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comments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codeName="ThisWorkbook" defaultThemeVersion="166925"/>
  <mc:AlternateContent xmlns:mc="http://schemas.openxmlformats.org/markup-compatibility/2006">
    <mc:Choice Requires="x15">
      <x15ac:absPath xmlns:x15ac="http://schemas.microsoft.com/office/spreadsheetml/2010/11/ac" url="F:\Contabilidad Gral\CONTABILIDAD\INFORMES\PRESENTACION CNV\2023\09 Setiembre 2023\Archivos para Firma\"/>
    </mc:Choice>
  </mc:AlternateContent>
  <xr:revisionPtr revIDLastSave="0" documentId="13_ncr:201_{1C3BDB65-4B98-4EE5-9499-B89D9774CA05}" xr6:coauthVersionLast="47" xr6:coauthVersionMax="47" xr10:uidLastSave="{00000000-0000-0000-0000-000000000000}"/>
  <bookViews>
    <workbookView xWindow="-120" yWindow="-120" windowWidth="20730" windowHeight="11160" tabRatio="890" firstSheet="3" activeTab="4" xr2:uid="{00000000-000D-0000-FFFF-FFFF00000000}"/>
  </bookViews>
  <sheets>
    <sheet name="BAL MARZO 2022" sheetId="91" state="hidden" r:id="rId1"/>
    <sheet name="BAL JUNIO 2022" sheetId="96" state="hidden" r:id="rId2"/>
    <sheet name="BAL DICIEMBRE 2022" sheetId="100" state="hidden" r:id="rId3"/>
    <sheet name="Indice" sheetId="16" r:id="rId4"/>
    <sheet name="BG" sheetId="103" r:id="rId5"/>
    <sheet name="ER" sheetId="19" r:id="rId6"/>
    <sheet name="EFE" sheetId="23" r:id="rId7"/>
    <sheet name="EVPN" sheetId="90" r:id="rId8"/>
    <sheet name="Información General" sheetId="101" r:id="rId9"/>
    <sheet name="Nota1" sheetId="1" r:id="rId10"/>
    <sheet name="NOTA 122022" sheetId="106" state="hidden" r:id="rId11"/>
    <sheet name="Nota 2 " sheetId="93" r:id="rId12"/>
    <sheet name="Nota 3" sheetId="3" r:id="rId13"/>
    <sheet name="Nota 4" sheetId="38" r:id="rId14"/>
    <sheet name="Nota 5  (2)" sheetId="97" state="hidden" r:id="rId15"/>
    <sheet name="Nota 5 " sheetId="85" r:id="rId16"/>
    <sheet name="Nota 6" sheetId="94" r:id="rId17"/>
    <sheet name="Nota 7" sheetId="7" r:id="rId18"/>
    <sheet name="Nota 8" sheetId="67" r:id="rId19"/>
    <sheet name="Nota 9" sheetId="66" r:id="rId20"/>
    <sheet name="Hoja1" sheetId="105" state="hidden" r:id="rId21"/>
    <sheet name="Nota 10" sheetId="9" r:id="rId22"/>
    <sheet name="Nota 11" sheetId="41" r:id="rId23"/>
    <sheet name="Nota 12" sheetId="42" r:id="rId24"/>
    <sheet name="Nota 13" sheetId="10" r:id="rId25"/>
    <sheet name="Nota 14" sheetId="84" r:id="rId26"/>
    <sheet name="Nota 15" sheetId="43" r:id="rId27"/>
    <sheet name="Nota 16" sheetId="44" r:id="rId28"/>
    <sheet name="Nota 17" sheetId="45" r:id="rId29"/>
    <sheet name="Nota 18" sheetId="46" r:id="rId30"/>
    <sheet name="Nota 19" sheetId="12" r:id="rId31"/>
    <sheet name="Nota 20" sheetId="14" r:id="rId32"/>
    <sheet name=" Nota 21" sheetId="47" r:id="rId33"/>
    <sheet name="Nota 22" sheetId="48" r:id="rId34"/>
    <sheet name="Nota 23" sheetId="49" r:id="rId35"/>
    <sheet name="Nota 24" sheetId="68" r:id="rId36"/>
    <sheet name="Nota 25" sheetId="50" r:id="rId37"/>
    <sheet name="Nota 26" sheetId="51" r:id="rId38"/>
    <sheet name="Nota 27" sheetId="65" r:id="rId39"/>
    <sheet name="Nota 29" sheetId="52" r:id="rId40"/>
    <sheet name="Nota 28" sheetId="53" r:id="rId41"/>
    <sheet name="Nota 30" sheetId="54" r:id="rId42"/>
    <sheet name="Nota 31" sheetId="55" r:id="rId43"/>
    <sheet name="Nota 32" sheetId="69" r:id="rId44"/>
    <sheet name="Nota 33" sheetId="56" r:id="rId45"/>
    <sheet name="Nota 34" sheetId="57" r:id="rId46"/>
    <sheet name="Nota 35" sheetId="64" r:id="rId47"/>
    <sheet name="EVPN (2)" sheetId="98" state="hidden" r:id="rId48"/>
    <sheet name="Nota 36" sheetId="60" r:id="rId49"/>
    <sheet name="Nota 37" sheetId="62" r:id="rId50"/>
    <sheet name="Nota 38" sheetId="70" r:id="rId51"/>
    <sheet name="Nota 39" sheetId="63" r:id="rId52"/>
    <sheet name="Nota 40" sheetId="72" r:id="rId53"/>
    <sheet name="Base de Monedas" sheetId="71"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A" localSheetId="7">#REF!</definedName>
    <definedName name="\A" localSheetId="47">#REF!</definedName>
    <definedName name="\A" localSheetId="11">#REF!</definedName>
    <definedName name="\A" localSheetId="16">#REF!</definedName>
    <definedName name="\A">#REF!</definedName>
    <definedName name="\d" localSheetId="7">#REF!</definedName>
    <definedName name="\d" localSheetId="47">#REF!</definedName>
    <definedName name="\d" localSheetId="16">#REF!</definedName>
    <definedName name="\d">#REF!</definedName>
    <definedName name="\E" localSheetId="7">#REF!</definedName>
    <definedName name="\E" localSheetId="47">#REF!</definedName>
    <definedName name="\E" localSheetId="16">#REF!</definedName>
    <definedName name="\E">#REF!</definedName>
    <definedName name="\i" localSheetId="16">#REF!</definedName>
    <definedName name="\i">#REF!</definedName>
    <definedName name="\P" localSheetId="16">#REF!</definedName>
    <definedName name="\P">#REF!</definedName>
    <definedName name="__________DAT1" localSheetId="16">'[1]1211600001'!#REF!</definedName>
    <definedName name="__________DAT1">'[1]1211600001'!#REF!</definedName>
    <definedName name="__________DAT2" localSheetId="16">'[2]Cruce-Aging'!#REF!</definedName>
    <definedName name="__________DAT2">'[2]Cruce-Aging'!#REF!</definedName>
    <definedName name="__________DAT3" localSheetId="16">'[2]Cruce-Aging'!#REF!</definedName>
    <definedName name="__________DAT3">'[2]Cruce-Aging'!#REF!</definedName>
    <definedName name="__________DAT4" localSheetId="16">'[2]Cruce-Aging'!#REF!</definedName>
    <definedName name="__________DAT4">'[2]Cruce-Aging'!#REF!</definedName>
    <definedName name="__________DAT5">'[2]Cruce-Aging'!#REF!</definedName>
    <definedName name="__________DAT6">'[2]Cruce-Aging'!#REF!</definedName>
    <definedName name="__________DAT7">'[2]Cruce-Aging'!#REF!</definedName>
    <definedName name="__________DAT8">'[2]Cruce-Aging'!#REF!</definedName>
    <definedName name="_________DAT1">'[1]1211600001'!#REF!</definedName>
    <definedName name="_________DAT10">'[2]Cruce-Aging'!#REF!</definedName>
    <definedName name="_________DAT11">'[2]Cruce-Aging'!#REF!</definedName>
    <definedName name="_________DAT12">'[2]Cruce-Aging'!#REF!</definedName>
    <definedName name="_________DAT13">'[2]Cruce-Aging'!#REF!</definedName>
    <definedName name="_________DAT14">'[2]Cruce-Aging'!#REF!</definedName>
    <definedName name="_________DAT15">'[2]Cruce-Aging'!#REF!</definedName>
    <definedName name="_________DAT16">'[2]Cruce-Aging'!#REF!</definedName>
    <definedName name="_________DAT17">'[2]Cruce-Aging'!#REF!</definedName>
    <definedName name="_________DAT18">'[2]Cruce-Aging'!#REF!</definedName>
    <definedName name="_________DAT19">'[3]diferencia cbio prest'!#REF!</definedName>
    <definedName name="_________DAT2">'[2]Cruce-Aging'!#REF!</definedName>
    <definedName name="_________DAT20">'[3]diferencia cbio prest'!#REF!</definedName>
    <definedName name="_________DAT24" localSheetId="16">#REF!</definedName>
    <definedName name="_________DAT24">#REF!</definedName>
    <definedName name="_________DAT3">'[2]Cruce-Aging'!#REF!</definedName>
    <definedName name="_________DAT4">'[2]Cruce-Aging'!#REF!</definedName>
    <definedName name="_________DAT5">'[2]Cruce-Aging'!#REF!</definedName>
    <definedName name="_________DAT6">'[2]Cruce-Aging'!#REF!</definedName>
    <definedName name="_________DAT7">'[2]Cruce-Aging'!#REF!</definedName>
    <definedName name="_________DAT8">'[2]Cruce-Aging'!#REF!</definedName>
    <definedName name="_________DAT9">'[2]Cruce-Aging'!#REF!</definedName>
    <definedName name="_________dic93" localSheetId="16">#REF!</definedName>
    <definedName name="_________dic93">#REF!</definedName>
    <definedName name="_________dic94" localSheetId="16">#REF!</definedName>
    <definedName name="_________dic94">#REF!</definedName>
    <definedName name="_________jun93" localSheetId="16">#REF!</definedName>
    <definedName name="_________jun93">#REF!</definedName>
    <definedName name="_________jun94" localSheetId="16">#REF!</definedName>
    <definedName name="_________jun94">#REF!</definedName>
    <definedName name="_________jun95" localSheetId="16">#REF!</definedName>
    <definedName name="_________jun95">#REF!</definedName>
    <definedName name="_________mar94" localSheetId="16">#REF!</definedName>
    <definedName name="_________mar94">#REF!</definedName>
    <definedName name="_________MAR95" localSheetId="16">#REF!</definedName>
    <definedName name="_________MAR95">#REF!</definedName>
    <definedName name="_________RIV2" localSheetId="16">'[4]Sarmiento 517'!#REF!</definedName>
    <definedName name="_________RIV2">'[4]Sarmiento 517'!#REF!</definedName>
    <definedName name="_________RIV3" localSheetId="16">'[4]Sarmiento 517'!#REF!</definedName>
    <definedName name="_________RIV3">'[4]Sarmiento 517'!#REF!</definedName>
    <definedName name="_________SAR10" localSheetId="16">'[4]Reconquista 823'!#REF!</definedName>
    <definedName name="_________SAR10">'[4]Reconquista 823'!#REF!</definedName>
    <definedName name="_________SAR5" localSheetId="16">'[4]Reconquista 823'!#REF!</definedName>
    <definedName name="_________SAR5">'[4]Reconquista 823'!#REF!</definedName>
    <definedName name="_________SAR80">'[4]Reconquista 823'!#REF!</definedName>
    <definedName name="_________set94" localSheetId="16">#REF!</definedName>
    <definedName name="_________set94">#REF!</definedName>
    <definedName name="_________set95" localSheetId="16">#REF!</definedName>
    <definedName name="_________set95">#REF!</definedName>
    <definedName name="________DAT1" localSheetId="16">'[1]1211600001'!#REF!</definedName>
    <definedName name="________DAT1">'[1]1211600001'!#REF!</definedName>
    <definedName name="________DAT10" localSheetId="16">'[2]Cruce-Aging'!#REF!</definedName>
    <definedName name="________DAT10">'[2]Cruce-Aging'!#REF!</definedName>
    <definedName name="________DAT11">'[2]Cruce-Aging'!#REF!</definedName>
    <definedName name="________DAT12">'[2]Cruce-Aging'!#REF!</definedName>
    <definedName name="________DAT13">'[2]Cruce-Aging'!#REF!</definedName>
    <definedName name="________DAT14">'[2]Cruce-Aging'!#REF!</definedName>
    <definedName name="________DAT15">'[2]Cruce-Aging'!#REF!</definedName>
    <definedName name="________DAT16">'[2]Cruce-Aging'!#REF!</definedName>
    <definedName name="________DAT17">'[2]Cruce-Aging'!#REF!</definedName>
    <definedName name="________DAT18">'[2]Cruce-Aging'!#REF!</definedName>
    <definedName name="________DAT19">'[3]diferencia cbio prest'!#REF!</definedName>
    <definedName name="________DAT2">'[2]Cruce-Aging'!#REF!</definedName>
    <definedName name="________DAT20">'[3]diferencia cbio prest'!#REF!</definedName>
    <definedName name="________DAT24" localSheetId="16">#REF!</definedName>
    <definedName name="________DAT24">#REF!</definedName>
    <definedName name="________DAT3">'[2]Cruce-Aging'!#REF!</definedName>
    <definedName name="________DAT4">'[2]Cruce-Aging'!#REF!</definedName>
    <definedName name="________DAT5">'[2]Cruce-Aging'!#REF!</definedName>
    <definedName name="________DAT6">'[2]Cruce-Aging'!#REF!</definedName>
    <definedName name="________DAT7">'[2]Cruce-Aging'!#REF!</definedName>
    <definedName name="________DAT8">'[2]Cruce-Aging'!#REF!</definedName>
    <definedName name="________DAT9">'[2]Cruce-Aging'!#REF!</definedName>
    <definedName name="________dic93" localSheetId="16">#REF!</definedName>
    <definedName name="________dic93">#REF!</definedName>
    <definedName name="________dic94" localSheetId="16">#REF!</definedName>
    <definedName name="________dic94">#REF!</definedName>
    <definedName name="________jun93" localSheetId="16">#REF!</definedName>
    <definedName name="________jun93">#REF!</definedName>
    <definedName name="________jun94" localSheetId="16">#REF!</definedName>
    <definedName name="________jun94">#REF!</definedName>
    <definedName name="________jun95" localSheetId="16">#REF!</definedName>
    <definedName name="________jun95">#REF!</definedName>
    <definedName name="________mar94" localSheetId="16">#REF!</definedName>
    <definedName name="________mar94">#REF!</definedName>
    <definedName name="________MAR95" localSheetId="16">#REF!</definedName>
    <definedName name="________MAR95">#REF!</definedName>
    <definedName name="________RIV2" localSheetId="16">'[4]Sarmiento 517'!#REF!</definedName>
    <definedName name="________RIV2">'[4]Sarmiento 517'!#REF!</definedName>
    <definedName name="________RIV3" localSheetId="16">'[4]Sarmiento 517'!#REF!</definedName>
    <definedName name="________RIV3">'[4]Sarmiento 517'!#REF!</definedName>
    <definedName name="________SAR10" localSheetId="16">'[4]Reconquista 823'!#REF!</definedName>
    <definedName name="________SAR10">'[4]Reconquista 823'!#REF!</definedName>
    <definedName name="________SAR5" localSheetId="16">'[4]Reconquista 823'!#REF!</definedName>
    <definedName name="________SAR5">'[4]Reconquista 823'!#REF!</definedName>
    <definedName name="________SAR80">'[4]Reconquista 823'!#REF!</definedName>
    <definedName name="________set94" localSheetId="16">#REF!</definedName>
    <definedName name="________set94">#REF!</definedName>
    <definedName name="________set95" localSheetId="16">#REF!</definedName>
    <definedName name="________set95">#REF!</definedName>
    <definedName name="_______DAT1" localSheetId="16">'[1]1211600001'!#REF!</definedName>
    <definedName name="_______DAT1">'[1]1211600001'!#REF!</definedName>
    <definedName name="_______DAT10" localSheetId="16">'[2]Cruce-Aging'!#REF!</definedName>
    <definedName name="_______DAT10">'[2]Cruce-Aging'!#REF!</definedName>
    <definedName name="_______DAT11">'[2]Cruce-Aging'!#REF!</definedName>
    <definedName name="_______DAT12">'[2]Cruce-Aging'!#REF!</definedName>
    <definedName name="_______DAT13">'[2]Cruce-Aging'!#REF!</definedName>
    <definedName name="_______DAT14">'[2]Cruce-Aging'!#REF!</definedName>
    <definedName name="_______DAT15">'[2]Cruce-Aging'!#REF!</definedName>
    <definedName name="_______DAT16">'[2]Cruce-Aging'!#REF!</definedName>
    <definedName name="_______DAT17">'[2]Cruce-Aging'!#REF!</definedName>
    <definedName name="_______DAT18">'[2]Cruce-Aging'!#REF!</definedName>
    <definedName name="_______DAT19">'[3]diferencia cbio prest'!#REF!</definedName>
    <definedName name="_______DAT2">'[2]Cruce-Aging'!#REF!</definedName>
    <definedName name="_______DAT20">'[3]diferencia cbio prest'!#REF!</definedName>
    <definedName name="_______DAT21" localSheetId="16">#REF!</definedName>
    <definedName name="_______DAT21">#REF!</definedName>
    <definedName name="_______DAT22" localSheetId="16">#REF!</definedName>
    <definedName name="_______DAT22">#REF!</definedName>
    <definedName name="_______DAT23" localSheetId="16">#REF!</definedName>
    <definedName name="_______DAT23">#REF!</definedName>
    <definedName name="_______DAT24" localSheetId="16">#REF!</definedName>
    <definedName name="_______DAT24">#REF!</definedName>
    <definedName name="_______DAT25" localSheetId="16">#REF!</definedName>
    <definedName name="_______DAT25">#REF!</definedName>
    <definedName name="_______DAT26" localSheetId="16">#REF!</definedName>
    <definedName name="_______DAT26">#REF!</definedName>
    <definedName name="_______DAT27" localSheetId="16">#REF!</definedName>
    <definedName name="_______DAT27">#REF!</definedName>
    <definedName name="_______DAT28" localSheetId="16">#REF!</definedName>
    <definedName name="_______DAT28">#REF!</definedName>
    <definedName name="_______DAT29" localSheetId="16">#REF!</definedName>
    <definedName name="_______DAT29">#REF!</definedName>
    <definedName name="_______DAT3" localSheetId="16">'[2]Cruce-Aging'!#REF!</definedName>
    <definedName name="_______DAT3">'[2]Cruce-Aging'!#REF!</definedName>
    <definedName name="_______DAT30" localSheetId="16">#REF!</definedName>
    <definedName name="_______DAT30">#REF!</definedName>
    <definedName name="_______DAT31" localSheetId="16">#REF!</definedName>
    <definedName name="_______DAT31">#REF!</definedName>
    <definedName name="_______DAT4" localSheetId="16">'[2]Cruce-Aging'!#REF!</definedName>
    <definedName name="_______DAT4">'[2]Cruce-Aging'!#REF!</definedName>
    <definedName name="_______DAT5" localSheetId="16">'[2]Cruce-Aging'!#REF!</definedName>
    <definedName name="_______DAT5">'[2]Cruce-Aging'!#REF!</definedName>
    <definedName name="_______DAT6" localSheetId="16">'[2]Cruce-Aging'!#REF!</definedName>
    <definedName name="_______DAT6">'[2]Cruce-Aging'!#REF!</definedName>
    <definedName name="_______DAT7" localSheetId="16">'[2]Cruce-Aging'!#REF!</definedName>
    <definedName name="_______DAT7">'[2]Cruce-Aging'!#REF!</definedName>
    <definedName name="_______DAT8" localSheetId="16">'[2]Cruce-Aging'!#REF!</definedName>
    <definedName name="_______DAT8">'[2]Cruce-Aging'!#REF!</definedName>
    <definedName name="_______DAT9">'[2]Cruce-Aging'!#REF!</definedName>
    <definedName name="_______dic20" localSheetId="16">#REF!</definedName>
    <definedName name="_______dic20">#REF!</definedName>
    <definedName name="_______dic93" localSheetId="16">#REF!</definedName>
    <definedName name="_______dic93">#REF!</definedName>
    <definedName name="_______dic94" localSheetId="16">#REF!</definedName>
    <definedName name="_______dic94">#REF!</definedName>
    <definedName name="_______jun93" localSheetId="16">#REF!</definedName>
    <definedName name="_______jun93">#REF!</definedName>
    <definedName name="_______jun94" localSheetId="16">#REF!</definedName>
    <definedName name="_______jun94">#REF!</definedName>
    <definedName name="_______jun95" localSheetId="16">#REF!</definedName>
    <definedName name="_______jun95">#REF!</definedName>
    <definedName name="_______mar94" localSheetId="16">#REF!</definedName>
    <definedName name="_______mar94">#REF!</definedName>
    <definedName name="_______MAR95" localSheetId="16">#REF!</definedName>
    <definedName name="_______MAR95">#REF!</definedName>
    <definedName name="_______res12">'[5]Datos del Balance'!$B$8</definedName>
    <definedName name="_______RIV2">'[4]Sarmiento 517'!#REF!</definedName>
    <definedName name="_______RIV3">'[4]Sarmiento 517'!#REF!</definedName>
    <definedName name="_______SAR10">'[4]Reconquista 823'!#REF!</definedName>
    <definedName name="_______SAR5">'[4]Reconquista 823'!#REF!</definedName>
    <definedName name="_______SAR80">'[4]Reconquista 823'!#REF!</definedName>
    <definedName name="_______set94" localSheetId="16">#REF!</definedName>
    <definedName name="_______set94">#REF!</definedName>
    <definedName name="_______set95" localSheetId="16">#REF!</definedName>
    <definedName name="_______set95">#REF!</definedName>
    <definedName name="______ABR95">'[6]Bs.Uso Trim.'!$Z$8</definedName>
    <definedName name="______DAT1" localSheetId="16">#REF!</definedName>
    <definedName name="______DAT1">#REF!</definedName>
    <definedName name="______DAT10" localSheetId="16">#REF!</definedName>
    <definedName name="______DAT10">#REF!</definedName>
    <definedName name="______DAT11" localSheetId="16">#REF!</definedName>
    <definedName name="______DAT11">#REF!</definedName>
    <definedName name="______DAT12" localSheetId="16">#REF!</definedName>
    <definedName name="______DAT12">#REF!</definedName>
    <definedName name="______DAT13" localSheetId="16">#REF!</definedName>
    <definedName name="______DAT13">#REF!</definedName>
    <definedName name="______DAT14" localSheetId="16">#REF!</definedName>
    <definedName name="______DAT14">#REF!</definedName>
    <definedName name="______DAT15" localSheetId="16">#REF!</definedName>
    <definedName name="______DAT15">#REF!</definedName>
    <definedName name="______DAT16" localSheetId="16">#REF!</definedName>
    <definedName name="______DAT16">#REF!</definedName>
    <definedName name="______DAT17" localSheetId="16">#REF!</definedName>
    <definedName name="______DAT17">#REF!</definedName>
    <definedName name="______DAT18" localSheetId="16">#REF!</definedName>
    <definedName name="______DAT18">#REF!</definedName>
    <definedName name="______DAT19" localSheetId="16">#REF!</definedName>
    <definedName name="______DAT19">#REF!</definedName>
    <definedName name="______DAT2" localSheetId="16">#REF!</definedName>
    <definedName name="______DAT2">#REF!</definedName>
    <definedName name="______DAT20" localSheetId="16">#REF!</definedName>
    <definedName name="______DAT20">#REF!</definedName>
    <definedName name="______DAT21" localSheetId="16">#REF!</definedName>
    <definedName name="______DAT21">#REF!</definedName>
    <definedName name="______DAT22" localSheetId="16">#REF!</definedName>
    <definedName name="______DAT22">#REF!</definedName>
    <definedName name="______DAT23" localSheetId="16">#REF!</definedName>
    <definedName name="______DAT23">#REF!</definedName>
    <definedName name="______DAT24" localSheetId="16">#REF!</definedName>
    <definedName name="______DAT24">#REF!</definedName>
    <definedName name="______DAT25" localSheetId="16">#REF!</definedName>
    <definedName name="______DAT25">#REF!</definedName>
    <definedName name="______DAT26" localSheetId="16">#REF!</definedName>
    <definedName name="______DAT26">#REF!</definedName>
    <definedName name="______DAT27" localSheetId="16">#REF!</definedName>
    <definedName name="______DAT27">#REF!</definedName>
    <definedName name="______DAT28" localSheetId="16">#REF!</definedName>
    <definedName name="______DAT28">#REF!</definedName>
    <definedName name="______DAT29" localSheetId="16">#REF!</definedName>
    <definedName name="______DAT29">#REF!</definedName>
    <definedName name="______DAT3" localSheetId="16">#REF!</definedName>
    <definedName name="______DAT3">#REF!</definedName>
    <definedName name="______DAT30" localSheetId="16">#REF!</definedName>
    <definedName name="______DAT30">#REF!</definedName>
    <definedName name="______DAT31" localSheetId="16">#REF!</definedName>
    <definedName name="______DAT31">#REF!</definedName>
    <definedName name="______DAT4" localSheetId="16">#REF!</definedName>
    <definedName name="______DAT4">#REF!</definedName>
    <definedName name="______DAT5" localSheetId="16">#REF!</definedName>
    <definedName name="______DAT5">#REF!</definedName>
    <definedName name="______DAT6" localSheetId="16">#REF!</definedName>
    <definedName name="______DAT6">#REF!</definedName>
    <definedName name="______DAT7" localSheetId="16">#REF!</definedName>
    <definedName name="______DAT7">#REF!</definedName>
    <definedName name="______DAT8" localSheetId="16">#REF!</definedName>
    <definedName name="______DAT8">#REF!</definedName>
    <definedName name="______DAT9" localSheetId="16">#REF!</definedName>
    <definedName name="______DAT9">#REF!</definedName>
    <definedName name="______dic20" localSheetId="16">#REF!</definedName>
    <definedName name="______dic20">#REF!</definedName>
    <definedName name="______dic93" localSheetId="16">#REF!</definedName>
    <definedName name="______dic93">#REF!</definedName>
    <definedName name="______dic94" localSheetId="16">#REF!</definedName>
    <definedName name="______dic94">#REF!</definedName>
    <definedName name="______ENE95">'[6]Bs.Uso Trim.'!$Z$5</definedName>
    <definedName name="______FEB95">'[6]Bs.Uso Trim.'!$Z$6</definedName>
    <definedName name="______jun93" localSheetId="16">#REF!</definedName>
    <definedName name="______jun93">#REF!</definedName>
    <definedName name="______jun94" localSheetId="16">#REF!</definedName>
    <definedName name="______jun94">#REF!</definedName>
    <definedName name="______jun95" localSheetId="16">#REF!</definedName>
    <definedName name="______jun95">#REF!</definedName>
    <definedName name="______mar94" localSheetId="16">#REF!</definedName>
    <definedName name="______mar94">#REF!</definedName>
    <definedName name="______MAR95" localSheetId="16">#REF!</definedName>
    <definedName name="______MAR95">#REF!</definedName>
    <definedName name="______MAY95">'[6]Bs.Uso Trim.'!$Z$9</definedName>
    <definedName name="______res12">'[5]Datos del Balance'!$B$8</definedName>
    <definedName name="______RIV2">'[4]Sarmiento 517'!#REF!</definedName>
    <definedName name="______RIV3">'[4]Sarmiento 517'!#REF!</definedName>
    <definedName name="______SAR10">'[4]Reconquista 823'!#REF!</definedName>
    <definedName name="______SAR5">'[4]Reconquista 823'!#REF!</definedName>
    <definedName name="______SAR80">'[4]Reconquista 823'!#REF!</definedName>
    <definedName name="______set94" localSheetId="16">#REF!</definedName>
    <definedName name="______set94">#REF!</definedName>
    <definedName name="______set95" localSheetId="16">#REF!</definedName>
    <definedName name="______set95">#REF!</definedName>
    <definedName name="_____ABR95">'[6]Bs.Uso Trim.'!$Z$8</definedName>
    <definedName name="_____DAT1" localSheetId="16">#REF!</definedName>
    <definedName name="_____DAT1">#REF!</definedName>
    <definedName name="_____DAT10" localSheetId="16">#REF!</definedName>
    <definedName name="_____DAT10">#REF!</definedName>
    <definedName name="_____DAT11" localSheetId="16">#REF!</definedName>
    <definedName name="_____DAT11">#REF!</definedName>
    <definedName name="_____DAT12" localSheetId="16">#REF!</definedName>
    <definedName name="_____DAT12">#REF!</definedName>
    <definedName name="_____DAT13" localSheetId="16">#REF!</definedName>
    <definedName name="_____DAT13">#REF!</definedName>
    <definedName name="_____DAT14" localSheetId="16">#REF!</definedName>
    <definedName name="_____DAT14">#REF!</definedName>
    <definedName name="_____DAT15" localSheetId="16">#REF!</definedName>
    <definedName name="_____DAT15">#REF!</definedName>
    <definedName name="_____DAT16" localSheetId="16">#REF!</definedName>
    <definedName name="_____DAT16">#REF!</definedName>
    <definedName name="_____DAT17" localSheetId="16">#REF!</definedName>
    <definedName name="_____DAT17">#REF!</definedName>
    <definedName name="_____DAT18" localSheetId="16">#REF!</definedName>
    <definedName name="_____DAT18">#REF!</definedName>
    <definedName name="_____DAT19" localSheetId="16">#REF!</definedName>
    <definedName name="_____DAT19">#REF!</definedName>
    <definedName name="_____DAT2" localSheetId="16">#REF!</definedName>
    <definedName name="_____DAT2">#REF!</definedName>
    <definedName name="_____DAT20" localSheetId="16">#REF!</definedName>
    <definedName name="_____DAT20">#REF!</definedName>
    <definedName name="_____DAT21" localSheetId="16">#REF!</definedName>
    <definedName name="_____DAT21">#REF!</definedName>
    <definedName name="_____DAT22" localSheetId="16">#REF!</definedName>
    <definedName name="_____DAT22">#REF!</definedName>
    <definedName name="_____DAT23" localSheetId="16">#REF!</definedName>
    <definedName name="_____DAT23">#REF!</definedName>
    <definedName name="_____DAT24" localSheetId="16">#REF!</definedName>
    <definedName name="_____DAT24">#REF!</definedName>
    <definedName name="_____DAT25" localSheetId="16">#REF!</definedName>
    <definedName name="_____DAT25">#REF!</definedName>
    <definedName name="_____DAT26" localSheetId="16">#REF!</definedName>
    <definedName name="_____DAT26">#REF!</definedName>
    <definedName name="_____DAT27" localSheetId="16">#REF!</definedName>
    <definedName name="_____DAT27">#REF!</definedName>
    <definedName name="_____DAT28" localSheetId="16">#REF!</definedName>
    <definedName name="_____DAT28">#REF!</definedName>
    <definedName name="_____DAT29" localSheetId="16">#REF!</definedName>
    <definedName name="_____DAT29">#REF!</definedName>
    <definedName name="_____DAT3" localSheetId="16">#REF!</definedName>
    <definedName name="_____DAT3">#REF!</definedName>
    <definedName name="_____DAT30" localSheetId="16">#REF!</definedName>
    <definedName name="_____DAT30">#REF!</definedName>
    <definedName name="_____DAT31" localSheetId="16">#REF!</definedName>
    <definedName name="_____DAT31">#REF!</definedName>
    <definedName name="_____DAT4" localSheetId="16">#REF!</definedName>
    <definedName name="_____DAT4">#REF!</definedName>
    <definedName name="_____DAT5" localSheetId="16">#REF!</definedName>
    <definedName name="_____DAT5">#REF!</definedName>
    <definedName name="_____DAT6" localSheetId="16">#REF!</definedName>
    <definedName name="_____DAT6">#REF!</definedName>
    <definedName name="_____DAT7" localSheetId="16">#REF!</definedName>
    <definedName name="_____DAT7">#REF!</definedName>
    <definedName name="_____DAT8" localSheetId="16">#REF!</definedName>
    <definedName name="_____DAT8">#REF!</definedName>
    <definedName name="_____DAT9" localSheetId="16">#REF!</definedName>
    <definedName name="_____DAT9">#REF!</definedName>
    <definedName name="_____dic20" localSheetId="16">#REF!</definedName>
    <definedName name="_____dic20">#REF!</definedName>
    <definedName name="_____dic93" localSheetId="16">#REF!</definedName>
    <definedName name="_____dic93">#REF!</definedName>
    <definedName name="_____dic94" localSheetId="16">#REF!</definedName>
    <definedName name="_____dic94">#REF!</definedName>
    <definedName name="_____ENE95">'[6]Bs.Uso Trim.'!$Z$5</definedName>
    <definedName name="_____FEB95">'[6]Bs.Uso Trim.'!$Z$6</definedName>
    <definedName name="_____jun93" localSheetId="16">#REF!</definedName>
    <definedName name="_____jun93">#REF!</definedName>
    <definedName name="_____jun94" localSheetId="16">#REF!</definedName>
    <definedName name="_____jun94">#REF!</definedName>
    <definedName name="_____jun95" localSheetId="16">#REF!</definedName>
    <definedName name="_____jun95">#REF!</definedName>
    <definedName name="_____mar94" localSheetId="16">#REF!</definedName>
    <definedName name="_____mar94">#REF!</definedName>
    <definedName name="_____MAR95" localSheetId="16">#REF!</definedName>
    <definedName name="_____MAR95">#REF!</definedName>
    <definedName name="_____MAY95">'[6]Bs.Uso Trim.'!$Z$9</definedName>
    <definedName name="_____res12">'[5]Datos del Balance'!$B$8</definedName>
    <definedName name="_____RIV2">'[4]Sarmiento 517'!#REF!</definedName>
    <definedName name="_____RIV3">'[4]Sarmiento 517'!#REF!</definedName>
    <definedName name="_____SAR10">'[4]Reconquista 823'!#REF!</definedName>
    <definedName name="_____SAR5">'[4]Reconquista 823'!#REF!</definedName>
    <definedName name="_____SAR80">'[4]Reconquista 823'!#REF!</definedName>
    <definedName name="_____set94" localSheetId="16">#REF!</definedName>
    <definedName name="_____set94">#REF!</definedName>
    <definedName name="_____set95" localSheetId="16">#REF!</definedName>
    <definedName name="_____set95">#REF!</definedName>
    <definedName name="____ABR95">'[6]Bs.Uso Trim.'!$Z$8</definedName>
    <definedName name="____DAT1" localSheetId="16">#REF!</definedName>
    <definedName name="____DAT1">#REF!</definedName>
    <definedName name="____DAT10" localSheetId="16">#REF!</definedName>
    <definedName name="____DAT10">#REF!</definedName>
    <definedName name="____DAT11" localSheetId="16">#REF!</definedName>
    <definedName name="____DAT11">#REF!</definedName>
    <definedName name="____DAT12" localSheetId="16">#REF!</definedName>
    <definedName name="____DAT12">#REF!</definedName>
    <definedName name="____DAT13" localSheetId="16">#REF!</definedName>
    <definedName name="____DAT13">#REF!</definedName>
    <definedName name="____DAT14" localSheetId="16">#REF!</definedName>
    <definedName name="____DAT14">#REF!</definedName>
    <definedName name="____DAT15" localSheetId="16">#REF!</definedName>
    <definedName name="____DAT15">#REF!</definedName>
    <definedName name="____DAT16" localSheetId="16">#REF!</definedName>
    <definedName name="____DAT16">#REF!</definedName>
    <definedName name="____DAT17" localSheetId="16">#REF!</definedName>
    <definedName name="____DAT17">#REF!</definedName>
    <definedName name="____DAT18" localSheetId="16">#REF!</definedName>
    <definedName name="____DAT18">#REF!</definedName>
    <definedName name="____DAT19" localSheetId="16">#REF!</definedName>
    <definedName name="____DAT19">#REF!</definedName>
    <definedName name="____DAT2" localSheetId="16">#REF!</definedName>
    <definedName name="____DAT2">#REF!</definedName>
    <definedName name="____DAT20" localSheetId="16">#REF!</definedName>
    <definedName name="____DAT20">#REF!</definedName>
    <definedName name="____DAT21" localSheetId="16">#REF!</definedName>
    <definedName name="____DAT21">#REF!</definedName>
    <definedName name="____DAT22" localSheetId="16">#REF!</definedName>
    <definedName name="____DAT22">#REF!</definedName>
    <definedName name="____DAT23" localSheetId="16">#REF!</definedName>
    <definedName name="____DAT23">#REF!</definedName>
    <definedName name="____DAT24" localSheetId="16">#REF!</definedName>
    <definedName name="____DAT24">#REF!</definedName>
    <definedName name="____DAT25" localSheetId="16">#REF!</definedName>
    <definedName name="____DAT25">#REF!</definedName>
    <definedName name="____DAT26" localSheetId="16">#REF!</definedName>
    <definedName name="____DAT26">#REF!</definedName>
    <definedName name="____DAT27" localSheetId="16">#REF!</definedName>
    <definedName name="____DAT27">#REF!</definedName>
    <definedName name="____DAT28" localSheetId="16">#REF!</definedName>
    <definedName name="____DAT28">#REF!</definedName>
    <definedName name="____DAT29" localSheetId="16">#REF!</definedName>
    <definedName name="____DAT29">#REF!</definedName>
    <definedName name="____DAT3" localSheetId="16">#REF!</definedName>
    <definedName name="____DAT3">#REF!</definedName>
    <definedName name="____DAT30" localSheetId="16">#REF!</definedName>
    <definedName name="____DAT30">#REF!</definedName>
    <definedName name="____DAT31" localSheetId="16">#REF!</definedName>
    <definedName name="____DAT31">#REF!</definedName>
    <definedName name="____DAT32" localSheetId="16">#REF!</definedName>
    <definedName name="____DAT32">#REF!</definedName>
    <definedName name="____DAT33" localSheetId="16">#REF!</definedName>
    <definedName name="____DAT33">#REF!</definedName>
    <definedName name="____DAT34" localSheetId="16">#REF!</definedName>
    <definedName name="____DAT34">#REF!</definedName>
    <definedName name="____DAT4" localSheetId="16">#REF!</definedName>
    <definedName name="____DAT4">#REF!</definedName>
    <definedName name="____DAT5" localSheetId="16">#REF!</definedName>
    <definedName name="____DAT5">#REF!</definedName>
    <definedName name="____DAT6" localSheetId="16">#REF!</definedName>
    <definedName name="____DAT6">#REF!</definedName>
    <definedName name="____DAT7" localSheetId="16">#REF!</definedName>
    <definedName name="____DAT7">#REF!</definedName>
    <definedName name="____DAT8" localSheetId="16">#REF!</definedName>
    <definedName name="____DAT8">#REF!</definedName>
    <definedName name="____DAT9" localSheetId="16">#REF!</definedName>
    <definedName name="____DAT9">#REF!</definedName>
    <definedName name="____dic20" localSheetId="16">#REF!</definedName>
    <definedName name="____dic20">#REF!</definedName>
    <definedName name="____dic93" localSheetId="16">#REF!</definedName>
    <definedName name="____dic93">#REF!</definedName>
    <definedName name="____dic94" localSheetId="16">#REF!</definedName>
    <definedName name="____dic94">#REF!</definedName>
    <definedName name="____ENE95">'[6]Bs.Uso Trim.'!$Z$5</definedName>
    <definedName name="____FEB95">'[6]Bs.Uso Trim.'!$Z$6</definedName>
    <definedName name="____jun93" localSheetId="16">#REF!</definedName>
    <definedName name="____jun93">#REF!</definedName>
    <definedName name="____jun94" localSheetId="16">#REF!</definedName>
    <definedName name="____jun94">#REF!</definedName>
    <definedName name="____jun95" localSheetId="16">#REF!</definedName>
    <definedName name="____jun95">#REF!</definedName>
    <definedName name="____mar94" localSheetId="16">#REF!</definedName>
    <definedName name="____mar94">#REF!</definedName>
    <definedName name="____MAR95" localSheetId="16">#REF!</definedName>
    <definedName name="____MAR95">#REF!</definedName>
    <definedName name="____MAY95">'[6]Bs.Uso Trim.'!$Z$9</definedName>
    <definedName name="____res12">'[5]Datos del Balance'!$B$8</definedName>
    <definedName name="____RIV2" localSheetId="16">#REF!</definedName>
    <definedName name="____RIV2">#REF!</definedName>
    <definedName name="____RIV3" localSheetId="16">#REF!</definedName>
    <definedName name="____RIV3">#REF!</definedName>
    <definedName name="____SAR10" localSheetId="16">#REF!</definedName>
    <definedName name="____SAR10">#REF!</definedName>
    <definedName name="____SAR5" localSheetId="16">#REF!</definedName>
    <definedName name="____SAR5">#REF!</definedName>
    <definedName name="____SAR80" localSheetId="16">#REF!</definedName>
    <definedName name="____SAR80">#REF!</definedName>
    <definedName name="____set94" localSheetId="16">#REF!</definedName>
    <definedName name="____set94">#REF!</definedName>
    <definedName name="____set95" localSheetId="16">#REF!</definedName>
    <definedName name="____set95">#REF!</definedName>
    <definedName name="____TPy530231">'[7]#REF'!$A$4</definedName>
    <definedName name="___ABR95">'[6]Bs.Uso Trim.'!$Z$8</definedName>
    <definedName name="___DAT1" localSheetId="16">#REF!</definedName>
    <definedName name="___DAT1">#REF!</definedName>
    <definedName name="___DAT10" localSheetId="16">#REF!</definedName>
    <definedName name="___DAT10">#REF!</definedName>
    <definedName name="___DAT11" localSheetId="16">#REF!</definedName>
    <definedName name="___DAT11">#REF!</definedName>
    <definedName name="___DAT12" localSheetId="16">#REF!</definedName>
    <definedName name="___DAT12">#REF!</definedName>
    <definedName name="___DAT13" localSheetId="16">#REF!</definedName>
    <definedName name="___DAT13">#REF!</definedName>
    <definedName name="___DAT14" localSheetId="16">#REF!</definedName>
    <definedName name="___DAT14">#REF!</definedName>
    <definedName name="___DAT15" localSheetId="16">#REF!</definedName>
    <definedName name="___DAT15">#REF!</definedName>
    <definedName name="___DAT16" localSheetId="16">#REF!</definedName>
    <definedName name="___DAT16">#REF!</definedName>
    <definedName name="___DAT17" localSheetId="16">#REF!</definedName>
    <definedName name="___DAT17">#REF!</definedName>
    <definedName name="___DAT18" localSheetId="16">#REF!</definedName>
    <definedName name="___DAT18">#REF!</definedName>
    <definedName name="___DAT19" localSheetId="16">#REF!</definedName>
    <definedName name="___DAT19">#REF!</definedName>
    <definedName name="___DAT2" localSheetId="16">#REF!</definedName>
    <definedName name="___DAT2">#REF!</definedName>
    <definedName name="___DAT20" localSheetId="16">#REF!</definedName>
    <definedName name="___DAT20">#REF!</definedName>
    <definedName name="___DAT21" localSheetId="16">#REF!</definedName>
    <definedName name="___DAT21">#REF!</definedName>
    <definedName name="___DAT22" localSheetId="16">#REF!</definedName>
    <definedName name="___DAT22">#REF!</definedName>
    <definedName name="___DAT23" localSheetId="16">#REF!</definedName>
    <definedName name="___DAT23">#REF!</definedName>
    <definedName name="___DAT24" localSheetId="16">#REF!</definedName>
    <definedName name="___DAT24">#REF!</definedName>
    <definedName name="___DAT25" localSheetId="16">#REF!</definedName>
    <definedName name="___DAT25">#REF!</definedName>
    <definedName name="___DAT26" localSheetId="16">#REF!</definedName>
    <definedName name="___DAT26">#REF!</definedName>
    <definedName name="___DAT27" localSheetId="16">#REF!</definedName>
    <definedName name="___DAT27">#REF!</definedName>
    <definedName name="___DAT28" localSheetId="16">#REF!</definedName>
    <definedName name="___DAT28">#REF!</definedName>
    <definedName name="___DAT29" localSheetId="16">#REF!</definedName>
    <definedName name="___DAT29">#REF!</definedName>
    <definedName name="___DAT3" localSheetId="16">#REF!</definedName>
    <definedName name="___DAT3">#REF!</definedName>
    <definedName name="___DAT30" localSheetId="16">#REF!</definedName>
    <definedName name="___DAT30">#REF!</definedName>
    <definedName name="___DAT31" localSheetId="16">#REF!</definedName>
    <definedName name="___DAT31">#REF!</definedName>
    <definedName name="___DAT32" localSheetId="16">#REF!</definedName>
    <definedName name="___DAT32">#REF!</definedName>
    <definedName name="___DAT33" localSheetId="16">#REF!</definedName>
    <definedName name="___DAT33">#REF!</definedName>
    <definedName name="___DAT34" localSheetId="16">#REF!</definedName>
    <definedName name="___DAT34">#REF!</definedName>
    <definedName name="___DAT4" localSheetId="16">#REF!</definedName>
    <definedName name="___DAT4">#REF!</definedName>
    <definedName name="___DAT5" localSheetId="16">#REF!</definedName>
    <definedName name="___DAT5">#REF!</definedName>
    <definedName name="___DAT6" localSheetId="16">#REF!</definedName>
    <definedName name="___DAT6">#REF!</definedName>
    <definedName name="___DAT7" localSheetId="16">#REF!</definedName>
    <definedName name="___DAT7">#REF!</definedName>
    <definedName name="___DAT8" localSheetId="16">#REF!</definedName>
    <definedName name="___DAT8">#REF!</definedName>
    <definedName name="___DAT9" localSheetId="16">#REF!</definedName>
    <definedName name="___DAT9">#REF!</definedName>
    <definedName name="___dic20" localSheetId="16">#REF!</definedName>
    <definedName name="___dic20">#REF!</definedName>
    <definedName name="___dic93" localSheetId="16">#REF!</definedName>
    <definedName name="___dic93">#REF!</definedName>
    <definedName name="___dic94" localSheetId="16">#REF!</definedName>
    <definedName name="___dic94">#REF!</definedName>
    <definedName name="___ENE95">'[6]Bs.Uso Trim.'!$Z$5</definedName>
    <definedName name="___FEB95">'[6]Bs.Uso Trim.'!$Z$6</definedName>
    <definedName name="___jun93" localSheetId="16">#REF!</definedName>
    <definedName name="___jun93">#REF!</definedName>
    <definedName name="___jun94" localSheetId="16">#REF!</definedName>
    <definedName name="___jun94">#REF!</definedName>
    <definedName name="___jun95" localSheetId="16">#REF!</definedName>
    <definedName name="___jun95">#REF!</definedName>
    <definedName name="___mac5" localSheetId="16">#REF!</definedName>
    <definedName name="___mac5">#REF!</definedName>
    <definedName name="___mar94" localSheetId="16">#REF!</definedName>
    <definedName name="___mar94">#REF!</definedName>
    <definedName name="___MAR95" localSheetId="16">#REF!</definedName>
    <definedName name="___MAR95">#REF!</definedName>
    <definedName name="___MAY95">'[6]Bs.Uso Trim.'!$Z$9</definedName>
    <definedName name="___res12">'[5]Datos del Balance'!$B$8</definedName>
    <definedName name="___RES2" localSheetId="16">#REF!</definedName>
    <definedName name="___RES2">#REF!</definedName>
    <definedName name="___RIV2" localSheetId="16">#REF!</definedName>
    <definedName name="___RIV2">#REF!</definedName>
    <definedName name="___RIV3" localSheetId="16">#REF!</definedName>
    <definedName name="___RIV3">#REF!</definedName>
    <definedName name="___SAR10" localSheetId="16">#REF!</definedName>
    <definedName name="___SAR10">#REF!</definedName>
    <definedName name="___SAR5" localSheetId="16">#REF!</definedName>
    <definedName name="___SAR5">#REF!</definedName>
    <definedName name="___SAR80" localSheetId="16">#REF!</definedName>
    <definedName name="___SAR80">#REF!</definedName>
    <definedName name="___set94" localSheetId="16">#REF!</definedName>
    <definedName name="___set94">#REF!</definedName>
    <definedName name="___set95" localSheetId="16">#REF!</definedName>
    <definedName name="___set95">#REF!</definedName>
    <definedName name="___TC2" localSheetId="16">#REF!</definedName>
    <definedName name="___TC2">#REF!</definedName>
    <definedName name="___TPy530231">'[7]#REF'!$A$4</definedName>
    <definedName name="__ABR95">'[6]Bs.Uso Trim.'!$Z$8</definedName>
    <definedName name="__DAT1" localSheetId="16">#REF!</definedName>
    <definedName name="__DAT1">#REF!</definedName>
    <definedName name="__DAT10" localSheetId="16">#REF!</definedName>
    <definedName name="__DAT10">#REF!</definedName>
    <definedName name="__DAT11" localSheetId="16">#REF!</definedName>
    <definedName name="__DAT11">#REF!</definedName>
    <definedName name="__DAT12" localSheetId="16">#REF!</definedName>
    <definedName name="__DAT12">#REF!</definedName>
    <definedName name="__DAT13" localSheetId="16">#REF!</definedName>
    <definedName name="__DAT13">#REF!</definedName>
    <definedName name="__DAT14" localSheetId="16">#REF!</definedName>
    <definedName name="__DAT14">#REF!</definedName>
    <definedName name="__DAT15" localSheetId="16">#REF!</definedName>
    <definedName name="__DAT15">#REF!</definedName>
    <definedName name="__DAT16" localSheetId="16">#REF!</definedName>
    <definedName name="__DAT16">#REF!</definedName>
    <definedName name="__DAT17" localSheetId="16">#REF!</definedName>
    <definedName name="__DAT17">#REF!</definedName>
    <definedName name="__DAT18" localSheetId="16">#REF!</definedName>
    <definedName name="__DAT18">#REF!</definedName>
    <definedName name="__DAT19" localSheetId="16">#REF!</definedName>
    <definedName name="__DAT19">#REF!</definedName>
    <definedName name="__DAT2" localSheetId="16">#REF!</definedName>
    <definedName name="__DAT2">#REF!</definedName>
    <definedName name="__DAT20" localSheetId="16">#REF!</definedName>
    <definedName name="__DAT20">#REF!</definedName>
    <definedName name="__DAT21" localSheetId="16">#REF!</definedName>
    <definedName name="__DAT21">#REF!</definedName>
    <definedName name="__DAT22" localSheetId="16">#REF!</definedName>
    <definedName name="__DAT22">#REF!</definedName>
    <definedName name="__DAT23" localSheetId="16">#REF!</definedName>
    <definedName name="__DAT23">#REF!</definedName>
    <definedName name="__dat2323" localSheetId="16">#REF!</definedName>
    <definedName name="__dat2323">#REF!</definedName>
    <definedName name="__DAT24" localSheetId="16">#REF!</definedName>
    <definedName name="__DAT24">#REF!</definedName>
    <definedName name="__DAT25" localSheetId="16">#REF!</definedName>
    <definedName name="__DAT25">#REF!</definedName>
    <definedName name="__DAT26" localSheetId="16">#REF!</definedName>
    <definedName name="__DAT26">#REF!</definedName>
    <definedName name="__DAT27" localSheetId="16">#REF!</definedName>
    <definedName name="__DAT27">#REF!</definedName>
    <definedName name="__DAT28" localSheetId="16">#REF!</definedName>
    <definedName name="__DAT28">#REF!</definedName>
    <definedName name="__DAT29" localSheetId="16">#REF!</definedName>
    <definedName name="__DAT29">#REF!</definedName>
    <definedName name="__DAT3" localSheetId="16">#REF!</definedName>
    <definedName name="__DAT3">#REF!</definedName>
    <definedName name="__DAT30" localSheetId="16">#REF!</definedName>
    <definedName name="__DAT30">#REF!</definedName>
    <definedName name="__DAT31" localSheetId="16">#REF!</definedName>
    <definedName name="__DAT31">#REF!</definedName>
    <definedName name="__DAT32" localSheetId="16">#REF!</definedName>
    <definedName name="__DAT32">#REF!</definedName>
    <definedName name="__DAT33" localSheetId="16">#REF!</definedName>
    <definedName name="__DAT33">#REF!</definedName>
    <definedName name="__DAT34" localSheetId="16">#REF!</definedName>
    <definedName name="__DAT34">#REF!</definedName>
    <definedName name="__DAT4" localSheetId="16">#REF!</definedName>
    <definedName name="__DAT4">#REF!</definedName>
    <definedName name="__DAT5" localSheetId="16">#REF!</definedName>
    <definedName name="__DAT5">#REF!</definedName>
    <definedName name="__DAT6" localSheetId="16">#REF!</definedName>
    <definedName name="__DAT6">#REF!</definedName>
    <definedName name="__DAT7" localSheetId="16">#REF!</definedName>
    <definedName name="__DAT7">#REF!</definedName>
    <definedName name="__DAT8" localSheetId="16">#REF!</definedName>
    <definedName name="__DAT8">#REF!</definedName>
    <definedName name="__DAT9" localSheetId="16">#REF!</definedName>
    <definedName name="__DAT9">#REF!</definedName>
    <definedName name="__dic20" localSheetId="16">#REF!</definedName>
    <definedName name="__dic20">#REF!</definedName>
    <definedName name="__dic93" localSheetId="16">#REF!</definedName>
    <definedName name="__dic93">#REF!</definedName>
    <definedName name="__dic94" localSheetId="16">#REF!</definedName>
    <definedName name="__dic94">#REF!</definedName>
    <definedName name="__ENE95">'[6]Bs.Uso Trim.'!$Z$5</definedName>
    <definedName name="__FEB95">'[6]Bs.Uso Trim.'!$Z$6</definedName>
    <definedName name="__jun93" localSheetId="16">#REF!</definedName>
    <definedName name="__jun93">#REF!</definedName>
    <definedName name="__jun94" localSheetId="16">#REF!</definedName>
    <definedName name="__jun94">#REF!</definedName>
    <definedName name="__jun95" localSheetId="16">#REF!</definedName>
    <definedName name="__jun95">#REF!</definedName>
    <definedName name="__mac5" localSheetId="16">#REF!</definedName>
    <definedName name="__mac5">#REF!</definedName>
    <definedName name="__mar94" localSheetId="16">#REF!</definedName>
    <definedName name="__mar94">#REF!</definedName>
    <definedName name="__MAR95" localSheetId="16">#REF!</definedName>
    <definedName name="__MAR95">#REF!</definedName>
    <definedName name="__MAY95">'[6]Bs.Uso Trim.'!$Z$9</definedName>
    <definedName name="__res12">'[5]Datos del Balance'!$B$8</definedName>
    <definedName name="__RES2" localSheetId="16">#REF!</definedName>
    <definedName name="__RES2">#REF!</definedName>
    <definedName name="__RIV2" localSheetId="16">#REF!</definedName>
    <definedName name="__RIV2">#REF!</definedName>
    <definedName name="__RIV3" localSheetId="16">#REF!</definedName>
    <definedName name="__RIV3">#REF!</definedName>
    <definedName name="__SAR10" localSheetId="16">#REF!</definedName>
    <definedName name="__SAR10">#REF!</definedName>
    <definedName name="__SAR5" localSheetId="16">#REF!</definedName>
    <definedName name="__SAR5">#REF!</definedName>
    <definedName name="__SAR80" localSheetId="16">#REF!</definedName>
    <definedName name="__SAR80">#REF!</definedName>
    <definedName name="__set94" localSheetId="16">#REF!</definedName>
    <definedName name="__set94">#REF!</definedName>
    <definedName name="__set95" localSheetId="16">#REF!</definedName>
    <definedName name="__set95">#REF!</definedName>
    <definedName name="__TC2" localSheetId="16">#REF!</definedName>
    <definedName name="__TC2">#REF!</definedName>
    <definedName name="__TPy530231">'[7]#REF'!$A$4</definedName>
    <definedName name="_1ANEX_A" localSheetId="16">#REF!</definedName>
    <definedName name="_1ANEX_A">#REF!</definedName>
    <definedName name="_2ANEX_A" localSheetId="16">#REF!</definedName>
    <definedName name="_2ANEX_A">#REF!</definedName>
    <definedName name="_2ANEX_H" localSheetId="16">#REF!</definedName>
    <definedName name="_2ANEX_H">#REF!</definedName>
    <definedName name="_4ANEX_H" localSheetId="16">#REF!</definedName>
    <definedName name="_4ANEX_H">#REF!</definedName>
    <definedName name="_ABR95">'[6]Bs.Uso Trim.'!$Z$8</definedName>
    <definedName name="_ARP99" localSheetId="16">#REF!</definedName>
    <definedName name="_ARP99">#REF!</definedName>
    <definedName name="_AUD99" localSheetId="16">#REF!</definedName>
    <definedName name="_AUD99">#REF!</definedName>
    <definedName name="_bce0399">'[8]CUENTAS SAP'!$A:$IV</definedName>
    <definedName name="_BRR99" localSheetId="16">#REF!</definedName>
    <definedName name="_BRR99">#REF!</definedName>
    <definedName name="_CAD99" localSheetId="16">#REF!</definedName>
    <definedName name="_CAD99">#REF!</definedName>
    <definedName name="_CDS1" localSheetId="16">#REF!</definedName>
    <definedName name="_CDS1">#REF!</definedName>
    <definedName name="_CDS2" localSheetId="16">#REF!</definedName>
    <definedName name="_CDS2">#REF!</definedName>
    <definedName name="_DAT1" localSheetId="16">#REF!</definedName>
    <definedName name="_DAT1">#REF!</definedName>
    <definedName name="_DAT10" localSheetId="16">#REF!</definedName>
    <definedName name="_DAT10">#REF!</definedName>
    <definedName name="_DAT11" localSheetId="16">#REF!</definedName>
    <definedName name="_DAT11">#REF!</definedName>
    <definedName name="_DAT12" localSheetId="16">#REF!</definedName>
    <definedName name="_DAT12">#REF!</definedName>
    <definedName name="_DAT13" localSheetId="16">#REF!</definedName>
    <definedName name="_DAT13">#REF!</definedName>
    <definedName name="_DAT14" localSheetId="16">#REF!</definedName>
    <definedName name="_DAT14">#REF!</definedName>
    <definedName name="_DAT15" localSheetId="16">#REF!</definedName>
    <definedName name="_DAT15">#REF!</definedName>
    <definedName name="_DAT16" localSheetId="16">#REF!</definedName>
    <definedName name="_DAT16">#REF!</definedName>
    <definedName name="_DAT17" localSheetId="16">#REF!</definedName>
    <definedName name="_DAT17">#REF!</definedName>
    <definedName name="_DAT18" localSheetId="16">#REF!</definedName>
    <definedName name="_DAT18">#REF!</definedName>
    <definedName name="_DAT19" localSheetId="16">#REF!</definedName>
    <definedName name="_DAT19">#REF!</definedName>
    <definedName name="_DAT2" localSheetId="16">#REF!</definedName>
    <definedName name="_DAT2">#REF!</definedName>
    <definedName name="_DAT20" localSheetId="16">#REF!</definedName>
    <definedName name="_DAT20">#REF!</definedName>
    <definedName name="_DAT21" localSheetId="16">#REF!</definedName>
    <definedName name="_DAT21">#REF!</definedName>
    <definedName name="_DAT22" localSheetId="16">#REF!</definedName>
    <definedName name="_DAT22">#REF!</definedName>
    <definedName name="_DAT23" localSheetId="16">#REF!</definedName>
    <definedName name="_DAT23">#REF!</definedName>
    <definedName name="_dat2323" localSheetId="16">#REF!</definedName>
    <definedName name="_dat2323">#REF!</definedName>
    <definedName name="_DAT24" localSheetId="16">#REF!</definedName>
    <definedName name="_DAT24">#REF!</definedName>
    <definedName name="_DAT25" localSheetId="16">#REF!</definedName>
    <definedName name="_DAT25">#REF!</definedName>
    <definedName name="_DAT26" localSheetId="16">#REF!</definedName>
    <definedName name="_DAT26">#REF!</definedName>
    <definedName name="_DAT27" localSheetId="16">#REF!</definedName>
    <definedName name="_DAT27">#REF!</definedName>
    <definedName name="_DAT28" localSheetId="16">#REF!</definedName>
    <definedName name="_DAT28">#REF!</definedName>
    <definedName name="_DAT29" localSheetId="16">#REF!</definedName>
    <definedName name="_DAT29">#REF!</definedName>
    <definedName name="_DAT3" localSheetId="16">#REF!</definedName>
    <definedName name="_DAT3">#REF!</definedName>
    <definedName name="_DAT30" localSheetId="16">#REF!</definedName>
    <definedName name="_DAT30">#REF!</definedName>
    <definedName name="_DAT31" localSheetId="16">#REF!</definedName>
    <definedName name="_DAT31">#REF!</definedName>
    <definedName name="_DAT32" localSheetId="16">#REF!</definedName>
    <definedName name="_DAT32">#REF!</definedName>
    <definedName name="_DAT33" localSheetId="16">#REF!</definedName>
    <definedName name="_DAT33">#REF!</definedName>
    <definedName name="_DAT34" localSheetId="16">#REF!</definedName>
    <definedName name="_DAT34">#REF!</definedName>
    <definedName name="_DAT4" localSheetId="16">#REF!</definedName>
    <definedName name="_DAT4">#REF!</definedName>
    <definedName name="_DAT5" localSheetId="16">#REF!</definedName>
    <definedName name="_DAT5">#REF!</definedName>
    <definedName name="_DAT6" localSheetId="16">#REF!</definedName>
    <definedName name="_DAT6">#REF!</definedName>
    <definedName name="_DAT7" localSheetId="16">#REF!</definedName>
    <definedName name="_DAT7">#REF!</definedName>
    <definedName name="_DAT8" localSheetId="16">#REF!</definedName>
    <definedName name="_DAT8">#REF!</definedName>
    <definedName name="_DAT9" localSheetId="16">#REF!</definedName>
    <definedName name="_DAT9">#REF!</definedName>
    <definedName name="_dic20" localSheetId="16">#REF!</definedName>
    <definedName name="_dic20">#REF!</definedName>
    <definedName name="_dic93" localSheetId="16">#REF!</definedName>
    <definedName name="_dic93">#REF!</definedName>
    <definedName name="_dic94" localSheetId="16">#REF!</definedName>
    <definedName name="_dic94">#REF!</definedName>
    <definedName name="_ENE95">'[6]Bs.Uso Trim.'!$Z$5</definedName>
    <definedName name="_FEB95">'[6]Bs.Uso Trim.'!$Z$6</definedName>
    <definedName name="_Fill" localSheetId="16" hidden="1">#REF!</definedName>
    <definedName name="_Fill" hidden="1">#REF!</definedName>
    <definedName name="_xlnm._FilterDatabase" localSheetId="2" hidden="1">'BAL DICIEMBRE 2022'!$A$1:$Q$678</definedName>
    <definedName name="_xlnm._FilterDatabase" localSheetId="1" hidden="1">'BAL JUNIO 2022'!$A$1:$Q$690</definedName>
    <definedName name="_xlnm._FilterDatabase" localSheetId="0" hidden="1">'BAL MARZO 2022'!$A$1:$P$615</definedName>
    <definedName name="_xlnm._FilterDatabase" localSheetId="7" hidden="1">#REF!</definedName>
    <definedName name="_xlnm._FilterDatabase" localSheetId="47" hidden="1">#REF!</definedName>
    <definedName name="_xlnm._FilterDatabase" localSheetId="22" hidden="1">'Nota 11'!$C$7:$E$27</definedName>
    <definedName name="_xlnm._FilterDatabase" localSheetId="10" hidden="1">'NOTA 122022'!#REF!</definedName>
    <definedName name="_xlnm._FilterDatabase" localSheetId="25" hidden="1">'Nota 14'!$A$33:$F$44</definedName>
    <definedName name="_xlnm._FilterDatabase" localSheetId="38" hidden="1">'Nota 27'!$C$7:$I$38</definedName>
    <definedName name="_xlnm._FilterDatabase" localSheetId="15" hidden="1">'Nota 5 '!$F$24:$G$28</definedName>
    <definedName name="_xlnm._FilterDatabase" localSheetId="14" hidden="1">'Nota 5  (2)'!$L$24:$N$52</definedName>
    <definedName name="_xlnm._FilterDatabase" localSheetId="16" hidden="1">#REF!</definedName>
    <definedName name="_xlnm._FilterDatabase" hidden="1">#REF!</definedName>
    <definedName name="_GBP99" localSheetId="7">#REF!</definedName>
    <definedName name="_GBP99" localSheetId="47">#REF!</definedName>
    <definedName name="_GBP99" localSheetId="16">#REF!</definedName>
    <definedName name="_GBP99">#REF!</definedName>
    <definedName name="_GCS1" localSheetId="7">#REF!</definedName>
    <definedName name="_GCS1" localSheetId="47">#REF!</definedName>
    <definedName name="_GCS1" localSheetId="16">#REF!</definedName>
    <definedName name="_GCS1">#REF!</definedName>
    <definedName name="_GCS2" localSheetId="16">#REF!</definedName>
    <definedName name="_GCS2">#REF!</definedName>
    <definedName name="_Hlk15378568" localSheetId="11">'Nota 2 '!#REF!</definedName>
    <definedName name="_jun93" localSheetId="7">#REF!</definedName>
    <definedName name="_jun93" localSheetId="47">#REF!</definedName>
    <definedName name="_jun93" localSheetId="16">#REF!</definedName>
    <definedName name="_jun93">#REF!</definedName>
    <definedName name="_jun94" localSheetId="16">#REF!</definedName>
    <definedName name="_jun94">#REF!</definedName>
    <definedName name="_jun95" localSheetId="16">#REF!</definedName>
    <definedName name="_jun95">#REF!</definedName>
    <definedName name="_Key1" localSheetId="16" hidden="1">#REF!</definedName>
    <definedName name="_Key1" hidden="1">#REF!</definedName>
    <definedName name="_Key2" localSheetId="16" hidden="1">#REF!</definedName>
    <definedName name="_Key2" hidden="1">#REF!</definedName>
    <definedName name="_mac5" localSheetId="16">#REF!</definedName>
    <definedName name="_mac5">#REF!</definedName>
    <definedName name="_mar94" localSheetId="16">#REF!</definedName>
    <definedName name="_mar94">#REF!</definedName>
    <definedName name="_MAR95" localSheetId="16">#REF!</definedName>
    <definedName name="_MAR95">#REF!</definedName>
    <definedName name="_MAY95">'[6]Bs.Uso Trim.'!$Z$9</definedName>
    <definedName name="_MXP99" localSheetId="16">#REF!</definedName>
    <definedName name="_MXP99">#REF!</definedName>
    <definedName name="_NZD99" localSheetId="16">#REF!</definedName>
    <definedName name="_NZD99">#REF!</definedName>
    <definedName name="_Order1" hidden="1">255</definedName>
    <definedName name="_Order2" hidden="1">255</definedName>
    <definedName name="_Parse_In" localSheetId="16" hidden="1">[9]AP!#REF!</definedName>
    <definedName name="_Parse_In" hidden="1">[9]AP!#REF!</definedName>
    <definedName name="_Parse_Out" localSheetId="16" hidden="1">[9]AP!#REF!</definedName>
    <definedName name="_Parse_Out" hidden="1">[9]AP!#REF!</definedName>
    <definedName name="_PBS2" localSheetId="7">#REF!</definedName>
    <definedName name="_PBS2" localSheetId="47">#REF!</definedName>
    <definedName name="_PBS2" localSheetId="16">#REF!</definedName>
    <definedName name="_PBS2">#REF!</definedName>
    <definedName name="_PLZ99" localSheetId="7">#REF!</definedName>
    <definedName name="_PLZ99" localSheetId="47">#REF!</definedName>
    <definedName name="_PLZ99" localSheetId="16">#REF!</definedName>
    <definedName name="_PLZ99">#REF!</definedName>
    <definedName name="_res12">'[10]Datos del Balance'!$B$8</definedName>
    <definedName name="_RES2" localSheetId="7">#REF!</definedName>
    <definedName name="_RES2" localSheetId="47">#REF!</definedName>
    <definedName name="_RES2" localSheetId="16">#REF!</definedName>
    <definedName name="_RES2">#REF!</definedName>
    <definedName name="_RIV2" localSheetId="7">#REF!</definedName>
    <definedName name="_RIV2" localSheetId="47">#REF!</definedName>
    <definedName name="_RIV2" localSheetId="16">#REF!</definedName>
    <definedName name="_RIV2">#REF!</definedName>
    <definedName name="_RIV3" localSheetId="7">#REF!</definedName>
    <definedName name="_RIV3" localSheetId="47">#REF!</definedName>
    <definedName name="_RIV3" localSheetId="16">#REF!</definedName>
    <definedName name="_RIV3">#REF!</definedName>
    <definedName name="_SAR10" localSheetId="16">#REF!</definedName>
    <definedName name="_SAR10">#REF!</definedName>
    <definedName name="_SAR5" localSheetId="16">#REF!</definedName>
    <definedName name="_SAR5">#REF!</definedName>
    <definedName name="_SAR80" localSheetId="16">#REF!</definedName>
    <definedName name="_SAR80">#REF!</definedName>
    <definedName name="_set94" localSheetId="16">#REF!</definedName>
    <definedName name="_set94">#REF!</definedName>
    <definedName name="_set95" localSheetId="16">#REF!</definedName>
    <definedName name="_set95">#REF!</definedName>
    <definedName name="_SGD99" localSheetId="16">#REF!</definedName>
    <definedName name="_SGD99">#REF!</definedName>
    <definedName name="_Sort" hidden="1">[11]PIC98!$A$29:$D$184</definedName>
    <definedName name="_TC2" localSheetId="7">#REF!</definedName>
    <definedName name="_TC2" localSheetId="47">#REF!</definedName>
    <definedName name="_TC2" localSheetId="16">#REF!</definedName>
    <definedName name="_TC2">#REF!</definedName>
    <definedName name="_Toc82092289" localSheetId="8">'Información General'!#REF!</definedName>
    <definedName name="_Toc82092290" localSheetId="8">'Información General'!$A$81</definedName>
    <definedName name="_TPy530231">'[7]#REF'!$A$4</definedName>
    <definedName name="_TWD99" localSheetId="16">#REF!</definedName>
    <definedName name="_TWD99">#REF!</definedName>
    <definedName name="_XS1" localSheetId="16">#REF!</definedName>
    <definedName name="_XS1">#REF!</definedName>
    <definedName name="_XS2" localSheetId="16">#REF!</definedName>
    <definedName name="_XS2">#REF!</definedName>
    <definedName name="_XS3" localSheetId="16">#REF!</definedName>
    <definedName name="_XS3">#REF!</definedName>
    <definedName name="_XS4" localSheetId="16">#REF!</definedName>
    <definedName name="_XS4">#REF!</definedName>
    <definedName name="_XS5" localSheetId="16">#REF!</definedName>
    <definedName name="_XS5">#REF!</definedName>
    <definedName name="_XS6" localSheetId="16">#REF!</definedName>
    <definedName name="_XS6">#REF!</definedName>
    <definedName name="_XS7" localSheetId="16">#REF!</definedName>
    <definedName name="_XS7">#REF!</definedName>
    <definedName name="_XS8" localSheetId="16">#REF!</definedName>
    <definedName name="_XS8">#REF!</definedName>
    <definedName name="a" localSheetId="16">#REF!</definedName>
    <definedName name="a">#REF!</definedName>
    <definedName name="A_" localSheetId="16">#REF!</definedName>
    <definedName name="A_">#REF!</definedName>
    <definedName name="A_impresión_IM" localSheetId="16">#REF!</definedName>
    <definedName name="A_impresión_IM">#REF!</definedName>
    <definedName name="AB_" localSheetId="16">#REF!</definedName>
    <definedName name="AB_">#REF!</definedName>
    <definedName name="ABRIL_AC" localSheetId="16">#REF!</definedName>
    <definedName name="ABRIL_AC">#REF!</definedName>
    <definedName name="ABRIL_MES" localSheetId="16">#REF!</definedName>
    <definedName name="ABRIL_MES">#REF!</definedName>
    <definedName name="AC_" localSheetId="16">#REF!</definedName>
    <definedName name="AC_">#REF!</definedName>
    <definedName name="Acceso_Ganado" localSheetId="16">#REF!</definedName>
    <definedName name="Acceso_Ganado">#REF!</definedName>
    <definedName name="ACCT" localSheetId="16">'[12] VTOS'!#REF!</definedName>
    <definedName name="ACCT">'[12] VTOS'!#REF!</definedName>
    <definedName name="acctascomb" localSheetId="7">#REF!</definedName>
    <definedName name="acctascomb" localSheetId="47">#REF!</definedName>
    <definedName name="acctascomb" localSheetId="16">#REF!</definedName>
    <definedName name="acctascomb">#REF!</definedName>
    <definedName name="acctashold1" localSheetId="7">#REF!</definedName>
    <definedName name="acctashold1" localSheetId="47">#REF!</definedName>
    <definedName name="acctashold1" localSheetId="16">#REF!</definedName>
    <definedName name="acctashold1">#REF!</definedName>
    <definedName name="acctashold2" localSheetId="7">#REF!</definedName>
    <definedName name="acctashold2" localSheetId="47">#REF!</definedName>
    <definedName name="acctashold2" localSheetId="16">#REF!</definedName>
    <definedName name="acctashold2">#REF!</definedName>
    <definedName name="acctasnorte" localSheetId="16">#REF!</definedName>
    <definedName name="acctasnorte">#REF!</definedName>
    <definedName name="acctassur" localSheetId="16">#REF!</definedName>
    <definedName name="acctassur">#REF!</definedName>
    <definedName name="Act_Obj_Accuracy" localSheetId="16">#REF!</definedName>
    <definedName name="Act_Obj_Accuracy">#REF!</definedName>
    <definedName name="Act_Obj_Existence" localSheetId="16">#REF!</definedName>
    <definedName name="Act_Obj_Existence">#REF!</definedName>
    <definedName name="activo" localSheetId="16">#REF!</definedName>
    <definedName name="activo">#REF!</definedName>
    <definedName name="acufcser" localSheetId="16">#REF!</definedName>
    <definedName name="acufcser">#REF!</definedName>
    <definedName name="acumvtaBC" localSheetId="16">#REF!</definedName>
    <definedName name="acumvtaBC">#REF!</definedName>
    <definedName name="ACUVTABCPRE" localSheetId="16">#REF!</definedName>
    <definedName name="ACUVTABCPRE">#REF!</definedName>
    <definedName name="AD_" localSheetId="16">#REF!</definedName>
    <definedName name="AD_">#REF!</definedName>
    <definedName name="AGGIR" localSheetId="16">#REF!</definedName>
    <definedName name="AGGIR">#REF!</definedName>
    <definedName name="AGMZN" localSheetId="16">#REF!</definedName>
    <definedName name="AGMZN">#REF!</definedName>
    <definedName name="AGSJ" localSheetId="16">#REF!</definedName>
    <definedName name="AGSJ">#REF!</definedName>
    <definedName name="AGSJ2" localSheetId="16">#REF!</definedName>
    <definedName name="AGSJ2">#REF!</definedName>
    <definedName name="AGTRN" localSheetId="16">#REF!</definedName>
    <definedName name="AGTRN">#REF!</definedName>
    <definedName name="Alfabeto" localSheetId="16">#REF!</definedName>
    <definedName name="Alfabeto">#REF!</definedName>
    <definedName name="alquiacum" localSheetId="16">#REF!</definedName>
    <definedName name="alquiacum">#REF!</definedName>
    <definedName name="alquileres" localSheetId="16">#REF!</definedName>
    <definedName name="alquileres">#REF!</definedName>
    <definedName name="alquimes" localSheetId="16">#REF!</definedName>
    <definedName name="alquimes">#REF!</definedName>
    <definedName name="analogchannels">'[13]atc e dtc'!$AE$4:$BL$152</definedName>
    <definedName name="ANEX" localSheetId="7">#REF!</definedName>
    <definedName name="ANEX" localSheetId="47">#REF!</definedName>
    <definedName name="ANEX" localSheetId="16">#REF!</definedName>
    <definedName name="ANEX">#REF!</definedName>
    <definedName name="ANEZ" localSheetId="7">#REF!</definedName>
    <definedName name="ANEZ" localSheetId="47">#REF!</definedName>
    <definedName name="ANEZ" localSheetId="16">#REF!</definedName>
    <definedName name="ANEZ">#REF!</definedName>
    <definedName name="APARC" localSheetId="7">#REF!</definedName>
    <definedName name="APARC" localSheetId="47">#REF!</definedName>
    <definedName name="APARC" localSheetId="16">#REF!</definedName>
    <definedName name="APARC">#REF!</definedName>
    <definedName name="APARC2" localSheetId="16">#REF!</definedName>
    <definedName name="APARC2">#REF!</definedName>
    <definedName name="APARC3" localSheetId="16">#REF!</definedName>
    <definedName name="APARC3">#REF!</definedName>
    <definedName name="APARC4" localSheetId="16">#REF!</definedName>
    <definedName name="APARC4">#REF!</definedName>
    <definedName name="aquimgir" localSheetId="16">#REF!</definedName>
    <definedName name="aquimgir">#REF!</definedName>
    <definedName name="aquimsj1" localSheetId="16">#REF!</definedName>
    <definedName name="aquimsj1">#REF!</definedName>
    <definedName name="aquimsj2" localSheetId="16">#REF!</definedName>
    <definedName name="aquimsj2">#REF!</definedName>
    <definedName name="ARA_Threshold" localSheetId="16">[7]Balance!#REF!</definedName>
    <definedName name="ARA_Threshold">[7]Balance!#REF!</definedName>
    <definedName name="_xlnm.Extract" localSheetId="7">#REF!</definedName>
    <definedName name="_xlnm.Extract" localSheetId="47">#REF!</definedName>
    <definedName name="_xlnm.Extract" localSheetId="16">#REF!</definedName>
    <definedName name="_xlnm.Extract">#REF!</definedName>
    <definedName name="_xlnm.Print_Area" localSheetId="32">' Nota 21'!$B$2:$F$36</definedName>
    <definedName name="_xlnm.Print_Area" localSheetId="4">BG!$B$2:$H$68</definedName>
    <definedName name="_xlnm.Print_Area" localSheetId="6">EFE!$B$2:$E$43</definedName>
    <definedName name="_xlnm.Print_Area" localSheetId="5">ER!$B$2:$F$38</definedName>
    <definedName name="_xlnm.Print_Area" localSheetId="7">EVPN!$B$3:$O$46</definedName>
    <definedName name="_xlnm.Print_Area" localSheetId="47">'EVPN (2)'!$B$3:$Y$41</definedName>
    <definedName name="_xlnm.Print_Area" localSheetId="3">Indice!$A$1:$E$56</definedName>
    <definedName name="_xlnm.Print_Area" localSheetId="21">'Nota 10'!$B$2:$F$19</definedName>
    <definedName name="_xlnm.Print_Area" localSheetId="22">'Nota 11'!$B$2:$F$21</definedName>
    <definedName name="_xlnm.Print_Area" localSheetId="23">'Nota 12'!$B$2:$F$11</definedName>
    <definedName name="_xlnm.Print_Area" localSheetId="10">'NOTA 122022'!#REF!</definedName>
    <definedName name="_xlnm.Print_Area" localSheetId="24">'Nota 13'!$B$2:$H$25</definedName>
    <definedName name="_xlnm.Print_Area" localSheetId="27">'Nota 16'!$B$2:$F$12</definedName>
    <definedName name="_xlnm.Print_Area" localSheetId="28">'Nota 17'!$B$2:$F$13</definedName>
    <definedName name="_xlnm.Print_Area" localSheetId="29">'Nota 18'!$B$2:$F$18</definedName>
    <definedName name="_xlnm.Print_Area" localSheetId="30">'Nota 19'!$B$2:$F$24</definedName>
    <definedName name="_xlnm.Print_Area" localSheetId="11">#REF!</definedName>
    <definedName name="_xlnm.Print_Area" localSheetId="31">'Nota 20'!$B$2:$F$16</definedName>
    <definedName name="_xlnm.Print_Area" localSheetId="34">'Nota 23'!$B$2:$F$12</definedName>
    <definedName name="_xlnm.Print_Area" localSheetId="36">'Nota 25'!$B$2:$F$32</definedName>
    <definedName name="_xlnm.Print_Area" localSheetId="37">'Nota 26'!$B$2:$F$17</definedName>
    <definedName name="_xlnm.Print_Area" localSheetId="38">'Nota 27'!$B$2:$J$39</definedName>
    <definedName name="_xlnm.Print_Area" localSheetId="40">'Nota 28'!$B$2:$F$11</definedName>
    <definedName name="_xlnm.Print_Area" localSheetId="39">'Nota 29'!$B$2:$G$22</definedName>
    <definedName name="_xlnm.Print_Area" localSheetId="12">'Nota 3'!$B$2:$G$17</definedName>
    <definedName name="_xlnm.Print_Area" localSheetId="41">'Nota 30'!$B$2:$F$12</definedName>
    <definedName name="_xlnm.Print_Area" localSheetId="42">'Nota 31'!$B$2:$F$14</definedName>
    <definedName name="_xlnm.Print_Area" localSheetId="43">'Nota 32'!$B$2:$F$11</definedName>
    <definedName name="_xlnm.Print_Area" localSheetId="44">'Nota 33'!$B$3:$F$13</definedName>
    <definedName name="_xlnm.Print_Area" localSheetId="45">'Nota 34'!$B$2:$F$13</definedName>
    <definedName name="_xlnm.Print_Area" localSheetId="46">'Nota 35'!$B$2:$F$18</definedName>
    <definedName name="_xlnm.Print_Area" localSheetId="48">'Nota 36'!$B$2:$H$13</definedName>
    <definedName name="_xlnm.Print_Area" localSheetId="49">'Nota 37'!$B$2:$H$7</definedName>
    <definedName name="_xlnm.Print_Area" localSheetId="50">'Nota 38'!$B$2:$J$25</definedName>
    <definedName name="_xlnm.Print_Area" localSheetId="51">'Nota 39'!$B$2:$H$5</definedName>
    <definedName name="_xlnm.Print_Area" localSheetId="13">'Nota 4'!$B$2:$D$13</definedName>
    <definedName name="_xlnm.Print_Area" localSheetId="52">'Nota 40'!$B$2:$F$21</definedName>
    <definedName name="_xlnm.Print_Area" localSheetId="15">'Nota 5 '!$A$2:$I$29</definedName>
    <definedName name="_xlnm.Print_Area" localSheetId="14">'Nota 5  (2)'!$A$2:$K$60</definedName>
    <definedName name="_xlnm.Print_Area" localSheetId="16">'Nota 6'!$B$2:$F$30</definedName>
    <definedName name="_xlnm.Print_Area" localSheetId="17">'Nota 7'!$B$2:$F$16</definedName>
    <definedName name="_xlnm.Print_Area" localSheetId="19">'Nota 9'!$B$2:$P$31</definedName>
    <definedName name="_xlnm.Print_Area">#REF!</definedName>
    <definedName name="armado" localSheetId="7">#REF!</definedName>
    <definedName name="armado" localSheetId="47">#REF!</definedName>
    <definedName name="armado" localSheetId="16">#REF!</definedName>
    <definedName name="armado">#REF!</definedName>
    <definedName name="ARP" localSheetId="7">#REF!</definedName>
    <definedName name="ARP" localSheetId="47">#REF!</definedName>
    <definedName name="ARP" localSheetId="16">#REF!</definedName>
    <definedName name="ARP">#REF!</definedName>
    <definedName name="ARP_Threshold" localSheetId="7">[7]Balance!#REF!</definedName>
    <definedName name="ARP_Threshold" localSheetId="47">[7]Balance!#REF!</definedName>
    <definedName name="ARP_Threshold" localSheetId="16">[7]Balance!#REF!</definedName>
    <definedName name="ARP_Threshold">[7]Balance!#REF!</definedName>
    <definedName name="Arquivo" localSheetId="7">#REF!</definedName>
    <definedName name="Arquivo" localSheetId="47">#REF!</definedName>
    <definedName name="Arquivo" localSheetId="16">#REF!</definedName>
    <definedName name="Arquivo">#REF!</definedName>
    <definedName name="AS2DocOpenMode" hidden="1">"AS2DocumentEdit"</definedName>
    <definedName name="atcdtc">'[13]RESUMO ATC-DTC'!$A$4:$C$153</definedName>
    <definedName name="AUD" localSheetId="7">#REF!</definedName>
    <definedName name="AUD" localSheetId="47">#REF!</definedName>
    <definedName name="AUD" localSheetId="16">#REF!</definedName>
    <definedName name="AUD">#REF!</definedName>
    <definedName name="B_" localSheetId="7">#REF!</definedName>
    <definedName name="B_" localSheetId="47">#REF!</definedName>
    <definedName name="B_" localSheetId="16">#REF!</definedName>
    <definedName name="B_">#REF!</definedName>
    <definedName name="BALANCES" localSheetId="7">#REF!</definedName>
    <definedName name="BALANCES" localSheetId="47">#REF!</definedName>
    <definedName name="BALANCES" localSheetId="16">#REF!</definedName>
    <definedName name="BALANCES">#REF!</definedName>
    <definedName name="bandaAe1">'[14]BANDA A'!$J$23:$U$23,'[14]BANDA A'!$A$24:$U$24,'[14]BANDA A'!$A$24:$Q$25</definedName>
    <definedName name="bandaAe2">'[14]BANDA A'!$S$20:$U$20,'[14]BANDA A'!$A$21:$U$21,'[14]BANDA A'!$A$22:$I$22</definedName>
    <definedName name="bandaAn">'[14]BANDA A'!$A$4:$U$18,'[14]BANDA A'!$A$19:$R$19</definedName>
    <definedName name="BASE">[15]Precio!$A$7:$D$249</definedName>
    <definedName name="_xlnm.Database" localSheetId="7">#REF!</definedName>
    <definedName name="_xlnm.Database" localSheetId="47">#REF!</definedName>
    <definedName name="_xlnm.Database" localSheetId="16">#REF!</definedName>
    <definedName name="_xlnm.Database">#REF!</definedName>
    <definedName name="bcalqui" localSheetId="7">#REF!</definedName>
    <definedName name="bcalqui" localSheetId="47">#REF!</definedName>
    <definedName name="bcalqui" localSheetId="16">#REF!</definedName>
    <definedName name="bcalqui">#REF!</definedName>
    <definedName name="BCC">'[16]Nota 8'!$F$101</definedName>
    <definedName name="BCI" localSheetId="7">#REF!</definedName>
    <definedName name="BCI" localSheetId="47">#REF!</definedName>
    <definedName name="BCI" localSheetId="16">#REF!</definedName>
    <definedName name="BCI">#REF!</definedName>
    <definedName name="BCII" localSheetId="7">#REF!</definedName>
    <definedName name="BCII" localSheetId="47">#REF!</definedName>
    <definedName name="BCII" localSheetId="16">#REF!</definedName>
    <definedName name="BCII">#REF!</definedName>
    <definedName name="BCNC">'[16]Nota 8'!$F$104</definedName>
    <definedName name="BDU">'[16]Bce Patrim'!$C$20</definedName>
    <definedName name="BDUU">'[17]Bce Patrim'!$C$20</definedName>
    <definedName name="Box_analysed" localSheetId="7">#REF!</definedName>
    <definedName name="Box_analysed" localSheetId="47">#REF!</definedName>
    <definedName name="Box_analysed" localSheetId="16">#REF!</definedName>
    <definedName name="Box_analysed">#REF!</definedName>
    <definedName name="Box_Capex" localSheetId="7">'[18]Data by box analysed'!#REF!</definedName>
    <definedName name="Box_Capex" localSheetId="47">'[18]Data by box analysed'!#REF!</definedName>
    <definedName name="Box_Capex" localSheetId="16">'[18]Data by box analysed'!#REF!</definedName>
    <definedName name="Box_Capex">'[18]Data by box analysed'!#REF!</definedName>
    <definedName name="Box_interest" localSheetId="7">'[19]Data by box analysed'!#REF!</definedName>
    <definedName name="Box_interest" localSheetId="47">'[19]Data by box analysed'!#REF!</definedName>
    <definedName name="Box_interest" localSheetId="16">'[19]Data by box analysed'!#REF!</definedName>
    <definedName name="Box_interest">'[19]Data by box analysed'!#REF!</definedName>
    <definedName name="Box_quantities" localSheetId="7">'[20]Data by box analysed'!#REF!</definedName>
    <definedName name="Box_quantities" localSheetId="47">'[20]Data by box analysed'!#REF!</definedName>
    <definedName name="Box_quantities">'[20]Data by box analysed'!#REF!</definedName>
    <definedName name="BRR" localSheetId="7">#REF!</definedName>
    <definedName name="BRR" localSheetId="47">#REF!</definedName>
    <definedName name="BRR" localSheetId="16">#REF!</definedName>
    <definedName name="BRR">#REF!</definedName>
    <definedName name="bsusocomb1" localSheetId="7">#REF!</definedName>
    <definedName name="bsusocomb1" localSheetId="47">#REF!</definedName>
    <definedName name="bsusocomb1" localSheetId="16">#REF!</definedName>
    <definedName name="bsusocomb1">#REF!</definedName>
    <definedName name="bsusonorte1" localSheetId="7">#REF!</definedName>
    <definedName name="bsusonorte1" localSheetId="47">#REF!</definedName>
    <definedName name="bsusonorte1" localSheetId="16">#REF!</definedName>
    <definedName name="bsusonorte1">#REF!</definedName>
    <definedName name="bsusosur1" localSheetId="16">#REF!</definedName>
    <definedName name="bsusosur1">#REF!</definedName>
    <definedName name="BuiltIn_Print_Area___0" localSheetId="16">#REF!</definedName>
    <definedName name="BuiltIn_Print_Area___0">#REF!</definedName>
    <definedName name="BuiltIn_Print_Area___0___0" localSheetId="16">#REF!</definedName>
    <definedName name="BuiltIn_Print_Area___0___0">#REF!</definedName>
    <definedName name="BuiltIn_Print_Area___0___0___0" localSheetId="16">#REF!</definedName>
    <definedName name="BuiltIn_Print_Area___0___0___0">#REF!</definedName>
    <definedName name="BuiltIn_Print_Area___0___0___0___0" localSheetId="16">#REF!</definedName>
    <definedName name="BuiltIn_Print_Area___0___0___0___0">#REF!</definedName>
    <definedName name="BuiltIn_Print_Area___0___0___0___0___0" localSheetId="16">[21]EVP!#REF!</definedName>
    <definedName name="BuiltIn_Print_Area___0___0___0___0___0">[21]EVP!#REF!</definedName>
    <definedName name="BuiltIn_Print_Area___0___0___0___0___0___0" localSheetId="7">#REF!</definedName>
    <definedName name="BuiltIn_Print_Area___0___0___0___0___0___0" localSheetId="47">#REF!</definedName>
    <definedName name="BuiltIn_Print_Area___0___0___0___0___0___0" localSheetId="16">#REF!</definedName>
    <definedName name="BuiltIn_Print_Area___0___0___0___0___0___0">#REF!</definedName>
    <definedName name="BuiltIn_Print_Area___0___0___0___0___0___0___0" localSheetId="7">#REF!</definedName>
    <definedName name="BuiltIn_Print_Area___0___0___0___0___0___0___0" localSheetId="47">#REF!</definedName>
    <definedName name="BuiltIn_Print_Area___0___0___0___0___0___0___0" localSheetId="16">#REF!</definedName>
    <definedName name="BuiltIn_Print_Area___0___0___0___0___0___0___0">#REF!</definedName>
    <definedName name="BuiltIn_Print_Area___0___0___0___0___0___0___0___0" localSheetId="7">#REF!</definedName>
    <definedName name="BuiltIn_Print_Area___0___0___0___0___0___0___0___0" localSheetId="47">#REF!</definedName>
    <definedName name="BuiltIn_Print_Area___0___0___0___0___0___0___0___0" localSheetId="16">#REF!</definedName>
    <definedName name="BuiltIn_Print_Area___0___0___0___0___0___0___0___0">#REF!</definedName>
    <definedName name="BuiltIn_Print_Area___0___0___0___0___0___0___0___0___0" localSheetId="16">#REF!</definedName>
    <definedName name="BuiltIn_Print_Area___0___0___0___0___0___0___0___0___0">#REF!</definedName>
    <definedName name="BuiltIn_Print_Area___0___0___0___0___0___0___0___0___0___0" localSheetId="16">#REF!</definedName>
    <definedName name="BuiltIn_Print_Area___0___0___0___0___0___0___0___0___0___0">#REF!</definedName>
    <definedName name="BuiltIn_Print_Area___0___0___0___0___0___0___0___0___0___0___0" localSheetId="16">#REF!</definedName>
    <definedName name="BuiltIn_Print_Area___0___0___0___0___0___0___0___0___0___0___0">#REF!</definedName>
    <definedName name="BuiltIn_Print_Area___0___0___0___0___0___0___0___0___0___0___0___0" localSheetId="16">#REF!</definedName>
    <definedName name="BuiltIn_Print_Area___0___0___0___0___0___0___0___0___0___0___0___0">#REF!</definedName>
    <definedName name="BuiltIn_Print_Area___0___0___0___0___0___0___0___0___0___0___0___0___0" localSheetId="16">#REF!</definedName>
    <definedName name="BuiltIn_Print_Area___0___0___0___0___0___0___0___0___0___0___0___0___0">#REF!</definedName>
    <definedName name="BuiltIn_Print_Area___0___0___0___0___0___0___0___0___0___0___0___0___0___0" localSheetId="16">#REF!</definedName>
    <definedName name="BuiltIn_Print_Area___0___0___0___0___0___0___0___0___0___0___0___0___0___0">#REF!</definedName>
    <definedName name="BuiltIn_Print_Area___0___0___0___0___0___0___0___0___0___0___0___0___0___0___0" localSheetId="16">#REF!</definedName>
    <definedName name="BuiltIn_Print_Area___0___0___0___0___0___0___0___0___0___0___0___0___0___0___0">#REF!</definedName>
    <definedName name="bvbb" localSheetId="16" hidden="1">#REF!</definedName>
    <definedName name="bvbb" hidden="1">#REF!</definedName>
    <definedName name="C_" localSheetId="16">#REF!</definedName>
    <definedName name="C_">#REF!</definedName>
    <definedName name="C_CONT." localSheetId="16">#REF!</definedName>
    <definedName name="C_CONT.">#REF!</definedName>
    <definedName name="Cabezas" localSheetId="16">#REF!</definedName>
    <definedName name="Cabezas">#REF!</definedName>
    <definedName name="CAD" localSheetId="16">#REF!</definedName>
    <definedName name="CAD">#REF!</definedName>
    <definedName name="Caja" localSheetId="16">#REF!</definedName>
    <definedName name="Caja">#REF!</definedName>
    <definedName name="Capitali" localSheetId="16">#REF!</definedName>
    <definedName name="Capitali">#REF!</definedName>
    <definedName name="CARA" localSheetId="16">#REF!</definedName>
    <definedName name="CARA">#REF!</definedName>
    <definedName name="CARATULA" localSheetId="16">#REF!</definedName>
    <definedName name="CARATULA">#REF!</definedName>
    <definedName name="CD" localSheetId="16">#REF!</definedName>
    <definedName name="CD">#REF!</definedName>
    <definedName name="CDG" localSheetId="16">#REF!</definedName>
    <definedName name="CDG">#REF!</definedName>
    <definedName name="cdghjf" localSheetId="16">#REF!</definedName>
    <definedName name="cdghjf">#REF!</definedName>
    <definedName name="cdgiro" localSheetId="16">#REF!</definedName>
    <definedName name="cdgiro">#REF!</definedName>
    <definedName name="cdmzn" localSheetId="16">#REF!</definedName>
    <definedName name="cdmzn">#REF!</definedName>
    <definedName name="CDMZO" localSheetId="16">#REF!</definedName>
    <definedName name="CDMZO">#REF!</definedName>
    <definedName name="cdrogtos" localSheetId="16">#REF!</definedName>
    <definedName name="cdrogtos">#REF!</definedName>
    <definedName name="cdrogtoscomb" localSheetId="16">#REF!</definedName>
    <definedName name="cdrogtoscomb">#REF!</definedName>
    <definedName name="cdrogtoshold" localSheetId="16">#REF!</definedName>
    <definedName name="cdrogtoshold">#REF!</definedName>
    <definedName name="cdrogtosnorte" localSheetId="16">#REF!</definedName>
    <definedName name="cdrogtosnorte">#REF!</definedName>
    <definedName name="CdroGtosSAP" localSheetId="16">#REF!</definedName>
    <definedName name="CdroGtosSAP">#REF!</definedName>
    <definedName name="cdrogtossur" localSheetId="16">#REF!</definedName>
    <definedName name="cdrogtossur">#REF!</definedName>
    <definedName name="cdsj1" localSheetId="16">#REF!</definedName>
    <definedName name="cdsj1">#REF!</definedName>
    <definedName name="cdsj2" localSheetId="16">#REF!</definedName>
    <definedName name="cdsj2">#REF!</definedName>
    <definedName name="cdsjo" localSheetId="16">#REF!</definedName>
    <definedName name="cdsjo">#REF!</definedName>
    <definedName name="CDT" localSheetId="16">#REF!</definedName>
    <definedName name="CDT">#REF!</definedName>
    <definedName name="cdtn" localSheetId="16">#REF!</definedName>
    <definedName name="cdtn">#REF!</definedName>
    <definedName name="cdto" localSheetId="16">#REF!</definedName>
    <definedName name="cdto">#REF!</definedName>
    <definedName name="cdttro" localSheetId="16">#REF!</definedName>
    <definedName name="cdttro">#REF!</definedName>
    <definedName name="CFC">'[16]Nota 8'!$F$165</definedName>
    <definedName name="CH_" localSheetId="7">#REF!</definedName>
    <definedName name="CH_" localSheetId="47">#REF!</definedName>
    <definedName name="CH_" localSheetId="16">#REF!</definedName>
    <definedName name="CH_">#REF!</definedName>
    <definedName name="Chave" localSheetId="7">#REF!</definedName>
    <definedName name="Chave" localSheetId="47">#REF!</definedName>
    <definedName name="Chave" localSheetId="16">#REF!</definedName>
    <definedName name="Chave">#REF!</definedName>
    <definedName name="chcontrole">'[13]resumo dcch e acc'!$A$4:$L$152</definedName>
    <definedName name="CLIENT_NAME">[22]Básico!$D$3</definedName>
    <definedName name="cliente">[23]Bajas!#REF!</definedName>
    <definedName name="clientes">[23]Altas!#REF!</definedName>
    <definedName name="COEF">#N/A</definedName>
    <definedName name="colorcode">'[13]resumo color code'!$A$3:$I$152</definedName>
    <definedName name="Combin" localSheetId="7">#REF!</definedName>
    <definedName name="Combin" localSheetId="47">#REF!</definedName>
    <definedName name="Combin" localSheetId="16">#REF!</definedName>
    <definedName name="Combin">#REF!</definedName>
    <definedName name="Comp_FPC">[9]AP!$B$3:$AY$45,[9]AP!$B$56:$AY$95,[9]AP!$B$98:$AY$145,[9]AP!$B$148:$AY$175</definedName>
    <definedName name="compprueb" localSheetId="7">#REF!</definedName>
    <definedName name="compprueb" localSheetId="47">#REF!</definedName>
    <definedName name="compprueb" localSheetId="16">#REF!</definedName>
    <definedName name="compprueb">#REF!</definedName>
    <definedName name="compras" localSheetId="7">#REF!</definedName>
    <definedName name="compras" localSheetId="47">#REF!</definedName>
    <definedName name="compras" localSheetId="16">#REF!</definedName>
    <definedName name="compras">#REF!</definedName>
    <definedName name="CONS" localSheetId="7">#REF!</definedName>
    <definedName name="CONS" localSheetId="47">#REF!</definedName>
    <definedName name="CONS" localSheetId="16">#REF!</definedName>
    <definedName name="CONS">#REF!</definedName>
    <definedName name="CONS2" localSheetId="16">#REF!</definedName>
    <definedName name="CONS2">#REF!</definedName>
    <definedName name="CONSTITUCION" localSheetId="16">#REF!</definedName>
    <definedName name="CONSTITUCION">#REF!</definedName>
    <definedName name="Contrib_acum_proyecto" localSheetId="16">#REF!</definedName>
    <definedName name="Contrib_acum_proyecto">#REF!</definedName>
    <definedName name="coordenadas" localSheetId="16">[24]Coordenadas!#REF!</definedName>
    <definedName name="coordenadas">[24]Coordenadas!#REF!</definedName>
    <definedName name="copia">'[25]Datos del Balance'!$B$8</definedName>
    <definedName name="COSEG" localSheetId="7">#REF!</definedName>
    <definedName name="COSEG" localSheetId="47">#REF!</definedName>
    <definedName name="COSEG" localSheetId="16">#REF!</definedName>
    <definedName name="COSEG">#REF!</definedName>
    <definedName name="COSEGIR" localSheetId="7">#REF!</definedName>
    <definedName name="COSEGIR" localSheetId="47">#REF!</definedName>
    <definedName name="COSEGIR" localSheetId="16">#REF!</definedName>
    <definedName name="COSEGIR">#REF!</definedName>
    <definedName name="COSEMZ" localSheetId="7">#REF!</definedName>
    <definedName name="COSEMZ" localSheetId="47">#REF!</definedName>
    <definedName name="COSEMZ" localSheetId="16">#REF!</definedName>
    <definedName name="COSEMZ">#REF!</definedName>
    <definedName name="COSEMZ1" localSheetId="16">#REF!</definedName>
    <definedName name="COSEMZ1">#REF!</definedName>
    <definedName name="COSEMZ1B" localSheetId="16">#REF!</definedName>
    <definedName name="COSEMZ1B">#REF!</definedName>
    <definedName name="COSEMZ2" localSheetId="16">#REF!</definedName>
    <definedName name="COSEMZ2">#REF!</definedName>
    <definedName name="COSEMZ2B" localSheetId="16">#REF!</definedName>
    <definedName name="COSEMZ2B">#REF!</definedName>
    <definedName name="COSEMZ3" localSheetId="16">#REF!</definedName>
    <definedName name="COSEMZ3">#REF!</definedName>
    <definedName name="COSEMZ3B" localSheetId="16">#REF!</definedName>
    <definedName name="COSEMZ3B">#REF!</definedName>
    <definedName name="COSES1" localSheetId="16">#REF!</definedName>
    <definedName name="COSES1">#REF!</definedName>
    <definedName name="COSES2" localSheetId="16">#REF!</definedName>
    <definedName name="COSES2">#REF!</definedName>
    <definedName name="COSESJ" localSheetId="16">#REF!</definedName>
    <definedName name="COSESJ">#REF!</definedName>
    <definedName name="COSESJ1" localSheetId="16">#REF!</definedName>
    <definedName name="COSESJ1">#REF!</definedName>
    <definedName name="COSESJ2" localSheetId="16">#REF!</definedName>
    <definedName name="COSESJ2">#REF!</definedName>
    <definedName name="COSESJ3" localSheetId="16">#REF!</definedName>
    <definedName name="COSESJ3">#REF!</definedName>
    <definedName name="COSETR" localSheetId="16">#REF!</definedName>
    <definedName name="COSETR">#REF!</definedName>
    <definedName name="COSETR1" localSheetId="16">#REF!</definedName>
    <definedName name="COSETR1">#REF!</definedName>
    <definedName name="COSETR2" localSheetId="16">#REF!</definedName>
    <definedName name="COSETR2">#REF!</definedName>
    <definedName name="COSETR3" localSheetId="16">#REF!</definedName>
    <definedName name="COSETR3">#REF!</definedName>
    <definedName name="CosMz" localSheetId="16">#REF!</definedName>
    <definedName name="CosMz">#REF!</definedName>
    <definedName name="COST" localSheetId="16">#REF!</definedName>
    <definedName name="COST">#REF!</definedName>
    <definedName name="costobc">[26]Hoja1!$I$2:$I$24</definedName>
    <definedName name="CPC">'[16]Nota 8'!$F$52</definedName>
    <definedName name="CPP">'[16]Nota 8'!$F$125</definedName>
    <definedName name="credito" localSheetId="7">#REF!</definedName>
    <definedName name="credito" localSheetId="47">#REF!</definedName>
    <definedName name="credito" localSheetId="16">#REF!</definedName>
    <definedName name="credito">#REF!</definedName>
    <definedName name="ctovtanorte" localSheetId="7">'[12]CTO VTAS'!#REF!</definedName>
    <definedName name="ctovtanorte" localSheetId="47">'[12]CTO VTAS'!#REF!</definedName>
    <definedName name="ctovtanorte" localSheetId="16">'[12]CTO VTAS'!#REF!</definedName>
    <definedName name="ctovtanorte">'[12]CTO VTAS'!#REF!</definedName>
    <definedName name="CUG_Agua" localSheetId="7">#REF!</definedName>
    <definedName name="CUG_Agua" localSheetId="47">#REF!</definedName>
    <definedName name="CUG_Agua" localSheetId="16">#REF!</definedName>
    <definedName name="CUG_Agua">#REF!</definedName>
    <definedName name="Cuota_Fija" localSheetId="7">#REF!</definedName>
    <definedName name="Cuota_Fija" localSheetId="47">#REF!</definedName>
    <definedName name="Cuota_Fija" localSheetId="16">#REF!</definedName>
    <definedName name="Cuota_Fija">#REF!</definedName>
    <definedName name="Cuota_Telefono" localSheetId="7">#REF!</definedName>
    <definedName name="Cuota_Telefono" localSheetId="47">#REF!</definedName>
    <definedName name="Cuota_Telefono" localSheetId="16">#REF!</definedName>
    <definedName name="Cuota_Telefono">#REF!</definedName>
    <definedName name="currency">[27]CURRENCY!$E$1</definedName>
    <definedName name="Customer" localSheetId="7">#REF!</definedName>
    <definedName name="Customer" localSheetId="47">#REF!</definedName>
    <definedName name="Customer" localSheetId="16">#REF!</definedName>
    <definedName name="Customer">#REF!</definedName>
    <definedName name="customerld" localSheetId="7">#REF!</definedName>
    <definedName name="customerld" localSheetId="47">#REF!</definedName>
    <definedName name="customerld" localSheetId="16">#REF!</definedName>
    <definedName name="customerld">#REF!</definedName>
    <definedName name="CustomerPCS" localSheetId="7">#REF!</definedName>
    <definedName name="CustomerPCS" localSheetId="47">#REF!</definedName>
    <definedName name="CustomerPCS" localSheetId="16">#REF!</definedName>
    <definedName name="CustomerPCS">#REF!</definedName>
    <definedName name="CY_Accounts_Receivable">[7]Balance!$B$8</definedName>
    <definedName name="CY_Cash">[7]Balance!$B$6</definedName>
    <definedName name="CY_Cost_of_Sales">'[7]Estado de Resultados'!$B$7</definedName>
    <definedName name="CY_Current_Liabilities">[7]Balance!$B$23</definedName>
    <definedName name="CY_Gross_Profit">'[7]Estado de Resultados'!$B$9</definedName>
    <definedName name="CY_Interest_Expense">'[7]Estado de Resultados'!$B$18</definedName>
    <definedName name="CY_Inventory">[7]Balance!$B$12</definedName>
    <definedName name="CY_LT_Debt">[7]Balance!$B$24</definedName>
    <definedName name="CY_NET_PROFIT">'[7]Estado de Resultados'!$B$24</definedName>
    <definedName name="CY_Net_Revenue">'[7]Estado de Resultados'!$B$6</definedName>
    <definedName name="CY_Operating_Income">'[7]Estado de Resultados'!$B$16</definedName>
    <definedName name="CY_QUICK_ASSETS">[7]Balance!$B$10</definedName>
    <definedName name="CY_Tangible_Net_Worth">'[7]Estado de Resultados'!$B$31</definedName>
    <definedName name="CY_TOTAL_ASSETS">[7]Balance!$B$21</definedName>
    <definedName name="CY_TOTAL_CURR_ASSETS">[7]Balance!$B$15</definedName>
    <definedName name="CY_TOTAL_DEBT">[7]Balance!$B$27</definedName>
    <definedName name="CY_TOTAL_EQUITY">[7]Balance!$B$33</definedName>
    <definedName name="CYB">'[16]Nota 8'!$F$20</definedName>
    <definedName name="D_" localSheetId="7">#REF!</definedName>
    <definedName name="D_" localSheetId="47">#REF!</definedName>
    <definedName name="D_" localSheetId="16">#REF!</definedName>
    <definedName name="D_">#REF!</definedName>
    <definedName name="DATA1" localSheetId="7">#REF!</definedName>
    <definedName name="DATA1" localSheetId="47">#REF!</definedName>
    <definedName name="DATA1" localSheetId="16">#REF!</definedName>
    <definedName name="DATA1">#REF!</definedName>
    <definedName name="DATA10" localSheetId="7">#REF!</definedName>
    <definedName name="DATA10" localSheetId="47">#REF!</definedName>
    <definedName name="DATA10" localSheetId="16">#REF!</definedName>
    <definedName name="DATA10">#REF!</definedName>
    <definedName name="DATA11" localSheetId="16">#REF!</definedName>
    <definedName name="DATA11">#REF!</definedName>
    <definedName name="DATA12" localSheetId="16">#REF!</definedName>
    <definedName name="DATA12">#REF!</definedName>
    <definedName name="DATA13" localSheetId="16">#REF!</definedName>
    <definedName name="DATA13">#REF!</definedName>
    <definedName name="DATA14" localSheetId="16">#REF!</definedName>
    <definedName name="DATA14">#REF!</definedName>
    <definedName name="DATA15" localSheetId="16">#REF!</definedName>
    <definedName name="DATA15">#REF!</definedName>
    <definedName name="DATA16" localSheetId="16">#REF!</definedName>
    <definedName name="DATA16">#REF!</definedName>
    <definedName name="DATA17" localSheetId="16">#REF!</definedName>
    <definedName name="DATA17">#REF!</definedName>
    <definedName name="DATA18" localSheetId="16">#REF!</definedName>
    <definedName name="DATA18">#REF!</definedName>
    <definedName name="DATA19" localSheetId="16">#REF!</definedName>
    <definedName name="DATA19">#REF!</definedName>
    <definedName name="DATA2" localSheetId="16">#REF!</definedName>
    <definedName name="DATA2">#REF!</definedName>
    <definedName name="DATA20" localSheetId="16">#REF!</definedName>
    <definedName name="DATA20">#REF!</definedName>
    <definedName name="DATA21" localSheetId="16">#REF!</definedName>
    <definedName name="DATA21">#REF!</definedName>
    <definedName name="DATA22" localSheetId="16">#REF!</definedName>
    <definedName name="DATA22">#REF!</definedName>
    <definedName name="DATA23" localSheetId="16">#REF!</definedName>
    <definedName name="DATA23">#REF!</definedName>
    <definedName name="DATA24" localSheetId="16">[28]Base!#REF!</definedName>
    <definedName name="DATA24">[28]Base!#REF!</definedName>
    <definedName name="DATA25" localSheetId="16">[28]Base!#REF!</definedName>
    <definedName name="DATA25">[28]Base!#REF!</definedName>
    <definedName name="DATA26" localSheetId="16">[28]Base!#REF!</definedName>
    <definedName name="DATA26">[28]Base!#REF!</definedName>
    <definedName name="DATA3" localSheetId="7">#REF!</definedName>
    <definedName name="DATA3" localSheetId="47">#REF!</definedName>
    <definedName name="DATA3" localSheetId="16">#REF!</definedName>
    <definedName name="DATA3">#REF!</definedName>
    <definedName name="DATA4" localSheetId="7">#REF!</definedName>
    <definedName name="DATA4" localSheetId="47">#REF!</definedName>
    <definedName name="DATA4" localSheetId="16">#REF!</definedName>
    <definedName name="DATA4">#REF!</definedName>
    <definedName name="DATA5" localSheetId="7">#REF!</definedName>
    <definedName name="DATA5" localSheetId="47">#REF!</definedName>
    <definedName name="DATA5" localSheetId="16">#REF!</definedName>
    <definedName name="DATA5">#REF!</definedName>
    <definedName name="DATA6" localSheetId="16">#REF!</definedName>
    <definedName name="DATA6">#REF!</definedName>
    <definedName name="DATA7" localSheetId="16">#REF!</definedName>
    <definedName name="DATA7">#REF!</definedName>
    <definedName name="DATA8" localSheetId="16">#REF!</definedName>
    <definedName name="DATA8">#REF!</definedName>
    <definedName name="DATA9" localSheetId="16">#REF!</definedName>
    <definedName name="DATA9">#REF!</definedName>
    <definedName name="DATE" localSheetId="16">#REF!</definedName>
    <definedName name="DATE">#REF!</definedName>
    <definedName name="DATE99" localSheetId="16">#REF!</definedName>
    <definedName name="DATE99">#REF!</definedName>
    <definedName name="dd" localSheetId="16">'[29]IRSA HIST'!#REF!</definedName>
    <definedName name="dd">'[29]IRSA HIST'!#REF!</definedName>
    <definedName name="DD_Curr">[30]Currency!$C$3</definedName>
    <definedName name="DDDDD" localSheetId="7">#REF!</definedName>
    <definedName name="DDDDD" localSheetId="47">#REF!</definedName>
    <definedName name="DDDDD" localSheetId="16">#REF!</definedName>
    <definedName name="DDDDD">#REF!</definedName>
    <definedName name="debito" localSheetId="7">#REF!</definedName>
    <definedName name="debito" localSheetId="47">#REF!</definedName>
    <definedName name="debito" localSheetId="16">#REF!</definedName>
    <definedName name="debito">#REF!</definedName>
    <definedName name="DEBITOFISCAL" localSheetId="7">#REF!</definedName>
    <definedName name="DEBITOFISCAL" localSheetId="47">#REF!</definedName>
    <definedName name="DEBITOFISCAL" localSheetId="16">#REF!</definedName>
    <definedName name="DEBITOFISCAL">#REF!</definedName>
    <definedName name="Dec_93" localSheetId="16">#REF!</definedName>
    <definedName name="Dec_93">#REF!</definedName>
    <definedName name="dedwedwd" localSheetId="16">#REF!</definedName>
    <definedName name="dedwedwd">#REF!</definedName>
    <definedName name="defwergtqergt" localSheetId="16">#REF!</definedName>
    <definedName name="defwergtqergt">#REF!</definedName>
    <definedName name="Depósitso">'[31]Con asto'!$A$1:$M$1149</definedName>
    <definedName name="depreciaciones" localSheetId="7">#REF!</definedName>
    <definedName name="depreciaciones" localSheetId="47">#REF!</definedName>
    <definedName name="depreciaciones" localSheetId="16">#REF!</definedName>
    <definedName name="depreciaciones">#REF!</definedName>
    <definedName name="detail" localSheetId="7">#REF!</definedName>
    <definedName name="detail" localSheetId="47">#REF!</definedName>
    <definedName name="detail" localSheetId="16">#REF!</definedName>
    <definedName name="detail">#REF!</definedName>
    <definedName name="detail2" localSheetId="7">#REF!</definedName>
    <definedName name="detail2" localSheetId="47">#REF!</definedName>
    <definedName name="detail2" localSheetId="16">#REF!</definedName>
    <definedName name="detail2">#REF!</definedName>
    <definedName name="Detalle_de_Bienes_de_Uso_">'[32]Detalle de Ref.'!$A$1:$D$111</definedName>
    <definedName name="deuxfp" localSheetId="7">#REF!</definedName>
    <definedName name="deuxfp" localSheetId="47">#REF!</definedName>
    <definedName name="deuxfp" localSheetId="16">#REF!</definedName>
    <definedName name="deuxfp">#REF!</definedName>
    <definedName name="devengado" localSheetId="7">#REF!</definedName>
    <definedName name="devengado" localSheetId="47">#REF!</definedName>
    <definedName name="devengado" localSheetId="16">#REF!</definedName>
    <definedName name="devengado">#REF!</definedName>
    <definedName name="Diferencias_de_redondeo" localSheetId="7">#REF!</definedName>
    <definedName name="Diferencias_de_redondeo" localSheetId="47">#REF!</definedName>
    <definedName name="Diferencias_de_redondeo" localSheetId="16">#REF!</definedName>
    <definedName name="Diferencias_de_redondeo">#REF!</definedName>
    <definedName name="digitalchannels">'[13]atc e dtc'!$L$4:$AD$152</definedName>
    <definedName name="Dist_Cons" localSheetId="7">#REF!</definedName>
    <definedName name="Dist_Cons" localSheetId="47">#REF!</definedName>
    <definedName name="Dist_Cons" localSheetId="16">#REF!</definedName>
    <definedName name="Dist_Cons">#REF!</definedName>
    <definedName name="Dist_Finc" localSheetId="7">#REF!</definedName>
    <definedName name="Dist_Finc" localSheetId="47">#REF!</definedName>
    <definedName name="Dist_Finc" localSheetId="16">#REF!</definedName>
    <definedName name="Dist_Finc">#REF!</definedName>
    <definedName name="dlleu" localSheetId="7">#REF!</definedName>
    <definedName name="dlleu" localSheetId="47">#REF!</definedName>
    <definedName name="dlleu" localSheetId="16">#REF!</definedName>
    <definedName name="dlleu">#REF!</definedName>
    <definedName name="DLLEUR" localSheetId="16">#REF!</definedName>
    <definedName name="DLLEUR">#REF!</definedName>
    <definedName name="DOC" localSheetId="16">#REF!</definedName>
    <definedName name="DOC">#REF!</definedName>
    <definedName name="DUPONT_1" localSheetId="16">#REF!</definedName>
    <definedName name="DUPONT_1">#REF!</definedName>
    <definedName name="E_" localSheetId="16">'[33]BG Armado'!#REF!</definedName>
    <definedName name="E_">'[33]BG Armado'!#REF!</definedName>
    <definedName name="E3_" localSheetId="16">'[33]BG Armado'!#REF!</definedName>
    <definedName name="E3_">'[33]BG Armado'!#REF!</definedName>
    <definedName name="effective_date" localSheetId="16">'[34]Interface Hub'!#REF!</definedName>
    <definedName name="effective_date">'[34]Interface Hub'!#REF!</definedName>
    <definedName name="elasmjsdlkfjsdf" localSheetId="7">#REF!</definedName>
    <definedName name="elasmjsdlkfjsdf" localSheetId="47">#REF!</definedName>
    <definedName name="elasmjsdlkfjsdf" localSheetId="16">#REF!</definedName>
    <definedName name="elasmjsdlkfjsdf">#REF!</definedName>
    <definedName name="eliminaciones" localSheetId="7">[35]VARIACIONES!#REF!</definedName>
    <definedName name="eliminaciones" localSheetId="47">[35]VARIACIONES!#REF!</definedName>
    <definedName name="eliminaciones" localSheetId="16">[35]VARIACIONES!#REF!</definedName>
    <definedName name="eliminaciones">[35]VARIACIONES!#REF!</definedName>
    <definedName name="EOAF" localSheetId="7">#REF!</definedName>
    <definedName name="EOAF" localSheetId="47">#REF!</definedName>
    <definedName name="EOAF" localSheetId="16">#REF!</definedName>
    <definedName name="EOAF">#REF!</definedName>
    <definedName name="eoafh" localSheetId="7">#REF!</definedName>
    <definedName name="eoafh" localSheetId="47">#REF!</definedName>
    <definedName name="eoafh" localSheetId="16">#REF!</definedName>
    <definedName name="eoafh">#REF!</definedName>
    <definedName name="eoafn" localSheetId="7">#REF!</definedName>
    <definedName name="eoafn" localSheetId="47">#REF!</definedName>
    <definedName name="eoafn" localSheetId="16">#REF!</definedName>
    <definedName name="eoafn">#REF!</definedName>
    <definedName name="eoafs" localSheetId="16">#REF!</definedName>
    <definedName name="eoafs">#REF!</definedName>
    <definedName name="EPN" localSheetId="16">#REF!</definedName>
    <definedName name="EPN">#REF!</definedName>
    <definedName name="EquityTable" localSheetId="16">#REF!</definedName>
    <definedName name="EquityTable">#REF!</definedName>
    <definedName name="ERO" localSheetId="16">#REF!</definedName>
    <definedName name="ERO">#REF!</definedName>
    <definedName name="Err_Box_AddSamp">'[36]Non-Statistical Sampling'!$AR$6</definedName>
    <definedName name="Err_Box_Rej">'[36]Non-Statistical Sampling'!$AR$5</definedName>
    <definedName name="Err_CellComments">'[36]Non-Statistical Sampling'!$AJ$13</definedName>
    <definedName name="Err_SampErr">'[36]Non-Statistical Sampling'!$AK$15</definedName>
    <definedName name="erro">'[37]PARAM-22-12-1999'!$A$6:$DP$23</definedName>
    <definedName name="ESP" localSheetId="7">#REF!</definedName>
    <definedName name="ESP" localSheetId="47">#REF!</definedName>
    <definedName name="ESP" localSheetId="16">#REF!</definedName>
    <definedName name="ESP">#REF!</definedName>
    <definedName name="EUR" localSheetId="7">#REF!</definedName>
    <definedName name="EUR" localSheetId="47">#REF!</definedName>
    <definedName name="EUR" localSheetId="16">#REF!</definedName>
    <definedName name="EUR">#REF!</definedName>
    <definedName name="Eval_btn_Ans">'[36]Non-Statistical Sampling'!$AR$12</definedName>
    <definedName name="Eval_MR">'[36]Non-Statistical Sampling'!$Y$20</definedName>
    <definedName name="Excel_BuiltIn_Print_Area_2_1" localSheetId="7">#REF!</definedName>
    <definedName name="Excel_BuiltIn_Print_Area_2_1" localSheetId="47">#REF!</definedName>
    <definedName name="Excel_BuiltIn_Print_Area_2_1" localSheetId="16">#REF!</definedName>
    <definedName name="Excel_BuiltIn_Print_Area_2_1">#REF!</definedName>
    <definedName name="Excel_BuiltIn_Print_Area_2_1_1" localSheetId="7">#REF!</definedName>
    <definedName name="Excel_BuiltIn_Print_Area_2_1_1" localSheetId="47">#REF!</definedName>
    <definedName name="Excel_BuiltIn_Print_Area_2_1_1" localSheetId="16">#REF!</definedName>
    <definedName name="Excel_BuiltIn_Print_Area_2_1_1">#REF!</definedName>
    <definedName name="Excel_BuiltIn_Print_Area_2_1_1_1" localSheetId="7">#REF!</definedName>
    <definedName name="Excel_BuiltIn_Print_Area_2_1_1_1" localSheetId="47">#REF!</definedName>
    <definedName name="Excel_BuiltIn_Print_Area_2_1_1_1" localSheetId="16">#REF!</definedName>
    <definedName name="Excel_BuiltIn_Print_Area_2_1_1_1">#REF!</definedName>
    <definedName name="Excel_BuiltIn_Print_Area_2_1_1_1_1" localSheetId="16">#REF!</definedName>
    <definedName name="Excel_BuiltIn_Print_Area_2_1_1_1_1">#REF!</definedName>
    <definedName name="Excel_BuiltIn_Print_Area_2_1_1_1_1_1" localSheetId="16">#REF!</definedName>
    <definedName name="Excel_BuiltIn_Print_Area_2_1_1_1_1_1">#REF!</definedName>
    <definedName name="Excel_BuiltIn_Print_Area_2_1_1_1_1_1_1" localSheetId="16">#REF!</definedName>
    <definedName name="Excel_BuiltIn_Print_Area_2_1_1_1_1_1_1">#REF!</definedName>
    <definedName name="Excel_BuiltIn_Print_Area_3_1" localSheetId="16">#REF!</definedName>
    <definedName name="Excel_BuiltIn_Print_Area_3_1">#REF!</definedName>
    <definedName name="Excel_BuiltIn_Print_Area_3_1_1" localSheetId="16">#REF!</definedName>
    <definedName name="Excel_BuiltIn_Print_Area_3_1_1">#REF!</definedName>
    <definedName name="Excel_BuiltIn_Print_Area_3_1_1_1" localSheetId="16">#REF!</definedName>
    <definedName name="Excel_BuiltIn_Print_Area_3_1_1_1">#REF!</definedName>
    <definedName name="Excel_BuiltIn_Print_Titles_2_1" localSheetId="16">#REF!</definedName>
    <definedName name="Excel_BuiltIn_Print_Titles_2_1">#REF!</definedName>
    <definedName name="F_" localSheetId="16">#REF!</definedName>
    <definedName name="F_">#REF!</definedName>
    <definedName name="fecha_actual">'[38]DBK ESPAÑA'!$K$5</definedName>
    <definedName name="FechaAnualCom">'[39]Datos del Balance'!$B$9</definedName>
    <definedName name="FechaBalance">'[39]Datos del Balance'!$B$7</definedName>
    <definedName name="FechaComparativo">'[39]Datos del Balance'!$B$8</definedName>
    <definedName name="FechaLitComp">'[40]Datos del Balance'!$C$9</definedName>
    <definedName name="FechaLiteral">'[39]Datos del Balance'!$C$7</definedName>
    <definedName name="FERMZN" localSheetId="7">#REF!</definedName>
    <definedName name="FERMZN" localSheetId="47">#REF!</definedName>
    <definedName name="FERMZN" localSheetId="16">#REF!</definedName>
    <definedName name="FERMZN">#REF!</definedName>
    <definedName name="fermzo" localSheetId="7">#REF!</definedName>
    <definedName name="fermzo" localSheetId="47">#REF!</definedName>
    <definedName name="fermzo" localSheetId="16">#REF!</definedName>
    <definedName name="fermzo">#REF!</definedName>
    <definedName name="fertsj1" localSheetId="7">#REF!</definedName>
    <definedName name="fertsj1" localSheetId="47">#REF!</definedName>
    <definedName name="fertsj1" localSheetId="16">#REF!</definedName>
    <definedName name="fertsj1">#REF!</definedName>
    <definedName name="fertsj2" localSheetId="16">#REF!</definedName>
    <definedName name="fertsj2">#REF!</definedName>
    <definedName name="FERTTRN" localSheetId="16">#REF!</definedName>
    <definedName name="FERTTRN">#REF!</definedName>
    <definedName name="ff" localSheetId="16">'[29]IRSA HIST'!#REF!</definedName>
    <definedName name="ff">'[29]IRSA HIST'!#REF!</definedName>
    <definedName name="Form_TratAgua" localSheetId="7">#REF!</definedName>
    <definedName name="Form_TratAgua" localSheetId="47">#REF!</definedName>
    <definedName name="Form_TratAgua" localSheetId="16">#REF!</definedName>
    <definedName name="Form_TratAgua">#REF!</definedName>
    <definedName name="G_" localSheetId="7">'[33]BG Armado'!#REF!</definedName>
    <definedName name="G_" localSheetId="47">'[33]BG Armado'!#REF!</definedName>
    <definedName name="G_" localSheetId="16">'[33]BG Armado'!#REF!</definedName>
    <definedName name="G_">'[33]BG Armado'!#REF!</definedName>
    <definedName name="GA" localSheetId="7">#REF!</definedName>
    <definedName name="GA" localSheetId="47">#REF!</definedName>
    <definedName name="GA" localSheetId="16">#REF!</definedName>
    <definedName name="GA">#REF!</definedName>
    <definedName name="gald" localSheetId="7">#REF!</definedName>
    <definedName name="gald" localSheetId="47">#REF!</definedName>
    <definedName name="gald" localSheetId="16">#REF!</definedName>
    <definedName name="gald">#REF!</definedName>
    <definedName name="GAPCS" localSheetId="7">#REF!</definedName>
    <definedName name="GAPCS" localSheetId="47">#REF!</definedName>
    <definedName name="GAPCS" localSheetId="16">#REF!</definedName>
    <definedName name="GAPCS">#REF!</definedName>
    <definedName name="GBP" localSheetId="16">#REF!</definedName>
    <definedName name="GBP">#REF!</definedName>
    <definedName name="GC" localSheetId="16">#REF!</definedName>
    <definedName name="GC">#REF!</definedName>
    <definedName name="GCA" localSheetId="16">#REF!</definedName>
    <definedName name="GCA">#REF!</definedName>
    <definedName name="GCC" localSheetId="16">#REF!</definedName>
    <definedName name="GCC">#REF!</definedName>
    <definedName name="GCG" localSheetId="16">#REF!</definedName>
    <definedName name="GCG">#REF!</definedName>
    <definedName name="GCGIR" localSheetId="16">#REF!</definedName>
    <definedName name="GCGIR">#REF!</definedName>
    <definedName name="gcgiro" localSheetId="16">#REF!</definedName>
    <definedName name="gcgiro">#REF!</definedName>
    <definedName name="gcgiroa" localSheetId="16">#REF!</definedName>
    <definedName name="gcgiroa">#REF!</definedName>
    <definedName name="gcgiroc" localSheetId="16">#REF!</definedName>
    <definedName name="gcgiroc">#REF!</definedName>
    <definedName name="GCMO" localSheetId="16">#REF!</definedName>
    <definedName name="GCMO">#REF!</definedName>
    <definedName name="GCMOA" localSheetId="16">#REF!</definedName>
    <definedName name="GCMOA">#REF!</definedName>
    <definedName name="GCMOc" localSheetId="16">#REF!</definedName>
    <definedName name="GCMOc">#REF!</definedName>
    <definedName name="GCMZN" localSheetId="16">#REF!</definedName>
    <definedName name="GCMZN">#REF!</definedName>
    <definedName name="gcmzna" localSheetId="16">#REF!</definedName>
    <definedName name="gcmzna">#REF!</definedName>
    <definedName name="gcmznb" localSheetId="16">#REF!</definedName>
    <definedName name="gcmznb">#REF!</definedName>
    <definedName name="GCMZO" localSheetId="16">#REF!</definedName>
    <definedName name="GCMZO">#REF!</definedName>
    <definedName name="GCS1A" localSheetId="16">#REF!</definedName>
    <definedName name="GCS1A">#REF!</definedName>
    <definedName name="GCS1C" localSheetId="16">#REF!</definedName>
    <definedName name="GCS1C">#REF!</definedName>
    <definedName name="GCS2A" localSheetId="16">#REF!</definedName>
    <definedName name="GCS2A">#REF!</definedName>
    <definedName name="GCS2C" localSheetId="16">#REF!</definedName>
    <definedName name="GCS2C">#REF!</definedName>
    <definedName name="GCSJ" localSheetId="16">#REF!</definedName>
    <definedName name="GCSJ">#REF!</definedName>
    <definedName name="gcsja" localSheetId="16">#REF!</definedName>
    <definedName name="gcsja">#REF!</definedName>
    <definedName name="gcsjb" localSheetId="16">#REF!</definedName>
    <definedName name="gcsjb">#REF!</definedName>
    <definedName name="gcsjo" localSheetId="16">#REF!</definedName>
    <definedName name="gcsjo">#REF!</definedName>
    <definedName name="gcsjoa" localSheetId="16">#REF!</definedName>
    <definedName name="gcsjoa">#REF!</definedName>
    <definedName name="gcsjoc" localSheetId="16">#REF!</definedName>
    <definedName name="gcsjoc">#REF!</definedName>
    <definedName name="GCT" localSheetId="16">#REF!</definedName>
    <definedName name="GCT">#REF!</definedName>
    <definedName name="GCTA" localSheetId="16">#REF!</definedName>
    <definedName name="GCTA">#REF!</definedName>
    <definedName name="GCTC" localSheetId="16">#REF!</definedName>
    <definedName name="GCTC">#REF!</definedName>
    <definedName name="GCTO" localSheetId="16">#REF!</definedName>
    <definedName name="GCTO">#REF!</definedName>
    <definedName name="GCTOa" localSheetId="16">#REF!</definedName>
    <definedName name="GCTOa">#REF!</definedName>
    <definedName name="GCTOc" localSheetId="16">#REF!</definedName>
    <definedName name="GCTOc">#REF!</definedName>
    <definedName name="GCTR" localSheetId="16">#REF!</definedName>
    <definedName name="GCTR">#REF!</definedName>
    <definedName name="gctra" localSheetId="16">#REF!</definedName>
    <definedName name="gctra">#REF!</definedName>
    <definedName name="gctrb" localSheetId="16">#REF!</definedName>
    <definedName name="gctrb">#REF!</definedName>
    <definedName name="GCTRO" localSheetId="16">#REF!</definedName>
    <definedName name="GCTRO">#REF!</definedName>
    <definedName name="GDG" localSheetId="16">#REF!</definedName>
    <definedName name="GDG">#REF!</definedName>
    <definedName name="gg" localSheetId="16">#REF!</definedName>
    <definedName name="gg">#REF!</definedName>
    <definedName name="GIRASOL" localSheetId="16">#REF!</definedName>
    <definedName name="GIRASOL">#REF!</definedName>
    <definedName name="GM" localSheetId="16">'[41]Trading HC by Reg &amp; Platf'!#REF!</definedName>
    <definedName name="GM">'[41]Trading HC by Reg &amp; Platf'!#REF!</definedName>
    <definedName name="_xlnm.Recorder" localSheetId="16">[42]Macro1!#REF!</definedName>
    <definedName name="_xlnm.Recorder">[42]Macro1!#REF!</definedName>
    <definedName name="GUARDIAN" localSheetId="7">#REF!</definedName>
    <definedName name="GUARDIAN" localSheetId="47">#REF!</definedName>
    <definedName name="GUARDIAN" localSheetId="16">#REF!</definedName>
    <definedName name="GUARDIAN">#REF!</definedName>
    <definedName name="h" localSheetId="7">#REF!</definedName>
    <definedName name="h" localSheetId="47">#REF!</definedName>
    <definedName name="h" localSheetId="16">#REF!</definedName>
    <definedName name="h">#REF!</definedName>
    <definedName name="H_" localSheetId="7">#REF!</definedName>
    <definedName name="H_" localSheetId="47">#REF!</definedName>
    <definedName name="H_" localSheetId="16">#REF!</definedName>
    <definedName name="H_">#REF!</definedName>
    <definedName name="Hea" localSheetId="16">#REF!</definedName>
    <definedName name="Hea">#REF!</definedName>
    <definedName name="hh" localSheetId="16">'[29]IRSA HIST'!#REF!</definedName>
    <definedName name="hh">'[29]IRSA HIST'!#REF!</definedName>
    <definedName name="hi" localSheetId="16">'[29]IRSA HIST'!#REF!</definedName>
    <definedName name="hi">'[29]IRSA HIST'!#REF!</definedName>
    <definedName name="historicosstradcodigo" localSheetId="7">#REF!</definedName>
    <definedName name="historicosstradcodigo" localSheetId="47">#REF!</definedName>
    <definedName name="historicosstradcodigo" localSheetId="16">#REF!</definedName>
    <definedName name="historicosstradcodigo">#REF!</definedName>
    <definedName name="historicostrad" localSheetId="7">#REF!</definedName>
    <definedName name="historicostrad" localSheetId="47">#REF!</definedName>
    <definedName name="historicostrad" localSheetId="16">#REF!</definedName>
    <definedName name="historicostrad">#REF!</definedName>
    <definedName name="HojaMacro2" localSheetId="7">#REF!</definedName>
    <definedName name="HojaMacro2" localSheetId="47">#REF!</definedName>
    <definedName name="HojaMacro2" localSheetId="16">#REF!</definedName>
    <definedName name="HojaMacro2">#REF!</definedName>
    <definedName name="HojaMacro3" localSheetId="16">#REF!</definedName>
    <definedName name="HojaMacro3">#REF!</definedName>
    <definedName name="HojaMacro4" localSheetId="16">#REF!</definedName>
    <definedName name="HojaMacro4">#REF!</definedName>
    <definedName name="hojamacro5" localSheetId="16">#REF!</definedName>
    <definedName name="hojamacro5">#REF!</definedName>
    <definedName name="hojamacro5ing" localSheetId="16">#REF!</definedName>
    <definedName name="hojamacro5ing">#REF!</definedName>
    <definedName name="I" localSheetId="16">#REF!</definedName>
    <definedName name="I">#REF!</definedName>
    <definedName name="I_" localSheetId="16">#REF!</definedName>
    <definedName name="I_">#REF!</definedName>
    <definedName name="IBSA_AC" localSheetId="16">#REF!</definedName>
    <definedName name="IBSA_AC">#REF!</definedName>
    <definedName name="IBSA_MES" localSheetId="16">#REF!</definedName>
    <definedName name="IBSA_MES">#REF!</definedName>
    <definedName name="IC">'[16]Nota 8'!$F$30</definedName>
    <definedName name="imp_PyL">'[38]datos P_L'!$C$1</definedName>
    <definedName name="Impresión_Anexo_A">'[43]ANEXO A'!#REF!</definedName>
    <definedName name="Impresión_Anexo_E" localSheetId="7">#REF!</definedName>
    <definedName name="Impresión_Anexo_E" localSheetId="47">#REF!</definedName>
    <definedName name="Impresión_Anexo_E" localSheetId="16">#REF!</definedName>
    <definedName name="Impresión_Anexo_E">#REF!</definedName>
    <definedName name="Impresión_Anexo_H" localSheetId="7">#REF!</definedName>
    <definedName name="Impresión_Anexo_H" localSheetId="47">#REF!</definedName>
    <definedName name="Impresión_Anexo_H" localSheetId="16">#REF!</definedName>
    <definedName name="Impresión_Anexo_H">#REF!</definedName>
    <definedName name="Impresión_de_EEPN" localSheetId="7">#REF!</definedName>
    <definedName name="Impresión_de_EEPN" localSheetId="47">#REF!</definedName>
    <definedName name="Impresión_de_EEPN" localSheetId="16">#REF!</definedName>
    <definedName name="Impresión_de_EEPN">#REF!</definedName>
    <definedName name="INC">'[16]Nota 8'!$F$36</definedName>
    <definedName name="ingl" localSheetId="7">#REF!</definedName>
    <definedName name="ingl" localSheetId="47">#REF!</definedName>
    <definedName name="ingl" localSheetId="16">#REF!</definedName>
    <definedName name="ingl">#REF!</definedName>
    <definedName name="INGMZN1" localSheetId="7">#REF!</definedName>
    <definedName name="INGMZN1" localSheetId="47">#REF!</definedName>
    <definedName name="INGMZN1" localSheetId="16">#REF!</definedName>
    <definedName name="INGMZN1">#REF!</definedName>
    <definedName name="INGMZN1B" localSheetId="7">#REF!</definedName>
    <definedName name="INGMZN1B" localSheetId="47">#REF!</definedName>
    <definedName name="INGMZN1B" localSheetId="16">#REF!</definedName>
    <definedName name="INGMZN1B">#REF!</definedName>
    <definedName name="INGMZN2" localSheetId="16">#REF!</definedName>
    <definedName name="INGMZN2">#REF!</definedName>
    <definedName name="INGMZN2B" localSheetId="16">#REF!</definedName>
    <definedName name="INGMZN2B">#REF!</definedName>
    <definedName name="INGMZN3" localSheetId="16">#REF!</definedName>
    <definedName name="INGMZN3">#REF!</definedName>
    <definedName name="INGMZN3B" localSheetId="16">#REF!</definedName>
    <definedName name="INGMZN3B">#REF!</definedName>
    <definedName name="INGSJ1" localSheetId="16">#REF!</definedName>
    <definedName name="INGSJ1">#REF!</definedName>
    <definedName name="INGSJ2" localSheetId="16">#REF!</definedName>
    <definedName name="INGSJ2">#REF!</definedName>
    <definedName name="INGSJ3" localSheetId="16">#REF!</definedName>
    <definedName name="INGSJ3">#REF!</definedName>
    <definedName name="INGTR1" localSheetId="16">#REF!</definedName>
    <definedName name="INGTR1">#REF!</definedName>
    <definedName name="INGTR2" localSheetId="16">#REF!</definedName>
    <definedName name="INGTR2">#REF!</definedName>
    <definedName name="INGTR3" localSheetId="16">#REF!</definedName>
    <definedName name="INGTR3">#REF!</definedName>
    <definedName name="INT" localSheetId="16">#REF!</definedName>
    <definedName name="INT">#REF!</definedName>
    <definedName name="intangcomb" localSheetId="16">#REF!</definedName>
    <definedName name="intangcomb">#REF!</definedName>
    <definedName name="intanghold" localSheetId="16">#REF!</definedName>
    <definedName name="intanghold">#REF!</definedName>
    <definedName name="intangnorte" localSheetId="16">#REF!</definedName>
    <definedName name="intangnorte">#REF!</definedName>
    <definedName name="intangsur" localSheetId="16">#REF!</definedName>
    <definedName name="intangsur">#REF!</definedName>
    <definedName name="INTER" localSheetId="16">#REF!</definedName>
    <definedName name="INTER">#REF!</definedName>
    <definedName name="invnorte" localSheetId="16">[12]INVERSIONES!#REF!</definedName>
    <definedName name="invnorte">[12]INVERSIONES!#REF!</definedName>
    <definedName name="invsur" localSheetId="16">[12]INVERSIONES!#REF!</definedName>
    <definedName name="invsur">[12]INVERSIONES!#REF!</definedName>
    <definedName name="IR_detalle_ac" localSheetId="7">#REF!</definedName>
    <definedName name="IR_detalle_ac" localSheetId="47">#REF!</definedName>
    <definedName name="IR_detalle_ac" localSheetId="16">#REF!</definedName>
    <definedName name="IR_detalle_ac">#REF!</definedName>
    <definedName name="IR_Resumen_ac" localSheetId="7">#REF!</definedName>
    <definedName name="IR_Resumen_ac" localSheetId="47">#REF!</definedName>
    <definedName name="IR_Resumen_ac" localSheetId="16">#REF!</definedName>
    <definedName name="IR_Resumen_ac">#REF!</definedName>
    <definedName name="IR_Resumen_mes" localSheetId="7">#REF!</definedName>
    <definedName name="IR_Resumen_mes" localSheetId="47">#REF!</definedName>
    <definedName name="IR_Resumen_mes" localSheetId="16">#REF!</definedName>
    <definedName name="IR_Resumen_mes">#REF!</definedName>
    <definedName name="IRSA_AC" localSheetId="16">#REF!</definedName>
    <definedName name="IRSA_AC">#REF!</definedName>
    <definedName name="IRSA_MES" localSheetId="16">#REF!</definedName>
    <definedName name="IRSA_MES">#REF!</definedName>
    <definedName name="ITEM_ID">'[27]GLP 2001'!$A$7:$C$522</definedName>
    <definedName name="J_" localSheetId="7">#REF!</definedName>
    <definedName name="J_" localSheetId="47">#REF!</definedName>
    <definedName name="J_" localSheetId="16">#REF!</definedName>
    <definedName name="J_">#REF!</definedName>
    <definedName name="jj" localSheetId="7">'[29]IRSA HIST'!#REF!</definedName>
    <definedName name="jj" localSheetId="47">'[29]IRSA HIST'!#REF!</definedName>
    <definedName name="jj" localSheetId="16">'[29]IRSA HIST'!#REF!</definedName>
    <definedName name="jj">'[29]IRSA HIST'!#REF!</definedName>
    <definedName name="junio" localSheetId="7">#REF!</definedName>
    <definedName name="junio" localSheetId="47">#REF!</definedName>
    <definedName name="junio" localSheetId="16">#REF!</definedName>
    <definedName name="junio">#REF!</definedName>
    <definedName name="K_" localSheetId="7">#REF!</definedName>
    <definedName name="K_" localSheetId="47">#REF!</definedName>
    <definedName name="K_" localSheetId="16">#REF!</definedName>
    <definedName name="K_">#REF!</definedName>
    <definedName name="Kilogramos" localSheetId="7">#REF!</definedName>
    <definedName name="Kilogramos" localSheetId="47">#REF!</definedName>
    <definedName name="Kilogramos" localSheetId="16">#REF!</definedName>
    <definedName name="Kilogramos">#REF!</definedName>
    <definedName name="L" localSheetId="16">#REF!</definedName>
    <definedName name="L">#REF!</definedName>
    <definedName name="L_" localSheetId="16">#REF!</definedName>
    <definedName name="L_">#REF!</definedName>
    <definedName name="L_11" localSheetId="16">#REF!</definedName>
    <definedName name="L_11">#REF!</definedName>
    <definedName name="L_12" localSheetId="16">#REF!</definedName>
    <definedName name="L_12">#REF!</definedName>
    <definedName name="L_13" localSheetId="16">#REF!</definedName>
    <definedName name="L_13">#REF!</definedName>
    <definedName name="L_14" localSheetId="16">#REF!</definedName>
    <definedName name="L_14">#REF!</definedName>
    <definedName name="L_21" localSheetId="16">#REF!</definedName>
    <definedName name="L_21">#REF!</definedName>
    <definedName name="L_22" localSheetId="16">#REF!</definedName>
    <definedName name="L_22">#REF!</definedName>
    <definedName name="L_23" localSheetId="16">'[33]BG Armado'!#REF!</definedName>
    <definedName name="L_23">'[33]BG Armado'!#REF!</definedName>
    <definedName name="L_24" localSheetId="16">'[33]BG Armado'!#REF!</definedName>
    <definedName name="L_24">'[33]BG Armado'!#REF!</definedName>
    <definedName name="labgir" localSheetId="7">#REF!</definedName>
    <definedName name="labgir" localSheetId="47">#REF!</definedName>
    <definedName name="labgir" localSheetId="16">#REF!</definedName>
    <definedName name="labgir">#REF!</definedName>
    <definedName name="LABMZN" localSheetId="7">#REF!</definedName>
    <definedName name="LABMZN" localSheetId="47">#REF!</definedName>
    <definedName name="LABMZN" localSheetId="16">#REF!</definedName>
    <definedName name="LABMZN">#REF!</definedName>
    <definedName name="labmzo" localSheetId="7">#REF!</definedName>
    <definedName name="labmzo" localSheetId="47">#REF!</definedName>
    <definedName name="labmzo" localSheetId="16">#REF!</definedName>
    <definedName name="labmzo">#REF!</definedName>
    <definedName name="LABSJ" localSheetId="16">#REF!</definedName>
    <definedName name="LABSJ">#REF!</definedName>
    <definedName name="labsj1" localSheetId="16">#REF!</definedName>
    <definedName name="labsj1">#REF!</definedName>
    <definedName name="labsj2" localSheetId="16">#REF!</definedName>
    <definedName name="labsj2">#REF!</definedName>
    <definedName name="LABTRN" localSheetId="16">#REF!</definedName>
    <definedName name="LABTRN">#REF!</definedName>
    <definedName name="Liq_FPC" localSheetId="16">[9]AP!#REF!,[9]AP!#REF!,[9]AP!#REF!,[9]AP!#REF!</definedName>
    <definedName name="Liq_FPC">[9]AP!#REF!,[9]AP!#REF!,[9]AP!#REF!,[9]AP!#REF!</definedName>
    <definedName name="List_ARPopulation">'[44]AR Drop Downs'!$I$5:$I$10</definedName>
    <definedName name="List_Curr">[30]Currency!$B$9:$B$31</definedName>
    <definedName name="List_ExpandedTesting">'[44]AR Drop Downs'!$E$5:$E$8</definedName>
    <definedName name="List_Level_Assr">[36]DropDown!$B$1:$B$4</definedName>
    <definedName name="List_LevelAssurance">'[44]AR Drop Downs'!$A$5:$A$8</definedName>
    <definedName name="List_Number_of_Exceptions_Identified">'[44]AR Drop Downs'!$K$5:$K$27</definedName>
    <definedName name="List_NumberTolerableExceptions">'[44]AR Drop Downs'!$C$5:$C$8</definedName>
    <definedName name="List_Proj_Meth">[36]DropDown!$H$1:$H$2</definedName>
    <definedName name="List_Samp_Sel">[36]DropDown!$D$1:$D$4</definedName>
    <definedName name="List_SampleSelectionMethod">'[44]AR Drop Downs'!$G$5:$G$7</definedName>
    <definedName name="ListaCR" localSheetId="7">#REF!</definedName>
    <definedName name="ListaCR" localSheetId="47">#REF!</definedName>
    <definedName name="ListaCR" localSheetId="16">#REF!</definedName>
    <definedName name="ListaCR">#REF!</definedName>
    <definedName name="ListaMes" localSheetId="7">#REF!</definedName>
    <definedName name="ListaMes" localSheetId="47">#REF!</definedName>
    <definedName name="ListaMes" localSheetId="16">#REF!</definedName>
    <definedName name="ListaMes">#REF!</definedName>
    <definedName name="lllll">[45]Prevision!$Q$2:$Q$12</definedName>
    <definedName name="M_" localSheetId="7">#REF!</definedName>
    <definedName name="M_" localSheetId="47">#REF!</definedName>
    <definedName name="M_" localSheetId="16">#REF!</definedName>
    <definedName name="M_">#REF!</definedName>
    <definedName name="MAD" localSheetId="7">#REF!</definedName>
    <definedName name="MAD" localSheetId="47">#REF!</definedName>
    <definedName name="MAD" localSheetId="16">#REF!</definedName>
    <definedName name="MAD">#REF!</definedName>
    <definedName name="Maintenance" localSheetId="7">#REF!</definedName>
    <definedName name="Maintenance" localSheetId="47">#REF!</definedName>
    <definedName name="Maintenance" localSheetId="16">#REF!</definedName>
    <definedName name="Maintenance">#REF!</definedName>
    <definedName name="maintenanceld" localSheetId="16">#REF!</definedName>
    <definedName name="maintenanceld">#REF!</definedName>
    <definedName name="MaintenancePCS" localSheetId="16">#REF!</definedName>
    <definedName name="MaintenancePCS">#REF!</definedName>
    <definedName name="menorte" localSheetId="16">[12]MON.EXTRANJERA!#REF!</definedName>
    <definedName name="menorte">[12]MON.EXTRANJERA!#REF!</definedName>
    <definedName name="Mes" localSheetId="7">#REF!</definedName>
    <definedName name="Mes" localSheetId="47">#REF!</definedName>
    <definedName name="Mes" localSheetId="16">#REF!</definedName>
    <definedName name="Mes">#REF!</definedName>
    <definedName name="MESFCSER" localSheetId="7">#REF!</definedName>
    <definedName name="MESFCSER" localSheetId="47">#REF!</definedName>
    <definedName name="MESFCSER" localSheetId="16">#REF!</definedName>
    <definedName name="MESFCSER">#REF!</definedName>
    <definedName name="mesvtaBC" localSheetId="7">#REF!</definedName>
    <definedName name="mesvtaBC" localSheetId="47">#REF!</definedName>
    <definedName name="mesvtaBC" localSheetId="16">#REF!</definedName>
    <definedName name="mesvtaBC">#REF!</definedName>
    <definedName name="MESVTABCPRE" localSheetId="16">#REF!</definedName>
    <definedName name="MESVTABCPRE">#REF!</definedName>
    <definedName name="MIL" localSheetId="16">'[46]0.3 Check list'!#REF!</definedName>
    <definedName name="MIL">'[46]0.3 Check list'!#REF!</definedName>
    <definedName name="MKT" localSheetId="7">#REF!</definedName>
    <definedName name="MKT" localSheetId="47">#REF!</definedName>
    <definedName name="MKT" localSheetId="16">#REF!</definedName>
    <definedName name="MKT">#REF!</definedName>
    <definedName name="mktld" localSheetId="7">#REF!</definedName>
    <definedName name="mktld" localSheetId="47">#REF!</definedName>
    <definedName name="mktld" localSheetId="16">#REF!</definedName>
    <definedName name="mktld">#REF!</definedName>
    <definedName name="MKTPCS" localSheetId="7">#REF!</definedName>
    <definedName name="MKTPCS" localSheetId="47">#REF!</definedName>
    <definedName name="MKTPCS" localSheetId="16">#REF!</definedName>
    <definedName name="MKTPCS">#REF!</definedName>
    <definedName name="mmmm">[45]Prevision!$P$2:$P$12</definedName>
    <definedName name="Modificar_celdas_Anexo_A">'[43]ANEXO A'!#REF!</definedName>
    <definedName name="movimientos">[47]FEBMZO!$A$2:$H$75</definedName>
    <definedName name="MXP" localSheetId="7">#REF!</definedName>
    <definedName name="MXP" localSheetId="47">#REF!</definedName>
    <definedName name="MXP" localSheetId="16">#REF!</definedName>
    <definedName name="MXP">#REF!</definedName>
    <definedName name="N_" localSheetId="7">#REF!</definedName>
    <definedName name="N_" localSheetId="47">#REF!</definedName>
    <definedName name="N_" localSheetId="16">#REF!</definedName>
    <definedName name="N_">#REF!</definedName>
    <definedName name="nada" localSheetId="7">[48]otr_rio!#REF!</definedName>
    <definedName name="nada" localSheetId="47">[48]otr_rio!#REF!</definedName>
    <definedName name="nada" localSheetId="16">[48]otr_rio!#REF!</definedName>
    <definedName name="nada">[48]otr_rio!#REF!</definedName>
    <definedName name="NAVB" localSheetId="7">#REF!</definedName>
    <definedName name="NAVB" localSheetId="47">#REF!</definedName>
    <definedName name="NAVB" localSheetId="16">#REF!</definedName>
    <definedName name="NAVB">#REF!</definedName>
    <definedName name="Network" localSheetId="7">#REF!</definedName>
    <definedName name="Network" localSheetId="47">#REF!</definedName>
    <definedName name="Network" localSheetId="16">#REF!</definedName>
    <definedName name="Network">#REF!</definedName>
    <definedName name="networkld" localSheetId="7">#REF!</definedName>
    <definedName name="networkld" localSheetId="47">#REF!</definedName>
    <definedName name="networkld" localSheetId="16">#REF!</definedName>
    <definedName name="networkld">#REF!</definedName>
    <definedName name="NetworkPCS" localSheetId="16">#REF!</definedName>
    <definedName name="NetworkPCS">#REF!</definedName>
    <definedName name="newname" localSheetId="16">#REF!</definedName>
    <definedName name="newname">#REF!</definedName>
    <definedName name="Nota_10" localSheetId="16">#REF!</definedName>
    <definedName name="Nota_10">#REF!</definedName>
    <definedName name="Nota_11" localSheetId="16">#REF!</definedName>
    <definedName name="Nota_11">#REF!</definedName>
    <definedName name="Nota_12" localSheetId="16">#REF!</definedName>
    <definedName name="Nota_12">#REF!</definedName>
    <definedName name="Nota_8" localSheetId="16">#REF!</definedName>
    <definedName name="Nota_8">#REF!</definedName>
    <definedName name="Nota_9" localSheetId="16">#REF!</definedName>
    <definedName name="Nota_9">#REF!</definedName>
    <definedName name="Nota1" localSheetId="16">#REF!</definedName>
    <definedName name="Nota1">#REF!</definedName>
    <definedName name="Nota10" localSheetId="16">#REF!</definedName>
    <definedName name="Nota10">#REF!</definedName>
    <definedName name="nota108" localSheetId="16">'[49]LC-Original'!#REF!</definedName>
    <definedName name="nota108">'[49]LC-Original'!#REF!</definedName>
    <definedName name="Nota12" localSheetId="7">#REF!</definedName>
    <definedName name="Nota12" localSheetId="47">#REF!</definedName>
    <definedName name="Nota12" localSheetId="16">#REF!</definedName>
    <definedName name="Nota12">#REF!</definedName>
    <definedName name="Nota13" localSheetId="7">#REF!</definedName>
    <definedName name="Nota13" localSheetId="47">#REF!</definedName>
    <definedName name="Nota13" localSheetId="16">#REF!</definedName>
    <definedName name="Nota13">#REF!</definedName>
    <definedName name="Nota14" localSheetId="7">#REF!</definedName>
    <definedName name="Nota14" localSheetId="47">#REF!</definedName>
    <definedName name="Nota14" localSheetId="16">#REF!</definedName>
    <definedName name="Nota14">#REF!</definedName>
    <definedName name="Nota15" localSheetId="16">#REF!</definedName>
    <definedName name="Nota15">#REF!</definedName>
    <definedName name="Nota16" localSheetId="16">#REF!</definedName>
    <definedName name="Nota16">#REF!</definedName>
    <definedName name="Nota17" localSheetId="16">#REF!</definedName>
    <definedName name="Nota17">#REF!</definedName>
    <definedName name="Nota2" localSheetId="16">#REF!</definedName>
    <definedName name="Nota2">#REF!</definedName>
    <definedName name="Nota3" localSheetId="16">#REF!</definedName>
    <definedName name="Nota3">#REF!</definedName>
    <definedName name="Nota4" localSheetId="16">#REF!</definedName>
    <definedName name="Nota4">#REF!</definedName>
    <definedName name="Nota5" localSheetId="16">#REF!</definedName>
    <definedName name="Nota5">#REF!</definedName>
    <definedName name="Nota6" localSheetId="16">#REF!</definedName>
    <definedName name="Nota6">#REF!</definedName>
    <definedName name="Nota7" localSheetId="16">#REF!</definedName>
    <definedName name="Nota7">#REF!</definedName>
    <definedName name="Nota8" localSheetId="16">#REF!</definedName>
    <definedName name="Nota8">#REF!</definedName>
    <definedName name="Nota9" localSheetId="16">#REF!</definedName>
    <definedName name="Nota9">#REF!</definedName>
    <definedName name="NZD" localSheetId="16">#REF!</definedName>
    <definedName name="NZD">#REF!</definedName>
    <definedName name="Ñ_" localSheetId="16">#REF!</definedName>
    <definedName name="Ñ_">#REF!</definedName>
    <definedName name="O_" localSheetId="16">#REF!</definedName>
    <definedName name="O_">#REF!</definedName>
    <definedName name="OBS" localSheetId="16">[50]GANANCIAS!#REF!</definedName>
    <definedName name="OBS">[50]GANANCIAS!#REF!</definedName>
    <definedName name="OCC">'[16]Nota 8'!$F$78</definedName>
    <definedName name="OCNC">'[16]Nota 8'!$F$87</definedName>
    <definedName name="Octuber">[42]Macro1!#REF!</definedName>
    <definedName name="OL" localSheetId="7">#REF!</definedName>
    <definedName name="OL" localSheetId="47">#REF!</definedName>
    <definedName name="OL" localSheetId="16">#REF!</definedName>
    <definedName name="OL">#REF!</definedName>
    <definedName name="oo" localSheetId="7">[51]EVP!#REF!</definedName>
    <definedName name="oo" localSheetId="47">[51]EVP!#REF!</definedName>
    <definedName name="oo" localSheetId="16">[51]EVP!#REF!</definedName>
    <definedName name="oo">[51]EVP!#REF!</definedName>
    <definedName name="OPC">'[16]Nota 8'!$F$186</definedName>
    <definedName name="Others" localSheetId="7">#REF!</definedName>
    <definedName name="Others" localSheetId="47">#REF!</definedName>
    <definedName name="Others" localSheetId="16">#REF!</definedName>
    <definedName name="Others">#REF!</definedName>
    <definedName name="othersld" localSheetId="7">#REF!</definedName>
    <definedName name="othersld" localSheetId="47">#REF!</definedName>
    <definedName name="othersld" localSheetId="16">#REF!</definedName>
    <definedName name="othersld">#REF!</definedName>
    <definedName name="OthersPCS" localSheetId="7">#REF!</definedName>
    <definedName name="OthersPCS" localSheetId="47">#REF!</definedName>
    <definedName name="OthersPCS" localSheetId="16">#REF!</definedName>
    <definedName name="OthersPCS">#REF!</definedName>
    <definedName name="P_" localSheetId="16">#REF!</definedName>
    <definedName name="P_">#REF!</definedName>
    <definedName name="PANEL" localSheetId="16">#REF!</definedName>
    <definedName name="PANEL">#REF!</definedName>
    <definedName name="PARCIALES" localSheetId="16">#REF!</definedName>
    <definedName name="PARCIALES">#REF!</definedName>
    <definedName name="pasivo" localSheetId="16">#REF!</definedName>
    <definedName name="pasivo">#REF!</definedName>
    <definedName name="patrimonial" localSheetId="16">#REF!</definedName>
    <definedName name="patrimonial">#REF!</definedName>
    <definedName name="PBG" localSheetId="16">#REF!</definedName>
    <definedName name="PBG">#REF!</definedName>
    <definedName name="pbgir" localSheetId="16">#REF!</definedName>
    <definedName name="pbgir">#REF!</definedName>
    <definedName name="PBGIRA" localSheetId="16">#REF!</definedName>
    <definedName name="PBGIRA">#REF!</definedName>
    <definedName name="PBGIRC" localSheetId="16">#REF!</definedName>
    <definedName name="PBGIRC">#REF!</definedName>
    <definedName name="PBMZ" localSheetId="16">#REF!</definedName>
    <definedName name="PBMZ">#REF!</definedName>
    <definedName name="PBMZA" localSheetId="16">#REF!</definedName>
    <definedName name="PBMZA">#REF!</definedName>
    <definedName name="PBMZC" localSheetId="16">#REF!</definedName>
    <definedName name="PBMZC">#REF!</definedName>
    <definedName name="PBS" localSheetId="16">#REF!</definedName>
    <definedName name="PBS">#REF!</definedName>
    <definedName name="PBS2A" localSheetId="16">#REF!</definedName>
    <definedName name="PBS2A">#REF!</definedName>
    <definedName name="PBS2C" localSheetId="16">#REF!</definedName>
    <definedName name="PBS2C">#REF!</definedName>
    <definedName name="PBSA" localSheetId="16">#REF!</definedName>
    <definedName name="PBSA">#REF!</definedName>
    <definedName name="PBSC" localSheetId="16">#REF!</definedName>
    <definedName name="PBSC">#REF!</definedName>
    <definedName name="PBSJ" localSheetId="16">#REF!</definedName>
    <definedName name="PBSJ">#REF!</definedName>
    <definedName name="PBT" localSheetId="16">#REF!</definedName>
    <definedName name="PBT">#REF!</definedName>
    <definedName name="PBTA" localSheetId="16">#REF!</definedName>
    <definedName name="PBTA">#REF!</definedName>
    <definedName name="PBTC" localSheetId="16">#REF!</definedName>
    <definedName name="PBTC">#REF!</definedName>
    <definedName name="PBTR" localSheetId="16">#REF!</definedName>
    <definedName name="PBTR">#REF!</definedName>
    <definedName name="percepyreten" localSheetId="16">#REF!</definedName>
    <definedName name="percepyreten">#REF!</definedName>
    <definedName name="PERIOD_END">[22]Básico!$D$4</definedName>
    <definedName name="pf" localSheetId="7">#REF!</definedName>
    <definedName name="pf" localSheetId="47">#REF!</definedName>
    <definedName name="pf" localSheetId="16">#REF!</definedName>
    <definedName name="pf">#REF!</definedName>
    <definedName name="PIR" localSheetId="7">#REF!</definedName>
    <definedName name="PIR" localSheetId="47">#REF!</definedName>
    <definedName name="PIR" localSheetId="16">#REF!</definedName>
    <definedName name="PIR">#REF!</definedName>
    <definedName name="Pivot1" localSheetId="7">#REF!</definedName>
    <definedName name="Pivot1" localSheetId="47">#REF!</definedName>
    <definedName name="Pivot1" localSheetId="16">#REF!</definedName>
    <definedName name="Pivot1">#REF!</definedName>
    <definedName name="PL_Actual" localSheetId="16">#REF!</definedName>
    <definedName name="PL_Actual">#REF!</definedName>
    <definedName name="PL_Anterior" localSheetId="16">#REF!</definedName>
    <definedName name="PL_Anterior">#REF!</definedName>
    <definedName name="PL_Dollar_Threshold" localSheetId="16">#REF!</definedName>
    <definedName name="PL_Dollar_Threshold">#REF!</definedName>
    <definedName name="PL_Mov_Periodo" localSheetId="16">#REF!</definedName>
    <definedName name="PL_Mov_Periodo">#REF!</definedName>
    <definedName name="PL_Percent_Threshold" localSheetId="16">#REF!</definedName>
    <definedName name="PL_Percent_Threshold">#REF!</definedName>
    <definedName name="Planilhas" localSheetId="16">#REF!</definedName>
    <definedName name="Planilhas">#REF!</definedName>
    <definedName name="PLANILLA_DE_PREPARACION" localSheetId="16">#REF!</definedName>
    <definedName name="PLANILLA_DE_PREPARACION">#REF!</definedName>
    <definedName name="PLANILLA_DE_TRANSFERENCIA" localSheetId="16">#REF!</definedName>
    <definedName name="PLANILLA_DE_TRANSFERENCIA">#REF!</definedName>
    <definedName name="PLZ" localSheetId="16">#REF!</definedName>
    <definedName name="PLZ">#REF!</definedName>
    <definedName name="pmdll" localSheetId="16">#REF!</definedName>
    <definedName name="pmdll">#REF!</definedName>
    <definedName name="pmoslpcomb1" localSheetId="16">#REF!</definedName>
    <definedName name="pmoslpcomb1">#REF!</definedName>
    <definedName name="pmoslpcomb2" localSheetId="16">#REF!</definedName>
    <definedName name="pmoslpcomb2">#REF!</definedName>
    <definedName name="pmoslpnorte1" localSheetId="16">#REF!</definedName>
    <definedName name="pmoslpnorte1">#REF!</definedName>
    <definedName name="pmoslpnorte2" localSheetId="16">#REF!</definedName>
    <definedName name="pmoslpnorte2">#REF!</definedName>
    <definedName name="pmoslpsur1" localSheetId="16">#REF!</definedName>
    <definedName name="pmoslpsur1">#REF!</definedName>
    <definedName name="pmoslpsur2" localSheetId="16">#REF!</definedName>
    <definedName name="pmoslpsur2">#REF!</definedName>
    <definedName name="PMXDLL">'[52]Set RB'!$J$6</definedName>
    <definedName name="PN">'[16]Bce Patrim'!$H$23</definedName>
    <definedName name="Pop_Sig_T">'[36]Non-Statistical Sampling'!$F$26</definedName>
    <definedName name="ppppp">[45]Prevision!#REF!</definedName>
    <definedName name="PREPARED_BY">[22]Básico!$J$3</definedName>
    <definedName name="PREPARED_DATE">[22]Básico!$J$4</definedName>
    <definedName name="Pres_Res" localSheetId="7">#REF!</definedName>
    <definedName name="Pres_Res" localSheetId="47">#REF!</definedName>
    <definedName name="Pres_Res" localSheetId="16">#REF!</definedName>
    <definedName name="Pres_Res">#REF!</definedName>
    <definedName name="Presupuesto" localSheetId="7">[9]AP!#REF!,[9]AP!#REF!,[9]AP!#REF!,[9]AP!#REF!</definedName>
    <definedName name="Presupuesto" localSheetId="47">[9]AP!#REF!,[9]AP!#REF!,[9]AP!#REF!,[9]AP!#REF!</definedName>
    <definedName name="Presupuesto" localSheetId="16">[9]AP!#REF!,[9]AP!#REF!,[9]AP!#REF!,[9]AP!#REF!</definedName>
    <definedName name="Presupuesto">[9]AP!#REF!,[9]AP!#REF!,[9]AP!#REF!,[9]AP!#REF!</definedName>
    <definedName name="prevnorte" localSheetId="7">[12]PREVISIONES!#REF!</definedName>
    <definedName name="prevnorte" localSheetId="47">[12]PREVISIONES!#REF!</definedName>
    <definedName name="prevnorte" localSheetId="16">[12]PREVISIONES!#REF!</definedName>
    <definedName name="prevnorte">[12]PREVISIONES!#REF!</definedName>
    <definedName name="prevsur" localSheetId="7">[12]PREVISIONES!#REF!</definedName>
    <definedName name="prevsur" localSheetId="47">[12]PREVISIONES!#REF!</definedName>
    <definedName name="prevsur" localSheetId="16">[12]PREVISIONES!#REF!</definedName>
    <definedName name="prevsur">[12]PREVISIONES!#REF!</definedName>
    <definedName name="PRINT_AREA_MI" localSheetId="7">#REF!</definedName>
    <definedName name="PRINT_AREA_MI" localSheetId="47">#REF!</definedName>
    <definedName name="PRINT_AREA_MI" localSheetId="16">#REF!</definedName>
    <definedName name="PRINT_AREA_MI">#REF!</definedName>
    <definedName name="PRINT_TITLES_MI" localSheetId="7">#REF!</definedName>
    <definedName name="PRINT_TITLES_MI" localSheetId="47">#REF!</definedName>
    <definedName name="PRINT_TITLES_MI" localSheetId="16">#REF!</definedName>
    <definedName name="PRINT_TITLES_MI">#REF!</definedName>
    <definedName name="PRIOR_DT">'[53]Interface Hub'!$C$12</definedName>
    <definedName name="Proc" localSheetId="7">#REF!</definedName>
    <definedName name="Proc" localSheetId="47">#REF!</definedName>
    <definedName name="Proc" localSheetId="16">#REF!</definedName>
    <definedName name="Proc">#REF!</definedName>
    <definedName name="Provjuicios" localSheetId="7">#REF!</definedName>
    <definedName name="Provjuicios" localSheetId="47">#REF!</definedName>
    <definedName name="Provjuicios" localSheetId="16">#REF!</definedName>
    <definedName name="Provjuicios">#REF!</definedName>
    <definedName name="prueba" localSheetId="7">#REF!</definedName>
    <definedName name="prueba" localSheetId="47">#REF!</definedName>
    <definedName name="prueba" localSheetId="16">#REF!</definedName>
    <definedName name="prueba">#REF!</definedName>
    <definedName name="PY_Accounts_Receivable">[7]Balance!$C$8</definedName>
    <definedName name="PY_Cash">[7]Balance!$C$6</definedName>
    <definedName name="PY_Cost_of_Sales">'[7]Estado de Resultados'!$C$7</definedName>
    <definedName name="PY_Current_Liabilities">[7]Balance!$C$23</definedName>
    <definedName name="PY_Gross_Profit">'[7]Estado de Resultados'!$C$9</definedName>
    <definedName name="PY_Interest_Expense">'[7]Estado de Resultados'!$C$18</definedName>
    <definedName name="PY_Inventory">[7]Balance!$C$12</definedName>
    <definedName name="PY_LT_Debt">[7]Balance!$C$24</definedName>
    <definedName name="PY_NET_PROFIT">'[7]Estado de Resultados'!$C$24</definedName>
    <definedName name="PY_Net_Revenue">'[7]Estado de Resultados'!$C$6</definedName>
    <definedName name="PY_Operating_Income">'[7]Estado de Resultados'!$C$16</definedName>
    <definedName name="PY_QUICK_ASSETS">[7]Balance!$C$10</definedName>
    <definedName name="PY_Tangible_Net_Worth">'[7]Estado de Resultados'!$C$31</definedName>
    <definedName name="PY_TOTAL_ASSETS">[7]Balance!$C$21</definedName>
    <definedName name="PY_TOTAL_CURR_ASSETS">[7]Balance!$C$15</definedName>
    <definedName name="PY_TOTAL_DEBT">[7]Balance!$C$27</definedName>
    <definedName name="PY_TOTAL_EQUITY">[7]Balance!$C$33</definedName>
    <definedName name="PY2_Accounts_Receivable">[7]Balance!$F$8</definedName>
    <definedName name="PY2_Cash">[7]Balance!$F$6</definedName>
    <definedName name="PY2_Current_Liabilities">[7]Balance!$F$23</definedName>
    <definedName name="PY2_Gross_Profit">'[7]Estado de Resultados'!$F$9</definedName>
    <definedName name="PY2_Interest_Expense">'[7]Estado de Resultados'!$F$18</definedName>
    <definedName name="PY2_Inventory">[7]Balance!$F$12</definedName>
    <definedName name="PY2_LT_Debt">[7]Balance!$F$24</definedName>
    <definedName name="PY2_NET_PROFIT">'[7]Estado de Resultados'!$F$24</definedName>
    <definedName name="PY2_Net_Revenue">'[7]Estado de Resultados'!$F$6</definedName>
    <definedName name="PY2_Operating_Income">'[7]Estado de Resultados'!$F$16</definedName>
    <definedName name="PY2_QUICK_ASSETS">[7]Balance!$F$10</definedName>
    <definedName name="PY2_Tangible_Net_Worth">'[7]Estado de Resultados'!$F$31</definedName>
    <definedName name="PY2_TOTAL_ASSETS">[7]Balance!$F$21</definedName>
    <definedName name="PY2_TOTAL_CURR_ASSETS">[7]Balance!$F$15</definedName>
    <definedName name="PY2_TOTAL_DEBT">[7]Balance!$F$27</definedName>
    <definedName name="PY2_TOTAL_EQUITY">[7]Balance!$F$33</definedName>
    <definedName name="Q_" localSheetId="7">#REF!</definedName>
    <definedName name="Q_" localSheetId="47">#REF!</definedName>
    <definedName name="Q_" localSheetId="16">#REF!</definedName>
    <definedName name="Q_">#REF!</definedName>
    <definedName name="Q_ConsTratAgua" localSheetId="7">#REF!</definedName>
    <definedName name="Q_ConsTratAgua" localSheetId="47">#REF!</definedName>
    <definedName name="Q_ConsTratAgua" localSheetId="16">#REF!</definedName>
    <definedName name="Q_ConsTratAgua">#REF!</definedName>
    <definedName name="R_" localSheetId="7">#REF!</definedName>
    <definedName name="R_" localSheetId="47">#REF!</definedName>
    <definedName name="R_" localSheetId="16">#REF!</definedName>
    <definedName name="R_">#REF!</definedName>
    <definedName name="RANGO" localSheetId="16">#REF!</definedName>
    <definedName name="RANGO">#REF!</definedName>
    <definedName name="RANGO1" localSheetId="16">#REF!</definedName>
    <definedName name="RANGO1">#REF!</definedName>
    <definedName name="RateINR">'[54]P&amp;L summary'!$A$1</definedName>
    <definedName name="RateRMB">'[55]P&amp;L summary'!$A$1</definedName>
    <definedName name="rawdata" localSheetId="7">#REF!</definedName>
    <definedName name="rawdata" localSheetId="47">#REF!</definedName>
    <definedName name="rawdata" localSheetId="16">#REF!</definedName>
    <definedName name="rawdata">#REF!</definedName>
    <definedName name="rawdata2" localSheetId="7">#REF!</definedName>
    <definedName name="rawdata2" localSheetId="47">#REF!</definedName>
    <definedName name="rawdata2" localSheetId="16">#REF!</definedName>
    <definedName name="rawdata2">#REF!</definedName>
    <definedName name="rdos" localSheetId="7">'[33]BG Armado'!#REF!</definedName>
    <definedName name="rdos" localSheetId="47">'[33]BG Armado'!#REF!</definedName>
    <definedName name="rdos" localSheetId="16">'[33]BG Armado'!#REF!</definedName>
    <definedName name="rdos">'[33]BG Armado'!#REF!</definedName>
    <definedName name="RENDMAXTR" localSheetId="7">#REF!</definedName>
    <definedName name="RENDMAXTR" localSheetId="47">#REF!</definedName>
    <definedName name="RENDMAXTR" localSheetId="16">#REF!</definedName>
    <definedName name="RENDMAXTR">#REF!</definedName>
    <definedName name="RENDMEDTR" localSheetId="7">#REF!</definedName>
    <definedName name="RENDMEDTR" localSheetId="47">#REF!</definedName>
    <definedName name="RENDMEDTR" localSheetId="16">#REF!</definedName>
    <definedName name="RENDMEDTR">#REF!</definedName>
    <definedName name="RENDMINTR" localSheetId="7">#REF!</definedName>
    <definedName name="RENDMINTR" localSheetId="47">#REF!</definedName>
    <definedName name="RENDMINTR" localSheetId="16">#REF!</definedName>
    <definedName name="RENDMINTR">#REF!</definedName>
    <definedName name="RENT" localSheetId="16">#REF!</definedName>
    <definedName name="RENT">#REF!</definedName>
    <definedName name="RENT1" localSheetId="16">#REF!</definedName>
    <definedName name="RENT1">#REF!</definedName>
    <definedName name="RENT2" localSheetId="16">#REF!</definedName>
    <definedName name="RENT2">#REF!</definedName>
    <definedName name="RENTAL" localSheetId="16">#REF!</definedName>
    <definedName name="RENTAL">#REF!</definedName>
    <definedName name="RENTAL1" localSheetId="16">#REF!</definedName>
    <definedName name="RENTAL1">#REF!</definedName>
    <definedName name="Rentas" localSheetId="16">#REF!</definedName>
    <definedName name="Rentas">#REF!</definedName>
    <definedName name="RENTG" localSheetId="16">#REF!</definedName>
    <definedName name="RENTG">#REF!</definedName>
    <definedName name="RENTS1" localSheetId="16">#REF!</definedName>
    <definedName name="RENTS1">#REF!</definedName>
    <definedName name="RENTS2" localSheetId="16">#REF!</definedName>
    <definedName name="RENTS2">#REF!</definedName>
    <definedName name="RENTT" localSheetId="16">#REF!</definedName>
    <definedName name="RENTT">#REF!</definedName>
    <definedName name="Reporting_unit" localSheetId="16">#REF!</definedName>
    <definedName name="Reporting_unit">#REF!</definedName>
    <definedName name="RES" localSheetId="16">#REF!</definedName>
    <definedName name="RES">#REF!</definedName>
    <definedName name="rescoring" localSheetId="16">#REF!</definedName>
    <definedName name="rescoring">#REF!</definedName>
    <definedName name="Resumen" localSheetId="16">#REF!</definedName>
    <definedName name="Resumen">#REF!</definedName>
    <definedName name="RFYPT">'[16]Nota 8'!$F$202</definedName>
    <definedName name="RFYPTP">'[16]Nota 8'!$F$212</definedName>
    <definedName name="RIV" localSheetId="7">#REF!</definedName>
    <definedName name="RIV" localSheetId="47">#REF!</definedName>
    <definedName name="RIV" localSheetId="16">#REF!</definedName>
    <definedName name="RIV">#REF!</definedName>
    <definedName name="riw" localSheetId="7">#REF!</definedName>
    <definedName name="riw" localSheetId="47">#REF!</definedName>
    <definedName name="riw" localSheetId="16">#REF!</definedName>
    <definedName name="riw">#REF!</definedName>
    <definedName name="RO" localSheetId="7">#REF!</definedName>
    <definedName name="RO" localSheetId="47">#REF!</definedName>
    <definedName name="RO" localSheetId="16">#REF!</definedName>
    <definedName name="RO">#REF!</definedName>
    <definedName name="RPTH" localSheetId="7">[56]EE.RR!#REF!</definedName>
    <definedName name="RPTH" localSheetId="47">[56]EE.RR!#REF!</definedName>
    <definedName name="RPTH" localSheetId="16">[56]EE.RR!#REF!</definedName>
    <definedName name="RPTH">[56]EE.RR!#REF!</definedName>
    <definedName name="rr" localSheetId="7">'[57] VTOS'!#REF!</definedName>
    <definedName name="rr" localSheetId="47">'[57] VTOS'!#REF!</definedName>
    <definedName name="rr">'[57] VTOS'!#REF!</definedName>
    <definedName name="RU_BS" localSheetId="7">#REF!</definedName>
    <definedName name="RU_BS" localSheetId="47">#REF!</definedName>
    <definedName name="RU_BS" localSheetId="16">#REF!</definedName>
    <definedName name="RU_BS">#REF!</definedName>
    <definedName name="RU_Capex" localSheetId="7">#REF!</definedName>
    <definedName name="RU_Capex" localSheetId="47">#REF!</definedName>
    <definedName name="RU_Capex" localSheetId="16">#REF!</definedName>
    <definedName name="RU_Capex">#REF!</definedName>
    <definedName name="RU_CC" localSheetId="7">#REF!</definedName>
    <definedName name="RU_CC" localSheetId="47">#REF!</definedName>
    <definedName name="RU_CC" localSheetId="16">#REF!</definedName>
    <definedName name="RU_CC">#REF!</definedName>
    <definedName name="RU_exp" localSheetId="16">#REF!</definedName>
    <definedName name="RU_exp">#REF!</definedName>
    <definedName name="RU_HC" localSheetId="16">#REF!</definedName>
    <definedName name="RU_HC">#REF!</definedName>
    <definedName name="RU_productionOH" localSheetId="16">#REF!</definedName>
    <definedName name="RU_productionOH">#REF!</definedName>
    <definedName name="RU_Summary" localSheetId="16">#REF!</definedName>
    <definedName name="RU_Summary">#REF!</definedName>
    <definedName name="RUL" localSheetId="16">#REF!</definedName>
    <definedName name="RUL">#REF!</definedName>
    <definedName name="RYCS">'[16]Nota 8'!$F$140</definedName>
    <definedName name="S_" localSheetId="7">#REF!</definedName>
    <definedName name="S_" localSheetId="47">#REF!</definedName>
    <definedName name="S_" localSheetId="16">#REF!</definedName>
    <definedName name="S_">#REF!</definedName>
    <definedName name="Saída" localSheetId="7">#REF!</definedName>
    <definedName name="Saída" localSheetId="47">#REF!</definedName>
    <definedName name="Saída" localSheetId="16">#REF!</definedName>
    <definedName name="Saída">#REF!</definedName>
    <definedName name="SALDOS" localSheetId="7">#REF!</definedName>
    <definedName name="SALDOS" localSheetId="47">#REF!</definedName>
    <definedName name="SALDOS" localSheetId="16">#REF!</definedName>
    <definedName name="SALDOS">#REF!</definedName>
    <definedName name="Sales" localSheetId="16">#REF!</definedName>
    <definedName name="Sales">#REF!</definedName>
    <definedName name="salesld" localSheetId="16">#REF!</definedName>
    <definedName name="salesld">#REF!</definedName>
    <definedName name="SalesPCS" localSheetId="16">#REF!</definedName>
    <definedName name="SalesPCS">#REF!</definedName>
    <definedName name="Samp_TM_Exp_Diff" localSheetId="16">'[30]Non-Statistical Sampling'!#REF!</definedName>
    <definedName name="Samp_TM_Exp_Diff">'[30]Non-Statistical Sampling'!#REF!</definedName>
    <definedName name="SAPBEXdnldView" hidden="1">"DBJMIBUR0KWE08YKHT0YI34KK"</definedName>
    <definedName name="SAPBEXsysID" hidden="1">"BIP"</definedName>
    <definedName name="SAR">#REF!</definedName>
    <definedName name="sbox">'[58]Données table sbox'!$A$3:$H$383</definedName>
    <definedName name="sectores" localSheetId="7">#REF!</definedName>
    <definedName name="sectores" localSheetId="47">#REF!</definedName>
    <definedName name="sectores" localSheetId="16">#REF!</definedName>
    <definedName name="sectores">#REF!</definedName>
    <definedName name="semgir" localSheetId="7">#REF!</definedName>
    <definedName name="semgir" localSheetId="47">#REF!</definedName>
    <definedName name="semgir" localSheetId="16">#REF!</definedName>
    <definedName name="semgir">#REF!</definedName>
    <definedName name="SEMMZN" localSheetId="7">#REF!</definedName>
    <definedName name="SEMMZN" localSheetId="47">#REF!</definedName>
    <definedName name="SEMMZN" localSheetId="16">#REF!</definedName>
    <definedName name="SEMMZN">#REF!</definedName>
    <definedName name="SEMSJ" localSheetId="16">#REF!</definedName>
    <definedName name="SEMSJ">#REF!</definedName>
    <definedName name="semsj1" localSheetId="16">#REF!</definedName>
    <definedName name="semsj1">#REF!</definedName>
    <definedName name="semsj2" localSheetId="16">#REF!</definedName>
    <definedName name="semsj2">#REF!</definedName>
    <definedName name="SEMTRN" localSheetId="16">#REF!</definedName>
    <definedName name="SEMTRN">#REF!</definedName>
    <definedName name="SGD" localSheetId="16">#REF!</definedName>
    <definedName name="SGD">#REF!</definedName>
    <definedName name="sljñkf">[59]MOVCRE!$A$1:$L$38</definedName>
    <definedName name="Soergo" localSheetId="7">#REF!</definedName>
    <definedName name="Soergo" localSheetId="47">#REF!</definedName>
    <definedName name="Soergo" localSheetId="16">#REF!</definedName>
    <definedName name="Soergo">#REF!</definedName>
    <definedName name="Software_Options">'[27]GLP-DISCOUNT'!$E$5</definedName>
    <definedName name="SOJA" localSheetId="7">#REF!</definedName>
    <definedName name="SOJA" localSheetId="47">#REF!</definedName>
    <definedName name="SOJA" localSheetId="16">#REF!</definedName>
    <definedName name="SOJA">#REF!</definedName>
    <definedName name="soja1" localSheetId="7">#REF!</definedName>
    <definedName name="soja1" localSheetId="47">#REF!</definedName>
    <definedName name="soja1" localSheetId="16">#REF!</definedName>
    <definedName name="soja1">#REF!</definedName>
    <definedName name="sss" localSheetId="7">#REF!</definedName>
    <definedName name="sss" localSheetId="47">#REF!</definedName>
    <definedName name="sss" localSheetId="16">#REF!</definedName>
    <definedName name="sss">#REF!</definedName>
    <definedName name="SSSSS" localSheetId="16">#REF!</definedName>
    <definedName name="SSSSS">#REF!</definedName>
    <definedName name="STAFE" localSheetId="16">#REF!</definedName>
    <definedName name="STAFE">#REF!</definedName>
    <definedName name="Strat_1_Def" localSheetId="16">'[30]Non-Statistical Sampling'!#REF!</definedName>
    <definedName name="Strat_1_Def">'[30]Non-Statistical Sampling'!#REF!</definedName>
    <definedName name="Strat_1_It" localSheetId="16">'[30]Non-Statistical Sampling'!#REF!</definedName>
    <definedName name="Strat_1_It">'[30]Non-Statistical Sampling'!#REF!</definedName>
    <definedName name="Strat_1_T" localSheetId="16">'[30]Non-Statistical Sampling'!#REF!</definedName>
    <definedName name="Strat_1_T">'[30]Non-Statistical Sampling'!#REF!</definedName>
    <definedName name="Strat_2_Def" localSheetId="16">'[30]Non-Statistical Sampling'!#REF!</definedName>
    <definedName name="Strat_2_Def">'[30]Non-Statistical Sampling'!#REF!</definedName>
    <definedName name="Strat_2_It">'[30]Non-Statistical Sampling'!#REF!</definedName>
    <definedName name="Strat_2_T">'[30]Non-Statistical Sampling'!#REF!</definedName>
    <definedName name="Strat_Def">'[30]Non-Statistical Sampling'!#REF!</definedName>
    <definedName name="Strat_T_It">'[30]Non-Statistical Sampling'!#REF!</definedName>
    <definedName name="Strat_T_T">'[30]Non-Statistical Sampling'!#REF!</definedName>
    <definedName name="strMonth">'[60]Interface Hub'!$U$5:$U$16</definedName>
    <definedName name="strMonthLng">'[60]Interface Hub'!$V$5:$V$16</definedName>
    <definedName name="SUBPLATFORM">[61]DATA!$U$2</definedName>
    <definedName name="SUI" localSheetId="7">#REF!</definedName>
    <definedName name="SUI" localSheetId="47">#REF!</definedName>
    <definedName name="SUI" localSheetId="16">#REF!</definedName>
    <definedName name="SUI">#REF!</definedName>
    <definedName name="SUIP" localSheetId="7">#REF!</definedName>
    <definedName name="SUIP" localSheetId="47">#REF!</definedName>
    <definedName name="SUIP" localSheetId="16">#REF!</definedName>
    <definedName name="SUIP">#REF!</definedName>
    <definedName name="summary" localSheetId="7">#REF!</definedName>
    <definedName name="summary" localSheetId="47">#REF!</definedName>
    <definedName name="summary" localSheetId="16">#REF!</definedName>
    <definedName name="summary">#REF!</definedName>
    <definedName name="summary2" localSheetId="16">#REF!</definedName>
    <definedName name="summary2">#REF!</definedName>
    <definedName name="T_" localSheetId="16">#REF!</definedName>
    <definedName name="T_">#REF!</definedName>
    <definedName name="T_Diferencias">[62]Sheet2!$A$2:$A$3</definedName>
    <definedName name="tabla">'[63]nueva reseña'!#REF!</definedName>
    <definedName name="TbPy530057">'[7]#REF'!#REF!</definedName>
    <definedName name="TbPy530159">'[7]#REF'!$A$4</definedName>
    <definedName name="tc">[64]PROD!$H$4</definedName>
    <definedName name="Tech" localSheetId="7">#REF!</definedName>
    <definedName name="Tech" localSheetId="47">#REF!</definedName>
    <definedName name="Tech" localSheetId="16">#REF!</definedName>
    <definedName name="Tech">#REF!</definedName>
    <definedName name="techld" localSheetId="7">#REF!</definedName>
    <definedName name="techld" localSheetId="47">#REF!</definedName>
    <definedName name="techld" localSheetId="16">#REF!</definedName>
    <definedName name="techld">#REF!</definedName>
    <definedName name="TechPCS" localSheetId="7">#REF!</definedName>
    <definedName name="TechPCS" localSheetId="47">#REF!</definedName>
    <definedName name="TechPCS" localSheetId="16">#REF!</definedName>
    <definedName name="TechPCS">#REF!</definedName>
    <definedName name="Test_Targ">'[36]Non-Statistical Sampling'!$Y$26</definedName>
    <definedName name="TEST0" localSheetId="7">#REF!</definedName>
    <definedName name="TEST0" localSheetId="47">#REF!</definedName>
    <definedName name="TEST0" localSheetId="16">#REF!</definedName>
    <definedName name="TEST0">#REF!</definedName>
    <definedName name="TEST1" localSheetId="7">#REF!</definedName>
    <definedName name="TEST1" localSheetId="47">#REF!</definedName>
    <definedName name="TEST1" localSheetId="16">#REF!</definedName>
    <definedName name="TEST1">#REF!</definedName>
    <definedName name="TEST10" localSheetId="7">#REF!</definedName>
    <definedName name="TEST10" localSheetId="47">#REF!</definedName>
    <definedName name="TEST10" localSheetId="16">#REF!</definedName>
    <definedName name="TEST10">#REF!</definedName>
    <definedName name="TEST11" localSheetId="16">#REF!</definedName>
    <definedName name="TEST11">#REF!</definedName>
    <definedName name="TEST12" localSheetId="16">#REF!</definedName>
    <definedName name="TEST12">#REF!</definedName>
    <definedName name="TEST13" localSheetId="16">#REF!</definedName>
    <definedName name="TEST13">#REF!</definedName>
    <definedName name="TEST14" localSheetId="16">'[65]ORDENES LIBERTADOR'!#REF!</definedName>
    <definedName name="TEST14">'[65]ORDENES LIBERTADOR'!#REF!</definedName>
    <definedName name="TEST15" localSheetId="16">'[65]ORDENES LIBERTADOR'!#REF!</definedName>
    <definedName name="TEST15">'[65]ORDENES LIBERTADOR'!#REF!</definedName>
    <definedName name="TEST16" localSheetId="16">'[65]ORDENES LIBERTADOR'!#REF!</definedName>
    <definedName name="TEST16">'[65]ORDENES LIBERTADOR'!#REF!</definedName>
    <definedName name="TEST17" localSheetId="16">'[65]ORDENES LIBERTADOR'!#REF!</definedName>
    <definedName name="TEST17">'[65]ORDENES LIBERTADOR'!#REF!</definedName>
    <definedName name="TEST18">'[65]ORDENES LIBERTADOR'!#REF!</definedName>
    <definedName name="TEST19">'[65]ORDENES LIBERTADOR'!#REF!</definedName>
    <definedName name="TEST2" localSheetId="7">#REF!</definedName>
    <definedName name="TEST2" localSheetId="47">#REF!</definedName>
    <definedName name="TEST2" localSheetId="16">#REF!</definedName>
    <definedName name="TEST2">#REF!</definedName>
    <definedName name="TEST20" localSheetId="7">'[65]ORDENES LIBERTADOR'!#REF!</definedName>
    <definedName name="TEST20" localSheetId="47">'[65]ORDENES LIBERTADOR'!#REF!</definedName>
    <definedName name="TEST20" localSheetId="16">'[65]ORDENES LIBERTADOR'!#REF!</definedName>
    <definedName name="TEST20">'[65]ORDENES LIBERTADOR'!#REF!</definedName>
    <definedName name="TEST21" localSheetId="7">'[65]ORDENES LIBERTADOR'!#REF!</definedName>
    <definedName name="TEST21" localSheetId="47">'[65]ORDENES LIBERTADOR'!#REF!</definedName>
    <definedName name="TEST21" localSheetId="16">'[65]ORDENES LIBERTADOR'!#REF!</definedName>
    <definedName name="TEST21">'[65]ORDENES LIBERTADOR'!#REF!</definedName>
    <definedName name="TEST22" localSheetId="16">'[65]ORDENES LIBERTADOR'!#REF!</definedName>
    <definedName name="TEST22">'[65]ORDENES LIBERTADOR'!#REF!</definedName>
    <definedName name="TEST3" localSheetId="7">#REF!</definedName>
    <definedName name="TEST3" localSheetId="47">#REF!</definedName>
    <definedName name="TEST3" localSheetId="16">#REF!</definedName>
    <definedName name="TEST3">#REF!</definedName>
    <definedName name="TEST4" localSheetId="7">#REF!</definedName>
    <definedName name="TEST4" localSheetId="47">#REF!</definedName>
    <definedName name="TEST4" localSheetId="16">#REF!</definedName>
    <definedName name="TEST4">#REF!</definedName>
    <definedName name="TEST5" localSheetId="7">#REF!</definedName>
    <definedName name="TEST5" localSheetId="47">#REF!</definedName>
    <definedName name="TEST5" localSheetId="16">#REF!</definedName>
    <definedName name="TEST5">#REF!</definedName>
    <definedName name="TEST53" localSheetId="16">#REF!</definedName>
    <definedName name="TEST53">#REF!</definedName>
    <definedName name="TEST54" localSheetId="16">#REF!</definedName>
    <definedName name="TEST54">#REF!</definedName>
    <definedName name="TEST55" localSheetId="16">#REF!</definedName>
    <definedName name="TEST55">#REF!</definedName>
    <definedName name="TEST56" localSheetId="16">#REF!</definedName>
    <definedName name="TEST56">#REF!</definedName>
    <definedName name="TEST57" localSheetId="16">#REF!</definedName>
    <definedName name="TEST57">#REF!</definedName>
    <definedName name="TEST58" localSheetId="16">#REF!</definedName>
    <definedName name="TEST58">#REF!</definedName>
    <definedName name="TEST59" localSheetId="16">#REF!</definedName>
    <definedName name="TEST59">#REF!</definedName>
    <definedName name="TEST6" localSheetId="16">#REF!</definedName>
    <definedName name="TEST6">#REF!</definedName>
    <definedName name="TEST60" localSheetId="16">#REF!</definedName>
    <definedName name="TEST60">#REF!</definedName>
    <definedName name="TEST7" localSheetId="16">#REF!</definedName>
    <definedName name="TEST7">#REF!</definedName>
    <definedName name="TEST8" localSheetId="16">#REF!</definedName>
    <definedName name="TEST8">#REF!</definedName>
    <definedName name="TEST9" localSheetId="16">#REF!</definedName>
    <definedName name="TEST9">#REF!</definedName>
    <definedName name="TESTHKEY" localSheetId="16">#REF!</definedName>
    <definedName name="TESTHKEY">#REF!</definedName>
    <definedName name="TESTKEYS" localSheetId="16">#REF!</definedName>
    <definedName name="TESTKEYS">#REF!</definedName>
    <definedName name="TESTVKEY" localSheetId="16">#REF!</definedName>
    <definedName name="TESTVKEY">#REF!</definedName>
    <definedName name="TextRefCopy1" localSheetId="16">#REF!</definedName>
    <definedName name="TextRefCopy1">#REF!</definedName>
    <definedName name="TextRefCopy2" localSheetId="16">[66]Honorarios!#REF!</definedName>
    <definedName name="TextRefCopy2">[66]Honorarios!#REF!</definedName>
    <definedName name="TextRefCopy3" localSheetId="16">'[67]Resumen s-DT'!#REF!</definedName>
    <definedName name="TextRefCopy3">'[67]Resumen s-DT'!#REF!</definedName>
    <definedName name="TextRefCopy4">'[68]CALCULO IR - 2'!$E$36</definedName>
    <definedName name="TextRefCopy5">'[68]Determinación de IR'!$D$20</definedName>
    <definedName name="TextRefCopy6">[69]Objetivos!#REF!</definedName>
    <definedName name="TextRefCopyRangeCount" hidden="1">3</definedName>
    <definedName name="thm">#REF!</definedName>
    <definedName name="thp" localSheetId="16">#REF!</definedName>
    <definedName name="thp">#REF!</definedName>
    <definedName name="Tipo_Agua" localSheetId="16">#REF!</definedName>
    <definedName name="Tipo_Agua">#REF!</definedName>
    <definedName name="_xlnm.Print_Titles" localSheetId="3">Indice!$8:$8</definedName>
    <definedName name="Transparencia" localSheetId="7">#REF!</definedName>
    <definedName name="Transparencia" localSheetId="47">#REF!</definedName>
    <definedName name="Transparencia" localSheetId="16">#REF!</definedName>
    <definedName name="Transparencia">#REF!</definedName>
    <definedName name="TRAT_AGUA" localSheetId="16">#REF!</definedName>
    <definedName name="TRAT_AGUA">#REF!</definedName>
    <definedName name="trigo" localSheetId="16">#REF!</definedName>
    <definedName name="trigo">#REF!</definedName>
    <definedName name="TtlCdtR" localSheetId="16">#REF!</definedName>
    <definedName name="TtlCdtR">#REF!</definedName>
    <definedName name="TtlFA" localSheetId="16">#REF!</definedName>
    <definedName name="TtlFA">#REF!</definedName>
    <definedName name="TtlMktR" localSheetId="16">#REF!</definedName>
    <definedName name="TtlMktR">#REF!</definedName>
    <definedName name="TtlWC" localSheetId="16">#REF!</definedName>
    <definedName name="TtlWC">#REF!</definedName>
    <definedName name="TWD" localSheetId="16">#REF!</definedName>
    <definedName name="TWD">#REF!</definedName>
    <definedName name="U_" localSheetId="16">#REF!</definedName>
    <definedName name="U_">#REF!</definedName>
    <definedName name="unnegocio" localSheetId="16">#REF!</definedName>
    <definedName name="unnegocio">#REF!</definedName>
    <definedName name="USD" localSheetId="16">#REF!</definedName>
    <definedName name="USD">#REF!</definedName>
    <definedName name="usdeur">[70]MSS_400K!$E$25</definedName>
    <definedName name="Utilizacion">[45]Prevision!$N$2:$N$12</definedName>
    <definedName name="V_" localSheetId="7">#REF!</definedName>
    <definedName name="V_" localSheetId="47">#REF!</definedName>
    <definedName name="V_" localSheetId="16">#REF!</definedName>
    <definedName name="V_">#REF!</definedName>
    <definedName name="Valuación" localSheetId="7">#REF!</definedName>
    <definedName name="Valuación" localSheetId="47">#REF!</definedName>
    <definedName name="Valuación" localSheetId="16">#REF!</definedName>
    <definedName name="Valuación">#REF!</definedName>
    <definedName name="vencimientos" localSheetId="7">#REF!</definedName>
    <definedName name="vencimientos" localSheetId="47">#REF!</definedName>
    <definedName name="vencimientos" localSheetId="16">#REF!</definedName>
    <definedName name="vencimientos">#REF!</definedName>
    <definedName name="ventas" localSheetId="16">#REF!</definedName>
    <definedName name="ventas">#REF!</definedName>
    <definedName name="vpphold" localSheetId="16">#REF!</definedName>
    <definedName name="vpphold">#REF!</definedName>
    <definedName name="VTO" localSheetId="16">#REF!</definedName>
    <definedName name="VTO">#REF!</definedName>
    <definedName name="vtoañoc" localSheetId="16">#REF!</definedName>
    <definedName name="vtoañoc">#REF!</definedName>
    <definedName name="vtoañon" localSheetId="16">#REF!</definedName>
    <definedName name="vtoañon">#REF!</definedName>
    <definedName name="vtoaños" localSheetId="16">#REF!</definedName>
    <definedName name="vtoaños">#REF!</definedName>
    <definedName name="vtoshold1" localSheetId="16">'[12] VTOS'!#REF!</definedName>
    <definedName name="vtoshold1">'[12] VTOS'!#REF!</definedName>
    <definedName name="vtoshold2" localSheetId="16">'[12] VTOS'!#REF!</definedName>
    <definedName name="vtoshold2">'[12] VTOS'!#REF!</definedName>
    <definedName name="VTOSN" localSheetId="7">#REF!</definedName>
    <definedName name="VTOSN" localSheetId="47">#REF!</definedName>
    <definedName name="VTOSN" localSheetId="16">#REF!</definedName>
    <definedName name="VTOSN">#REF!</definedName>
    <definedName name="w" localSheetId="7">#REF!</definedName>
    <definedName name="w" localSheetId="47">#REF!</definedName>
    <definedName name="w" localSheetId="16">#REF!</definedName>
    <definedName name="w">#REF!</definedName>
    <definedName name="W_" localSheetId="7">#REF!</definedName>
    <definedName name="W_" localSheetId="47">#REF!</definedName>
    <definedName name="W_" localSheetId="16">#REF!</definedName>
    <definedName name="W_">#REF!</definedName>
    <definedName name="wrn.Aging._.and._.Trend._.Analysis." localSheetId="4"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4" hidden="1">{#N/A,#N/A,FALSE,"Aging Summary";#N/A,#N/A,FALSE,"Ratio Analysis";#N/A,#N/A,FALSE,"Test 120 Day Accts";#N/A,#N/A,FALSE,"Tickmarks"}</definedName>
    <definedName name="wrn.Aging._.and._.Trend._.Analysis._1" localSheetId="7" hidden="1">{#N/A,#N/A,FALSE,"Aging Summary";#N/A,#N/A,FALSE,"Ratio Analysis";#N/A,#N/A,FALSE,"Test 120 Day Accts";#N/A,#N/A,FALSE,"Tickmarks"}</definedName>
    <definedName name="wrn.Aging._.and._.Trend._.Analysis._1" localSheetId="47" hidden="1">{#N/A,#N/A,FALSE,"Aging Summary";#N/A,#N/A,FALSE,"Ratio Analysis";#N/A,#N/A,FALSE,"Test 120 Day Accts";#N/A,#N/A,FALSE,"Tickmarks"}</definedName>
    <definedName name="wrn.Aging._.and._.Trend._.Analysis._1" localSheetId="11" hidden="1">{#N/A,#N/A,FALSE,"Aging Summary";#N/A,#N/A,FALSE,"Ratio Analysis";#N/A,#N/A,FALSE,"Test 120 Day Accts";#N/A,#N/A,FALSE,"Tickmarks"}</definedName>
    <definedName name="wrn.Aging._.and._.Trend._.Analysis._1" localSheetId="16"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ww">#REF!</definedName>
    <definedName name="X_" localSheetId="16">#REF!</definedName>
    <definedName name="X_">#REF!</definedName>
    <definedName name="XREF_COLUMN_1" hidden="1">'[71]Cálculo IR'!#REF!</definedName>
    <definedName name="XREF_COLUMN_11" localSheetId="7" hidden="1">#REF!</definedName>
    <definedName name="XREF_COLUMN_11" localSheetId="47" hidden="1">#REF!</definedName>
    <definedName name="XREF_COLUMN_11" localSheetId="16" hidden="1">#REF!</definedName>
    <definedName name="XREF_COLUMN_11" hidden="1">#REF!</definedName>
    <definedName name="XREF_COLUMN_2" localSheetId="7" hidden="1">[71]GND!#REF!</definedName>
    <definedName name="XREF_COLUMN_2" localSheetId="47" hidden="1">[71]GND!#REF!</definedName>
    <definedName name="XREF_COLUMN_2" localSheetId="16" hidden="1">[71]GND!#REF!</definedName>
    <definedName name="XREF_COLUMN_2" hidden="1">[71]GND!#REF!</definedName>
    <definedName name="XREF_COLUMN_3" localSheetId="7" hidden="1">#REF!</definedName>
    <definedName name="XREF_COLUMN_3" localSheetId="47" hidden="1">#REF!</definedName>
    <definedName name="XREF_COLUMN_3" localSheetId="16" hidden="1">#REF!</definedName>
    <definedName name="XREF_COLUMN_3" hidden="1">#REF!</definedName>
    <definedName name="XREF_COLUMN_4" localSheetId="7" hidden="1">#REF!</definedName>
    <definedName name="XREF_COLUMN_4" localSheetId="47" hidden="1">#REF!</definedName>
    <definedName name="XREF_COLUMN_4" localSheetId="16" hidden="1">#REF!</definedName>
    <definedName name="XREF_COLUMN_4" hidden="1">#REF!</definedName>
    <definedName name="XREF_COLUMN_5" localSheetId="7" hidden="1">#REF!</definedName>
    <definedName name="XREF_COLUMN_5" localSheetId="47" hidden="1">#REF!</definedName>
    <definedName name="XREF_COLUMN_5" localSheetId="16" hidden="1">#REF!</definedName>
    <definedName name="XREF_COLUMN_5" hidden="1">#REF!</definedName>
    <definedName name="XREF_COLUMN_6" localSheetId="7" hidden="1">'[71]Cálculo IR'!#REF!</definedName>
    <definedName name="XREF_COLUMN_6" localSheetId="47" hidden="1">'[71]Cálculo IR'!#REF!</definedName>
    <definedName name="XREF_COLUMN_6" localSheetId="16" hidden="1">'[71]Cálculo IR'!#REF!</definedName>
    <definedName name="XREF_COLUMN_6" hidden="1">'[71]Cálculo IR'!#REF!</definedName>
    <definedName name="XREF_COLUMN_7" localSheetId="7" hidden="1">'[71]Cálculo IR'!#REF!</definedName>
    <definedName name="XREF_COLUMN_7" localSheetId="47" hidden="1">'[71]Cálculo IR'!#REF!</definedName>
    <definedName name="XREF_COLUMN_7" hidden="1">'[71]Cálculo IR'!#REF!</definedName>
    <definedName name="XREF_COLUMN_8" localSheetId="7" hidden="1">[69]Objetivos!#REF!</definedName>
    <definedName name="XREF_COLUMN_8" localSheetId="47" hidden="1">[69]Objetivos!#REF!</definedName>
    <definedName name="XREF_COLUMN_8" hidden="1">[69]Objetivos!#REF!</definedName>
    <definedName name="XREF_COLUMN_9" localSheetId="7" hidden="1">[69]Objetivos!#REF!</definedName>
    <definedName name="XREF_COLUMN_9" localSheetId="47" hidden="1">[69]Objetivos!#REF!</definedName>
    <definedName name="XREF_COLUMN_9" hidden="1">[69]Objetivos!#REF!</definedName>
    <definedName name="XRefActiveRow" localSheetId="7" hidden="1">#REF!</definedName>
    <definedName name="XRefActiveRow" localSheetId="47" hidden="1">#REF!</definedName>
    <definedName name="XRefActiveRow" localSheetId="16" hidden="1">#REF!</definedName>
    <definedName name="XRefActiveRow" hidden="1">#REF!</definedName>
    <definedName name="XRefColumnsCount" hidden="1">1</definedName>
    <definedName name="XRefCopy1" localSheetId="7" hidden="1">'[67]Resumen s-DT'!#REF!</definedName>
    <definedName name="XRefCopy1" localSheetId="47" hidden="1">'[67]Resumen s-DT'!#REF!</definedName>
    <definedName name="XRefCopy1" localSheetId="16" hidden="1">'[67]Resumen s-DT'!#REF!</definedName>
    <definedName name="XRefCopy1" hidden="1">'[67]Resumen s-DT'!#REF!</definedName>
    <definedName name="XRefCopy10" localSheetId="7" hidden="1">'[71]Límite honorarios'!#REF!</definedName>
    <definedName name="XRefCopy10" localSheetId="47" hidden="1">'[71]Límite honorarios'!#REF!</definedName>
    <definedName name="XRefCopy10" hidden="1">'[71]Límite honorarios'!#REF!</definedName>
    <definedName name="XRefCopy10Row" localSheetId="7" hidden="1">#REF!</definedName>
    <definedName name="XRefCopy10Row" localSheetId="47" hidden="1">#REF!</definedName>
    <definedName name="XRefCopy10Row" localSheetId="16" hidden="1">#REF!</definedName>
    <definedName name="XRefCopy10Row" hidden="1">#REF!</definedName>
    <definedName name="XRefCopy11" localSheetId="7" hidden="1">#REF!</definedName>
    <definedName name="XRefCopy11" localSheetId="47" hidden="1">#REF!</definedName>
    <definedName name="XRefCopy11" localSheetId="16" hidden="1">#REF!</definedName>
    <definedName name="XRefCopy11" hidden="1">#REF!</definedName>
    <definedName name="XRefCopy11Row" localSheetId="7" hidden="1">#REF!</definedName>
    <definedName name="XRefCopy11Row" localSheetId="47" hidden="1">#REF!</definedName>
    <definedName name="XRefCopy11Row" localSheetId="16" hidden="1">#REF!</definedName>
    <definedName name="XRefCopy11Row" hidden="1">#REF!</definedName>
    <definedName name="XRefCopy12" localSheetId="16" hidden="1">#REF!</definedName>
    <definedName name="XRefCopy12" hidden="1">#REF!</definedName>
    <definedName name="XRefCopy12Row" localSheetId="16" hidden="1">#REF!</definedName>
    <definedName name="XRefCopy12Row" hidden="1">#REF!</definedName>
    <definedName name="XRefCopy14" localSheetId="16" hidden="1">[71]GND!#REF!</definedName>
    <definedName name="XRefCopy14" hidden="1">[71]GND!#REF!</definedName>
    <definedName name="XRefCopy14Row" localSheetId="7" hidden="1">#REF!</definedName>
    <definedName name="XRefCopy14Row" localSheetId="47" hidden="1">#REF!</definedName>
    <definedName name="XRefCopy14Row" localSheetId="16" hidden="1">#REF!</definedName>
    <definedName name="XRefCopy14Row" hidden="1">#REF!</definedName>
    <definedName name="XRefCopy15" localSheetId="7" hidden="1">#REF!</definedName>
    <definedName name="XRefCopy15" localSheetId="47" hidden="1">#REF!</definedName>
    <definedName name="XRefCopy15" localSheetId="16" hidden="1">#REF!</definedName>
    <definedName name="XRefCopy15" hidden="1">#REF!</definedName>
    <definedName name="XRefCopy18" localSheetId="7" hidden="1">#REF!</definedName>
    <definedName name="XRefCopy18" localSheetId="47" hidden="1">#REF!</definedName>
    <definedName name="XRefCopy18" localSheetId="16" hidden="1">#REF!</definedName>
    <definedName name="XRefCopy18" hidden="1">#REF!</definedName>
    <definedName name="XRefCopy18Row" localSheetId="16" hidden="1">#REF!</definedName>
    <definedName name="XRefCopy18Row" hidden="1">#REF!</definedName>
    <definedName name="XRefCopy19Row" localSheetId="16" hidden="1">#REF!</definedName>
    <definedName name="XRefCopy19Row" hidden="1">#REF!</definedName>
    <definedName name="XRefCopy1Row" localSheetId="16" hidden="1">#REF!</definedName>
    <definedName name="XRefCopy1Row" hidden="1">#REF!</definedName>
    <definedName name="XRefCopy2" localSheetId="16" hidden="1">#REF!</definedName>
    <definedName name="XRefCopy2" hidden="1">#REF!</definedName>
    <definedName name="XRefCopy2Row" localSheetId="16" hidden="1">#REF!</definedName>
    <definedName name="XRefCopy2Row" hidden="1">#REF!</definedName>
    <definedName name="XRefCopy3" localSheetId="16" hidden="1">#REF!</definedName>
    <definedName name="XRefCopy3" hidden="1">#REF!</definedName>
    <definedName name="XRefCopy3Row" localSheetId="16" hidden="1">#REF!</definedName>
    <definedName name="XRefCopy3Row" hidden="1">#REF!</definedName>
    <definedName name="XRefCopy4" localSheetId="16" hidden="1">[71]GND!#REF!</definedName>
    <definedName name="XRefCopy4" hidden="1">[71]GND!#REF!</definedName>
    <definedName name="XRefCopy4Row" localSheetId="7" hidden="1">#REF!</definedName>
    <definedName name="XRefCopy4Row" localSheetId="47" hidden="1">#REF!</definedName>
    <definedName name="XRefCopy4Row" localSheetId="16" hidden="1">#REF!</definedName>
    <definedName name="XRefCopy4Row" hidden="1">#REF!</definedName>
    <definedName name="XRefCopy5" localSheetId="7" hidden="1">[71]GND!#REF!</definedName>
    <definedName name="XRefCopy5" localSheetId="47" hidden="1">[71]GND!#REF!</definedName>
    <definedName name="XRefCopy5" localSheetId="16" hidden="1">[71]GND!#REF!</definedName>
    <definedName name="XRefCopy5" hidden="1">[71]GND!#REF!</definedName>
    <definedName name="XRefCopy5Row" localSheetId="7" hidden="1">#REF!</definedName>
    <definedName name="XRefCopy5Row" localSheetId="47" hidden="1">#REF!</definedName>
    <definedName name="XRefCopy5Row" localSheetId="16" hidden="1">#REF!</definedName>
    <definedName name="XRefCopy5Row" hidden="1">#REF!</definedName>
    <definedName name="XRefCopy6" localSheetId="7" hidden="1">#REF!</definedName>
    <definedName name="XRefCopy6" localSheetId="47" hidden="1">#REF!</definedName>
    <definedName name="XRefCopy6" localSheetId="16" hidden="1">#REF!</definedName>
    <definedName name="XRefCopy6" hidden="1">#REF!</definedName>
    <definedName name="XRefCopy6Row" localSheetId="7" hidden="1">#REF!</definedName>
    <definedName name="XRefCopy6Row" localSheetId="47" hidden="1">#REF!</definedName>
    <definedName name="XRefCopy6Row" localSheetId="16" hidden="1">#REF!</definedName>
    <definedName name="XRefCopy6Row" hidden="1">#REF!</definedName>
    <definedName name="XRefCopy7" localSheetId="7" hidden="1">[71]GND!#REF!</definedName>
    <definedName name="XRefCopy7" localSheetId="47" hidden="1">[71]GND!#REF!</definedName>
    <definedName name="XRefCopy7" localSheetId="16" hidden="1">[71]GND!#REF!</definedName>
    <definedName name="XRefCopy7" hidden="1">[71]GND!#REF!</definedName>
    <definedName name="XRefCopy7Row" localSheetId="7" hidden="1">#REF!</definedName>
    <definedName name="XRefCopy7Row" localSheetId="47" hidden="1">#REF!</definedName>
    <definedName name="XRefCopy7Row" localSheetId="16" hidden="1">#REF!</definedName>
    <definedName name="XRefCopy7Row" hidden="1">#REF!</definedName>
    <definedName name="XRefCopy8" localSheetId="7" hidden="1">[71]GND!#REF!</definedName>
    <definedName name="XRefCopy8" localSheetId="47" hidden="1">[71]GND!#REF!</definedName>
    <definedName name="XRefCopy8" localSheetId="16" hidden="1">[71]GND!#REF!</definedName>
    <definedName name="XRefCopy8" hidden="1">[71]GND!#REF!</definedName>
    <definedName name="XRefCopy8Row" localSheetId="7" hidden="1">#REF!</definedName>
    <definedName name="XRefCopy8Row" localSheetId="47" hidden="1">#REF!</definedName>
    <definedName name="XRefCopy8Row" localSheetId="16" hidden="1">#REF!</definedName>
    <definedName name="XRefCopy8Row" hidden="1">#REF!</definedName>
    <definedName name="XRefCopy9" localSheetId="7" hidden="1">'[71]Límite honorarios'!#REF!</definedName>
    <definedName name="XRefCopy9" localSheetId="47" hidden="1">'[71]Límite honorarios'!#REF!</definedName>
    <definedName name="XRefCopy9" localSheetId="16" hidden="1">'[71]Límite honorarios'!#REF!</definedName>
    <definedName name="XRefCopy9" hidden="1">'[71]Límite honorarios'!#REF!</definedName>
    <definedName name="XRefCopy9Row" localSheetId="7" hidden="1">#REF!</definedName>
    <definedName name="XRefCopy9Row" localSheetId="47" hidden="1">#REF!</definedName>
    <definedName name="XRefCopy9Row" localSheetId="16" hidden="1">#REF!</definedName>
    <definedName name="XRefCopy9Row" hidden="1">#REF!</definedName>
    <definedName name="XRefCopyRangeCount" hidden="1">1</definedName>
    <definedName name="XRefPaste1" localSheetId="7" hidden="1">'[71]Límite honorarios'!#REF!</definedName>
    <definedName name="XRefPaste1" localSheetId="47" hidden="1">'[71]Límite honorarios'!#REF!</definedName>
    <definedName name="XRefPaste1" localSheetId="16" hidden="1">'[71]Límite honorarios'!#REF!</definedName>
    <definedName name="XRefPaste1" hidden="1">'[71]Límite honorarios'!#REF!</definedName>
    <definedName name="XRefPaste10Row" localSheetId="7" hidden="1">#REF!</definedName>
    <definedName name="XRefPaste10Row" localSheetId="47" hidden="1">#REF!</definedName>
    <definedName name="XRefPaste10Row" localSheetId="16" hidden="1">#REF!</definedName>
    <definedName name="XRefPaste10Row" hidden="1">#REF!</definedName>
    <definedName name="XRefPaste11" localSheetId="7" hidden="1">#REF!</definedName>
    <definedName name="XRefPaste11" localSheetId="47" hidden="1">#REF!</definedName>
    <definedName name="XRefPaste11" localSheetId="16" hidden="1">#REF!</definedName>
    <definedName name="XRefPaste11" hidden="1">#REF!</definedName>
    <definedName name="XRefPaste11Row" localSheetId="7" hidden="1">#REF!</definedName>
    <definedName name="XRefPaste11Row" localSheetId="47" hidden="1">#REF!</definedName>
    <definedName name="XRefPaste11Row" localSheetId="16" hidden="1">#REF!</definedName>
    <definedName name="XRefPaste11Row" hidden="1">#REF!</definedName>
    <definedName name="XRefPaste1Row" localSheetId="16" hidden="1">#REF!</definedName>
    <definedName name="XRefPaste1Row" hidden="1">#REF!</definedName>
    <definedName name="XRefPaste2" localSheetId="16" hidden="1">'[71]Límite honorarios'!#REF!</definedName>
    <definedName name="XRefPaste2" hidden="1">'[71]Límite honorarios'!#REF!</definedName>
    <definedName name="XRefPaste2Row" localSheetId="7" hidden="1">#REF!</definedName>
    <definedName name="XRefPaste2Row" localSheetId="47" hidden="1">#REF!</definedName>
    <definedName name="XRefPaste2Row" localSheetId="16" hidden="1">#REF!</definedName>
    <definedName name="XRefPaste2Row" hidden="1">#REF!</definedName>
    <definedName name="XRefPaste3" localSheetId="7" hidden="1">'[71]Límite honorarios'!#REF!</definedName>
    <definedName name="XRefPaste3" localSheetId="47" hidden="1">'[71]Límite honorarios'!#REF!</definedName>
    <definedName name="XRefPaste3" localSheetId="16" hidden="1">'[71]Límite honorarios'!#REF!</definedName>
    <definedName name="XRefPaste3" hidden="1">'[71]Límite honorarios'!#REF!</definedName>
    <definedName name="XRefPaste3Row" localSheetId="7" hidden="1">#REF!</definedName>
    <definedName name="XRefPaste3Row" localSheetId="47" hidden="1">#REF!</definedName>
    <definedName name="XRefPaste3Row" localSheetId="16" hidden="1">#REF!</definedName>
    <definedName name="XRefPaste3Row" hidden="1">#REF!</definedName>
    <definedName name="XRefPaste4" localSheetId="7" hidden="1">#REF!</definedName>
    <definedName name="XRefPaste4" localSheetId="47" hidden="1">#REF!</definedName>
    <definedName name="XRefPaste4" localSheetId="16" hidden="1">#REF!</definedName>
    <definedName name="XRefPaste4" hidden="1">#REF!</definedName>
    <definedName name="XRefPaste4Row" localSheetId="7" hidden="1">#REF!</definedName>
    <definedName name="XRefPaste4Row" localSheetId="47" hidden="1">#REF!</definedName>
    <definedName name="XRefPaste4Row" localSheetId="16" hidden="1">#REF!</definedName>
    <definedName name="XRefPaste4Row" hidden="1">#REF!</definedName>
    <definedName name="XRefPaste6" localSheetId="7" hidden="1">'[71]Cálculo IR'!#REF!</definedName>
    <definedName name="XRefPaste6" localSheetId="47" hidden="1">'[71]Cálculo IR'!#REF!</definedName>
    <definedName name="XRefPaste6" localSheetId="16" hidden="1">'[71]Cálculo IR'!#REF!</definedName>
    <definedName name="XRefPaste6" hidden="1">'[71]Cálculo IR'!#REF!</definedName>
    <definedName name="XRefPaste6Row" localSheetId="7" hidden="1">#REF!</definedName>
    <definedName name="XRefPaste6Row" localSheetId="47" hidden="1">#REF!</definedName>
    <definedName name="XRefPaste6Row" localSheetId="16" hidden="1">#REF!</definedName>
    <definedName name="XRefPaste6Row" hidden="1">#REF!</definedName>
    <definedName name="XRefPaste8Row" localSheetId="7" hidden="1">#REF!</definedName>
    <definedName name="XRefPaste8Row" localSheetId="47" hidden="1">#REF!</definedName>
    <definedName name="XRefPaste8Row" localSheetId="16" hidden="1">#REF!</definedName>
    <definedName name="XRefPaste8Row" hidden="1">#REF!</definedName>
    <definedName name="XRefPaste9Row" localSheetId="7" hidden="1">#REF!</definedName>
    <definedName name="XRefPaste9Row" localSheetId="47" hidden="1">#REF!</definedName>
    <definedName name="XRefPaste9Row" localSheetId="16" hidden="1">#REF!</definedName>
    <definedName name="XRefPaste9Row" hidden="1">#REF!</definedName>
    <definedName name="XRefPasteRangeCount" hidden="1">11</definedName>
    <definedName name="XSHOP1" localSheetId="16">#REF!</definedName>
    <definedName name="XSHOP1">#REF!</definedName>
    <definedName name="XSHOP2" localSheetId="16">#REF!</definedName>
    <definedName name="XSHOP2">#REF!</definedName>
    <definedName name="XSHOP3" localSheetId="16">#REF!</definedName>
    <definedName name="XSHOP3">#REF!</definedName>
    <definedName name="XSHOP4" localSheetId="16">#REF!</definedName>
    <definedName name="XSHOP4">#REF!</definedName>
    <definedName name="XSHOP5" localSheetId="16">#REF!</definedName>
    <definedName name="XSHOP5">#REF!</definedName>
    <definedName name="XSHOP6" localSheetId="16">#REF!</definedName>
    <definedName name="XSHOP6">#REF!</definedName>
    <definedName name="XSHOP7" localSheetId="16">#REF!</definedName>
    <definedName name="XSHOP7">#REF!</definedName>
    <definedName name="XSHOP8" localSheetId="16">#REF!</definedName>
    <definedName name="XSHOP8">#REF!</definedName>
    <definedName name="xx" localSheetId="16">#REF!</definedName>
    <definedName name="xx">#REF!</definedName>
    <definedName name="xxx" localSheetId="16">#REF!</definedName>
    <definedName name="xxx">#REF!</definedName>
    <definedName name="XXXX">'[72]Datos del Balance'!$B$10</definedName>
    <definedName name="Y_" localSheetId="7">#REF!</definedName>
    <definedName name="Y_" localSheetId="47">#REF!</definedName>
    <definedName name="Y_" localSheetId="16">#REF!</definedName>
    <definedName name="Y_">#REF!</definedName>
    <definedName name="YTD_ACT">'[60]Interface Hub'!$C$7</definedName>
    <definedName name="YTD_DT">[53]Feuil1!$B$15</definedName>
    <definedName name="z" localSheetId="7">#REF!</definedName>
    <definedName name="z" localSheetId="47">#REF!</definedName>
    <definedName name="z" localSheetId="16">#REF!</definedName>
    <definedName name="z">#REF!</definedName>
    <definedName name="ZA_" localSheetId="7">'[33]BG Armado'!#REF!</definedName>
    <definedName name="ZA_" localSheetId="47">'[33]BG Armado'!#REF!</definedName>
    <definedName name="ZA_" localSheetId="16">'[33]BG Armado'!#REF!</definedName>
    <definedName name="ZA_">'[33]BG Armado'!#REF!</definedName>
    <definedName name="ZB_" localSheetId="7">'[33]BG Armado'!#REF!</definedName>
    <definedName name="ZB_" localSheetId="47">'[33]BG Armado'!#REF!</definedName>
    <definedName name="ZB_" localSheetId="16">'[33]BG Armado'!#REF!</definedName>
    <definedName name="ZB_">'[33]BG Armado'!#REF!</definedName>
    <definedName name="ZC_" localSheetId="7">'[33]BG Armado'!#REF!</definedName>
    <definedName name="ZC_" localSheetId="47">'[33]BG Armado'!#REF!</definedName>
    <definedName name="ZC_">'[33]BG Armado'!#REF!</definedName>
    <definedName name="ZD_" localSheetId="7">'[33]BG Armado'!#REF!</definedName>
    <definedName name="ZD_" localSheetId="47">'[33]BG Armado'!#REF!</definedName>
    <definedName name="ZD_">'[33]BG Armado'!#REF!</definedName>
    <definedName name="ZE_">'[33]BG Armado'!#REF!</definedName>
    <definedName name="ZF_">'[33]BG Armado'!#REF!</definedName>
    <definedName name="ZG_">'[33]BG Armado'!#REF!</definedName>
    <definedName name="ZH_">'[33]BG Armado'!#REF!</definedName>
    <definedName name="ZI_">'[33]BG Armado'!#REF!</definedName>
    <definedName name="ZK_">'[33]BG Armado'!#REF!</definedName>
    <definedName name="ZL_">'[33]BG Armado'!#REF!</definedName>
    <definedName name="ZM_" localSheetId="7">#REF!</definedName>
    <definedName name="ZM_" localSheetId="47">#REF!</definedName>
    <definedName name="ZM_" localSheetId="16">#REF!</definedName>
    <definedName name="ZM_">#REF!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7" i="106" l="1"/>
  <c r="H44" i="106"/>
  <c r="H39" i="106"/>
  <c r="L38" i="106"/>
  <c r="L39" i="106" s="1"/>
  <c r="M40" i="106" s="1"/>
  <c r="D36" i="106"/>
  <c r="L35" i="106"/>
  <c r="D35" i="106"/>
  <c r="L34" i="106"/>
  <c r="E29" i="106"/>
  <c r="S27" i="106"/>
  <c r="D55" i="106" s="1"/>
  <c r="S24" i="106"/>
  <c r="D27" i="106" s="1"/>
  <c r="D23" i="106"/>
  <c r="I10" i="106" s="1"/>
  <c r="D22" i="106"/>
  <c r="D21" i="106"/>
  <c r="I12" i="106" s="1"/>
  <c r="L20" i="106"/>
  <c r="I13" i="106"/>
  <c r="I9" i="106"/>
  <c r="D9" i="106"/>
  <c r="D58" i="106" s="1"/>
  <c r="D8" i="106"/>
  <c r="D7" i="106"/>
  <c r="I7" i="106" s="1"/>
  <c r="D57" i="106" l="1"/>
  <c r="I14" i="106"/>
  <c r="I16" i="106"/>
  <c r="D59" i="106" s="1"/>
  <c r="D34" i="106"/>
  <c r="I18" i="106"/>
  <c r="I19" i="106" s="1"/>
  <c r="L21" i="106" s="1"/>
  <c r="D29" i="106"/>
  <c r="M87" i="100" l="1"/>
  <c r="M248" i="100"/>
  <c r="M247" i="100"/>
  <c r="M246" i="100"/>
  <c r="M245" i="100"/>
  <c r="M244" i="100"/>
  <c r="M243" i="100"/>
  <c r="M242" i="100"/>
  <c r="M241" i="100"/>
  <c r="M240" i="100"/>
  <c r="M239" i="100"/>
  <c r="M238" i="100"/>
  <c r="M237" i="100"/>
  <c r="M236" i="100"/>
  <c r="M235" i="100"/>
  <c r="M234" i="100"/>
  <c r="M233" i="100"/>
  <c r="M232" i="100"/>
  <c r="M231" i="100"/>
  <c r="M230" i="100"/>
  <c r="M229" i="100"/>
  <c r="M228" i="100"/>
  <c r="M227" i="100"/>
  <c r="M226" i="100"/>
  <c r="M155" i="100"/>
  <c r="M145" i="100"/>
  <c r="M117" i="100"/>
  <c r="M116" i="100"/>
  <c r="M115" i="100"/>
  <c r="M114" i="100"/>
  <c r="M113" i="100"/>
  <c r="M112" i="100"/>
  <c r="M111" i="100"/>
  <c r="M110" i="100"/>
  <c r="M109" i="100"/>
  <c r="M108" i="100"/>
  <c r="M107" i="100"/>
  <c r="M106" i="100"/>
  <c r="M105" i="100"/>
  <c r="M104" i="100"/>
  <c r="M103" i="100"/>
  <c r="M102" i="100"/>
  <c r="M101" i="100"/>
  <c r="M100" i="100"/>
  <c r="M99" i="100"/>
  <c r="M98" i="100"/>
  <c r="M97" i="100"/>
  <c r="M96" i="100"/>
  <c r="M95" i="100"/>
  <c r="M94" i="100"/>
  <c r="M93" i="100"/>
  <c r="M92" i="100"/>
  <c r="M91" i="100"/>
  <c r="M90" i="100"/>
  <c r="M89" i="100"/>
  <c r="M88" i="100"/>
  <c r="M86" i="100"/>
  <c r="M85" i="100"/>
  <c r="M84" i="100"/>
  <c r="M83" i="100"/>
  <c r="M82" i="100"/>
  <c r="M81" i="100"/>
  <c r="M80" i="100"/>
  <c r="M79" i="100"/>
  <c r="M78" i="100"/>
  <c r="M77" i="100"/>
  <c r="M76" i="100"/>
  <c r="M75" i="100"/>
  <c r="M74" i="100"/>
  <c r="M73" i="100"/>
  <c r="M72" i="100"/>
  <c r="M71" i="100"/>
  <c r="M70" i="100"/>
  <c r="M69" i="100"/>
  <c r="M68" i="100"/>
  <c r="M67" i="100"/>
  <c r="M66" i="100"/>
  <c r="M65" i="100"/>
  <c r="M64" i="100"/>
  <c r="M63" i="100"/>
  <c r="M62" i="100"/>
  <c r="M61" i="100"/>
  <c r="M60" i="100"/>
  <c r="M59" i="100"/>
  <c r="M58" i="100"/>
  <c r="M57" i="100"/>
  <c r="M56" i="100"/>
  <c r="G482" i="100" l="1"/>
  <c r="M377" i="100" l="1"/>
  <c r="L489" i="100" l="1"/>
  <c r="G489" i="100" s="1"/>
  <c r="K357" i="100"/>
  <c r="N678" i="100" l="1"/>
  <c r="M678" i="100"/>
  <c r="L678" i="100"/>
  <c r="G678" i="100" s="1"/>
  <c r="K678" i="100"/>
  <c r="J678" i="100"/>
  <c r="E678" i="100"/>
  <c r="Q678" i="100" s="1"/>
  <c r="N677" i="100"/>
  <c r="M677" i="100"/>
  <c r="L677" i="100"/>
  <c r="G677" i="100" s="1"/>
  <c r="K677" i="100"/>
  <c r="J677" i="100"/>
  <c r="E677" i="100"/>
  <c r="Q677" i="100" s="1"/>
  <c r="N676" i="100"/>
  <c r="M676" i="100"/>
  <c r="L676" i="100"/>
  <c r="G676" i="100" s="1"/>
  <c r="K676" i="100"/>
  <c r="J676" i="100"/>
  <c r="E676" i="100"/>
  <c r="Q676" i="100" s="1"/>
  <c r="N675" i="100"/>
  <c r="M675" i="100"/>
  <c r="L675" i="100"/>
  <c r="G675" i="100" s="1"/>
  <c r="K675" i="100"/>
  <c r="J675" i="100"/>
  <c r="E675" i="100"/>
  <c r="Q675" i="100" s="1"/>
  <c r="N674" i="100"/>
  <c r="M674" i="100"/>
  <c r="L674" i="100"/>
  <c r="G674" i="100" s="1"/>
  <c r="K674" i="100"/>
  <c r="J674" i="100"/>
  <c r="E674" i="100"/>
  <c r="Q674" i="100" s="1"/>
  <c r="N673" i="100"/>
  <c r="M673" i="100"/>
  <c r="L673" i="100"/>
  <c r="G673" i="100" s="1"/>
  <c r="K673" i="100"/>
  <c r="J673" i="100"/>
  <c r="E673" i="100"/>
  <c r="Q673" i="100" s="1"/>
  <c r="N672" i="100"/>
  <c r="M672" i="100"/>
  <c r="L672" i="100"/>
  <c r="G672" i="100" s="1"/>
  <c r="K672" i="100"/>
  <c r="J672" i="100"/>
  <c r="E672" i="100"/>
  <c r="Q672" i="100" s="1"/>
  <c r="N671" i="100"/>
  <c r="M671" i="100"/>
  <c r="L671" i="100"/>
  <c r="G671" i="100" s="1"/>
  <c r="K671" i="100"/>
  <c r="J671" i="100"/>
  <c r="E671" i="100"/>
  <c r="Q671" i="100" s="1"/>
  <c r="N670" i="100"/>
  <c r="M670" i="100"/>
  <c r="L670" i="100"/>
  <c r="G670" i="100" s="1"/>
  <c r="K670" i="100"/>
  <c r="J670" i="100"/>
  <c r="E670" i="100"/>
  <c r="Q670" i="100" s="1"/>
  <c r="N669" i="100"/>
  <c r="M669" i="100"/>
  <c r="L669" i="100"/>
  <c r="G669" i="100" s="1"/>
  <c r="K669" i="100"/>
  <c r="J669" i="100"/>
  <c r="E669" i="100"/>
  <c r="Q669" i="100" s="1"/>
  <c r="N668" i="100"/>
  <c r="M668" i="100"/>
  <c r="L668" i="100"/>
  <c r="G668" i="100" s="1"/>
  <c r="K668" i="100"/>
  <c r="J668" i="100"/>
  <c r="E668" i="100"/>
  <c r="Q668" i="100" s="1"/>
  <c r="N667" i="100"/>
  <c r="M667" i="100"/>
  <c r="L667" i="100"/>
  <c r="G667" i="100" s="1"/>
  <c r="K667" i="100"/>
  <c r="J667" i="100"/>
  <c r="E667" i="100"/>
  <c r="Q667" i="100" s="1"/>
  <c r="N666" i="100"/>
  <c r="M666" i="100"/>
  <c r="L666" i="100"/>
  <c r="G666" i="100" s="1"/>
  <c r="K666" i="100"/>
  <c r="J666" i="100"/>
  <c r="E666" i="100"/>
  <c r="Q666" i="100" s="1"/>
  <c r="N665" i="100"/>
  <c r="M665" i="100"/>
  <c r="L665" i="100"/>
  <c r="G665" i="100" s="1"/>
  <c r="K665" i="100"/>
  <c r="J665" i="100"/>
  <c r="E665" i="100"/>
  <c r="Q665" i="100" s="1"/>
  <c r="N664" i="100"/>
  <c r="M664" i="100"/>
  <c r="L664" i="100"/>
  <c r="G664" i="100" s="1"/>
  <c r="K664" i="100"/>
  <c r="J664" i="100"/>
  <c r="E664" i="100"/>
  <c r="Q664" i="100" s="1"/>
  <c r="N663" i="100"/>
  <c r="M663" i="100"/>
  <c r="L663" i="100"/>
  <c r="G663" i="100" s="1"/>
  <c r="K663" i="100"/>
  <c r="J663" i="100"/>
  <c r="E663" i="100"/>
  <c r="Q663" i="100" s="1"/>
  <c r="N662" i="100"/>
  <c r="M662" i="100"/>
  <c r="L662" i="100"/>
  <c r="G662" i="100" s="1"/>
  <c r="K662" i="100"/>
  <c r="J662" i="100"/>
  <c r="E662" i="100"/>
  <c r="Q662" i="100" s="1"/>
  <c r="N661" i="100"/>
  <c r="M661" i="100"/>
  <c r="L661" i="100"/>
  <c r="G661" i="100" s="1"/>
  <c r="K661" i="100"/>
  <c r="J661" i="100"/>
  <c r="E661" i="100"/>
  <c r="Q661" i="100" s="1"/>
  <c r="N660" i="100"/>
  <c r="M660" i="100"/>
  <c r="L660" i="100"/>
  <c r="G660" i="100" s="1"/>
  <c r="K660" i="100"/>
  <c r="J660" i="100"/>
  <c r="E660" i="100"/>
  <c r="Q660" i="100" s="1"/>
  <c r="N659" i="100"/>
  <c r="M659" i="100"/>
  <c r="L659" i="100"/>
  <c r="G659" i="100" s="1"/>
  <c r="K659" i="100"/>
  <c r="J659" i="100"/>
  <c r="E659" i="100"/>
  <c r="Q659" i="100" s="1"/>
  <c r="N658" i="100"/>
  <c r="M658" i="100"/>
  <c r="L658" i="100"/>
  <c r="G658" i="100" s="1"/>
  <c r="K658" i="100"/>
  <c r="J658" i="100"/>
  <c r="E658" i="100"/>
  <c r="Q658" i="100" s="1"/>
  <c r="N657" i="100"/>
  <c r="M657" i="100"/>
  <c r="L657" i="100"/>
  <c r="G657" i="100" s="1"/>
  <c r="K657" i="100"/>
  <c r="J657" i="100"/>
  <c r="E657" i="100"/>
  <c r="Q657" i="100" s="1"/>
  <c r="N656" i="100"/>
  <c r="M656" i="100"/>
  <c r="L656" i="100"/>
  <c r="G656" i="100" s="1"/>
  <c r="K656" i="100"/>
  <c r="J656" i="100"/>
  <c r="E656" i="100"/>
  <c r="Q656" i="100" s="1"/>
  <c r="N655" i="100"/>
  <c r="M655" i="100"/>
  <c r="L655" i="100"/>
  <c r="G655" i="100" s="1"/>
  <c r="K655" i="100"/>
  <c r="J655" i="100"/>
  <c r="E655" i="100"/>
  <c r="Q655" i="100" s="1"/>
  <c r="N654" i="100"/>
  <c r="M654" i="100"/>
  <c r="L654" i="100"/>
  <c r="G654" i="100" s="1"/>
  <c r="K654" i="100"/>
  <c r="J654" i="100"/>
  <c r="E654" i="100"/>
  <c r="Q654" i="100" s="1"/>
  <c r="N653" i="100"/>
  <c r="M653" i="100"/>
  <c r="L653" i="100"/>
  <c r="G653" i="100" s="1"/>
  <c r="K653" i="100"/>
  <c r="J653" i="100"/>
  <c r="E653" i="100"/>
  <c r="Q653" i="100" s="1"/>
  <c r="N652" i="100"/>
  <c r="M652" i="100"/>
  <c r="L652" i="100"/>
  <c r="G652" i="100" s="1"/>
  <c r="K652" i="100"/>
  <c r="J652" i="100"/>
  <c r="E652" i="100"/>
  <c r="Q652" i="100" s="1"/>
  <c r="N651" i="100"/>
  <c r="M651" i="100"/>
  <c r="L651" i="100"/>
  <c r="G651" i="100" s="1"/>
  <c r="K651" i="100"/>
  <c r="J651" i="100"/>
  <c r="E651" i="100"/>
  <c r="Q651" i="100" s="1"/>
  <c r="N650" i="100"/>
  <c r="M650" i="100"/>
  <c r="L650" i="100"/>
  <c r="G650" i="100" s="1"/>
  <c r="K650" i="100"/>
  <c r="J650" i="100"/>
  <c r="E650" i="100"/>
  <c r="Q650" i="100" s="1"/>
  <c r="N649" i="100"/>
  <c r="M649" i="100"/>
  <c r="L649" i="100"/>
  <c r="G649" i="100" s="1"/>
  <c r="K649" i="100"/>
  <c r="J649" i="100"/>
  <c r="E649" i="100"/>
  <c r="Q649" i="100" s="1"/>
  <c r="N648" i="100"/>
  <c r="M648" i="100"/>
  <c r="L648" i="100"/>
  <c r="G648" i="100" s="1"/>
  <c r="K648" i="100"/>
  <c r="J648" i="100"/>
  <c r="E648" i="100"/>
  <c r="Q648" i="100" s="1"/>
  <c r="N647" i="100"/>
  <c r="M647" i="100"/>
  <c r="L647" i="100"/>
  <c r="G647" i="100" s="1"/>
  <c r="K647" i="100"/>
  <c r="J647" i="100"/>
  <c r="E647" i="100"/>
  <c r="Q647" i="100" s="1"/>
  <c r="N646" i="100"/>
  <c r="L646" i="100"/>
  <c r="K646" i="100"/>
  <c r="J646" i="100"/>
  <c r="E646" i="100"/>
  <c r="Q646" i="100" s="1"/>
  <c r="N645" i="100"/>
  <c r="L645" i="100"/>
  <c r="K645" i="100"/>
  <c r="J645" i="100"/>
  <c r="E645" i="100"/>
  <c r="Q645" i="100" s="1"/>
  <c r="N644" i="100"/>
  <c r="L644" i="100"/>
  <c r="K644" i="100"/>
  <c r="J644" i="100"/>
  <c r="E644" i="100"/>
  <c r="Q644" i="100" s="1"/>
  <c r="N643" i="100"/>
  <c r="L643" i="100"/>
  <c r="G643" i="100" s="1"/>
  <c r="K643" i="100"/>
  <c r="J643" i="100"/>
  <c r="E643" i="100"/>
  <c r="Q643" i="100" s="1"/>
  <c r="N642" i="100"/>
  <c r="L642" i="100"/>
  <c r="G642" i="100" s="1"/>
  <c r="K642" i="100"/>
  <c r="J642" i="100"/>
  <c r="E642" i="100"/>
  <c r="Q642" i="100" s="1"/>
  <c r="N641" i="100"/>
  <c r="L641" i="100"/>
  <c r="K641" i="100"/>
  <c r="J641" i="100"/>
  <c r="E641" i="100"/>
  <c r="Q641" i="100" s="1"/>
  <c r="N640" i="100"/>
  <c r="L640" i="100"/>
  <c r="K640" i="100"/>
  <c r="J640" i="100"/>
  <c r="E640" i="100"/>
  <c r="Q640" i="100" s="1"/>
  <c r="N639" i="100"/>
  <c r="L639" i="100"/>
  <c r="K639" i="100"/>
  <c r="J639" i="100"/>
  <c r="E639" i="100"/>
  <c r="Q639" i="100" s="1"/>
  <c r="N638" i="100"/>
  <c r="L638" i="100"/>
  <c r="K638" i="100"/>
  <c r="J638" i="100"/>
  <c r="E638" i="100"/>
  <c r="Q638" i="100" s="1"/>
  <c r="N637" i="100"/>
  <c r="L637" i="100"/>
  <c r="K637" i="100"/>
  <c r="J637" i="100"/>
  <c r="E637" i="100"/>
  <c r="Q637" i="100" s="1"/>
  <c r="N636" i="100"/>
  <c r="L636" i="100"/>
  <c r="K636" i="100"/>
  <c r="J636" i="100"/>
  <c r="E636" i="100"/>
  <c r="Q636" i="100" s="1"/>
  <c r="N635" i="100"/>
  <c r="M635" i="100"/>
  <c r="L635" i="100"/>
  <c r="G635" i="100" s="1"/>
  <c r="K635" i="100"/>
  <c r="J635" i="100"/>
  <c r="E635" i="100"/>
  <c r="Q635" i="100" s="1"/>
  <c r="N634" i="100"/>
  <c r="M634" i="100"/>
  <c r="L634" i="100"/>
  <c r="G634" i="100" s="1"/>
  <c r="K634" i="100"/>
  <c r="J634" i="100"/>
  <c r="E634" i="100"/>
  <c r="Q634" i="100" s="1"/>
  <c r="N633" i="100"/>
  <c r="M633" i="100"/>
  <c r="L633" i="100"/>
  <c r="G633" i="100" s="1"/>
  <c r="K633" i="100"/>
  <c r="J633" i="100"/>
  <c r="E633" i="100"/>
  <c r="Q633" i="100" s="1"/>
  <c r="N632" i="100"/>
  <c r="M632" i="100"/>
  <c r="L632" i="100"/>
  <c r="G632" i="100" s="1"/>
  <c r="K632" i="100"/>
  <c r="J632" i="100"/>
  <c r="E632" i="100"/>
  <c r="Q632" i="100" s="1"/>
  <c r="N631" i="100"/>
  <c r="M631" i="100"/>
  <c r="L631" i="100"/>
  <c r="G631" i="100" s="1"/>
  <c r="K631" i="100"/>
  <c r="J631" i="100"/>
  <c r="E631" i="100"/>
  <c r="Q631" i="100" s="1"/>
  <c r="N630" i="100"/>
  <c r="M630" i="100"/>
  <c r="L630" i="100"/>
  <c r="G630" i="100" s="1"/>
  <c r="K630" i="100"/>
  <c r="J630" i="100"/>
  <c r="E630" i="100"/>
  <c r="Q630" i="100" s="1"/>
  <c r="N629" i="100"/>
  <c r="M629" i="100"/>
  <c r="L629" i="100"/>
  <c r="G629" i="100" s="1"/>
  <c r="K629" i="100"/>
  <c r="J629" i="100"/>
  <c r="E629" i="100"/>
  <c r="Q629" i="100" s="1"/>
  <c r="N628" i="100"/>
  <c r="M628" i="100"/>
  <c r="L628" i="100"/>
  <c r="G628" i="100" s="1"/>
  <c r="K628" i="100"/>
  <c r="J628" i="100"/>
  <c r="E628" i="100"/>
  <c r="Q628" i="100" s="1"/>
  <c r="N627" i="100"/>
  <c r="M627" i="100"/>
  <c r="L627" i="100"/>
  <c r="G627" i="100" s="1"/>
  <c r="K627" i="100"/>
  <c r="J627" i="100"/>
  <c r="E627" i="100"/>
  <c r="Q627" i="100" s="1"/>
  <c r="N626" i="100"/>
  <c r="M626" i="100"/>
  <c r="L626" i="100"/>
  <c r="G626" i="100" s="1"/>
  <c r="K626" i="100"/>
  <c r="J626" i="100"/>
  <c r="E626" i="100"/>
  <c r="Q626" i="100" s="1"/>
  <c r="N625" i="100"/>
  <c r="M625" i="100"/>
  <c r="L625" i="100"/>
  <c r="G625" i="100" s="1"/>
  <c r="K625" i="100"/>
  <c r="J625" i="100"/>
  <c r="E625" i="100"/>
  <c r="Q625" i="100" s="1"/>
  <c r="N624" i="100"/>
  <c r="L624" i="100"/>
  <c r="K624" i="100"/>
  <c r="J624" i="100"/>
  <c r="E624" i="100"/>
  <c r="Q624" i="100" s="1"/>
  <c r="N623" i="100"/>
  <c r="L623" i="100"/>
  <c r="G623" i="100" s="1"/>
  <c r="K623" i="100"/>
  <c r="J623" i="100"/>
  <c r="E623" i="100"/>
  <c r="Q623" i="100" s="1"/>
  <c r="N622" i="100"/>
  <c r="L622" i="100"/>
  <c r="G622" i="100" s="1"/>
  <c r="K622" i="100"/>
  <c r="J622" i="100"/>
  <c r="E622" i="100"/>
  <c r="Q622" i="100" s="1"/>
  <c r="N621" i="100"/>
  <c r="M621" i="100"/>
  <c r="L621" i="100"/>
  <c r="G621" i="100" s="1"/>
  <c r="K621" i="100"/>
  <c r="J621" i="100"/>
  <c r="E621" i="100"/>
  <c r="Q621" i="100" s="1"/>
  <c r="N620" i="100"/>
  <c r="M620" i="100"/>
  <c r="L620" i="100"/>
  <c r="G620" i="100" s="1"/>
  <c r="K620" i="100"/>
  <c r="J620" i="100"/>
  <c r="E620" i="100"/>
  <c r="Q620" i="100" s="1"/>
  <c r="N619" i="100"/>
  <c r="L619" i="100"/>
  <c r="G619" i="100" s="1"/>
  <c r="K619" i="100"/>
  <c r="J619" i="100"/>
  <c r="E619" i="100"/>
  <c r="Q619" i="100" s="1"/>
  <c r="N618" i="100"/>
  <c r="M618" i="100"/>
  <c r="L618" i="100"/>
  <c r="G618" i="100" s="1"/>
  <c r="K618" i="100"/>
  <c r="J618" i="100"/>
  <c r="E618" i="100"/>
  <c r="Q618" i="100" s="1"/>
  <c r="N617" i="100"/>
  <c r="M617" i="100"/>
  <c r="L617" i="100"/>
  <c r="G617" i="100" s="1"/>
  <c r="K617" i="100"/>
  <c r="J617" i="100"/>
  <c r="E617" i="100"/>
  <c r="Q617" i="100" s="1"/>
  <c r="N616" i="100"/>
  <c r="M616" i="100"/>
  <c r="L616" i="100"/>
  <c r="G616" i="100" s="1"/>
  <c r="K616" i="100"/>
  <c r="J616" i="100"/>
  <c r="E616" i="100"/>
  <c r="Q616" i="100" s="1"/>
  <c r="N615" i="100"/>
  <c r="M615" i="100"/>
  <c r="L615" i="100"/>
  <c r="G615" i="100" s="1"/>
  <c r="K615" i="100"/>
  <c r="J615" i="100"/>
  <c r="E615" i="100"/>
  <c r="Q615" i="100" s="1"/>
  <c r="N614" i="100"/>
  <c r="M614" i="100"/>
  <c r="L614" i="100"/>
  <c r="G614" i="100" s="1"/>
  <c r="K614" i="100"/>
  <c r="J614" i="100"/>
  <c r="E614" i="100"/>
  <c r="Q614" i="100" s="1"/>
  <c r="N613" i="100"/>
  <c r="M613" i="100"/>
  <c r="L613" i="100"/>
  <c r="G613" i="100" s="1"/>
  <c r="K613" i="100"/>
  <c r="J613" i="100"/>
  <c r="E613" i="100"/>
  <c r="Q613" i="100" s="1"/>
  <c r="N612" i="100"/>
  <c r="M612" i="100"/>
  <c r="L612" i="100"/>
  <c r="G612" i="100" s="1"/>
  <c r="K612" i="100"/>
  <c r="J612" i="100"/>
  <c r="E612" i="100"/>
  <c r="Q612" i="100" s="1"/>
  <c r="N611" i="100"/>
  <c r="M611" i="100"/>
  <c r="L611" i="100"/>
  <c r="G611" i="100" s="1"/>
  <c r="K611" i="100"/>
  <c r="J611" i="100"/>
  <c r="E611" i="100"/>
  <c r="Q611" i="100" s="1"/>
  <c r="N610" i="100"/>
  <c r="M610" i="100"/>
  <c r="L610" i="100"/>
  <c r="G610" i="100" s="1"/>
  <c r="K610" i="100"/>
  <c r="J610" i="100"/>
  <c r="E610" i="100"/>
  <c r="Q610" i="100" s="1"/>
  <c r="N609" i="100"/>
  <c r="M609" i="100"/>
  <c r="L609" i="100"/>
  <c r="G609" i="100" s="1"/>
  <c r="K609" i="100"/>
  <c r="J609" i="100"/>
  <c r="E609" i="100"/>
  <c r="Q609" i="100" s="1"/>
  <c r="N608" i="100"/>
  <c r="M608" i="100"/>
  <c r="L608" i="100"/>
  <c r="G608" i="100" s="1"/>
  <c r="K608" i="100"/>
  <c r="J608" i="100"/>
  <c r="E608" i="100"/>
  <c r="Q608" i="100" s="1"/>
  <c r="N607" i="100"/>
  <c r="M607" i="100"/>
  <c r="L607" i="100"/>
  <c r="G607" i="100" s="1"/>
  <c r="K607" i="100"/>
  <c r="J607" i="100"/>
  <c r="E607" i="100"/>
  <c r="Q607" i="100" s="1"/>
  <c r="N606" i="100"/>
  <c r="M606" i="100"/>
  <c r="L606" i="100"/>
  <c r="G606" i="100" s="1"/>
  <c r="K606" i="100"/>
  <c r="J606" i="100"/>
  <c r="E606" i="100"/>
  <c r="Q606" i="100" s="1"/>
  <c r="N605" i="100"/>
  <c r="M605" i="100"/>
  <c r="L605" i="100"/>
  <c r="G605" i="100" s="1"/>
  <c r="K605" i="100"/>
  <c r="J605" i="100"/>
  <c r="E605" i="100"/>
  <c r="Q605" i="100" s="1"/>
  <c r="N604" i="100"/>
  <c r="M604" i="100"/>
  <c r="L604" i="100"/>
  <c r="G604" i="100" s="1"/>
  <c r="K604" i="100"/>
  <c r="J604" i="100"/>
  <c r="E604" i="100"/>
  <c r="Q604" i="100" s="1"/>
  <c r="N603" i="100"/>
  <c r="M603" i="100"/>
  <c r="L603" i="100"/>
  <c r="G603" i="100" s="1"/>
  <c r="K603" i="100"/>
  <c r="J603" i="100"/>
  <c r="E603" i="100"/>
  <c r="Q603" i="100" s="1"/>
  <c r="N602" i="100"/>
  <c r="M602" i="100"/>
  <c r="L602" i="100"/>
  <c r="G602" i="100" s="1"/>
  <c r="K602" i="100"/>
  <c r="J602" i="100"/>
  <c r="E602" i="100"/>
  <c r="Q602" i="100" s="1"/>
  <c r="N601" i="100"/>
  <c r="M601" i="100"/>
  <c r="L601" i="100"/>
  <c r="G601" i="100" s="1"/>
  <c r="K601" i="100"/>
  <c r="J601" i="100"/>
  <c r="E601" i="100"/>
  <c r="Q601" i="100" s="1"/>
  <c r="N600" i="100"/>
  <c r="M600" i="100"/>
  <c r="L600" i="100"/>
  <c r="G600" i="100" s="1"/>
  <c r="K600" i="100"/>
  <c r="J600" i="100"/>
  <c r="E600" i="100"/>
  <c r="Q600" i="100" s="1"/>
  <c r="N599" i="100"/>
  <c r="M599" i="100"/>
  <c r="L599" i="100"/>
  <c r="G599" i="100" s="1"/>
  <c r="K599" i="100"/>
  <c r="J599" i="100"/>
  <c r="E599" i="100"/>
  <c r="Q599" i="100" s="1"/>
  <c r="N598" i="100"/>
  <c r="M598" i="100"/>
  <c r="L598" i="100"/>
  <c r="G598" i="100" s="1"/>
  <c r="K598" i="100"/>
  <c r="J598" i="100"/>
  <c r="E598" i="100"/>
  <c r="Q598" i="100" s="1"/>
  <c r="N597" i="100"/>
  <c r="M597" i="100"/>
  <c r="L597" i="100"/>
  <c r="G597" i="100" s="1"/>
  <c r="K597" i="100"/>
  <c r="J597" i="100"/>
  <c r="E597" i="100"/>
  <c r="Q597" i="100" s="1"/>
  <c r="N596" i="100"/>
  <c r="M596" i="100"/>
  <c r="L596" i="100"/>
  <c r="G596" i="100" s="1"/>
  <c r="K596" i="100"/>
  <c r="J596" i="100"/>
  <c r="E596" i="100"/>
  <c r="Q596" i="100" s="1"/>
  <c r="N595" i="100"/>
  <c r="M595" i="100"/>
  <c r="L595" i="100"/>
  <c r="G595" i="100" s="1"/>
  <c r="K595" i="100"/>
  <c r="J595" i="100"/>
  <c r="E595" i="100"/>
  <c r="Q595" i="100" s="1"/>
  <c r="N594" i="100"/>
  <c r="M594" i="100"/>
  <c r="L594" i="100"/>
  <c r="G594" i="100" s="1"/>
  <c r="K594" i="100"/>
  <c r="J594" i="100"/>
  <c r="E594" i="100"/>
  <c r="Q594" i="100" s="1"/>
  <c r="N593" i="100"/>
  <c r="M593" i="100"/>
  <c r="L593" i="100"/>
  <c r="G593" i="100" s="1"/>
  <c r="K593" i="100"/>
  <c r="J593" i="100"/>
  <c r="E593" i="100"/>
  <c r="Q593" i="100" s="1"/>
  <c r="N592" i="100"/>
  <c r="M592" i="100"/>
  <c r="L592" i="100"/>
  <c r="G592" i="100" s="1"/>
  <c r="K592" i="100"/>
  <c r="J592" i="100"/>
  <c r="E592" i="100"/>
  <c r="Q592" i="100" s="1"/>
  <c r="N591" i="100"/>
  <c r="M591" i="100"/>
  <c r="L591" i="100"/>
  <c r="G591" i="100" s="1"/>
  <c r="K591" i="100"/>
  <c r="J591" i="100"/>
  <c r="E591" i="100"/>
  <c r="Q591" i="100" s="1"/>
  <c r="N590" i="100"/>
  <c r="M590" i="100"/>
  <c r="L590" i="100"/>
  <c r="G590" i="100" s="1"/>
  <c r="K590" i="100"/>
  <c r="J590" i="100"/>
  <c r="E590" i="100"/>
  <c r="Q590" i="100" s="1"/>
  <c r="N589" i="100"/>
  <c r="M589" i="100"/>
  <c r="L589" i="100"/>
  <c r="G589" i="100" s="1"/>
  <c r="K589" i="100"/>
  <c r="J589" i="100"/>
  <c r="E589" i="100"/>
  <c r="Q589" i="100" s="1"/>
  <c r="N588" i="100"/>
  <c r="M588" i="100"/>
  <c r="L588" i="100"/>
  <c r="G588" i="100" s="1"/>
  <c r="K588" i="100"/>
  <c r="J588" i="100"/>
  <c r="E588" i="100"/>
  <c r="Q588" i="100" s="1"/>
  <c r="N587" i="100"/>
  <c r="M587" i="100"/>
  <c r="L587" i="100"/>
  <c r="G587" i="100" s="1"/>
  <c r="K587" i="100"/>
  <c r="J587" i="100"/>
  <c r="E587" i="100"/>
  <c r="Q587" i="100" s="1"/>
  <c r="N586" i="100"/>
  <c r="M586" i="100"/>
  <c r="L586" i="100"/>
  <c r="G586" i="100" s="1"/>
  <c r="K586" i="100"/>
  <c r="J586" i="100"/>
  <c r="E586" i="100"/>
  <c r="Q586" i="100" s="1"/>
  <c r="N585" i="100"/>
  <c r="M585" i="100"/>
  <c r="L585" i="100"/>
  <c r="G585" i="100" s="1"/>
  <c r="K585" i="100"/>
  <c r="J585" i="100"/>
  <c r="E585" i="100"/>
  <c r="Q585" i="100" s="1"/>
  <c r="N584" i="100"/>
  <c r="M584" i="100"/>
  <c r="L584" i="100"/>
  <c r="G584" i="100" s="1"/>
  <c r="K584" i="100"/>
  <c r="J584" i="100"/>
  <c r="E584" i="100"/>
  <c r="Q584" i="100" s="1"/>
  <c r="N583" i="100"/>
  <c r="M583" i="100"/>
  <c r="L583" i="100"/>
  <c r="G583" i="100" s="1"/>
  <c r="K583" i="100"/>
  <c r="J583" i="100"/>
  <c r="E583" i="100"/>
  <c r="Q583" i="100" s="1"/>
  <c r="N582" i="100"/>
  <c r="M582" i="100"/>
  <c r="L582" i="100"/>
  <c r="G582" i="100" s="1"/>
  <c r="K582" i="100"/>
  <c r="J582" i="100"/>
  <c r="E582" i="100"/>
  <c r="Q582" i="100" s="1"/>
  <c r="N581" i="100"/>
  <c r="M581" i="100"/>
  <c r="L581" i="100"/>
  <c r="G581" i="100" s="1"/>
  <c r="K581" i="100"/>
  <c r="J581" i="100"/>
  <c r="E581" i="100"/>
  <c r="Q581" i="100" s="1"/>
  <c r="N580" i="100"/>
  <c r="M580" i="100"/>
  <c r="L580" i="100"/>
  <c r="G580" i="100" s="1"/>
  <c r="K580" i="100"/>
  <c r="J580" i="100"/>
  <c r="E580" i="100"/>
  <c r="Q580" i="100" s="1"/>
  <c r="N579" i="100"/>
  <c r="M579" i="100"/>
  <c r="L579" i="100"/>
  <c r="G579" i="100" s="1"/>
  <c r="K579" i="100"/>
  <c r="J579" i="100"/>
  <c r="E579" i="100"/>
  <c r="Q579" i="100" s="1"/>
  <c r="N578" i="100"/>
  <c r="M578" i="100"/>
  <c r="L578" i="100"/>
  <c r="G578" i="100" s="1"/>
  <c r="K578" i="100"/>
  <c r="J578" i="100"/>
  <c r="E578" i="100"/>
  <c r="Q578" i="100" s="1"/>
  <c r="N577" i="100"/>
  <c r="M577" i="100"/>
  <c r="L577" i="100"/>
  <c r="G577" i="100" s="1"/>
  <c r="K577" i="100"/>
  <c r="J577" i="100"/>
  <c r="E577" i="100"/>
  <c r="Q577" i="100" s="1"/>
  <c r="N576" i="100"/>
  <c r="M576" i="100"/>
  <c r="L576" i="100"/>
  <c r="G576" i="100" s="1"/>
  <c r="K576" i="100"/>
  <c r="J576" i="100"/>
  <c r="E576" i="100"/>
  <c r="Q576" i="100" s="1"/>
  <c r="N575" i="100"/>
  <c r="M575" i="100"/>
  <c r="L575" i="100"/>
  <c r="G575" i="100" s="1"/>
  <c r="K575" i="100"/>
  <c r="J575" i="100"/>
  <c r="E575" i="100"/>
  <c r="Q575" i="100" s="1"/>
  <c r="N574" i="100"/>
  <c r="M574" i="100"/>
  <c r="L574" i="100"/>
  <c r="G574" i="100" s="1"/>
  <c r="K574" i="100"/>
  <c r="J574" i="100"/>
  <c r="E574" i="100"/>
  <c r="Q574" i="100" s="1"/>
  <c r="N573" i="100"/>
  <c r="M573" i="100"/>
  <c r="L573" i="100"/>
  <c r="G573" i="100" s="1"/>
  <c r="K573" i="100"/>
  <c r="J573" i="100"/>
  <c r="E573" i="100"/>
  <c r="Q573" i="100" s="1"/>
  <c r="N572" i="100"/>
  <c r="M572" i="100"/>
  <c r="L572" i="100"/>
  <c r="G572" i="100" s="1"/>
  <c r="K572" i="100"/>
  <c r="J572" i="100"/>
  <c r="E572" i="100"/>
  <c r="Q572" i="100" s="1"/>
  <c r="N571" i="100"/>
  <c r="M571" i="100"/>
  <c r="L571" i="100"/>
  <c r="G571" i="100" s="1"/>
  <c r="K571" i="100"/>
  <c r="J571" i="100"/>
  <c r="E571" i="100"/>
  <c r="Q571" i="100" s="1"/>
  <c r="N570" i="100"/>
  <c r="M570" i="100"/>
  <c r="L570" i="100"/>
  <c r="G570" i="100" s="1"/>
  <c r="K570" i="100"/>
  <c r="J570" i="100"/>
  <c r="E570" i="100"/>
  <c r="Q570" i="100" s="1"/>
  <c r="N569" i="100"/>
  <c r="M569" i="100"/>
  <c r="L569" i="100"/>
  <c r="G569" i="100" s="1"/>
  <c r="K569" i="100"/>
  <c r="J569" i="100"/>
  <c r="E569" i="100"/>
  <c r="Q569" i="100" s="1"/>
  <c r="N568" i="100"/>
  <c r="M568" i="100"/>
  <c r="L568" i="100"/>
  <c r="G568" i="100" s="1"/>
  <c r="K568" i="100"/>
  <c r="J568" i="100"/>
  <c r="E568" i="100"/>
  <c r="Q568" i="100" s="1"/>
  <c r="N567" i="100"/>
  <c r="M567" i="100"/>
  <c r="L567" i="100"/>
  <c r="G567" i="100" s="1"/>
  <c r="K567" i="100"/>
  <c r="J567" i="100"/>
  <c r="E567" i="100"/>
  <c r="Q567" i="100" s="1"/>
  <c r="N566" i="100"/>
  <c r="M566" i="100"/>
  <c r="L566" i="100"/>
  <c r="G566" i="100" s="1"/>
  <c r="K566" i="100"/>
  <c r="J566" i="100"/>
  <c r="E566" i="100"/>
  <c r="Q566" i="100" s="1"/>
  <c r="N565" i="100"/>
  <c r="M565" i="100"/>
  <c r="L565" i="100"/>
  <c r="G565" i="100" s="1"/>
  <c r="K565" i="100"/>
  <c r="J565" i="100"/>
  <c r="E565" i="100"/>
  <c r="Q565" i="100" s="1"/>
  <c r="N564" i="100"/>
  <c r="M564" i="100"/>
  <c r="L564" i="100"/>
  <c r="G564" i="100" s="1"/>
  <c r="K564" i="100"/>
  <c r="J564" i="100"/>
  <c r="E564" i="100"/>
  <c r="Q564" i="100" s="1"/>
  <c r="N563" i="100"/>
  <c r="M563" i="100"/>
  <c r="L563" i="100"/>
  <c r="G563" i="100" s="1"/>
  <c r="K563" i="100"/>
  <c r="J563" i="100"/>
  <c r="E563" i="100"/>
  <c r="Q563" i="100" s="1"/>
  <c r="N562" i="100"/>
  <c r="M562" i="100"/>
  <c r="L562" i="100"/>
  <c r="G562" i="100" s="1"/>
  <c r="K562" i="100"/>
  <c r="J562" i="100"/>
  <c r="E562" i="100"/>
  <c r="Q562" i="100" s="1"/>
  <c r="N561" i="100"/>
  <c r="M561" i="100"/>
  <c r="L561" i="100"/>
  <c r="G561" i="100" s="1"/>
  <c r="K561" i="100"/>
  <c r="J561" i="100"/>
  <c r="E561" i="100"/>
  <c r="Q561" i="100" s="1"/>
  <c r="N560" i="100"/>
  <c r="M560" i="100"/>
  <c r="L560" i="100"/>
  <c r="G560" i="100" s="1"/>
  <c r="K560" i="100"/>
  <c r="J560" i="100"/>
  <c r="E560" i="100"/>
  <c r="Q560" i="100" s="1"/>
  <c r="N559" i="100"/>
  <c r="M559" i="100"/>
  <c r="L559" i="100"/>
  <c r="G559" i="100" s="1"/>
  <c r="K559" i="100"/>
  <c r="J559" i="100"/>
  <c r="E559" i="100"/>
  <c r="Q559" i="100" s="1"/>
  <c r="N558" i="100"/>
  <c r="M558" i="100"/>
  <c r="L558" i="100"/>
  <c r="G558" i="100" s="1"/>
  <c r="K558" i="100"/>
  <c r="J558" i="100"/>
  <c r="E558" i="100"/>
  <c r="Q558" i="100" s="1"/>
  <c r="L557" i="100"/>
  <c r="K557" i="100"/>
  <c r="J557" i="100"/>
  <c r="E557" i="100"/>
  <c r="Q557" i="100" s="1"/>
  <c r="N556" i="100"/>
  <c r="L556" i="100"/>
  <c r="K556" i="100"/>
  <c r="J556" i="100"/>
  <c r="E556" i="100"/>
  <c r="Q556" i="100" s="1"/>
  <c r="M555" i="100"/>
  <c r="L555" i="100"/>
  <c r="G555" i="100" s="1"/>
  <c r="K555" i="100"/>
  <c r="J555" i="100"/>
  <c r="E555" i="100"/>
  <c r="Q555" i="100" s="1"/>
  <c r="M554" i="100"/>
  <c r="L554" i="100"/>
  <c r="G554" i="100" s="1"/>
  <c r="K554" i="100"/>
  <c r="J554" i="100"/>
  <c r="E554" i="100"/>
  <c r="Q554" i="100" s="1"/>
  <c r="N553" i="100"/>
  <c r="L553" i="100"/>
  <c r="K553" i="100"/>
  <c r="J553" i="100"/>
  <c r="E553" i="100"/>
  <c r="Q553" i="100" s="1"/>
  <c r="L552" i="100"/>
  <c r="K552" i="100"/>
  <c r="J552" i="100"/>
  <c r="E552" i="100"/>
  <c r="Q552" i="100" s="1"/>
  <c r="N551" i="100"/>
  <c r="L551" i="100"/>
  <c r="K551" i="100"/>
  <c r="J551" i="100"/>
  <c r="E551" i="100"/>
  <c r="Q551" i="100" s="1"/>
  <c r="L550" i="100"/>
  <c r="K550" i="100"/>
  <c r="J550" i="100"/>
  <c r="E550" i="100"/>
  <c r="Q550" i="100" s="1"/>
  <c r="L549" i="100"/>
  <c r="K549" i="100"/>
  <c r="J549" i="100"/>
  <c r="E549" i="100"/>
  <c r="Q549" i="100" s="1"/>
  <c r="N548" i="100"/>
  <c r="L548" i="100"/>
  <c r="K548" i="100"/>
  <c r="J548" i="100"/>
  <c r="E548" i="100"/>
  <c r="Q548" i="100" s="1"/>
  <c r="L547" i="100"/>
  <c r="K547" i="100"/>
  <c r="J547" i="100"/>
  <c r="E547" i="100"/>
  <c r="Q547" i="100" s="1"/>
  <c r="N546" i="100"/>
  <c r="L546" i="100"/>
  <c r="K546" i="100"/>
  <c r="J546" i="100"/>
  <c r="E546" i="100"/>
  <c r="Q546" i="100" s="1"/>
  <c r="N545" i="100"/>
  <c r="M545" i="100"/>
  <c r="L545" i="100"/>
  <c r="G545" i="100" s="1"/>
  <c r="K545" i="100"/>
  <c r="J545" i="100"/>
  <c r="E545" i="100"/>
  <c r="Q545" i="100" s="1"/>
  <c r="N544" i="100"/>
  <c r="M544" i="100"/>
  <c r="L544" i="100"/>
  <c r="G544" i="100" s="1"/>
  <c r="K544" i="100"/>
  <c r="J544" i="100"/>
  <c r="E544" i="100"/>
  <c r="Q544" i="100" s="1"/>
  <c r="N543" i="100"/>
  <c r="M543" i="100"/>
  <c r="L543" i="100"/>
  <c r="G543" i="100" s="1"/>
  <c r="K543" i="100"/>
  <c r="J543" i="100"/>
  <c r="E543" i="100"/>
  <c r="Q543" i="100" s="1"/>
  <c r="N542" i="100"/>
  <c r="M542" i="100"/>
  <c r="L542" i="100"/>
  <c r="G542" i="100" s="1"/>
  <c r="K542" i="100"/>
  <c r="J542" i="100"/>
  <c r="E542" i="100"/>
  <c r="Q542" i="100" s="1"/>
  <c r="N541" i="100"/>
  <c r="M541" i="100"/>
  <c r="L541" i="100"/>
  <c r="G541" i="100" s="1"/>
  <c r="K541" i="100"/>
  <c r="J541" i="100"/>
  <c r="E541" i="100"/>
  <c r="Q541" i="100" s="1"/>
  <c r="N540" i="100"/>
  <c r="M540" i="100"/>
  <c r="L540" i="100"/>
  <c r="G540" i="100" s="1"/>
  <c r="K540" i="100"/>
  <c r="J540" i="100"/>
  <c r="E540" i="100"/>
  <c r="Q540" i="100" s="1"/>
  <c r="N539" i="100"/>
  <c r="M539" i="100"/>
  <c r="L539" i="100"/>
  <c r="G539" i="100" s="1"/>
  <c r="K539" i="100"/>
  <c r="J539" i="100"/>
  <c r="E539" i="100"/>
  <c r="Q539" i="100" s="1"/>
  <c r="N538" i="100"/>
  <c r="M538" i="100"/>
  <c r="L538" i="100"/>
  <c r="G538" i="100" s="1"/>
  <c r="K538" i="100"/>
  <c r="J538" i="100"/>
  <c r="E538" i="100"/>
  <c r="Q538" i="100" s="1"/>
  <c r="N537" i="100"/>
  <c r="M537" i="100"/>
  <c r="L537" i="100"/>
  <c r="G537" i="100" s="1"/>
  <c r="K537" i="100"/>
  <c r="J537" i="100"/>
  <c r="E537" i="100"/>
  <c r="Q537" i="100" s="1"/>
  <c r="N536" i="100"/>
  <c r="M536" i="100"/>
  <c r="L536" i="100"/>
  <c r="G536" i="100" s="1"/>
  <c r="K536" i="100"/>
  <c r="J536" i="100"/>
  <c r="E536" i="100"/>
  <c r="Q536" i="100" s="1"/>
  <c r="N535" i="100"/>
  <c r="M535" i="100"/>
  <c r="L535" i="100"/>
  <c r="G535" i="100" s="1"/>
  <c r="K535" i="100"/>
  <c r="J535" i="100"/>
  <c r="E535" i="100"/>
  <c r="Q535" i="100" s="1"/>
  <c r="N534" i="100"/>
  <c r="M534" i="100"/>
  <c r="L534" i="100"/>
  <c r="G534" i="100" s="1"/>
  <c r="K534" i="100"/>
  <c r="J534" i="100"/>
  <c r="E534" i="100"/>
  <c r="Q534" i="100" s="1"/>
  <c r="N533" i="100"/>
  <c r="M533" i="100"/>
  <c r="L533" i="100"/>
  <c r="G533" i="100" s="1"/>
  <c r="K533" i="100"/>
  <c r="J533" i="100"/>
  <c r="E533" i="100"/>
  <c r="Q533" i="100" s="1"/>
  <c r="N532" i="100"/>
  <c r="M532" i="100"/>
  <c r="L532" i="100"/>
  <c r="G532" i="100" s="1"/>
  <c r="K532" i="100"/>
  <c r="J532" i="100"/>
  <c r="E532" i="100"/>
  <c r="Q532" i="100" s="1"/>
  <c r="N531" i="100"/>
  <c r="M531" i="100"/>
  <c r="L531" i="100"/>
  <c r="G531" i="100" s="1"/>
  <c r="K531" i="100"/>
  <c r="J531" i="100"/>
  <c r="E531" i="100"/>
  <c r="Q531" i="100" s="1"/>
  <c r="N530" i="100"/>
  <c r="M530" i="100"/>
  <c r="L530" i="100"/>
  <c r="G530" i="100" s="1"/>
  <c r="K530" i="100"/>
  <c r="J530" i="100"/>
  <c r="E530" i="100"/>
  <c r="Q530" i="100" s="1"/>
  <c r="N529" i="100"/>
  <c r="M529" i="100"/>
  <c r="L529" i="100"/>
  <c r="G529" i="100" s="1"/>
  <c r="K529" i="100"/>
  <c r="J529" i="100"/>
  <c r="E529" i="100"/>
  <c r="Q529" i="100" s="1"/>
  <c r="N528" i="100"/>
  <c r="M528" i="100"/>
  <c r="L528" i="100"/>
  <c r="G528" i="100" s="1"/>
  <c r="K528" i="100"/>
  <c r="J528" i="100"/>
  <c r="E528" i="100"/>
  <c r="Q528" i="100" s="1"/>
  <c r="N527" i="100"/>
  <c r="M527" i="100"/>
  <c r="L527" i="100"/>
  <c r="G527" i="100" s="1"/>
  <c r="K527" i="100"/>
  <c r="J527" i="100"/>
  <c r="E527" i="100"/>
  <c r="Q527" i="100" s="1"/>
  <c r="N526" i="100"/>
  <c r="M526" i="100"/>
  <c r="L526" i="100"/>
  <c r="G526" i="100" s="1"/>
  <c r="K526" i="100"/>
  <c r="J526" i="100"/>
  <c r="E526" i="100"/>
  <c r="Q526" i="100" s="1"/>
  <c r="N525" i="100"/>
  <c r="M525" i="100"/>
  <c r="L525" i="100"/>
  <c r="G525" i="100" s="1"/>
  <c r="K525" i="100"/>
  <c r="J525" i="100"/>
  <c r="E525" i="100"/>
  <c r="Q525" i="100" s="1"/>
  <c r="N524" i="100"/>
  <c r="L524" i="100"/>
  <c r="G524" i="100" s="1"/>
  <c r="K524" i="100"/>
  <c r="J524" i="100"/>
  <c r="E524" i="100"/>
  <c r="Q524" i="100" s="1"/>
  <c r="N523" i="100"/>
  <c r="M523" i="100"/>
  <c r="L523" i="100"/>
  <c r="G523" i="100" s="1"/>
  <c r="K523" i="100"/>
  <c r="J523" i="100"/>
  <c r="E523" i="100"/>
  <c r="Q523" i="100" s="1"/>
  <c r="N522" i="100"/>
  <c r="M522" i="100"/>
  <c r="L522" i="100"/>
  <c r="G522" i="100" s="1"/>
  <c r="K522" i="100"/>
  <c r="J522" i="100"/>
  <c r="E522" i="100"/>
  <c r="Q522" i="100" s="1"/>
  <c r="N521" i="100"/>
  <c r="M521" i="100"/>
  <c r="L521" i="100"/>
  <c r="G521" i="100" s="1"/>
  <c r="K521" i="100"/>
  <c r="J521" i="100"/>
  <c r="E521" i="100"/>
  <c r="Q521" i="100" s="1"/>
  <c r="N520" i="100"/>
  <c r="M520" i="100"/>
  <c r="L520" i="100"/>
  <c r="G520" i="100" s="1"/>
  <c r="K520" i="100"/>
  <c r="J520" i="100"/>
  <c r="E520" i="100"/>
  <c r="Q520" i="100" s="1"/>
  <c r="N519" i="100"/>
  <c r="M519" i="100"/>
  <c r="L519" i="100"/>
  <c r="G519" i="100" s="1"/>
  <c r="K519" i="100"/>
  <c r="J519" i="100"/>
  <c r="E519" i="100"/>
  <c r="Q519" i="100" s="1"/>
  <c r="N518" i="100"/>
  <c r="M518" i="100"/>
  <c r="L518" i="100"/>
  <c r="G518" i="100" s="1"/>
  <c r="K518" i="100"/>
  <c r="J518" i="100"/>
  <c r="E518" i="100"/>
  <c r="Q518" i="100" s="1"/>
  <c r="N517" i="100"/>
  <c r="M517" i="100"/>
  <c r="L517" i="100"/>
  <c r="G517" i="100" s="1"/>
  <c r="K517" i="100"/>
  <c r="J517" i="100"/>
  <c r="E517" i="100"/>
  <c r="Q517" i="100" s="1"/>
  <c r="N516" i="100"/>
  <c r="M516" i="100"/>
  <c r="L516" i="100"/>
  <c r="G516" i="100" s="1"/>
  <c r="K516" i="100"/>
  <c r="J516" i="100"/>
  <c r="E516" i="100"/>
  <c r="Q516" i="100" s="1"/>
  <c r="N515" i="100"/>
  <c r="M515" i="100"/>
  <c r="L515" i="100"/>
  <c r="G515" i="100" s="1"/>
  <c r="K515" i="100"/>
  <c r="J515" i="100"/>
  <c r="E515" i="100"/>
  <c r="Q515" i="100" s="1"/>
  <c r="N514" i="100"/>
  <c r="L514" i="100"/>
  <c r="G514" i="100" s="1"/>
  <c r="K514" i="100"/>
  <c r="J514" i="100"/>
  <c r="E514" i="100"/>
  <c r="Q514" i="100" s="1"/>
  <c r="N513" i="100"/>
  <c r="L513" i="100"/>
  <c r="K513" i="100"/>
  <c r="J513" i="100"/>
  <c r="E513" i="100"/>
  <c r="Q513" i="100" s="1"/>
  <c r="N512" i="100"/>
  <c r="L512" i="100"/>
  <c r="K512" i="100"/>
  <c r="J512" i="100"/>
  <c r="E512" i="100"/>
  <c r="Q512" i="100" s="1"/>
  <c r="N511" i="100"/>
  <c r="L511" i="100"/>
  <c r="G511" i="100" s="1"/>
  <c r="K511" i="100"/>
  <c r="J511" i="100"/>
  <c r="E511" i="100"/>
  <c r="Q511" i="100" s="1"/>
  <c r="N510" i="100"/>
  <c r="L510" i="100"/>
  <c r="K510" i="100"/>
  <c r="J510" i="100"/>
  <c r="E510" i="100"/>
  <c r="Q510" i="100" s="1"/>
  <c r="N509" i="100"/>
  <c r="L509" i="100"/>
  <c r="G509" i="100" s="1"/>
  <c r="K509" i="100"/>
  <c r="J509" i="100"/>
  <c r="E509" i="100"/>
  <c r="Q509" i="100" s="1"/>
  <c r="N508" i="100"/>
  <c r="L508" i="100"/>
  <c r="K508" i="100"/>
  <c r="J508" i="100"/>
  <c r="E508" i="100"/>
  <c r="Q508" i="100" s="1"/>
  <c r="N507" i="100"/>
  <c r="L507" i="100"/>
  <c r="K507" i="100"/>
  <c r="J507" i="100"/>
  <c r="E507" i="100"/>
  <c r="Q507" i="100" s="1"/>
  <c r="N506" i="100"/>
  <c r="L506" i="100"/>
  <c r="K506" i="100"/>
  <c r="J506" i="100"/>
  <c r="E506" i="100"/>
  <c r="Q506" i="100" s="1"/>
  <c r="N505" i="100"/>
  <c r="L505" i="100"/>
  <c r="K505" i="100"/>
  <c r="J505" i="100"/>
  <c r="E505" i="100"/>
  <c r="Q505" i="100" s="1"/>
  <c r="N504" i="100"/>
  <c r="L504" i="100"/>
  <c r="K504" i="100"/>
  <c r="J504" i="100"/>
  <c r="E504" i="100"/>
  <c r="Q504" i="100" s="1"/>
  <c r="N503" i="100"/>
  <c r="L503" i="100"/>
  <c r="G503" i="100" s="1"/>
  <c r="K503" i="100"/>
  <c r="J503" i="100"/>
  <c r="E503" i="100"/>
  <c r="Q503" i="100" s="1"/>
  <c r="N502" i="100"/>
  <c r="L502" i="100"/>
  <c r="G502" i="100" s="1"/>
  <c r="K502" i="100"/>
  <c r="J502" i="100"/>
  <c r="E502" i="100"/>
  <c r="Q502" i="100" s="1"/>
  <c r="N501" i="100"/>
  <c r="L501" i="100"/>
  <c r="G501" i="100" s="1"/>
  <c r="K501" i="100"/>
  <c r="J501" i="100"/>
  <c r="E501" i="100"/>
  <c r="Q501" i="100" s="1"/>
  <c r="N500" i="100"/>
  <c r="L500" i="100"/>
  <c r="G500" i="100" s="1"/>
  <c r="K500" i="100"/>
  <c r="J500" i="100"/>
  <c r="E500" i="100"/>
  <c r="Q500" i="100" s="1"/>
  <c r="N499" i="100"/>
  <c r="M499" i="100"/>
  <c r="L499" i="100"/>
  <c r="G499" i="100" s="1"/>
  <c r="K499" i="100"/>
  <c r="J499" i="100"/>
  <c r="E499" i="100"/>
  <c r="Q499" i="100" s="1"/>
  <c r="N498" i="100"/>
  <c r="M498" i="100"/>
  <c r="L498" i="100"/>
  <c r="G498" i="100" s="1"/>
  <c r="K498" i="100"/>
  <c r="J498" i="100"/>
  <c r="E498" i="100"/>
  <c r="Q498" i="100" s="1"/>
  <c r="N497" i="100"/>
  <c r="M497" i="100"/>
  <c r="L497" i="100"/>
  <c r="G497" i="100" s="1"/>
  <c r="K497" i="100"/>
  <c r="J497" i="100"/>
  <c r="E497" i="100"/>
  <c r="Q497" i="100" s="1"/>
  <c r="N496" i="100"/>
  <c r="L496" i="100"/>
  <c r="G496" i="100" s="1"/>
  <c r="K496" i="100"/>
  <c r="J496" i="100"/>
  <c r="E496" i="100"/>
  <c r="Q496" i="100" s="1"/>
  <c r="N495" i="100"/>
  <c r="L495" i="100"/>
  <c r="G495" i="100" s="1"/>
  <c r="K495" i="100"/>
  <c r="J495" i="100"/>
  <c r="E495" i="100"/>
  <c r="Q495" i="100" s="1"/>
  <c r="N494" i="100"/>
  <c r="L494" i="100"/>
  <c r="G494" i="100" s="1"/>
  <c r="K494" i="100"/>
  <c r="J494" i="100"/>
  <c r="E494" i="100"/>
  <c r="Q494" i="100" s="1"/>
  <c r="N493" i="100"/>
  <c r="L493" i="100"/>
  <c r="G493" i="100" s="1"/>
  <c r="K493" i="100"/>
  <c r="J493" i="100"/>
  <c r="E493" i="100"/>
  <c r="Q493" i="100" s="1"/>
  <c r="N492" i="100"/>
  <c r="L492" i="100"/>
  <c r="G492" i="100" s="1"/>
  <c r="K492" i="100"/>
  <c r="J492" i="100"/>
  <c r="E492" i="100"/>
  <c r="Q492" i="100" s="1"/>
  <c r="N491" i="100"/>
  <c r="L491" i="100"/>
  <c r="G491" i="100" s="1"/>
  <c r="K491" i="100"/>
  <c r="J491" i="100"/>
  <c r="E491" i="100"/>
  <c r="Q491" i="100" s="1"/>
  <c r="N490" i="100"/>
  <c r="M490" i="100"/>
  <c r="L490" i="100"/>
  <c r="G490" i="100" s="1"/>
  <c r="K490" i="100"/>
  <c r="J490" i="100"/>
  <c r="E490" i="100"/>
  <c r="Q490" i="100" s="1"/>
  <c r="N489" i="100"/>
  <c r="K489" i="100"/>
  <c r="J489" i="100"/>
  <c r="E489" i="100"/>
  <c r="Q489" i="100" s="1"/>
  <c r="N488" i="100"/>
  <c r="L488" i="100"/>
  <c r="K488" i="100"/>
  <c r="J488" i="100"/>
  <c r="E488" i="100"/>
  <c r="Q488" i="100" s="1"/>
  <c r="N487" i="100"/>
  <c r="M487" i="100"/>
  <c r="L487" i="100"/>
  <c r="G487" i="100" s="1"/>
  <c r="K487" i="100"/>
  <c r="J487" i="100"/>
  <c r="E487" i="100"/>
  <c r="Q487" i="100" s="1"/>
  <c r="N486" i="100"/>
  <c r="M486" i="100"/>
  <c r="L486" i="100"/>
  <c r="G486" i="100" s="1"/>
  <c r="K486" i="100"/>
  <c r="J486" i="100"/>
  <c r="E486" i="100"/>
  <c r="Q486" i="100" s="1"/>
  <c r="N485" i="100"/>
  <c r="M485" i="100"/>
  <c r="L485" i="100"/>
  <c r="G485" i="100" s="1"/>
  <c r="K485" i="100"/>
  <c r="J485" i="100"/>
  <c r="E485" i="100"/>
  <c r="Q485" i="100" s="1"/>
  <c r="N484" i="100"/>
  <c r="M484" i="100"/>
  <c r="L484" i="100"/>
  <c r="G484" i="100" s="1"/>
  <c r="K484" i="100"/>
  <c r="J484" i="100"/>
  <c r="E484" i="100"/>
  <c r="Q484" i="100" s="1"/>
  <c r="N483" i="100"/>
  <c r="M483" i="100"/>
  <c r="L483" i="100"/>
  <c r="G483" i="100" s="1"/>
  <c r="K483" i="100"/>
  <c r="J483" i="100"/>
  <c r="E483" i="100"/>
  <c r="Q483" i="100" s="1"/>
  <c r="N482" i="100"/>
  <c r="M482" i="100"/>
  <c r="K482" i="100"/>
  <c r="J482" i="100"/>
  <c r="E482" i="100"/>
  <c r="Q482" i="100" s="1"/>
  <c r="N481" i="100"/>
  <c r="L481" i="100"/>
  <c r="K481" i="100"/>
  <c r="J481" i="100"/>
  <c r="E481" i="100"/>
  <c r="Q481" i="100" s="1"/>
  <c r="N480" i="100"/>
  <c r="M480" i="100"/>
  <c r="L480" i="100"/>
  <c r="G480" i="100" s="1"/>
  <c r="K480" i="100"/>
  <c r="J480" i="100"/>
  <c r="E480" i="100"/>
  <c r="Q480" i="100" s="1"/>
  <c r="N479" i="100"/>
  <c r="L479" i="100"/>
  <c r="K479" i="100"/>
  <c r="J479" i="100"/>
  <c r="E479" i="100"/>
  <c r="Q479" i="100" s="1"/>
  <c r="N478" i="100"/>
  <c r="M478" i="100"/>
  <c r="L478" i="100"/>
  <c r="G478" i="100" s="1"/>
  <c r="K478" i="100"/>
  <c r="J478" i="100"/>
  <c r="E478" i="100"/>
  <c r="Q478" i="100" s="1"/>
  <c r="N477" i="100"/>
  <c r="M477" i="100"/>
  <c r="L477" i="100"/>
  <c r="G477" i="100" s="1"/>
  <c r="K477" i="100"/>
  <c r="J477" i="100"/>
  <c r="E477" i="100"/>
  <c r="Q477" i="100" s="1"/>
  <c r="N476" i="100"/>
  <c r="L476" i="100"/>
  <c r="K476" i="100"/>
  <c r="J476" i="100"/>
  <c r="E476" i="100"/>
  <c r="Q476" i="100" s="1"/>
  <c r="N475" i="100"/>
  <c r="L475" i="100"/>
  <c r="K475" i="100"/>
  <c r="J475" i="100"/>
  <c r="E475" i="100"/>
  <c r="Q475" i="100" s="1"/>
  <c r="N474" i="100"/>
  <c r="L474" i="100"/>
  <c r="K474" i="100"/>
  <c r="J474" i="100"/>
  <c r="E474" i="100"/>
  <c r="Q474" i="100" s="1"/>
  <c r="N473" i="100"/>
  <c r="L473" i="100"/>
  <c r="K473" i="100"/>
  <c r="J473" i="100"/>
  <c r="E473" i="100"/>
  <c r="Q473" i="100" s="1"/>
  <c r="N472" i="100"/>
  <c r="M472" i="100"/>
  <c r="L472" i="100"/>
  <c r="G472" i="100" s="1"/>
  <c r="K472" i="100"/>
  <c r="J472" i="100"/>
  <c r="E472" i="100"/>
  <c r="Q472" i="100" s="1"/>
  <c r="N471" i="100"/>
  <c r="M471" i="100"/>
  <c r="L471" i="100"/>
  <c r="G471" i="100" s="1"/>
  <c r="K471" i="100"/>
  <c r="J471" i="100"/>
  <c r="E471" i="100"/>
  <c r="Q471" i="100" s="1"/>
  <c r="N470" i="100"/>
  <c r="M470" i="100"/>
  <c r="L470" i="100"/>
  <c r="G470" i="100" s="1"/>
  <c r="K470" i="100"/>
  <c r="J470" i="100"/>
  <c r="E470" i="100"/>
  <c r="Q470" i="100" s="1"/>
  <c r="N469" i="100"/>
  <c r="M469" i="100"/>
  <c r="L469" i="100"/>
  <c r="G469" i="100" s="1"/>
  <c r="K469" i="100"/>
  <c r="J469" i="100"/>
  <c r="E469" i="100"/>
  <c r="Q469" i="100" s="1"/>
  <c r="N468" i="100"/>
  <c r="L468" i="100"/>
  <c r="K468" i="100"/>
  <c r="J468" i="100"/>
  <c r="E468" i="100"/>
  <c r="Q468" i="100" s="1"/>
  <c r="N467" i="100"/>
  <c r="M467" i="100"/>
  <c r="L467" i="100"/>
  <c r="G467" i="100" s="1"/>
  <c r="K467" i="100"/>
  <c r="J467" i="100"/>
  <c r="E467" i="100"/>
  <c r="Q467" i="100" s="1"/>
  <c r="N466" i="100"/>
  <c r="M466" i="100"/>
  <c r="L466" i="100"/>
  <c r="G466" i="100" s="1"/>
  <c r="K466" i="100"/>
  <c r="J466" i="100"/>
  <c r="E466" i="100"/>
  <c r="Q466" i="100" s="1"/>
  <c r="N465" i="100"/>
  <c r="M465" i="100"/>
  <c r="L465" i="100"/>
  <c r="G465" i="100" s="1"/>
  <c r="K465" i="100"/>
  <c r="J465" i="100"/>
  <c r="E465" i="100"/>
  <c r="Q465" i="100" s="1"/>
  <c r="N464" i="100"/>
  <c r="M464" i="100"/>
  <c r="L464" i="100"/>
  <c r="G464" i="100" s="1"/>
  <c r="K464" i="100"/>
  <c r="J464" i="100"/>
  <c r="E464" i="100"/>
  <c r="Q464" i="100" s="1"/>
  <c r="N463" i="100"/>
  <c r="M463" i="100"/>
  <c r="L463" i="100"/>
  <c r="G463" i="100" s="1"/>
  <c r="K463" i="100"/>
  <c r="J463" i="100"/>
  <c r="E463" i="100"/>
  <c r="Q463" i="100" s="1"/>
  <c r="N462" i="100"/>
  <c r="M462" i="100"/>
  <c r="L462" i="100"/>
  <c r="G462" i="100" s="1"/>
  <c r="K462" i="100"/>
  <c r="J462" i="100"/>
  <c r="E462" i="100"/>
  <c r="Q462" i="100" s="1"/>
  <c r="N461" i="100"/>
  <c r="M461" i="100"/>
  <c r="L461" i="100"/>
  <c r="G461" i="100" s="1"/>
  <c r="K461" i="100"/>
  <c r="J461" i="100"/>
  <c r="E461" i="100"/>
  <c r="Q461" i="100" s="1"/>
  <c r="N460" i="100"/>
  <c r="M460" i="100"/>
  <c r="L460" i="100"/>
  <c r="G460" i="100" s="1"/>
  <c r="K460" i="100"/>
  <c r="J460" i="100"/>
  <c r="E460" i="100"/>
  <c r="Q460" i="100" s="1"/>
  <c r="N459" i="100"/>
  <c r="M459" i="100"/>
  <c r="L459" i="100"/>
  <c r="G459" i="100" s="1"/>
  <c r="K459" i="100"/>
  <c r="J459" i="100"/>
  <c r="E459" i="100"/>
  <c r="Q459" i="100" s="1"/>
  <c r="N458" i="100"/>
  <c r="M458" i="100"/>
  <c r="L458" i="100"/>
  <c r="G458" i="100" s="1"/>
  <c r="K458" i="100"/>
  <c r="J458" i="100"/>
  <c r="E458" i="100"/>
  <c r="Q458" i="100" s="1"/>
  <c r="N457" i="100"/>
  <c r="M457" i="100"/>
  <c r="L457" i="100"/>
  <c r="G457" i="100" s="1"/>
  <c r="K457" i="100"/>
  <c r="J457" i="100"/>
  <c r="E457" i="100"/>
  <c r="Q457" i="100" s="1"/>
  <c r="N456" i="100"/>
  <c r="M456" i="100"/>
  <c r="L456" i="100"/>
  <c r="G456" i="100" s="1"/>
  <c r="K456" i="100"/>
  <c r="J456" i="100"/>
  <c r="E456" i="100"/>
  <c r="Q456" i="100" s="1"/>
  <c r="N455" i="100"/>
  <c r="M455" i="100"/>
  <c r="L455" i="100"/>
  <c r="G455" i="100" s="1"/>
  <c r="K455" i="100"/>
  <c r="J455" i="100"/>
  <c r="E455" i="100"/>
  <c r="Q455" i="100" s="1"/>
  <c r="N454" i="100"/>
  <c r="M454" i="100"/>
  <c r="L454" i="100"/>
  <c r="G454" i="100" s="1"/>
  <c r="K454" i="100"/>
  <c r="J454" i="100"/>
  <c r="E454" i="100"/>
  <c r="Q454" i="100" s="1"/>
  <c r="N453" i="100"/>
  <c r="M453" i="100"/>
  <c r="L453" i="100"/>
  <c r="G453" i="100" s="1"/>
  <c r="K453" i="100"/>
  <c r="J453" i="100"/>
  <c r="E453" i="100"/>
  <c r="Q453" i="100" s="1"/>
  <c r="N452" i="100"/>
  <c r="M452" i="100"/>
  <c r="L452" i="100"/>
  <c r="G452" i="100" s="1"/>
  <c r="K452" i="100"/>
  <c r="J452" i="100"/>
  <c r="E452" i="100"/>
  <c r="Q452" i="100" s="1"/>
  <c r="N451" i="100"/>
  <c r="M451" i="100"/>
  <c r="L451" i="100"/>
  <c r="G451" i="100" s="1"/>
  <c r="K451" i="100"/>
  <c r="J451" i="100"/>
  <c r="E451" i="100"/>
  <c r="Q451" i="100" s="1"/>
  <c r="N450" i="100"/>
  <c r="M450" i="100"/>
  <c r="L450" i="100"/>
  <c r="G450" i="100" s="1"/>
  <c r="K450" i="100"/>
  <c r="J450" i="100"/>
  <c r="E450" i="100"/>
  <c r="Q450" i="100" s="1"/>
  <c r="N449" i="100"/>
  <c r="M449" i="100"/>
  <c r="L449" i="100"/>
  <c r="G449" i="100" s="1"/>
  <c r="K449" i="100"/>
  <c r="J449" i="100"/>
  <c r="E449" i="100"/>
  <c r="Q449" i="100" s="1"/>
  <c r="N448" i="100"/>
  <c r="M448" i="100"/>
  <c r="L448" i="100"/>
  <c r="G448" i="100" s="1"/>
  <c r="K448" i="100"/>
  <c r="J448" i="100"/>
  <c r="E448" i="100"/>
  <c r="Q448" i="100" s="1"/>
  <c r="N447" i="100"/>
  <c r="M447" i="100"/>
  <c r="L447" i="100"/>
  <c r="G447" i="100" s="1"/>
  <c r="K447" i="100"/>
  <c r="J447" i="100"/>
  <c r="E447" i="100"/>
  <c r="Q447" i="100" s="1"/>
  <c r="N446" i="100"/>
  <c r="L446" i="100"/>
  <c r="G446" i="100" s="1"/>
  <c r="K446" i="100"/>
  <c r="J446" i="100"/>
  <c r="E446" i="100"/>
  <c r="Q446" i="100" s="1"/>
  <c r="N445" i="100"/>
  <c r="L445" i="100"/>
  <c r="K445" i="100"/>
  <c r="J445" i="100"/>
  <c r="E445" i="100"/>
  <c r="Q445" i="100" s="1"/>
  <c r="N444" i="100"/>
  <c r="L444" i="100"/>
  <c r="K444" i="100"/>
  <c r="J444" i="100"/>
  <c r="E444" i="100"/>
  <c r="Q444" i="100" s="1"/>
  <c r="N443" i="100"/>
  <c r="L443" i="100"/>
  <c r="K443" i="100"/>
  <c r="J443" i="100"/>
  <c r="E443" i="100"/>
  <c r="Q443" i="100" s="1"/>
  <c r="N442" i="100"/>
  <c r="L442" i="100"/>
  <c r="K442" i="100"/>
  <c r="J442" i="100"/>
  <c r="E442" i="100"/>
  <c r="Q442" i="100" s="1"/>
  <c r="N441" i="100"/>
  <c r="L441" i="100"/>
  <c r="K441" i="100"/>
  <c r="J441" i="100"/>
  <c r="E441" i="100"/>
  <c r="Q441" i="100" s="1"/>
  <c r="N440" i="100"/>
  <c r="L440" i="100"/>
  <c r="K440" i="100"/>
  <c r="J440" i="100"/>
  <c r="E440" i="100"/>
  <c r="Q440" i="100" s="1"/>
  <c r="N439" i="100"/>
  <c r="L439" i="100"/>
  <c r="K439" i="100"/>
  <c r="J439" i="100"/>
  <c r="E439" i="100"/>
  <c r="Q439" i="100" s="1"/>
  <c r="N438" i="100"/>
  <c r="M438" i="100"/>
  <c r="L438" i="100"/>
  <c r="G438" i="100" s="1"/>
  <c r="K438" i="100"/>
  <c r="J438" i="100"/>
  <c r="E438" i="100"/>
  <c r="Q438" i="100" s="1"/>
  <c r="N437" i="100"/>
  <c r="M437" i="100"/>
  <c r="L437" i="100"/>
  <c r="G437" i="100" s="1"/>
  <c r="K437" i="100"/>
  <c r="J437" i="100"/>
  <c r="E437" i="100"/>
  <c r="Q437" i="100" s="1"/>
  <c r="N436" i="100"/>
  <c r="M436" i="100"/>
  <c r="L436" i="100"/>
  <c r="G436" i="100" s="1"/>
  <c r="K436" i="100"/>
  <c r="J436" i="100"/>
  <c r="E436" i="100"/>
  <c r="Q436" i="100" s="1"/>
  <c r="N435" i="100"/>
  <c r="M435" i="100"/>
  <c r="L435" i="100"/>
  <c r="G435" i="100" s="1"/>
  <c r="K435" i="100"/>
  <c r="J435" i="100"/>
  <c r="E435" i="100"/>
  <c r="Q435" i="100" s="1"/>
  <c r="N434" i="100"/>
  <c r="M434" i="100"/>
  <c r="L434" i="100"/>
  <c r="G434" i="100" s="1"/>
  <c r="K434" i="100"/>
  <c r="J434" i="100"/>
  <c r="E434" i="100"/>
  <c r="Q434" i="100" s="1"/>
  <c r="N433" i="100"/>
  <c r="M433" i="100"/>
  <c r="L433" i="100"/>
  <c r="G433" i="100" s="1"/>
  <c r="K433" i="100"/>
  <c r="J433" i="100"/>
  <c r="E433" i="100"/>
  <c r="Q433" i="100" s="1"/>
  <c r="N432" i="100"/>
  <c r="M432" i="100"/>
  <c r="L432" i="100"/>
  <c r="G432" i="100" s="1"/>
  <c r="K432" i="100"/>
  <c r="J432" i="100"/>
  <c r="E432" i="100"/>
  <c r="Q432" i="100" s="1"/>
  <c r="N431" i="100"/>
  <c r="M431" i="100"/>
  <c r="L431" i="100"/>
  <c r="G431" i="100" s="1"/>
  <c r="K431" i="100"/>
  <c r="J431" i="100"/>
  <c r="E431" i="100"/>
  <c r="Q431" i="100" s="1"/>
  <c r="N430" i="100"/>
  <c r="M430" i="100"/>
  <c r="L430" i="100"/>
  <c r="G430" i="100" s="1"/>
  <c r="K430" i="100"/>
  <c r="J430" i="100"/>
  <c r="E430" i="100"/>
  <c r="Q430" i="100" s="1"/>
  <c r="N429" i="100"/>
  <c r="M429" i="100"/>
  <c r="L429" i="100"/>
  <c r="G429" i="100" s="1"/>
  <c r="K429" i="100"/>
  <c r="J429" i="100"/>
  <c r="E429" i="100"/>
  <c r="Q429" i="100" s="1"/>
  <c r="N428" i="100"/>
  <c r="M428" i="100"/>
  <c r="L428" i="100"/>
  <c r="G428" i="100" s="1"/>
  <c r="K428" i="100"/>
  <c r="J428" i="100"/>
  <c r="E428" i="100"/>
  <c r="Q428" i="100" s="1"/>
  <c r="N427" i="100"/>
  <c r="M427" i="100"/>
  <c r="L427" i="100"/>
  <c r="G427" i="100" s="1"/>
  <c r="K427" i="100"/>
  <c r="J427" i="100"/>
  <c r="E427" i="100"/>
  <c r="Q427" i="100" s="1"/>
  <c r="N426" i="100"/>
  <c r="M426" i="100"/>
  <c r="L426" i="100"/>
  <c r="G426" i="100" s="1"/>
  <c r="K426" i="100"/>
  <c r="J426" i="100"/>
  <c r="E426" i="100"/>
  <c r="Q426" i="100" s="1"/>
  <c r="N425" i="100"/>
  <c r="M425" i="100"/>
  <c r="L425" i="100"/>
  <c r="G425" i="100" s="1"/>
  <c r="K425" i="100"/>
  <c r="J425" i="100"/>
  <c r="E425" i="100"/>
  <c r="Q425" i="100" s="1"/>
  <c r="N424" i="100"/>
  <c r="M424" i="100"/>
  <c r="L424" i="100"/>
  <c r="G424" i="100" s="1"/>
  <c r="K424" i="100"/>
  <c r="J424" i="100"/>
  <c r="E424" i="100"/>
  <c r="Q424" i="100" s="1"/>
  <c r="N423" i="100"/>
  <c r="M423" i="100"/>
  <c r="L423" i="100"/>
  <c r="G423" i="100" s="1"/>
  <c r="K423" i="100"/>
  <c r="J423" i="100"/>
  <c r="E423" i="100"/>
  <c r="Q423" i="100" s="1"/>
  <c r="N422" i="100"/>
  <c r="M422" i="100"/>
  <c r="L422" i="100"/>
  <c r="G422" i="100" s="1"/>
  <c r="K422" i="100"/>
  <c r="J422" i="100"/>
  <c r="E422" i="100"/>
  <c r="Q422" i="100" s="1"/>
  <c r="N421" i="100"/>
  <c r="M421" i="100"/>
  <c r="L421" i="100"/>
  <c r="G421" i="100" s="1"/>
  <c r="K421" i="100"/>
  <c r="J421" i="100"/>
  <c r="E421" i="100"/>
  <c r="Q421" i="100" s="1"/>
  <c r="N420" i="100"/>
  <c r="M420" i="100"/>
  <c r="L420" i="100"/>
  <c r="G420" i="100" s="1"/>
  <c r="K420" i="100"/>
  <c r="J420" i="100"/>
  <c r="E420" i="100"/>
  <c r="Q420" i="100" s="1"/>
  <c r="N419" i="100"/>
  <c r="M419" i="100"/>
  <c r="L419" i="100"/>
  <c r="G419" i="100" s="1"/>
  <c r="K419" i="100"/>
  <c r="J419" i="100"/>
  <c r="E419" i="100"/>
  <c r="Q419" i="100" s="1"/>
  <c r="N418" i="100"/>
  <c r="M418" i="100"/>
  <c r="L418" i="100"/>
  <c r="G418" i="100" s="1"/>
  <c r="K418" i="100"/>
  <c r="J418" i="100"/>
  <c r="E418" i="100"/>
  <c r="Q418" i="100" s="1"/>
  <c r="N417" i="100"/>
  <c r="M417" i="100"/>
  <c r="L417" i="100"/>
  <c r="G417" i="100" s="1"/>
  <c r="K417" i="100"/>
  <c r="J417" i="100"/>
  <c r="E417" i="100"/>
  <c r="Q417" i="100" s="1"/>
  <c r="N416" i="100"/>
  <c r="M416" i="100"/>
  <c r="L416" i="100"/>
  <c r="G416" i="100" s="1"/>
  <c r="K416" i="100"/>
  <c r="J416" i="100"/>
  <c r="E416" i="100"/>
  <c r="Q416" i="100" s="1"/>
  <c r="N415" i="100"/>
  <c r="M415" i="100"/>
  <c r="L415" i="100"/>
  <c r="G415" i="100" s="1"/>
  <c r="K415" i="100"/>
  <c r="J415" i="100"/>
  <c r="E415" i="100"/>
  <c r="Q415" i="100" s="1"/>
  <c r="N414" i="100"/>
  <c r="M414" i="100"/>
  <c r="L414" i="100"/>
  <c r="G414" i="100" s="1"/>
  <c r="K414" i="100"/>
  <c r="J414" i="100"/>
  <c r="E414" i="100"/>
  <c r="Q414" i="100" s="1"/>
  <c r="N413" i="100"/>
  <c r="M413" i="100"/>
  <c r="L413" i="100"/>
  <c r="G413" i="100" s="1"/>
  <c r="K413" i="100"/>
  <c r="J413" i="100"/>
  <c r="E413" i="100"/>
  <c r="Q413" i="100" s="1"/>
  <c r="N412" i="100"/>
  <c r="M412" i="100"/>
  <c r="L412" i="100"/>
  <c r="G412" i="100" s="1"/>
  <c r="K412" i="100"/>
  <c r="J412" i="100"/>
  <c r="E412" i="100"/>
  <c r="Q412" i="100" s="1"/>
  <c r="N411" i="100"/>
  <c r="M411" i="100"/>
  <c r="L411" i="100"/>
  <c r="G411" i="100" s="1"/>
  <c r="K411" i="100"/>
  <c r="J411" i="100"/>
  <c r="E411" i="100"/>
  <c r="Q411" i="100" s="1"/>
  <c r="N410" i="100"/>
  <c r="M410" i="100"/>
  <c r="L410" i="100"/>
  <c r="G410" i="100" s="1"/>
  <c r="K410" i="100"/>
  <c r="J410" i="100"/>
  <c r="E410" i="100"/>
  <c r="Q410" i="100" s="1"/>
  <c r="N409" i="100"/>
  <c r="M409" i="100"/>
  <c r="L409" i="100"/>
  <c r="G409" i="100" s="1"/>
  <c r="K409" i="100"/>
  <c r="J409" i="100"/>
  <c r="E409" i="100"/>
  <c r="Q409" i="100" s="1"/>
  <c r="N408" i="100"/>
  <c r="M408" i="100"/>
  <c r="L408" i="100"/>
  <c r="G408" i="100" s="1"/>
  <c r="K408" i="100"/>
  <c r="J408" i="100"/>
  <c r="E408" i="100"/>
  <c r="Q408" i="100" s="1"/>
  <c r="N407" i="100"/>
  <c r="M407" i="100"/>
  <c r="L407" i="100"/>
  <c r="G407" i="100" s="1"/>
  <c r="K407" i="100"/>
  <c r="J407" i="100"/>
  <c r="E407" i="100"/>
  <c r="Q407" i="100" s="1"/>
  <c r="N406" i="100"/>
  <c r="M406" i="100"/>
  <c r="L406" i="100"/>
  <c r="G406" i="100" s="1"/>
  <c r="K406" i="100"/>
  <c r="J406" i="100"/>
  <c r="E406" i="100"/>
  <c r="Q406" i="100" s="1"/>
  <c r="N405" i="100"/>
  <c r="M405" i="100"/>
  <c r="L405" i="100"/>
  <c r="G405" i="100" s="1"/>
  <c r="K405" i="100"/>
  <c r="J405" i="100"/>
  <c r="E405" i="100"/>
  <c r="Q405" i="100" s="1"/>
  <c r="N404" i="100"/>
  <c r="M404" i="100"/>
  <c r="L404" i="100"/>
  <c r="G404" i="100" s="1"/>
  <c r="K404" i="100"/>
  <c r="J404" i="100"/>
  <c r="E404" i="100"/>
  <c r="Q404" i="100" s="1"/>
  <c r="N403" i="100"/>
  <c r="M403" i="100"/>
  <c r="L403" i="100"/>
  <c r="G403" i="100" s="1"/>
  <c r="K403" i="100"/>
  <c r="J403" i="100"/>
  <c r="E403" i="100"/>
  <c r="Q403" i="100" s="1"/>
  <c r="N402" i="100"/>
  <c r="M402" i="100"/>
  <c r="L402" i="100"/>
  <c r="G402" i="100" s="1"/>
  <c r="K402" i="100"/>
  <c r="J402" i="100"/>
  <c r="E402" i="100"/>
  <c r="Q402" i="100" s="1"/>
  <c r="N401" i="100"/>
  <c r="M401" i="100"/>
  <c r="L401" i="100"/>
  <c r="G401" i="100" s="1"/>
  <c r="K401" i="100"/>
  <c r="J401" i="100"/>
  <c r="E401" i="100"/>
  <c r="Q401" i="100" s="1"/>
  <c r="N400" i="100"/>
  <c r="M400" i="100"/>
  <c r="L400" i="100"/>
  <c r="G400" i="100" s="1"/>
  <c r="K400" i="100"/>
  <c r="J400" i="100"/>
  <c r="E400" i="100"/>
  <c r="Q400" i="100" s="1"/>
  <c r="N399" i="100"/>
  <c r="M399" i="100"/>
  <c r="K399" i="100"/>
  <c r="J399" i="100"/>
  <c r="E399" i="100"/>
  <c r="Q399" i="100" s="1"/>
  <c r="N398" i="100"/>
  <c r="M398" i="100"/>
  <c r="L398" i="100"/>
  <c r="G398" i="100" s="1"/>
  <c r="K398" i="100"/>
  <c r="J398" i="100"/>
  <c r="E398" i="100"/>
  <c r="Q398" i="100" s="1"/>
  <c r="N397" i="100"/>
  <c r="M397" i="100"/>
  <c r="L397" i="100"/>
  <c r="G397" i="100" s="1"/>
  <c r="K397" i="100"/>
  <c r="J397" i="100"/>
  <c r="E397" i="100"/>
  <c r="Q397" i="100" s="1"/>
  <c r="N396" i="100"/>
  <c r="M396" i="100"/>
  <c r="L396" i="100"/>
  <c r="G396" i="100" s="1"/>
  <c r="K396" i="100"/>
  <c r="J396" i="100"/>
  <c r="E396" i="100"/>
  <c r="Q396" i="100" s="1"/>
  <c r="N395" i="100"/>
  <c r="M395" i="100"/>
  <c r="L395" i="100"/>
  <c r="G395" i="100" s="1"/>
  <c r="K395" i="100"/>
  <c r="J395" i="100"/>
  <c r="E395" i="100"/>
  <c r="Q395" i="100" s="1"/>
  <c r="N394" i="100"/>
  <c r="M394" i="100"/>
  <c r="L394" i="100"/>
  <c r="G394" i="100" s="1"/>
  <c r="K394" i="100"/>
  <c r="J394" i="100"/>
  <c r="E394" i="100"/>
  <c r="Q394" i="100" s="1"/>
  <c r="N393" i="100"/>
  <c r="M393" i="100"/>
  <c r="L393" i="100"/>
  <c r="G393" i="100" s="1"/>
  <c r="K393" i="100"/>
  <c r="J393" i="100"/>
  <c r="E393" i="100"/>
  <c r="Q393" i="100" s="1"/>
  <c r="N392" i="100"/>
  <c r="M392" i="100"/>
  <c r="L392" i="100"/>
  <c r="G392" i="100" s="1"/>
  <c r="K392" i="100"/>
  <c r="J392" i="100"/>
  <c r="E392" i="100"/>
  <c r="Q392" i="100" s="1"/>
  <c r="N391" i="100"/>
  <c r="M391" i="100"/>
  <c r="L391" i="100"/>
  <c r="G391" i="100" s="1"/>
  <c r="K391" i="100"/>
  <c r="J391" i="100"/>
  <c r="E391" i="100"/>
  <c r="Q391" i="100" s="1"/>
  <c r="N390" i="100"/>
  <c r="L390" i="100"/>
  <c r="G390" i="100" s="1"/>
  <c r="K390" i="100"/>
  <c r="J390" i="100"/>
  <c r="E390" i="100"/>
  <c r="Q390" i="100" s="1"/>
  <c r="N389" i="100"/>
  <c r="M389" i="100"/>
  <c r="L389" i="100"/>
  <c r="G389" i="100" s="1"/>
  <c r="K389" i="100"/>
  <c r="J389" i="100"/>
  <c r="E389" i="100"/>
  <c r="Q389" i="100" s="1"/>
  <c r="N388" i="100"/>
  <c r="M388" i="100"/>
  <c r="L388" i="100"/>
  <c r="G388" i="100" s="1"/>
  <c r="K388" i="100"/>
  <c r="J388" i="100"/>
  <c r="E388" i="100"/>
  <c r="Q388" i="100" s="1"/>
  <c r="N387" i="100"/>
  <c r="M387" i="100"/>
  <c r="L387" i="100"/>
  <c r="G387" i="100" s="1"/>
  <c r="K387" i="100"/>
  <c r="J387" i="100"/>
  <c r="E387" i="100"/>
  <c r="Q387" i="100" s="1"/>
  <c r="N386" i="100"/>
  <c r="M386" i="100"/>
  <c r="L386" i="100"/>
  <c r="G386" i="100" s="1"/>
  <c r="K386" i="100"/>
  <c r="J386" i="100"/>
  <c r="E386" i="100"/>
  <c r="Q386" i="100" s="1"/>
  <c r="N385" i="100"/>
  <c r="M385" i="100"/>
  <c r="L385" i="100"/>
  <c r="G385" i="100" s="1"/>
  <c r="K385" i="100"/>
  <c r="J385" i="100"/>
  <c r="E385" i="100"/>
  <c r="Q385" i="100" s="1"/>
  <c r="N384" i="100"/>
  <c r="M384" i="100"/>
  <c r="L384" i="100"/>
  <c r="G384" i="100" s="1"/>
  <c r="K384" i="100"/>
  <c r="J384" i="100"/>
  <c r="E384" i="100"/>
  <c r="Q384" i="100" s="1"/>
  <c r="N383" i="100"/>
  <c r="M383" i="100"/>
  <c r="L383" i="100"/>
  <c r="G383" i="100" s="1"/>
  <c r="K383" i="100"/>
  <c r="J383" i="100"/>
  <c r="E383" i="100"/>
  <c r="Q383" i="100" s="1"/>
  <c r="N382" i="100"/>
  <c r="M382" i="100"/>
  <c r="L382" i="100"/>
  <c r="G382" i="100" s="1"/>
  <c r="K382" i="100"/>
  <c r="J382" i="100"/>
  <c r="E382" i="100"/>
  <c r="Q382" i="100" s="1"/>
  <c r="N381" i="100"/>
  <c r="M381" i="100"/>
  <c r="L381" i="100"/>
  <c r="G381" i="100" s="1"/>
  <c r="K381" i="100"/>
  <c r="J381" i="100"/>
  <c r="E381" i="100"/>
  <c r="Q381" i="100" s="1"/>
  <c r="N380" i="100"/>
  <c r="M380" i="100"/>
  <c r="L380" i="100"/>
  <c r="G380" i="100" s="1"/>
  <c r="K380" i="100"/>
  <c r="J380" i="100"/>
  <c r="E380" i="100"/>
  <c r="Q380" i="100" s="1"/>
  <c r="N379" i="100"/>
  <c r="M379" i="100"/>
  <c r="L379" i="100"/>
  <c r="G379" i="100" s="1"/>
  <c r="K379" i="100"/>
  <c r="J379" i="100"/>
  <c r="E379" i="100"/>
  <c r="Q379" i="100" s="1"/>
  <c r="N378" i="100"/>
  <c r="M378" i="100"/>
  <c r="L378" i="100"/>
  <c r="G378" i="100" s="1"/>
  <c r="K378" i="100"/>
  <c r="J378" i="100"/>
  <c r="E378" i="100"/>
  <c r="Q378" i="100" s="1"/>
  <c r="N377" i="100"/>
  <c r="L377" i="100"/>
  <c r="G377" i="100" s="1"/>
  <c r="K377" i="100"/>
  <c r="J377" i="100"/>
  <c r="E377" i="100"/>
  <c r="Q377" i="100" s="1"/>
  <c r="N376" i="100"/>
  <c r="M376" i="100"/>
  <c r="L376" i="100"/>
  <c r="G376" i="100" s="1"/>
  <c r="K376" i="100"/>
  <c r="J376" i="100"/>
  <c r="E376" i="100"/>
  <c r="Q376" i="100" s="1"/>
  <c r="N375" i="100"/>
  <c r="M375" i="100"/>
  <c r="L375" i="100"/>
  <c r="G375" i="100" s="1"/>
  <c r="K375" i="100"/>
  <c r="J375" i="100"/>
  <c r="E375" i="100"/>
  <c r="Q375" i="100" s="1"/>
  <c r="N374" i="100"/>
  <c r="M374" i="100"/>
  <c r="L374" i="100"/>
  <c r="G374" i="100" s="1"/>
  <c r="K374" i="100"/>
  <c r="J374" i="100"/>
  <c r="E374" i="100"/>
  <c r="Q374" i="100" s="1"/>
  <c r="N373" i="100"/>
  <c r="M373" i="100"/>
  <c r="L373" i="100"/>
  <c r="G373" i="100" s="1"/>
  <c r="K373" i="100"/>
  <c r="J373" i="100"/>
  <c r="E373" i="100"/>
  <c r="Q373" i="100" s="1"/>
  <c r="N372" i="100"/>
  <c r="M372" i="100"/>
  <c r="L372" i="100"/>
  <c r="G372" i="100" s="1"/>
  <c r="K372" i="100"/>
  <c r="J372" i="100"/>
  <c r="E372" i="100"/>
  <c r="Q372" i="100" s="1"/>
  <c r="N371" i="100"/>
  <c r="M371" i="100"/>
  <c r="L371" i="100"/>
  <c r="G371" i="100" s="1"/>
  <c r="K371" i="100"/>
  <c r="J371" i="100"/>
  <c r="E371" i="100"/>
  <c r="Q371" i="100" s="1"/>
  <c r="N370" i="100"/>
  <c r="M370" i="100"/>
  <c r="L370" i="100"/>
  <c r="G370" i="100" s="1"/>
  <c r="K370" i="100"/>
  <c r="J370" i="100"/>
  <c r="E370" i="100"/>
  <c r="Q370" i="100" s="1"/>
  <c r="N369" i="100"/>
  <c r="M369" i="100"/>
  <c r="L369" i="100"/>
  <c r="G369" i="100" s="1"/>
  <c r="K369" i="100"/>
  <c r="J369" i="100"/>
  <c r="E369" i="100"/>
  <c r="Q369" i="100" s="1"/>
  <c r="N368" i="100"/>
  <c r="M368" i="100"/>
  <c r="L368" i="100"/>
  <c r="G368" i="100" s="1"/>
  <c r="K368" i="100"/>
  <c r="J368" i="100"/>
  <c r="E368" i="100"/>
  <c r="Q368" i="100" s="1"/>
  <c r="N367" i="100"/>
  <c r="M367" i="100"/>
  <c r="L367" i="100"/>
  <c r="G367" i="100" s="1"/>
  <c r="K367" i="100"/>
  <c r="J367" i="100"/>
  <c r="E367" i="100"/>
  <c r="Q367" i="100" s="1"/>
  <c r="N366" i="100"/>
  <c r="M366" i="100"/>
  <c r="L366" i="100"/>
  <c r="G366" i="100" s="1"/>
  <c r="K366" i="100"/>
  <c r="J366" i="100"/>
  <c r="E366" i="100"/>
  <c r="Q366" i="100" s="1"/>
  <c r="N365" i="100"/>
  <c r="L365" i="100"/>
  <c r="G365" i="100" s="1"/>
  <c r="K365" i="100"/>
  <c r="J365" i="100"/>
  <c r="E365" i="100"/>
  <c r="Q365" i="100" s="1"/>
  <c r="N364" i="100"/>
  <c r="L364" i="100"/>
  <c r="G364" i="100" s="1"/>
  <c r="K364" i="100"/>
  <c r="J364" i="100"/>
  <c r="E364" i="100"/>
  <c r="Q364" i="100" s="1"/>
  <c r="N363" i="100"/>
  <c r="M363" i="100"/>
  <c r="L363" i="100"/>
  <c r="G363" i="100" s="1"/>
  <c r="K363" i="100"/>
  <c r="J363" i="100"/>
  <c r="E363" i="100"/>
  <c r="Q363" i="100" s="1"/>
  <c r="N362" i="100"/>
  <c r="M362" i="100"/>
  <c r="L362" i="100"/>
  <c r="G362" i="100" s="1"/>
  <c r="K362" i="100"/>
  <c r="J362" i="100"/>
  <c r="E362" i="100"/>
  <c r="Q362" i="100" s="1"/>
  <c r="N361" i="100"/>
  <c r="M361" i="100"/>
  <c r="L361" i="100"/>
  <c r="G361" i="100" s="1"/>
  <c r="K361" i="100"/>
  <c r="J361" i="100"/>
  <c r="E361" i="100"/>
  <c r="Q361" i="100" s="1"/>
  <c r="N360" i="100"/>
  <c r="M360" i="100"/>
  <c r="L360" i="100"/>
  <c r="G360" i="100" s="1"/>
  <c r="K360" i="100"/>
  <c r="J360" i="100"/>
  <c r="E360" i="100"/>
  <c r="Q360" i="100" s="1"/>
  <c r="N359" i="100"/>
  <c r="M359" i="100"/>
  <c r="L359" i="100"/>
  <c r="G359" i="100" s="1"/>
  <c r="K359" i="100"/>
  <c r="J359" i="100"/>
  <c r="E359" i="100"/>
  <c r="Q359" i="100" s="1"/>
  <c r="N358" i="100"/>
  <c r="M358" i="100"/>
  <c r="L358" i="100"/>
  <c r="G358" i="100" s="1"/>
  <c r="K358" i="100"/>
  <c r="J358" i="100"/>
  <c r="E358" i="100"/>
  <c r="Q358" i="100" s="1"/>
  <c r="N357" i="100"/>
  <c r="M357" i="100"/>
  <c r="L357" i="100"/>
  <c r="G357" i="100" s="1"/>
  <c r="J357" i="100"/>
  <c r="E357" i="100"/>
  <c r="Q357" i="100" s="1"/>
  <c r="N356" i="100"/>
  <c r="M356" i="100"/>
  <c r="L356" i="100"/>
  <c r="G356" i="100" s="1"/>
  <c r="K356" i="100"/>
  <c r="J356" i="100"/>
  <c r="E356" i="100"/>
  <c r="Q356" i="100" s="1"/>
  <c r="N355" i="100"/>
  <c r="L355" i="100"/>
  <c r="G355" i="100" s="1"/>
  <c r="K355" i="100"/>
  <c r="J355" i="100"/>
  <c r="E355" i="100"/>
  <c r="Q355" i="100" s="1"/>
  <c r="N354" i="100"/>
  <c r="L354" i="100"/>
  <c r="G354" i="100" s="1"/>
  <c r="K354" i="100"/>
  <c r="J354" i="100"/>
  <c r="E354" i="100"/>
  <c r="Q354" i="100" s="1"/>
  <c r="N353" i="100"/>
  <c r="M353" i="100"/>
  <c r="L353" i="100"/>
  <c r="G353" i="100" s="1"/>
  <c r="K353" i="100"/>
  <c r="J353" i="100"/>
  <c r="E353" i="100"/>
  <c r="Q353" i="100" s="1"/>
  <c r="N352" i="100"/>
  <c r="M352" i="100"/>
  <c r="L352" i="100"/>
  <c r="G352" i="100" s="1"/>
  <c r="K352" i="100"/>
  <c r="J352" i="100"/>
  <c r="E352" i="100"/>
  <c r="Q352" i="100" s="1"/>
  <c r="N351" i="100"/>
  <c r="L351" i="100"/>
  <c r="G351" i="100" s="1"/>
  <c r="K351" i="100"/>
  <c r="J351" i="100"/>
  <c r="E351" i="100"/>
  <c r="Q351" i="100" s="1"/>
  <c r="N350" i="100"/>
  <c r="M350" i="100"/>
  <c r="L350" i="100"/>
  <c r="G350" i="100" s="1"/>
  <c r="K350" i="100"/>
  <c r="J350" i="100"/>
  <c r="E350" i="100"/>
  <c r="Q350" i="100" s="1"/>
  <c r="N349" i="100"/>
  <c r="M349" i="100"/>
  <c r="L349" i="100"/>
  <c r="G349" i="100" s="1"/>
  <c r="K349" i="100"/>
  <c r="J349" i="100"/>
  <c r="E349" i="100"/>
  <c r="Q349" i="100" s="1"/>
  <c r="N348" i="100"/>
  <c r="M348" i="100"/>
  <c r="L348" i="100"/>
  <c r="G348" i="100" s="1"/>
  <c r="K348" i="100"/>
  <c r="J348" i="100"/>
  <c r="E348" i="100"/>
  <c r="Q348" i="100" s="1"/>
  <c r="N347" i="100"/>
  <c r="M347" i="100"/>
  <c r="L347" i="100"/>
  <c r="G347" i="100" s="1"/>
  <c r="K347" i="100"/>
  <c r="J347" i="100"/>
  <c r="E347" i="100"/>
  <c r="Q347" i="100" s="1"/>
  <c r="N346" i="100"/>
  <c r="M346" i="100"/>
  <c r="L346" i="100"/>
  <c r="G346" i="100" s="1"/>
  <c r="K346" i="100"/>
  <c r="J346" i="100"/>
  <c r="E346" i="100"/>
  <c r="Q346" i="100" s="1"/>
  <c r="N345" i="100"/>
  <c r="M345" i="100"/>
  <c r="L345" i="100"/>
  <c r="G345" i="100" s="1"/>
  <c r="K345" i="100"/>
  <c r="J345" i="100"/>
  <c r="E345" i="100"/>
  <c r="Q345" i="100" s="1"/>
  <c r="N344" i="100"/>
  <c r="M344" i="100"/>
  <c r="L344" i="100"/>
  <c r="G344" i="100" s="1"/>
  <c r="K344" i="100"/>
  <c r="J344" i="100"/>
  <c r="E344" i="100"/>
  <c r="Q344" i="100" s="1"/>
  <c r="N343" i="100"/>
  <c r="M343" i="100"/>
  <c r="L343" i="100"/>
  <c r="G343" i="100" s="1"/>
  <c r="K343" i="100"/>
  <c r="J343" i="100"/>
  <c r="E343" i="100"/>
  <c r="Q343" i="100" s="1"/>
  <c r="N342" i="100"/>
  <c r="M342" i="100"/>
  <c r="L342" i="100"/>
  <c r="G342" i="100" s="1"/>
  <c r="K342" i="100"/>
  <c r="J342" i="100"/>
  <c r="E342" i="100"/>
  <c r="Q342" i="100" s="1"/>
  <c r="N341" i="100"/>
  <c r="M341" i="100"/>
  <c r="L341" i="100"/>
  <c r="G341" i="100" s="1"/>
  <c r="K341" i="100"/>
  <c r="J341" i="100"/>
  <c r="E341" i="100"/>
  <c r="Q341" i="100" s="1"/>
  <c r="N340" i="100"/>
  <c r="M340" i="100"/>
  <c r="L340" i="100"/>
  <c r="G340" i="100" s="1"/>
  <c r="K340" i="100"/>
  <c r="J340" i="100"/>
  <c r="E340" i="100"/>
  <c r="Q340" i="100" s="1"/>
  <c r="N339" i="100"/>
  <c r="M339" i="100"/>
  <c r="L339" i="100"/>
  <c r="G339" i="100" s="1"/>
  <c r="K339" i="100"/>
  <c r="J339" i="100"/>
  <c r="E339" i="100"/>
  <c r="Q339" i="100" s="1"/>
  <c r="N338" i="100"/>
  <c r="M338" i="100"/>
  <c r="L338" i="100"/>
  <c r="G338" i="100" s="1"/>
  <c r="K338" i="100"/>
  <c r="J338" i="100"/>
  <c r="E338" i="100"/>
  <c r="Q338" i="100" s="1"/>
  <c r="N337" i="100"/>
  <c r="M337" i="100"/>
  <c r="L337" i="100"/>
  <c r="G337" i="100" s="1"/>
  <c r="K337" i="100"/>
  <c r="J337" i="100"/>
  <c r="E337" i="100"/>
  <c r="Q337" i="100" s="1"/>
  <c r="N336" i="100"/>
  <c r="M336" i="100"/>
  <c r="L336" i="100"/>
  <c r="G336" i="100" s="1"/>
  <c r="K336" i="100"/>
  <c r="J336" i="100"/>
  <c r="E336" i="100"/>
  <c r="Q336" i="100" s="1"/>
  <c r="N335" i="100"/>
  <c r="M335" i="100"/>
  <c r="L335" i="100"/>
  <c r="G335" i="100" s="1"/>
  <c r="K335" i="100"/>
  <c r="J335" i="100"/>
  <c r="E335" i="100"/>
  <c r="Q335" i="100" s="1"/>
  <c r="N334" i="100"/>
  <c r="M334" i="100"/>
  <c r="L334" i="100"/>
  <c r="G334" i="100" s="1"/>
  <c r="K334" i="100"/>
  <c r="J334" i="100"/>
  <c r="E334" i="100"/>
  <c r="Q334" i="100" s="1"/>
  <c r="N333" i="100"/>
  <c r="M333" i="100"/>
  <c r="L333" i="100"/>
  <c r="G333" i="100" s="1"/>
  <c r="K333" i="100"/>
  <c r="J333" i="100"/>
  <c r="E333" i="100"/>
  <c r="Q333" i="100" s="1"/>
  <c r="N332" i="100"/>
  <c r="M332" i="100"/>
  <c r="L332" i="100"/>
  <c r="G332" i="100" s="1"/>
  <c r="K332" i="100"/>
  <c r="J332" i="100"/>
  <c r="E332" i="100"/>
  <c r="Q332" i="100" s="1"/>
  <c r="N331" i="100"/>
  <c r="M331" i="100"/>
  <c r="L331" i="100"/>
  <c r="G331" i="100" s="1"/>
  <c r="K331" i="100"/>
  <c r="J331" i="100"/>
  <c r="E331" i="100"/>
  <c r="Q331" i="100" s="1"/>
  <c r="N330" i="100"/>
  <c r="M330" i="100"/>
  <c r="L330" i="100"/>
  <c r="G330" i="100" s="1"/>
  <c r="K330" i="100"/>
  <c r="J330" i="100"/>
  <c r="E330" i="100"/>
  <c r="Q330" i="100" s="1"/>
  <c r="N329" i="100"/>
  <c r="M329" i="100"/>
  <c r="L329" i="100"/>
  <c r="G329" i="100" s="1"/>
  <c r="K329" i="100"/>
  <c r="J329" i="100"/>
  <c r="E329" i="100"/>
  <c r="Q329" i="100" s="1"/>
  <c r="N328" i="100"/>
  <c r="M328" i="100"/>
  <c r="L328" i="100"/>
  <c r="G328" i="100" s="1"/>
  <c r="K328" i="100"/>
  <c r="J328" i="100"/>
  <c r="E328" i="100"/>
  <c r="Q328" i="100" s="1"/>
  <c r="N327" i="100"/>
  <c r="M327" i="100"/>
  <c r="L327" i="100"/>
  <c r="G327" i="100" s="1"/>
  <c r="K327" i="100"/>
  <c r="J327" i="100"/>
  <c r="E327" i="100"/>
  <c r="Q327" i="100" s="1"/>
  <c r="N326" i="100"/>
  <c r="M326" i="100"/>
  <c r="L326" i="100"/>
  <c r="G326" i="100" s="1"/>
  <c r="K326" i="100"/>
  <c r="J326" i="100"/>
  <c r="E326" i="100"/>
  <c r="Q326" i="100" s="1"/>
  <c r="N325" i="100"/>
  <c r="M325" i="100"/>
  <c r="L325" i="100"/>
  <c r="G325" i="100" s="1"/>
  <c r="K325" i="100"/>
  <c r="J325" i="100"/>
  <c r="E325" i="100"/>
  <c r="Q325" i="100" s="1"/>
  <c r="N324" i="100"/>
  <c r="M324" i="100"/>
  <c r="L324" i="100"/>
  <c r="G324" i="100" s="1"/>
  <c r="K324" i="100"/>
  <c r="J324" i="100"/>
  <c r="E324" i="100"/>
  <c r="Q324" i="100" s="1"/>
  <c r="N323" i="100"/>
  <c r="M323" i="100"/>
  <c r="L323" i="100"/>
  <c r="G323" i="100" s="1"/>
  <c r="K323" i="100"/>
  <c r="J323" i="100"/>
  <c r="E323" i="100"/>
  <c r="Q323" i="100" s="1"/>
  <c r="N322" i="100"/>
  <c r="M322" i="100"/>
  <c r="L322" i="100"/>
  <c r="G322" i="100" s="1"/>
  <c r="K322" i="100"/>
  <c r="J322" i="100"/>
  <c r="E322" i="100"/>
  <c r="Q322" i="100" s="1"/>
  <c r="N321" i="100"/>
  <c r="M321" i="100"/>
  <c r="L321" i="100"/>
  <c r="G321" i="100" s="1"/>
  <c r="K321" i="100"/>
  <c r="J321" i="100"/>
  <c r="E321" i="100"/>
  <c r="Q321" i="100" s="1"/>
  <c r="N320" i="100"/>
  <c r="M320" i="100"/>
  <c r="L320" i="100"/>
  <c r="G320" i="100" s="1"/>
  <c r="K320" i="100"/>
  <c r="J320" i="100"/>
  <c r="E320" i="100"/>
  <c r="Q320" i="100" s="1"/>
  <c r="N319" i="100"/>
  <c r="M319" i="100"/>
  <c r="L319" i="100"/>
  <c r="G319" i="100" s="1"/>
  <c r="K319" i="100"/>
  <c r="J319" i="100"/>
  <c r="E319" i="100"/>
  <c r="Q319" i="100" s="1"/>
  <c r="N318" i="100"/>
  <c r="M318" i="100"/>
  <c r="L318" i="100"/>
  <c r="G318" i="100" s="1"/>
  <c r="K318" i="100"/>
  <c r="J318" i="100"/>
  <c r="E318" i="100"/>
  <c r="Q318" i="100" s="1"/>
  <c r="N317" i="100"/>
  <c r="M317" i="100"/>
  <c r="L317" i="100"/>
  <c r="G317" i="100" s="1"/>
  <c r="K317" i="100"/>
  <c r="J317" i="100"/>
  <c r="E317" i="100"/>
  <c r="Q317" i="100" s="1"/>
  <c r="N316" i="100"/>
  <c r="M316" i="100"/>
  <c r="L316" i="100"/>
  <c r="G316" i="100" s="1"/>
  <c r="K316" i="100"/>
  <c r="J316" i="100"/>
  <c r="E316" i="100"/>
  <c r="Q316" i="100" s="1"/>
  <c r="N315" i="100"/>
  <c r="M315" i="100"/>
  <c r="L315" i="100"/>
  <c r="G315" i="100" s="1"/>
  <c r="K315" i="100"/>
  <c r="J315" i="100"/>
  <c r="E315" i="100"/>
  <c r="Q315" i="100" s="1"/>
  <c r="N314" i="100"/>
  <c r="M314" i="100"/>
  <c r="L314" i="100"/>
  <c r="G314" i="100" s="1"/>
  <c r="K314" i="100"/>
  <c r="J314" i="100"/>
  <c r="E314" i="100"/>
  <c r="Q314" i="100" s="1"/>
  <c r="N313" i="100"/>
  <c r="M313" i="100"/>
  <c r="L313" i="100"/>
  <c r="G313" i="100" s="1"/>
  <c r="K313" i="100"/>
  <c r="J313" i="100"/>
  <c r="E313" i="100"/>
  <c r="Q313" i="100" s="1"/>
  <c r="N312" i="100"/>
  <c r="M312" i="100"/>
  <c r="L312" i="100"/>
  <c r="G312" i="100" s="1"/>
  <c r="K312" i="100"/>
  <c r="J312" i="100"/>
  <c r="E312" i="100"/>
  <c r="Q312" i="100" s="1"/>
  <c r="N311" i="100"/>
  <c r="M311" i="100"/>
  <c r="L311" i="100"/>
  <c r="G311" i="100" s="1"/>
  <c r="K311" i="100"/>
  <c r="J311" i="100"/>
  <c r="E311" i="100"/>
  <c r="Q311" i="100" s="1"/>
  <c r="N310" i="100"/>
  <c r="M310" i="100"/>
  <c r="L310" i="100"/>
  <c r="G310" i="100" s="1"/>
  <c r="K310" i="100"/>
  <c r="J310" i="100"/>
  <c r="E310" i="100"/>
  <c r="Q310" i="100" s="1"/>
  <c r="N309" i="100"/>
  <c r="M309" i="100"/>
  <c r="L309" i="100"/>
  <c r="G309" i="100" s="1"/>
  <c r="K309" i="100"/>
  <c r="J309" i="100"/>
  <c r="E309" i="100"/>
  <c r="Q309" i="100" s="1"/>
  <c r="N308" i="100"/>
  <c r="M308" i="100"/>
  <c r="L308" i="100"/>
  <c r="G308" i="100" s="1"/>
  <c r="K308" i="100"/>
  <c r="J308" i="100"/>
  <c r="E308" i="100"/>
  <c r="Q308" i="100" s="1"/>
  <c r="N307" i="100"/>
  <c r="M307" i="100"/>
  <c r="L307" i="100"/>
  <c r="G307" i="100" s="1"/>
  <c r="K307" i="100"/>
  <c r="J307" i="100"/>
  <c r="E307" i="100"/>
  <c r="Q307" i="100" s="1"/>
  <c r="N306" i="100"/>
  <c r="M306" i="100"/>
  <c r="L306" i="100"/>
  <c r="G306" i="100" s="1"/>
  <c r="K306" i="100"/>
  <c r="J306" i="100"/>
  <c r="E306" i="100"/>
  <c r="Q306" i="100" s="1"/>
  <c r="N305" i="100"/>
  <c r="M305" i="100"/>
  <c r="L305" i="100"/>
  <c r="G305" i="100" s="1"/>
  <c r="K305" i="100"/>
  <c r="J305" i="100"/>
  <c r="E305" i="100"/>
  <c r="Q305" i="100" s="1"/>
  <c r="N304" i="100"/>
  <c r="M304" i="100"/>
  <c r="L304" i="100"/>
  <c r="G304" i="100" s="1"/>
  <c r="K304" i="100"/>
  <c r="J304" i="100"/>
  <c r="E304" i="100"/>
  <c r="Q304" i="100" s="1"/>
  <c r="N303" i="100"/>
  <c r="M303" i="100"/>
  <c r="L303" i="100"/>
  <c r="G303" i="100" s="1"/>
  <c r="K303" i="100"/>
  <c r="J303" i="100"/>
  <c r="E303" i="100"/>
  <c r="Q303" i="100" s="1"/>
  <c r="N302" i="100"/>
  <c r="M302" i="100"/>
  <c r="L302" i="100"/>
  <c r="G302" i="100" s="1"/>
  <c r="K302" i="100"/>
  <c r="J302" i="100"/>
  <c r="E302" i="100"/>
  <c r="Q302" i="100" s="1"/>
  <c r="N301" i="100"/>
  <c r="M301" i="100"/>
  <c r="L301" i="100"/>
  <c r="G301" i="100" s="1"/>
  <c r="K301" i="100"/>
  <c r="J301" i="100"/>
  <c r="E301" i="100"/>
  <c r="Q301" i="100" s="1"/>
  <c r="N300" i="100"/>
  <c r="M300" i="100"/>
  <c r="L300" i="100"/>
  <c r="G300" i="100" s="1"/>
  <c r="K300" i="100"/>
  <c r="J300" i="100"/>
  <c r="E300" i="100"/>
  <c r="Q300" i="100" s="1"/>
  <c r="N299" i="100"/>
  <c r="M299" i="100"/>
  <c r="L299" i="100"/>
  <c r="G299" i="100" s="1"/>
  <c r="K299" i="100"/>
  <c r="J299" i="100"/>
  <c r="E299" i="100"/>
  <c r="Q299" i="100" s="1"/>
  <c r="N298" i="100"/>
  <c r="M298" i="100"/>
  <c r="L298" i="100"/>
  <c r="G298" i="100" s="1"/>
  <c r="K298" i="100"/>
  <c r="J298" i="100"/>
  <c r="E298" i="100"/>
  <c r="Q298" i="100" s="1"/>
  <c r="N297" i="100"/>
  <c r="M297" i="100"/>
  <c r="L297" i="100"/>
  <c r="G297" i="100" s="1"/>
  <c r="K297" i="100"/>
  <c r="J297" i="100"/>
  <c r="E297" i="100"/>
  <c r="Q297" i="100" s="1"/>
  <c r="N296" i="100"/>
  <c r="M296" i="100"/>
  <c r="L296" i="100"/>
  <c r="G296" i="100" s="1"/>
  <c r="K296" i="100"/>
  <c r="J296" i="100"/>
  <c r="E296" i="100"/>
  <c r="Q296" i="100" s="1"/>
  <c r="N295" i="100"/>
  <c r="M295" i="100"/>
  <c r="L295" i="100"/>
  <c r="G295" i="100" s="1"/>
  <c r="K295" i="100"/>
  <c r="J295" i="100"/>
  <c r="E295" i="100"/>
  <c r="Q295" i="100" s="1"/>
  <c r="N294" i="100"/>
  <c r="M294" i="100"/>
  <c r="L294" i="100"/>
  <c r="G294" i="100" s="1"/>
  <c r="K294" i="100"/>
  <c r="J294" i="100"/>
  <c r="E294" i="100"/>
  <c r="Q294" i="100" s="1"/>
  <c r="N293" i="100"/>
  <c r="M293" i="100"/>
  <c r="L293" i="100"/>
  <c r="G293" i="100" s="1"/>
  <c r="K293" i="100"/>
  <c r="J293" i="100"/>
  <c r="E293" i="100"/>
  <c r="Q293" i="100" s="1"/>
  <c r="N292" i="100"/>
  <c r="M292" i="100"/>
  <c r="L292" i="100"/>
  <c r="G292" i="100" s="1"/>
  <c r="K292" i="100"/>
  <c r="J292" i="100"/>
  <c r="E292" i="100"/>
  <c r="Q292" i="100" s="1"/>
  <c r="N291" i="100"/>
  <c r="M291" i="100"/>
  <c r="L291" i="100"/>
  <c r="G291" i="100" s="1"/>
  <c r="K291" i="100"/>
  <c r="J291" i="100"/>
  <c r="E291" i="100"/>
  <c r="Q291" i="100" s="1"/>
  <c r="N290" i="100"/>
  <c r="M290" i="100"/>
  <c r="L290" i="100"/>
  <c r="G290" i="100" s="1"/>
  <c r="K290" i="100"/>
  <c r="J290" i="100"/>
  <c r="E290" i="100"/>
  <c r="Q290" i="100" s="1"/>
  <c r="N289" i="100"/>
  <c r="M289" i="100"/>
  <c r="L289" i="100"/>
  <c r="G289" i="100" s="1"/>
  <c r="K289" i="100"/>
  <c r="J289" i="100"/>
  <c r="E289" i="100"/>
  <c r="Q289" i="100" s="1"/>
  <c r="N288" i="100"/>
  <c r="M288" i="100"/>
  <c r="L288" i="100"/>
  <c r="G288" i="100" s="1"/>
  <c r="K288" i="100"/>
  <c r="J288" i="100"/>
  <c r="E288" i="100"/>
  <c r="Q288" i="100" s="1"/>
  <c r="N287" i="100"/>
  <c r="M287" i="100"/>
  <c r="L287" i="100"/>
  <c r="G287" i="100" s="1"/>
  <c r="K287" i="100"/>
  <c r="J287" i="100"/>
  <c r="E287" i="100"/>
  <c r="Q287" i="100" s="1"/>
  <c r="N286" i="100"/>
  <c r="M286" i="100"/>
  <c r="L286" i="100"/>
  <c r="G286" i="100" s="1"/>
  <c r="K286" i="100"/>
  <c r="J286" i="100"/>
  <c r="E286" i="100"/>
  <c r="Q286" i="100" s="1"/>
  <c r="N285" i="100"/>
  <c r="M285" i="100"/>
  <c r="L285" i="100"/>
  <c r="G285" i="100" s="1"/>
  <c r="K285" i="100"/>
  <c r="J285" i="100"/>
  <c r="E285" i="100"/>
  <c r="Q285" i="100" s="1"/>
  <c r="N284" i="100"/>
  <c r="M284" i="100"/>
  <c r="L284" i="100"/>
  <c r="G284" i="100" s="1"/>
  <c r="K284" i="100"/>
  <c r="J284" i="100"/>
  <c r="E284" i="100"/>
  <c r="Q284" i="100" s="1"/>
  <c r="N283" i="100"/>
  <c r="M283" i="100"/>
  <c r="L283" i="100"/>
  <c r="G283" i="100" s="1"/>
  <c r="K283" i="100"/>
  <c r="J283" i="100"/>
  <c r="E283" i="100"/>
  <c r="Q283" i="100" s="1"/>
  <c r="N282" i="100"/>
  <c r="M282" i="100"/>
  <c r="L282" i="100"/>
  <c r="G282" i="100" s="1"/>
  <c r="K282" i="100"/>
  <c r="J282" i="100"/>
  <c r="E282" i="100"/>
  <c r="Q282" i="100" s="1"/>
  <c r="N281" i="100"/>
  <c r="M281" i="100"/>
  <c r="L281" i="100"/>
  <c r="G281" i="100" s="1"/>
  <c r="K281" i="100"/>
  <c r="J281" i="100"/>
  <c r="E281" i="100"/>
  <c r="Q281" i="100" s="1"/>
  <c r="N280" i="100"/>
  <c r="M280" i="100"/>
  <c r="L280" i="100"/>
  <c r="G280" i="100" s="1"/>
  <c r="K280" i="100"/>
  <c r="J280" i="100"/>
  <c r="E280" i="100"/>
  <c r="Q280" i="100" s="1"/>
  <c r="N279" i="100"/>
  <c r="M279" i="100"/>
  <c r="L279" i="100"/>
  <c r="G279" i="100" s="1"/>
  <c r="K279" i="100"/>
  <c r="J279" i="100"/>
  <c r="E279" i="100"/>
  <c r="Q279" i="100" s="1"/>
  <c r="N278" i="100"/>
  <c r="M278" i="100"/>
  <c r="L278" i="100"/>
  <c r="G278" i="100" s="1"/>
  <c r="K278" i="100"/>
  <c r="J278" i="100"/>
  <c r="E278" i="100"/>
  <c r="Q278" i="100" s="1"/>
  <c r="N277" i="100"/>
  <c r="M277" i="100"/>
  <c r="L277" i="100"/>
  <c r="G277" i="100" s="1"/>
  <c r="K277" i="100"/>
  <c r="J277" i="100"/>
  <c r="E277" i="100"/>
  <c r="Q277" i="100" s="1"/>
  <c r="N276" i="100"/>
  <c r="M276" i="100"/>
  <c r="L276" i="100"/>
  <c r="G276" i="100" s="1"/>
  <c r="K276" i="100"/>
  <c r="J276" i="100"/>
  <c r="E276" i="100"/>
  <c r="Q276" i="100" s="1"/>
  <c r="N275" i="100"/>
  <c r="M275" i="100"/>
  <c r="L275" i="100"/>
  <c r="G275" i="100" s="1"/>
  <c r="K275" i="100"/>
  <c r="J275" i="100"/>
  <c r="E275" i="100"/>
  <c r="Q275" i="100" s="1"/>
  <c r="N274" i="100"/>
  <c r="L274" i="100"/>
  <c r="G274" i="100" s="1"/>
  <c r="K274" i="100"/>
  <c r="J274" i="100"/>
  <c r="E274" i="100"/>
  <c r="Q274" i="100" s="1"/>
  <c r="N273" i="100"/>
  <c r="M273" i="100"/>
  <c r="L273" i="100"/>
  <c r="G273" i="100" s="1"/>
  <c r="K273" i="100"/>
  <c r="J273" i="100"/>
  <c r="E273" i="100"/>
  <c r="Q273" i="100" s="1"/>
  <c r="N272" i="100"/>
  <c r="M272" i="100"/>
  <c r="L272" i="100"/>
  <c r="G272" i="100" s="1"/>
  <c r="K272" i="100"/>
  <c r="J272" i="100"/>
  <c r="E272" i="100"/>
  <c r="Q272" i="100" s="1"/>
  <c r="N271" i="100"/>
  <c r="M271" i="100"/>
  <c r="L271" i="100"/>
  <c r="G271" i="100" s="1"/>
  <c r="K271" i="100"/>
  <c r="J271" i="100"/>
  <c r="E271" i="100"/>
  <c r="Q271" i="100" s="1"/>
  <c r="N270" i="100"/>
  <c r="M270" i="100"/>
  <c r="L270" i="100"/>
  <c r="G270" i="100" s="1"/>
  <c r="K270" i="100"/>
  <c r="J270" i="100"/>
  <c r="E270" i="100"/>
  <c r="Q270" i="100" s="1"/>
  <c r="N269" i="100"/>
  <c r="M269" i="100"/>
  <c r="L269" i="100"/>
  <c r="G269" i="100" s="1"/>
  <c r="K269" i="100"/>
  <c r="J269" i="100"/>
  <c r="E269" i="100"/>
  <c r="Q269" i="100" s="1"/>
  <c r="N268" i="100"/>
  <c r="M268" i="100"/>
  <c r="L268" i="100"/>
  <c r="G268" i="100" s="1"/>
  <c r="K268" i="100"/>
  <c r="J268" i="100"/>
  <c r="E268" i="100"/>
  <c r="Q268" i="100" s="1"/>
  <c r="N267" i="100"/>
  <c r="M267" i="100"/>
  <c r="L267" i="100"/>
  <c r="G267" i="100" s="1"/>
  <c r="K267" i="100"/>
  <c r="J267" i="100"/>
  <c r="E267" i="100"/>
  <c r="Q267" i="100" s="1"/>
  <c r="N266" i="100"/>
  <c r="M266" i="100"/>
  <c r="L266" i="100"/>
  <c r="G266" i="100" s="1"/>
  <c r="K266" i="100"/>
  <c r="J266" i="100"/>
  <c r="E266" i="100"/>
  <c r="Q266" i="100" s="1"/>
  <c r="N265" i="100"/>
  <c r="M265" i="100"/>
  <c r="L265" i="100"/>
  <c r="G265" i="100" s="1"/>
  <c r="K265" i="100"/>
  <c r="J265" i="100"/>
  <c r="E265" i="100"/>
  <c r="Q265" i="100" s="1"/>
  <c r="N264" i="100"/>
  <c r="M264" i="100"/>
  <c r="L264" i="100"/>
  <c r="G264" i="100" s="1"/>
  <c r="K264" i="100"/>
  <c r="J264" i="100"/>
  <c r="E264" i="100"/>
  <c r="Q264" i="100" s="1"/>
  <c r="N263" i="100"/>
  <c r="M263" i="100"/>
  <c r="L263" i="100"/>
  <c r="G263" i="100" s="1"/>
  <c r="K263" i="100"/>
  <c r="J263" i="100"/>
  <c r="E263" i="100"/>
  <c r="Q263" i="100" s="1"/>
  <c r="N262" i="100"/>
  <c r="M262" i="100"/>
  <c r="L262" i="100"/>
  <c r="G262" i="100" s="1"/>
  <c r="K262" i="100"/>
  <c r="J262" i="100"/>
  <c r="E262" i="100"/>
  <c r="Q262" i="100" s="1"/>
  <c r="N261" i="100"/>
  <c r="M261" i="100"/>
  <c r="L261" i="100"/>
  <c r="G261" i="100" s="1"/>
  <c r="K261" i="100"/>
  <c r="J261" i="100"/>
  <c r="E261" i="100"/>
  <c r="Q261" i="100" s="1"/>
  <c r="N260" i="100"/>
  <c r="M260" i="100"/>
  <c r="L260" i="100"/>
  <c r="G260" i="100" s="1"/>
  <c r="K260" i="100"/>
  <c r="J260" i="100"/>
  <c r="E260" i="100"/>
  <c r="Q260" i="100" s="1"/>
  <c r="N259" i="100"/>
  <c r="M259" i="100"/>
  <c r="L259" i="100"/>
  <c r="G259" i="100" s="1"/>
  <c r="K259" i="100"/>
  <c r="J259" i="100"/>
  <c r="E259" i="100"/>
  <c r="Q259" i="100" s="1"/>
  <c r="N258" i="100"/>
  <c r="M258" i="100"/>
  <c r="L258" i="100"/>
  <c r="G258" i="100" s="1"/>
  <c r="K258" i="100"/>
  <c r="J258" i="100"/>
  <c r="E258" i="100"/>
  <c r="Q258" i="100" s="1"/>
  <c r="N257" i="100"/>
  <c r="M257" i="100"/>
  <c r="L257" i="100"/>
  <c r="G257" i="100" s="1"/>
  <c r="K257" i="100"/>
  <c r="J257" i="100"/>
  <c r="E257" i="100"/>
  <c r="Q257" i="100" s="1"/>
  <c r="N256" i="100"/>
  <c r="M256" i="100"/>
  <c r="L256" i="100"/>
  <c r="G256" i="100" s="1"/>
  <c r="K256" i="100"/>
  <c r="J256" i="100"/>
  <c r="E256" i="100"/>
  <c r="Q256" i="100" s="1"/>
  <c r="N255" i="100"/>
  <c r="M255" i="100"/>
  <c r="L255" i="100"/>
  <c r="G255" i="100" s="1"/>
  <c r="K255" i="100"/>
  <c r="J255" i="100"/>
  <c r="E255" i="100"/>
  <c r="Q255" i="100" s="1"/>
  <c r="N254" i="100"/>
  <c r="M254" i="100"/>
  <c r="L254" i="100"/>
  <c r="G254" i="100" s="1"/>
  <c r="K254" i="100"/>
  <c r="J254" i="100"/>
  <c r="E254" i="100"/>
  <c r="Q254" i="100" s="1"/>
  <c r="N253" i="100"/>
  <c r="M253" i="100"/>
  <c r="L253" i="100"/>
  <c r="G253" i="100" s="1"/>
  <c r="K253" i="100"/>
  <c r="J253" i="100"/>
  <c r="E253" i="100"/>
  <c r="Q253" i="100" s="1"/>
  <c r="N252" i="100"/>
  <c r="M252" i="100"/>
  <c r="L252" i="100"/>
  <c r="G252" i="100" s="1"/>
  <c r="K252" i="100"/>
  <c r="J252" i="100"/>
  <c r="E252" i="100"/>
  <c r="Q252" i="100" s="1"/>
  <c r="N251" i="100"/>
  <c r="M251" i="100"/>
  <c r="L251" i="100"/>
  <c r="G251" i="100" s="1"/>
  <c r="K251" i="100"/>
  <c r="J251" i="100"/>
  <c r="E251" i="100"/>
  <c r="Q251" i="100" s="1"/>
  <c r="N250" i="100"/>
  <c r="M250" i="100"/>
  <c r="L250" i="100"/>
  <c r="G250" i="100" s="1"/>
  <c r="K250" i="100"/>
  <c r="J250" i="100"/>
  <c r="E250" i="100"/>
  <c r="Q250" i="100" s="1"/>
  <c r="N249" i="100"/>
  <c r="M249" i="100"/>
  <c r="L249" i="100"/>
  <c r="G249" i="100" s="1"/>
  <c r="K249" i="100"/>
  <c r="J249" i="100"/>
  <c r="E249" i="100"/>
  <c r="Q249" i="100" s="1"/>
  <c r="N248" i="100"/>
  <c r="L248" i="100"/>
  <c r="G248" i="100" s="1"/>
  <c r="K248" i="100"/>
  <c r="J248" i="100"/>
  <c r="E248" i="100"/>
  <c r="Q248" i="100" s="1"/>
  <c r="N247" i="100"/>
  <c r="L247" i="100"/>
  <c r="G247" i="100" s="1"/>
  <c r="K247" i="100"/>
  <c r="J247" i="100"/>
  <c r="E247" i="100"/>
  <c r="Q247" i="100" s="1"/>
  <c r="N246" i="100"/>
  <c r="L246" i="100"/>
  <c r="G246" i="100" s="1"/>
  <c r="K246" i="100"/>
  <c r="J246" i="100"/>
  <c r="E246" i="100"/>
  <c r="Q246" i="100" s="1"/>
  <c r="N245" i="100"/>
  <c r="L245" i="100"/>
  <c r="G245" i="100" s="1"/>
  <c r="K245" i="100"/>
  <c r="J245" i="100"/>
  <c r="E245" i="100"/>
  <c r="Q245" i="100" s="1"/>
  <c r="N244" i="100"/>
  <c r="L244" i="100"/>
  <c r="G244" i="100" s="1"/>
  <c r="K244" i="100"/>
  <c r="J244" i="100"/>
  <c r="E244" i="100"/>
  <c r="Q244" i="100" s="1"/>
  <c r="N243" i="100"/>
  <c r="L243" i="100"/>
  <c r="G243" i="100" s="1"/>
  <c r="K243" i="100"/>
  <c r="J243" i="100"/>
  <c r="E243" i="100"/>
  <c r="Q243" i="100" s="1"/>
  <c r="N242" i="100"/>
  <c r="L242" i="100"/>
  <c r="G242" i="100" s="1"/>
  <c r="K242" i="100"/>
  <c r="J242" i="100"/>
  <c r="E242" i="100"/>
  <c r="Q242" i="100" s="1"/>
  <c r="N241" i="100"/>
  <c r="L241" i="100"/>
  <c r="G241" i="100" s="1"/>
  <c r="K241" i="100"/>
  <c r="J241" i="100"/>
  <c r="E241" i="100"/>
  <c r="Q241" i="100" s="1"/>
  <c r="N240" i="100"/>
  <c r="L240" i="100"/>
  <c r="G240" i="100" s="1"/>
  <c r="K240" i="100"/>
  <c r="J240" i="100"/>
  <c r="E240" i="100"/>
  <c r="Q240" i="100" s="1"/>
  <c r="N239" i="100"/>
  <c r="L239" i="100"/>
  <c r="G239" i="100" s="1"/>
  <c r="K239" i="100"/>
  <c r="J239" i="100"/>
  <c r="E239" i="100"/>
  <c r="Q239" i="100" s="1"/>
  <c r="N238" i="100"/>
  <c r="L238" i="100"/>
  <c r="G238" i="100" s="1"/>
  <c r="K238" i="100"/>
  <c r="J238" i="100"/>
  <c r="E238" i="100"/>
  <c r="Q238" i="100" s="1"/>
  <c r="N237" i="100"/>
  <c r="L237" i="100"/>
  <c r="G237" i="100" s="1"/>
  <c r="K237" i="100"/>
  <c r="J237" i="100"/>
  <c r="E237" i="100"/>
  <c r="Q237" i="100" s="1"/>
  <c r="N236" i="100"/>
  <c r="L236" i="100"/>
  <c r="G236" i="100" s="1"/>
  <c r="K236" i="100"/>
  <c r="J236" i="100"/>
  <c r="E236" i="100"/>
  <c r="Q236" i="100" s="1"/>
  <c r="N235" i="100"/>
  <c r="L235" i="100"/>
  <c r="G235" i="100" s="1"/>
  <c r="K235" i="100"/>
  <c r="J235" i="100"/>
  <c r="E235" i="100"/>
  <c r="Q235" i="100" s="1"/>
  <c r="N234" i="100"/>
  <c r="L234" i="100"/>
  <c r="G234" i="100" s="1"/>
  <c r="K234" i="100"/>
  <c r="J234" i="100"/>
  <c r="E234" i="100"/>
  <c r="Q234" i="100" s="1"/>
  <c r="N233" i="100"/>
  <c r="L233" i="100"/>
  <c r="G233" i="100" s="1"/>
  <c r="K233" i="100"/>
  <c r="J233" i="100"/>
  <c r="E233" i="100"/>
  <c r="Q233" i="100" s="1"/>
  <c r="N232" i="100"/>
  <c r="L232" i="100"/>
  <c r="G232" i="100" s="1"/>
  <c r="K232" i="100"/>
  <c r="J232" i="100"/>
  <c r="E232" i="100"/>
  <c r="Q232" i="100" s="1"/>
  <c r="N231" i="100"/>
  <c r="L231" i="100"/>
  <c r="G231" i="100" s="1"/>
  <c r="K231" i="100"/>
  <c r="J231" i="100"/>
  <c r="E231" i="100"/>
  <c r="Q231" i="100" s="1"/>
  <c r="N230" i="100"/>
  <c r="L230" i="100"/>
  <c r="G230" i="100" s="1"/>
  <c r="K230" i="100"/>
  <c r="J230" i="100"/>
  <c r="E230" i="100"/>
  <c r="Q230" i="100" s="1"/>
  <c r="N229" i="100"/>
  <c r="L229" i="100"/>
  <c r="G229" i="100" s="1"/>
  <c r="K229" i="100"/>
  <c r="J229" i="100"/>
  <c r="E229" i="100"/>
  <c r="Q229" i="100" s="1"/>
  <c r="N228" i="100"/>
  <c r="L228" i="100"/>
  <c r="G228" i="100" s="1"/>
  <c r="K228" i="100"/>
  <c r="J228" i="100"/>
  <c r="E228" i="100"/>
  <c r="Q228" i="100" s="1"/>
  <c r="N227" i="100"/>
  <c r="L227" i="100"/>
  <c r="G227" i="100" s="1"/>
  <c r="K227" i="100"/>
  <c r="J227" i="100"/>
  <c r="E227" i="100"/>
  <c r="Q227" i="100" s="1"/>
  <c r="N226" i="100"/>
  <c r="L226" i="100"/>
  <c r="G226" i="100" s="1"/>
  <c r="K226" i="100"/>
  <c r="J226" i="100"/>
  <c r="E226" i="100"/>
  <c r="Q226" i="100" s="1"/>
  <c r="N225" i="100"/>
  <c r="M225" i="100"/>
  <c r="L225" i="100"/>
  <c r="G225" i="100" s="1"/>
  <c r="K225" i="100"/>
  <c r="J225" i="100"/>
  <c r="E225" i="100"/>
  <c r="Q225" i="100" s="1"/>
  <c r="N224" i="100"/>
  <c r="M224" i="100"/>
  <c r="L224" i="100"/>
  <c r="G224" i="100" s="1"/>
  <c r="K224" i="100"/>
  <c r="J224" i="100"/>
  <c r="E224" i="100"/>
  <c r="Q224" i="100" s="1"/>
  <c r="N223" i="100"/>
  <c r="M223" i="100"/>
  <c r="L223" i="100"/>
  <c r="G223" i="100" s="1"/>
  <c r="K223" i="100"/>
  <c r="J223" i="100"/>
  <c r="E223" i="100"/>
  <c r="Q223" i="100" s="1"/>
  <c r="N222" i="100"/>
  <c r="M222" i="100"/>
  <c r="L222" i="100"/>
  <c r="G222" i="100" s="1"/>
  <c r="K222" i="100"/>
  <c r="J222" i="100"/>
  <c r="E222" i="100"/>
  <c r="Q222" i="100" s="1"/>
  <c r="N221" i="100"/>
  <c r="M221" i="100"/>
  <c r="L221" i="100"/>
  <c r="G221" i="100" s="1"/>
  <c r="K221" i="100"/>
  <c r="J221" i="100"/>
  <c r="E221" i="100"/>
  <c r="Q221" i="100" s="1"/>
  <c r="N220" i="100"/>
  <c r="M220" i="100"/>
  <c r="L220" i="100"/>
  <c r="G220" i="100" s="1"/>
  <c r="K220" i="100"/>
  <c r="J220" i="100"/>
  <c r="E220" i="100"/>
  <c r="Q220" i="100" s="1"/>
  <c r="N219" i="100"/>
  <c r="M219" i="100"/>
  <c r="L219" i="100"/>
  <c r="G219" i="100" s="1"/>
  <c r="K219" i="100"/>
  <c r="J219" i="100"/>
  <c r="E219" i="100"/>
  <c r="Q219" i="100" s="1"/>
  <c r="N218" i="100"/>
  <c r="M218" i="100"/>
  <c r="L218" i="100"/>
  <c r="G218" i="100" s="1"/>
  <c r="K218" i="100"/>
  <c r="J218" i="100"/>
  <c r="E218" i="100"/>
  <c r="Q218" i="100" s="1"/>
  <c r="N217" i="100"/>
  <c r="M217" i="100"/>
  <c r="L217" i="100"/>
  <c r="G217" i="100" s="1"/>
  <c r="K217" i="100"/>
  <c r="J217" i="100"/>
  <c r="E217" i="100"/>
  <c r="Q217" i="100" s="1"/>
  <c r="N216" i="100"/>
  <c r="M216" i="100"/>
  <c r="L216" i="100"/>
  <c r="G216" i="100" s="1"/>
  <c r="K216" i="100"/>
  <c r="J216" i="100"/>
  <c r="E216" i="100"/>
  <c r="Q216" i="100" s="1"/>
  <c r="N215" i="100"/>
  <c r="M215" i="100"/>
  <c r="L215" i="100"/>
  <c r="G215" i="100" s="1"/>
  <c r="K215" i="100"/>
  <c r="J215" i="100"/>
  <c r="E215" i="100"/>
  <c r="Q215" i="100" s="1"/>
  <c r="N214" i="100"/>
  <c r="M214" i="100"/>
  <c r="L214" i="100"/>
  <c r="G214" i="100" s="1"/>
  <c r="K214" i="100"/>
  <c r="J214" i="100"/>
  <c r="E214" i="100"/>
  <c r="Q214" i="100" s="1"/>
  <c r="N213" i="100"/>
  <c r="M213" i="100"/>
  <c r="L213" i="100"/>
  <c r="G213" i="100" s="1"/>
  <c r="K213" i="100"/>
  <c r="J213" i="100"/>
  <c r="E213" i="100"/>
  <c r="Q213" i="100" s="1"/>
  <c r="N212" i="100"/>
  <c r="M212" i="100"/>
  <c r="L212" i="100"/>
  <c r="G212" i="100" s="1"/>
  <c r="K212" i="100"/>
  <c r="J212" i="100"/>
  <c r="E212" i="100"/>
  <c r="Q212" i="100" s="1"/>
  <c r="N211" i="100"/>
  <c r="M211" i="100"/>
  <c r="L211" i="100"/>
  <c r="G211" i="100" s="1"/>
  <c r="K211" i="100"/>
  <c r="J211" i="100"/>
  <c r="E211" i="100"/>
  <c r="Q211" i="100" s="1"/>
  <c r="N210" i="100"/>
  <c r="M210" i="100"/>
  <c r="L210" i="100"/>
  <c r="G210" i="100" s="1"/>
  <c r="K210" i="100"/>
  <c r="J210" i="100"/>
  <c r="E210" i="100"/>
  <c r="Q210" i="100" s="1"/>
  <c r="N209" i="100"/>
  <c r="M209" i="100"/>
  <c r="L209" i="100"/>
  <c r="G209" i="100" s="1"/>
  <c r="K209" i="100"/>
  <c r="J209" i="100"/>
  <c r="E209" i="100"/>
  <c r="Q209" i="100" s="1"/>
  <c r="N208" i="100"/>
  <c r="M208" i="100"/>
  <c r="L208" i="100"/>
  <c r="G208" i="100" s="1"/>
  <c r="K208" i="100"/>
  <c r="J208" i="100"/>
  <c r="E208" i="100"/>
  <c r="Q208" i="100" s="1"/>
  <c r="N207" i="100"/>
  <c r="M207" i="100"/>
  <c r="L207" i="100"/>
  <c r="G207" i="100" s="1"/>
  <c r="K207" i="100"/>
  <c r="J207" i="100"/>
  <c r="E207" i="100"/>
  <c r="Q207" i="100" s="1"/>
  <c r="N206" i="100"/>
  <c r="M206" i="100"/>
  <c r="L206" i="100"/>
  <c r="G206" i="100" s="1"/>
  <c r="K206" i="100"/>
  <c r="J206" i="100"/>
  <c r="E206" i="100"/>
  <c r="Q206" i="100" s="1"/>
  <c r="N205" i="100"/>
  <c r="M205" i="100"/>
  <c r="L205" i="100"/>
  <c r="G205" i="100" s="1"/>
  <c r="K205" i="100"/>
  <c r="J205" i="100"/>
  <c r="E205" i="100"/>
  <c r="Q205" i="100" s="1"/>
  <c r="N204" i="100"/>
  <c r="M204" i="100"/>
  <c r="L204" i="100"/>
  <c r="G204" i="100" s="1"/>
  <c r="K204" i="100"/>
  <c r="J204" i="100"/>
  <c r="E204" i="100"/>
  <c r="Q204" i="100" s="1"/>
  <c r="N203" i="100"/>
  <c r="M203" i="100"/>
  <c r="L203" i="100"/>
  <c r="G203" i="100" s="1"/>
  <c r="K203" i="100"/>
  <c r="J203" i="100"/>
  <c r="E203" i="100"/>
  <c r="Q203" i="100" s="1"/>
  <c r="N202" i="100"/>
  <c r="M202" i="100"/>
  <c r="L202" i="100"/>
  <c r="G202" i="100" s="1"/>
  <c r="K202" i="100"/>
  <c r="J202" i="100"/>
  <c r="E202" i="100"/>
  <c r="Q202" i="100" s="1"/>
  <c r="N201" i="100"/>
  <c r="M201" i="100"/>
  <c r="L201" i="100"/>
  <c r="G201" i="100" s="1"/>
  <c r="K201" i="100"/>
  <c r="J201" i="100"/>
  <c r="E201" i="100"/>
  <c r="Q201" i="100" s="1"/>
  <c r="N200" i="100"/>
  <c r="M200" i="100"/>
  <c r="L200" i="100"/>
  <c r="G200" i="100" s="1"/>
  <c r="K200" i="100"/>
  <c r="J200" i="100"/>
  <c r="E200" i="100"/>
  <c r="Q200" i="100" s="1"/>
  <c r="N199" i="100"/>
  <c r="M199" i="100"/>
  <c r="L199" i="100"/>
  <c r="G199" i="100" s="1"/>
  <c r="K199" i="100"/>
  <c r="J199" i="100"/>
  <c r="E199" i="100"/>
  <c r="Q199" i="100" s="1"/>
  <c r="N198" i="100"/>
  <c r="M198" i="100"/>
  <c r="L198" i="100"/>
  <c r="G198" i="100" s="1"/>
  <c r="K198" i="100"/>
  <c r="J198" i="100"/>
  <c r="E198" i="100"/>
  <c r="Q198" i="100" s="1"/>
  <c r="N197" i="100"/>
  <c r="M197" i="100"/>
  <c r="L197" i="100"/>
  <c r="G197" i="100" s="1"/>
  <c r="K197" i="100"/>
  <c r="J197" i="100"/>
  <c r="E197" i="100"/>
  <c r="Q197" i="100" s="1"/>
  <c r="N196" i="100"/>
  <c r="M196" i="100"/>
  <c r="L196" i="100"/>
  <c r="G196" i="100" s="1"/>
  <c r="K196" i="100"/>
  <c r="J196" i="100"/>
  <c r="E196" i="100"/>
  <c r="Q196" i="100" s="1"/>
  <c r="N195" i="100"/>
  <c r="M195" i="100"/>
  <c r="L195" i="100"/>
  <c r="G195" i="100" s="1"/>
  <c r="K195" i="100"/>
  <c r="J195" i="100"/>
  <c r="E195" i="100"/>
  <c r="Q195" i="100" s="1"/>
  <c r="N194" i="100"/>
  <c r="M194" i="100"/>
  <c r="L194" i="100"/>
  <c r="G194" i="100" s="1"/>
  <c r="K194" i="100"/>
  <c r="J194" i="100"/>
  <c r="E194" i="100"/>
  <c r="Q194" i="100" s="1"/>
  <c r="N193" i="100"/>
  <c r="M193" i="100"/>
  <c r="L193" i="100"/>
  <c r="G193" i="100" s="1"/>
  <c r="K193" i="100"/>
  <c r="J193" i="100"/>
  <c r="E193" i="100"/>
  <c r="Q193" i="100" s="1"/>
  <c r="N192" i="100"/>
  <c r="M192" i="100"/>
  <c r="L192" i="100"/>
  <c r="G192" i="100" s="1"/>
  <c r="K192" i="100"/>
  <c r="J192" i="100"/>
  <c r="E192" i="100"/>
  <c r="Q192" i="100" s="1"/>
  <c r="N191" i="100"/>
  <c r="M191" i="100"/>
  <c r="L191" i="100"/>
  <c r="G191" i="100" s="1"/>
  <c r="K191" i="100"/>
  <c r="J191" i="100"/>
  <c r="E191" i="100"/>
  <c r="Q191" i="100" s="1"/>
  <c r="N190" i="100"/>
  <c r="M190" i="100"/>
  <c r="L190" i="100"/>
  <c r="G190" i="100" s="1"/>
  <c r="K190" i="100"/>
  <c r="J190" i="100"/>
  <c r="E190" i="100"/>
  <c r="Q190" i="100" s="1"/>
  <c r="N189" i="100"/>
  <c r="M189" i="100"/>
  <c r="L189" i="100"/>
  <c r="G189" i="100" s="1"/>
  <c r="K189" i="100"/>
  <c r="J189" i="100"/>
  <c r="E189" i="100"/>
  <c r="Q189" i="100" s="1"/>
  <c r="N188" i="100"/>
  <c r="M188" i="100"/>
  <c r="L188" i="100"/>
  <c r="G188" i="100" s="1"/>
  <c r="K188" i="100"/>
  <c r="J188" i="100"/>
  <c r="E188" i="100"/>
  <c r="Q188" i="100" s="1"/>
  <c r="N187" i="100"/>
  <c r="M187" i="100"/>
  <c r="L187" i="100"/>
  <c r="G187" i="100" s="1"/>
  <c r="K187" i="100"/>
  <c r="J187" i="100"/>
  <c r="E187" i="100"/>
  <c r="Q187" i="100" s="1"/>
  <c r="N186" i="100"/>
  <c r="M186" i="100"/>
  <c r="L186" i="100"/>
  <c r="G186" i="100" s="1"/>
  <c r="K186" i="100"/>
  <c r="J186" i="100"/>
  <c r="E186" i="100"/>
  <c r="Q186" i="100" s="1"/>
  <c r="N185" i="100"/>
  <c r="M185" i="100"/>
  <c r="L185" i="100"/>
  <c r="G185" i="100" s="1"/>
  <c r="K185" i="100"/>
  <c r="J185" i="100"/>
  <c r="E185" i="100"/>
  <c r="Q185" i="100" s="1"/>
  <c r="N184" i="100"/>
  <c r="M184" i="100"/>
  <c r="L184" i="100"/>
  <c r="G184" i="100" s="1"/>
  <c r="K184" i="100"/>
  <c r="J184" i="100"/>
  <c r="E184" i="100"/>
  <c r="Q184" i="100" s="1"/>
  <c r="N183" i="100"/>
  <c r="M183" i="100"/>
  <c r="L183" i="100"/>
  <c r="G183" i="100" s="1"/>
  <c r="K183" i="100"/>
  <c r="J183" i="100"/>
  <c r="E183" i="100"/>
  <c r="Q183" i="100" s="1"/>
  <c r="N182" i="100"/>
  <c r="M182" i="100"/>
  <c r="L182" i="100"/>
  <c r="G182" i="100" s="1"/>
  <c r="K182" i="100"/>
  <c r="J182" i="100"/>
  <c r="E182" i="100"/>
  <c r="Q182" i="100" s="1"/>
  <c r="N181" i="100"/>
  <c r="M181" i="100"/>
  <c r="L181" i="100"/>
  <c r="G181" i="100" s="1"/>
  <c r="K181" i="100"/>
  <c r="J181" i="100"/>
  <c r="E181" i="100"/>
  <c r="Q181" i="100" s="1"/>
  <c r="N180" i="100"/>
  <c r="M180" i="100"/>
  <c r="L180" i="100"/>
  <c r="G180" i="100" s="1"/>
  <c r="K180" i="100"/>
  <c r="J180" i="100"/>
  <c r="E180" i="100"/>
  <c r="Q180" i="100" s="1"/>
  <c r="N179" i="100"/>
  <c r="M179" i="100"/>
  <c r="L179" i="100"/>
  <c r="G179" i="100" s="1"/>
  <c r="K179" i="100"/>
  <c r="J179" i="100"/>
  <c r="E179" i="100"/>
  <c r="Q179" i="100" s="1"/>
  <c r="N178" i="100"/>
  <c r="M178" i="100"/>
  <c r="L178" i="100"/>
  <c r="G178" i="100" s="1"/>
  <c r="K178" i="100"/>
  <c r="J178" i="100"/>
  <c r="E178" i="100"/>
  <c r="Q178" i="100" s="1"/>
  <c r="N177" i="100"/>
  <c r="M177" i="100"/>
  <c r="L177" i="100"/>
  <c r="G177" i="100" s="1"/>
  <c r="K177" i="100"/>
  <c r="J177" i="100"/>
  <c r="E177" i="100"/>
  <c r="Q177" i="100" s="1"/>
  <c r="N176" i="100"/>
  <c r="M176" i="100"/>
  <c r="L176" i="100"/>
  <c r="G176" i="100" s="1"/>
  <c r="K176" i="100"/>
  <c r="J176" i="100"/>
  <c r="E176" i="100"/>
  <c r="Q176" i="100" s="1"/>
  <c r="N175" i="100"/>
  <c r="M175" i="100"/>
  <c r="L175" i="100"/>
  <c r="G175" i="100" s="1"/>
  <c r="K175" i="100"/>
  <c r="J175" i="100"/>
  <c r="E175" i="100"/>
  <c r="Q175" i="100" s="1"/>
  <c r="N174" i="100"/>
  <c r="M174" i="100"/>
  <c r="L174" i="100"/>
  <c r="G174" i="100" s="1"/>
  <c r="K174" i="100"/>
  <c r="J174" i="100"/>
  <c r="E174" i="100"/>
  <c r="Q174" i="100" s="1"/>
  <c r="N173" i="100"/>
  <c r="M173" i="100"/>
  <c r="L173" i="100"/>
  <c r="G173" i="100" s="1"/>
  <c r="K173" i="100"/>
  <c r="J173" i="100"/>
  <c r="E173" i="100"/>
  <c r="Q173" i="100" s="1"/>
  <c r="N172" i="100"/>
  <c r="M172" i="100"/>
  <c r="L172" i="100"/>
  <c r="G172" i="100" s="1"/>
  <c r="K172" i="100"/>
  <c r="J172" i="100"/>
  <c r="E172" i="100"/>
  <c r="Q172" i="100" s="1"/>
  <c r="N171" i="100"/>
  <c r="M171" i="100"/>
  <c r="L171" i="100"/>
  <c r="G171" i="100" s="1"/>
  <c r="K171" i="100"/>
  <c r="J171" i="100"/>
  <c r="E171" i="100"/>
  <c r="Q171" i="100" s="1"/>
  <c r="N170" i="100"/>
  <c r="M170" i="100"/>
  <c r="L170" i="100"/>
  <c r="G170" i="100" s="1"/>
  <c r="K170" i="100"/>
  <c r="J170" i="100"/>
  <c r="E170" i="100"/>
  <c r="Q170" i="100" s="1"/>
  <c r="N169" i="100"/>
  <c r="M169" i="100"/>
  <c r="L169" i="100"/>
  <c r="G169" i="100" s="1"/>
  <c r="K169" i="100"/>
  <c r="J169" i="100"/>
  <c r="E169" i="100"/>
  <c r="Q169" i="100" s="1"/>
  <c r="N168" i="100"/>
  <c r="M168" i="100"/>
  <c r="L168" i="100"/>
  <c r="G168" i="100" s="1"/>
  <c r="K168" i="100"/>
  <c r="J168" i="100"/>
  <c r="E168" i="100"/>
  <c r="Q168" i="100" s="1"/>
  <c r="N167" i="100"/>
  <c r="M167" i="100"/>
  <c r="L167" i="100"/>
  <c r="G167" i="100" s="1"/>
  <c r="K167" i="100"/>
  <c r="J167" i="100"/>
  <c r="E167" i="100"/>
  <c r="Q167" i="100" s="1"/>
  <c r="N166" i="100"/>
  <c r="M166" i="100"/>
  <c r="L166" i="100"/>
  <c r="G166" i="100" s="1"/>
  <c r="K166" i="100"/>
  <c r="J166" i="100"/>
  <c r="E166" i="100"/>
  <c r="Q166" i="100" s="1"/>
  <c r="N165" i="100"/>
  <c r="M165" i="100"/>
  <c r="L165" i="100"/>
  <c r="G165" i="100" s="1"/>
  <c r="K165" i="100"/>
  <c r="J165" i="100"/>
  <c r="E165" i="100"/>
  <c r="Q165" i="100" s="1"/>
  <c r="N164" i="100"/>
  <c r="M164" i="100"/>
  <c r="L164" i="100"/>
  <c r="G164" i="100" s="1"/>
  <c r="K164" i="100"/>
  <c r="J164" i="100"/>
  <c r="E164" i="100"/>
  <c r="Q164" i="100" s="1"/>
  <c r="N163" i="100"/>
  <c r="M163" i="100"/>
  <c r="L163" i="100"/>
  <c r="G163" i="100" s="1"/>
  <c r="K163" i="100"/>
  <c r="J163" i="100"/>
  <c r="E163" i="100"/>
  <c r="Q163" i="100" s="1"/>
  <c r="N162" i="100"/>
  <c r="M162" i="100"/>
  <c r="L162" i="100"/>
  <c r="G162" i="100" s="1"/>
  <c r="K162" i="100"/>
  <c r="J162" i="100"/>
  <c r="E162" i="100"/>
  <c r="Q162" i="100" s="1"/>
  <c r="N161" i="100"/>
  <c r="M161" i="100"/>
  <c r="L161" i="100"/>
  <c r="G161" i="100" s="1"/>
  <c r="K161" i="100"/>
  <c r="J161" i="100"/>
  <c r="E161" i="100"/>
  <c r="Q161" i="100" s="1"/>
  <c r="N160" i="100"/>
  <c r="M160" i="100"/>
  <c r="L160" i="100"/>
  <c r="G160" i="100" s="1"/>
  <c r="K160" i="100"/>
  <c r="J160" i="100"/>
  <c r="E160" i="100"/>
  <c r="Q160" i="100" s="1"/>
  <c r="N159" i="100"/>
  <c r="M159" i="100"/>
  <c r="L159" i="100"/>
  <c r="G159" i="100" s="1"/>
  <c r="K159" i="100"/>
  <c r="J159" i="100"/>
  <c r="E159" i="100"/>
  <c r="Q159" i="100" s="1"/>
  <c r="N158" i="100"/>
  <c r="M158" i="100"/>
  <c r="L158" i="100"/>
  <c r="G158" i="100" s="1"/>
  <c r="K158" i="100"/>
  <c r="J158" i="100"/>
  <c r="E158" i="100"/>
  <c r="Q158" i="100" s="1"/>
  <c r="N157" i="100"/>
  <c r="M157" i="100"/>
  <c r="L157" i="100"/>
  <c r="G157" i="100" s="1"/>
  <c r="K157" i="100"/>
  <c r="J157" i="100"/>
  <c r="E157" i="100"/>
  <c r="Q157" i="100" s="1"/>
  <c r="N156" i="100"/>
  <c r="M156" i="100"/>
  <c r="L156" i="100"/>
  <c r="G156" i="100" s="1"/>
  <c r="K156" i="100"/>
  <c r="J156" i="100"/>
  <c r="E156" i="100"/>
  <c r="Q156" i="100" s="1"/>
  <c r="N155" i="100"/>
  <c r="L155" i="100"/>
  <c r="G155" i="100" s="1"/>
  <c r="K155" i="100"/>
  <c r="J155" i="100"/>
  <c r="E155" i="100"/>
  <c r="Q155" i="100" s="1"/>
  <c r="N154" i="100"/>
  <c r="M154" i="100"/>
  <c r="L154" i="100"/>
  <c r="G154" i="100" s="1"/>
  <c r="K154" i="100"/>
  <c r="J154" i="100"/>
  <c r="E154" i="100"/>
  <c r="Q154" i="100" s="1"/>
  <c r="N153" i="100"/>
  <c r="M153" i="100"/>
  <c r="L153" i="100"/>
  <c r="G153" i="100" s="1"/>
  <c r="K153" i="100"/>
  <c r="J153" i="100"/>
  <c r="E153" i="100"/>
  <c r="Q153" i="100" s="1"/>
  <c r="N152" i="100"/>
  <c r="M152" i="100"/>
  <c r="L152" i="100"/>
  <c r="G152" i="100" s="1"/>
  <c r="K152" i="100"/>
  <c r="J152" i="100"/>
  <c r="E152" i="100"/>
  <c r="Q152" i="100" s="1"/>
  <c r="N151" i="100"/>
  <c r="M151" i="100"/>
  <c r="L151" i="100"/>
  <c r="G151" i="100" s="1"/>
  <c r="K151" i="100"/>
  <c r="J151" i="100"/>
  <c r="E151" i="100"/>
  <c r="Q151" i="100" s="1"/>
  <c r="N150" i="100"/>
  <c r="M150" i="100"/>
  <c r="L150" i="100"/>
  <c r="G150" i="100" s="1"/>
  <c r="K150" i="100"/>
  <c r="J150" i="100"/>
  <c r="E150" i="100"/>
  <c r="Q150" i="100" s="1"/>
  <c r="N149" i="100"/>
  <c r="M149" i="100"/>
  <c r="L149" i="100"/>
  <c r="G149" i="100" s="1"/>
  <c r="K149" i="100"/>
  <c r="J149" i="100"/>
  <c r="E149" i="100"/>
  <c r="Q149" i="100" s="1"/>
  <c r="N148" i="100"/>
  <c r="M148" i="100"/>
  <c r="L148" i="100"/>
  <c r="G148" i="100" s="1"/>
  <c r="K148" i="100"/>
  <c r="J148" i="100"/>
  <c r="E148" i="100"/>
  <c r="Q148" i="100" s="1"/>
  <c r="N147" i="100"/>
  <c r="M147" i="100"/>
  <c r="L147" i="100"/>
  <c r="G147" i="100" s="1"/>
  <c r="K147" i="100"/>
  <c r="J147" i="100"/>
  <c r="E147" i="100"/>
  <c r="Q147" i="100" s="1"/>
  <c r="N146" i="100"/>
  <c r="M146" i="100"/>
  <c r="L146" i="100"/>
  <c r="G146" i="100" s="1"/>
  <c r="K146" i="100"/>
  <c r="J146" i="100"/>
  <c r="E146" i="100"/>
  <c r="Q146" i="100" s="1"/>
  <c r="N145" i="100"/>
  <c r="L145" i="100"/>
  <c r="G145" i="100" s="1"/>
  <c r="K145" i="100"/>
  <c r="J145" i="100"/>
  <c r="E145" i="100"/>
  <c r="Q145" i="100" s="1"/>
  <c r="N144" i="100"/>
  <c r="M144" i="100"/>
  <c r="L144" i="100"/>
  <c r="G144" i="100" s="1"/>
  <c r="K144" i="100"/>
  <c r="J144" i="100"/>
  <c r="E144" i="100"/>
  <c r="Q144" i="100" s="1"/>
  <c r="N143" i="100"/>
  <c r="M143" i="100"/>
  <c r="L143" i="100"/>
  <c r="G143" i="100" s="1"/>
  <c r="K143" i="100"/>
  <c r="J143" i="100"/>
  <c r="E143" i="100"/>
  <c r="Q143" i="100" s="1"/>
  <c r="N142" i="100"/>
  <c r="M142" i="100"/>
  <c r="L142" i="100"/>
  <c r="G142" i="100" s="1"/>
  <c r="K142" i="100"/>
  <c r="J142" i="100"/>
  <c r="E142" i="100"/>
  <c r="Q142" i="100" s="1"/>
  <c r="N141" i="100"/>
  <c r="M141" i="100"/>
  <c r="L141" i="100"/>
  <c r="G141" i="100" s="1"/>
  <c r="K141" i="100"/>
  <c r="J141" i="100"/>
  <c r="E141" i="100"/>
  <c r="Q141" i="100" s="1"/>
  <c r="N140" i="100"/>
  <c r="M140" i="100"/>
  <c r="L140" i="100"/>
  <c r="G140" i="100" s="1"/>
  <c r="K140" i="100"/>
  <c r="J140" i="100"/>
  <c r="E140" i="100"/>
  <c r="Q140" i="100" s="1"/>
  <c r="N139" i="100"/>
  <c r="M139" i="100"/>
  <c r="L139" i="100"/>
  <c r="G139" i="100" s="1"/>
  <c r="K139" i="100"/>
  <c r="J139" i="100"/>
  <c r="E139" i="100"/>
  <c r="Q139" i="100" s="1"/>
  <c r="N138" i="100"/>
  <c r="M138" i="100"/>
  <c r="L138" i="100"/>
  <c r="G138" i="100" s="1"/>
  <c r="K138" i="100"/>
  <c r="J138" i="100"/>
  <c r="E138" i="100"/>
  <c r="Q138" i="100" s="1"/>
  <c r="N137" i="100"/>
  <c r="M137" i="100"/>
  <c r="L137" i="100"/>
  <c r="G137" i="100" s="1"/>
  <c r="K137" i="100"/>
  <c r="J137" i="100"/>
  <c r="E137" i="100"/>
  <c r="Q137" i="100" s="1"/>
  <c r="N136" i="100"/>
  <c r="M136" i="100"/>
  <c r="L136" i="100"/>
  <c r="G136" i="100" s="1"/>
  <c r="K136" i="100"/>
  <c r="J136" i="100"/>
  <c r="E136" i="100"/>
  <c r="Q136" i="100" s="1"/>
  <c r="N135" i="100"/>
  <c r="M135" i="100"/>
  <c r="L135" i="100"/>
  <c r="G135" i="100" s="1"/>
  <c r="K135" i="100"/>
  <c r="J135" i="100"/>
  <c r="E135" i="100"/>
  <c r="Q135" i="100" s="1"/>
  <c r="N134" i="100"/>
  <c r="M134" i="100"/>
  <c r="L134" i="100"/>
  <c r="G134" i="100" s="1"/>
  <c r="K134" i="100"/>
  <c r="J134" i="100"/>
  <c r="E134" i="100"/>
  <c r="Q134" i="100" s="1"/>
  <c r="N133" i="100"/>
  <c r="M133" i="100"/>
  <c r="L133" i="100"/>
  <c r="G133" i="100" s="1"/>
  <c r="K133" i="100"/>
  <c r="J133" i="100"/>
  <c r="E133" i="100"/>
  <c r="Q133" i="100" s="1"/>
  <c r="N132" i="100"/>
  <c r="M132" i="100"/>
  <c r="L132" i="100"/>
  <c r="G132" i="100" s="1"/>
  <c r="K132" i="100"/>
  <c r="J132" i="100"/>
  <c r="E132" i="100"/>
  <c r="Q132" i="100" s="1"/>
  <c r="N131" i="100"/>
  <c r="M131" i="100"/>
  <c r="L131" i="100"/>
  <c r="G131" i="100" s="1"/>
  <c r="K131" i="100"/>
  <c r="J131" i="100"/>
  <c r="E131" i="100"/>
  <c r="Q131" i="100" s="1"/>
  <c r="N130" i="100"/>
  <c r="M130" i="100"/>
  <c r="L130" i="100"/>
  <c r="G130" i="100" s="1"/>
  <c r="K130" i="100"/>
  <c r="J130" i="100"/>
  <c r="E130" i="100"/>
  <c r="Q130" i="100" s="1"/>
  <c r="N129" i="100"/>
  <c r="M129" i="100"/>
  <c r="L129" i="100"/>
  <c r="G129" i="100" s="1"/>
  <c r="K129" i="100"/>
  <c r="J129" i="100"/>
  <c r="E129" i="100"/>
  <c r="Q129" i="100" s="1"/>
  <c r="N128" i="100"/>
  <c r="M128" i="100"/>
  <c r="L128" i="100"/>
  <c r="G128" i="100" s="1"/>
  <c r="K128" i="100"/>
  <c r="J128" i="100"/>
  <c r="E128" i="100"/>
  <c r="Q128" i="100" s="1"/>
  <c r="N127" i="100"/>
  <c r="M127" i="100"/>
  <c r="L127" i="100"/>
  <c r="G127" i="100" s="1"/>
  <c r="K127" i="100"/>
  <c r="J127" i="100"/>
  <c r="E127" i="100"/>
  <c r="Q127" i="100" s="1"/>
  <c r="N126" i="100"/>
  <c r="M126" i="100"/>
  <c r="L126" i="100"/>
  <c r="G126" i="100" s="1"/>
  <c r="K126" i="100"/>
  <c r="J126" i="100"/>
  <c r="E126" i="100"/>
  <c r="Q126" i="100" s="1"/>
  <c r="N125" i="100"/>
  <c r="M125" i="100"/>
  <c r="L125" i="100"/>
  <c r="G125" i="100" s="1"/>
  <c r="K125" i="100"/>
  <c r="J125" i="100"/>
  <c r="E125" i="100"/>
  <c r="Q125" i="100" s="1"/>
  <c r="N124" i="100"/>
  <c r="M124" i="100"/>
  <c r="L124" i="100"/>
  <c r="G124" i="100" s="1"/>
  <c r="K124" i="100"/>
  <c r="J124" i="100"/>
  <c r="E124" i="100"/>
  <c r="Q124" i="100" s="1"/>
  <c r="N123" i="100"/>
  <c r="M123" i="100"/>
  <c r="L123" i="100"/>
  <c r="G123" i="100" s="1"/>
  <c r="K123" i="100"/>
  <c r="J123" i="100"/>
  <c r="E123" i="100"/>
  <c r="Q123" i="100" s="1"/>
  <c r="N122" i="100"/>
  <c r="M122" i="100"/>
  <c r="L122" i="100"/>
  <c r="G122" i="100" s="1"/>
  <c r="K122" i="100"/>
  <c r="J122" i="100"/>
  <c r="E122" i="100"/>
  <c r="Q122" i="100" s="1"/>
  <c r="N121" i="100"/>
  <c r="M121" i="100"/>
  <c r="L121" i="100"/>
  <c r="G121" i="100" s="1"/>
  <c r="K121" i="100"/>
  <c r="J121" i="100"/>
  <c r="E121" i="100"/>
  <c r="Q121" i="100" s="1"/>
  <c r="N120" i="100"/>
  <c r="M120" i="100"/>
  <c r="L120" i="100"/>
  <c r="G120" i="100" s="1"/>
  <c r="K120" i="100"/>
  <c r="J120" i="100"/>
  <c r="E120" i="100"/>
  <c r="Q120" i="100" s="1"/>
  <c r="N119" i="100"/>
  <c r="M119" i="100"/>
  <c r="L119" i="100"/>
  <c r="G119" i="100" s="1"/>
  <c r="K119" i="100"/>
  <c r="J119" i="100"/>
  <c r="E119" i="100"/>
  <c r="Q119" i="100" s="1"/>
  <c r="N118" i="100"/>
  <c r="M118" i="100"/>
  <c r="L118" i="100"/>
  <c r="G118" i="100" s="1"/>
  <c r="K118" i="100"/>
  <c r="J118" i="100"/>
  <c r="E118" i="100"/>
  <c r="Q118" i="100" s="1"/>
  <c r="N117" i="100"/>
  <c r="L117" i="100"/>
  <c r="G117" i="100" s="1"/>
  <c r="K117" i="100"/>
  <c r="J117" i="100"/>
  <c r="E117" i="100"/>
  <c r="Q117" i="100" s="1"/>
  <c r="N116" i="100"/>
  <c r="L116" i="100"/>
  <c r="G116" i="100" s="1"/>
  <c r="K116" i="100"/>
  <c r="J116" i="100"/>
  <c r="E116" i="100"/>
  <c r="Q116" i="100" s="1"/>
  <c r="N115" i="100"/>
  <c r="L115" i="100"/>
  <c r="G115" i="100" s="1"/>
  <c r="K115" i="100"/>
  <c r="J115" i="100"/>
  <c r="E115" i="100"/>
  <c r="Q115" i="100" s="1"/>
  <c r="N114" i="100"/>
  <c r="L114" i="100"/>
  <c r="G114" i="100" s="1"/>
  <c r="K114" i="100"/>
  <c r="J114" i="100"/>
  <c r="E114" i="100"/>
  <c r="Q114" i="100" s="1"/>
  <c r="N113" i="100"/>
  <c r="L113" i="100"/>
  <c r="G113" i="100" s="1"/>
  <c r="K113" i="100"/>
  <c r="J113" i="100"/>
  <c r="E113" i="100"/>
  <c r="Q113" i="100" s="1"/>
  <c r="N112" i="100"/>
  <c r="L112" i="100"/>
  <c r="G112" i="100" s="1"/>
  <c r="K112" i="100"/>
  <c r="J112" i="100"/>
  <c r="E112" i="100"/>
  <c r="Q112" i="100" s="1"/>
  <c r="N111" i="100"/>
  <c r="L111" i="100"/>
  <c r="G111" i="100" s="1"/>
  <c r="K111" i="100"/>
  <c r="J111" i="100"/>
  <c r="E111" i="100"/>
  <c r="Q111" i="100" s="1"/>
  <c r="N110" i="100"/>
  <c r="L110" i="100"/>
  <c r="G110" i="100" s="1"/>
  <c r="K110" i="100"/>
  <c r="J110" i="100"/>
  <c r="E110" i="100"/>
  <c r="Q110" i="100" s="1"/>
  <c r="N109" i="100"/>
  <c r="L109" i="100"/>
  <c r="G109" i="100" s="1"/>
  <c r="K109" i="100"/>
  <c r="J109" i="100"/>
  <c r="E109" i="100"/>
  <c r="Q109" i="100" s="1"/>
  <c r="N108" i="100"/>
  <c r="L108" i="100"/>
  <c r="G108" i="100" s="1"/>
  <c r="K108" i="100"/>
  <c r="J108" i="100"/>
  <c r="E108" i="100"/>
  <c r="Q108" i="100" s="1"/>
  <c r="N107" i="100"/>
  <c r="L107" i="100"/>
  <c r="G107" i="100" s="1"/>
  <c r="K107" i="100"/>
  <c r="J107" i="100"/>
  <c r="E107" i="100"/>
  <c r="Q107" i="100" s="1"/>
  <c r="N106" i="100"/>
  <c r="L106" i="100"/>
  <c r="G106" i="100" s="1"/>
  <c r="K106" i="100"/>
  <c r="J106" i="100"/>
  <c r="E106" i="100"/>
  <c r="Q106" i="100" s="1"/>
  <c r="N105" i="100"/>
  <c r="L105" i="100"/>
  <c r="G105" i="100" s="1"/>
  <c r="K105" i="100"/>
  <c r="J105" i="100"/>
  <c r="E105" i="100"/>
  <c r="Q105" i="100" s="1"/>
  <c r="N104" i="100"/>
  <c r="L104" i="100"/>
  <c r="G104" i="100" s="1"/>
  <c r="K104" i="100"/>
  <c r="J104" i="100"/>
  <c r="E104" i="100"/>
  <c r="Q104" i="100" s="1"/>
  <c r="N103" i="100"/>
  <c r="L103" i="100"/>
  <c r="G103" i="100" s="1"/>
  <c r="K103" i="100"/>
  <c r="J103" i="100"/>
  <c r="E103" i="100"/>
  <c r="Q103" i="100" s="1"/>
  <c r="N102" i="100"/>
  <c r="L102" i="100"/>
  <c r="G102" i="100" s="1"/>
  <c r="K102" i="100"/>
  <c r="J102" i="100"/>
  <c r="E102" i="100"/>
  <c r="Q102" i="100" s="1"/>
  <c r="N101" i="100"/>
  <c r="L101" i="100"/>
  <c r="G101" i="100" s="1"/>
  <c r="K101" i="100"/>
  <c r="J101" i="100"/>
  <c r="E101" i="100"/>
  <c r="Q101" i="100" s="1"/>
  <c r="N100" i="100"/>
  <c r="L100" i="100"/>
  <c r="G100" i="100" s="1"/>
  <c r="K100" i="100"/>
  <c r="J100" i="100"/>
  <c r="E100" i="100"/>
  <c r="Q100" i="100" s="1"/>
  <c r="N99" i="100"/>
  <c r="L99" i="100"/>
  <c r="G99" i="100" s="1"/>
  <c r="K99" i="100"/>
  <c r="J99" i="100"/>
  <c r="E99" i="100"/>
  <c r="Q99" i="100" s="1"/>
  <c r="N98" i="100"/>
  <c r="L98" i="100"/>
  <c r="G98" i="100" s="1"/>
  <c r="K98" i="100"/>
  <c r="J98" i="100"/>
  <c r="E98" i="100"/>
  <c r="Q98" i="100" s="1"/>
  <c r="N97" i="100"/>
  <c r="L97" i="100"/>
  <c r="G97" i="100" s="1"/>
  <c r="K97" i="100"/>
  <c r="J97" i="100"/>
  <c r="E97" i="100"/>
  <c r="Q97" i="100" s="1"/>
  <c r="N96" i="100"/>
  <c r="L96" i="100"/>
  <c r="G96" i="100" s="1"/>
  <c r="K96" i="100"/>
  <c r="J96" i="100"/>
  <c r="E96" i="100"/>
  <c r="Q96" i="100" s="1"/>
  <c r="N95" i="100"/>
  <c r="L95" i="100"/>
  <c r="G95" i="100" s="1"/>
  <c r="K95" i="100"/>
  <c r="J95" i="100"/>
  <c r="E95" i="100"/>
  <c r="Q95" i="100" s="1"/>
  <c r="N94" i="100"/>
  <c r="L94" i="100"/>
  <c r="G94" i="100" s="1"/>
  <c r="K94" i="100"/>
  <c r="J94" i="100"/>
  <c r="E94" i="100"/>
  <c r="Q94" i="100" s="1"/>
  <c r="N93" i="100"/>
  <c r="L93" i="100"/>
  <c r="G93" i="100" s="1"/>
  <c r="K93" i="100"/>
  <c r="J93" i="100"/>
  <c r="E93" i="100"/>
  <c r="Q93" i="100" s="1"/>
  <c r="N92" i="100"/>
  <c r="L92" i="100"/>
  <c r="G92" i="100" s="1"/>
  <c r="K92" i="100"/>
  <c r="J92" i="100"/>
  <c r="E92" i="100"/>
  <c r="Q92" i="100" s="1"/>
  <c r="N91" i="100"/>
  <c r="L91" i="100"/>
  <c r="G91" i="100" s="1"/>
  <c r="K91" i="100"/>
  <c r="J91" i="100"/>
  <c r="E91" i="100"/>
  <c r="Q91" i="100" s="1"/>
  <c r="N90" i="100"/>
  <c r="L90" i="100"/>
  <c r="G90" i="100" s="1"/>
  <c r="K90" i="100"/>
  <c r="J90" i="100"/>
  <c r="E90" i="100"/>
  <c r="Q90" i="100" s="1"/>
  <c r="N89" i="100"/>
  <c r="L89" i="100"/>
  <c r="G89" i="100" s="1"/>
  <c r="K89" i="100"/>
  <c r="J89" i="100"/>
  <c r="E89" i="100"/>
  <c r="Q89" i="100" s="1"/>
  <c r="N88" i="100"/>
  <c r="L88" i="100"/>
  <c r="G88" i="100" s="1"/>
  <c r="K88" i="100"/>
  <c r="J88" i="100"/>
  <c r="E88" i="100"/>
  <c r="Q88" i="100" s="1"/>
  <c r="N87" i="100"/>
  <c r="L87" i="100"/>
  <c r="G87" i="100" s="1"/>
  <c r="K87" i="100"/>
  <c r="J87" i="100"/>
  <c r="E87" i="100"/>
  <c r="Q87" i="100" s="1"/>
  <c r="N86" i="100"/>
  <c r="L86" i="100"/>
  <c r="G86" i="100" s="1"/>
  <c r="K86" i="100"/>
  <c r="J86" i="100"/>
  <c r="E86" i="100"/>
  <c r="Q86" i="100" s="1"/>
  <c r="N85" i="100"/>
  <c r="L85" i="100"/>
  <c r="G85" i="100" s="1"/>
  <c r="K85" i="100"/>
  <c r="J85" i="100"/>
  <c r="E85" i="100"/>
  <c r="Q85" i="100" s="1"/>
  <c r="N84" i="100"/>
  <c r="L84" i="100"/>
  <c r="G84" i="100" s="1"/>
  <c r="K84" i="100"/>
  <c r="J84" i="100"/>
  <c r="E84" i="100"/>
  <c r="Q84" i="100" s="1"/>
  <c r="N83" i="100"/>
  <c r="L83" i="100"/>
  <c r="G83" i="100" s="1"/>
  <c r="K83" i="100"/>
  <c r="J83" i="100"/>
  <c r="E83" i="100"/>
  <c r="Q83" i="100" s="1"/>
  <c r="N82" i="100"/>
  <c r="L82" i="100"/>
  <c r="G82" i="100" s="1"/>
  <c r="K82" i="100"/>
  <c r="J82" i="100"/>
  <c r="E82" i="100"/>
  <c r="Q82" i="100" s="1"/>
  <c r="N81" i="100"/>
  <c r="L81" i="100"/>
  <c r="G81" i="100" s="1"/>
  <c r="K81" i="100"/>
  <c r="J81" i="100"/>
  <c r="E81" i="100"/>
  <c r="Q81" i="100" s="1"/>
  <c r="N80" i="100"/>
  <c r="L80" i="100"/>
  <c r="G80" i="100" s="1"/>
  <c r="K80" i="100"/>
  <c r="J80" i="100"/>
  <c r="E80" i="100"/>
  <c r="Q80" i="100" s="1"/>
  <c r="N79" i="100"/>
  <c r="L79" i="100"/>
  <c r="G79" i="100" s="1"/>
  <c r="K79" i="100"/>
  <c r="J79" i="100"/>
  <c r="E79" i="100"/>
  <c r="Q79" i="100" s="1"/>
  <c r="N78" i="100"/>
  <c r="L78" i="100"/>
  <c r="G78" i="100" s="1"/>
  <c r="K78" i="100"/>
  <c r="J78" i="100"/>
  <c r="E78" i="100"/>
  <c r="Q78" i="100" s="1"/>
  <c r="N77" i="100"/>
  <c r="L77" i="100"/>
  <c r="G77" i="100" s="1"/>
  <c r="K77" i="100"/>
  <c r="J77" i="100"/>
  <c r="E77" i="100"/>
  <c r="Q77" i="100" s="1"/>
  <c r="N76" i="100"/>
  <c r="L76" i="100"/>
  <c r="G76" i="100" s="1"/>
  <c r="K76" i="100"/>
  <c r="J76" i="100"/>
  <c r="E76" i="100"/>
  <c r="Q76" i="100" s="1"/>
  <c r="N75" i="100"/>
  <c r="L75" i="100"/>
  <c r="G75" i="100" s="1"/>
  <c r="K75" i="100"/>
  <c r="J75" i="100"/>
  <c r="E75" i="100"/>
  <c r="Q75" i="100" s="1"/>
  <c r="N74" i="100"/>
  <c r="L74" i="100"/>
  <c r="G74" i="100" s="1"/>
  <c r="K74" i="100"/>
  <c r="J74" i="100"/>
  <c r="E74" i="100"/>
  <c r="Q74" i="100" s="1"/>
  <c r="N73" i="100"/>
  <c r="L73" i="100"/>
  <c r="G73" i="100" s="1"/>
  <c r="K73" i="100"/>
  <c r="J73" i="100"/>
  <c r="E73" i="100"/>
  <c r="Q73" i="100" s="1"/>
  <c r="N72" i="100"/>
  <c r="L72" i="100"/>
  <c r="G72" i="100" s="1"/>
  <c r="K72" i="100"/>
  <c r="J72" i="100"/>
  <c r="E72" i="100"/>
  <c r="Q72" i="100" s="1"/>
  <c r="N71" i="100"/>
  <c r="L71" i="100"/>
  <c r="G71" i="100" s="1"/>
  <c r="K71" i="100"/>
  <c r="J71" i="100"/>
  <c r="E71" i="100"/>
  <c r="Q71" i="100" s="1"/>
  <c r="N70" i="100"/>
  <c r="L70" i="100"/>
  <c r="G70" i="100" s="1"/>
  <c r="K70" i="100"/>
  <c r="J70" i="100"/>
  <c r="E70" i="100"/>
  <c r="Q70" i="100" s="1"/>
  <c r="N69" i="100"/>
  <c r="L69" i="100"/>
  <c r="G69" i="100" s="1"/>
  <c r="K69" i="100"/>
  <c r="J69" i="100"/>
  <c r="E69" i="100"/>
  <c r="Q69" i="100" s="1"/>
  <c r="N68" i="100"/>
  <c r="L68" i="100"/>
  <c r="G68" i="100" s="1"/>
  <c r="K68" i="100"/>
  <c r="J68" i="100"/>
  <c r="E68" i="100"/>
  <c r="Q68" i="100" s="1"/>
  <c r="N67" i="100"/>
  <c r="L67" i="100"/>
  <c r="G67" i="100" s="1"/>
  <c r="K67" i="100"/>
  <c r="J67" i="100"/>
  <c r="E67" i="100"/>
  <c r="Q67" i="100" s="1"/>
  <c r="N66" i="100"/>
  <c r="L66" i="100"/>
  <c r="G66" i="100" s="1"/>
  <c r="K66" i="100"/>
  <c r="J66" i="100"/>
  <c r="E66" i="100"/>
  <c r="Q66" i="100" s="1"/>
  <c r="N65" i="100"/>
  <c r="L65" i="100"/>
  <c r="G65" i="100" s="1"/>
  <c r="K65" i="100"/>
  <c r="J65" i="100"/>
  <c r="E65" i="100"/>
  <c r="Q65" i="100" s="1"/>
  <c r="N64" i="100"/>
  <c r="L64" i="100"/>
  <c r="G64" i="100" s="1"/>
  <c r="K64" i="100"/>
  <c r="J64" i="100"/>
  <c r="E64" i="100"/>
  <c r="Q64" i="100" s="1"/>
  <c r="N63" i="100"/>
  <c r="L63" i="100"/>
  <c r="G63" i="100" s="1"/>
  <c r="K63" i="100"/>
  <c r="J63" i="100"/>
  <c r="E63" i="100"/>
  <c r="Q63" i="100" s="1"/>
  <c r="N62" i="100"/>
  <c r="L62" i="100"/>
  <c r="G62" i="100" s="1"/>
  <c r="K62" i="100"/>
  <c r="J62" i="100"/>
  <c r="E62" i="100"/>
  <c r="Q62" i="100" s="1"/>
  <c r="N61" i="100"/>
  <c r="L61" i="100"/>
  <c r="G61" i="100" s="1"/>
  <c r="K61" i="100"/>
  <c r="J61" i="100"/>
  <c r="E61" i="100"/>
  <c r="Q61" i="100" s="1"/>
  <c r="N60" i="100"/>
  <c r="L60" i="100"/>
  <c r="G60" i="100" s="1"/>
  <c r="K60" i="100"/>
  <c r="J60" i="100"/>
  <c r="E60" i="100"/>
  <c r="Q60" i="100" s="1"/>
  <c r="N59" i="100"/>
  <c r="L59" i="100"/>
  <c r="G59" i="100" s="1"/>
  <c r="K59" i="100"/>
  <c r="J59" i="100"/>
  <c r="E59" i="100"/>
  <c r="Q59" i="100" s="1"/>
  <c r="N58" i="100"/>
  <c r="L58" i="100"/>
  <c r="G58" i="100" s="1"/>
  <c r="K58" i="100"/>
  <c r="J58" i="100"/>
  <c r="E58" i="100"/>
  <c r="Q58" i="100" s="1"/>
  <c r="N57" i="100"/>
  <c r="L57" i="100"/>
  <c r="G57" i="100" s="1"/>
  <c r="K57" i="100"/>
  <c r="J57" i="100"/>
  <c r="E57" i="100"/>
  <c r="Q57" i="100" s="1"/>
  <c r="N56" i="100"/>
  <c r="L56" i="100"/>
  <c r="G56" i="100" s="1"/>
  <c r="K56" i="100"/>
  <c r="J56" i="100"/>
  <c r="E56" i="100"/>
  <c r="Q56" i="100" s="1"/>
  <c r="N55" i="100"/>
  <c r="M55" i="100"/>
  <c r="L55" i="100"/>
  <c r="G55" i="100" s="1"/>
  <c r="K55" i="100"/>
  <c r="J55" i="100"/>
  <c r="E55" i="100"/>
  <c r="Q55" i="100" s="1"/>
  <c r="N54" i="100"/>
  <c r="M54" i="100"/>
  <c r="L54" i="100"/>
  <c r="G54" i="100" s="1"/>
  <c r="K54" i="100"/>
  <c r="J54" i="100"/>
  <c r="E54" i="100"/>
  <c r="Q54" i="100" s="1"/>
  <c r="N53" i="100"/>
  <c r="M53" i="100"/>
  <c r="L53" i="100"/>
  <c r="G53" i="100" s="1"/>
  <c r="K53" i="100"/>
  <c r="J53" i="100"/>
  <c r="E53" i="100"/>
  <c r="Q53" i="100" s="1"/>
  <c r="N52" i="100"/>
  <c r="M52" i="100"/>
  <c r="L52" i="100"/>
  <c r="G52" i="100" s="1"/>
  <c r="K52" i="100"/>
  <c r="J52" i="100"/>
  <c r="E52" i="100"/>
  <c r="Q52" i="100" s="1"/>
  <c r="N51" i="100"/>
  <c r="M51" i="100"/>
  <c r="L51" i="100"/>
  <c r="G51" i="100" s="1"/>
  <c r="K51" i="100"/>
  <c r="J51" i="100"/>
  <c r="E51" i="100"/>
  <c r="Q51" i="100" s="1"/>
  <c r="N50" i="100"/>
  <c r="M50" i="100"/>
  <c r="L50" i="100"/>
  <c r="G50" i="100" s="1"/>
  <c r="K50" i="100"/>
  <c r="J50" i="100"/>
  <c r="E50" i="100"/>
  <c r="Q50" i="100" s="1"/>
  <c r="N49" i="100"/>
  <c r="M49" i="100"/>
  <c r="L49" i="100"/>
  <c r="G49" i="100" s="1"/>
  <c r="K49" i="100"/>
  <c r="J49" i="100"/>
  <c r="E49" i="100"/>
  <c r="Q49" i="100" s="1"/>
  <c r="N48" i="100"/>
  <c r="M48" i="100"/>
  <c r="L48" i="100"/>
  <c r="G48" i="100" s="1"/>
  <c r="K48" i="100"/>
  <c r="J48" i="100"/>
  <c r="E48" i="100"/>
  <c r="Q48" i="100" s="1"/>
  <c r="N47" i="100"/>
  <c r="M47" i="100"/>
  <c r="L47" i="100"/>
  <c r="G47" i="100" s="1"/>
  <c r="K47" i="100"/>
  <c r="J47" i="100"/>
  <c r="E47" i="100"/>
  <c r="Q47" i="100" s="1"/>
  <c r="N46" i="100"/>
  <c r="M46" i="100"/>
  <c r="L46" i="100"/>
  <c r="G46" i="100" s="1"/>
  <c r="K46" i="100"/>
  <c r="J46" i="100"/>
  <c r="E46" i="100"/>
  <c r="Q46" i="100" s="1"/>
  <c r="N45" i="100"/>
  <c r="M45" i="100"/>
  <c r="L45" i="100"/>
  <c r="G45" i="100" s="1"/>
  <c r="K45" i="100"/>
  <c r="J45" i="100"/>
  <c r="E45" i="100"/>
  <c r="Q45" i="100" s="1"/>
  <c r="N44" i="100"/>
  <c r="M44" i="100"/>
  <c r="L44" i="100"/>
  <c r="G44" i="100" s="1"/>
  <c r="K44" i="100"/>
  <c r="J44" i="100"/>
  <c r="E44" i="100"/>
  <c r="Q44" i="100" s="1"/>
  <c r="N43" i="100"/>
  <c r="M43" i="100"/>
  <c r="L43" i="100"/>
  <c r="G43" i="100" s="1"/>
  <c r="K43" i="100"/>
  <c r="J43" i="100"/>
  <c r="E43" i="100"/>
  <c r="Q43" i="100" s="1"/>
  <c r="N42" i="100"/>
  <c r="M42" i="100"/>
  <c r="L42" i="100"/>
  <c r="G42" i="100" s="1"/>
  <c r="K42" i="100"/>
  <c r="J42" i="100"/>
  <c r="E42" i="100"/>
  <c r="Q42" i="100" s="1"/>
  <c r="N41" i="100"/>
  <c r="M41" i="100"/>
  <c r="L41" i="100"/>
  <c r="G41" i="100" s="1"/>
  <c r="K41" i="100"/>
  <c r="J41" i="100"/>
  <c r="E41" i="100"/>
  <c r="Q41" i="100" s="1"/>
  <c r="N40" i="100"/>
  <c r="M40" i="100"/>
  <c r="L40" i="100"/>
  <c r="G40" i="100" s="1"/>
  <c r="K40" i="100"/>
  <c r="J40" i="100"/>
  <c r="E40" i="100"/>
  <c r="Q40" i="100" s="1"/>
  <c r="N39" i="100"/>
  <c r="M39" i="100"/>
  <c r="L39" i="100"/>
  <c r="G39" i="100" s="1"/>
  <c r="K39" i="100"/>
  <c r="J39" i="100"/>
  <c r="E39" i="100"/>
  <c r="Q39" i="100" s="1"/>
  <c r="N38" i="100"/>
  <c r="M38" i="100"/>
  <c r="L38" i="100"/>
  <c r="G38" i="100" s="1"/>
  <c r="K38" i="100"/>
  <c r="J38" i="100"/>
  <c r="E38" i="100"/>
  <c r="Q38" i="100" s="1"/>
  <c r="N37" i="100"/>
  <c r="M37" i="100"/>
  <c r="L37" i="100"/>
  <c r="G37" i="100" s="1"/>
  <c r="K37" i="100"/>
  <c r="J37" i="100"/>
  <c r="E37" i="100"/>
  <c r="Q37" i="100" s="1"/>
  <c r="N36" i="100"/>
  <c r="M36" i="100"/>
  <c r="L36" i="100"/>
  <c r="G36" i="100" s="1"/>
  <c r="K36" i="100"/>
  <c r="J36" i="100"/>
  <c r="E36" i="100"/>
  <c r="Q36" i="100" s="1"/>
  <c r="N35" i="100"/>
  <c r="M35" i="100"/>
  <c r="L35" i="100"/>
  <c r="G35" i="100" s="1"/>
  <c r="K35" i="100"/>
  <c r="J35" i="100"/>
  <c r="E35" i="100"/>
  <c r="Q35" i="100" s="1"/>
  <c r="N34" i="100"/>
  <c r="M34" i="100"/>
  <c r="L34" i="100"/>
  <c r="G34" i="100" s="1"/>
  <c r="K34" i="100"/>
  <c r="J34" i="100"/>
  <c r="E34" i="100"/>
  <c r="Q34" i="100" s="1"/>
  <c r="N33" i="100"/>
  <c r="M33" i="100"/>
  <c r="L33" i="100"/>
  <c r="G33" i="100" s="1"/>
  <c r="K33" i="100"/>
  <c r="J33" i="100"/>
  <c r="E33" i="100"/>
  <c r="Q33" i="100" s="1"/>
  <c r="N32" i="100"/>
  <c r="M32" i="100"/>
  <c r="L32" i="100"/>
  <c r="G32" i="100" s="1"/>
  <c r="K32" i="100"/>
  <c r="J32" i="100"/>
  <c r="E32" i="100"/>
  <c r="Q32" i="100" s="1"/>
  <c r="N31" i="100"/>
  <c r="M31" i="100"/>
  <c r="L31" i="100"/>
  <c r="G31" i="100" s="1"/>
  <c r="K31" i="100"/>
  <c r="J31" i="100"/>
  <c r="E31" i="100"/>
  <c r="Q31" i="100" s="1"/>
  <c r="N30" i="100"/>
  <c r="M30" i="100"/>
  <c r="L30" i="100"/>
  <c r="G30" i="100" s="1"/>
  <c r="K30" i="100"/>
  <c r="J30" i="100"/>
  <c r="E30" i="100"/>
  <c r="Q30" i="100" s="1"/>
  <c r="N29" i="100"/>
  <c r="M29" i="100"/>
  <c r="L29" i="100"/>
  <c r="G29" i="100" s="1"/>
  <c r="K29" i="100"/>
  <c r="J29" i="100"/>
  <c r="E29" i="100"/>
  <c r="Q29" i="100" s="1"/>
  <c r="N28" i="100"/>
  <c r="M28" i="100"/>
  <c r="L28" i="100"/>
  <c r="G28" i="100" s="1"/>
  <c r="K28" i="100"/>
  <c r="J28" i="100"/>
  <c r="E28" i="100"/>
  <c r="Q28" i="100" s="1"/>
  <c r="N27" i="100"/>
  <c r="M27" i="100"/>
  <c r="L27" i="100"/>
  <c r="G27" i="100" s="1"/>
  <c r="K27" i="100"/>
  <c r="J27" i="100"/>
  <c r="E27" i="100"/>
  <c r="Q27" i="100" s="1"/>
  <c r="N26" i="100"/>
  <c r="M26" i="100"/>
  <c r="L26" i="100"/>
  <c r="G26" i="100" s="1"/>
  <c r="K26" i="100"/>
  <c r="J26" i="100"/>
  <c r="E26" i="100"/>
  <c r="Q26" i="100" s="1"/>
  <c r="N25" i="100"/>
  <c r="M25" i="100"/>
  <c r="L25" i="100"/>
  <c r="G25" i="100" s="1"/>
  <c r="K25" i="100"/>
  <c r="J25" i="100"/>
  <c r="E25" i="100"/>
  <c r="Q25" i="100" s="1"/>
  <c r="N24" i="100"/>
  <c r="M24" i="100"/>
  <c r="L24" i="100"/>
  <c r="G24" i="100" s="1"/>
  <c r="K24" i="100"/>
  <c r="J24" i="100"/>
  <c r="E24" i="100"/>
  <c r="Q24" i="100" s="1"/>
  <c r="N23" i="100"/>
  <c r="M23" i="100"/>
  <c r="L23" i="100"/>
  <c r="G23" i="100" s="1"/>
  <c r="K23" i="100"/>
  <c r="J23" i="100"/>
  <c r="E23" i="100"/>
  <c r="Q23" i="100" s="1"/>
  <c r="N22" i="100"/>
  <c r="M22" i="100"/>
  <c r="L22" i="100"/>
  <c r="G22" i="100" s="1"/>
  <c r="K22" i="100"/>
  <c r="J22" i="100"/>
  <c r="E22" i="100"/>
  <c r="Q22" i="100" s="1"/>
  <c r="N21" i="100"/>
  <c r="M21" i="100"/>
  <c r="L21" i="100"/>
  <c r="G21" i="100" s="1"/>
  <c r="K21" i="100"/>
  <c r="J21" i="100"/>
  <c r="E21" i="100"/>
  <c r="Q21" i="100" s="1"/>
  <c r="N20" i="100"/>
  <c r="M20" i="100"/>
  <c r="L20" i="100"/>
  <c r="G20" i="100" s="1"/>
  <c r="K20" i="100"/>
  <c r="J20" i="100"/>
  <c r="E20" i="100"/>
  <c r="Q20" i="100" s="1"/>
  <c r="N19" i="100"/>
  <c r="M19" i="100"/>
  <c r="L19" i="100"/>
  <c r="G19" i="100" s="1"/>
  <c r="K19" i="100"/>
  <c r="J19" i="100"/>
  <c r="E19" i="100"/>
  <c r="Q19" i="100" s="1"/>
  <c r="N18" i="100"/>
  <c r="M18" i="100"/>
  <c r="L18" i="100"/>
  <c r="G18" i="100" s="1"/>
  <c r="K18" i="100"/>
  <c r="J18" i="100"/>
  <c r="E18" i="100"/>
  <c r="Q18" i="100" s="1"/>
  <c r="N17" i="100"/>
  <c r="M17" i="100"/>
  <c r="L17" i="100"/>
  <c r="G17" i="100" s="1"/>
  <c r="K17" i="100"/>
  <c r="J17" i="100"/>
  <c r="E17" i="100"/>
  <c r="Q17" i="100" s="1"/>
  <c r="N16" i="100"/>
  <c r="M16" i="100"/>
  <c r="L16" i="100"/>
  <c r="G16" i="100" s="1"/>
  <c r="K16" i="100"/>
  <c r="J16" i="100"/>
  <c r="E16" i="100"/>
  <c r="Q16" i="100" s="1"/>
  <c r="N15" i="100"/>
  <c r="M15" i="100"/>
  <c r="L15" i="100"/>
  <c r="G15" i="100" s="1"/>
  <c r="K15" i="100"/>
  <c r="J15" i="100"/>
  <c r="E15" i="100"/>
  <c r="Q15" i="100" s="1"/>
  <c r="N14" i="100"/>
  <c r="M14" i="100"/>
  <c r="L14" i="100"/>
  <c r="G14" i="100" s="1"/>
  <c r="K14" i="100"/>
  <c r="J14" i="100"/>
  <c r="E14" i="100"/>
  <c r="Q14" i="100" s="1"/>
  <c r="N13" i="100"/>
  <c r="M13" i="100"/>
  <c r="L13" i="100"/>
  <c r="G13" i="100" s="1"/>
  <c r="K13" i="100"/>
  <c r="J13" i="100"/>
  <c r="E13" i="100"/>
  <c r="Q13" i="100" s="1"/>
  <c r="N12" i="100"/>
  <c r="M12" i="100"/>
  <c r="L12" i="100"/>
  <c r="G12" i="100" s="1"/>
  <c r="K12" i="100"/>
  <c r="J12" i="100"/>
  <c r="E12" i="100"/>
  <c r="Q12" i="100" s="1"/>
  <c r="N11" i="100"/>
  <c r="M11" i="100"/>
  <c r="L11" i="100"/>
  <c r="G11" i="100" s="1"/>
  <c r="K11" i="100"/>
  <c r="J11" i="100"/>
  <c r="E11" i="100"/>
  <c r="Q11" i="100" s="1"/>
  <c r="N10" i="100"/>
  <c r="M10" i="100"/>
  <c r="L10" i="100"/>
  <c r="G10" i="100" s="1"/>
  <c r="K10" i="100"/>
  <c r="J10" i="100"/>
  <c r="E10" i="100"/>
  <c r="Q10" i="100" s="1"/>
  <c r="N9" i="100"/>
  <c r="M9" i="100"/>
  <c r="L9" i="100"/>
  <c r="G9" i="100" s="1"/>
  <c r="K9" i="100"/>
  <c r="J9" i="100"/>
  <c r="E9" i="100"/>
  <c r="Q9" i="100" s="1"/>
  <c r="N8" i="100"/>
  <c r="M8" i="100"/>
  <c r="L8" i="100"/>
  <c r="G8" i="100" s="1"/>
  <c r="K8" i="100"/>
  <c r="J8" i="100"/>
  <c r="E8" i="100"/>
  <c r="Q8" i="100" s="1"/>
  <c r="N7" i="100"/>
  <c r="M7" i="100"/>
  <c r="L7" i="100"/>
  <c r="G7" i="100" s="1"/>
  <c r="K7" i="100"/>
  <c r="J7" i="100"/>
  <c r="E7" i="100"/>
  <c r="Q7" i="100" s="1"/>
  <c r="N6" i="100"/>
  <c r="M6" i="100"/>
  <c r="L6" i="100"/>
  <c r="G6" i="100" s="1"/>
  <c r="K6" i="100"/>
  <c r="J6" i="100"/>
  <c r="E6" i="100"/>
  <c r="N5" i="100"/>
  <c r="M5" i="100"/>
  <c r="L5" i="100"/>
  <c r="K5" i="100"/>
  <c r="J5" i="100"/>
  <c r="E5" i="100"/>
  <c r="P5" i="100" s="1"/>
  <c r="J4" i="100"/>
  <c r="O3" i="100"/>
  <c r="J3" i="100"/>
  <c r="O2" i="100"/>
  <c r="J2" i="100"/>
  <c r="G548" i="100" l="1"/>
  <c r="M548" i="100"/>
  <c r="G550" i="100"/>
  <c r="M550" i="100"/>
  <c r="G547" i="100"/>
  <c r="M547" i="100"/>
  <c r="G552" i="100"/>
  <c r="M552" i="100"/>
  <c r="G549" i="100"/>
  <c r="M549" i="100"/>
  <c r="G551" i="100"/>
  <c r="M551" i="100"/>
  <c r="G546" i="100"/>
  <c r="M546" i="100"/>
  <c r="G640" i="100"/>
  <c r="M640" i="100"/>
  <c r="G444" i="100"/>
  <c r="M444" i="100"/>
  <c r="G504" i="100"/>
  <c r="M504" i="100"/>
  <c r="G512" i="100"/>
  <c r="M512" i="100"/>
  <c r="G441" i="100"/>
  <c r="M441" i="100"/>
  <c r="G476" i="100"/>
  <c r="M476" i="100"/>
  <c r="G553" i="100"/>
  <c r="M553" i="100"/>
  <c r="G637" i="100"/>
  <c r="M637" i="100"/>
  <c r="G645" i="100"/>
  <c r="M645" i="100"/>
  <c r="G473" i="100"/>
  <c r="M473" i="100"/>
  <c r="G479" i="100"/>
  <c r="M479" i="100"/>
  <c r="G506" i="100"/>
  <c r="M506" i="100"/>
  <c r="G556" i="100"/>
  <c r="M556" i="100"/>
  <c r="G439" i="100"/>
  <c r="M439" i="100"/>
  <c r="G443" i="100"/>
  <c r="M443" i="100"/>
  <c r="G639" i="100"/>
  <c r="M639" i="100"/>
  <c r="G474" i="100"/>
  <c r="M474" i="100"/>
  <c r="G440" i="100"/>
  <c r="M440" i="100"/>
  <c r="G475" i="100"/>
  <c r="M475" i="100"/>
  <c r="G508" i="100"/>
  <c r="M508" i="100"/>
  <c r="G636" i="100"/>
  <c r="M636" i="100"/>
  <c r="G644" i="100"/>
  <c r="M644" i="100"/>
  <c r="G445" i="100"/>
  <c r="M445" i="100"/>
  <c r="G468" i="100"/>
  <c r="M468" i="100"/>
  <c r="G481" i="100"/>
  <c r="M481" i="100"/>
  <c r="G488" i="100"/>
  <c r="M488" i="100"/>
  <c r="G505" i="100"/>
  <c r="M505" i="100"/>
  <c r="G513" i="100"/>
  <c r="M513" i="100"/>
  <c r="G624" i="100"/>
  <c r="M624" i="100"/>
  <c r="G641" i="100"/>
  <c r="M641" i="100"/>
  <c r="G442" i="100"/>
  <c r="M442" i="100"/>
  <c r="G510" i="100"/>
  <c r="M510" i="100"/>
  <c r="G638" i="100"/>
  <c r="M638" i="100"/>
  <c r="G646" i="100"/>
  <c r="M646" i="100"/>
  <c r="G507" i="100"/>
  <c r="M507" i="100"/>
  <c r="G557" i="100"/>
  <c r="M557" i="100"/>
  <c r="P352" i="100"/>
  <c r="P381" i="100"/>
  <c r="P385" i="100"/>
  <c r="P389" i="100"/>
  <c r="P400" i="100"/>
  <c r="P404" i="100"/>
  <c r="P408" i="100"/>
  <c r="P412" i="100"/>
  <c r="P416" i="100"/>
  <c r="P420" i="100"/>
  <c r="P424" i="100"/>
  <c r="P428" i="100"/>
  <c r="P432" i="100"/>
  <c r="P436" i="100"/>
  <c r="P445" i="100"/>
  <c r="P448" i="100"/>
  <c r="P452" i="100"/>
  <c r="P456" i="100"/>
  <c r="P460" i="100"/>
  <c r="P464" i="100"/>
  <c r="P468" i="100"/>
  <c r="P481" i="100"/>
  <c r="P494" i="100"/>
  <c r="P503" i="100"/>
  <c r="P511" i="100"/>
  <c r="P517" i="100"/>
  <c r="P521" i="100"/>
  <c r="P548" i="100"/>
  <c r="P552" i="100"/>
  <c r="P622" i="100"/>
  <c r="F639" i="100"/>
  <c r="P639" i="100"/>
  <c r="P647" i="100"/>
  <c r="P651" i="100"/>
  <c r="P655" i="100"/>
  <c r="P659" i="100"/>
  <c r="P663" i="100"/>
  <c r="P667" i="100"/>
  <c r="P671" i="100"/>
  <c r="P675" i="100"/>
  <c r="P8" i="100"/>
  <c r="P12" i="100"/>
  <c r="P16" i="100"/>
  <c r="P20" i="100"/>
  <c r="P24" i="100"/>
  <c r="P28" i="100"/>
  <c r="P32" i="100"/>
  <c r="P36" i="100"/>
  <c r="P40" i="100"/>
  <c r="P44" i="100"/>
  <c r="P48" i="100"/>
  <c r="P52" i="100"/>
  <c r="P56" i="100"/>
  <c r="P60" i="100"/>
  <c r="P64" i="100"/>
  <c r="P68" i="100"/>
  <c r="P72" i="100"/>
  <c r="P76" i="100"/>
  <c r="P80" i="100"/>
  <c r="P84" i="100"/>
  <c r="P88" i="100"/>
  <c r="P92" i="100"/>
  <c r="P96" i="100"/>
  <c r="P100" i="100"/>
  <c r="P104" i="100"/>
  <c r="P108" i="100"/>
  <c r="P112" i="100"/>
  <c r="P116" i="100"/>
  <c r="P120" i="100"/>
  <c r="P124" i="100"/>
  <c r="P128" i="100"/>
  <c r="P132" i="100"/>
  <c r="P136" i="100"/>
  <c r="P140" i="100"/>
  <c r="P144" i="100"/>
  <c r="P148" i="100"/>
  <c r="P152" i="100"/>
  <c r="P156" i="100"/>
  <c r="P160" i="100"/>
  <c r="P164" i="100"/>
  <c r="P168" i="100"/>
  <c r="P172" i="100"/>
  <c r="P176" i="100"/>
  <c r="P180" i="100"/>
  <c r="P184" i="100"/>
  <c r="P188" i="100"/>
  <c r="P192" i="100"/>
  <c r="P196" i="100"/>
  <c r="P200" i="100"/>
  <c r="P204" i="100"/>
  <c r="P208" i="100"/>
  <c r="P212" i="100"/>
  <c r="P216" i="100"/>
  <c r="P220" i="100"/>
  <c r="P224" i="100"/>
  <c r="P228" i="100"/>
  <c r="P232" i="100"/>
  <c r="P236" i="100"/>
  <c r="P240" i="100"/>
  <c r="P244" i="100"/>
  <c r="P248" i="100"/>
  <c r="P252" i="100"/>
  <c r="P256" i="100"/>
  <c r="F260" i="100"/>
  <c r="P260" i="100"/>
  <c r="P264" i="100"/>
  <c r="P268" i="100"/>
  <c r="P272" i="100"/>
  <c r="P276" i="100"/>
  <c r="P280" i="100"/>
  <c r="P284" i="100"/>
  <c r="P288" i="100"/>
  <c r="P292" i="100"/>
  <c r="P296" i="100"/>
  <c r="P300" i="100"/>
  <c r="P304" i="100"/>
  <c r="P308" i="100"/>
  <c r="P312" i="100"/>
  <c r="P316" i="100"/>
  <c r="P320" i="100"/>
  <c r="P324" i="100"/>
  <c r="P328" i="100"/>
  <c r="P332" i="100"/>
  <c r="P336" i="100"/>
  <c r="P340" i="100"/>
  <c r="P344" i="100"/>
  <c r="P348" i="100"/>
  <c r="P355" i="100"/>
  <c r="P358" i="100"/>
  <c r="P362" i="100"/>
  <c r="P369" i="100"/>
  <c r="P373" i="100"/>
  <c r="P377" i="100"/>
  <c r="P392" i="100"/>
  <c r="P396" i="100"/>
  <c r="P442" i="100"/>
  <c r="P471" i="100"/>
  <c r="P477" i="100"/>
  <c r="P484" i="100"/>
  <c r="P488" i="100"/>
  <c r="P491" i="100"/>
  <c r="P500" i="100"/>
  <c r="P508" i="100"/>
  <c r="P528" i="100"/>
  <c r="P532" i="100"/>
  <c r="P536" i="100"/>
  <c r="P540" i="100"/>
  <c r="P544" i="100"/>
  <c r="P555" i="100"/>
  <c r="P558" i="100"/>
  <c r="P562" i="100"/>
  <c r="P566" i="100"/>
  <c r="P570" i="100"/>
  <c r="P574" i="100"/>
  <c r="P578" i="100"/>
  <c r="P582" i="100"/>
  <c r="P586" i="100"/>
  <c r="P590" i="100"/>
  <c r="P594" i="100"/>
  <c r="P598" i="100"/>
  <c r="P602" i="100"/>
  <c r="P606" i="100"/>
  <c r="P610" i="100"/>
  <c r="P614" i="100"/>
  <c r="P618" i="100"/>
  <c r="P628" i="100"/>
  <c r="P632" i="100"/>
  <c r="P636" i="100"/>
  <c r="P644" i="100"/>
  <c r="P365" i="100"/>
  <c r="P380" i="100"/>
  <c r="P384" i="100"/>
  <c r="P388" i="100"/>
  <c r="P403" i="100"/>
  <c r="P407" i="100"/>
  <c r="P411" i="100"/>
  <c r="P415" i="100"/>
  <c r="P419" i="100"/>
  <c r="P423" i="100"/>
  <c r="P427" i="100"/>
  <c r="P431" i="100"/>
  <c r="P435" i="100"/>
  <c r="P439" i="100"/>
  <c r="P447" i="100"/>
  <c r="P451" i="100"/>
  <c r="P455" i="100"/>
  <c r="P459" i="100"/>
  <c r="P463" i="100"/>
  <c r="P467" i="100"/>
  <c r="P474" i="100"/>
  <c r="P480" i="100"/>
  <c r="P496" i="100"/>
  <c r="P505" i="100"/>
  <c r="P513" i="100"/>
  <c r="P516" i="100"/>
  <c r="P520" i="100"/>
  <c r="P524" i="100"/>
  <c r="P547" i="100"/>
  <c r="P551" i="100"/>
  <c r="P621" i="100"/>
  <c r="P624" i="100"/>
  <c r="P641" i="100"/>
  <c r="P650" i="100"/>
  <c r="P654" i="100"/>
  <c r="P658" i="100"/>
  <c r="P662" i="100"/>
  <c r="P666" i="100"/>
  <c r="P670" i="100"/>
  <c r="P674" i="100"/>
  <c r="P678" i="100"/>
  <c r="P7" i="100"/>
  <c r="P11" i="100"/>
  <c r="P15" i="100"/>
  <c r="P19" i="100"/>
  <c r="P23" i="100"/>
  <c r="P27" i="100"/>
  <c r="P31" i="100"/>
  <c r="P35" i="100"/>
  <c r="P39" i="100"/>
  <c r="P43" i="100"/>
  <c r="P47" i="100"/>
  <c r="P51" i="100"/>
  <c r="P55" i="100"/>
  <c r="P59" i="100"/>
  <c r="P63" i="100"/>
  <c r="P67" i="100"/>
  <c r="P71" i="100"/>
  <c r="P75" i="100"/>
  <c r="P79" i="100"/>
  <c r="P83" i="100"/>
  <c r="P87" i="100"/>
  <c r="P91" i="100"/>
  <c r="P95" i="100"/>
  <c r="P99" i="100"/>
  <c r="P103" i="100"/>
  <c r="P107" i="100"/>
  <c r="P111" i="100"/>
  <c r="P115" i="100"/>
  <c r="P119" i="100"/>
  <c r="P123" i="100"/>
  <c r="P127" i="100"/>
  <c r="P131" i="100"/>
  <c r="P135" i="100"/>
  <c r="P139" i="100"/>
  <c r="P143" i="100"/>
  <c r="P147" i="100"/>
  <c r="P151" i="100"/>
  <c r="P155" i="100"/>
  <c r="P159" i="100"/>
  <c r="P163" i="100"/>
  <c r="P167" i="100"/>
  <c r="P171" i="100"/>
  <c r="P175" i="100"/>
  <c r="P179" i="100"/>
  <c r="P183" i="100"/>
  <c r="P187" i="100"/>
  <c r="P191" i="100"/>
  <c r="P195" i="100"/>
  <c r="P199" i="100"/>
  <c r="P203" i="100"/>
  <c r="P207" i="100"/>
  <c r="P211" i="100"/>
  <c r="P215" i="100"/>
  <c r="P219" i="100"/>
  <c r="P223" i="100"/>
  <c r="P227" i="100"/>
  <c r="P231" i="100"/>
  <c r="P235" i="100"/>
  <c r="P239" i="100"/>
  <c r="P243" i="100"/>
  <c r="P247" i="100"/>
  <c r="P251" i="100"/>
  <c r="P255" i="100"/>
  <c r="F259" i="100"/>
  <c r="P259" i="100"/>
  <c r="P263" i="100"/>
  <c r="P267" i="100"/>
  <c r="P271" i="100"/>
  <c r="P275" i="100"/>
  <c r="P279" i="100"/>
  <c r="P283" i="100"/>
  <c r="P287" i="100"/>
  <c r="P291" i="100"/>
  <c r="P295" i="100"/>
  <c r="P299" i="100"/>
  <c r="P303" i="100"/>
  <c r="P307" i="100"/>
  <c r="P311" i="100"/>
  <c r="P315" i="100"/>
  <c r="P319" i="100"/>
  <c r="P323" i="100"/>
  <c r="P327" i="100"/>
  <c r="P331" i="100"/>
  <c r="P335" i="100"/>
  <c r="P339" i="100"/>
  <c r="P343" i="100"/>
  <c r="P347" i="100"/>
  <c r="P351" i="100"/>
  <c r="P361" i="100"/>
  <c r="P368" i="100"/>
  <c r="P372" i="100"/>
  <c r="P376" i="100"/>
  <c r="P391" i="100"/>
  <c r="P395" i="100"/>
  <c r="P399" i="100"/>
  <c r="P444" i="100"/>
  <c r="P470" i="100"/>
  <c r="P483" i="100"/>
  <c r="P487" i="100"/>
  <c r="P490" i="100"/>
  <c r="F493" i="100"/>
  <c r="P493" i="100"/>
  <c r="P499" i="100"/>
  <c r="P502" i="100"/>
  <c r="P510" i="100"/>
  <c r="P527" i="100"/>
  <c r="P531" i="100"/>
  <c r="P535" i="100"/>
  <c r="P539" i="100"/>
  <c r="P543" i="100"/>
  <c r="P554" i="100"/>
  <c r="P561" i="100"/>
  <c r="P565" i="100"/>
  <c r="P569" i="100"/>
  <c r="P573" i="100"/>
  <c r="P577" i="100"/>
  <c r="P581" i="100"/>
  <c r="P585" i="100"/>
  <c r="P589" i="100"/>
  <c r="P593" i="100"/>
  <c r="P597" i="100"/>
  <c r="P601" i="100"/>
  <c r="P605" i="100"/>
  <c r="P609" i="100"/>
  <c r="P613" i="100"/>
  <c r="P617" i="100"/>
  <c r="P627" i="100"/>
  <c r="P631" i="100"/>
  <c r="P635" i="100"/>
  <c r="P638" i="100"/>
  <c r="P646" i="100"/>
  <c r="P357" i="100"/>
  <c r="P383" i="100"/>
  <c r="P410" i="100"/>
  <c r="P418" i="100"/>
  <c r="P422" i="100"/>
  <c r="P426" i="100"/>
  <c r="P430" i="100"/>
  <c r="P434" i="100"/>
  <c r="P438" i="100"/>
  <c r="P441" i="100"/>
  <c r="P450" i="100"/>
  <c r="P454" i="100"/>
  <c r="P458" i="100"/>
  <c r="P462" i="100"/>
  <c r="P466" i="100"/>
  <c r="P476" i="100"/>
  <c r="P507" i="100"/>
  <c r="P515" i="100"/>
  <c r="P519" i="100"/>
  <c r="P523" i="100"/>
  <c r="P550" i="100"/>
  <c r="P557" i="100"/>
  <c r="P620" i="100"/>
  <c r="P643" i="100"/>
  <c r="P649" i="100"/>
  <c r="P653" i="100"/>
  <c r="P657" i="100"/>
  <c r="P661" i="100"/>
  <c r="P665" i="100"/>
  <c r="P669" i="100"/>
  <c r="P673" i="100"/>
  <c r="P677" i="100"/>
  <c r="P354" i="100"/>
  <c r="P379" i="100"/>
  <c r="P387" i="100"/>
  <c r="P402" i="100"/>
  <c r="P406" i="100"/>
  <c r="P414" i="100"/>
  <c r="Q6" i="100"/>
  <c r="P6" i="100"/>
  <c r="P10" i="100"/>
  <c r="P14" i="100"/>
  <c r="P18" i="100"/>
  <c r="P22" i="100"/>
  <c r="P26" i="100"/>
  <c r="P30" i="100"/>
  <c r="P34" i="100"/>
  <c r="P38" i="100"/>
  <c r="P42" i="100"/>
  <c r="P46" i="100"/>
  <c r="P50" i="100"/>
  <c r="P54" i="100"/>
  <c r="P58" i="100"/>
  <c r="P62" i="100"/>
  <c r="P66" i="100"/>
  <c r="P70" i="100"/>
  <c r="P74" i="100"/>
  <c r="P78" i="100"/>
  <c r="P82" i="100"/>
  <c r="P86" i="100"/>
  <c r="F90" i="100"/>
  <c r="P90" i="100"/>
  <c r="P94" i="100"/>
  <c r="P98" i="100"/>
  <c r="P102" i="100"/>
  <c r="P106" i="100"/>
  <c r="P110" i="100"/>
  <c r="P114" i="100"/>
  <c r="P118" i="100"/>
  <c r="P122" i="100"/>
  <c r="P126" i="100"/>
  <c r="P130" i="100"/>
  <c r="P134" i="100"/>
  <c r="P138" i="100"/>
  <c r="P142" i="100"/>
  <c r="P146" i="100"/>
  <c r="P150" i="100"/>
  <c r="P154" i="100"/>
  <c r="P158" i="100"/>
  <c r="P162" i="100"/>
  <c r="P166" i="100"/>
  <c r="P170" i="100"/>
  <c r="P174" i="100"/>
  <c r="P178" i="100"/>
  <c r="P182" i="100"/>
  <c r="P186" i="100"/>
  <c r="P190" i="100"/>
  <c r="P194" i="100"/>
  <c r="P198" i="100"/>
  <c r="P202" i="100"/>
  <c r="P206" i="100"/>
  <c r="P210" i="100"/>
  <c r="P214" i="100"/>
  <c r="P218" i="100"/>
  <c r="P222" i="100"/>
  <c r="P226" i="100"/>
  <c r="P230" i="100"/>
  <c r="P234" i="100"/>
  <c r="P238" i="100"/>
  <c r="P242" i="100"/>
  <c r="P246" i="100"/>
  <c r="P250" i="100"/>
  <c r="P254" i="100"/>
  <c r="P258" i="100"/>
  <c r="P262" i="100"/>
  <c r="P266" i="100"/>
  <c r="P270" i="100"/>
  <c r="P274" i="100"/>
  <c r="P278" i="100"/>
  <c r="P282" i="100"/>
  <c r="P286" i="100"/>
  <c r="P290" i="100"/>
  <c r="P294" i="100"/>
  <c r="P298" i="100"/>
  <c r="P302" i="100"/>
  <c r="P306" i="100"/>
  <c r="P310" i="100"/>
  <c r="P314" i="100"/>
  <c r="P318" i="100"/>
  <c r="P322" i="100"/>
  <c r="P326" i="100"/>
  <c r="P330" i="100"/>
  <c r="P334" i="100"/>
  <c r="P338" i="100"/>
  <c r="P342" i="100"/>
  <c r="P346" i="100"/>
  <c r="P350" i="100"/>
  <c r="P360" i="100"/>
  <c r="P364" i="100"/>
  <c r="P367" i="100"/>
  <c r="P371" i="100"/>
  <c r="P375" i="100"/>
  <c r="P394" i="100"/>
  <c r="P398" i="100"/>
  <c r="P446" i="100"/>
  <c r="P469" i="100"/>
  <c r="P473" i="100"/>
  <c r="P479" i="100"/>
  <c r="F482" i="100"/>
  <c r="P482" i="100"/>
  <c r="P486" i="100"/>
  <c r="P495" i="100"/>
  <c r="P498" i="100"/>
  <c r="P504" i="100"/>
  <c r="P512" i="100"/>
  <c r="P526" i="100"/>
  <c r="P530" i="100"/>
  <c r="P534" i="100"/>
  <c r="P538" i="100"/>
  <c r="P542" i="100"/>
  <c r="P546" i="100"/>
  <c r="P560" i="100"/>
  <c r="P564" i="100"/>
  <c r="P568" i="100"/>
  <c r="P572" i="100"/>
  <c r="P576" i="100"/>
  <c r="P580" i="100"/>
  <c r="P584" i="100"/>
  <c r="P588" i="100"/>
  <c r="P592" i="100"/>
  <c r="P596" i="100"/>
  <c r="P600" i="100"/>
  <c r="P604" i="100"/>
  <c r="P608" i="100"/>
  <c r="P612" i="100"/>
  <c r="P616" i="100"/>
  <c r="P623" i="100"/>
  <c r="P626" i="100"/>
  <c r="P630" i="100"/>
  <c r="P634" i="100"/>
  <c r="P640" i="100"/>
  <c r="P353" i="100"/>
  <c r="P356" i="100"/>
  <c r="P378" i="100"/>
  <c r="P382" i="100"/>
  <c r="P386" i="100"/>
  <c r="P390" i="100"/>
  <c r="P401" i="100"/>
  <c r="P405" i="100"/>
  <c r="P409" i="100"/>
  <c r="P413" i="100"/>
  <c r="P417" i="100"/>
  <c r="P421" i="100"/>
  <c r="P425" i="100"/>
  <c r="P429" i="100"/>
  <c r="P433" i="100"/>
  <c r="P437" i="100"/>
  <c r="P443" i="100"/>
  <c r="P449" i="100"/>
  <c r="P453" i="100"/>
  <c r="P457" i="100"/>
  <c r="P461" i="100"/>
  <c r="P465" i="100"/>
  <c r="P489" i="100"/>
  <c r="P492" i="100"/>
  <c r="P501" i="100"/>
  <c r="P509" i="100"/>
  <c r="P518" i="100"/>
  <c r="P522" i="100"/>
  <c r="P549" i="100"/>
  <c r="P553" i="100"/>
  <c r="P637" i="100"/>
  <c r="P645" i="100"/>
  <c r="P648" i="100"/>
  <c r="P652" i="100"/>
  <c r="P656" i="100"/>
  <c r="P660" i="100"/>
  <c r="F664" i="100"/>
  <c r="P664" i="100"/>
  <c r="P668" i="100"/>
  <c r="P672" i="100"/>
  <c r="P676" i="100"/>
  <c r="P9" i="100"/>
  <c r="P13" i="100"/>
  <c r="P17" i="100"/>
  <c r="P21" i="100"/>
  <c r="P25" i="100"/>
  <c r="P29" i="100"/>
  <c r="P33" i="100"/>
  <c r="P37" i="100"/>
  <c r="P41" i="100"/>
  <c r="P45" i="100"/>
  <c r="P49" i="100"/>
  <c r="P53" i="100"/>
  <c r="P57" i="100"/>
  <c r="P61" i="100"/>
  <c r="P65" i="100"/>
  <c r="P69" i="100"/>
  <c r="P73" i="100"/>
  <c r="P77" i="100"/>
  <c r="P81" i="100"/>
  <c r="P85" i="100"/>
  <c r="P89" i="100"/>
  <c r="P93" i="100"/>
  <c r="P97" i="100"/>
  <c r="P101" i="100"/>
  <c r="P105" i="100"/>
  <c r="P109" i="100"/>
  <c r="P113" i="100"/>
  <c r="P117" i="100"/>
  <c r="P121" i="100"/>
  <c r="P125" i="100"/>
  <c r="P129" i="100"/>
  <c r="P133" i="100"/>
  <c r="P137" i="100"/>
  <c r="P141" i="100"/>
  <c r="P145" i="100"/>
  <c r="P149" i="100"/>
  <c r="P153" i="100"/>
  <c r="P157" i="100"/>
  <c r="P161" i="100"/>
  <c r="P165" i="100"/>
  <c r="P169" i="100"/>
  <c r="P173" i="100"/>
  <c r="P177" i="100"/>
  <c r="P181" i="100"/>
  <c r="P185" i="100"/>
  <c r="P189" i="100"/>
  <c r="P193" i="100"/>
  <c r="P197" i="100"/>
  <c r="P201" i="100"/>
  <c r="P205" i="100"/>
  <c r="P209" i="100"/>
  <c r="P213" i="100"/>
  <c r="P217" i="100"/>
  <c r="P221" i="100"/>
  <c r="P225" i="100"/>
  <c r="P229" i="100"/>
  <c r="P233" i="100"/>
  <c r="P237" i="100"/>
  <c r="P241" i="100"/>
  <c r="P245" i="100"/>
  <c r="P249" i="100"/>
  <c r="P253" i="100"/>
  <c r="P257" i="100"/>
  <c r="P261" i="100"/>
  <c r="P265" i="100"/>
  <c r="P269" i="100"/>
  <c r="P273" i="100"/>
  <c r="P277" i="100"/>
  <c r="P281" i="100"/>
  <c r="P285" i="100"/>
  <c r="P289" i="100"/>
  <c r="P293" i="100"/>
  <c r="P297" i="100"/>
  <c r="P301" i="100"/>
  <c r="P305" i="100"/>
  <c r="P309" i="100"/>
  <c r="P313" i="100"/>
  <c r="P317" i="100"/>
  <c r="P321" i="100"/>
  <c r="P325" i="100"/>
  <c r="P329" i="100"/>
  <c r="P333" i="100"/>
  <c r="P337" i="100"/>
  <c r="P341" i="100"/>
  <c r="P345" i="100"/>
  <c r="P349" i="100"/>
  <c r="P359" i="100"/>
  <c r="P363" i="100"/>
  <c r="P366" i="100"/>
  <c r="P370" i="100"/>
  <c r="P374" i="100"/>
  <c r="P393" i="100"/>
  <c r="P397" i="100"/>
  <c r="P440" i="100"/>
  <c r="P472" i="100"/>
  <c r="P475" i="100"/>
  <c r="P478" i="100"/>
  <c r="P485" i="100"/>
  <c r="F497" i="100"/>
  <c r="P497" i="100"/>
  <c r="P506" i="100"/>
  <c r="P514" i="100"/>
  <c r="P525" i="100"/>
  <c r="P529" i="100"/>
  <c r="P533" i="100"/>
  <c r="P537" i="100"/>
  <c r="P541" i="100"/>
  <c r="P545" i="100"/>
  <c r="P556" i="100"/>
  <c r="P559" i="100"/>
  <c r="P563" i="100"/>
  <c r="P567" i="100"/>
  <c r="P571" i="100"/>
  <c r="P575" i="100"/>
  <c r="P579" i="100"/>
  <c r="P583" i="100"/>
  <c r="P587" i="100"/>
  <c r="P591" i="100"/>
  <c r="P595" i="100"/>
  <c r="P599" i="100"/>
  <c r="P603" i="100"/>
  <c r="P607" i="100"/>
  <c r="P611" i="100"/>
  <c r="P615" i="100"/>
  <c r="P619" i="100"/>
  <c r="P625" i="100"/>
  <c r="P629" i="100"/>
  <c r="P633" i="100"/>
  <c r="P642" i="100"/>
  <c r="G5" i="100"/>
  <c r="F674" i="100"/>
  <c r="F678" i="100"/>
  <c r="F673" i="100"/>
  <c r="F672" i="100"/>
  <c r="F479" i="100"/>
  <c r="F661" i="100"/>
  <c r="F669" i="100"/>
  <c r="F23" i="100"/>
  <c r="F185" i="100"/>
  <c r="F230" i="100"/>
  <c r="F344" i="100"/>
  <c r="F222" i="100"/>
  <c r="F228" i="100"/>
  <c r="F246" i="100"/>
  <c r="F427" i="100"/>
  <c r="F168" i="100"/>
  <c r="F193" i="100"/>
  <c r="F11" i="100"/>
  <c r="F137" i="100"/>
  <c r="F182" i="100"/>
  <c r="F443" i="100"/>
  <c r="F210" i="100"/>
  <c r="F278" i="100"/>
  <c r="F415" i="100"/>
  <c r="F7" i="100"/>
  <c r="F43" i="100"/>
  <c r="F52" i="100"/>
  <c r="F190" i="100"/>
  <c r="F502" i="100"/>
  <c r="F485" i="100"/>
  <c r="F129" i="100"/>
  <c r="F161" i="100"/>
  <c r="F209" i="100"/>
  <c r="F252" i="100"/>
  <c r="F298" i="100"/>
  <c r="F318" i="100"/>
  <c r="F408" i="100"/>
  <c r="F484" i="100"/>
  <c r="F238" i="100"/>
  <c r="F93" i="100"/>
  <c r="F173" i="100"/>
  <c r="F196" i="100"/>
  <c r="F336" i="100"/>
  <c r="F352" i="100"/>
  <c r="F486" i="100"/>
  <c r="F213" i="100"/>
  <c r="F355" i="100"/>
  <c r="F105" i="100"/>
  <c r="F188" i="100"/>
  <c r="F242" i="100"/>
  <c r="F302" i="100"/>
  <c r="F392" i="100"/>
  <c r="F455" i="100"/>
  <c r="F553" i="100"/>
  <c r="F607" i="100"/>
  <c r="F21" i="100"/>
  <c r="F32" i="100"/>
  <c r="F39" i="100"/>
  <c r="F101" i="100"/>
  <c r="F121" i="100"/>
  <c r="F200" i="100"/>
  <c r="F206" i="100"/>
  <c r="F212" i="100"/>
  <c r="F218" i="100"/>
  <c r="F224" i="100"/>
  <c r="F226" i="100"/>
  <c r="F240" i="100"/>
  <c r="F334" i="100"/>
  <c r="F359" i="100"/>
  <c r="F580" i="100"/>
  <c r="F591" i="100"/>
  <c r="F16" i="100"/>
  <c r="F27" i="100"/>
  <c r="F37" i="100"/>
  <c r="F180" i="100"/>
  <c r="F234" i="100"/>
  <c r="F248" i="100"/>
  <c r="F487" i="100"/>
  <c r="F521" i="100"/>
  <c r="F527" i="100"/>
  <c r="F585" i="100"/>
  <c r="F596" i="100"/>
  <c r="F125" i="100"/>
  <c r="F153" i="100"/>
  <c r="F176" i="100"/>
  <c r="F255" i="100"/>
  <c r="F332" i="100"/>
  <c r="F346" i="100"/>
  <c r="F511" i="100"/>
  <c r="F532" i="100"/>
  <c r="F657" i="100"/>
  <c r="F668" i="100"/>
  <c r="F202" i="100"/>
  <c r="F194" i="100"/>
  <c r="F501" i="100"/>
  <c r="F51" i="100"/>
  <c r="F141" i="100"/>
  <c r="F165" i="100"/>
  <c r="F198" i="100"/>
  <c r="F214" i="100"/>
  <c r="F229" i="100"/>
  <c r="F250" i="100"/>
  <c r="F266" i="100"/>
  <c r="F306" i="100"/>
  <c r="F349" i="100"/>
  <c r="F380" i="100"/>
  <c r="F435" i="100"/>
  <c r="F481" i="100"/>
  <c r="F495" i="100"/>
  <c r="F72" i="100"/>
  <c r="F197" i="100"/>
  <c r="F201" i="100"/>
  <c r="F249" i="100"/>
  <c r="F471" i="100"/>
  <c r="F494" i="100"/>
  <c r="F548" i="100"/>
  <c r="F12" i="100"/>
  <c r="F28" i="100"/>
  <c r="F44" i="100"/>
  <c r="F47" i="100"/>
  <c r="F56" i="100"/>
  <c r="F68" i="100"/>
  <c r="F80" i="100"/>
  <c r="F113" i="100"/>
  <c r="F149" i="100"/>
  <c r="F160" i="100"/>
  <c r="F208" i="100"/>
  <c r="F225" i="100"/>
  <c r="F244" i="100"/>
  <c r="F245" i="100"/>
  <c r="F264" i="100"/>
  <c r="F364" i="100"/>
  <c r="F396" i="100"/>
  <c r="F233" i="100"/>
  <c r="F290" i="100"/>
  <c r="F152" i="100"/>
  <c r="F232" i="100"/>
  <c r="F181" i="100"/>
  <c r="F184" i="100"/>
  <c r="F241" i="100"/>
  <c r="F314" i="100"/>
  <c r="F330" i="100"/>
  <c r="F217" i="100"/>
  <c r="F340" i="100"/>
  <c r="F17" i="100"/>
  <c r="F117" i="100"/>
  <c r="F169" i="100"/>
  <c r="F216" i="100"/>
  <c r="F157" i="100"/>
  <c r="F205" i="100"/>
  <c r="F221" i="100"/>
  <c r="F237" i="100"/>
  <c r="F263" i="100"/>
  <c r="F328" i="100"/>
  <c r="F347" i="100"/>
  <c r="F492" i="100"/>
  <c r="F612" i="100"/>
  <c r="F623" i="100"/>
  <c r="F404" i="100"/>
  <c r="F33" i="100"/>
  <c r="F133" i="100"/>
  <c r="F164" i="100"/>
  <c r="F338" i="100"/>
  <c r="F350" i="100"/>
  <c r="F76" i="100"/>
  <c r="F91" i="100"/>
  <c r="F109" i="100"/>
  <c r="F145" i="100"/>
  <c r="F156" i="100"/>
  <c r="F172" i="100"/>
  <c r="F177" i="100"/>
  <c r="F186" i="100"/>
  <c r="F189" i="100"/>
  <c r="F192" i="100"/>
  <c r="F204" i="100"/>
  <c r="F220" i="100"/>
  <c r="F236" i="100"/>
  <c r="F254" i="100"/>
  <c r="F282" i="100"/>
  <c r="F326" i="100"/>
  <c r="F342" i="100"/>
  <c r="F368" i="100"/>
  <c r="F372" i="100"/>
  <c r="F388" i="100"/>
  <c r="F431" i="100"/>
  <c r="F451" i="100"/>
  <c r="F463" i="100"/>
  <c r="F569" i="100"/>
  <c r="F628" i="100"/>
  <c r="F644" i="100"/>
  <c r="F665" i="100"/>
  <c r="F516" i="100"/>
  <c r="F676" i="100"/>
  <c r="F286" i="100"/>
  <c r="F384" i="100"/>
  <c r="F447" i="100"/>
  <c r="F491" i="100"/>
  <c r="F500" i="100"/>
  <c r="F537" i="100"/>
  <c r="F294" i="100"/>
  <c r="F310" i="100"/>
  <c r="F361" i="100"/>
  <c r="F459" i="100"/>
  <c r="F467" i="100"/>
  <c r="F490" i="100"/>
  <c r="F499" i="100"/>
  <c r="F543" i="100"/>
  <c r="F601" i="100"/>
  <c r="F617" i="100"/>
  <c r="F633" i="100"/>
  <c r="F258" i="100"/>
  <c r="F268" i="100"/>
  <c r="F270" i="100"/>
  <c r="F272" i="100"/>
  <c r="F322" i="100"/>
  <c r="F354" i="100"/>
  <c r="F357" i="100"/>
  <c r="F376" i="100"/>
  <c r="F400" i="100"/>
  <c r="F419" i="100"/>
  <c r="F423" i="100"/>
  <c r="F439" i="100"/>
  <c r="F475" i="100"/>
  <c r="F483" i="100"/>
  <c r="F489" i="100"/>
  <c r="F498" i="100"/>
  <c r="F505" i="100"/>
  <c r="F564" i="100"/>
  <c r="F575" i="100"/>
  <c r="F652" i="100"/>
  <c r="F660" i="100"/>
  <c r="F656" i="100"/>
  <c r="F5" i="100"/>
  <c r="Q5" i="100"/>
  <c r="F49" i="100"/>
  <c r="F50" i="100"/>
  <c r="F61" i="100"/>
  <c r="F62" i="100"/>
  <c r="F63" i="100"/>
  <c r="F84" i="100"/>
  <c r="F6" i="100"/>
  <c r="F22" i="100"/>
  <c r="F38" i="100"/>
  <c r="F64" i="100"/>
  <c r="F67" i="100"/>
  <c r="F85" i="100"/>
  <c r="F327" i="100"/>
  <c r="F370" i="100"/>
  <c r="F65" i="100"/>
  <c r="F71" i="100"/>
  <c r="F81" i="100"/>
  <c r="F325" i="100"/>
  <c r="F97" i="100"/>
  <c r="F454" i="100"/>
  <c r="F69" i="100"/>
  <c r="F77" i="100"/>
  <c r="F8" i="100"/>
  <c r="F13" i="100"/>
  <c r="F19" i="100"/>
  <c r="F24" i="100"/>
  <c r="F29" i="100"/>
  <c r="F35" i="100"/>
  <c r="F40" i="100"/>
  <c r="F45" i="100"/>
  <c r="F46" i="100"/>
  <c r="F53" i="100"/>
  <c r="F54" i="100"/>
  <c r="F55" i="100"/>
  <c r="F73" i="100"/>
  <c r="F34" i="100"/>
  <c r="F14" i="100"/>
  <c r="F30" i="100"/>
  <c r="F393" i="100"/>
  <c r="F402" i="100"/>
  <c r="F18" i="100"/>
  <c r="F9" i="100"/>
  <c r="F15" i="100"/>
  <c r="F20" i="100"/>
  <c r="F25" i="100"/>
  <c r="F31" i="100"/>
  <c r="F36" i="100"/>
  <c r="F41" i="100"/>
  <c r="F57" i="100"/>
  <c r="F58" i="100"/>
  <c r="F59" i="100"/>
  <c r="F10" i="100"/>
  <c r="F26" i="100"/>
  <c r="F42" i="100"/>
  <c r="F48" i="100"/>
  <c r="F60" i="100"/>
  <c r="F88" i="100"/>
  <c r="F379" i="100"/>
  <c r="F257" i="100"/>
  <c r="F275" i="100"/>
  <c r="F276" i="100"/>
  <c r="F277" i="100"/>
  <c r="F345" i="100"/>
  <c r="F360" i="100"/>
  <c r="F365" i="100"/>
  <c r="F374" i="100"/>
  <c r="F383" i="100"/>
  <c r="F397" i="100"/>
  <c r="F406" i="100"/>
  <c r="F433" i="100"/>
  <c r="F75" i="100"/>
  <c r="F79" i="100"/>
  <c r="F83" i="100"/>
  <c r="F87" i="100"/>
  <c r="F92" i="100"/>
  <c r="F96" i="100"/>
  <c r="F100" i="100"/>
  <c r="F104" i="100"/>
  <c r="F108" i="100"/>
  <c r="F112" i="100"/>
  <c r="F116" i="100"/>
  <c r="F120" i="100"/>
  <c r="F124" i="100"/>
  <c r="F128" i="100"/>
  <c r="F132" i="100"/>
  <c r="F136" i="100"/>
  <c r="F140" i="100"/>
  <c r="F144" i="100"/>
  <c r="F148" i="100"/>
  <c r="F348" i="100"/>
  <c r="F351" i="100"/>
  <c r="F353" i="100"/>
  <c r="F362" i="100"/>
  <c r="F371" i="100"/>
  <c r="F385" i="100"/>
  <c r="F394" i="100"/>
  <c r="F403" i="100"/>
  <c r="F432" i="100"/>
  <c r="F478" i="100"/>
  <c r="F253" i="100"/>
  <c r="F269" i="100"/>
  <c r="F279" i="100"/>
  <c r="F280" i="100"/>
  <c r="F281" i="100"/>
  <c r="F356" i="100"/>
  <c r="F373" i="100"/>
  <c r="F382" i="100"/>
  <c r="F391" i="100"/>
  <c r="F405" i="100"/>
  <c r="F418" i="100"/>
  <c r="F265" i="100"/>
  <c r="F271" i="100"/>
  <c r="F283" i="100"/>
  <c r="F284" i="100"/>
  <c r="F285" i="100"/>
  <c r="F321" i="100"/>
  <c r="F323" i="100"/>
  <c r="F329" i="100"/>
  <c r="F331" i="100"/>
  <c r="F367" i="100"/>
  <c r="F381" i="100"/>
  <c r="F390" i="100"/>
  <c r="F399" i="100"/>
  <c r="F411" i="100"/>
  <c r="F417" i="100"/>
  <c r="F89" i="100"/>
  <c r="F94" i="100"/>
  <c r="F98" i="100"/>
  <c r="F102" i="100"/>
  <c r="F106" i="100"/>
  <c r="F110" i="100"/>
  <c r="F114" i="100"/>
  <c r="F118" i="100"/>
  <c r="F122" i="100"/>
  <c r="F126" i="100"/>
  <c r="F130" i="100"/>
  <c r="F134" i="100"/>
  <c r="F138" i="100"/>
  <c r="F142" i="100"/>
  <c r="F146" i="100"/>
  <c r="F150" i="100"/>
  <c r="F154" i="100"/>
  <c r="F158" i="100"/>
  <c r="F162" i="100"/>
  <c r="F166" i="100"/>
  <c r="F170" i="100"/>
  <c r="F174" i="100"/>
  <c r="F178" i="100"/>
  <c r="F287" i="100"/>
  <c r="F288" i="100"/>
  <c r="F289" i="100"/>
  <c r="F293" i="100"/>
  <c r="F297" i="100"/>
  <c r="F301" i="100"/>
  <c r="F305" i="100"/>
  <c r="F309" i="100"/>
  <c r="F313" i="100"/>
  <c r="F317" i="100"/>
  <c r="F319" i="100"/>
  <c r="F333" i="100"/>
  <c r="F335" i="100"/>
  <c r="F369" i="100"/>
  <c r="F378" i="100"/>
  <c r="F387" i="100"/>
  <c r="F401" i="100"/>
  <c r="F410" i="100"/>
  <c r="F416" i="100"/>
  <c r="F462" i="100"/>
  <c r="F261" i="100"/>
  <c r="F273" i="100"/>
  <c r="F291" i="100"/>
  <c r="F295" i="100"/>
  <c r="F299" i="100"/>
  <c r="F303" i="100"/>
  <c r="F307" i="100"/>
  <c r="F311" i="100"/>
  <c r="F315" i="100"/>
  <c r="F337" i="100"/>
  <c r="F339" i="100"/>
  <c r="F366" i="100"/>
  <c r="F375" i="100"/>
  <c r="F389" i="100"/>
  <c r="F398" i="100"/>
  <c r="F407" i="100"/>
  <c r="F434" i="100"/>
  <c r="F66" i="100"/>
  <c r="F70" i="100"/>
  <c r="F74" i="100"/>
  <c r="F78" i="100"/>
  <c r="F82" i="100"/>
  <c r="F86" i="100"/>
  <c r="F95" i="100"/>
  <c r="F99" i="100"/>
  <c r="F103" i="100"/>
  <c r="F107" i="100"/>
  <c r="F111" i="100"/>
  <c r="F115" i="100"/>
  <c r="F119" i="100"/>
  <c r="F123" i="100"/>
  <c r="F127" i="100"/>
  <c r="F131" i="100"/>
  <c r="F135" i="100"/>
  <c r="F139" i="100"/>
  <c r="F143" i="100"/>
  <c r="F147" i="100"/>
  <c r="F151" i="100"/>
  <c r="F155" i="100"/>
  <c r="F159" i="100"/>
  <c r="F163" i="100"/>
  <c r="F167" i="100"/>
  <c r="F171" i="100"/>
  <c r="F175" i="100"/>
  <c r="F179" i="100"/>
  <c r="F183" i="100"/>
  <c r="F187" i="100"/>
  <c r="F191" i="100"/>
  <c r="F195" i="100"/>
  <c r="F199" i="100"/>
  <c r="F203" i="100"/>
  <c r="F207" i="100"/>
  <c r="F211" i="100"/>
  <c r="F215" i="100"/>
  <c r="F219" i="100"/>
  <c r="F223" i="100"/>
  <c r="F227" i="100"/>
  <c r="F231" i="100"/>
  <c r="F235" i="100"/>
  <c r="F239" i="100"/>
  <c r="F243" i="100"/>
  <c r="F247" i="100"/>
  <c r="F251" i="100"/>
  <c r="F256" i="100"/>
  <c r="F262" i="100"/>
  <c r="F267" i="100"/>
  <c r="F274" i="100"/>
  <c r="F341" i="100"/>
  <c r="F343" i="100"/>
  <c r="F363" i="100"/>
  <c r="F377" i="100"/>
  <c r="F386" i="100"/>
  <c r="F395" i="100"/>
  <c r="F409" i="100"/>
  <c r="F470" i="100"/>
  <c r="F488" i="100"/>
  <c r="F510" i="100"/>
  <c r="F525" i="100"/>
  <c r="F540" i="100"/>
  <c r="F436" i="100"/>
  <c r="F437" i="100"/>
  <c r="F438" i="100"/>
  <c r="F509" i="100"/>
  <c r="F524" i="100"/>
  <c r="F539" i="100"/>
  <c r="F555" i="100"/>
  <c r="F603" i="100"/>
  <c r="F358" i="100"/>
  <c r="F412" i="100"/>
  <c r="F413" i="100"/>
  <c r="F414" i="100"/>
  <c r="F440" i="100"/>
  <c r="F441" i="100"/>
  <c r="F442" i="100"/>
  <c r="F444" i="100"/>
  <c r="F445" i="100"/>
  <c r="F446" i="100"/>
  <c r="F448" i="100"/>
  <c r="F449" i="100"/>
  <c r="F450" i="100"/>
  <c r="F466" i="100"/>
  <c r="F508" i="100"/>
  <c r="F523" i="100"/>
  <c r="F480" i="100"/>
  <c r="F507" i="100"/>
  <c r="F561" i="100"/>
  <c r="F581" i="100"/>
  <c r="F560" i="100"/>
  <c r="F420" i="100"/>
  <c r="F421" i="100"/>
  <c r="F422" i="100"/>
  <c r="F496" i="100"/>
  <c r="F424" i="100"/>
  <c r="F425" i="100"/>
  <c r="F426" i="100"/>
  <c r="F458" i="100"/>
  <c r="F474" i="100"/>
  <c r="F542" i="100"/>
  <c r="F292" i="100"/>
  <c r="F296" i="100"/>
  <c r="F300" i="100"/>
  <c r="F304" i="100"/>
  <c r="F308" i="100"/>
  <c r="F312" i="100"/>
  <c r="F316" i="100"/>
  <c r="F320" i="100"/>
  <c r="F324" i="100"/>
  <c r="F428" i="100"/>
  <c r="F429" i="100"/>
  <c r="F430" i="100"/>
  <c r="F526" i="100"/>
  <c r="F541" i="100"/>
  <c r="F556" i="100"/>
  <c r="F597" i="100"/>
  <c r="F506" i="100"/>
  <c r="F512" i="100"/>
  <c r="F513" i="100"/>
  <c r="F514" i="100"/>
  <c r="F517" i="100"/>
  <c r="F518" i="100"/>
  <c r="F522" i="100"/>
  <c r="F528" i="100"/>
  <c r="F529" i="100"/>
  <c r="F530" i="100"/>
  <c r="F533" i="100"/>
  <c r="F534" i="100"/>
  <c r="F538" i="100"/>
  <c r="F544" i="100"/>
  <c r="F545" i="100"/>
  <c r="F546" i="100"/>
  <c r="F549" i="100"/>
  <c r="F550" i="100"/>
  <c r="F554" i="100"/>
  <c r="F571" i="100"/>
  <c r="F608" i="100"/>
  <c r="F618" i="100"/>
  <c r="F629" i="100"/>
  <c r="F570" i="100"/>
  <c r="F640" i="100"/>
  <c r="F635" i="100"/>
  <c r="F592" i="100"/>
  <c r="F602" i="100"/>
  <c r="F452" i="100"/>
  <c r="F456" i="100"/>
  <c r="F460" i="100"/>
  <c r="F464" i="100"/>
  <c r="F468" i="100"/>
  <c r="F472" i="100"/>
  <c r="F476" i="100"/>
  <c r="F613" i="100"/>
  <c r="F624" i="100"/>
  <c r="F634" i="100"/>
  <c r="F565" i="100"/>
  <c r="F587" i="100"/>
  <c r="F453" i="100"/>
  <c r="F457" i="100"/>
  <c r="F461" i="100"/>
  <c r="F465" i="100"/>
  <c r="F469" i="100"/>
  <c r="F473" i="100"/>
  <c r="F477" i="100"/>
  <c r="F503" i="100"/>
  <c r="F504" i="100"/>
  <c r="F515" i="100"/>
  <c r="F519" i="100"/>
  <c r="F520" i="100"/>
  <c r="F531" i="100"/>
  <c r="F535" i="100"/>
  <c r="F536" i="100"/>
  <c r="F547" i="100"/>
  <c r="F551" i="100"/>
  <c r="F552" i="100"/>
  <c r="F558" i="100"/>
  <c r="F559" i="100"/>
  <c r="F576" i="100"/>
  <c r="F586" i="100"/>
  <c r="F619" i="100"/>
  <c r="F557" i="100"/>
  <c r="F563" i="100"/>
  <c r="F568" i="100"/>
  <c r="F573" i="100"/>
  <c r="F579" i="100"/>
  <c r="F584" i="100"/>
  <c r="F589" i="100"/>
  <c r="F595" i="100"/>
  <c r="F600" i="100"/>
  <c r="F605" i="100"/>
  <c r="F611" i="100"/>
  <c r="F616" i="100"/>
  <c r="F621" i="100"/>
  <c r="F627" i="100"/>
  <c r="F632" i="100"/>
  <c r="F637" i="100"/>
  <c r="F643" i="100"/>
  <c r="F648" i="100"/>
  <c r="F574" i="100"/>
  <c r="F590" i="100"/>
  <c r="F606" i="100"/>
  <c r="F622" i="100"/>
  <c r="F638" i="100"/>
  <c r="F645" i="100"/>
  <c r="F566" i="100"/>
  <c r="F582" i="100"/>
  <c r="F598" i="100"/>
  <c r="F614" i="100"/>
  <c r="F630" i="100"/>
  <c r="F646" i="100"/>
  <c r="F567" i="100"/>
  <c r="F572" i="100"/>
  <c r="F577" i="100"/>
  <c r="F583" i="100"/>
  <c r="F588" i="100"/>
  <c r="F593" i="100"/>
  <c r="F599" i="100"/>
  <c r="F604" i="100"/>
  <c r="F609" i="100"/>
  <c r="F615" i="100"/>
  <c r="F620" i="100"/>
  <c r="F625" i="100"/>
  <c r="F631" i="100"/>
  <c r="F636" i="100"/>
  <c r="F641" i="100"/>
  <c r="F647" i="100"/>
  <c r="F562" i="100"/>
  <c r="F578" i="100"/>
  <c r="F594" i="100"/>
  <c r="F610" i="100"/>
  <c r="F626" i="100"/>
  <c r="F642" i="100"/>
  <c r="F651" i="100"/>
  <c r="F655" i="100"/>
  <c r="F659" i="100"/>
  <c r="F663" i="100"/>
  <c r="F667" i="100"/>
  <c r="F671" i="100"/>
  <c r="F675" i="100"/>
  <c r="F649" i="100"/>
  <c r="F653" i="100"/>
  <c r="F677" i="100"/>
  <c r="F650" i="100"/>
  <c r="F654" i="100"/>
  <c r="F658" i="100"/>
  <c r="F662" i="100"/>
  <c r="F666" i="100"/>
  <c r="F670" i="100"/>
  <c r="N40" i="98" l="1"/>
  <c r="K40" i="98"/>
  <c r="G40" i="98"/>
  <c r="D40" i="98"/>
  <c r="W39" i="98"/>
  <c r="V39" i="98"/>
  <c r="S39" i="98"/>
  <c r="R39" i="98"/>
  <c r="Q39" i="98"/>
  <c r="P39" i="98"/>
  <c r="P41" i="98" s="1"/>
  <c r="O39" i="98"/>
  <c r="O41" i="98" s="1"/>
  <c r="N39" i="98"/>
  <c r="N41" i="98" s="1"/>
  <c r="M39" i="98"/>
  <c r="M41" i="98" s="1"/>
  <c r="L39" i="98"/>
  <c r="L41" i="98" s="1"/>
  <c r="K39" i="98"/>
  <c r="J39" i="98"/>
  <c r="J41" i="98" s="1"/>
  <c r="I39" i="98"/>
  <c r="I41" i="98" s="1"/>
  <c r="H39" i="98"/>
  <c r="H41" i="98" s="1"/>
  <c r="G39" i="98"/>
  <c r="G41" i="98" s="1"/>
  <c r="F39" i="98"/>
  <c r="F41" i="98" s="1"/>
  <c r="E39" i="98"/>
  <c r="E41" i="98" s="1"/>
  <c r="C39" i="98"/>
  <c r="X38" i="98"/>
  <c r="AF37" i="98"/>
  <c r="AF43" i="98" s="1"/>
  <c r="T37" i="98"/>
  <c r="T39" i="98" s="1"/>
  <c r="T41" i="98" s="1"/>
  <c r="X36" i="98"/>
  <c r="X35" i="98"/>
  <c r="X34" i="98"/>
  <c r="X33" i="98"/>
  <c r="X32" i="98"/>
  <c r="X31" i="98"/>
  <c r="X30" i="98"/>
  <c r="AI29" i="98"/>
  <c r="G29" i="98"/>
  <c r="X29" i="98" s="1"/>
  <c r="AI28" i="98"/>
  <c r="D28" i="98"/>
  <c r="D39" i="98" s="1"/>
  <c r="D41" i="98" s="1"/>
  <c r="T25" i="98"/>
  <c r="S25" i="98"/>
  <c r="R25" i="98"/>
  <c r="Q25" i="98"/>
  <c r="P25" i="98"/>
  <c r="N25" i="98"/>
  <c r="K25" i="98"/>
  <c r="G25" i="98"/>
  <c r="D25" i="98"/>
  <c r="X24" i="98"/>
  <c r="X23" i="98"/>
  <c r="X22" i="98"/>
  <c r="X21" i="98"/>
  <c r="X20" i="98"/>
  <c r="X19" i="98"/>
  <c r="X18" i="98"/>
  <c r="X17" i="98"/>
  <c r="X16" i="98"/>
  <c r="X15" i="98"/>
  <c r="X14" i="98"/>
  <c r="X13" i="98"/>
  <c r="D5" i="98"/>
  <c r="X1" i="98"/>
  <c r="C1" i="98"/>
  <c r="E57" i="97"/>
  <c r="L38" i="97"/>
  <c r="D36" i="97"/>
  <c r="L35" i="97"/>
  <c r="D35" i="97"/>
  <c r="L34" i="97"/>
  <c r="D34" i="97"/>
  <c r="E29" i="97"/>
  <c r="D23" i="97"/>
  <c r="I14" i="97" s="1"/>
  <c r="D22" i="97"/>
  <c r="I13" i="97" s="1"/>
  <c r="L21" i="97"/>
  <c r="D21" i="97"/>
  <c r="I12" i="97" s="1"/>
  <c r="D9" i="97"/>
  <c r="D8" i="97"/>
  <c r="G5" i="97"/>
  <c r="K41" i="98" l="1"/>
  <c r="X25" i="98"/>
  <c r="D58" i="97"/>
  <c r="L39" i="97"/>
  <c r="X37" i="98"/>
  <c r="X28" i="98"/>
  <c r="X39" i="98" s="1"/>
  <c r="I9" i="97"/>
  <c r="I10" i="97"/>
  <c r="I16" i="97" l="1"/>
  <c r="X41" i="98"/>
  <c r="Z39" i="98"/>
  <c r="D59" i="97"/>
  <c r="I397" i="96" l="1"/>
  <c r="I398" i="96"/>
  <c r="I5" i="96" l="1"/>
  <c r="I287" i="96"/>
  <c r="J12" i="96" l="1"/>
  <c r="K12" i="96"/>
  <c r="L12" i="96"/>
  <c r="G12" i="96" s="1"/>
  <c r="M12" i="96"/>
  <c r="N12" i="96"/>
  <c r="J13" i="96"/>
  <c r="K13" i="96"/>
  <c r="L13" i="96"/>
  <c r="G13" i="96" s="1"/>
  <c r="M13" i="96"/>
  <c r="N13" i="96"/>
  <c r="J14" i="96"/>
  <c r="K14" i="96"/>
  <c r="L14" i="96"/>
  <c r="G14" i="96" s="1"/>
  <c r="M14" i="96"/>
  <c r="N14" i="96"/>
  <c r="J15" i="96"/>
  <c r="K15" i="96"/>
  <c r="L15" i="96"/>
  <c r="G15" i="96" s="1"/>
  <c r="M15" i="96"/>
  <c r="N15" i="96"/>
  <c r="J16" i="96"/>
  <c r="K16" i="96"/>
  <c r="L16" i="96"/>
  <c r="G16" i="96" s="1"/>
  <c r="M16" i="96"/>
  <c r="N16" i="96"/>
  <c r="J17" i="96"/>
  <c r="K17" i="96"/>
  <c r="L17" i="96"/>
  <c r="G17" i="96" s="1"/>
  <c r="M17" i="96"/>
  <c r="N17" i="96"/>
  <c r="J18" i="96"/>
  <c r="K18" i="96"/>
  <c r="L18" i="96"/>
  <c r="G18" i="96" s="1"/>
  <c r="M18" i="96"/>
  <c r="N18" i="96"/>
  <c r="J19" i="96"/>
  <c r="K19" i="96"/>
  <c r="L19" i="96"/>
  <c r="G19" i="96" s="1"/>
  <c r="M19" i="96"/>
  <c r="N19" i="96"/>
  <c r="J20" i="96"/>
  <c r="K20" i="96"/>
  <c r="L20" i="96"/>
  <c r="G20" i="96" s="1"/>
  <c r="M20" i="96"/>
  <c r="N20" i="96"/>
  <c r="J21" i="96"/>
  <c r="K21" i="96"/>
  <c r="L21" i="96"/>
  <c r="G21" i="96" s="1"/>
  <c r="M21" i="96"/>
  <c r="N21" i="96"/>
  <c r="J22" i="96"/>
  <c r="K22" i="96"/>
  <c r="L22" i="96"/>
  <c r="G22" i="96" s="1"/>
  <c r="M22" i="96"/>
  <c r="N22" i="96"/>
  <c r="J23" i="96"/>
  <c r="K23" i="96"/>
  <c r="L23" i="96"/>
  <c r="G23" i="96" s="1"/>
  <c r="M23" i="96"/>
  <c r="N23" i="96"/>
  <c r="J24" i="96"/>
  <c r="K24" i="96"/>
  <c r="L24" i="96"/>
  <c r="G24" i="96" s="1"/>
  <c r="M24" i="96"/>
  <c r="N24" i="96"/>
  <c r="J25" i="96"/>
  <c r="K25" i="96"/>
  <c r="L25" i="96"/>
  <c r="G25" i="96" s="1"/>
  <c r="M25" i="96"/>
  <c r="N25" i="96"/>
  <c r="J26" i="96"/>
  <c r="K26" i="96"/>
  <c r="L26" i="96"/>
  <c r="G26" i="96" s="1"/>
  <c r="M26" i="96"/>
  <c r="N26" i="96"/>
  <c r="J27" i="96"/>
  <c r="K27" i="96"/>
  <c r="L27" i="96"/>
  <c r="G27" i="96" s="1"/>
  <c r="M27" i="96"/>
  <c r="N27" i="96"/>
  <c r="J28" i="96"/>
  <c r="K28" i="96"/>
  <c r="L28" i="96"/>
  <c r="G28" i="96" s="1"/>
  <c r="M28" i="96"/>
  <c r="N28" i="96"/>
  <c r="J29" i="96"/>
  <c r="K29" i="96"/>
  <c r="L29" i="96"/>
  <c r="G29" i="96" s="1"/>
  <c r="M29" i="96"/>
  <c r="N29" i="96"/>
  <c r="J30" i="96"/>
  <c r="K30" i="96"/>
  <c r="L30" i="96"/>
  <c r="G30" i="96" s="1"/>
  <c r="M30" i="96"/>
  <c r="N30" i="96"/>
  <c r="J31" i="96"/>
  <c r="K31" i="96"/>
  <c r="L31" i="96"/>
  <c r="G31" i="96" s="1"/>
  <c r="M31" i="96"/>
  <c r="N31" i="96"/>
  <c r="J32" i="96"/>
  <c r="K32" i="96"/>
  <c r="L32" i="96"/>
  <c r="G32" i="96" s="1"/>
  <c r="M32" i="96"/>
  <c r="N32" i="96"/>
  <c r="J33" i="96"/>
  <c r="K33" i="96"/>
  <c r="L33" i="96"/>
  <c r="G33" i="96" s="1"/>
  <c r="M33" i="96"/>
  <c r="N33" i="96"/>
  <c r="J34" i="96"/>
  <c r="K34" i="96"/>
  <c r="L34" i="96"/>
  <c r="G34" i="96" s="1"/>
  <c r="M34" i="96"/>
  <c r="N34" i="96"/>
  <c r="J35" i="96"/>
  <c r="K35" i="96"/>
  <c r="L35" i="96"/>
  <c r="G35" i="96" s="1"/>
  <c r="M35" i="96"/>
  <c r="N35" i="96"/>
  <c r="J36" i="96"/>
  <c r="K36" i="96"/>
  <c r="L36" i="96"/>
  <c r="G36" i="96" s="1"/>
  <c r="M36" i="96"/>
  <c r="N36" i="96"/>
  <c r="J37" i="96"/>
  <c r="K37" i="96"/>
  <c r="L37" i="96"/>
  <c r="G37" i="96" s="1"/>
  <c r="M37" i="96"/>
  <c r="N37" i="96"/>
  <c r="J38" i="96"/>
  <c r="K38" i="96"/>
  <c r="L38" i="96"/>
  <c r="G38" i="96" s="1"/>
  <c r="M38" i="96"/>
  <c r="N38" i="96"/>
  <c r="J39" i="96"/>
  <c r="K39" i="96"/>
  <c r="L39" i="96"/>
  <c r="G39" i="96" s="1"/>
  <c r="M39" i="96"/>
  <c r="N39" i="96"/>
  <c r="J40" i="96"/>
  <c r="K40" i="96"/>
  <c r="L40" i="96"/>
  <c r="G40" i="96" s="1"/>
  <c r="M40" i="96"/>
  <c r="N40" i="96"/>
  <c r="J41" i="96"/>
  <c r="K41" i="96"/>
  <c r="L41" i="96"/>
  <c r="G41" i="96" s="1"/>
  <c r="M41" i="96"/>
  <c r="N41" i="96"/>
  <c r="J42" i="96"/>
  <c r="K42" i="96"/>
  <c r="L42" i="96"/>
  <c r="G42" i="96" s="1"/>
  <c r="M42" i="96"/>
  <c r="N42" i="96"/>
  <c r="J43" i="96"/>
  <c r="K43" i="96"/>
  <c r="L43" i="96"/>
  <c r="G43" i="96" s="1"/>
  <c r="M43" i="96"/>
  <c r="N43" i="96"/>
  <c r="J44" i="96"/>
  <c r="K44" i="96"/>
  <c r="L44" i="96"/>
  <c r="G44" i="96" s="1"/>
  <c r="M44" i="96"/>
  <c r="N44" i="96"/>
  <c r="J45" i="96"/>
  <c r="K45" i="96"/>
  <c r="L45" i="96"/>
  <c r="G45" i="96" s="1"/>
  <c r="M45" i="96"/>
  <c r="N45" i="96"/>
  <c r="J46" i="96"/>
  <c r="K46" i="96"/>
  <c r="L46" i="96"/>
  <c r="G46" i="96" s="1"/>
  <c r="M46" i="96"/>
  <c r="N46" i="96"/>
  <c r="J47" i="96"/>
  <c r="K47" i="96"/>
  <c r="L47" i="96"/>
  <c r="G47" i="96" s="1"/>
  <c r="M47" i="96"/>
  <c r="N47" i="96"/>
  <c r="J48" i="96"/>
  <c r="K48" i="96"/>
  <c r="L48" i="96"/>
  <c r="G48" i="96" s="1"/>
  <c r="M48" i="96"/>
  <c r="N48" i="96"/>
  <c r="J49" i="96"/>
  <c r="K49" i="96"/>
  <c r="L49" i="96"/>
  <c r="G49" i="96" s="1"/>
  <c r="M49" i="96"/>
  <c r="N49" i="96"/>
  <c r="J50" i="96"/>
  <c r="K50" i="96"/>
  <c r="L50" i="96"/>
  <c r="G50" i="96" s="1"/>
  <c r="M50" i="96"/>
  <c r="N50" i="96"/>
  <c r="J51" i="96"/>
  <c r="K51" i="96"/>
  <c r="L51" i="96"/>
  <c r="G51" i="96" s="1"/>
  <c r="M51" i="96"/>
  <c r="N51" i="96"/>
  <c r="J52" i="96"/>
  <c r="K52" i="96"/>
  <c r="L52" i="96"/>
  <c r="G52" i="96" s="1"/>
  <c r="M52" i="96"/>
  <c r="N52" i="96"/>
  <c r="J53" i="96"/>
  <c r="K53" i="96"/>
  <c r="L53" i="96"/>
  <c r="G53" i="96" s="1"/>
  <c r="M53" i="96"/>
  <c r="N53" i="96"/>
  <c r="J54" i="96"/>
  <c r="K54" i="96"/>
  <c r="L54" i="96"/>
  <c r="G54" i="96" s="1"/>
  <c r="M54" i="96"/>
  <c r="N54" i="96"/>
  <c r="J55" i="96"/>
  <c r="K55" i="96"/>
  <c r="L55" i="96"/>
  <c r="G55" i="96" s="1"/>
  <c r="M55" i="96"/>
  <c r="N55" i="96"/>
  <c r="J56" i="96"/>
  <c r="K56" i="96"/>
  <c r="L56" i="96"/>
  <c r="G56" i="96" s="1"/>
  <c r="M56" i="96"/>
  <c r="N56" i="96"/>
  <c r="J57" i="96"/>
  <c r="K57" i="96"/>
  <c r="L57" i="96"/>
  <c r="G57" i="96" s="1"/>
  <c r="M57" i="96"/>
  <c r="N57" i="96"/>
  <c r="J58" i="96"/>
  <c r="K58" i="96"/>
  <c r="L58" i="96"/>
  <c r="G58" i="96" s="1"/>
  <c r="M58" i="96"/>
  <c r="N58" i="96"/>
  <c r="J59" i="96"/>
  <c r="K59" i="96"/>
  <c r="L59" i="96"/>
  <c r="G59" i="96" s="1"/>
  <c r="M59" i="96"/>
  <c r="N59" i="96"/>
  <c r="J60" i="96"/>
  <c r="K60" i="96"/>
  <c r="L60" i="96"/>
  <c r="G60" i="96" s="1"/>
  <c r="M60" i="96"/>
  <c r="N60" i="96"/>
  <c r="J61" i="96"/>
  <c r="K61" i="96"/>
  <c r="L61" i="96"/>
  <c r="G61" i="96" s="1"/>
  <c r="M61" i="96"/>
  <c r="N61" i="96"/>
  <c r="J62" i="96"/>
  <c r="K62" i="96"/>
  <c r="L62" i="96"/>
  <c r="G62" i="96" s="1"/>
  <c r="M62" i="96"/>
  <c r="N62" i="96"/>
  <c r="J63" i="96"/>
  <c r="K63" i="96"/>
  <c r="L63" i="96"/>
  <c r="G63" i="96" s="1"/>
  <c r="M63" i="96"/>
  <c r="N63" i="96"/>
  <c r="J64" i="96"/>
  <c r="K64" i="96"/>
  <c r="L64" i="96"/>
  <c r="G64" i="96" s="1"/>
  <c r="M64" i="96"/>
  <c r="N64" i="96"/>
  <c r="J65" i="96"/>
  <c r="K65" i="96"/>
  <c r="L65" i="96"/>
  <c r="G65" i="96" s="1"/>
  <c r="M65" i="96"/>
  <c r="N65" i="96"/>
  <c r="J66" i="96"/>
  <c r="K66" i="96"/>
  <c r="L66" i="96"/>
  <c r="G66" i="96" s="1"/>
  <c r="M66" i="96"/>
  <c r="N66" i="96"/>
  <c r="J67" i="96"/>
  <c r="K67" i="96"/>
  <c r="L67" i="96"/>
  <c r="G67" i="96" s="1"/>
  <c r="M67" i="96"/>
  <c r="N67" i="96"/>
  <c r="J68" i="96"/>
  <c r="K68" i="96"/>
  <c r="L68" i="96"/>
  <c r="G68" i="96" s="1"/>
  <c r="M68" i="96"/>
  <c r="N68" i="96"/>
  <c r="J69" i="96"/>
  <c r="K69" i="96"/>
  <c r="L69" i="96"/>
  <c r="G69" i="96" s="1"/>
  <c r="M69" i="96"/>
  <c r="N69" i="96"/>
  <c r="J70" i="96"/>
  <c r="K70" i="96"/>
  <c r="L70" i="96"/>
  <c r="G70" i="96" s="1"/>
  <c r="M70" i="96"/>
  <c r="N70" i="96"/>
  <c r="J71" i="96"/>
  <c r="K71" i="96"/>
  <c r="L71" i="96"/>
  <c r="G71" i="96" s="1"/>
  <c r="M71" i="96"/>
  <c r="N71" i="96"/>
  <c r="J72" i="96"/>
  <c r="K72" i="96"/>
  <c r="L72" i="96"/>
  <c r="G72" i="96" s="1"/>
  <c r="M72" i="96"/>
  <c r="N72" i="96"/>
  <c r="J73" i="96"/>
  <c r="K73" i="96"/>
  <c r="L73" i="96"/>
  <c r="G73" i="96" s="1"/>
  <c r="M73" i="96"/>
  <c r="N73" i="96"/>
  <c r="J74" i="96"/>
  <c r="K74" i="96"/>
  <c r="L74" i="96"/>
  <c r="G74" i="96" s="1"/>
  <c r="M74" i="96"/>
  <c r="N74" i="96"/>
  <c r="J75" i="96"/>
  <c r="K75" i="96"/>
  <c r="L75" i="96"/>
  <c r="G75" i="96" s="1"/>
  <c r="M75" i="96"/>
  <c r="N75" i="96"/>
  <c r="J76" i="96"/>
  <c r="K76" i="96"/>
  <c r="L76" i="96"/>
  <c r="G76" i="96" s="1"/>
  <c r="M76" i="96"/>
  <c r="N76" i="96"/>
  <c r="J77" i="96"/>
  <c r="K77" i="96"/>
  <c r="L77" i="96"/>
  <c r="G77" i="96" s="1"/>
  <c r="M77" i="96"/>
  <c r="N77" i="96"/>
  <c r="J78" i="96"/>
  <c r="K78" i="96"/>
  <c r="L78" i="96"/>
  <c r="G78" i="96" s="1"/>
  <c r="M78" i="96"/>
  <c r="N78" i="96"/>
  <c r="J79" i="96"/>
  <c r="K79" i="96"/>
  <c r="L79" i="96"/>
  <c r="G79" i="96" s="1"/>
  <c r="M79" i="96"/>
  <c r="N79" i="96"/>
  <c r="J80" i="96"/>
  <c r="K80" i="96"/>
  <c r="L80" i="96"/>
  <c r="G80" i="96" s="1"/>
  <c r="M80" i="96"/>
  <c r="N80" i="96"/>
  <c r="J81" i="96"/>
  <c r="K81" i="96"/>
  <c r="L81" i="96"/>
  <c r="G81" i="96" s="1"/>
  <c r="M81" i="96"/>
  <c r="N81" i="96"/>
  <c r="J82" i="96"/>
  <c r="K82" i="96"/>
  <c r="L82" i="96"/>
  <c r="G82" i="96" s="1"/>
  <c r="M82" i="96"/>
  <c r="N82" i="96"/>
  <c r="J83" i="96"/>
  <c r="K83" i="96"/>
  <c r="L83" i="96"/>
  <c r="G83" i="96" s="1"/>
  <c r="M83" i="96"/>
  <c r="N83" i="96"/>
  <c r="J84" i="96"/>
  <c r="K84" i="96"/>
  <c r="L84" i="96"/>
  <c r="G84" i="96" s="1"/>
  <c r="M84" i="96"/>
  <c r="N84" i="96"/>
  <c r="J85" i="96"/>
  <c r="K85" i="96"/>
  <c r="L85" i="96"/>
  <c r="G85" i="96" s="1"/>
  <c r="M85" i="96"/>
  <c r="N85" i="96"/>
  <c r="J86" i="96"/>
  <c r="K86" i="96"/>
  <c r="L86" i="96"/>
  <c r="G86" i="96" s="1"/>
  <c r="M86" i="96"/>
  <c r="N86" i="96"/>
  <c r="J87" i="96"/>
  <c r="K87" i="96"/>
  <c r="L87" i="96"/>
  <c r="G87" i="96" s="1"/>
  <c r="M87" i="96"/>
  <c r="N87" i="96"/>
  <c r="J88" i="96"/>
  <c r="K88" i="96"/>
  <c r="L88" i="96"/>
  <c r="G88" i="96" s="1"/>
  <c r="M88" i="96"/>
  <c r="N88" i="96"/>
  <c r="J89" i="96"/>
  <c r="K89" i="96"/>
  <c r="L89" i="96"/>
  <c r="G89" i="96" s="1"/>
  <c r="M89" i="96"/>
  <c r="N89" i="96"/>
  <c r="J90" i="96"/>
  <c r="K90" i="96"/>
  <c r="L90" i="96"/>
  <c r="G90" i="96" s="1"/>
  <c r="M90" i="96"/>
  <c r="N90" i="96"/>
  <c r="J91" i="96"/>
  <c r="K91" i="96"/>
  <c r="L91" i="96"/>
  <c r="G91" i="96" s="1"/>
  <c r="M91" i="96"/>
  <c r="N91" i="96"/>
  <c r="J92" i="96"/>
  <c r="K92" i="96"/>
  <c r="L92" i="96"/>
  <c r="M92" i="96"/>
  <c r="N92" i="96"/>
  <c r="J93" i="96"/>
  <c r="K93" i="96"/>
  <c r="L93" i="96"/>
  <c r="M93" i="96"/>
  <c r="N93" i="96"/>
  <c r="J94" i="96"/>
  <c r="K94" i="96"/>
  <c r="L94" i="96"/>
  <c r="G94" i="96" s="1"/>
  <c r="M94" i="96"/>
  <c r="N94" i="96"/>
  <c r="J95" i="96"/>
  <c r="K95" i="96"/>
  <c r="L95" i="96"/>
  <c r="G95" i="96" s="1"/>
  <c r="M95" i="96"/>
  <c r="N95" i="96"/>
  <c r="J96" i="96"/>
  <c r="K96" i="96"/>
  <c r="L96" i="96"/>
  <c r="G96" i="96" s="1"/>
  <c r="M96" i="96"/>
  <c r="N96" i="96"/>
  <c r="J97" i="96"/>
  <c r="K97" i="96"/>
  <c r="L97" i="96"/>
  <c r="G97" i="96" s="1"/>
  <c r="M97" i="96"/>
  <c r="N97" i="96"/>
  <c r="J98" i="96"/>
  <c r="K98" i="96"/>
  <c r="L98" i="96"/>
  <c r="G98" i="96" s="1"/>
  <c r="M98" i="96"/>
  <c r="N98" i="96"/>
  <c r="J99" i="96"/>
  <c r="K99" i="96"/>
  <c r="L99" i="96"/>
  <c r="G99" i="96" s="1"/>
  <c r="M99" i="96"/>
  <c r="N99" i="96"/>
  <c r="J100" i="96"/>
  <c r="K100" i="96"/>
  <c r="L100" i="96"/>
  <c r="G100" i="96" s="1"/>
  <c r="M100" i="96"/>
  <c r="N100" i="96"/>
  <c r="J101" i="96"/>
  <c r="K101" i="96"/>
  <c r="L101" i="96"/>
  <c r="G101" i="96" s="1"/>
  <c r="M101" i="96"/>
  <c r="N101" i="96"/>
  <c r="J102" i="96"/>
  <c r="K102" i="96"/>
  <c r="L102" i="96"/>
  <c r="G102" i="96" s="1"/>
  <c r="M102" i="96"/>
  <c r="N102" i="96"/>
  <c r="J103" i="96"/>
  <c r="K103" i="96"/>
  <c r="L103" i="96"/>
  <c r="G103" i="96" s="1"/>
  <c r="M103" i="96"/>
  <c r="N103" i="96"/>
  <c r="J104" i="96"/>
  <c r="K104" i="96"/>
  <c r="L104" i="96"/>
  <c r="G104" i="96" s="1"/>
  <c r="M104" i="96"/>
  <c r="N104" i="96"/>
  <c r="J105" i="96"/>
  <c r="K105" i="96"/>
  <c r="L105" i="96"/>
  <c r="G105" i="96" s="1"/>
  <c r="M105" i="96"/>
  <c r="N105" i="96"/>
  <c r="J106" i="96"/>
  <c r="K106" i="96"/>
  <c r="L106" i="96"/>
  <c r="G106" i="96" s="1"/>
  <c r="M106" i="96"/>
  <c r="N106" i="96"/>
  <c r="J107" i="96"/>
  <c r="K107" i="96"/>
  <c r="L107" i="96"/>
  <c r="G107" i="96" s="1"/>
  <c r="M107" i="96"/>
  <c r="N107" i="96"/>
  <c r="J108" i="96"/>
  <c r="K108" i="96"/>
  <c r="L108" i="96"/>
  <c r="G108" i="96" s="1"/>
  <c r="M108" i="96"/>
  <c r="N108" i="96"/>
  <c r="J109" i="96"/>
  <c r="K109" i="96"/>
  <c r="L109" i="96"/>
  <c r="G109" i="96" s="1"/>
  <c r="M109" i="96"/>
  <c r="N109" i="96"/>
  <c r="J110" i="96"/>
  <c r="K110" i="96"/>
  <c r="L110" i="96"/>
  <c r="G110" i="96" s="1"/>
  <c r="M110" i="96"/>
  <c r="N110" i="96"/>
  <c r="J111" i="96"/>
  <c r="K111" i="96"/>
  <c r="L111" i="96"/>
  <c r="G111" i="96" s="1"/>
  <c r="M111" i="96"/>
  <c r="N111" i="96"/>
  <c r="J112" i="96"/>
  <c r="K112" i="96"/>
  <c r="L112" i="96"/>
  <c r="G112" i="96" s="1"/>
  <c r="M112" i="96"/>
  <c r="N112" i="96"/>
  <c r="J113" i="96"/>
  <c r="K113" i="96"/>
  <c r="L113" i="96"/>
  <c r="G113" i="96" s="1"/>
  <c r="M113" i="96"/>
  <c r="N113" i="96"/>
  <c r="J114" i="96"/>
  <c r="K114" i="96"/>
  <c r="L114" i="96"/>
  <c r="G114" i="96" s="1"/>
  <c r="M114" i="96"/>
  <c r="N114" i="96"/>
  <c r="J115" i="96"/>
  <c r="K115" i="96"/>
  <c r="L115" i="96"/>
  <c r="G115" i="96" s="1"/>
  <c r="M115" i="96"/>
  <c r="N115" i="96"/>
  <c r="J116" i="96"/>
  <c r="K116" i="96"/>
  <c r="L116" i="96"/>
  <c r="G116" i="96" s="1"/>
  <c r="M116" i="96"/>
  <c r="N116" i="96"/>
  <c r="J117" i="96"/>
  <c r="K117" i="96"/>
  <c r="L117" i="96"/>
  <c r="G117" i="96" s="1"/>
  <c r="M117" i="96"/>
  <c r="N117" i="96"/>
  <c r="J118" i="96"/>
  <c r="K118" i="96"/>
  <c r="L118" i="96"/>
  <c r="G118" i="96" s="1"/>
  <c r="M118" i="96"/>
  <c r="N118" i="96"/>
  <c r="J119" i="96"/>
  <c r="K119" i="96"/>
  <c r="L119" i="96"/>
  <c r="G119" i="96" s="1"/>
  <c r="M119" i="96"/>
  <c r="N119" i="96"/>
  <c r="J120" i="96"/>
  <c r="K120" i="96"/>
  <c r="L120" i="96"/>
  <c r="G120" i="96" s="1"/>
  <c r="M120" i="96"/>
  <c r="N120" i="96"/>
  <c r="J121" i="96"/>
  <c r="K121" i="96"/>
  <c r="L121" i="96"/>
  <c r="G121" i="96" s="1"/>
  <c r="M121" i="96"/>
  <c r="N121" i="96"/>
  <c r="J122" i="96"/>
  <c r="K122" i="96"/>
  <c r="L122" i="96"/>
  <c r="G122" i="96" s="1"/>
  <c r="M122" i="96"/>
  <c r="N122" i="96"/>
  <c r="J123" i="96"/>
  <c r="K123" i="96"/>
  <c r="L123" i="96"/>
  <c r="G123" i="96" s="1"/>
  <c r="M123" i="96"/>
  <c r="N123" i="96"/>
  <c r="J124" i="96"/>
  <c r="K124" i="96"/>
  <c r="L124" i="96"/>
  <c r="G124" i="96" s="1"/>
  <c r="M124" i="96"/>
  <c r="N124" i="96"/>
  <c r="J125" i="96"/>
  <c r="K125" i="96"/>
  <c r="L125" i="96"/>
  <c r="G125" i="96" s="1"/>
  <c r="M125" i="96"/>
  <c r="N125" i="96"/>
  <c r="J126" i="96"/>
  <c r="K126" i="96"/>
  <c r="L126" i="96"/>
  <c r="G126" i="96" s="1"/>
  <c r="M126" i="96"/>
  <c r="N126" i="96"/>
  <c r="J127" i="96"/>
  <c r="K127" i="96"/>
  <c r="L127" i="96"/>
  <c r="G127" i="96" s="1"/>
  <c r="M127" i="96"/>
  <c r="N127" i="96"/>
  <c r="J128" i="96"/>
  <c r="K128" i="96"/>
  <c r="L128" i="96"/>
  <c r="G128" i="96" s="1"/>
  <c r="M128" i="96"/>
  <c r="N128" i="96"/>
  <c r="J129" i="96"/>
  <c r="K129" i="96"/>
  <c r="L129" i="96"/>
  <c r="G129" i="96" s="1"/>
  <c r="M129" i="96"/>
  <c r="N129" i="96"/>
  <c r="J130" i="96"/>
  <c r="K130" i="96"/>
  <c r="L130" i="96"/>
  <c r="G130" i="96" s="1"/>
  <c r="M130" i="96"/>
  <c r="N130" i="96"/>
  <c r="J131" i="96"/>
  <c r="K131" i="96"/>
  <c r="L131" i="96"/>
  <c r="G131" i="96" s="1"/>
  <c r="M131" i="96"/>
  <c r="N131" i="96"/>
  <c r="J132" i="96"/>
  <c r="K132" i="96"/>
  <c r="L132" i="96"/>
  <c r="G132" i="96" s="1"/>
  <c r="M132" i="96"/>
  <c r="N132" i="96"/>
  <c r="J133" i="96"/>
  <c r="K133" i="96"/>
  <c r="L133" i="96"/>
  <c r="G133" i="96" s="1"/>
  <c r="M133" i="96"/>
  <c r="N133" i="96"/>
  <c r="J134" i="96"/>
  <c r="K134" i="96"/>
  <c r="L134" i="96"/>
  <c r="G134" i="96" s="1"/>
  <c r="M134" i="96"/>
  <c r="N134" i="96"/>
  <c r="J135" i="96"/>
  <c r="K135" i="96"/>
  <c r="L135" i="96"/>
  <c r="G135" i="96" s="1"/>
  <c r="M135" i="96"/>
  <c r="N135" i="96"/>
  <c r="J136" i="96"/>
  <c r="K136" i="96"/>
  <c r="L136" i="96"/>
  <c r="G136" i="96" s="1"/>
  <c r="M136" i="96"/>
  <c r="N136" i="96"/>
  <c r="J137" i="96"/>
  <c r="K137" i="96"/>
  <c r="L137" i="96"/>
  <c r="G137" i="96" s="1"/>
  <c r="M137" i="96"/>
  <c r="N137" i="96"/>
  <c r="J138" i="96"/>
  <c r="K138" i="96"/>
  <c r="L138" i="96"/>
  <c r="G138" i="96" s="1"/>
  <c r="M138" i="96"/>
  <c r="N138" i="96"/>
  <c r="J139" i="96"/>
  <c r="K139" i="96"/>
  <c r="L139" i="96"/>
  <c r="G139" i="96" s="1"/>
  <c r="M139" i="96"/>
  <c r="N139" i="96"/>
  <c r="J140" i="96"/>
  <c r="K140" i="96"/>
  <c r="L140" i="96"/>
  <c r="G140" i="96" s="1"/>
  <c r="M140" i="96"/>
  <c r="N140" i="96"/>
  <c r="J141" i="96"/>
  <c r="K141" i="96"/>
  <c r="L141" i="96"/>
  <c r="G141" i="96" s="1"/>
  <c r="M141" i="96"/>
  <c r="N141" i="96"/>
  <c r="J142" i="96"/>
  <c r="K142" i="96"/>
  <c r="L142" i="96"/>
  <c r="G142" i="96" s="1"/>
  <c r="M142" i="96"/>
  <c r="N142" i="96"/>
  <c r="J143" i="96"/>
  <c r="K143" i="96"/>
  <c r="L143" i="96"/>
  <c r="G143" i="96" s="1"/>
  <c r="M143" i="96"/>
  <c r="N143" i="96"/>
  <c r="J144" i="96"/>
  <c r="K144" i="96"/>
  <c r="L144" i="96"/>
  <c r="G144" i="96" s="1"/>
  <c r="M144" i="96"/>
  <c r="N144" i="96"/>
  <c r="J145" i="96"/>
  <c r="K145" i="96"/>
  <c r="L145" i="96"/>
  <c r="G145" i="96" s="1"/>
  <c r="M145" i="96"/>
  <c r="N145" i="96"/>
  <c r="J146" i="96"/>
  <c r="K146" i="96"/>
  <c r="L146" i="96"/>
  <c r="G146" i="96" s="1"/>
  <c r="M146" i="96"/>
  <c r="N146" i="96"/>
  <c r="J147" i="96"/>
  <c r="K147" i="96"/>
  <c r="L147" i="96"/>
  <c r="G147" i="96" s="1"/>
  <c r="M147" i="96"/>
  <c r="N147" i="96"/>
  <c r="J148" i="96"/>
  <c r="K148" i="96"/>
  <c r="L148" i="96"/>
  <c r="G148" i="96" s="1"/>
  <c r="M148" i="96"/>
  <c r="N148" i="96"/>
  <c r="J149" i="96"/>
  <c r="K149" i="96"/>
  <c r="L149" i="96"/>
  <c r="G149" i="96" s="1"/>
  <c r="M149" i="96"/>
  <c r="N149" i="96"/>
  <c r="J150" i="96"/>
  <c r="K150" i="96"/>
  <c r="L150" i="96"/>
  <c r="G150" i="96" s="1"/>
  <c r="M150" i="96"/>
  <c r="N150" i="96"/>
  <c r="J151" i="96"/>
  <c r="K151" i="96"/>
  <c r="L151" i="96"/>
  <c r="G151" i="96" s="1"/>
  <c r="M151" i="96"/>
  <c r="N151" i="96"/>
  <c r="J152" i="96"/>
  <c r="K152" i="96"/>
  <c r="L152" i="96"/>
  <c r="G152" i="96" s="1"/>
  <c r="M152" i="96"/>
  <c r="N152" i="96"/>
  <c r="J153" i="96"/>
  <c r="K153" i="96"/>
  <c r="L153" i="96"/>
  <c r="G153" i="96" s="1"/>
  <c r="M153" i="96"/>
  <c r="N153" i="96"/>
  <c r="J154" i="96"/>
  <c r="K154" i="96"/>
  <c r="L154" i="96"/>
  <c r="G154" i="96" s="1"/>
  <c r="M154" i="96"/>
  <c r="N154" i="96"/>
  <c r="J155" i="96"/>
  <c r="K155" i="96"/>
  <c r="L155" i="96"/>
  <c r="G155" i="96" s="1"/>
  <c r="M155" i="96"/>
  <c r="N155" i="96"/>
  <c r="J156" i="96"/>
  <c r="K156" i="96"/>
  <c r="L156" i="96"/>
  <c r="G156" i="96" s="1"/>
  <c r="M156" i="96"/>
  <c r="N156" i="96"/>
  <c r="J157" i="96"/>
  <c r="K157" i="96"/>
  <c r="L157" i="96"/>
  <c r="G157" i="96" s="1"/>
  <c r="M157" i="96"/>
  <c r="N157" i="96"/>
  <c r="J158" i="96"/>
  <c r="K158" i="96"/>
  <c r="L158" i="96"/>
  <c r="G158" i="96" s="1"/>
  <c r="M158" i="96"/>
  <c r="N158" i="96"/>
  <c r="J159" i="96"/>
  <c r="K159" i="96"/>
  <c r="L159" i="96"/>
  <c r="G159" i="96" s="1"/>
  <c r="M159" i="96"/>
  <c r="N159" i="96"/>
  <c r="J160" i="96"/>
  <c r="K160" i="96"/>
  <c r="L160" i="96"/>
  <c r="G160" i="96" s="1"/>
  <c r="M160" i="96"/>
  <c r="N160" i="96"/>
  <c r="J161" i="96"/>
  <c r="K161" i="96"/>
  <c r="L161" i="96"/>
  <c r="G161" i="96" s="1"/>
  <c r="M161" i="96"/>
  <c r="N161" i="96"/>
  <c r="J162" i="96"/>
  <c r="K162" i="96"/>
  <c r="L162" i="96"/>
  <c r="G162" i="96" s="1"/>
  <c r="M162" i="96"/>
  <c r="N162" i="96"/>
  <c r="J163" i="96"/>
  <c r="K163" i="96"/>
  <c r="L163" i="96"/>
  <c r="G163" i="96" s="1"/>
  <c r="M163" i="96"/>
  <c r="N163" i="96"/>
  <c r="J164" i="96"/>
  <c r="K164" i="96"/>
  <c r="L164" i="96"/>
  <c r="G164" i="96" s="1"/>
  <c r="M164" i="96"/>
  <c r="N164" i="96"/>
  <c r="J165" i="96"/>
  <c r="K165" i="96"/>
  <c r="L165" i="96"/>
  <c r="G165" i="96" s="1"/>
  <c r="M165" i="96"/>
  <c r="N165" i="96"/>
  <c r="J166" i="96"/>
  <c r="K166" i="96"/>
  <c r="L166" i="96"/>
  <c r="G166" i="96" s="1"/>
  <c r="M166" i="96"/>
  <c r="N166" i="96"/>
  <c r="J167" i="96"/>
  <c r="K167" i="96"/>
  <c r="L167" i="96"/>
  <c r="G167" i="96" s="1"/>
  <c r="M167" i="96"/>
  <c r="N167" i="96"/>
  <c r="J168" i="96"/>
  <c r="K168" i="96"/>
  <c r="L168" i="96"/>
  <c r="G168" i="96" s="1"/>
  <c r="M168" i="96"/>
  <c r="N168" i="96"/>
  <c r="J169" i="96"/>
  <c r="K169" i="96"/>
  <c r="L169" i="96"/>
  <c r="G169" i="96" s="1"/>
  <c r="M169" i="96"/>
  <c r="N169" i="96"/>
  <c r="J170" i="96"/>
  <c r="K170" i="96"/>
  <c r="L170" i="96"/>
  <c r="G170" i="96" s="1"/>
  <c r="M170" i="96"/>
  <c r="N170" i="96"/>
  <c r="J171" i="96"/>
  <c r="K171" i="96"/>
  <c r="L171" i="96"/>
  <c r="G171" i="96" s="1"/>
  <c r="M171" i="96"/>
  <c r="N171" i="96"/>
  <c r="J172" i="96"/>
  <c r="K172" i="96"/>
  <c r="L172" i="96"/>
  <c r="G172" i="96" s="1"/>
  <c r="M172" i="96"/>
  <c r="N172" i="96"/>
  <c r="J173" i="96"/>
  <c r="K173" i="96"/>
  <c r="L173" i="96"/>
  <c r="G173" i="96" s="1"/>
  <c r="M173" i="96"/>
  <c r="N173" i="96"/>
  <c r="J174" i="96"/>
  <c r="K174" i="96"/>
  <c r="L174" i="96"/>
  <c r="G174" i="96" s="1"/>
  <c r="M174" i="96"/>
  <c r="N174" i="96"/>
  <c r="J175" i="96"/>
  <c r="K175" i="96"/>
  <c r="L175" i="96"/>
  <c r="G175" i="96" s="1"/>
  <c r="M175" i="96"/>
  <c r="N175" i="96"/>
  <c r="J176" i="96"/>
  <c r="K176" i="96"/>
  <c r="L176" i="96"/>
  <c r="G176" i="96" s="1"/>
  <c r="M176" i="96"/>
  <c r="N176" i="96"/>
  <c r="J177" i="96"/>
  <c r="K177" i="96"/>
  <c r="L177" i="96"/>
  <c r="G177" i="96" s="1"/>
  <c r="M177" i="96"/>
  <c r="N177" i="96"/>
  <c r="J178" i="96"/>
  <c r="K178" i="96"/>
  <c r="L178" i="96"/>
  <c r="G178" i="96" s="1"/>
  <c r="M178" i="96"/>
  <c r="N178" i="96"/>
  <c r="J179" i="96"/>
  <c r="K179" i="96"/>
  <c r="L179" i="96"/>
  <c r="G179" i="96" s="1"/>
  <c r="M179" i="96"/>
  <c r="N179" i="96"/>
  <c r="J180" i="96"/>
  <c r="K180" i="96"/>
  <c r="L180" i="96"/>
  <c r="G180" i="96" s="1"/>
  <c r="M180" i="96"/>
  <c r="N180" i="96"/>
  <c r="J181" i="96"/>
  <c r="K181" i="96"/>
  <c r="L181" i="96"/>
  <c r="G181" i="96" s="1"/>
  <c r="M181" i="96"/>
  <c r="N181" i="96"/>
  <c r="J182" i="96"/>
  <c r="K182" i="96"/>
  <c r="L182" i="96"/>
  <c r="G182" i="96" s="1"/>
  <c r="M182" i="96"/>
  <c r="N182" i="96"/>
  <c r="J183" i="96"/>
  <c r="K183" i="96"/>
  <c r="L183" i="96"/>
  <c r="G183" i="96" s="1"/>
  <c r="M183" i="96"/>
  <c r="N183" i="96"/>
  <c r="J184" i="96"/>
  <c r="K184" i="96"/>
  <c r="L184" i="96"/>
  <c r="G184" i="96" s="1"/>
  <c r="M184" i="96"/>
  <c r="N184" i="96"/>
  <c r="J185" i="96"/>
  <c r="K185" i="96"/>
  <c r="L185" i="96"/>
  <c r="G185" i="96" s="1"/>
  <c r="M185" i="96"/>
  <c r="N185" i="96"/>
  <c r="J186" i="96"/>
  <c r="K186" i="96"/>
  <c r="L186" i="96"/>
  <c r="G186" i="96" s="1"/>
  <c r="M186" i="96"/>
  <c r="N186" i="96"/>
  <c r="J187" i="96"/>
  <c r="K187" i="96"/>
  <c r="L187" i="96"/>
  <c r="G187" i="96" s="1"/>
  <c r="M187" i="96"/>
  <c r="N187" i="96"/>
  <c r="J188" i="96"/>
  <c r="K188" i="96"/>
  <c r="L188" i="96"/>
  <c r="G188" i="96" s="1"/>
  <c r="M188" i="96"/>
  <c r="N188" i="96"/>
  <c r="J189" i="96"/>
  <c r="K189" i="96"/>
  <c r="L189" i="96"/>
  <c r="G189" i="96" s="1"/>
  <c r="M189" i="96"/>
  <c r="N189" i="96"/>
  <c r="J190" i="96"/>
  <c r="K190" i="96"/>
  <c r="L190" i="96"/>
  <c r="G190" i="96" s="1"/>
  <c r="M190" i="96"/>
  <c r="N190" i="96"/>
  <c r="J191" i="96"/>
  <c r="K191" i="96"/>
  <c r="L191" i="96"/>
  <c r="G191" i="96" s="1"/>
  <c r="M191" i="96"/>
  <c r="N191" i="96"/>
  <c r="J192" i="96"/>
  <c r="K192" i="96"/>
  <c r="L192" i="96"/>
  <c r="G192" i="96" s="1"/>
  <c r="M192" i="96"/>
  <c r="N192" i="96"/>
  <c r="J193" i="96"/>
  <c r="K193" i="96"/>
  <c r="L193" i="96"/>
  <c r="G193" i="96" s="1"/>
  <c r="M193" i="96"/>
  <c r="N193" i="96"/>
  <c r="J194" i="96"/>
  <c r="K194" i="96"/>
  <c r="L194" i="96"/>
  <c r="G194" i="96" s="1"/>
  <c r="M194" i="96"/>
  <c r="N194" i="96"/>
  <c r="J195" i="96"/>
  <c r="K195" i="96"/>
  <c r="L195" i="96"/>
  <c r="G195" i="96" s="1"/>
  <c r="M195" i="96"/>
  <c r="N195" i="96"/>
  <c r="J196" i="96"/>
  <c r="K196" i="96"/>
  <c r="L196" i="96"/>
  <c r="G196" i="96" s="1"/>
  <c r="M196" i="96"/>
  <c r="N196" i="96"/>
  <c r="J197" i="96"/>
  <c r="K197" i="96"/>
  <c r="L197" i="96"/>
  <c r="G197" i="96" s="1"/>
  <c r="M197" i="96"/>
  <c r="N197" i="96"/>
  <c r="J198" i="96"/>
  <c r="K198" i="96"/>
  <c r="L198" i="96"/>
  <c r="G198" i="96" s="1"/>
  <c r="M198" i="96"/>
  <c r="N198" i="96"/>
  <c r="J199" i="96"/>
  <c r="K199" i="96"/>
  <c r="L199" i="96"/>
  <c r="G199" i="96" s="1"/>
  <c r="M199" i="96"/>
  <c r="N199" i="96"/>
  <c r="J200" i="96"/>
  <c r="K200" i="96"/>
  <c r="L200" i="96"/>
  <c r="G200" i="96" s="1"/>
  <c r="M200" i="96"/>
  <c r="N200" i="96"/>
  <c r="J201" i="96"/>
  <c r="K201" i="96"/>
  <c r="L201" i="96"/>
  <c r="G201" i="96" s="1"/>
  <c r="M201" i="96"/>
  <c r="N201" i="96"/>
  <c r="J202" i="96"/>
  <c r="K202" i="96"/>
  <c r="L202" i="96"/>
  <c r="G202" i="96" s="1"/>
  <c r="M202" i="96"/>
  <c r="N202" i="96"/>
  <c r="J203" i="96"/>
  <c r="K203" i="96"/>
  <c r="L203" i="96"/>
  <c r="G203" i="96" s="1"/>
  <c r="M203" i="96"/>
  <c r="N203" i="96"/>
  <c r="J204" i="96"/>
  <c r="K204" i="96"/>
  <c r="L204" i="96"/>
  <c r="G204" i="96" s="1"/>
  <c r="M204" i="96"/>
  <c r="N204" i="96"/>
  <c r="J205" i="96"/>
  <c r="K205" i="96"/>
  <c r="L205" i="96"/>
  <c r="G205" i="96" s="1"/>
  <c r="M205" i="96"/>
  <c r="N205" i="96"/>
  <c r="J206" i="96"/>
  <c r="K206" i="96"/>
  <c r="L206" i="96"/>
  <c r="G206" i="96" s="1"/>
  <c r="M206" i="96"/>
  <c r="N206" i="96"/>
  <c r="J207" i="96"/>
  <c r="K207" i="96"/>
  <c r="L207" i="96"/>
  <c r="G207" i="96" s="1"/>
  <c r="M207" i="96"/>
  <c r="N207" i="96"/>
  <c r="J208" i="96"/>
  <c r="K208" i="96"/>
  <c r="L208" i="96"/>
  <c r="G208" i="96" s="1"/>
  <c r="M208" i="96"/>
  <c r="N208" i="96"/>
  <c r="J209" i="96"/>
  <c r="K209" i="96"/>
  <c r="L209" i="96"/>
  <c r="G209" i="96" s="1"/>
  <c r="M209" i="96"/>
  <c r="N209" i="96"/>
  <c r="J210" i="96"/>
  <c r="K210" i="96"/>
  <c r="L210" i="96"/>
  <c r="G210" i="96" s="1"/>
  <c r="M210" i="96"/>
  <c r="N210" i="96"/>
  <c r="J211" i="96"/>
  <c r="K211" i="96"/>
  <c r="L211" i="96"/>
  <c r="G211" i="96" s="1"/>
  <c r="M211" i="96"/>
  <c r="N211" i="96"/>
  <c r="J212" i="96"/>
  <c r="K212" i="96"/>
  <c r="L212" i="96"/>
  <c r="G212" i="96" s="1"/>
  <c r="M212" i="96"/>
  <c r="N212" i="96"/>
  <c r="J213" i="96"/>
  <c r="K213" i="96"/>
  <c r="L213" i="96"/>
  <c r="G213" i="96" s="1"/>
  <c r="M213" i="96"/>
  <c r="N213" i="96"/>
  <c r="J214" i="96"/>
  <c r="K214" i="96"/>
  <c r="L214" i="96"/>
  <c r="G214" i="96" s="1"/>
  <c r="M214" i="96"/>
  <c r="N214" i="96"/>
  <c r="J215" i="96"/>
  <c r="K215" i="96"/>
  <c r="L215" i="96"/>
  <c r="G215" i="96" s="1"/>
  <c r="M215" i="96"/>
  <c r="N215" i="96"/>
  <c r="J216" i="96"/>
  <c r="K216" i="96"/>
  <c r="L216" i="96"/>
  <c r="G216" i="96" s="1"/>
  <c r="M216" i="96"/>
  <c r="N216" i="96"/>
  <c r="J217" i="96"/>
  <c r="K217" i="96"/>
  <c r="L217" i="96"/>
  <c r="G217" i="96" s="1"/>
  <c r="M217" i="96"/>
  <c r="N217" i="96"/>
  <c r="J218" i="96"/>
  <c r="K218" i="96"/>
  <c r="L218" i="96"/>
  <c r="G218" i="96" s="1"/>
  <c r="M218" i="96"/>
  <c r="N218" i="96"/>
  <c r="J219" i="96"/>
  <c r="K219" i="96"/>
  <c r="L219" i="96"/>
  <c r="G219" i="96" s="1"/>
  <c r="M219" i="96"/>
  <c r="N219" i="96"/>
  <c r="J220" i="96"/>
  <c r="K220" i="96"/>
  <c r="L220" i="96"/>
  <c r="G220" i="96" s="1"/>
  <c r="M220" i="96"/>
  <c r="N220" i="96"/>
  <c r="J221" i="96"/>
  <c r="K221" i="96"/>
  <c r="L221" i="96"/>
  <c r="G221" i="96" s="1"/>
  <c r="M221" i="96"/>
  <c r="N221" i="96"/>
  <c r="J222" i="96"/>
  <c r="K222" i="96"/>
  <c r="L222" i="96"/>
  <c r="G222" i="96" s="1"/>
  <c r="M222" i="96"/>
  <c r="N222" i="96"/>
  <c r="J223" i="96"/>
  <c r="K223" i="96"/>
  <c r="L223" i="96"/>
  <c r="G223" i="96" s="1"/>
  <c r="M223" i="96"/>
  <c r="N223" i="96"/>
  <c r="J224" i="96"/>
  <c r="K224" i="96"/>
  <c r="L224" i="96"/>
  <c r="G224" i="96" s="1"/>
  <c r="M224" i="96"/>
  <c r="N224" i="96"/>
  <c r="J225" i="96"/>
  <c r="K225" i="96"/>
  <c r="L225" i="96"/>
  <c r="G225" i="96" s="1"/>
  <c r="M225" i="96"/>
  <c r="N225" i="96"/>
  <c r="J226" i="96"/>
  <c r="K226" i="96"/>
  <c r="L226" i="96"/>
  <c r="G226" i="96" s="1"/>
  <c r="M226" i="96"/>
  <c r="N226" i="96"/>
  <c r="J227" i="96"/>
  <c r="K227" i="96"/>
  <c r="L227" i="96"/>
  <c r="G227" i="96" s="1"/>
  <c r="M227" i="96"/>
  <c r="N227" i="96"/>
  <c r="J228" i="96"/>
  <c r="K228" i="96"/>
  <c r="L228" i="96"/>
  <c r="G228" i="96" s="1"/>
  <c r="M228" i="96"/>
  <c r="N228" i="96"/>
  <c r="J229" i="96"/>
  <c r="K229" i="96"/>
  <c r="L229" i="96"/>
  <c r="G229" i="96" s="1"/>
  <c r="M229" i="96"/>
  <c r="N229" i="96"/>
  <c r="J230" i="96"/>
  <c r="K230" i="96"/>
  <c r="L230" i="96"/>
  <c r="G230" i="96" s="1"/>
  <c r="M230" i="96"/>
  <c r="N230" i="96"/>
  <c r="J231" i="96"/>
  <c r="K231" i="96"/>
  <c r="L231" i="96"/>
  <c r="G231" i="96" s="1"/>
  <c r="M231" i="96"/>
  <c r="N231" i="96"/>
  <c r="J232" i="96"/>
  <c r="K232" i="96"/>
  <c r="L232" i="96"/>
  <c r="G232" i="96" s="1"/>
  <c r="M232" i="96"/>
  <c r="N232" i="96"/>
  <c r="J233" i="96"/>
  <c r="K233" i="96"/>
  <c r="L233" i="96"/>
  <c r="G233" i="96" s="1"/>
  <c r="M233" i="96"/>
  <c r="N233" i="96"/>
  <c r="J234" i="96"/>
  <c r="K234" i="96"/>
  <c r="L234" i="96"/>
  <c r="G234" i="96" s="1"/>
  <c r="M234" i="96"/>
  <c r="N234" i="96"/>
  <c r="J235" i="96"/>
  <c r="K235" i="96"/>
  <c r="L235" i="96"/>
  <c r="G235" i="96" s="1"/>
  <c r="M235" i="96"/>
  <c r="N235" i="96"/>
  <c r="J236" i="96"/>
  <c r="K236" i="96"/>
  <c r="L236" i="96"/>
  <c r="G236" i="96" s="1"/>
  <c r="M236" i="96"/>
  <c r="N236" i="96"/>
  <c r="J237" i="96"/>
  <c r="K237" i="96"/>
  <c r="L237" i="96"/>
  <c r="G237" i="96" s="1"/>
  <c r="M237" i="96"/>
  <c r="N237" i="96"/>
  <c r="J238" i="96"/>
  <c r="K238" i="96"/>
  <c r="L238" i="96"/>
  <c r="G238" i="96" s="1"/>
  <c r="M238" i="96"/>
  <c r="N238" i="96"/>
  <c r="J239" i="96"/>
  <c r="K239" i="96"/>
  <c r="L239" i="96"/>
  <c r="G239" i="96" s="1"/>
  <c r="M239" i="96"/>
  <c r="N239" i="96"/>
  <c r="J240" i="96"/>
  <c r="K240" i="96"/>
  <c r="L240" i="96"/>
  <c r="G240" i="96" s="1"/>
  <c r="M240" i="96"/>
  <c r="N240" i="96"/>
  <c r="J241" i="96"/>
  <c r="K241" i="96"/>
  <c r="L241" i="96"/>
  <c r="G241" i="96" s="1"/>
  <c r="M241" i="96"/>
  <c r="N241" i="96"/>
  <c r="J242" i="96"/>
  <c r="K242" i="96"/>
  <c r="L242" i="96"/>
  <c r="G242" i="96" s="1"/>
  <c r="M242" i="96"/>
  <c r="N242" i="96"/>
  <c r="J243" i="96"/>
  <c r="K243" i="96"/>
  <c r="L243" i="96"/>
  <c r="G243" i="96" s="1"/>
  <c r="M243" i="96"/>
  <c r="N243" i="96"/>
  <c r="J244" i="96"/>
  <c r="K244" i="96"/>
  <c r="L244" i="96"/>
  <c r="G244" i="96" s="1"/>
  <c r="M244" i="96"/>
  <c r="N244" i="96"/>
  <c r="J245" i="96"/>
  <c r="K245" i="96"/>
  <c r="L245" i="96"/>
  <c r="G245" i="96" s="1"/>
  <c r="M245" i="96"/>
  <c r="N245" i="96"/>
  <c r="J246" i="96"/>
  <c r="K246" i="96"/>
  <c r="L246" i="96"/>
  <c r="G246" i="96" s="1"/>
  <c r="M246" i="96"/>
  <c r="N246" i="96"/>
  <c r="J247" i="96"/>
  <c r="K247" i="96"/>
  <c r="L247" i="96"/>
  <c r="G247" i="96" s="1"/>
  <c r="M247" i="96"/>
  <c r="N247" i="96"/>
  <c r="J248" i="96"/>
  <c r="K248" i="96"/>
  <c r="L248" i="96"/>
  <c r="G248" i="96" s="1"/>
  <c r="M248" i="96"/>
  <c r="N248" i="96"/>
  <c r="J249" i="96"/>
  <c r="K249" i="96"/>
  <c r="L249" i="96"/>
  <c r="G249" i="96" s="1"/>
  <c r="M249" i="96"/>
  <c r="N249" i="96"/>
  <c r="J250" i="96"/>
  <c r="K250" i="96"/>
  <c r="L250" i="96"/>
  <c r="G250" i="96" s="1"/>
  <c r="M250" i="96"/>
  <c r="N250" i="96"/>
  <c r="J251" i="96"/>
  <c r="K251" i="96"/>
  <c r="L251" i="96"/>
  <c r="G251" i="96" s="1"/>
  <c r="M251" i="96"/>
  <c r="N251" i="96"/>
  <c r="J252" i="96"/>
  <c r="K252" i="96"/>
  <c r="L252" i="96"/>
  <c r="G252" i="96" s="1"/>
  <c r="M252" i="96"/>
  <c r="N252" i="96"/>
  <c r="J253" i="96"/>
  <c r="K253" i="96"/>
  <c r="L253" i="96"/>
  <c r="G253" i="96" s="1"/>
  <c r="M253" i="96"/>
  <c r="N253" i="96"/>
  <c r="J254" i="96"/>
  <c r="K254" i="96"/>
  <c r="L254" i="96"/>
  <c r="G254" i="96" s="1"/>
  <c r="M254" i="96"/>
  <c r="N254" i="96"/>
  <c r="J255" i="96"/>
  <c r="K255" i="96"/>
  <c r="L255" i="96"/>
  <c r="G255" i="96" s="1"/>
  <c r="M255" i="96"/>
  <c r="N255" i="96"/>
  <c r="J256" i="96"/>
  <c r="K256" i="96"/>
  <c r="L256" i="96"/>
  <c r="G256" i="96" s="1"/>
  <c r="M256" i="96"/>
  <c r="N256" i="96"/>
  <c r="J257" i="96"/>
  <c r="K257" i="96"/>
  <c r="L257" i="96"/>
  <c r="G257" i="96" s="1"/>
  <c r="M257" i="96"/>
  <c r="N257" i="96"/>
  <c r="J258" i="96"/>
  <c r="K258" i="96"/>
  <c r="L258" i="96"/>
  <c r="G258" i="96" s="1"/>
  <c r="M258" i="96"/>
  <c r="N258" i="96"/>
  <c r="J259" i="96"/>
  <c r="K259" i="96"/>
  <c r="L259" i="96"/>
  <c r="G259" i="96" s="1"/>
  <c r="M259" i="96"/>
  <c r="N259" i="96"/>
  <c r="J260" i="96"/>
  <c r="K260" i="96"/>
  <c r="L260" i="96"/>
  <c r="G260" i="96" s="1"/>
  <c r="M260" i="96"/>
  <c r="N260" i="96"/>
  <c r="J261" i="96"/>
  <c r="K261" i="96"/>
  <c r="L261" i="96"/>
  <c r="G261" i="96" s="1"/>
  <c r="M261" i="96"/>
  <c r="N261" i="96"/>
  <c r="J262" i="96"/>
  <c r="K262" i="96"/>
  <c r="L262" i="96"/>
  <c r="G262" i="96" s="1"/>
  <c r="M262" i="96"/>
  <c r="N262" i="96"/>
  <c r="J263" i="96"/>
  <c r="K263" i="96"/>
  <c r="L263" i="96"/>
  <c r="G263" i="96" s="1"/>
  <c r="M263" i="96"/>
  <c r="N263" i="96"/>
  <c r="J264" i="96"/>
  <c r="K264" i="96"/>
  <c r="L264" i="96"/>
  <c r="G264" i="96" s="1"/>
  <c r="M264" i="96"/>
  <c r="N264" i="96"/>
  <c r="J265" i="96"/>
  <c r="K265" i="96"/>
  <c r="L265" i="96"/>
  <c r="G265" i="96" s="1"/>
  <c r="M265" i="96"/>
  <c r="N265" i="96"/>
  <c r="J266" i="96"/>
  <c r="K266" i="96"/>
  <c r="L266" i="96"/>
  <c r="G266" i="96" s="1"/>
  <c r="M266" i="96"/>
  <c r="N266" i="96"/>
  <c r="J267" i="96"/>
  <c r="K267" i="96"/>
  <c r="L267" i="96"/>
  <c r="G267" i="96" s="1"/>
  <c r="M267" i="96"/>
  <c r="N267" i="96"/>
  <c r="J268" i="96"/>
  <c r="K268" i="96"/>
  <c r="L268" i="96"/>
  <c r="G268" i="96" s="1"/>
  <c r="M268" i="96"/>
  <c r="N268" i="96"/>
  <c r="J269" i="96"/>
  <c r="K269" i="96"/>
  <c r="L269" i="96"/>
  <c r="G269" i="96" s="1"/>
  <c r="M269" i="96"/>
  <c r="N269" i="96"/>
  <c r="J270" i="96"/>
  <c r="K270" i="96"/>
  <c r="L270" i="96"/>
  <c r="G270" i="96" s="1"/>
  <c r="M270" i="96"/>
  <c r="N270" i="96"/>
  <c r="J271" i="96"/>
  <c r="K271" i="96"/>
  <c r="L271" i="96"/>
  <c r="G271" i="96" s="1"/>
  <c r="M271" i="96"/>
  <c r="N271" i="96"/>
  <c r="J272" i="96"/>
  <c r="K272" i="96"/>
  <c r="L272" i="96"/>
  <c r="G272" i="96" s="1"/>
  <c r="M272" i="96"/>
  <c r="N272" i="96"/>
  <c r="J273" i="96"/>
  <c r="K273" i="96"/>
  <c r="L273" i="96"/>
  <c r="G273" i="96" s="1"/>
  <c r="M273" i="96"/>
  <c r="N273" i="96"/>
  <c r="J274" i="96"/>
  <c r="K274" i="96"/>
  <c r="L274" i="96"/>
  <c r="G274" i="96" s="1"/>
  <c r="M274" i="96"/>
  <c r="N274" i="96"/>
  <c r="J275" i="96"/>
  <c r="K275" i="96"/>
  <c r="L275" i="96"/>
  <c r="G275" i="96" s="1"/>
  <c r="M275" i="96"/>
  <c r="N275" i="96"/>
  <c r="J276" i="96"/>
  <c r="K276" i="96"/>
  <c r="L276" i="96"/>
  <c r="G276" i="96" s="1"/>
  <c r="M276" i="96"/>
  <c r="N276" i="96"/>
  <c r="J277" i="96"/>
  <c r="K277" i="96"/>
  <c r="L277" i="96"/>
  <c r="G277" i="96" s="1"/>
  <c r="M277" i="96"/>
  <c r="N277" i="96"/>
  <c r="J278" i="96"/>
  <c r="K278" i="96"/>
  <c r="L278" i="96"/>
  <c r="G278" i="96" s="1"/>
  <c r="M278" i="96"/>
  <c r="N278" i="96"/>
  <c r="J279" i="96"/>
  <c r="K279" i="96"/>
  <c r="L279" i="96"/>
  <c r="G279" i="96" s="1"/>
  <c r="M279" i="96"/>
  <c r="N279" i="96"/>
  <c r="J280" i="96"/>
  <c r="K280" i="96"/>
  <c r="L280" i="96"/>
  <c r="G280" i="96" s="1"/>
  <c r="M280" i="96"/>
  <c r="N280" i="96"/>
  <c r="J281" i="96"/>
  <c r="K281" i="96"/>
  <c r="L281" i="96"/>
  <c r="G281" i="96" s="1"/>
  <c r="M281" i="96"/>
  <c r="N281" i="96"/>
  <c r="J282" i="96"/>
  <c r="K282" i="96"/>
  <c r="L282" i="96"/>
  <c r="G282" i="96" s="1"/>
  <c r="M282" i="96"/>
  <c r="N282" i="96"/>
  <c r="J283" i="96"/>
  <c r="K283" i="96"/>
  <c r="L283" i="96"/>
  <c r="G283" i="96" s="1"/>
  <c r="M283" i="96"/>
  <c r="N283" i="96"/>
  <c r="J284" i="96"/>
  <c r="K284" i="96"/>
  <c r="L284" i="96"/>
  <c r="G284" i="96" s="1"/>
  <c r="M284" i="96"/>
  <c r="N284" i="96"/>
  <c r="J285" i="96"/>
  <c r="K285" i="96"/>
  <c r="L285" i="96"/>
  <c r="G285" i="96" s="1"/>
  <c r="M285" i="96"/>
  <c r="N285" i="96"/>
  <c r="J286" i="96"/>
  <c r="K286" i="96"/>
  <c r="L286" i="96"/>
  <c r="G286" i="96" s="1"/>
  <c r="M286" i="96"/>
  <c r="N286" i="96"/>
  <c r="J287" i="96"/>
  <c r="K287" i="96"/>
  <c r="L287" i="96"/>
  <c r="G287" i="96" s="1"/>
  <c r="M287" i="96"/>
  <c r="N287" i="96"/>
  <c r="J288" i="96"/>
  <c r="K288" i="96"/>
  <c r="L288" i="96"/>
  <c r="G288" i="96" s="1"/>
  <c r="M288" i="96"/>
  <c r="N288" i="96"/>
  <c r="J289" i="96"/>
  <c r="K289" i="96"/>
  <c r="L289" i="96"/>
  <c r="G289" i="96" s="1"/>
  <c r="M289" i="96"/>
  <c r="N289" i="96"/>
  <c r="J290" i="96"/>
  <c r="K290" i="96"/>
  <c r="L290" i="96"/>
  <c r="G290" i="96" s="1"/>
  <c r="M290" i="96"/>
  <c r="N290" i="96"/>
  <c r="J291" i="96"/>
  <c r="K291" i="96"/>
  <c r="L291" i="96"/>
  <c r="G291" i="96" s="1"/>
  <c r="M291" i="96"/>
  <c r="N291" i="96"/>
  <c r="J292" i="96"/>
  <c r="K292" i="96"/>
  <c r="L292" i="96"/>
  <c r="G292" i="96" s="1"/>
  <c r="M292" i="96"/>
  <c r="N292" i="96"/>
  <c r="J293" i="96"/>
  <c r="K293" i="96"/>
  <c r="L293" i="96"/>
  <c r="G293" i="96" s="1"/>
  <c r="M293" i="96"/>
  <c r="N293" i="96"/>
  <c r="J294" i="96"/>
  <c r="K294" i="96"/>
  <c r="L294" i="96"/>
  <c r="G294" i="96" s="1"/>
  <c r="M294" i="96"/>
  <c r="N294" i="96"/>
  <c r="J295" i="96"/>
  <c r="K295" i="96"/>
  <c r="L295" i="96"/>
  <c r="G295" i="96" s="1"/>
  <c r="M295" i="96"/>
  <c r="N295" i="96"/>
  <c r="J296" i="96"/>
  <c r="K296" i="96"/>
  <c r="L296" i="96"/>
  <c r="G296" i="96" s="1"/>
  <c r="M296" i="96"/>
  <c r="N296" i="96"/>
  <c r="J297" i="96"/>
  <c r="K297" i="96"/>
  <c r="L297" i="96"/>
  <c r="G297" i="96" s="1"/>
  <c r="M297" i="96"/>
  <c r="N297" i="96"/>
  <c r="J298" i="96"/>
  <c r="K298" i="96"/>
  <c r="L298" i="96"/>
  <c r="G298" i="96" s="1"/>
  <c r="M298" i="96"/>
  <c r="N298" i="96"/>
  <c r="J299" i="96"/>
  <c r="K299" i="96"/>
  <c r="L299" i="96"/>
  <c r="G299" i="96" s="1"/>
  <c r="M299" i="96"/>
  <c r="N299" i="96"/>
  <c r="J300" i="96"/>
  <c r="K300" i="96"/>
  <c r="L300" i="96"/>
  <c r="G300" i="96" s="1"/>
  <c r="M300" i="96"/>
  <c r="N300" i="96"/>
  <c r="J301" i="96"/>
  <c r="K301" i="96"/>
  <c r="L301" i="96"/>
  <c r="G301" i="96" s="1"/>
  <c r="M301" i="96"/>
  <c r="N301" i="96"/>
  <c r="J302" i="96"/>
  <c r="K302" i="96"/>
  <c r="L302" i="96"/>
  <c r="G302" i="96" s="1"/>
  <c r="M302" i="96"/>
  <c r="N302" i="96"/>
  <c r="J303" i="96"/>
  <c r="K303" i="96"/>
  <c r="L303" i="96"/>
  <c r="G303" i="96" s="1"/>
  <c r="M303" i="96"/>
  <c r="N303" i="96"/>
  <c r="J304" i="96"/>
  <c r="K304" i="96"/>
  <c r="L304" i="96"/>
  <c r="G304" i="96" s="1"/>
  <c r="M304" i="96"/>
  <c r="N304" i="96"/>
  <c r="J305" i="96"/>
  <c r="K305" i="96"/>
  <c r="L305" i="96"/>
  <c r="G305" i="96" s="1"/>
  <c r="M305" i="96"/>
  <c r="N305" i="96"/>
  <c r="J306" i="96"/>
  <c r="K306" i="96"/>
  <c r="L306" i="96"/>
  <c r="G306" i="96" s="1"/>
  <c r="M306" i="96"/>
  <c r="N306" i="96"/>
  <c r="J307" i="96"/>
  <c r="K307" i="96"/>
  <c r="L307" i="96"/>
  <c r="G307" i="96" s="1"/>
  <c r="M307" i="96"/>
  <c r="N307" i="96"/>
  <c r="J308" i="96"/>
  <c r="K308" i="96"/>
  <c r="L308" i="96"/>
  <c r="G308" i="96" s="1"/>
  <c r="M308" i="96"/>
  <c r="N308" i="96"/>
  <c r="J309" i="96"/>
  <c r="K309" i="96"/>
  <c r="L309" i="96"/>
  <c r="G309" i="96" s="1"/>
  <c r="M309" i="96"/>
  <c r="N309" i="96"/>
  <c r="J310" i="96"/>
  <c r="K310" i="96"/>
  <c r="L310" i="96"/>
  <c r="G310" i="96" s="1"/>
  <c r="M310" i="96"/>
  <c r="N310" i="96"/>
  <c r="J311" i="96"/>
  <c r="K311" i="96"/>
  <c r="L311" i="96"/>
  <c r="G311" i="96" s="1"/>
  <c r="M311" i="96"/>
  <c r="N311" i="96"/>
  <c r="J312" i="96"/>
  <c r="K312" i="96"/>
  <c r="L312" i="96"/>
  <c r="G312" i="96" s="1"/>
  <c r="M312" i="96"/>
  <c r="N312" i="96"/>
  <c r="J313" i="96"/>
  <c r="K313" i="96"/>
  <c r="L313" i="96"/>
  <c r="G313" i="96" s="1"/>
  <c r="M313" i="96"/>
  <c r="N313" i="96"/>
  <c r="J314" i="96"/>
  <c r="K314" i="96"/>
  <c r="L314" i="96"/>
  <c r="G314" i="96" s="1"/>
  <c r="M314" i="96"/>
  <c r="N314" i="96"/>
  <c r="J315" i="96"/>
  <c r="K315" i="96"/>
  <c r="L315" i="96"/>
  <c r="G315" i="96" s="1"/>
  <c r="M315" i="96"/>
  <c r="N315" i="96"/>
  <c r="J316" i="96"/>
  <c r="K316" i="96"/>
  <c r="L316" i="96"/>
  <c r="G316" i="96" s="1"/>
  <c r="M316" i="96"/>
  <c r="N316" i="96"/>
  <c r="J317" i="96"/>
  <c r="K317" i="96"/>
  <c r="L317" i="96"/>
  <c r="G317" i="96" s="1"/>
  <c r="M317" i="96"/>
  <c r="N317" i="96"/>
  <c r="J318" i="96"/>
  <c r="K318" i="96"/>
  <c r="L318" i="96"/>
  <c r="G318" i="96" s="1"/>
  <c r="M318" i="96"/>
  <c r="N318" i="96"/>
  <c r="J319" i="96"/>
  <c r="K319" i="96"/>
  <c r="L319" i="96"/>
  <c r="G319" i="96" s="1"/>
  <c r="M319" i="96"/>
  <c r="N319" i="96"/>
  <c r="J320" i="96"/>
  <c r="K320" i="96"/>
  <c r="L320" i="96"/>
  <c r="G320" i="96" s="1"/>
  <c r="M320" i="96"/>
  <c r="N320" i="96"/>
  <c r="J321" i="96"/>
  <c r="K321" i="96"/>
  <c r="L321" i="96"/>
  <c r="G321" i="96" s="1"/>
  <c r="M321" i="96"/>
  <c r="N321" i="96"/>
  <c r="J322" i="96"/>
  <c r="K322" i="96"/>
  <c r="L322" i="96"/>
  <c r="G322" i="96" s="1"/>
  <c r="M322" i="96"/>
  <c r="N322" i="96"/>
  <c r="J323" i="96"/>
  <c r="K323" i="96"/>
  <c r="L323" i="96"/>
  <c r="M323" i="96"/>
  <c r="N323" i="96"/>
  <c r="J324" i="96"/>
  <c r="K324" i="96"/>
  <c r="L324" i="96"/>
  <c r="M324" i="96"/>
  <c r="N324" i="96"/>
  <c r="J325" i="96"/>
  <c r="K325" i="96"/>
  <c r="L325" i="96"/>
  <c r="M325" i="96"/>
  <c r="N325" i="96"/>
  <c r="J326" i="96"/>
  <c r="K326" i="96"/>
  <c r="L326" i="96"/>
  <c r="M326" i="96"/>
  <c r="N326" i="96"/>
  <c r="J327" i="96"/>
  <c r="K327" i="96"/>
  <c r="L327" i="96"/>
  <c r="M327" i="96"/>
  <c r="N327" i="96"/>
  <c r="J328" i="96"/>
  <c r="K328" i="96"/>
  <c r="L328" i="96"/>
  <c r="M328" i="96"/>
  <c r="N328" i="96"/>
  <c r="J329" i="96"/>
  <c r="K329" i="96"/>
  <c r="L329" i="96"/>
  <c r="M329" i="96"/>
  <c r="N329" i="96"/>
  <c r="J330" i="96"/>
  <c r="K330" i="96"/>
  <c r="L330" i="96"/>
  <c r="M330" i="96"/>
  <c r="N330" i="96"/>
  <c r="J331" i="96"/>
  <c r="K331" i="96"/>
  <c r="L331" i="96"/>
  <c r="M331" i="96"/>
  <c r="N331" i="96"/>
  <c r="J332" i="96"/>
  <c r="K332" i="96"/>
  <c r="L332" i="96"/>
  <c r="M332" i="96"/>
  <c r="N332" i="96"/>
  <c r="J333" i="96"/>
  <c r="K333" i="96"/>
  <c r="L333" i="96"/>
  <c r="M333" i="96"/>
  <c r="N333" i="96"/>
  <c r="J334" i="96"/>
  <c r="K334" i="96"/>
  <c r="L334" i="96"/>
  <c r="M334" i="96"/>
  <c r="N334" i="96"/>
  <c r="J335" i="96"/>
  <c r="K335" i="96"/>
  <c r="L335" i="96"/>
  <c r="M335" i="96"/>
  <c r="N335" i="96"/>
  <c r="J336" i="96"/>
  <c r="K336" i="96"/>
  <c r="L336" i="96"/>
  <c r="M336" i="96"/>
  <c r="N336" i="96"/>
  <c r="J337" i="96"/>
  <c r="K337" i="96"/>
  <c r="L337" i="96"/>
  <c r="M337" i="96"/>
  <c r="N337" i="96"/>
  <c r="J338" i="96"/>
  <c r="K338" i="96"/>
  <c r="L338" i="96"/>
  <c r="M338" i="96"/>
  <c r="N338" i="96"/>
  <c r="J339" i="96"/>
  <c r="K339" i="96"/>
  <c r="L339" i="96"/>
  <c r="M339" i="96"/>
  <c r="N339" i="96"/>
  <c r="J340" i="96"/>
  <c r="K340" i="96"/>
  <c r="L340" i="96"/>
  <c r="M340" i="96"/>
  <c r="N340" i="96"/>
  <c r="J341" i="96"/>
  <c r="K341" i="96"/>
  <c r="L341" i="96"/>
  <c r="M341" i="96"/>
  <c r="N341" i="96"/>
  <c r="J342" i="96"/>
  <c r="K342" i="96"/>
  <c r="L342" i="96"/>
  <c r="M342" i="96"/>
  <c r="N342" i="96"/>
  <c r="J343" i="96"/>
  <c r="K343" i="96"/>
  <c r="L343" i="96"/>
  <c r="M343" i="96"/>
  <c r="N343" i="96"/>
  <c r="J344" i="96"/>
  <c r="K344" i="96"/>
  <c r="L344" i="96"/>
  <c r="M344" i="96"/>
  <c r="N344" i="96"/>
  <c r="J345" i="96"/>
  <c r="K345" i="96"/>
  <c r="L345" i="96"/>
  <c r="M345" i="96"/>
  <c r="N345" i="96"/>
  <c r="J346" i="96"/>
  <c r="K346" i="96"/>
  <c r="L346" i="96"/>
  <c r="M346" i="96"/>
  <c r="N346" i="96"/>
  <c r="J347" i="96"/>
  <c r="K347" i="96"/>
  <c r="L347" i="96"/>
  <c r="M347" i="96"/>
  <c r="N347" i="96"/>
  <c r="J348" i="96"/>
  <c r="K348" i="96"/>
  <c r="L348" i="96"/>
  <c r="M348" i="96"/>
  <c r="N348" i="96"/>
  <c r="J349" i="96"/>
  <c r="K349" i="96"/>
  <c r="L349" i="96"/>
  <c r="M349" i="96"/>
  <c r="N349" i="96"/>
  <c r="J350" i="96"/>
  <c r="K350" i="96"/>
  <c r="L350" i="96"/>
  <c r="M350" i="96"/>
  <c r="N350" i="96"/>
  <c r="J351" i="96"/>
  <c r="K351" i="96"/>
  <c r="L351" i="96"/>
  <c r="M351" i="96"/>
  <c r="N351" i="96"/>
  <c r="J352" i="96"/>
  <c r="K352" i="96"/>
  <c r="L352" i="96"/>
  <c r="M352" i="96"/>
  <c r="N352" i="96"/>
  <c r="J353" i="96"/>
  <c r="K353" i="96"/>
  <c r="L353" i="96"/>
  <c r="M353" i="96"/>
  <c r="N353" i="96"/>
  <c r="J354" i="96"/>
  <c r="K354" i="96"/>
  <c r="L354" i="96"/>
  <c r="M354" i="96"/>
  <c r="N354" i="96"/>
  <c r="J355" i="96"/>
  <c r="K355" i="96"/>
  <c r="L355" i="96"/>
  <c r="M355" i="96"/>
  <c r="N355" i="96"/>
  <c r="J356" i="96"/>
  <c r="K356" i="96"/>
  <c r="L356" i="96"/>
  <c r="M356" i="96"/>
  <c r="N356" i="96"/>
  <c r="J357" i="96"/>
  <c r="K357" i="96"/>
  <c r="L357" i="96"/>
  <c r="M357" i="96"/>
  <c r="N357" i="96"/>
  <c r="J358" i="96"/>
  <c r="K358" i="96"/>
  <c r="L358" i="96"/>
  <c r="M358" i="96"/>
  <c r="N358" i="96"/>
  <c r="J359" i="96"/>
  <c r="K359" i="96"/>
  <c r="L359" i="96"/>
  <c r="M359" i="96"/>
  <c r="N359" i="96"/>
  <c r="J360" i="96"/>
  <c r="K360" i="96"/>
  <c r="L360" i="96"/>
  <c r="M360" i="96"/>
  <c r="N360" i="96"/>
  <c r="J361" i="96"/>
  <c r="K361" i="96"/>
  <c r="L361" i="96"/>
  <c r="M361" i="96"/>
  <c r="N361" i="96"/>
  <c r="J362" i="96"/>
  <c r="K362" i="96"/>
  <c r="L362" i="96"/>
  <c r="M362" i="96"/>
  <c r="N362" i="96"/>
  <c r="J363" i="96"/>
  <c r="K363" i="96"/>
  <c r="L363" i="96"/>
  <c r="M363" i="96"/>
  <c r="N363" i="96"/>
  <c r="J364" i="96"/>
  <c r="K364" i="96"/>
  <c r="L364" i="96"/>
  <c r="M364" i="96"/>
  <c r="N364" i="96"/>
  <c r="J365" i="96"/>
  <c r="K365" i="96"/>
  <c r="L365" i="96"/>
  <c r="M365" i="96"/>
  <c r="N365" i="96"/>
  <c r="J366" i="96"/>
  <c r="K366" i="96"/>
  <c r="L366" i="96"/>
  <c r="M366" i="96"/>
  <c r="N366" i="96"/>
  <c r="J367" i="96"/>
  <c r="K367" i="96"/>
  <c r="L367" i="96"/>
  <c r="M367" i="96"/>
  <c r="N367" i="96"/>
  <c r="J368" i="96"/>
  <c r="K368" i="96"/>
  <c r="L368" i="96"/>
  <c r="M368" i="96"/>
  <c r="N368" i="96"/>
  <c r="J369" i="96"/>
  <c r="K369" i="96"/>
  <c r="L369" i="96"/>
  <c r="M369" i="96"/>
  <c r="N369" i="96"/>
  <c r="J370" i="96"/>
  <c r="K370" i="96"/>
  <c r="L370" i="96"/>
  <c r="M370" i="96"/>
  <c r="N370" i="96"/>
  <c r="J371" i="96"/>
  <c r="K371" i="96"/>
  <c r="L371" i="96"/>
  <c r="M371" i="96"/>
  <c r="N371" i="96"/>
  <c r="J372" i="96"/>
  <c r="K372" i="96"/>
  <c r="L372" i="96"/>
  <c r="M372" i="96"/>
  <c r="N372" i="96"/>
  <c r="J373" i="96"/>
  <c r="K373" i="96"/>
  <c r="L373" i="96"/>
  <c r="M373" i="96"/>
  <c r="N373" i="96"/>
  <c r="J374" i="96"/>
  <c r="K374" i="96"/>
  <c r="L374" i="96"/>
  <c r="M374" i="96"/>
  <c r="N374" i="96"/>
  <c r="J375" i="96"/>
  <c r="K375" i="96"/>
  <c r="L375" i="96"/>
  <c r="M375" i="96"/>
  <c r="N375" i="96"/>
  <c r="J376" i="96"/>
  <c r="K376" i="96"/>
  <c r="L376" i="96"/>
  <c r="M376" i="96"/>
  <c r="N376" i="96"/>
  <c r="J377" i="96"/>
  <c r="K377" i="96"/>
  <c r="L377" i="96"/>
  <c r="M377" i="96"/>
  <c r="N377" i="96"/>
  <c r="J378" i="96"/>
  <c r="K378" i="96"/>
  <c r="L378" i="96"/>
  <c r="M378" i="96"/>
  <c r="N378" i="96"/>
  <c r="J379" i="96"/>
  <c r="K379" i="96"/>
  <c r="L379" i="96"/>
  <c r="M379" i="96"/>
  <c r="N379" i="96"/>
  <c r="J380" i="96"/>
  <c r="K380" i="96"/>
  <c r="L380" i="96"/>
  <c r="M380" i="96"/>
  <c r="N380" i="96"/>
  <c r="J381" i="96"/>
  <c r="K381" i="96"/>
  <c r="L381" i="96"/>
  <c r="M381" i="96"/>
  <c r="N381" i="96"/>
  <c r="J382" i="96"/>
  <c r="K382" i="96"/>
  <c r="L382" i="96"/>
  <c r="M382" i="96"/>
  <c r="N382" i="96"/>
  <c r="J383" i="96"/>
  <c r="K383" i="96"/>
  <c r="L383" i="96"/>
  <c r="M383" i="96"/>
  <c r="N383" i="96"/>
  <c r="J384" i="96"/>
  <c r="K384" i="96"/>
  <c r="L384" i="96"/>
  <c r="M384" i="96"/>
  <c r="N384" i="96"/>
  <c r="J385" i="96"/>
  <c r="K385" i="96"/>
  <c r="L385" i="96"/>
  <c r="M385" i="96"/>
  <c r="N385" i="96"/>
  <c r="J386" i="96"/>
  <c r="K386" i="96"/>
  <c r="L386" i="96"/>
  <c r="M386" i="96"/>
  <c r="N386" i="96"/>
  <c r="J387" i="96"/>
  <c r="K387" i="96"/>
  <c r="L387" i="96"/>
  <c r="M387" i="96"/>
  <c r="N387" i="96"/>
  <c r="J388" i="96"/>
  <c r="K388" i="96"/>
  <c r="L388" i="96"/>
  <c r="M388" i="96"/>
  <c r="N388" i="96"/>
  <c r="J389" i="96"/>
  <c r="K389" i="96"/>
  <c r="L389" i="96"/>
  <c r="M389" i="96"/>
  <c r="N389" i="96"/>
  <c r="J390" i="96"/>
  <c r="K390" i="96"/>
  <c r="L390" i="96"/>
  <c r="M390" i="96"/>
  <c r="N390" i="96"/>
  <c r="J391" i="96"/>
  <c r="K391" i="96"/>
  <c r="L391" i="96"/>
  <c r="M391" i="96"/>
  <c r="N391" i="96"/>
  <c r="J392" i="96"/>
  <c r="K392" i="96"/>
  <c r="L392" i="96"/>
  <c r="M392" i="96"/>
  <c r="N392" i="96"/>
  <c r="J393" i="96"/>
  <c r="K393" i="96"/>
  <c r="L393" i="96"/>
  <c r="M393" i="96"/>
  <c r="N393" i="96"/>
  <c r="J394" i="96"/>
  <c r="K394" i="96"/>
  <c r="L394" i="96"/>
  <c r="M394" i="96"/>
  <c r="N394" i="96"/>
  <c r="J395" i="96"/>
  <c r="K395" i="96"/>
  <c r="L395" i="96"/>
  <c r="M395" i="96"/>
  <c r="N395" i="96"/>
  <c r="J396" i="96"/>
  <c r="K396" i="96"/>
  <c r="L396" i="96"/>
  <c r="M396" i="96"/>
  <c r="N396" i="96"/>
  <c r="J397" i="96"/>
  <c r="K397" i="96"/>
  <c r="L397" i="96"/>
  <c r="G397" i="96" s="1"/>
  <c r="M397" i="96"/>
  <c r="N397" i="96"/>
  <c r="J398" i="96"/>
  <c r="K398" i="96"/>
  <c r="L398" i="96"/>
  <c r="G398" i="96" s="1"/>
  <c r="M398" i="96"/>
  <c r="N398" i="96"/>
  <c r="J399" i="96"/>
  <c r="K399" i="96"/>
  <c r="L399" i="96"/>
  <c r="G399" i="96" s="1"/>
  <c r="M399" i="96"/>
  <c r="N399" i="96"/>
  <c r="J400" i="96"/>
  <c r="K400" i="96"/>
  <c r="L400" i="96"/>
  <c r="G400" i="96" s="1"/>
  <c r="M400" i="96"/>
  <c r="N400" i="96"/>
  <c r="J401" i="96"/>
  <c r="K401" i="96"/>
  <c r="L401" i="96"/>
  <c r="G401" i="96" s="1"/>
  <c r="M401" i="96"/>
  <c r="N401" i="96"/>
  <c r="J402" i="96"/>
  <c r="K402" i="96"/>
  <c r="L402" i="96"/>
  <c r="G402" i="96" s="1"/>
  <c r="M402" i="96"/>
  <c r="N402" i="96"/>
  <c r="J403" i="96"/>
  <c r="K403" i="96"/>
  <c r="L403" i="96"/>
  <c r="G403" i="96" s="1"/>
  <c r="M403" i="96"/>
  <c r="N403" i="96"/>
  <c r="J404" i="96"/>
  <c r="K404" i="96"/>
  <c r="L404" i="96"/>
  <c r="G404" i="96" s="1"/>
  <c r="M404" i="96"/>
  <c r="N404" i="96"/>
  <c r="J405" i="96"/>
  <c r="K405" i="96"/>
  <c r="L405" i="96"/>
  <c r="G405" i="96" s="1"/>
  <c r="M405" i="96"/>
  <c r="N405" i="96"/>
  <c r="J406" i="96"/>
  <c r="K406" i="96"/>
  <c r="L406" i="96"/>
  <c r="G406" i="96" s="1"/>
  <c r="M406" i="96"/>
  <c r="N406" i="96"/>
  <c r="J407" i="96"/>
  <c r="K407" i="96"/>
  <c r="L407" i="96"/>
  <c r="G407" i="96" s="1"/>
  <c r="M407" i="96"/>
  <c r="N407" i="96"/>
  <c r="J408" i="96"/>
  <c r="K408" i="96"/>
  <c r="L408" i="96"/>
  <c r="G408" i="96" s="1"/>
  <c r="M408" i="96"/>
  <c r="N408" i="96"/>
  <c r="J409" i="96"/>
  <c r="K409" i="96"/>
  <c r="L409" i="96"/>
  <c r="G409" i="96" s="1"/>
  <c r="M409" i="96"/>
  <c r="N409" i="96"/>
  <c r="J410" i="96"/>
  <c r="K410" i="96"/>
  <c r="L410" i="96"/>
  <c r="G410" i="96" s="1"/>
  <c r="M410" i="96"/>
  <c r="N410" i="96"/>
  <c r="J411" i="96"/>
  <c r="K411" i="96"/>
  <c r="L411" i="96"/>
  <c r="G411" i="96" s="1"/>
  <c r="M411" i="96"/>
  <c r="N411" i="96"/>
  <c r="J412" i="96"/>
  <c r="K412" i="96"/>
  <c r="L412" i="96"/>
  <c r="G412" i="96" s="1"/>
  <c r="M412" i="96"/>
  <c r="N412" i="96"/>
  <c r="J413" i="96"/>
  <c r="K413" i="96"/>
  <c r="L413" i="96"/>
  <c r="G413" i="96" s="1"/>
  <c r="M413" i="96"/>
  <c r="N413" i="96"/>
  <c r="J414" i="96"/>
  <c r="K414" i="96"/>
  <c r="L414" i="96"/>
  <c r="G414" i="96" s="1"/>
  <c r="M414" i="96"/>
  <c r="N414" i="96"/>
  <c r="J415" i="96"/>
  <c r="K415" i="96"/>
  <c r="L415" i="96"/>
  <c r="G415" i="96" s="1"/>
  <c r="M415" i="96"/>
  <c r="N415" i="96"/>
  <c r="J416" i="96"/>
  <c r="K416" i="96"/>
  <c r="L416" i="96"/>
  <c r="G416" i="96" s="1"/>
  <c r="M416" i="96"/>
  <c r="N416" i="96"/>
  <c r="J417" i="96"/>
  <c r="K417" i="96"/>
  <c r="L417" i="96"/>
  <c r="G417" i="96" s="1"/>
  <c r="M417" i="96"/>
  <c r="N417" i="96"/>
  <c r="J418" i="96"/>
  <c r="K418" i="96"/>
  <c r="L418" i="96"/>
  <c r="G418" i="96" s="1"/>
  <c r="M418" i="96"/>
  <c r="N418" i="96"/>
  <c r="J419" i="96"/>
  <c r="K419" i="96"/>
  <c r="L419" i="96"/>
  <c r="G419" i="96" s="1"/>
  <c r="M419" i="96"/>
  <c r="N419" i="96"/>
  <c r="J420" i="96"/>
  <c r="K420" i="96"/>
  <c r="L420" i="96"/>
  <c r="G420" i="96" s="1"/>
  <c r="M420" i="96"/>
  <c r="N420" i="96"/>
  <c r="J421" i="96"/>
  <c r="K421" i="96"/>
  <c r="L421" i="96"/>
  <c r="G421" i="96" s="1"/>
  <c r="M421" i="96"/>
  <c r="N421" i="96"/>
  <c r="J422" i="96"/>
  <c r="K422" i="96"/>
  <c r="L422" i="96"/>
  <c r="G422" i="96" s="1"/>
  <c r="M422" i="96"/>
  <c r="N422" i="96"/>
  <c r="J423" i="96"/>
  <c r="K423" i="96"/>
  <c r="L423" i="96"/>
  <c r="G423" i="96" s="1"/>
  <c r="M423" i="96"/>
  <c r="N423" i="96"/>
  <c r="J424" i="96"/>
  <c r="K424" i="96"/>
  <c r="L424" i="96"/>
  <c r="G424" i="96" s="1"/>
  <c r="M424" i="96"/>
  <c r="N424" i="96"/>
  <c r="J425" i="96"/>
  <c r="K425" i="96"/>
  <c r="L425" i="96"/>
  <c r="G425" i="96" s="1"/>
  <c r="M425" i="96"/>
  <c r="N425" i="96"/>
  <c r="J426" i="96"/>
  <c r="K426" i="96"/>
  <c r="L426" i="96"/>
  <c r="G426" i="96" s="1"/>
  <c r="M426" i="96"/>
  <c r="N426" i="96"/>
  <c r="J427" i="96"/>
  <c r="K427" i="96"/>
  <c r="L427" i="96"/>
  <c r="G427" i="96" s="1"/>
  <c r="M427" i="96"/>
  <c r="N427" i="96"/>
  <c r="J428" i="96"/>
  <c r="K428" i="96"/>
  <c r="L428" i="96"/>
  <c r="G428" i="96" s="1"/>
  <c r="M428" i="96"/>
  <c r="N428" i="96"/>
  <c r="J429" i="96"/>
  <c r="K429" i="96"/>
  <c r="L429" i="96"/>
  <c r="G429" i="96" s="1"/>
  <c r="M429" i="96"/>
  <c r="N429" i="96"/>
  <c r="J430" i="96"/>
  <c r="K430" i="96"/>
  <c r="L430" i="96"/>
  <c r="G430" i="96" s="1"/>
  <c r="M430" i="96"/>
  <c r="N430" i="96"/>
  <c r="J431" i="96"/>
  <c r="K431" i="96"/>
  <c r="L431" i="96"/>
  <c r="G431" i="96" s="1"/>
  <c r="M431" i="96"/>
  <c r="N431" i="96"/>
  <c r="J432" i="96"/>
  <c r="K432" i="96"/>
  <c r="L432" i="96"/>
  <c r="G432" i="96" s="1"/>
  <c r="M432" i="96"/>
  <c r="N432" i="96"/>
  <c r="J433" i="96"/>
  <c r="K433" i="96"/>
  <c r="L433" i="96"/>
  <c r="G433" i="96" s="1"/>
  <c r="M433" i="96"/>
  <c r="N433" i="96"/>
  <c r="J434" i="96"/>
  <c r="K434" i="96"/>
  <c r="L434" i="96"/>
  <c r="G434" i="96" s="1"/>
  <c r="M434" i="96"/>
  <c r="N434" i="96"/>
  <c r="J435" i="96"/>
  <c r="K435" i="96"/>
  <c r="L435" i="96"/>
  <c r="G435" i="96" s="1"/>
  <c r="M435" i="96"/>
  <c r="N435" i="96"/>
  <c r="J436" i="96"/>
  <c r="K436" i="96"/>
  <c r="L436" i="96"/>
  <c r="G436" i="96" s="1"/>
  <c r="M436" i="96"/>
  <c r="N436" i="96"/>
  <c r="J437" i="96"/>
  <c r="K437" i="96"/>
  <c r="L437" i="96"/>
  <c r="G437" i="96" s="1"/>
  <c r="M437" i="96"/>
  <c r="N437" i="96"/>
  <c r="J438" i="96"/>
  <c r="K438" i="96"/>
  <c r="L438" i="96"/>
  <c r="G438" i="96" s="1"/>
  <c r="M438" i="96"/>
  <c r="N438" i="96"/>
  <c r="J439" i="96"/>
  <c r="K439" i="96"/>
  <c r="L439" i="96"/>
  <c r="G439" i="96" s="1"/>
  <c r="M439" i="96"/>
  <c r="N439" i="96"/>
  <c r="J440" i="96"/>
  <c r="K440" i="96"/>
  <c r="L440" i="96"/>
  <c r="G440" i="96" s="1"/>
  <c r="M440" i="96"/>
  <c r="N440" i="96"/>
  <c r="J441" i="96"/>
  <c r="K441" i="96"/>
  <c r="L441" i="96"/>
  <c r="G441" i="96" s="1"/>
  <c r="M441" i="96"/>
  <c r="N441" i="96"/>
  <c r="J442" i="96"/>
  <c r="K442" i="96"/>
  <c r="L442" i="96"/>
  <c r="G442" i="96" s="1"/>
  <c r="M442" i="96"/>
  <c r="N442" i="96"/>
  <c r="J443" i="96"/>
  <c r="K443" i="96"/>
  <c r="L443" i="96"/>
  <c r="G443" i="96" s="1"/>
  <c r="M443" i="96"/>
  <c r="N443" i="96"/>
  <c r="J444" i="96"/>
  <c r="K444" i="96"/>
  <c r="L444" i="96"/>
  <c r="G444" i="96" s="1"/>
  <c r="M444" i="96"/>
  <c r="N444" i="96"/>
  <c r="J445" i="96"/>
  <c r="K445" i="96"/>
  <c r="L445" i="96"/>
  <c r="G445" i="96" s="1"/>
  <c r="M445" i="96"/>
  <c r="N445" i="96"/>
  <c r="J446" i="96"/>
  <c r="K446" i="96"/>
  <c r="L446" i="96"/>
  <c r="G446" i="96" s="1"/>
  <c r="M446" i="96"/>
  <c r="N446" i="96"/>
  <c r="J447" i="96"/>
  <c r="K447" i="96"/>
  <c r="L447" i="96"/>
  <c r="G447" i="96" s="1"/>
  <c r="M447" i="96"/>
  <c r="N447" i="96"/>
  <c r="J448" i="96"/>
  <c r="K448" i="96"/>
  <c r="L448" i="96"/>
  <c r="G448" i="96" s="1"/>
  <c r="M448" i="96"/>
  <c r="N448" i="96"/>
  <c r="J449" i="96"/>
  <c r="K449" i="96"/>
  <c r="L449" i="96"/>
  <c r="G449" i="96" s="1"/>
  <c r="M449" i="96"/>
  <c r="N449" i="96"/>
  <c r="J450" i="96"/>
  <c r="K450" i="96"/>
  <c r="L450" i="96"/>
  <c r="G450" i="96" s="1"/>
  <c r="M450" i="96"/>
  <c r="N450" i="96"/>
  <c r="J451" i="96"/>
  <c r="K451" i="96"/>
  <c r="L451" i="96"/>
  <c r="G451" i="96" s="1"/>
  <c r="M451" i="96"/>
  <c r="N451" i="96"/>
  <c r="J452" i="96"/>
  <c r="K452" i="96"/>
  <c r="L452" i="96"/>
  <c r="G452" i="96" s="1"/>
  <c r="M452" i="96"/>
  <c r="N452" i="96"/>
  <c r="J453" i="96"/>
  <c r="K453" i="96"/>
  <c r="L453" i="96"/>
  <c r="G453" i="96" s="1"/>
  <c r="M453" i="96"/>
  <c r="N453" i="96"/>
  <c r="J454" i="96"/>
  <c r="K454" i="96"/>
  <c r="L454" i="96"/>
  <c r="G454" i="96" s="1"/>
  <c r="M454" i="96"/>
  <c r="N454" i="96"/>
  <c r="J455" i="96"/>
  <c r="K455" i="96"/>
  <c r="L455" i="96"/>
  <c r="G455" i="96" s="1"/>
  <c r="M455" i="96"/>
  <c r="N455" i="96"/>
  <c r="J456" i="96"/>
  <c r="K456" i="96"/>
  <c r="L456" i="96"/>
  <c r="G456" i="96" s="1"/>
  <c r="M456" i="96"/>
  <c r="N456" i="96"/>
  <c r="J457" i="96"/>
  <c r="K457" i="96"/>
  <c r="L457" i="96"/>
  <c r="G457" i="96" s="1"/>
  <c r="M457" i="96"/>
  <c r="N457" i="96"/>
  <c r="J458" i="96"/>
  <c r="K458" i="96"/>
  <c r="L458" i="96"/>
  <c r="G458" i="96" s="1"/>
  <c r="M458" i="96"/>
  <c r="N458" i="96"/>
  <c r="J459" i="96"/>
  <c r="K459" i="96"/>
  <c r="L459" i="96"/>
  <c r="G459" i="96" s="1"/>
  <c r="M459" i="96"/>
  <c r="N459" i="96"/>
  <c r="J460" i="96"/>
  <c r="K460" i="96"/>
  <c r="L460" i="96"/>
  <c r="G460" i="96" s="1"/>
  <c r="M460" i="96"/>
  <c r="N460" i="96"/>
  <c r="J461" i="96"/>
  <c r="K461" i="96"/>
  <c r="L461" i="96"/>
  <c r="G461" i="96" s="1"/>
  <c r="M461" i="96"/>
  <c r="N461" i="96"/>
  <c r="J462" i="96"/>
  <c r="K462" i="96"/>
  <c r="L462" i="96"/>
  <c r="G462" i="96" s="1"/>
  <c r="M462" i="96"/>
  <c r="N462" i="96"/>
  <c r="J463" i="96"/>
  <c r="K463" i="96"/>
  <c r="L463" i="96"/>
  <c r="G463" i="96" s="1"/>
  <c r="M463" i="96"/>
  <c r="N463" i="96"/>
  <c r="J464" i="96"/>
  <c r="K464" i="96"/>
  <c r="L464" i="96"/>
  <c r="G464" i="96" s="1"/>
  <c r="M464" i="96"/>
  <c r="N464" i="96"/>
  <c r="J465" i="96"/>
  <c r="K465" i="96"/>
  <c r="L465" i="96"/>
  <c r="G465" i="96" s="1"/>
  <c r="M465" i="96"/>
  <c r="N465" i="96"/>
  <c r="J466" i="96"/>
  <c r="K466" i="96"/>
  <c r="L466" i="96"/>
  <c r="G466" i="96" s="1"/>
  <c r="M466" i="96"/>
  <c r="N466" i="96"/>
  <c r="J467" i="96"/>
  <c r="K467" i="96"/>
  <c r="M467" i="96"/>
  <c r="N467" i="96"/>
  <c r="J468" i="96"/>
  <c r="K468" i="96"/>
  <c r="L468" i="96"/>
  <c r="G468" i="96" s="1"/>
  <c r="M468" i="96"/>
  <c r="N468" i="96"/>
  <c r="J469" i="96"/>
  <c r="K469" i="96"/>
  <c r="L469" i="96"/>
  <c r="G469" i="96" s="1"/>
  <c r="M469" i="96"/>
  <c r="N469" i="96"/>
  <c r="J470" i="96"/>
  <c r="K470" i="96"/>
  <c r="L470" i="96"/>
  <c r="G470" i="96" s="1"/>
  <c r="M470" i="96"/>
  <c r="N470" i="96"/>
  <c r="J471" i="96"/>
  <c r="K471" i="96"/>
  <c r="L471" i="96"/>
  <c r="G471" i="96" s="1"/>
  <c r="M471" i="96"/>
  <c r="N471" i="96"/>
  <c r="J472" i="96"/>
  <c r="K472" i="96"/>
  <c r="L472" i="96"/>
  <c r="G472" i="96" s="1"/>
  <c r="M472" i="96"/>
  <c r="N472" i="96"/>
  <c r="J473" i="96"/>
  <c r="K473" i="96"/>
  <c r="L473" i="96"/>
  <c r="G473" i="96" s="1"/>
  <c r="M473" i="96"/>
  <c r="N473" i="96"/>
  <c r="J474" i="96"/>
  <c r="K474" i="96"/>
  <c r="L474" i="96"/>
  <c r="G474" i="96" s="1"/>
  <c r="M474" i="96"/>
  <c r="N474" i="96"/>
  <c r="J475" i="96"/>
  <c r="K475" i="96"/>
  <c r="L475" i="96"/>
  <c r="G475" i="96" s="1"/>
  <c r="M475" i="96"/>
  <c r="N475" i="96"/>
  <c r="J476" i="96"/>
  <c r="K476" i="96"/>
  <c r="L476" i="96"/>
  <c r="G476" i="96" s="1"/>
  <c r="M476" i="96"/>
  <c r="N476" i="96"/>
  <c r="J477" i="96"/>
  <c r="K477" i="96"/>
  <c r="L477" i="96"/>
  <c r="G477" i="96" s="1"/>
  <c r="M477" i="96"/>
  <c r="N477" i="96"/>
  <c r="J478" i="96"/>
  <c r="K478" i="96"/>
  <c r="L478" i="96"/>
  <c r="G478" i="96" s="1"/>
  <c r="M478" i="96"/>
  <c r="N478" i="96"/>
  <c r="J479" i="96"/>
  <c r="K479" i="96"/>
  <c r="L479" i="96"/>
  <c r="G479" i="96" s="1"/>
  <c r="M479" i="96"/>
  <c r="N479" i="96"/>
  <c r="J480" i="96"/>
  <c r="K480" i="96"/>
  <c r="L480" i="96"/>
  <c r="G480" i="96" s="1"/>
  <c r="M480" i="96"/>
  <c r="N480" i="96"/>
  <c r="J481" i="96"/>
  <c r="K481" i="96"/>
  <c r="L481" i="96"/>
  <c r="G481" i="96" s="1"/>
  <c r="M481" i="96"/>
  <c r="N481" i="96"/>
  <c r="J482" i="96"/>
  <c r="K482" i="96"/>
  <c r="L482" i="96"/>
  <c r="G482" i="96" s="1"/>
  <c r="M482" i="96"/>
  <c r="N482" i="96"/>
  <c r="J483" i="96"/>
  <c r="K483" i="96"/>
  <c r="L483" i="96"/>
  <c r="G483" i="96" s="1"/>
  <c r="M483" i="96"/>
  <c r="N483" i="96"/>
  <c r="J484" i="96"/>
  <c r="K484" i="96"/>
  <c r="L484" i="96"/>
  <c r="G484" i="96" s="1"/>
  <c r="M484" i="96"/>
  <c r="N484" i="96"/>
  <c r="J485" i="96"/>
  <c r="K485" i="96"/>
  <c r="L485" i="96"/>
  <c r="G485" i="96" s="1"/>
  <c r="M485" i="96"/>
  <c r="N485" i="96"/>
  <c r="J486" i="96"/>
  <c r="K486" i="96"/>
  <c r="L486" i="96"/>
  <c r="G486" i="96" s="1"/>
  <c r="M486" i="96"/>
  <c r="N486" i="96"/>
  <c r="J487" i="96"/>
  <c r="K487" i="96"/>
  <c r="L487" i="96"/>
  <c r="G487" i="96" s="1"/>
  <c r="M487" i="96"/>
  <c r="N487" i="96"/>
  <c r="J488" i="96"/>
  <c r="K488" i="96"/>
  <c r="L488" i="96"/>
  <c r="G488" i="96" s="1"/>
  <c r="M488" i="96"/>
  <c r="N488" i="96"/>
  <c r="J489" i="96"/>
  <c r="K489" i="96"/>
  <c r="L489" i="96"/>
  <c r="G489" i="96" s="1"/>
  <c r="M489" i="96"/>
  <c r="N489" i="96"/>
  <c r="J490" i="96"/>
  <c r="K490" i="96"/>
  <c r="L490" i="96"/>
  <c r="G490" i="96" s="1"/>
  <c r="M490" i="96"/>
  <c r="N490" i="96"/>
  <c r="J491" i="96"/>
  <c r="K491" i="96"/>
  <c r="L491" i="96"/>
  <c r="G491" i="96" s="1"/>
  <c r="M491" i="96"/>
  <c r="N491" i="96"/>
  <c r="J492" i="96"/>
  <c r="K492" i="96"/>
  <c r="L492" i="96"/>
  <c r="G492" i="96" s="1"/>
  <c r="M492" i="96"/>
  <c r="N492" i="96"/>
  <c r="J493" i="96"/>
  <c r="K493" i="96"/>
  <c r="L493" i="96"/>
  <c r="G493" i="96" s="1"/>
  <c r="M493" i="96"/>
  <c r="N493" i="96"/>
  <c r="J494" i="96"/>
  <c r="K494" i="96"/>
  <c r="L494" i="96"/>
  <c r="G494" i="96" s="1"/>
  <c r="M494" i="96"/>
  <c r="N494" i="96"/>
  <c r="J495" i="96"/>
  <c r="K495" i="96"/>
  <c r="L495" i="96"/>
  <c r="G495" i="96" s="1"/>
  <c r="M495" i="96"/>
  <c r="N495" i="96"/>
  <c r="J496" i="96"/>
  <c r="K496" i="96"/>
  <c r="L496" i="96"/>
  <c r="G496" i="96" s="1"/>
  <c r="M496" i="96"/>
  <c r="N496" i="96"/>
  <c r="J497" i="96"/>
  <c r="K497" i="96"/>
  <c r="L497" i="96"/>
  <c r="G497" i="96" s="1"/>
  <c r="M497" i="96"/>
  <c r="N497" i="96"/>
  <c r="J498" i="96"/>
  <c r="K498" i="96"/>
  <c r="L498" i="96"/>
  <c r="G498" i="96" s="1"/>
  <c r="M498" i="96"/>
  <c r="N498" i="96"/>
  <c r="J499" i="96"/>
  <c r="K499" i="96"/>
  <c r="L499" i="96"/>
  <c r="G499" i="96" s="1"/>
  <c r="M499" i="96"/>
  <c r="N499" i="96"/>
  <c r="J500" i="96"/>
  <c r="K500" i="96"/>
  <c r="L500" i="96"/>
  <c r="G500" i="96" s="1"/>
  <c r="M500" i="96"/>
  <c r="N500" i="96"/>
  <c r="J501" i="96"/>
  <c r="K501" i="96"/>
  <c r="L501" i="96"/>
  <c r="G501" i="96" s="1"/>
  <c r="M501" i="96"/>
  <c r="N501" i="96"/>
  <c r="J502" i="96"/>
  <c r="K502" i="96"/>
  <c r="L502" i="96"/>
  <c r="G502" i="96" s="1"/>
  <c r="M502" i="96"/>
  <c r="N502" i="96"/>
  <c r="J503" i="96"/>
  <c r="K503" i="96"/>
  <c r="L503" i="96"/>
  <c r="G503" i="96" s="1"/>
  <c r="M503" i="96"/>
  <c r="N503" i="96"/>
  <c r="J504" i="96"/>
  <c r="K504" i="96"/>
  <c r="L504" i="96"/>
  <c r="G504" i="96" s="1"/>
  <c r="M504" i="96"/>
  <c r="N504" i="96"/>
  <c r="J505" i="96"/>
  <c r="K505" i="96"/>
  <c r="L505" i="96"/>
  <c r="G505" i="96" s="1"/>
  <c r="M505" i="96"/>
  <c r="N505" i="96"/>
  <c r="J506" i="96"/>
  <c r="K506" i="96"/>
  <c r="L506" i="96"/>
  <c r="G506" i="96" s="1"/>
  <c r="M506" i="96"/>
  <c r="N506" i="96"/>
  <c r="J507" i="96"/>
  <c r="K507" i="96"/>
  <c r="L507" i="96"/>
  <c r="G507" i="96" s="1"/>
  <c r="M507" i="96"/>
  <c r="N507" i="96"/>
  <c r="J508" i="96"/>
  <c r="K508" i="96"/>
  <c r="L508" i="96"/>
  <c r="G508" i="96" s="1"/>
  <c r="M508" i="96"/>
  <c r="N508" i="96"/>
  <c r="J509" i="96"/>
  <c r="K509" i="96"/>
  <c r="L509" i="96"/>
  <c r="G509" i="96" s="1"/>
  <c r="M509" i="96"/>
  <c r="N509" i="96"/>
  <c r="J510" i="96"/>
  <c r="K510" i="96"/>
  <c r="L510" i="96"/>
  <c r="G510" i="96" s="1"/>
  <c r="M510" i="96"/>
  <c r="N510" i="96"/>
  <c r="J511" i="96"/>
  <c r="K511" i="96"/>
  <c r="L511" i="96"/>
  <c r="G511" i="96" s="1"/>
  <c r="M511" i="96"/>
  <c r="N511" i="96"/>
  <c r="J512" i="96"/>
  <c r="K512" i="96"/>
  <c r="L512" i="96"/>
  <c r="G512" i="96" s="1"/>
  <c r="M512" i="96"/>
  <c r="N512" i="96"/>
  <c r="J513" i="96"/>
  <c r="K513" i="96"/>
  <c r="L513" i="96"/>
  <c r="G513" i="96" s="1"/>
  <c r="M513" i="96"/>
  <c r="N513" i="96"/>
  <c r="J514" i="96"/>
  <c r="K514" i="96"/>
  <c r="L514" i="96"/>
  <c r="G514" i="96" s="1"/>
  <c r="M514" i="96"/>
  <c r="N514" i="96"/>
  <c r="J515" i="96"/>
  <c r="K515" i="96"/>
  <c r="L515" i="96"/>
  <c r="G515" i="96" s="1"/>
  <c r="M515" i="96"/>
  <c r="N515" i="96"/>
  <c r="J516" i="96"/>
  <c r="K516" i="96"/>
  <c r="L516" i="96"/>
  <c r="G516" i="96" s="1"/>
  <c r="M516" i="96"/>
  <c r="N516" i="96"/>
  <c r="J517" i="96"/>
  <c r="K517" i="96"/>
  <c r="L517" i="96"/>
  <c r="G517" i="96" s="1"/>
  <c r="M517" i="96"/>
  <c r="N517" i="96"/>
  <c r="J518" i="96"/>
  <c r="K518" i="96"/>
  <c r="L518" i="96"/>
  <c r="G518" i="96" s="1"/>
  <c r="M518" i="96"/>
  <c r="N518" i="96"/>
  <c r="J519" i="96"/>
  <c r="K519" i="96"/>
  <c r="L519" i="96"/>
  <c r="G519" i="96" s="1"/>
  <c r="M519" i="96"/>
  <c r="N519" i="96"/>
  <c r="J520" i="96"/>
  <c r="K520" i="96"/>
  <c r="L520" i="96"/>
  <c r="G520" i="96" s="1"/>
  <c r="M520" i="96"/>
  <c r="N520" i="96"/>
  <c r="J521" i="96"/>
  <c r="K521" i="96"/>
  <c r="L521" i="96"/>
  <c r="G521" i="96" s="1"/>
  <c r="M521" i="96"/>
  <c r="N521" i="96"/>
  <c r="J522" i="96"/>
  <c r="K522" i="96"/>
  <c r="L522" i="96"/>
  <c r="G522" i="96" s="1"/>
  <c r="M522" i="96"/>
  <c r="N522" i="96"/>
  <c r="J523" i="96"/>
  <c r="K523" i="96"/>
  <c r="L523" i="96"/>
  <c r="G523" i="96" s="1"/>
  <c r="M523" i="96"/>
  <c r="N523" i="96"/>
  <c r="J524" i="96"/>
  <c r="K524" i="96"/>
  <c r="L524" i="96"/>
  <c r="G524" i="96" s="1"/>
  <c r="M524" i="96"/>
  <c r="N524" i="96"/>
  <c r="J525" i="96"/>
  <c r="K525" i="96"/>
  <c r="L525" i="96"/>
  <c r="G525" i="96" s="1"/>
  <c r="M525" i="96"/>
  <c r="N525" i="96"/>
  <c r="J526" i="96"/>
  <c r="K526" i="96"/>
  <c r="L526" i="96"/>
  <c r="G526" i="96" s="1"/>
  <c r="M526" i="96"/>
  <c r="N526" i="96"/>
  <c r="J527" i="96"/>
  <c r="K527" i="96"/>
  <c r="L527" i="96"/>
  <c r="G527" i="96" s="1"/>
  <c r="M527" i="96"/>
  <c r="N527" i="96"/>
  <c r="J528" i="96"/>
  <c r="K528" i="96"/>
  <c r="L528" i="96"/>
  <c r="G528" i="96" s="1"/>
  <c r="M528" i="96"/>
  <c r="N528" i="96"/>
  <c r="J529" i="96"/>
  <c r="K529" i="96"/>
  <c r="L529" i="96"/>
  <c r="G529" i="96" s="1"/>
  <c r="M529" i="96"/>
  <c r="N529" i="96"/>
  <c r="J530" i="96"/>
  <c r="K530" i="96"/>
  <c r="L530" i="96"/>
  <c r="G530" i="96" s="1"/>
  <c r="M530" i="96"/>
  <c r="N530" i="96"/>
  <c r="J531" i="96"/>
  <c r="K531" i="96"/>
  <c r="L531" i="96"/>
  <c r="G531" i="96" s="1"/>
  <c r="M531" i="96"/>
  <c r="N531" i="96"/>
  <c r="J532" i="96"/>
  <c r="K532" i="96"/>
  <c r="L532" i="96"/>
  <c r="G532" i="96" s="1"/>
  <c r="M532" i="96"/>
  <c r="N532" i="96"/>
  <c r="J533" i="96"/>
  <c r="K533" i="96"/>
  <c r="L533" i="96"/>
  <c r="G533" i="96" s="1"/>
  <c r="M533" i="96"/>
  <c r="N533" i="96"/>
  <c r="J534" i="96"/>
  <c r="K534" i="96"/>
  <c r="L534" i="96"/>
  <c r="G534" i="96" s="1"/>
  <c r="M534" i="96"/>
  <c r="N534" i="96"/>
  <c r="J535" i="96"/>
  <c r="K535" i="96"/>
  <c r="L535" i="96"/>
  <c r="G535" i="96" s="1"/>
  <c r="M535" i="96"/>
  <c r="N535" i="96"/>
  <c r="J536" i="96"/>
  <c r="K536" i="96"/>
  <c r="L536" i="96"/>
  <c r="G536" i="96" s="1"/>
  <c r="M536" i="96"/>
  <c r="N536" i="96"/>
  <c r="J537" i="96"/>
  <c r="K537" i="96"/>
  <c r="L537" i="96"/>
  <c r="G537" i="96" s="1"/>
  <c r="M537" i="96"/>
  <c r="N537" i="96"/>
  <c r="J538" i="96"/>
  <c r="K538" i="96"/>
  <c r="L538" i="96"/>
  <c r="G538" i="96" s="1"/>
  <c r="M538" i="96"/>
  <c r="N538" i="96"/>
  <c r="J539" i="96"/>
  <c r="K539" i="96"/>
  <c r="L539" i="96"/>
  <c r="G539" i="96" s="1"/>
  <c r="M539" i="96"/>
  <c r="N539" i="96"/>
  <c r="J540" i="96"/>
  <c r="K540" i="96"/>
  <c r="L540" i="96"/>
  <c r="G540" i="96" s="1"/>
  <c r="M540" i="96"/>
  <c r="N540" i="96"/>
  <c r="J541" i="96"/>
  <c r="K541" i="96"/>
  <c r="L541" i="96"/>
  <c r="G541" i="96" s="1"/>
  <c r="M541" i="96"/>
  <c r="N541" i="96"/>
  <c r="J542" i="96"/>
  <c r="K542" i="96"/>
  <c r="L542" i="96"/>
  <c r="G542" i="96" s="1"/>
  <c r="M542" i="96"/>
  <c r="N542" i="96"/>
  <c r="J543" i="96"/>
  <c r="K543" i="96"/>
  <c r="L543" i="96"/>
  <c r="G543" i="96" s="1"/>
  <c r="M543" i="96"/>
  <c r="N543" i="96"/>
  <c r="J544" i="96"/>
  <c r="K544" i="96"/>
  <c r="L544" i="96"/>
  <c r="G544" i="96" s="1"/>
  <c r="M544" i="96"/>
  <c r="N544" i="96"/>
  <c r="J545" i="96"/>
  <c r="K545" i="96"/>
  <c r="L545" i="96"/>
  <c r="G545" i="96" s="1"/>
  <c r="M545" i="96"/>
  <c r="N545" i="96"/>
  <c r="J546" i="96"/>
  <c r="K546" i="96"/>
  <c r="L546" i="96"/>
  <c r="G546" i="96" s="1"/>
  <c r="M546" i="96"/>
  <c r="N546" i="96"/>
  <c r="J547" i="96"/>
  <c r="K547" i="96"/>
  <c r="L547" i="96"/>
  <c r="G547" i="96" s="1"/>
  <c r="M547" i="96"/>
  <c r="N547" i="96"/>
  <c r="J548" i="96"/>
  <c r="K548" i="96"/>
  <c r="L548" i="96"/>
  <c r="G548" i="96" s="1"/>
  <c r="M548" i="96"/>
  <c r="N548" i="96"/>
  <c r="J549" i="96"/>
  <c r="K549" i="96"/>
  <c r="L549" i="96"/>
  <c r="G549" i="96" s="1"/>
  <c r="M549" i="96"/>
  <c r="N549" i="96"/>
  <c r="J550" i="96"/>
  <c r="K550" i="96"/>
  <c r="L550" i="96"/>
  <c r="G550" i="96" s="1"/>
  <c r="M550" i="96"/>
  <c r="N550" i="96"/>
  <c r="J551" i="96"/>
  <c r="K551" i="96"/>
  <c r="L551" i="96"/>
  <c r="G551" i="96" s="1"/>
  <c r="M551" i="96"/>
  <c r="N551" i="96"/>
  <c r="J552" i="96"/>
  <c r="K552" i="96"/>
  <c r="L552" i="96"/>
  <c r="G552" i="96" s="1"/>
  <c r="M552" i="96"/>
  <c r="N552" i="96"/>
  <c r="J553" i="96"/>
  <c r="K553" i="96"/>
  <c r="L553" i="96"/>
  <c r="G553" i="96" s="1"/>
  <c r="M553" i="96"/>
  <c r="N553" i="96"/>
  <c r="J554" i="96"/>
  <c r="K554" i="96"/>
  <c r="L554" i="96"/>
  <c r="G554" i="96" s="1"/>
  <c r="M554" i="96"/>
  <c r="N554" i="96"/>
  <c r="J555" i="96"/>
  <c r="K555" i="96"/>
  <c r="L555" i="96"/>
  <c r="G555" i="96" s="1"/>
  <c r="M555" i="96"/>
  <c r="N555" i="96"/>
  <c r="J556" i="96"/>
  <c r="K556" i="96"/>
  <c r="L556" i="96"/>
  <c r="G556" i="96" s="1"/>
  <c r="M556" i="96"/>
  <c r="N556" i="96"/>
  <c r="J557" i="96"/>
  <c r="K557" i="96"/>
  <c r="L557" i="96"/>
  <c r="G557" i="96" s="1"/>
  <c r="M557" i="96"/>
  <c r="N557" i="96"/>
  <c r="J558" i="96"/>
  <c r="K558" i="96"/>
  <c r="L558" i="96"/>
  <c r="G558" i="96" s="1"/>
  <c r="M558" i="96"/>
  <c r="N558" i="96"/>
  <c r="J559" i="96"/>
  <c r="K559" i="96"/>
  <c r="L559" i="96"/>
  <c r="G559" i="96" s="1"/>
  <c r="M559" i="96"/>
  <c r="N559" i="96"/>
  <c r="J560" i="96"/>
  <c r="K560" i="96"/>
  <c r="L560" i="96"/>
  <c r="G560" i="96" s="1"/>
  <c r="M560" i="96"/>
  <c r="N560" i="96"/>
  <c r="J561" i="96"/>
  <c r="K561" i="96"/>
  <c r="L561" i="96"/>
  <c r="G561" i="96" s="1"/>
  <c r="M561" i="96"/>
  <c r="N561" i="96"/>
  <c r="J562" i="96"/>
  <c r="K562" i="96"/>
  <c r="L562" i="96"/>
  <c r="G562" i="96" s="1"/>
  <c r="M562" i="96"/>
  <c r="N562" i="96"/>
  <c r="J563" i="96"/>
  <c r="K563" i="96"/>
  <c r="L563" i="96"/>
  <c r="G563" i="96" s="1"/>
  <c r="M563" i="96"/>
  <c r="N563" i="96"/>
  <c r="J564" i="96"/>
  <c r="K564" i="96"/>
  <c r="L564" i="96"/>
  <c r="G564" i="96" s="1"/>
  <c r="M564" i="96"/>
  <c r="N564" i="96"/>
  <c r="J565" i="96"/>
  <c r="K565" i="96"/>
  <c r="L565" i="96"/>
  <c r="G565" i="96" s="1"/>
  <c r="M565" i="96"/>
  <c r="N565" i="96"/>
  <c r="J566" i="96"/>
  <c r="K566" i="96"/>
  <c r="L566" i="96"/>
  <c r="G566" i="96" s="1"/>
  <c r="M566" i="96"/>
  <c r="N566" i="96"/>
  <c r="J567" i="96"/>
  <c r="K567" i="96"/>
  <c r="L567" i="96"/>
  <c r="G567" i="96" s="1"/>
  <c r="M567" i="96"/>
  <c r="N567" i="96"/>
  <c r="J568" i="96"/>
  <c r="K568" i="96"/>
  <c r="L568" i="96"/>
  <c r="G568" i="96" s="1"/>
  <c r="M568" i="96"/>
  <c r="N568" i="96"/>
  <c r="J569" i="96"/>
  <c r="K569" i="96"/>
  <c r="L569" i="96"/>
  <c r="G569" i="96" s="1"/>
  <c r="M569" i="96"/>
  <c r="N569" i="96"/>
  <c r="J570" i="96"/>
  <c r="K570" i="96"/>
  <c r="L570" i="96"/>
  <c r="G570" i="96" s="1"/>
  <c r="M570" i="96"/>
  <c r="N570" i="96"/>
  <c r="J571" i="96"/>
  <c r="K571" i="96"/>
  <c r="L571" i="96"/>
  <c r="G571" i="96" s="1"/>
  <c r="M571" i="96"/>
  <c r="N571" i="96"/>
  <c r="J572" i="96"/>
  <c r="K572" i="96"/>
  <c r="L572" i="96"/>
  <c r="G572" i="96" s="1"/>
  <c r="M572" i="96"/>
  <c r="N572" i="96"/>
  <c r="J573" i="96"/>
  <c r="K573" i="96"/>
  <c r="L573" i="96"/>
  <c r="G573" i="96" s="1"/>
  <c r="M573" i="96"/>
  <c r="N573" i="96"/>
  <c r="J574" i="96"/>
  <c r="K574" i="96"/>
  <c r="L574" i="96"/>
  <c r="G574" i="96" s="1"/>
  <c r="M574" i="96"/>
  <c r="N574" i="96"/>
  <c r="J575" i="96"/>
  <c r="K575" i="96"/>
  <c r="L575" i="96"/>
  <c r="G575" i="96" s="1"/>
  <c r="M575" i="96"/>
  <c r="N575" i="96"/>
  <c r="J576" i="96"/>
  <c r="K576" i="96"/>
  <c r="L576" i="96"/>
  <c r="G576" i="96" s="1"/>
  <c r="M576" i="96"/>
  <c r="N576" i="96"/>
  <c r="J577" i="96"/>
  <c r="K577" i="96"/>
  <c r="L577" i="96"/>
  <c r="G577" i="96" s="1"/>
  <c r="M577" i="96"/>
  <c r="N577" i="96"/>
  <c r="J578" i="96"/>
  <c r="K578" i="96"/>
  <c r="L578" i="96"/>
  <c r="G578" i="96" s="1"/>
  <c r="M578" i="96"/>
  <c r="N578" i="96"/>
  <c r="J579" i="96"/>
  <c r="K579" i="96"/>
  <c r="L579" i="96"/>
  <c r="G579" i="96" s="1"/>
  <c r="M579" i="96"/>
  <c r="N579" i="96"/>
  <c r="J580" i="96"/>
  <c r="K580" i="96"/>
  <c r="L580" i="96"/>
  <c r="G580" i="96" s="1"/>
  <c r="M580" i="96"/>
  <c r="N580" i="96"/>
  <c r="J581" i="96"/>
  <c r="K581" i="96"/>
  <c r="L581" i="96"/>
  <c r="G581" i="96" s="1"/>
  <c r="M581" i="96"/>
  <c r="N581" i="96"/>
  <c r="J582" i="96"/>
  <c r="K582" i="96"/>
  <c r="L582" i="96"/>
  <c r="G582" i="96" s="1"/>
  <c r="M582" i="96"/>
  <c r="N582" i="96"/>
  <c r="J583" i="96"/>
  <c r="K583" i="96"/>
  <c r="L583" i="96"/>
  <c r="G583" i="96" s="1"/>
  <c r="M583" i="96"/>
  <c r="N583" i="96"/>
  <c r="J584" i="96"/>
  <c r="K584" i="96"/>
  <c r="L584" i="96"/>
  <c r="G584" i="96" s="1"/>
  <c r="M584" i="96"/>
  <c r="N584" i="96"/>
  <c r="J585" i="96"/>
  <c r="K585" i="96"/>
  <c r="L585" i="96"/>
  <c r="G585" i="96" s="1"/>
  <c r="M585" i="96"/>
  <c r="N585" i="96"/>
  <c r="J586" i="96"/>
  <c r="K586" i="96"/>
  <c r="L586" i="96"/>
  <c r="G586" i="96" s="1"/>
  <c r="M586" i="96"/>
  <c r="N586" i="96"/>
  <c r="J587" i="96"/>
  <c r="K587" i="96"/>
  <c r="L587" i="96"/>
  <c r="G587" i="96" s="1"/>
  <c r="M587" i="96"/>
  <c r="N587" i="96"/>
  <c r="J588" i="96"/>
  <c r="K588" i="96"/>
  <c r="L588" i="96"/>
  <c r="G588" i="96" s="1"/>
  <c r="M588" i="96"/>
  <c r="N588" i="96"/>
  <c r="J589" i="96"/>
  <c r="K589" i="96"/>
  <c r="L589" i="96"/>
  <c r="G589" i="96" s="1"/>
  <c r="M589" i="96"/>
  <c r="N589" i="96"/>
  <c r="J590" i="96"/>
  <c r="K590" i="96"/>
  <c r="L590" i="96"/>
  <c r="G590" i="96" s="1"/>
  <c r="M590" i="96"/>
  <c r="N590" i="96"/>
  <c r="J591" i="96"/>
  <c r="K591" i="96"/>
  <c r="L591" i="96"/>
  <c r="G591" i="96" s="1"/>
  <c r="M591" i="96"/>
  <c r="N591" i="96"/>
  <c r="J592" i="96"/>
  <c r="K592" i="96"/>
  <c r="L592" i="96"/>
  <c r="G592" i="96" s="1"/>
  <c r="M592" i="96"/>
  <c r="N592" i="96"/>
  <c r="J593" i="96"/>
  <c r="K593" i="96"/>
  <c r="L593" i="96"/>
  <c r="G593" i="96" s="1"/>
  <c r="M593" i="96"/>
  <c r="N593" i="96"/>
  <c r="J594" i="96"/>
  <c r="K594" i="96"/>
  <c r="L594" i="96"/>
  <c r="G594" i="96" s="1"/>
  <c r="M594" i="96"/>
  <c r="N594" i="96"/>
  <c r="J595" i="96"/>
  <c r="K595" i="96"/>
  <c r="L595" i="96"/>
  <c r="G595" i="96" s="1"/>
  <c r="M595" i="96"/>
  <c r="N595" i="96"/>
  <c r="J596" i="96"/>
  <c r="K596" i="96"/>
  <c r="L596" i="96"/>
  <c r="G596" i="96" s="1"/>
  <c r="M596" i="96"/>
  <c r="N596" i="96"/>
  <c r="J597" i="96"/>
  <c r="K597" i="96"/>
  <c r="L597" i="96"/>
  <c r="G597" i="96" s="1"/>
  <c r="M597" i="96"/>
  <c r="N597" i="96"/>
  <c r="J598" i="96"/>
  <c r="K598" i="96"/>
  <c r="L598" i="96"/>
  <c r="G598" i="96" s="1"/>
  <c r="M598" i="96"/>
  <c r="N598" i="96"/>
  <c r="J599" i="96"/>
  <c r="K599" i="96"/>
  <c r="L599" i="96"/>
  <c r="G599" i="96" s="1"/>
  <c r="M599" i="96"/>
  <c r="N599" i="96"/>
  <c r="J600" i="96"/>
  <c r="K600" i="96"/>
  <c r="L600" i="96"/>
  <c r="G600" i="96" s="1"/>
  <c r="M600" i="96"/>
  <c r="N600" i="96"/>
  <c r="J601" i="96"/>
  <c r="K601" i="96"/>
  <c r="L601" i="96"/>
  <c r="G601" i="96" s="1"/>
  <c r="M601" i="96"/>
  <c r="N601" i="96"/>
  <c r="J602" i="96"/>
  <c r="K602" i="96"/>
  <c r="L602" i="96"/>
  <c r="G602" i="96" s="1"/>
  <c r="M602" i="96"/>
  <c r="N602" i="96"/>
  <c r="J603" i="96"/>
  <c r="K603" i="96"/>
  <c r="L603" i="96"/>
  <c r="G603" i="96" s="1"/>
  <c r="M603" i="96"/>
  <c r="J604" i="96"/>
  <c r="K604" i="96"/>
  <c r="L604" i="96"/>
  <c r="G604" i="96" s="1"/>
  <c r="M604" i="96"/>
  <c r="N604" i="96"/>
  <c r="J605" i="96"/>
  <c r="K605" i="96"/>
  <c r="L605" i="96"/>
  <c r="G605" i="96" s="1"/>
  <c r="M605" i="96"/>
  <c r="J606" i="96"/>
  <c r="K606" i="96"/>
  <c r="L606" i="96"/>
  <c r="G606" i="96" s="1"/>
  <c r="M606" i="96"/>
  <c r="J607" i="96"/>
  <c r="K607" i="96"/>
  <c r="L607" i="96"/>
  <c r="G607" i="96" s="1"/>
  <c r="M607" i="96"/>
  <c r="N607" i="96"/>
  <c r="J608" i="96"/>
  <c r="K608" i="96"/>
  <c r="L608" i="96"/>
  <c r="G608" i="96" s="1"/>
  <c r="M608" i="96"/>
  <c r="J609" i="96"/>
  <c r="K609" i="96"/>
  <c r="L609" i="96"/>
  <c r="G609" i="96" s="1"/>
  <c r="M609" i="96"/>
  <c r="N609" i="96"/>
  <c r="J610" i="96"/>
  <c r="K610" i="96"/>
  <c r="L610" i="96"/>
  <c r="G610" i="96" s="1"/>
  <c r="M610" i="96"/>
  <c r="J611" i="96"/>
  <c r="K611" i="96"/>
  <c r="L611" i="96"/>
  <c r="G611" i="96" s="1"/>
  <c r="M611" i="96"/>
  <c r="J612" i="96"/>
  <c r="K612" i="96"/>
  <c r="L612" i="96"/>
  <c r="G612" i="96" s="1"/>
  <c r="M612" i="96"/>
  <c r="N612" i="96"/>
  <c r="J613" i="96"/>
  <c r="K613" i="96"/>
  <c r="L613" i="96"/>
  <c r="G613" i="96" s="1"/>
  <c r="M613" i="96"/>
  <c r="J614" i="96"/>
  <c r="K614" i="96"/>
  <c r="L614" i="96"/>
  <c r="G614" i="96" s="1"/>
  <c r="M614" i="96"/>
  <c r="N614" i="96"/>
  <c r="J615" i="96"/>
  <c r="K615" i="96"/>
  <c r="L615" i="96"/>
  <c r="G615" i="96" s="1"/>
  <c r="M615" i="96"/>
  <c r="N615" i="96"/>
  <c r="J616" i="96"/>
  <c r="K616" i="96"/>
  <c r="L616" i="96"/>
  <c r="G616" i="96" s="1"/>
  <c r="M616" i="96"/>
  <c r="N616" i="96"/>
  <c r="J617" i="96"/>
  <c r="K617" i="96"/>
  <c r="L617" i="96"/>
  <c r="G617" i="96" s="1"/>
  <c r="M617" i="96"/>
  <c r="N617" i="96"/>
  <c r="J618" i="96"/>
  <c r="K618" i="96"/>
  <c r="L618" i="96"/>
  <c r="G618" i="96" s="1"/>
  <c r="M618" i="96"/>
  <c r="N618" i="96"/>
  <c r="J619" i="96"/>
  <c r="K619" i="96"/>
  <c r="L619" i="96"/>
  <c r="G619" i="96" s="1"/>
  <c r="M619" i="96"/>
  <c r="N619" i="96"/>
  <c r="J620" i="96"/>
  <c r="K620" i="96"/>
  <c r="L620" i="96"/>
  <c r="G620" i="96" s="1"/>
  <c r="M620" i="96"/>
  <c r="N620" i="96"/>
  <c r="J621" i="96"/>
  <c r="K621" i="96"/>
  <c r="L621" i="96"/>
  <c r="G621" i="96" s="1"/>
  <c r="M621" i="96"/>
  <c r="N621" i="96"/>
  <c r="J622" i="96"/>
  <c r="K622" i="96"/>
  <c r="L622" i="96"/>
  <c r="G622" i="96" s="1"/>
  <c r="M622" i="96"/>
  <c r="N622" i="96"/>
  <c r="J623" i="96"/>
  <c r="K623" i="96"/>
  <c r="L623" i="96"/>
  <c r="G623" i="96" s="1"/>
  <c r="M623" i="96"/>
  <c r="N623" i="96"/>
  <c r="J624" i="96"/>
  <c r="K624" i="96"/>
  <c r="L624" i="96"/>
  <c r="G624" i="96" s="1"/>
  <c r="M624" i="96"/>
  <c r="N624" i="96"/>
  <c r="J625" i="96"/>
  <c r="K625" i="96"/>
  <c r="L625" i="96"/>
  <c r="G625" i="96" s="1"/>
  <c r="M625" i="96"/>
  <c r="N625" i="96"/>
  <c r="J626" i="96"/>
  <c r="K626" i="96"/>
  <c r="L626" i="96"/>
  <c r="G626" i="96" s="1"/>
  <c r="M626" i="96"/>
  <c r="N626" i="96"/>
  <c r="J627" i="96"/>
  <c r="K627" i="96"/>
  <c r="L627" i="96"/>
  <c r="G627" i="96" s="1"/>
  <c r="M627" i="96"/>
  <c r="N627" i="96"/>
  <c r="J628" i="96"/>
  <c r="K628" i="96"/>
  <c r="L628" i="96"/>
  <c r="G628" i="96" s="1"/>
  <c r="M628" i="96"/>
  <c r="N628" i="96"/>
  <c r="J629" i="96"/>
  <c r="K629" i="96"/>
  <c r="L629" i="96"/>
  <c r="G629" i="96" s="1"/>
  <c r="M629" i="96"/>
  <c r="N629" i="96"/>
  <c r="J630" i="96"/>
  <c r="K630" i="96"/>
  <c r="L630" i="96"/>
  <c r="G630" i="96" s="1"/>
  <c r="M630" i="96"/>
  <c r="N630" i="96"/>
  <c r="J631" i="96"/>
  <c r="K631" i="96"/>
  <c r="L631" i="96"/>
  <c r="G631" i="96" s="1"/>
  <c r="M631" i="96"/>
  <c r="N631" i="96"/>
  <c r="J632" i="96"/>
  <c r="K632" i="96"/>
  <c r="L632" i="96"/>
  <c r="G632" i="96" s="1"/>
  <c r="M632" i="96"/>
  <c r="N632" i="96"/>
  <c r="J633" i="96"/>
  <c r="K633" i="96"/>
  <c r="L633" i="96"/>
  <c r="G633" i="96" s="1"/>
  <c r="M633" i="96"/>
  <c r="N633" i="96"/>
  <c r="J634" i="96"/>
  <c r="K634" i="96"/>
  <c r="L634" i="96"/>
  <c r="G634" i="96" s="1"/>
  <c r="M634" i="96"/>
  <c r="N634" i="96"/>
  <c r="J635" i="96"/>
  <c r="K635" i="96"/>
  <c r="L635" i="96"/>
  <c r="G635" i="96" s="1"/>
  <c r="M635" i="96"/>
  <c r="N635" i="96"/>
  <c r="J636" i="96"/>
  <c r="K636" i="96"/>
  <c r="L636" i="96"/>
  <c r="G636" i="96" s="1"/>
  <c r="M636" i="96"/>
  <c r="N636" i="96"/>
  <c r="J637" i="96"/>
  <c r="K637" i="96"/>
  <c r="L637" i="96"/>
  <c r="G637" i="96" s="1"/>
  <c r="M637" i="96"/>
  <c r="N637" i="96"/>
  <c r="J638" i="96"/>
  <c r="K638" i="96"/>
  <c r="L638" i="96"/>
  <c r="G638" i="96" s="1"/>
  <c r="M638" i="96"/>
  <c r="N638" i="96"/>
  <c r="J639" i="96"/>
  <c r="K639" i="96"/>
  <c r="L639" i="96"/>
  <c r="G639" i="96" s="1"/>
  <c r="M639" i="96"/>
  <c r="N639" i="96"/>
  <c r="J640" i="96"/>
  <c r="K640" i="96"/>
  <c r="L640" i="96"/>
  <c r="G640" i="96" s="1"/>
  <c r="M640" i="96"/>
  <c r="N640" i="96"/>
  <c r="J641" i="96"/>
  <c r="K641" i="96"/>
  <c r="L641" i="96"/>
  <c r="G641" i="96" s="1"/>
  <c r="M641" i="96"/>
  <c r="N641" i="96"/>
  <c r="J642" i="96"/>
  <c r="K642" i="96"/>
  <c r="L642" i="96"/>
  <c r="G642" i="96" s="1"/>
  <c r="M642" i="96"/>
  <c r="N642" i="96"/>
  <c r="J643" i="96"/>
  <c r="K643" i="96"/>
  <c r="L643" i="96"/>
  <c r="G643" i="96" s="1"/>
  <c r="M643" i="96"/>
  <c r="N643" i="96"/>
  <c r="J644" i="96"/>
  <c r="K644" i="96"/>
  <c r="L644" i="96"/>
  <c r="G644" i="96" s="1"/>
  <c r="M644" i="96"/>
  <c r="N644" i="96"/>
  <c r="J645" i="96"/>
  <c r="K645" i="96"/>
  <c r="L645" i="96"/>
  <c r="G645" i="96" s="1"/>
  <c r="M645" i="96"/>
  <c r="N645" i="96"/>
  <c r="J646" i="96"/>
  <c r="K646" i="96"/>
  <c r="L646" i="96"/>
  <c r="G646" i="96" s="1"/>
  <c r="M646" i="96"/>
  <c r="N646" i="96"/>
  <c r="J647" i="96"/>
  <c r="K647" i="96"/>
  <c r="L647" i="96"/>
  <c r="G647" i="96" s="1"/>
  <c r="M647" i="96"/>
  <c r="N647" i="96"/>
  <c r="J648" i="96"/>
  <c r="K648" i="96"/>
  <c r="L648" i="96"/>
  <c r="G648" i="96" s="1"/>
  <c r="M648" i="96"/>
  <c r="N648" i="96"/>
  <c r="J649" i="96"/>
  <c r="K649" i="96"/>
  <c r="L649" i="96"/>
  <c r="G649" i="96" s="1"/>
  <c r="M649" i="96"/>
  <c r="N649" i="96"/>
  <c r="J650" i="96"/>
  <c r="K650" i="96"/>
  <c r="L650" i="96"/>
  <c r="G650" i="96" s="1"/>
  <c r="M650" i="96"/>
  <c r="N650" i="96"/>
  <c r="J651" i="96"/>
  <c r="K651" i="96"/>
  <c r="L651" i="96"/>
  <c r="G651" i="96" s="1"/>
  <c r="M651" i="96"/>
  <c r="N651" i="96"/>
  <c r="J652" i="96"/>
  <c r="K652" i="96"/>
  <c r="L652" i="96"/>
  <c r="G652" i="96" s="1"/>
  <c r="M652" i="96"/>
  <c r="N652" i="96"/>
  <c r="J653" i="96"/>
  <c r="K653" i="96"/>
  <c r="L653" i="96"/>
  <c r="G653" i="96" s="1"/>
  <c r="M653" i="96"/>
  <c r="N653" i="96"/>
  <c r="J654" i="96"/>
  <c r="K654" i="96"/>
  <c r="L654" i="96"/>
  <c r="G654" i="96" s="1"/>
  <c r="M654" i="96"/>
  <c r="N654" i="96"/>
  <c r="J655" i="96"/>
  <c r="K655" i="96"/>
  <c r="L655" i="96"/>
  <c r="G655" i="96" s="1"/>
  <c r="M655" i="96"/>
  <c r="N655" i="96"/>
  <c r="J656" i="96"/>
  <c r="K656" i="96"/>
  <c r="L656" i="96"/>
  <c r="G656" i="96" s="1"/>
  <c r="M656" i="96"/>
  <c r="N656" i="96"/>
  <c r="J657" i="96"/>
  <c r="K657" i="96"/>
  <c r="L657" i="96"/>
  <c r="G657" i="96" s="1"/>
  <c r="M657" i="96"/>
  <c r="N657" i="96"/>
  <c r="J658" i="96"/>
  <c r="K658" i="96"/>
  <c r="L658" i="96"/>
  <c r="G658" i="96" s="1"/>
  <c r="M658" i="96"/>
  <c r="N658" i="96"/>
  <c r="J659" i="96"/>
  <c r="K659" i="96"/>
  <c r="L659" i="96"/>
  <c r="G659" i="96" s="1"/>
  <c r="M659" i="96"/>
  <c r="N659" i="96"/>
  <c r="J660" i="96"/>
  <c r="K660" i="96"/>
  <c r="L660" i="96"/>
  <c r="G660" i="96" s="1"/>
  <c r="M660" i="96"/>
  <c r="N660" i="96"/>
  <c r="J661" i="96"/>
  <c r="K661" i="96"/>
  <c r="L661" i="96"/>
  <c r="G661" i="96" s="1"/>
  <c r="M661" i="96"/>
  <c r="N661" i="96"/>
  <c r="J662" i="96"/>
  <c r="K662" i="96"/>
  <c r="L662" i="96"/>
  <c r="G662" i="96" s="1"/>
  <c r="M662" i="96"/>
  <c r="N662" i="96"/>
  <c r="J663" i="96"/>
  <c r="K663" i="96"/>
  <c r="L663" i="96"/>
  <c r="G663" i="96" s="1"/>
  <c r="M663" i="96"/>
  <c r="N663" i="96"/>
  <c r="J664" i="96"/>
  <c r="K664" i="96"/>
  <c r="L664" i="96"/>
  <c r="G664" i="96" s="1"/>
  <c r="M664" i="96"/>
  <c r="N664" i="96"/>
  <c r="J665" i="96"/>
  <c r="K665" i="96"/>
  <c r="L665" i="96"/>
  <c r="G665" i="96" s="1"/>
  <c r="M665" i="96"/>
  <c r="N665" i="96"/>
  <c r="J666" i="96"/>
  <c r="K666" i="96"/>
  <c r="L666" i="96"/>
  <c r="G666" i="96" s="1"/>
  <c r="M666" i="96"/>
  <c r="N666" i="96"/>
  <c r="J667" i="96"/>
  <c r="K667" i="96"/>
  <c r="L667" i="96"/>
  <c r="G667" i="96" s="1"/>
  <c r="M667" i="96"/>
  <c r="N667" i="96"/>
  <c r="J668" i="96"/>
  <c r="K668" i="96"/>
  <c r="L668" i="96"/>
  <c r="G668" i="96" s="1"/>
  <c r="M668" i="96"/>
  <c r="N668" i="96"/>
  <c r="J669" i="96"/>
  <c r="K669" i="96"/>
  <c r="L669" i="96"/>
  <c r="G669" i="96" s="1"/>
  <c r="M669" i="96"/>
  <c r="N669" i="96"/>
  <c r="J670" i="96"/>
  <c r="K670" i="96"/>
  <c r="L670" i="96"/>
  <c r="G670" i="96" s="1"/>
  <c r="M670" i="96"/>
  <c r="N670" i="96"/>
  <c r="J671" i="96"/>
  <c r="K671" i="96"/>
  <c r="L671" i="96"/>
  <c r="G671" i="96" s="1"/>
  <c r="M671" i="96"/>
  <c r="N671" i="96"/>
  <c r="J672" i="96"/>
  <c r="K672" i="96"/>
  <c r="L672" i="96"/>
  <c r="G672" i="96" s="1"/>
  <c r="M672" i="96"/>
  <c r="N672" i="96"/>
  <c r="J673" i="96"/>
  <c r="K673" i="96"/>
  <c r="L673" i="96"/>
  <c r="G673" i="96" s="1"/>
  <c r="M673" i="96"/>
  <c r="N673" i="96"/>
  <c r="J674" i="96"/>
  <c r="K674" i="96"/>
  <c r="L674" i="96"/>
  <c r="G674" i="96" s="1"/>
  <c r="M674" i="96"/>
  <c r="N674" i="96"/>
  <c r="J675" i="96"/>
  <c r="K675" i="96"/>
  <c r="L675" i="96"/>
  <c r="G675" i="96" s="1"/>
  <c r="M675" i="96"/>
  <c r="N675" i="96"/>
  <c r="J676" i="96"/>
  <c r="K676" i="96"/>
  <c r="L676" i="96"/>
  <c r="G676" i="96" s="1"/>
  <c r="M676" i="96"/>
  <c r="N676" i="96"/>
  <c r="J677" i="96"/>
  <c r="K677" i="96"/>
  <c r="L677" i="96"/>
  <c r="G677" i="96" s="1"/>
  <c r="M677" i="96"/>
  <c r="N677" i="96"/>
  <c r="J678" i="96"/>
  <c r="K678" i="96"/>
  <c r="L678" i="96"/>
  <c r="G678" i="96" s="1"/>
  <c r="M678" i="96"/>
  <c r="N678" i="96"/>
  <c r="J679" i="96"/>
  <c r="K679" i="96"/>
  <c r="L679" i="96"/>
  <c r="G679" i="96" s="1"/>
  <c r="M679" i="96"/>
  <c r="N679" i="96"/>
  <c r="J680" i="96"/>
  <c r="K680" i="96"/>
  <c r="L680" i="96"/>
  <c r="G680" i="96" s="1"/>
  <c r="M680" i="96"/>
  <c r="N680" i="96"/>
  <c r="J681" i="96"/>
  <c r="K681" i="96"/>
  <c r="L681" i="96"/>
  <c r="G681" i="96" s="1"/>
  <c r="M681" i="96"/>
  <c r="N681" i="96"/>
  <c r="J682" i="96"/>
  <c r="K682" i="96"/>
  <c r="L682" i="96"/>
  <c r="G682" i="96" s="1"/>
  <c r="M682" i="96"/>
  <c r="N682" i="96"/>
  <c r="J683" i="96"/>
  <c r="K683" i="96"/>
  <c r="L683" i="96"/>
  <c r="G683" i="96" s="1"/>
  <c r="M683" i="96"/>
  <c r="N683" i="96"/>
  <c r="J684" i="96"/>
  <c r="K684" i="96"/>
  <c r="L684" i="96"/>
  <c r="G684" i="96" s="1"/>
  <c r="M684" i="96"/>
  <c r="N684" i="96"/>
  <c r="J685" i="96"/>
  <c r="K685" i="96"/>
  <c r="L685" i="96"/>
  <c r="G685" i="96" s="1"/>
  <c r="M685" i="96"/>
  <c r="N685" i="96"/>
  <c r="J686" i="96"/>
  <c r="K686" i="96"/>
  <c r="L686" i="96"/>
  <c r="G686" i="96" s="1"/>
  <c r="M686" i="96"/>
  <c r="N686" i="96"/>
  <c r="J687" i="96"/>
  <c r="K687" i="96"/>
  <c r="L687" i="96"/>
  <c r="G687" i="96" s="1"/>
  <c r="M687" i="96"/>
  <c r="N687" i="96"/>
  <c r="J688" i="96"/>
  <c r="K688" i="96"/>
  <c r="L688" i="96"/>
  <c r="G688" i="96" s="1"/>
  <c r="M688" i="96"/>
  <c r="N688" i="96"/>
  <c r="J689" i="96"/>
  <c r="K689" i="96"/>
  <c r="L689" i="96"/>
  <c r="G689" i="96" s="1"/>
  <c r="M689" i="96"/>
  <c r="N689" i="96"/>
  <c r="J690" i="96"/>
  <c r="K690" i="96"/>
  <c r="L690" i="96"/>
  <c r="G690" i="96" s="1"/>
  <c r="M690" i="96"/>
  <c r="N690" i="96"/>
  <c r="E7" i="96"/>
  <c r="E8" i="96"/>
  <c r="E9" i="96"/>
  <c r="E10" i="96"/>
  <c r="E11" i="96"/>
  <c r="E12" i="96"/>
  <c r="E13" i="96"/>
  <c r="E14" i="96"/>
  <c r="E15" i="96"/>
  <c r="E16" i="96"/>
  <c r="E17" i="96"/>
  <c r="E18" i="96"/>
  <c r="E19" i="96"/>
  <c r="E20" i="96"/>
  <c r="E21" i="96"/>
  <c r="E22" i="96"/>
  <c r="Q22" i="96" s="1"/>
  <c r="E23" i="96"/>
  <c r="E24" i="96"/>
  <c r="Q24" i="96" s="1"/>
  <c r="E25" i="96"/>
  <c r="E26" i="96"/>
  <c r="E27" i="96"/>
  <c r="E28" i="96"/>
  <c r="E29" i="96"/>
  <c r="E30" i="96"/>
  <c r="Q30" i="96" s="1"/>
  <c r="E31" i="96"/>
  <c r="E32" i="96"/>
  <c r="Q32" i="96" s="1"/>
  <c r="E33" i="96"/>
  <c r="E34" i="96"/>
  <c r="E35" i="96"/>
  <c r="E36" i="96"/>
  <c r="E37" i="96"/>
  <c r="E38" i="96"/>
  <c r="Q38" i="96" s="1"/>
  <c r="E39" i="96"/>
  <c r="E40" i="96"/>
  <c r="Q40" i="96" s="1"/>
  <c r="E41" i="96"/>
  <c r="E42" i="96"/>
  <c r="E43" i="96"/>
  <c r="E44" i="96"/>
  <c r="E45" i="96"/>
  <c r="E46" i="96"/>
  <c r="E47" i="96"/>
  <c r="Q47" i="96" s="1"/>
  <c r="E48" i="96"/>
  <c r="E49" i="96"/>
  <c r="Q49" i="96" s="1"/>
  <c r="E50" i="96"/>
  <c r="E51" i="96"/>
  <c r="E52" i="96"/>
  <c r="E53" i="96"/>
  <c r="E54" i="96"/>
  <c r="E55" i="96"/>
  <c r="Q55" i="96" s="1"/>
  <c r="E56" i="96"/>
  <c r="E57" i="96"/>
  <c r="Q57" i="96" s="1"/>
  <c r="E58" i="96"/>
  <c r="E59" i="96"/>
  <c r="E60" i="96"/>
  <c r="E61" i="96"/>
  <c r="E62" i="96"/>
  <c r="E63" i="96"/>
  <c r="Q63" i="96" s="1"/>
  <c r="E64" i="96"/>
  <c r="E65" i="96"/>
  <c r="Q65" i="96" s="1"/>
  <c r="E66" i="96"/>
  <c r="E67" i="96"/>
  <c r="E68" i="96"/>
  <c r="E69" i="96"/>
  <c r="E70" i="96"/>
  <c r="E71" i="96"/>
  <c r="Q71" i="96" s="1"/>
  <c r="E72" i="96"/>
  <c r="E73" i="96"/>
  <c r="Q73" i="96" s="1"/>
  <c r="E74" i="96"/>
  <c r="E75" i="96"/>
  <c r="E76" i="96"/>
  <c r="E77" i="96"/>
  <c r="E78" i="96"/>
  <c r="E79" i="96"/>
  <c r="Q79" i="96" s="1"/>
  <c r="E80" i="96"/>
  <c r="E81" i="96"/>
  <c r="Q81" i="96" s="1"/>
  <c r="E82" i="96"/>
  <c r="E83" i="96"/>
  <c r="E84" i="96"/>
  <c r="E85" i="96"/>
  <c r="E86" i="96"/>
  <c r="E87" i="96"/>
  <c r="Q87" i="96" s="1"/>
  <c r="E88" i="96"/>
  <c r="E89" i="96"/>
  <c r="Q89" i="96" s="1"/>
  <c r="E90" i="96"/>
  <c r="E91" i="96"/>
  <c r="E92" i="96"/>
  <c r="E93" i="96"/>
  <c r="E94" i="96"/>
  <c r="E95" i="96"/>
  <c r="Q95" i="96" s="1"/>
  <c r="E96" i="96"/>
  <c r="E97" i="96"/>
  <c r="Q97" i="96" s="1"/>
  <c r="E98" i="96"/>
  <c r="E99" i="96"/>
  <c r="E100" i="96"/>
  <c r="E101" i="96"/>
  <c r="E102" i="96"/>
  <c r="E103" i="96"/>
  <c r="Q103" i="96" s="1"/>
  <c r="E104" i="96"/>
  <c r="E105" i="96"/>
  <c r="Q105" i="96" s="1"/>
  <c r="E106" i="96"/>
  <c r="E107" i="96"/>
  <c r="E108" i="96"/>
  <c r="E109" i="96"/>
  <c r="E110" i="96"/>
  <c r="E111" i="96"/>
  <c r="Q111" i="96" s="1"/>
  <c r="E112" i="96"/>
  <c r="E113" i="96"/>
  <c r="Q113" i="96" s="1"/>
  <c r="E114" i="96"/>
  <c r="E115" i="96"/>
  <c r="E116" i="96"/>
  <c r="E117" i="96"/>
  <c r="E118" i="96"/>
  <c r="E119" i="96"/>
  <c r="Q119" i="96" s="1"/>
  <c r="E120" i="96"/>
  <c r="E121" i="96"/>
  <c r="Q121" i="96" s="1"/>
  <c r="E122" i="96"/>
  <c r="E123" i="96"/>
  <c r="E124" i="96"/>
  <c r="E125" i="96"/>
  <c r="E126" i="96"/>
  <c r="E127" i="96"/>
  <c r="Q127" i="96" s="1"/>
  <c r="E128" i="96"/>
  <c r="E129" i="96"/>
  <c r="Q129" i="96" s="1"/>
  <c r="E130" i="96"/>
  <c r="E131" i="96"/>
  <c r="E132" i="96"/>
  <c r="E133" i="96"/>
  <c r="E134" i="96"/>
  <c r="E135" i="96"/>
  <c r="Q135" i="96" s="1"/>
  <c r="E136" i="96"/>
  <c r="E137" i="96"/>
  <c r="Q137" i="96" s="1"/>
  <c r="E138" i="96"/>
  <c r="E139" i="96"/>
  <c r="E140" i="96"/>
  <c r="E141" i="96"/>
  <c r="E142" i="96"/>
  <c r="E143" i="96"/>
  <c r="Q143" i="96" s="1"/>
  <c r="E144" i="96"/>
  <c r="E145" i="96"/>
  <c r="Q145" i="96" s="1"/>
  <c r="E146" i="96"/>
  <c r="E147" i="96"/>
  <c r="E148" i="96"/>
  <c r="E149" i="96"/>
  <c r="E150" i="96"/>
  <c r="E151" i="96"/>
  <c r="Q151" i="96" s="1"/>
  <c r="E152" i="96"/>
  <c r="E153" i="96"/>
  <c r="Q153" i="96" s="1"/>
  <c r="E154" i="96"/>
  <c r="E155" i="96"/>
  <c r="E156" i="96"/>
  <c r="E157" i="96"/>
  <c r="E158" i="96"/>
  <c r="E159" i="96"/>
  <c r="Q159" i="96" s="1"/>
  <c r="E160" i="96"/>
  <c r="E161" i="96"/>
  <c r="Q161" i="96" s="1"/>
  <c r="E162" i="96"/>
  <c r="E163" i="96"/>
  <c r="E164" i="96"/>
  <c r="E165" i="96"/>
  <c r="E166" i="96"/>
  <c r="E167" i="96"/>
  <c r="Q167" i="96" s="1"/>
  <c r="E168" i="96"/>
  <c r="E169" i="96"/>
  <c r="Q169" i="96" s="1"/>
  <c r="E170" i="96"/>
  <c r="E171" i="96"/>
  <c r="E172" i="96"/>
  <c r="E173" i="96"/>
  <c r="E174" i="96"/>
  <c r="E175" i="96"/>
  <c r="Q175" i="96" s="1"/>
  <c r="E176" i="96"/>
  <c r="E177" i="96"/>
  <c r="Q177" i="96" s="1"/>
  <c r="E178" i="96"/>
  <c r="E179" i="96"/>
  <c r="E180" i="96"/>
  <c r="E181" i="96"/>
  <c r="E182" i="96"/>
  <c r="E183" i="96"/>
  <c r="Q183" i="96" s="1"/>
  <c r="E184" i="96"/>
  <c r="E185" i="96"/>
  <c r="Q185" i="96" s="1"/>
  <c r="E186" i="96"/>
  <c r="E187" i="96"/>
  <c r="E188" i="96"/>
  <c r="E189" i="96"/>
  <c r="E190" i="96"/>
  <c r="E191" i="96"/>
  <c r="Q191" i="96" s="1"/>
  <c r="E192" i="96"/>
  <c r="E193" i="96"/>
  <c r="Q193" i="96" s="1"/>
  <c r="E194" i="96"/>
  <c r="E195" i="96"/>
  <c r="E196" i="96"/>
  <c r="E197" i="96"/>
  <c r="E198" i="96"/>
  <c r="E199" i="96"/>
  <c r="Q199" i="96" s="1"/>
  <c r="E200" i="96"/>
  <c r="E201" i="96"/>
  <c r="Q201" i="96" s="1"/>
  <c r="E202" i="96"/>
  <c r="E203" i="96"/>
  <c r="E204" i="96"/>
  <c r="E205" i="96"/>
  <c r="E206" i="96"/>
  <c r="E207" i="96"/>
  <c r="Q207" i="96" s="1"/>
  <c r="E208" i="96"/>
  <c r="E209" i="96"/>
  <c r="Q209" i="96" s="1"/>
  <c r="E210" i="96"/>
  <c r="E211" i="96"/>
  <c r="E212" i="96"/>
  <c r="E213" i="96"/>
  <c r="E214" i="96"/>
  <c r="E215" i="96"/>
  <c r="Q215" i="96" s="1"/>
  <c r="E216" i="96"/>
  <c r="E217" i="96"/>
  <c r="Q217" i="96" s="1"/>
  <c r="E218" i="96"/>
  <c r="E219" i="96"/>
  <c r="E220" i="96"/>
  <c r="E221" i="96"/>
  <c r="E222" i="96"/>
  <c r="E223" i="96"/>
  <c r="Q223" i="96" s="1"/>
  <c r="E224" i="96"/>
  <c r="E225" i="96"/>
  <c r="Q225" i="96" s="1"/>
  <c r="E226" i="96"/>
  <c r="E227" i="96"/>
  <c r="E228" i="96"/>
  <c r="E229" i="96"/>
  <c r="E230" i="96"/>
  <c r="E231" i="96"/>
  <c r="Q231" i="96" s="1"/>
  <c r="E232" i="96"/>
  <c r="E233" i="96"/>
  <c r="Q233" i="96" s="1"/>
  <c r="E234" i="96"/>
  <c r="E235" i="96"/>
  <c r="E236" i="96"/>
  <c r="E237" i="96"/>
  <c r="E238" i="96"/>
  <c r="E239" i="96"/>
  <c r="Q239" i="96" s="1"/>
  <c r="E240" i="96"/>
  <c r="E241" i="96"/>
  <c r="Q241" i="96" s="1"/>
  <c r="E242" i="96"/>
  <c r="E243" i="96"/>
  <c r="E244" i="96"/>
  <c r="E245" i="96"/>
  <c r="E246" i="96"/>
  <c r="E247" i="96"/>
  <c r="Q247" i="96" s="1"/>
  <c r="E248" i="96"/>
  <c r="E249" i="96"/>
  <c r="Q249" i="96" s="1"/>
  <c r="E250" i="96"/>
  <c r="E251" i="96"/>
  <c r="E252" i="96"/>
  <c r="E253" i="96"/>
  <c r="E254" i="96"/>
  <c r="E255" i="96"/>
  <c r="Q255" i="96" s="1"/>
  <c r="E256" i="96"/>
  <c r="E257" i="96"/>
  <c r="Q257" i="96" s="1"/>
  <c r="E258" i="96"/>
  <c r="E259" i="96"/>
  <c r="E260" i="96"/>
  <c r="E261" i="96"/>
  <c r="E262" i="96"/>
  <c r="E263" i="96"/>
  <c r="Q263" i="96" s="1"/>
  <c r="E264" i="96"/>
  <c r="E265" i="96"/>
  <c r="E266" i="96"/>
  <c r="E267" i="96"/>
  <c r="E268" i="96"/>
  <c r="E269" i="96"/>
  <c r="E270" i="96"/>
  <c r="E271" i="96"/>
  <c r="Q271" i="96" s="1"/>
  <c r="E272" i="96"/>
  <c r="E273" i="96"/>
  <c r="Q273" i="96" s="1"/>
  <c r="E274" i="96"/>
  <c r="E275" i="96"/>
  <c r="E276" i="96"/>
  <c r="E277" i="96"/>
  <c r="E278" i="96"/>
  <c r="E279" i="96"/>
  <c r="Q279" i="96" s="1"/>
  <c r="E280" i="96"/>
  <c r="E281" i="96"/>
  <c r="Q281" i="96" s="1"/>
  <c r="E282" i="96"/>
  <c r="E283" i="96"/>
  <c r="E284" i="96"/>
  <c r="E285" i="96"/>
  <c r="E286" i="96"/>
  <c r="E287" i="96"/>
  <c r="Q287" i="96" s="1"/>
  <c r="E288" i="96"/>
  <c r="E289" i="96"/>
  <c r="Q289" i="96" s="1"/>
  <c r="E290" i="96"/>
  <c r="E291" i="96"/>
  <c r="E292" i="96"/>
  <c r="E293" i="96"/>
  <c r="E294" i="96"/>
  <c r="E295" i="96"/>
  <c r="Q295" i="96" s="1"/>
  <c r="E296" i="96"/>
  <c r="E297" i="96"/>
  <c r="Q297" i="96" s="1"/>
  <c r="E298" i="96"/>
  <c r="E299" i="96"/>
  <c r="E300" i="96"/>
  <c r="E301" i="96"/>
  <c r="E302" i="96"/>
  <c r="E303" i="96"/>
  <c r="Q303" i="96" s="1"/>
  <c r="E304" i="96"/>
  <c r="E305" i="96"/>
  <c r="Q305" i="96" s="1"/>
  <c r="E306" i="96"/>
  <c r="E307" i="96"/>
  <c r="E308" i="96"/>
  <c r="E309" i="96"/>
  <c r="E310" i="96"/>
  <c r="E311" i="96"/>
  <c r="Q311" i="96" s="1"/>
  <c r="E312" i="96"/>
  <c r="E313" i="96"/>
  <c r="Q313" i="96" s="1"/>
  <c r="E314" i="96"/>
  <c r="E315" i="96"/>
  <c r="E316" i="96"/>
  <c r="E317" i="96"/>
  <c r="E318" i="96"/>
  <c r="E319" i="96"/>
  <c r="Q319" i="96" s="1"/>
  <c r="E320" i="96"/>
  <c r="E321" i="96"/>
  <c r="Q321" i="96" s="1"/>
  <c r="E322" i="96"/>
  <c r="E323" i="96"/>
  <c r="E324" i="96"/>
  <c r="E325" i="96"/>
  <c r="E326" i="96"/>
  <c r="E327" i="96"/>
  <c r="Q327" i="96" s="1"/>
  <c r="E328" i="96"/>
  <c r="E329" i="96"/>
  <c r="Q329" i="96" s="1"/>
  <c r="E330" i="96"/>
  <c r="E331" i="96"/>
  <c r="E332" i="96"/>
  <c r="E333" i="96"/>
  <c r="E334" i="96"/>
  <c r="E335" i="96"/>
  <c r="Q335" i="96" s="1"/>
  <c r="E336" i="96"/>
  <c r="E337" i="96"/>
  <c r="Q337" i="96" s="1"/>
  <c r="E338" i="96"/>
  <c r="E339" i="96"/>
  <c r="E340" i="96"/>
  <c r="E341" i="96"/>
  <c r="E342" i="96"/>
  <c r="E343" i="96"/>
  <c r="Q343" i="96" s="1"/>
  <c r="E344" i="96"/>
  <c r="E345" i="96"/>
  <c r="Q345" i="96" s="1"/>
  <c r="E346" i="96"/>
  <c r="E347" i="96"/>
  <c r="E348" i="96"/>
  <c r="E349" i="96"/>
  <c r="E350" i="96"/>
  <c r="E351" i="96"/>
  <c r="Q351" i="96" s="1"/>
  <c r="E352" i="96"/>
  <c r="E353" i="96"/>
  <c r="Q353" i="96" s="1"/>
  <c r="E354" i="96"/>
  <c r="E355" i="96"/>
  <c r="E356" i="96"/>
  <c r="E357" i="96"/>
  <c r="E358" i="96"/>
  <c r="E359" i="96"/>
  <c r="Q359" i="96" s="1"/>
  <c r="E360" i="96"/>
  <c r="E361" i="96"/>
  <c r="Q361" i="96" s="1"/>
  <c r="E362" i="96"/>
  <c r="E363" i="96"/>
  <c r="E364" i="96"/>
  <c r="E365" i="96"/>
  <c r="E366" i="96"/>
  <c r="E367" i="96"/>
  <c r="Q367" i="96" s="1"/>
  <c r="E368" i="96"/>
  <c r="Q368" i="96" s="1"/>
  <c r="E369" i="96"/>
  <c r="Q369" i="96" s="1"/>
  <c r="E370" i="96"/>
  <c r="Q370" i="96" s="1"/>
  <c r="E371" i="96"/>
  <c r="E372" i="96"/>
  <c r="E373" i="96"/>
  <c r="E374" i="96"/>
  <c r="E375" i="96"/>
  <c r="Q375" i="96" s="1"/>
  <c r="E376" i="96"/>
  <c r="Q376" i="96" s="1"/>
  <c r="E377" i="96"/>
  <c r="Q377" i="96" s="1"/>
  <c r="E378" i="96"/>
  <c r="Q378" i="96" s="1"/>
  <c r="E379" i="96"/>
  <c r="E380" i="96"/>
  <c r="E381" i="96"/>
  <c r="E382" i="96"/>
  <c r="Q382" i="96" s="1"/>
  <c r="E383" i="96"/>
  <c r="Q383" i="96" s="1"/>
  <c r="E384" i="96"/>
  <c r="Q384" i="96" s="1"/>
  <c r="E385" i="96"/>
  <c r="Q385" i="96" s="1"/>
  <c r="E386" i="96"/>
  <c r="Q386" i="96" s="1"/>
  <c r="E387" i="96"/>
  <c r="E388" i="96"/>
  <c r="E389" i="96"/>
  <c r="E390" i="96"/>
  <c r="Q390" i="96" s="1"/>
  <c r="E391" i="96"/>
  <c r="Q391" i="96" s="1"/>
  <c r="E392" i="96"/>
  <c r="Q392" i="96" s="1"/>
  <c r="E393" i="96"/>
  <c r="Q393" i="96" s="1"/>
  <c r="E394" i="96"/>
  <c r="Q394" i="96" s="1"/>
  <c r="E395" i="96"/>
  <c r="E396" i="96"/>
  <c r="E397" i="96"/>
  <c r="E398" i="96"/>
  <c r="Q398" i="96" s="1"/>
  <c r="E399" i="96"/>
  <c r="Q399" i="96" s="1"/>
  <c r="E400" i="96"/>
  <c r="Q400" i="96" s="1"/>
  <c r="E401" i="96"/>
  <c r="Q401" i="96" s="1"/>
  <c r="E402" i="96"/>
  <c r="Q402" i="96" s="1"/>
  <c r="E403" i="96"/>
  <c r="E404" i="96"/>
  <c r="E405" i="96"/>
  <c r="E406" i="96"/>
  <c r="Q406" i="96" s="1"/>
  <c r="E407" i="96"/>
  <c r="Q407" i="96" s="1"/>
  <c r="E408" i="96"/>
  <c r="Q408" i="96" s="1"/>
  <c r="E409" i="96"/>
  <c r="Q409" i="96" s="1"/>
  <c r="E410" i="96"/>
  <c r="Q410" i="96" s="1"/>
  <c r="E411" i="96"/>
  <c r="E412" i="96"/>
  <c r="E413" i="96"/>
  <c r="E414" i="96"/>
  <c r="Q414" i="96" s="1"/>
  <c r="E415" i="96"/>
  <c r="Q415" i="96" s="1"/>
  <c r="E416" i="96"/>
  <c r="Q416" i="96" s="1"/>
  <c r="E417" i="96"/>
  <c r="Q417" i="96" s="1"/>
  <c r="E418" i="96"/>
  <c r="Q418" i="96" s="1"/>
  <c r="E419" i="96"/>
  <c r="E420" i="96"/>
  <c r="E421" i="96"/>
  <c r="E422" i="96"/>
  <c r="Q422" i="96" s="1"/>
  <c r="E423" i="96"/>
  <c r="Q423" i="96" s="1"/>
  <c r="E424" i="96"/>
  <c r="Q424" i="96" s="1"/>
  <c r="E425" i="96"/>
  <c r="Q425" i="96" s="1"/>
  <c r="E426" i="96"/>
  <c r="Q426" i="96" s="1"/>
  <c r="E427" i="96"/>
  <c r="E428" i="96"/>
  <c r="E429" i="96"/>
  <c r="E430" i="96"/>
  <c r="Q430" i="96" s="1"/>
  <c r="E431" i="96"/>
  <c r="Q431" i="96" s="1"/>
  <c r="E432" i="96"/>
  <c r="Q432" i="96" s="1"/>
  <c r="E433" i="96"/>
  <c r="Q433" i="96" s="1"/>
  <c r="E434" i="96"/>
  <c r="Q434" i="96" s="1"/>
  <c r="E435" i="96"/>
  <c r="E436" i="96"/>
  <c r="E437" i="96"/>
  <c r="E438" i="96"/>
  <c r="Q438" i="96" s="1"/>
  <c r="E439" i="96"/>
  <c r="Q439" i="96" s="1"/>
  <c r="E440" i="96"/>
  <c r="Q440" i="96" s="1"/>
  <c r="E441" i="96"/>
  <c r="Q441" i="96" s="1"/>
  <c r="E442" i="96"/>
  <c r="Q442" i="96" s="1"/>
  <c r="E443" i="96"/>
  <c r="E444" i="96"/>
  <c r="E445" i="96"/>
  <c r="E446" i="96"/>
  <c r="Q446" i="96" s="1"/>
  <c r="E447" i="96"/>
  <c r="Q447" i="96" s="1"/>
  <c r="E448" i="96"/>
  <c r="Q448" i="96" s="1"/>
  <c r="E449" i="96"/>
  <c r="Q449" i="96" s="1"/>
  <c r="E450" i="96"/>
  <c r="Q450" i="96" s="1"/>
  <c r="E451" i="96"/>
  <c r="E452" i="96"/>
  <c r="E453" i="96"/>
  <c r="Q453" i="96" s="1"/>
  <c r="E454" i="96"/>
  <c r="Q454" i="96" s="1"/>
  <c r="E455" i="96"/>
  <c r="Q455" i="96" s="1"/>
  <c r="E456" i="96"/>
  <c r="Q456" i="96" s="1"/>
  <c r="E457" i="96"/>
  <c r="Q457" i="96" s="1"/>
  <c r="E458" i="96"/>
  <c r="Q458" i="96" s="1"/>
  <c r="E459" i="96"/>
  <c r="E460" i="96"/>
  <c r="E461" i="96"/>
  <c r="Q461" i="96" s="1"/>
  <c r="E462" i="96"/>
  <c r="Q462" i="96" s="1"/>
  <c r="E463" i="96"/>
  <c r="Q463" i="96" s="1"/>
  <c r="E464" i="96"/>
  <c r="Q464" i="96" s="1"/>
  <c r="E465" i="96"/>
  <c r="Q465" i="96" s="1"/>
  <c r="E466" i="96"/>
  <c r="Q466" i="96" s="1"/>
  <c r="E467" i="96"/>
  <c r="E468" i="96"/>
  <c r="E469" i="96"/>
  <c r="Q469" i="96" s="1"/>
  <c r="E470" i="96"/>
  <c r="Q470" i="96" s="1"/>
  <c r="E471" i="96"/>
  <c r="Q471" i="96" s="1"/>
  <c r="E472" i="96"/>
  <c r="Q472" i="96" s="1"/>
  <c r="E473" i="96"/>
  <c r="Q473" i="96" s="1"/>
  <c r="E474" i="96"/>
  <c r="Q474" i="96" s="1"/>
  <c r="E475" i="96"/>
  <c r="E476" i="96"/>
  <c r="E477" i="96"/>
  <c r="Q477" i="96" s="1"/>
  <c r="E478" i="96"/>
  <c r="Q478" i="96" s="1"/>
  <c r="E479" i="96"/>
  <c r="Q479" i="96" s="1"/>
  <c r="E480" i="96"/>
  <c r="Q480" i="96" s="1"/>
  <c r="E481" i="96"/>
  <c r="Q481" i="96" s="1"/>
  <c r="E482" i="96"/>
  <c r="Q482" i="96" s="1"/>
  <c r="E483" i="96"/>
  <c r="E484" i="96"/>
  <c r="E485" i="96"/>
  <c r="Q485" i="96" s="1"/>
  <c r="E486" i="96"/>
  <c r="Q486" i="96" s="1"/>
  <c r="E487" i="96"/>
  <c r="Q487" i="96" s="1"/>
  <c r="E488" i="96"/>
  <c r="Q488" i="96" s="1"/>
  <c r="E489" i="96"/>
  <c r="Q489" i="96" s="1"/>
  <c r="E490" i="96"/>
  <c r="Q490" i="96" s="1"/>
  <c r="E491" i="96"/>
  <c r="E492" i="96"/>
  <c r="E493" i="96"/>
  <c r="E494" i="96"/>
  <c r="Q494" i="96" s="1"/>
  <c r="E495" i="96"/>
  <c r="Q495" i="96" s="1"/>
  <c r="E496" i="96"/>
  <c r="Q496" i="96" s="1"/>
  <c r="E497" i="96"/>
  <c r="Q497" i="96" s="1"/>
  <c r="E498" i="96"/>
  <c r="Q498" i="96" s="1"/>
  <c r="E499" i="96"/>
  <c r="E500" i="96"/>
  <c r="E501" i="96"/>
  <c r="E502" i="96"/>
  <c r="Q502" i="96" s="1"/>
  <c r="E503" i="96"/>
  <c r="Q503" i="96" s="1"/>
  <c r="E504" i="96"/>
  <c r="Q504" i="96" s="1"/>
  <c r="E505" i="96"/>
  <c r="Q505" i="96" s="1"/>
  <c r="E506" i="96"/>
  <c r="Q506" i="96" s="1"/>
  <c r="E507" i="96"/>
  <c r="E508" i="96"/>
  <c r="E509" i="96"/>
  <c r="E510" i="96"/>
  <c r="Q510" i="96" s="1"/>
  <c r="E511" i="96"/>
  <c r="Q511" i="96" s="1"/>
  <c r="E512" i="96"/>
  <c r="Q512" i="96" s="1"/>
  <c r="E513" i="96"/>
  <c r="Q513" i="96" s="1"/>
  <c r="E514" i="96"/>
  <c r="Q514" i="96" s="1"/>
  <c r="E515" i="96"/>
  <c r="E516" i="96"/>
  <c r="E517" i="96"/>
  <c r="E518" i="96"/>
  <c r="Q518" i="96" s="1"/>
  <c r="E519" i="96"/>
  <c r="Q519" i="96" s="1"/>
  <c r="E520" i="96"/>
  <c r="Q520" i="96" s="1"/>
  <c r="E521" i="96"/>
  <c r="Q521" i="96" s="1"/>
  <c r="E522" i="96"/>
  <c r="Q522" i="96" s="1"/>
  <c r="E523" i="96"/>
  <c r="E524" i="96"/>
  <c r="E525" i="96"/>
  <c r="E526" i="96"/>
  <c r="Q526" i="96" s="1"/>
  <c r="E527" i="96"/>
  <c r="Q527" i="96" s="1"/>
  <c r="E528" i="96"/>
  <c r="Q528" i="96" s="1"/>
  <c r="E529" i="96"/>
  <c r="Q529" i="96" s="1"/>
  <c r="E530" i="96"/>
  <c r="Q530" i="96" s="1"/>
  <c r="E531" i="96"/>
  <c r="E532" i="96"/>
  <c r="E533" i="96"/>
  <c r="E534" i="96"/>
  <c r="Q534" i="96" s="1"/>
  <c r="E535" i="96"/>
  <c r="Q535" i="96" s="1"/>
  <c r="E536" i="96"/>
  <c r="Q536" i="96" s="1"/>
  <c r="E537" i="96"/>
  <c r="Q537" i="96" s="1"/>
  <c r="E538" i="96"/>
  <c r="Q538" i="96" s="1"/>
  <c r="E539" i="96"/>
  <c r="E540" i="96"/>
  <c r="E541" i="96"/>
  <c r="E542" i="96"/>
  <c r="Q542" i="96" s="1"/>
  <c r="E543" i="96"/>
  <c r="Q543" i="96" s="1"/>
  <c r="E544" i="96"/>
  <c r="Q544" i="96" s="1"/>
  <c r="E545" i="96"/>
  <c r="Q545" i="96" s="1"/>
  <c r="E546" i="96"/>
  <c r="Q546" i="96" s="1"/>
  <c r="E547" i="96"/>
  <c r="E548" i="96"/>
  <c r="E549" i="96"/>
  <c r="E550" i="96"/>
  <c r="Q550" i="96" s="1"/>
  <c r="E551" i="96"/>
  <c r="Q551" i="96" s="1"/>
  <c r="E552" i="96"/>
  <c r="Q552" i="96" s="1"/>
  <c r="E553" i="96"/>
  <c r="Q553" i="96" s="1"/>
  <c r="E554" i="96"/>
  <c r="Q554" i="96" s="1"/>
  <c r="E555" i="96"/>
  <c r="E556" i="96"/>
  <c r="E557" i="96"/>
  <c r="E558" i="96"/>
  <c r="Q558" i="96" s="1"/>
  <c r="E559" i="96"/>
  <c r="Q559" i="96" s="1"/>
  <c r="E560" i="96"/>
  <c r="Q560" i="96" s="1"/>
  <c r="E561" i="96"/>
  <c r="Q561" i="96" s="1"/>
  <c r="E562" i="96"/>
  <c r="Q562" i="96" s="1"/>
  <c r="E563" i="96"/>
  <c r="E564" i="96"/>
  <c r="E565" i="96"/>
  <c r="E566" i="96"/>
  <c r="Q566" i="96" s="1"/>
  <c r="E567" i="96"/>
  <c r="Q567" i="96" s="1"/>
  <c r="E568" i="96"/>
  <c r="Q568" i="96" s="1"/>
  <c r="E569" i="96"/>
  <c r="Q569" i="96" s="1"/>
  <c r="E570" i="96"/>
  <c r="Q570" i="96" s="1"/>
  <c r="E571" i="96"/>
  <c r="E572" i="96"/>
  <c r="E573" i="96"/>
  <c r="E574" i="96"/>
  <c r="Q574" i="96" s="1"/>
  <c r="E575" i="96"/>
  <c r="Q575" i="96" s="1"/>
  <c r="E576" i="96"/>
  <c r="Q576" i="96" s="1"/>
  <c r="E577" i="96"/>
  <c r="Q577" i="96" s="1"/>
  <c r="E578" i="96"/>
  <c r="Q578" i="96" s="1"/>
  <c r="E579" i="96"/>
  <c r="E580" i="96"/>
  <c r="E581" i="96"/>
  <c r="E582" i="96"/>
  <c r="Q582" i="96" s="1"/>
  <c r="E583" i="96"/>
  <c r="Q583" i="96" s="1"/>
  <c r="E584" i="96"/>
  <c r="Q584" i="96" s="1"/>
  <c r="E585" i="96"/>
  <c r="Q585" i="96" s="1"/>
  <c r="E586" i="96"/>
  <c r="Q586" i="96" s="1"/>
  <c r="E587" i="96"/>
  <c r="E588" i="96"/>
  <c r="E589" i="96"/>
  <c r="E590" i="96"/>
  <c r="Q590" i="96" s="1"/>
  <c r="E591" i="96"/>
  <c r="Q591" i="96" s="1"/>
  <c r="E592" i="96"/>
  <c r="Q592" i="96" s="1"/>
  <c r="E593" i="96"/>
  <c r="Q593" i="96" s="1"/>
  <c r="E594" i="96"/>
  <c r="Q594" i="96" s="1"/>
  <c r="E595" i="96"/>
  <c r="E596" i="96"/>
  <c r="E597" i="96"/>
  <c r="E598" i="96"/>
  <c r="Q598" i="96" s="1"/>
  <c r="E599" i="96"/>
  <c r="Q599" i="96" s="1"/>
  <c r="E600" i="96"/>
  <c r="Q600" i="96" s="1"/>
  <c r="E601" i="96"/>
  <c r="Q601" i="96" s="1"/>
  <c r="E602" i="96"/>
  <c r="Q602" i="96" s="1"/>
  <c r="E603" i="96"/>
  <c r="E604" i="96"/>
  <c r="E605" i="96"/>
  <c r="E606" i="96"/>
  <c r="Q606" i="96" s="1"/>
  <c r="E607" i="96"/>
  <c r="Q607" i="96" s="1"/>
  <c r="E608" i="96"/>
  <c r="Q608" i="96" s="1"/>
  <c r="E609" i="96"/>
  <c r="Q609" i="96" s="1"/>
  <c r="E610" i="96"/>
  <c r="Q610" i="96" s="1"/>
  <c r="E611" i="96"/>
  <c r="E612" i="96"/>
  <c r="E613" i="96"/>
  <c r="E614" i="96"/>
  <c r="Q614" i="96" s="1"/>
  <c r="E615" i="96"/>
  <c r="Q615" i="96" s="1"/>
  <c r="E616" i="96"/>
  <c r="Q616" i="96" s="1"/>
  <c r="E617" i="96"/>
  <c r="Q617" i="96" s="1"/>
  <c r="E618" i="96"/>
  <c r="Q618" i="96" s="1"/>
  <c r="E619" i="96"/>
  <c r="E620" i="96"/>
  <c r="E621" i="96"/>
  <c r="E622" i="96"/>
  <c r="Q622" i="96" s="1"/>
  <c r="E623" i="96"/>
  <c r="Q623" i="96" s="1"/>
  <c r="E624" i="96"/>
  <c r="Q624" i="96" s="1"/>
  <c r="E625" i="96"/>
  <c r="Q625" i="96" s="1"/>
  <c r="E626" i="96"/>
  <c r="Q626" i="96" s="1"/>
  <c r="E627" i="96"/>
  <c r="E628" i="96"/>
  <c r="E629" i="96"/>
  <c r="E630" i="96"/>
  <c r="Q630" i="96" s="1"/>
  <c r="E631" i="96"/>
  <c r="Q631" i="96" s="1"/>
  <c r="E632" i="96"/>
  <c r="Q632" i="96" s="1"/>
  <c r="E633" i="96"/>
  <c r="Q633" i="96" s="1"/>
  <c r="E634" i="96"/>
  <c r="Q634" i="96" s="1"/>
  <c r="E635" i="96"/>
  <c r="E636" i="96"/>
  <c r="E637" i="96"/>
  <c r="E638" i="96"/>
  <c r="Q638" i="96" s="1"/>
  <c r="E639" i="96"/>
  <c r="Q639" i="96" s="1"/>
  <c r="E640" i="96"/>
  <c r="Q640" i="96" s="1"/>
  <c r="E641" i="96"/>
  <c r="Q641" i="96" s="1"/>
  <c r="E642" i="96"/>
  <c r="Q642" i="96" s="1"/>
  <c r="E643" i="96"/>
  <c r="E644" i="96"/>
  <c r="E645" i="96"/>
  <c r="E646" i="96"/>
  <c r="Q646" i="96" s="1"/>
  <c r="E647" i="96"/>
  <c r="Q647" i="96" s="1"/>
  <c r="E648" i="96"/>
  <c r="Q648" i="96" s="1"/>
  <c r="E649" i="96"/>
  <c r="Q649" i="96" s="1"/>
  <c r="E650" i="96"/>
  <c r="Q650" i="96" s="1"/>
  <c r="E651" i="96"/>
  <c r="E652" i="96"/>
  <c r="E653" i="96"/>
  <c r="E654" i="96"/>
  <c r="Q654" i="96" s="1"/>
  <c r="E655" i="96"/>
  <c r="Q655" i="96" s="1"/>
  <c r="E656" i="96"/>
  <c r="Q656" i="96" s="1"/>
  <c r="E657" i="96"/>
  <c r="Q657" i="96" s="1"/>
  <c r="E658" i="96"/>
  <c r="Q658" i="96" s="1"/>
  <c r="E659" i="96"/>
  <c r="E660" i="96"/>
  <c r="E661" i="96"/>
  <c r="E662" i="96"/>
  <c r="Q662" i="96" s="1"/>
  <c r="E663" i="96"/>
  <c r="Q663" i="96" s="1"/>
  <c r="E664" i="96"/>
  <c r="Q664" i="96" s="1"/>
  <c r="E665" i="96"/>
  <c r="Q665" i="96" s="1"/>
  <c r="E666" i="96"/>
  <c r="Q666" i="96" s="1"/>
  <c r="E667" i="96"/>
  <c r="E668" i="96"/>
  <c r="E669" i="96"/>
  <c r="E670" i="96"/>
  <c r="Q670" i="96" s="1"/>
  <c r="E671" i="96"/>
  <c r="Q671" i="96" s="1"/>
  <c r="E672" i="96"/>
  <c r="Q672" i="96" s="1"/>
  <c r="E673" i="96"/>
  <c r="Q673" i="96" s="1"/>
  <c r="E674" i="96"/>
  <c r="Q674" i="96" s="1"/>
  <c r="E675" i="96"/>
  <c r="E676" i="96"/>
  <c r="E677" i="96"/>
  <c r="E678" i="96"/>
  <c r="Q678" i="96" s="1"/>
  <c r="E679" i="96"/>
  <c r="Q679" i="96" s="1"/>
  <c r="E680" i="96"/>
  <c r="Q680" i="96" s="1"/>
  <c r="E681" i="96"/>
  <c r="Q681" i="96" s="1"/>
  <c r="E682" i="96"/>
  <c r="Q682" i="96" s="1"/>
  <c r="E683" i="96"/>
  <c r="E684" i="96"/>
  <c r="E685" i="96"/>
  <c r="E686" i="96"/>
  <c r="Q686" i="96" s="1"/>
  <c r="E687" i="96"/>
  <c r="Q687" i="96" s="1"/>
  <c r="E688" i="96"/>
  <c r="Q688" i="96" s="1"/>
  <c r="E689" i="96"/>
  <c r="Q689" i="96" s="1"/>
  <c r="E690" i="96"/>
  <c r="Q690" i="96" s="1"/>
  <c r="J5" i="96"/>
  <c r="N11" i="96"/>
  <c r="M11" i="96"/>
  <c r="L11" i="96"/>
  <c r="G11" i="96" s="1"/>
  <c r="K11" i="96"/>
  <c r="J11" i="96"/>
  <c r="N10" i="96"/>
  <c r="M10" i="96"/>
  <c r="L10" i="96"/>
  <c r="G10" i="96" s="1"/>
  <c r="K10" i="96"/>
  <c r="J10" i="96"/>
  <c r="N9" i="96"/>
  <c r="M9" i="96"/>
  <c r="L9" i="96"/>
  <c r="G9" i="96" s="1"/>
  <c r="K9" i="96"/>
  <c r="J9" i="96"/>
  <c r="N8" i="96"/>
  <c r="M8" i="96"/>
  <c r="L8" i="96"/>
  <c r="G8" i="96" s="1"/>
  <c r="K8" i="96"/>
  <c r="J8" i="96"/>
  <c r="N7" i="96"/>
  <c r="M7" i="96"/>
  <c r="L7" i="96"/>
  <c r="G7" i="96" s="1"/>
  <c r="K7" i="96"/>
  <c r="J7" i="96"/>
  <c r="N6" i="96"/>
  <c r="M6" i="96"/>
  <c r="L6" i="96"/>
  <c r="G6" i="96" s="1"/>
  <c r="K6" i="96"/>
  <c r="J6" i="96"/>
  <c r="E6" i="96"/>
  <c r="N5" i="96"/>
  <c r="M5" i="96"/>
  <c r="L5" i="96"/>
  <c r="K5" i="96"/>
  <c r="E5" i="96"/>
  <c r="J4" i="96"/>
  <c r="J3" i="96"/>
  <c r="J2" i="96"/>
  <c r="J3" i="91"/>
  <c r="J2" i="91"/>
  <c r="S18" i="97" l="1"/>
  <c r="S22" i="97"/>
  <c r="S15" i="97"/>
  <c r="S20" i="97"/>
  <c r="S23" i="97"/>
  <c r="S16" i="97"/>
  <c r="S26" i="97"/>
  <c r="D55" i="97" s="1"/>
  <c r="D57" i="97" s="1"/>
  <c r="S19" i="97"/>
  <c r="S17" i="97"/>
  <c r="S21" i="97"/>
  <c r="P677" i="96"/>
  <c r="Q677" i="96"/>
  <c r="P613" i="96"/>
  <c r="Q613" i="96"/>
  <c r="P549" i="96"/>
  <c r="Q549" i="96"/>
  <c r="P405" i="96"/>
  <c r="Q405" i="96"/>
  <c r="P341" i="96"/>
  <c r="Q341" i="96"/>
  <c r="P285" i="96"/>
  <c r="Q285" i="96"/>
  <c r="P213" i="96"/>
  <c r="Q213" i="96"/>
  <c r="P133" i="96"/>
  <c r="Q133" i="96"/>
  <c r="P644" i="96"/>
  <c r="Q644" i="96"/>
  <c r="P596" i="96"/>
  <c r="Q596" i="96"/>
  <c r="P540" i="96"/>
  <c r="Q540" i="96"/>
  <c r="P484" i="96"/>
  <c r="Q484" i="96"/>
  <c r="P428" i="96"/>
  <c r="Q428" i="96"/>
  <c r="P372" i="96"/>
  <c r="Q372" i="96"/>
  <c r="P316" i="96"/>
  <c r="Q316" i="96"/>
  <c r="P236" i="96"/>
  <c r="Q236" i="96"/>
  <c r="P172" i="96"/>
  <c r="Q172" i="96"/>
  <c r="P116" i="96"/>
  <c r="Q116" i="96"/>
  <c r="P52" i="96"/>
  <c r="Q52" i="96"/>
  <c r="P685" i="96"/>
  <c r="Q685" i="96"/>
  <c r="P621" i="96"/>
  <c r="Q621" i="96"/>
  <c r="P541" i="96"/>
  <c r="Q541" i="96"/>
  <c r="P389" i="96"/>
  <c r="Q389" i="96"/>
  <c r="P325" i="96"/>
  <c r="Q325" i="96"/>
  <c r="P261" i="96"/>
  <c r="Q261" i="96"/>
  <c r="P197" i="96"/>
  <c r="Q197" i="96"/>
  <c r="P141" i="96"/>
  <c r="Q141" i="96"/>
  <c r="P85" i="96"/>
  <c r="Q85" i="96"/>
  <c r="P45" i="96"/>
  <c r="Q45" i="96"/>
  <c r="P636" i="96"/>
  <c r="Q636" i="96"/>
  <c r="P588" i="96"/>
  <c r="Q588" i="96"/>
  <c r="P532" i="96"/>
  <c r="Q532" i="96"/>
  <c r="P476" i="96"/>
  <c r="Q476" i="96"/>
  <c r="P420" i="96"/>
  <c r="Q420" i="96"/>
  <c r="P364" i="96"/>
  <c r="Q364" i="96"/>
  <c r="P308" i="96"/>
  <c r="Q308" i="96"/>
  <c r="P260" i="96"/>
  <c r="Q260" i="96"/>
  <c r="P204" i="96"/>
  <c r="Q204" i="96"/>
  <c r="P148" i="96"/>
  <c r="Q148" i="96"/>
  <c r="P92" i="96"/>
  <c r="Q92" i="96"/>
  <c r="P44" i="96"/>
  <c r="Q44" i="96"/>
  <c r="P643" i="96"/>
  <c r="Q643" i="96"/>
  <c r="P587" i="96"/>
  <c r="Q587" i="96"/>
  <c r="P539" i="96"/>
  <c r="Q539" i="96"/>
  <c r="P491" i="96"/>
  <c r="Q491" i="96"/>
  <c r="P443" i="96"/>
  <c r="Q443" i="96"/>
  <c r="P395" i="96"/>
  <c r="Q395" i="96"/>
  <c r="P347" i="96"/>
  <c r="Q347" i="96"/>
  <c r="P299" i="96"/>
  <c r="Q299" i="96"/>
  <c r="P251" i="96"/>
  <c r="Q251" i="96"/>
  <c r="P195" i="96"/>
  <c r="Q195" i="96"/>
  <c r="P147" i="96"/>
  <c r="Q147" i="96"/>
  <c r="P91" i="96"/>
  <c r="Q91" i="96"/>
  <c r="P19" i="96"/>
  <c r="Q19" i="96"/>
  <c r="P669" i="96"/>
  <c r="Q669" i="96"/>
  <c r="P605" i="96"/>
  <c r="Q605" i="96"/>
  <c r="P557" i="96"/>
  <c r="Q557" i="96"/>
  <c r="P509" i="96"/>
  <c r="Q509" i="96"/>
  <c r="P445" i="96"/>
  <c r="Q445" i="96"/>
  <c r="P381" i="96"/>
  <c r="Q381" i="96"/>
  <c r="P317" i="96"/>
  <c r="Q317" i="96"/>
  <c r="P253" i="96"/>
  <c r="Q253" i="96"/>
  <c r="P189" i="96"/>
  <c r="Q189" i="96"/>
  <c r="P117" i="96"/>
  <c r="Q117" i="96"/>
  <c r="P652" i="96"/>
  <c r="Q652" i="96"/>
  <c r="P580" i="96"/>
  <c r="Q580" i="96"/>
  <c r="P524" i="96"/>
  <c r="Q524" i="96"/>
  <c r="P468" i="96"/>
  <c r="Q468" i="96"/>
  <c r="P412" i="96"/>
  <c r="Q412" i="96"/>
  <c r="P356" i="96"/>
  <c r="Q356" i="96"/>
  <c r="P300" i="96"/>
  <c r="Q300" i="96"/>
  <c r="F252" i="96"/>
  <c r="Q252" i="96"/>
  <c r="P188" i="96"/>
  <c r="Q188" i="96"/>
  <c r="P108" i="96"/>
  <c r="Q108" i="96"/>
  <c r="P659" i="96"/>
  <c r="Q659" i="96"/>
  <c r="P611" i="96"/>
  <c r="Q611" i="96"/>
  <c r="P563" i="96"/>
  <c r="Q563" i="96"/>
  <c r="P515" i="96"/>
  <c r="Q515" i="96"/>
  <c r="P459" i="96"/>
  <c r="Q459" i="96"/>
  <c r="P411" i="96"/>
  <c r="Q411" i="96"/>
  <c r="P363" i="96"/>
  <c r="Q363" i="96"/>
  <c r="P315" i="96"/>
  <c r="Q315" i="96"/>
  <c r="P267" i="96"/>
  <c r="Q267" i="96"/>
  <c r="P219" i="96"/>
  <c r="Q219" i="96"/>
  <c r="P171" i="96"/>
  <c r="Q171" i="96"/>
  <c r="P123" i="96"/>
  <c r="Q123" i="96"/>
  <c r="P75" i="96"/>
  <c r="Q75" i="96"/>
  <c r="P35" i="96"/>
  <c r="Q35" i="96"/>
  <c r="P338" i="96"/>
  <c r="Q338" i="96"/>
  <c r="P298" i="96"/>
  <c r="Q298" i="96"/>
  <c r="F258" i="96"/>
  <c r="Q258" i="96"/>
  <c r="P218" i="96"/>
  <c r="Q218" i="96"/>
  <c r="P178" i="96"/>
  <c r="Q178" i="96"/>
  <c r="P130" i="96"/>
  <c r="Q130" i="96"/>
  <c r="P106" i="96"/>
  <c r="Q106" i="96"/>
  <c r="P66" i="96"/>
  <c r="Q66" i="96"/>
  <c r="P34" i="96"/>
  <c r="Q34" i="96"/>
  <c r="P10" i="96"/>
  <c r="Q10" i="96"/>
  <c r="P629" i="96"/>
  <c r="Q629" i="96"/>
  <c r="P565" i="96"/>
  <c r="Q565" i="96"/>
  <c r="P421" i="96"/>
  <c r="Q421" i="96"/>
  <c r="P357" i="96"/>
  <c r="Q357" i="96"/>
  <c r="P301" i="96"/>
  <c r="Q301" i="96"/>
  <c r="P237" i="96"/>
  <c r="Q237" i="96"/>
  <c r="P173" i="96"/>
  <c r="Q173" i="96"/>
  <c r="P109" i="96"/>
  <c r="Q109" i="96"/>
  <c r="P61" i="96"/>
  <c r="Q61" i="96"/>
  <c r="P21" i="96"/>
  <c r="Q21" i="96"/>
  <c r="P676" i="96"/>
  <c r="Q676" i="96"/>
  <c r="P612" i="96"/>
  <c r="Q612" i="96"/>
  <c r="P548" i="96"/>
  <c r="Q548" i="96"/>
  <c r="P492" i="96"/>
  <c r="Q492" i="96"/>
  <c r="P436" i="96"/>
  <c r="Q436" i="96"/>
  <c r="P380" i="96"/>
  <c r="Q380" i="96"/>
  <c r="P324" i="96"/>
  <c r="Q324" i="96"/>
  <c r="P268" i="96"/>
  <c r="Q268" i="96"/>
  <c r="P212" i="96"/>
  <c r="Q212" i="96"/>
  <c r="P156" i="96"/>
  <c r="Q156" i="96"/>
  <c r="P100" i="96"/>
  <c r="Q100" i="96"/>
  <c r="P60" i="96"/>
  <c r="Q60" i="96"/>
  <c r="P20" i="96"/>
  <c r="Q20" i="96"/>
  <c r="P651" i="96"/>
  <c r="Q651" i="96"/>
  <c r="P603" i="96"/>
  <c r="Q603" i="96"/>
  <c r="P555" i="96"/>
  <c r="Q555" i="96"/>
  <c r="P499" i="96"/>
  <c r="Q499" i="96"/>
  <c r="P451" i="96"/>
  <c r="Q451" i="96"/>
  <c r="P403" i="96"/>
  <c r="Q403" i="96"/>
  <c r="P355" i="96"/>
  <c r="Q355" i="96"/>
  <c r="P307" i="96"/>
  <c r="Q307" i="96"/>
  <c r="P259" i="96"/>
  <c r="Q259" i="96"/>
  <c r="P211" i="96"/>
  <c r="Q211" i="96"/>
  <c r="P163" i="96"/>
  <c r="Q163" i="96"/>
  <c r="P115" i="96"/>
  <c r="Q115" i="96"/>
  <c r="P67" i="96"/>
  <c r="Q67" i="96"/>
  <c r="P43" i="96"/>
  <c r="Q43" i="96"/>
  <c r="F11" i="96"/>
  <c r="Q11" i="96"/>
  <c r="P354" i="96"/>
  <c r="Q354" i="96"/>
  <c r="P306" i="96"/>
  <c r="Q306" i="96"/>
  <c r="P266" i="96"/>
  <c r="Q266" i="96"/>
  <c r="P226" i="96"/>
  <c r="Q226" i="96"/>
  <c r="P186" i="96"/>
  <c r="Q186" i="96"/>
  <c r="P146" i="96"/>
  <c r="Q146" i="96"/>
  <c r="P90" i="96"/>
  <c r="Q90" i="96"/>
  <c r="P26" i="96"/>
  <c r="Q26" i="96"/>
  <c r="F265" i="96"/>
  <c r="Q265" i="96"/>
  <c r="P41" i="96"/>
  <c r="Q41" i="96"/>
  <c r="P33" i="96"/>
  <c r="Q33" i="96"/>
  <c r="P25" i="96"/>
  <c r="Q25" i="96"/>
  <c r="P17" i="96"/>
  <c r="Q17" i="96"/>
  <c r="P9" i="96"/>
  <c r="Q9" i="96"/>
  <c r="P653" i="96"/>
  <c r="Q653" i="96"/>
  <c r="P589" i="96"/>
  <c r="Q589" i="96"/>
  <c r="P525" i="96"/>
  <c r="Q525" i="96"/>
  <c r="P501" i="96"/>
  <c r="Q501" i="96"/>
  <c r="P437" i="96"/>
  <c r="Q437" i="96"/>
  <c r="P365" i="96"/>
  <c r="Q365" i="96"/>
  <c r="P293" i="96"/>
  <c r="Q293" i="96"/>
  <c r="P229" i="96"/>
  <c r="Q229" i="96"/>
  <c r="P165" i="96"/>
  <c r="Q165" i="96"/>
  <c r="P101" i="96"/>
  <c r="Q101" i="96"/>
  <c r="P53" i="96"/>
  <c r="Q53" i="96"/>
  <c r="P13" i="96"/>
  <c r="Q13" i="96"/>
  <c r="P668" i="96"/>
  <c r="Q668" i="96"/>
  <c r="P620" i="96"/>
  <c r="Q620" i="96"/>
  <c r="P564" i="96"/>
  <c r="Q564" i="96"/>
  <c r="P500" i="96"/>
  <c r="Q500" i="96"/>
  <c r="P444" i="96"/>
  <c r="Q444" i="96"/>
  <c r="P388" i="96"/>
  <c r="Q388" i="96"/>
  <c r="P332" i="96"/>
  <c r="Q332" i="96"/>
  <c r="P276" i="96"/>
  <c r="Q276" i="96"/>
  <c r="P220" i="96"/>
  <c r="Q220" i="96"/>
  <c r="P164" i="96"/>
  <c r="Q164" i="96"/>
  <c r="P140" i="96"/>
  <c r="Q140" i="96"/>
  <c r="P84" i="96"/>
  <c r="Q84" i="96"/>
  <c r="P36" i="96"/>
  <c r="Q36" i="96"/>
  <c r="P12" i="96"/>
  <c r="Q12" i="96"/>
  <c r="P683" i="96"/>
  <c r="Q683" i="96"/>
  <c r="P635" i="96"/>
  <c r="Q635" i="96"/>
  <c r="P595" i="96"/>
  <c r="Q595" i="96"/>
  <c r="P547" i="96"/>
  <c r="Q547" i="96"/>
  <c r="P507" i="96"/>
  <c r="Q507" i="96"/>
  <c r="P467" i="96"/>
  <c r="Q467" i="96"/>
  <c r="P419" i="96"/>
  <c r="Q419" i="96"/>
  <c r="P371" i="96"/>
  <c r="Q371" i="96"/>
  <c r="P323" i="96"/>
  <c r="Q323" i="96"/>
  <c r="P275" i="96"/>
  <c r="Q275" i="96"/>
  <c r="P227" i="96"/>
  <c r="Q227" i="96"/>
  <c r="P179" i="96"/>
  <c r="Q179" i="96"/>
  <c r="P131" i="96"/>
  <c r="Q131" i="96"/>
  <c r="P83" i="96"/>
  <c r="Q83" i="96"/>
  <c r="P6" i="96"/>
  <c r="Q6" i="96"/>
  <c r="P346" i="96"/>
  <c r="Q346" i="96"/>
  <c r="P314" i="96"/>
  <c r="Q314" i="96"/>
  <c r="P274" i="96"/>
  <c r="Q274" i="96"/>
  <c r="P234" i="96"/>
  <c r="Q234" i="96"/>
  <c r="P194" i="96"/>
  <c r="Q194" i="96"/>
  <c r="P162" i="96"/>
  <c r="Q162" i="96"/>
  <c r="P122" i="96"/>
  <c r="Q122" i="96"/>
  <c r="P74" i="96"/>
  <c r="Q74" i="96"/>
  <c r="P42" i="96"/>
  <c r="Q42" i="96"/>
  <c r="P360" i="96"/>
  <c r="Q360" i="96"/>
  <c r="P352" i="96"/>
  <c r="Q352" i="96"/>
  <c r="P344" i="96"/>
  <c r="Q344" i="96"/>
  <c r="P336" i="96"/>
  <c r="Q336" i="96"/>
  <c r="P328" i="96"/>
  <c r="Q328" i="96"/>
  <c r="P320" i="96"/>
  <c r="Q320" i="96"/>
  <c r="P312" i="96"/>
  <c r="Q312" i="96"/>
  <c r="P304" i="96"/>
  <c r="Q304" i="96"/>
  <c r="P296" i="96"/>
  <c r="Q296" i="96"/>
  <c r="P288" i="96"/>
  <c r="Q288" i="96"/>
  <c r="P280" i="96"/>
  <c r="Q280" i="96"/>
  <c r="P272" i="96"/>
  <c r="Q272" i="96"/>
  <c r="P264" i="96"/>
  <c r="Q264" i="96"/>
  <c r="P256" i="96"/>
  <c r="Q256" i="96"/>
  <c r="P248" i="96"/>
  <c r="Q248" i="96"/>
  <c r="P240" i="96"/>
  <c r="Q240" i="96"/>
  <c r="P232" i="96"/>
  <c r="Q232" i="96"/>
  <c r="P224" i="96"/>
  <c r="Q224" i="96"/>
  <c r="P216" i="96"/>
  <c r="Q216" i="96"/>
  <c r="P208" i="96"/>
  <c r="Q208" i="96"/>
  <c r="P200" i="96"/>
  <c r="Q200" i="96"/>
  <c r="P192" i="96"/>
  <c r="Q192" i="96"/>
  <c r="P184" i="96"/>
  <c r="Q184" i="96"/>
  <c r="P176" i="96"/>
  <c r="Q176" i="96"/>
  <c r="P168" i="96"/>
  <c r="Q168" i="96"/>
  <c r="P160" i="96"/>
  <c r="Q160" i="96"/>
  <c r="P152" i="96"/>
  <c r="Q152" i="96"/>
  <c r="P144" i="96"/>
  <c r="Q144" i="96"/>
  <c r="P136" i="96"/>
  <c r="Q136" i="96"/>
  <c r="P128" i="96"/>
  <c r="Q128" i="96"/>
  <c r="P120" i="96"/>
  <c r="Q120" i="96"/>
  <c r="P112" i="96"/>
  <c r="Q112" i="96"/>
  <c r="P104" i="96"/>
  <c r="Q104" i="96"/>
  <c r="P96" i="96"/>
  <c r="Q96" i="96"/>
  <c r="P88" i="96"/>
  <c r="Q88" i="96"/>
  <c r="P80" i="96"/>
  <c r="Q80" i="96"/>
  <c r="P72" i="96"/>
  <c r="Q72" i="96"/>
  <c r="P64" i="96"/>
  <c r="Q64" i="96"/>
  <c r="P56" i="96"/>
  <c r="Q56" i="96"/>
  <c r="P48" i="96"/>
  <c r="Q48" i="96"/>
  <c r="P16" i="96"/>
  <c r="Q16" i="96"/>
  <c r="P8" i="96"/>
  <c r="Q8" i="96"/>
  <c r="P645" i="96"/>
  <c r="Q645" i="96"/>
  <c r="P581" i="96"/>
  <c r="Q581" i="96"/>
  <c r="P517" i="96"/>
  <c r="Q517" i="96"/>
  <c r="P397" i="96"/>
  <c r="Q397" i="96"/>
  <c r="P333" i="96"/>
  <c r="Q333" i="96"/>
  <c r="P269" i="96"/>
  <c r="Q269" i="96"/>
  <c r="P221" i="96"/>
  <c r="Q221" i="96"/>
  <c r="P157" i="96"/>
  <c r="Q157" i="96"/>
  <c r="P77" i="96"/>
  <c r="Q77" i="96"/>
  <c r="P684" i="96"/>
  <c r="Q684" i="96"/>
  <c r="P628" i="96"/>
  <c r="Q628" i="96"/>
  <c r="P572" i="96"/>
  <c r="Q572" i="96"/>
  <c r="P516" i="96"/>
  <c r="Q516" i="96"/>
  <c r="P460" i="96"/>
  <c r="Q460" i="96"/>
  <c r="P404" i="96"/>
  <c r="Q404" i="96"/>
  <c r="P348" i="96"/>
  <c r="Q348" i="96"/>
  <c r="P292" i="96"/>
  <c r="Q292" i="96"/>
  <c r="P244" i="96"/>
  <c r="Q244" i="96"/>
  <c r="P196" i="96"/>
  <c r="Q196" i="96"/>
  <c r="P132" i="96"/>
  <c r="Q132" i="96"/>
  <c r="P76" i="96"/>
  <c r="Q76" i="96"/>
  <c r="P28" i="96"/>
  <c r="Q28" i="96"/>
  <c r="P667" i="96"/>
  <c r="Q667" i="96"/>
  <c r="P619" i="96"/>
  <c r="Q619" i="96"/>
  <c r="P571" i="96"/>
  <c r="Q571" i="96"/>
  <c r="P531" i="96"/>
  <c r="Q531" i="96"/>
  <c r="P483" i="96"/>
  <c r="Q483" i="96"/>
  <c r="P435" i="96"/>
  <c r="Q435" i="96"/>
  <c r="P379" i="96"/>
  <c r="Q379" i="96"/>
  <c r="P331" i="96"/>
  <c r="Q331" i="96"/>
  <c r="P283" i="96"/>
  <c r="Q283" i="96"/>
  <c r="P235" i="96"/>
  <c r="Q235" i="96"/>
  <c r="P187" i="96"/>
  <c r="Q187" i="96"/>
  <c r="P139" i="96"/>
  <c r="Q139" i="96"/>
  <c r="P99" i="96"/>
  <c r="Q99" i="96"/>
  <c r="P51" i="96"/>
  <c r="Q51" i="96"/>
  <c r="P330" i="96"/>
  <c r="Q330" i="96"/>
  <c r="P290" i="96"/>
  <c r="Q290" i="96"/>
  <c r="P250" i="96"/>
  <c r="Q250" i="96"/>
  <c r="P210" i="96"/>
  <c r="Q210" i="96"/>
  <c r="P170" i="96"/>
  <c r="Q170" i="96"/>
  <c r="P138" i="96"/>
  <c r="Q138" i="96"/>
  <c r="P98" i="96"/>
  <c r="Q98" i="96"/>
  <c r="P58" i="96"/>
  <c r="Q58" i="96"/>
  <c r="P5" i="96"/>
  <c r="Q5" i="96"/>
  <c r="P39" i="96"/>
  <c r="Q39" i="96"/>
  <c r="P31" i="96"/>
  <c r="Q31" i="96"/>
  <c r="P23" i="96"/>
  <c r="Q23" i="96"/>
  <c r="P15" i="96"/>
  <c r="Q15" i="96"/>
  <c r="P7" i="96"/>
  <c r="Q7" i="96"/>
  <c r="P661" i="96"/>
  <c r="Q661" i="96"/>
  <c r="P597" i="96"/>
  <c r="Q597" i="96"/>
  <c r="P533" i="96"/>
  <c r="Q533" i="96"/>
  <c r="P493" i="96"/>
  <c r="Q493" i="96"/>
  <c r="P429" i="96"/>
  <c r="Q429" i="96"/>
  <c r="P373" i="96"/>
  <c r="Q373" i="96"/>
  <c r="P309" i="96"/>
  <c r="Q309" i="96"/>
  <c r="P245" i="96"/>
  <c r="Q245" i="96"/>
  <c r="P181" i="96"/>
  <c r="Q181" i="96"/>
  <c r="P125" i="96"/>
  <c r="Q125" i="96"/>
  <c r="P69" i="96"/>
  <c r="Q69" i="96"/>
  <c r="P29" i="96"/>
  <c r="Q29" i="96"/>
  <c r="P660" i="96"/>
  <c r="Q660" i="96"/>
  <c r="P604" i="96"/>
  <c r="Q604" i="96"/>
  <c r="P556" i="96"/>
  <c r="Q556" i="96"/>
  <c r="P508" i="96"/>
  <c r="Q508" i="96"/>
  <c r="P452" i="96"/>
  <c r="Q452" i="96"/>
  <c r="P396" i="96"/>
  <c r="Q396" i="96"/>
  <c r="P340" i="96"/>
  <c r="Q340" i="96"/>
  <c r="P284" i="96"/>
  <c r="Q284" i="96"/>
  <c r="P228" i="96"/>
  <c r="Q228" i="96"/>
  <c r="P180" i="96"/>
  <c r="Q180" i="96"/>
  <c r="P124" i="96"/>
  <c r="Q124" i="96"/>
  <c r="P68" i="96"/>
  <c r="Q68" i="96"/>
  <c r="P675" i="96"/>
  <c r="Q675" i="96"/>
  <c r="P627" i="96"/>
  <c r="Q627" i="96"/>
  <c r="P579" i="96"/>
  <c r="Q579" i="96"/>
  <c r="P523" i="96"/>
  <c r="Q523" i="96"/>
  <c r="P475" i="96"/>
  <c r="Q475" i="96"/>
  <c r="P427" i="96"/>
  <c r="Q427" i="96"/>
  <c r="P387" i="96"/>
  <c r="Q387" i="96"/>
  <c r="P339" i="96"/>
  <c r="Q339" i="96"/>
  <c r="P291" i="96"/>
  <c r="Q291" i="96"/>
  <c r="F243" i="96"/>
  <c r="Q243" i="96"/>
  <c r="P203" i="96"/>
  <c r="Q203" i="96"/>
  <c r="P155" i="96"/>
  <c r="Q155" i="96"/>
  <c r="P107" i="96"/>
  <c r="Q107" i="96"/>
  <c r="P59" i="96"/>
  <c r="Q59" i="96"/>
  <c r="P27" i="96"/>
  <c r="Q27" i="96"/>
  <c r="P362" i="96"/>
  <c r="Q362" i="96"/>
  <c r="P322" i="96"/>
  <c r="Q322" i="96"/>
  <c r="P282" i="96"/>
  <c r="Q282" i="96"/>
  <c r="P242" i="96"/>
  <c r="Q242" i="96"/>
  <c r="P202" i="96"/>
  <c r="Q202" i="96"/>
  <c r="P154" i="96"/>
  <c r="Q154" i="96"/>
  <c r="P114" i="96"/>
  <c r="Q114" i="96"/>
  <c r="P82" i="96"/>
  <c r="Q82" i="96"/>
  <c r="P50" i="96"/>
  <c r="Q50" i="96"/>
  <c r="P18" i="96"/>
  <c r="Q18" i="96"/>
  <c r="P374" i="96"/>
  <c r="Q374" i="96"/>
  <c r="P366" i="96"/>
  <c r="Q366" i="96"/>
  <c r="P358" i="96"/>
  <c r="Q358" i="96"/>
  <c r="P350" i="96"/>
  <c r="Q350" i="96"/>
  <c r="P342" i="96"/>
  <c r="Q342" i="96"/>
  <c r="P334" i="96"/>
  <c r="Q334" i="96"/>
  <c r="P326" i="96"/>
  <c r="Q326" i="96"/>
  <c r="P318" i="96"/>
  <c r="Q318" i="96"/>
  <c r="P310" i="96"/>
  <c r="Q310" i="96"/>
  <c r="P302" i="96"/>
  <c r="Q302" i="96"/>
  <c r="P294" i="96"/>
  <c r="Q294" i="96"/>
  <c r="P286" i="96"/>
  <c r="Q286" i="96"/>
  <c r="P278" i="96"/>
  <c r="Q278" i="96"/>
  <c r="P270" i="96"/>
  <c r="Q270" i="96"/>
  <c r="P262" i="96"/>
  <c r="Q262" i="96"/>
  <c r="P254" i="96"/>
  <c r="Q254" i="96"/>
  <c r="P246" i="96"/>
  <c r="Q246" i="96"/>
  <c r="P238" i="96"/>
  <c r="Q238" i="96"/>
  <c r="P230" i="96"/>
  <c r="Q230" i="96"/>
  <c r="P222" i="96"/>
  <c r="Q222" i="96"/>
  <c r="P214" i="96"/>
  <c r="Q214" i="96"/>
  <c r="P206" i="96"/>
  <c r="Q206" i="96"/>
  <c r="P198" i="96"/>
  <c r="Q198" i="96"/>
  <c r="F190" i="96"/>
  <c r="Q190" i="96"/>
  <c r="F182" i="96"/>
  <c r="Q182" i="96"/>
  <c r="F174" i="96"/>
  <c r="Q174" i="96"/>
  <c r="P166" i="96"/>
  <c r="Q166" i="96"/>
  <c r="P158" i="96"/>
  <c r="Q158" i="96"/>
  <c r="P150" i="96"/>
  <c r="Q150" i="96"/>
  <c r="P142" i="96"/>
  <c r="Q142" i="96"/>
  <c r="P134" i="96"/>
  <c r="Q134" i="96"/>
  <c r="P126" i="96"/>
  <c r="Q126" i="96"/>
  <c r="P118" i="96"/>
  <c r="Q118" i="96"/>
  <c r="P110" i="96"/>
  <c r="Q110" i="96"/>
  <c r="F102" i="96"/>
  <c r="Q102" i="96"/>
  <c r="P94" i="96"/>
  <c r="Q94" i="96"/>
  <c r="P86" i="96"/>
  <c r="Q86" i="96"/>
  <c r="P78" i="96"/>
  <c r="Q78" i="96"/>
  <c r="P70" i="96"/>
  <c r="Q70" i="96"/>
  <c r="P62" i="96"/>
  <c r="Q62" i="96"/>
  <c r="P54" i="96"/>
  <c r="Q54" i="96"/>
  <c r="P46" i="96"/>
  <c r="Q46" i="96"/>
  <c r="P14" i="96"/>
  <c r="Q14" i="96"/>
  <c r="P637" i="96"/>
  <c r="Q637" i="96"/>
  <c r="P573" i="96"/>
  <c r="Q573" i="96"/>
  <c r="P413" i="96"/>
  <c r="Q413" i="96"/>
  <c r="P349" i="96"/>
  <c r="Q349" i="96"/>
  <c r="P277" i="96"/>
  <c r="Q277" i="96"/>
  <c r="P205" i="96"/>
  <c r="Q205" i="96"/>
  <c r="P149" i="96"/>
  <c r="Q149" i="96"/>
  <c r="P93" i="96"/>
  <c r="Q93" i="96"/>
  <c r="P37" i="96"/>
  <c r="Q37" i="96"/>
  <c r="F6" i="96"/>
  <c r="F14" i="96"/>
  <c r="F23" i="96"/>
  <c r="F34" i="96"/>
  <c r="F45" i="96"/>
  <c r="F56" i="96"/>
  <c r="F67" i="96"/>
  <c r="F77" i="96"/>
  <c r="F88" i="96"/>
  <c r="F99" i="96"/>
  <c r="F109" i="96"/>
  <c r="F120" i="96"/>
  <c r="F131" i="96"/>
  <c r="F141" i="96"/>
  <c r="F152" i="96"/>
  <c r="F163" i="96"/>
  <c r="F173" i="96"/>
  <c r="F184" i="96"/>
  <c r="F195" i="96"/>
  <c r="F205" i="96"/>
  <c r="F216" i="96"/>
  <c r="F227" i="96"/>
  <c r="F237" i="96"/>
  <c r="F248" i="96"/>
  <c r="F259" i="96"/>
  <c r="F269" i="96"/>
  <c r="F280" i="96"/>
  <c r="F291" i="96"/>
  <c r="F301" i="96"/>
  <c r="F312" i="96"/>
  <c r="F323" i="96"/>
  <c r="F333" i="96"/>
  <c r="F344" i="96"/>
  <c r="F355" i="96"/>
  <c r="F365" i="96"/>
  <c r="F381" i="96"/>
  <c r="F404" i="96"/>
  <c r="F427" i="96"/>
  <c r="F445" i="96"/>
  <c r="F668" i="96"/>
  <c r="F645" i="96"/>
  <c r="F627" i="96"/>
  <c r="F604" i="96"/>
  <c r="F581" i="96"/>
  <c r="F563" i="96"/>
  <c r="F540" i="96"/>
  <c r="F517" i="96"/>
  <c r="F499" i="96"/>
  <c r="F468" i="96"/>
  <c r="F7" i="96"/>
  <c r="F15" i="96"/>
  <c r="F25" i="96"/>
  <c r="F35" i="96"/>
  <c r="F46" i="96"/>
  <c r="F58" i="96"/>
  <c r="F68" i="96"/>
  <c r="F78" i="96"/>
  <c r="F90" i="96"/>
  <c r="F100" i="96"/>
  <c r="F110" i="96"/>
  <c r="F122" i="96"/>
  <c r="F132" i="96"/>
  <c r="F142" i="96"/>
  <c r="F154" i="96"/>
  <c r="F164" i="96"/>
  <c r="F186" i="96"/>
  <c r="F196" i="96"/>
  <c r="F206" i="96"/>
  <c r="F218" i="96"/>
  <c r="F228" i="96"/>
  <c r="F238" i="96"/>
  <c r="F250" i="96"/>
  <c r="F260" i="96"/>
  <c r="F270" i="96"/>
  <c r="F282" i="96"/>
  <c r="F292" i="96"/>
  <c r="F302" i="96"/>
  <c r="F314" i="96"/>
  <c r="F324" i="96"/>
  <c r="F334" i="96"/>
  <c r="F346" i="96"/>
  <c r="F356" i="96"/>
  <c r="F366" i="96"/>
  <c r="F387" i="96"/>
  <c r="F405" i="96"/>
  <c r="F428" i="96"/>
  <c r="F685" i="96"/>
  <c r="F667" i="96"/>
  <c r="F644" i="96"/>
  <c r="F621" i="96"/>
  <c r="F603" i="96"/>
  <c r="F580" i="96"/>
  <c r="F557" i="96"/>
  <c r="F539" i="96"/>
  <c r="F516" i="96"/>
  <c r="F493" i="96"/>
  <c r="F467" i="96"/>
  <c r="F8" i="96"/>
  <c r="F16" i="96"/>
  <c r="F26" i="96"/>
  <c r="F36" i="96"/>
  <c r="F48" i="96"/>
  <c r="F59" i="96"/>
  <c r="F69" i="96"/>
  <c r="F80" i="96"/>
  <c r="F91" i="96"/>
  <c r="F101" i="96"/>
  <c r="F112" i="96"/>
  <c r="F123" i="96"/>
  <c r="F133" i="96"/>
  <c r="F144" i="96"/>
  <c r="F155" i="96"/>
  <c r="F165" i="96"/>
  <c r="F176" i="96"/>
  <c r="F187" i="96"/>
  <c r="F197" i="96"/>
  <c r="F208" i="96"/>
  <c r="F219" i="96"/>
  <c r="F229" i="96"/>
  <c r="F240" i="96"/>
  <c r="F251" i="96"/>
  <c r="F261" i="96"/>
  <c r="F272" i="96"/>
  <c r="F283" i="96"/>
  <c r="F293" i="96"/>
  <c r="F304" i="96"/>
  <c r="F315" i="96"/>
  <c r="F325" i="96"/>
  <c r="F336" i="96"/>
  <c r="F347" i="96"/>
  <c r="F357" i="96"/>
  <c r="F371" i="96"/>
  <c r="F388" i="96"/>
  <c r="F411" i="96"/>
  <c r="F429" i="96"/>
  <c r="F684" i="96"/>
  <c r="F661" i="96"/>
  <c r="F643" i="96"/>
  <c r="F620" i="96"/>
  <c r="F597" i="96"/>
  <c r="F579" i="96"/>
  <c r="F556" i="96"/>
  <c r="F533" i="96"/>
  <c r="F515" i="96"/>
  <c r="F492" i="96"/>
  <c r="F460" i="96"/>
  <c r="P682" i="96"/>
  <c r="F682" i="96"/>
  <c r="P650" i="96"/>
  <c r="F650" i="96"/>
  <c r="P618" i="96"/>
  <c r="F618" i="96"/>
  <c r="P586" i="96"/>
  <c r="F586" i="96"/>
  <c r="P554" i="96"/>
  <c r="F554" i="96"/>
  <c r="P522" i="96"/>
  <c r="F522" i="96"/>
  <c r="P498" i="96"/>
  <c r="F498" i="96"/>
  <c r="P466" i="96"/>
  <c r="F466" i="96"/>
  <c r="P434" i="96"/>
  <c r="F434" i="96"/>
  <c r="P402" i="96"/>
  <c r="F402" i="96"/>
  <c r="P11" i="96"/>
  <c r="P665" i="96"/>
  <c r="F665" i="96"/>
  <c r="P633" i="96"/>
  <c r="F633" i="96"/>
  <c r="P593" i="96"/>
  <c r="F593" i="96"/>
  <c r="P569" i="96"/>
  <c r="F569" i="96"/>
  <c r="P537" i="96"/>
  <c r="F537" i="96"/>
  <c r="P505" i="96"/>
  <c r="F505" i="96"/>
  <c r="P473" i="96"/>
  <c r="F473" i="96"/>
  <c r="P441" i="96"/>
  <c r="F441" i="96"/>
  <c r="P409" i="96"/>
  <c r="F409" i="96"/>
  <c r="P377" i="96"/>
  <c r="F377" i="96"/>
  <c r="P345" i="96"/>
  <c r="F345" i="96"/>
  <c r="P313" i="96"/>
  <c r="F313" i="96"/>
  <c r="P233" i="96"/>
  <c r="F233" i="96"/>
  <c r="P201" i="96"/>
  <c r="F201" i="96"/>
  <c r="P169" i="96"/>
  <c r="F169" i="96"/>
  <c r="P137" i="96"/>
  <c r="F137" i="96"/>
  <c r="P105" i="96"/>
  <c r="F105" i="96"/>
  <c r="P81" i="96"/>
  <c r="F81" i="96"/>
  <c r="P680" i="96"/>
  <c r="F680" i="96"/>
  <c r="P656" i="96"/>
  <c r="F656" i="96"/>
  <c r="P640" i="96"/>
  <c r="F640" i="96"/>
  <c r="P616" i="96"/>
  <c r="F616" i="96"/>
  <c r="P600" i="96"/>
  <c r="F600" i="96"/>
  <c r="P584" i="96"/>
  <c r="F584" i="96"/>
  <c r="P568" i="96"/>
  <c r="F568" i="96"/>
  <c r="P552" i="96"/>
  <c r="F552" i="96"/>
  <c r="P528" i="96"/>
  <c r="F528" i="96"/>
  <c r="P512" i="96"/>
  <c r="F512" i="96"/>
  <c r="P496" i="96"/>
  <c r="F496" i="96"/>
  <c r="P480" i="96"/>
  <c r="F480" i="96"/>
  <c r="P464" i="96"/>
  <c r="F464" i="96"/>
  <c r="P448" i="96"/>
  <c r="F448" i="96"/>
  <c r="P432" i="96"/>
  <c r="F432" i="96"/>
  <c r="P416" i="96"/>
  <c r="F416" i="96"/>
  <c r="P408" i="96"/>
  <c r="F408" i="96"/>
  <c r="P392" i="96"/>
  <c r="F392" i="96"/>
  <c r="P376" i="96"/>
  <c r="F376" i="96"/>
  <c r="P32" i="96"/>
  <c r="F32" i="96"/>
  <c r="P671" i="96"/>
  <c r="F671" i="96"/>
  <c r="P647" i="96"/>
  <c r="F647" i="96"/>
  <c r="P623" i="96"/>
  <c r="F623" i="96"/>
  <c r="P599" i="96"/>
  <c r="F599" i="96"/>
  <c r="P575" i="96"/>
  <c r="F575" i="96"/>
  <c r="P551" i="96"/>
  <c r="F551" i="96"/>
  <c r="P527" i="96"/>
  <c r="F527" i="96"/>
  <c r="P503" i="96"/>
  <c r="F503" i="96"/>
  <c r="P479" i="96"/>
  <c r="F479" i="96"/>
  <c r="P447" i="96"/>
  <c r="F447" i="96"/>
  <c r="P423" i="96"/>
  <c r="F423" i="96"/>
  <c r="P399" i="96"/>
  <c r="F399" i="96"/>
  <c r="P375" i="96"/>
  <c r="F375" i="96"/>
  <c r="P351" i="96"/>
  <c r="F351" i="96"/>
  <c r="P327" i="96"/>
  <c r="F327" i="96"/>
  <c r="P303" i="96"/>
  <c r="F303" i="96"/>
  <c r="P287" i="96"/>
  <c r="F287" i="96"/>
  <c r="P255" i="96"/>
  <c r="F255" i="96"/>
  <c r="P239" i="96"/>
  <c r="F239" i="96"/>
  <c r="P223" i="96"/>
  <c r="F223" i="96"/>
  <c r="P199" i="96"/>
  <c r="F199" i="96"/>
  <c r="P183" i="96"/>
  <c r="F183" i="96"/>
  <c r="P167" i="96"/>
  <c r="F167" i="96"/>
  <c r="P143" i="96"/>
  <c r="F143" i="96"/>
  <c r="P127" i="96"/>
  <c r="F127" i="96"/>
  <c r="P111" i="96"/>
  <c r="F111" i="96"/>
  <c r="P79" i="96"/>
  <c r="F79" i="96"/>
  <c r="P63" i="96"/>
  <c r="F63" i="96"/>
  <c r="F9" i="96"/>
  <c r="F17" i="96"/>
  <c r="F27" i="96"/>
  <c r="F37" i="96"/>
  <c r="F50" i="96"/>
  <c r="F60" i="96"/>
  <c r="F70" i="96"/>
  <c r="F82" i="96"/>
  <c r="F92" i="96"/>
  <c r="F114" i="96"/>
  <c r="F124" i="96"/>
  <c r="F134" i="96"/>
  <c r="F146" i="96"/>
  <c r="F156" i="96"/>
  <c r="F166" i="96"/>
  <c r="F178" i="96"/>
  <c r="F188" i="96"/>
  <c r="F198" i="96"/>
  <c r="F210" i="96"/>
  <c r="F220" i="96"/>
  <c r="F230" i="96"/>
  <c r="F242" i="96"/>
  <c r="F262" i="96"/>
  <c r="F274" i="96"/>
  <c r="F284" i="96"/>
  <c r="F294" i="96"/>
  <c r="F306" i="96"/>
  <c r="F316" i="96"/>
  <c r="F326" i="96"/>
  <c r="F338" i="96"/>
  <c r="F348" i="96"/>
  <c r="F358" i="96"/>
  <c r="F372" i="96"/>
  <c r="F389" i="96"/>
  <c r="F412" i="96"/>
  <c r="F435" i="96"/>
  <c r="F683" i="96"/>
  <c r="F660" i="96"/>
  <c r="F637" i="96"/>
  <c r="F619" i="96"/>
  <c r="F596" i="96"/>
  <c r="F573" i="96"/>
  <c r="F555" i="96"/>
  <c r="F532" i="96"/>
  <c r="F509" i="96"/>
  <c r="F491" i="96"/>
  <c r="F459" i="96"/>
  <c r="P666" i="96"/>
  <c r="F666" i="96"/>
  <c r="P634" i="96"/>
  <c r="F634" i="96"/>
  <c r="P610" i="96"/>
  <c r="F610" i="96"/>
  <c r="P578" i="96"/>
  <c r="F578" i="96"/>
  <c r="P546" i="96"/>
  <c r="F546" i="96"/>
  <c r="P514" i="96"/>
  <c r="F514" i="96"/>
  <c r="P482" i="96"/>
  <c r="F482" i="96"/>
  <c r="P450" i="96"/>
  <c r="F450" i="96"/>
  <c r="P418" i="96"/>
  <c r="F418" i="96"/>
  <c r="P386" i="96"/>
  <c r="F386" i="96"/>
  <c r="P681" i="96"/>
  <c r="F681" i="96"/>
  <c r="P649" i="96"/>
  <c r="F649" i="96"/>
  <c r="P617" i="96"/>
  <c r="F617" i="96"/>
  <c r="P585" i="96"/>
  <c r="F585" i="96"/>
  <c r="P553" i="96"/>
  <c r="F553" i="96"/>
  <c r="P521" i="96"/>
  <c r="F521" i="96"/>
  <c r="P489" i="96"/>
  <c r="F489" i="96"/>
  <c r="P457" i="96"/>
  <c r="F457" i="96"/>
  <c r="P417" i="96"/>
  <c r="F417" i="96"/>
  <c r="P385" i="96"/>
  <c r="F385" i="96"/>
  <c r="P353" i="96"/>
  <c r="F353" i="96"/>
  <c r="P321" i="96"/>
  <c r="F321" i="96"/>
  <c r="P289" i="96"/>
  <c r="F289" i="96"/>
  <c r="P257" i="96"/>
  <c r="F257" i="96"/>
  <c r="P225" i="96"/>
  <c r="F225" i="96"/>
  <c r="P193" i="96"/>
  <c r="F193" i="96"/>
  <c r="P161" i="96"/>
  <c r="F161" i="96"/>
  <c r="P129" i="96"/>
  <c r="F129" i="96"/>
  <c r="P97" i="96"/>
  <c r="F97" i="96"/>
  <c r="P65" i="96"/>
  <c r="F65" i="96"/>
  <c r="P49" i="96"/>
  <c r="F49" i="96"/>
  <c r="P672" i="96"/>
  <c r="F672" i="96"/>
  <c r="P648" i="96"/>
  <c r="F648" i="96"/>
  <c r="P624" i="96"/>
  <c r="F624" i="96"/>
  <c r="P608" i="96"/>
  <c r="F608" i="96"/>
  <c r="P592" i="96"/>
  <c r="F592" i="96"/>
  <c r="P576" i="96"/>
  <c r="F576" i="96"/>
  <c r="P560" i="96"/>
  <c r="F560" i="96"/>
  <c r="P536" i="96"/>
  <c r="F536" i="96"/>
  <c r="P520" i="96"/>
  <c r="F520" i="96"/>
  <c r="P504" i="96"/>
  <c r="F504" i="96"/>
  <c r="P488" i="96"/>
  <c r="F488" i="96"/>
  <c r="P472" i="96"/>
  <c r="F472" i="96"/>
  <c r="P456" i="96"/>
  <c r="F456" i="96"/>
  <c r="P440" i="96"/>
  <c r="F440" i="96"/>
  <c r="P424" i="96"/>
  <c r="F424" i="96"/>
  <c r="P400" i="96"/>
  <c r="F400" i="96"/>
  <c r="P384" i="96"/>
  <c r="F384" i="96"/>
  <c r="P368" i="96"/>
  <c r="F368" i="96"/>
  <c r="P40" i="96"/>
  <c r="F40" i="96"/>
  <c r="P24" i="96"/>
  <c r="F24" i="96"/>
  <c r="P687" i="96"/>
  <c r="F687" i="96"/>
  <c r="P663" i="96"/>
  <c r="F663" i="96"/>
  <c r="P639" i="96"/>
  <c r="F639" i="96"/>
  <c r="P615" i="96"/>
  <c r="F615" i="96"/>
  <c r="P591" i="96"/>
  <c r="F591" i="96"/>
  <c r="P567" i="96"/>
  <c r="F567" i="96"/>
  <c r="P543" i="96"/>
  <c r="F543" i="96"/>
  <c r="P519" i="96"/>
  <c r="F519" i="96"/>
  <c r="P495" i="96"/>
  <c r="F495" i="96"/>
  <c r="P471" i="96"/>
  <c r="F471" i="96"/>
  <c r="P455" i="96"/>
  <c r="F455" i="96"/>
  <c r="P431" i="96"/>
  <c r="F431" i="96"/>
  <c r="P407" i="96"/>
  <c r="F407" i="96"/>
  <c r="P383" i="96"/>
  <c r="F383" i="96"/>
  <c r="P359" i="96"/>
  <c r="F359" i="96"/>
  <c r="P335" i="96"/>
  <c r="F335" i="96"/>
  <c r="P311" i="96"/>
  <c r="F311" i="96"/>
  <c r="P271" i="96"/>
  <c r="F271" i="96"/>
  <c r="P215" i="96"/>
  <c r="F215" i="96"/>
  <c r="P151" i="96"/>
  <c r="F151" i="96"/>
  <c r="P87" i="96"/>
  <c r="F87" i="96"/>
  <c r="P47" i="96"/>
  <c r="F47" i="96"/>
  <c r="G5" i="96"/>
  <c r="P686" i="96"/>
  <c r="F686" i="96"/>
  <c r="P670" i="96"/>
  <c r="F670" i="96"/>
  <c r="P646" i="96"/>
  <c r="F646" i="96"/>
  <c r="P630" i="96"/>
  <c r="F630" i="96"/>
  <c r="P614" i="96"/>
  <c r="F614" i="96"/>
  <c r="P598" i="96"/>
  <c r="F598" i="96"/>
  <c r="P582" i="96"/>
  <c r="F582" i="96"/>
  <c r="P566" i="96"/>
  <c r="F566" i="96"/>
  <c r="P550" i="96"/>
  <c r="F550" i="96"/>
  <c r="P534" i="96"/>
  <c r="F534" i="96"/>
  <c r="P518" i="96"/>
  <c r="F518" i="96"/>
  <c r="P502" i="96"/>
  <c r="F502" i="96"/>
  <c r="P486" i="96"/>
  <c r="F486" i="96"/>
  <c r="P470" i="96"/>
  <c r="F470" i="96"/>
  <c r="P454" i="96"/>
  <c r="F454" i="96"/>
  <c r="P438" i="96"/>
  <c r="F438" i="96"/>
  <c r="P422" i="96"/>
  <c r="F422" i="96"/>
  <c r="P406" i="96"/>
  <c r="F406" i="96"/>
  <c r="P390" i="96"/>
  <c r="F390" i="96"/>
  <c r="P382" i="96"/>
  <c r="F382" i="96"/>
  <c r="P38" i="96"/>
  <c r="F38" i="96"/>
  <c r="P22" i="96"/>
  <c r="F22" i="96"/>
  <c r="F10" i="96"/>
  <c r="F18" i="96"/>
  <c r="F28" i="96"/>
  <c r="F39" i="96"/>
  <c r="F51" i="96"/>
  <c r="F61" i="96"/>
  <c r="F72" i="96"/>
  <c r="F83" i="96"/>
  <c r="F93" i="96"/>
  <c r="F104" i="96"/>
  <c r="F115" i="96"/>
  <c r="F125" i="96"/>
  <c r="F136" i="96"/>
  <c r="F147" i="96"/>
  <c r="F157" i="96"/>
  <c r="F168" i="96"/>
  <c r="F179" i="96"/>
  <c r="F189" i="96"/>
  <c r="F200" i="96"/>
  <c r="F211" i="96"/>
  <c r="F221" i="96"/>
  <c r="F232" i="96"/>
  <c r="F253" i="96"/>
  <c r="F264" i="96"/>
  <c r="F275" i="96"/>
  <c r="F285" i="96"/>
  <c r="F296" i="96"/>
  <c r="F307" i="96"/>
  <c r="F317" i="96"/>
  <c r="F328" i="96"/>
  <c r="F339" i="96"/>
  <c r="F349" i="96"/>
  <c r="F360" i="96"/>
  <c r="F373" i="96"/>
  <c r="F395" i="96"/>
  <c r="F413" i="96"/>
  <c r="F436" i="96"/>
  <c r="F677" i="96"/>
  <c r="F659" i="96"/>
  <c r="F636" i="96"/>
  <c r="F613" i="96"/>
  <c r="F595" i="96"/>
  <c r="F572" i="96"/>
  <c r="F549" i="96"/>
  <c r="F531" i="96"/>
  <c r="F508" i="96"/>
  <c r="F484" i="96"/>
  <c r="F452" i="96"/>
  <c r="P674" i="96"/>
  <c r="F674" i="96"/>
  <c r="P642" i="96"/>
  <c r="F642" i="96"/>
  <c r="P602" i="96"/>
  <c r="F602" i="96"/>
  <c r="P570" i="96"/>
  <c r="F570" i="96"/>
  <c r="P538" i="96"/>
  <c r="F538" i="96"/>
  <c r="P506" i="96"/>
  <c r="F506" i="96"/>
  <c r="P474" i="96"/>
  <c r="F474" i="96"/>
  <c r="P442" i="96"/>
  <c r="F442" i="96"/>
  <c r="P410" i="96"/>
  <c r="F410" i="96"/>
  <c r="P378" i="96"/>
  <c r="F378" i="96"/>
  <c r="P673" i="96"/>
  <c r="F673" i="96"/>
  <c r="P641" i="96"/>
  <c r="F641" i="96"/>
  <c r="P609" i="96"/>
  <c r="F609" i="96"/>
  <c r="P561" i="96"/>
  <c r="F561" i="96"/>
  <c r="P529" i="96"/>
  <c r="F529" i="96"/>
  <c r="P497" i="96"/>
  <c r="F497" i="96"/>
  <c r="P465" i="96"/>
  <c r="F465" i="96"/>
  <c r="P433" i="96"/>
  <c r="F433" i="96"/>
  <c r="P401" i="96"/>
  <c r="F401" i="96"/>
  <c r="P369" i="96"/>
  <c r="F369" i="96"/>
  <c r="P337" i="96"/>
  <c r="F337" i="96"/>
  <c r="P305" i="96"/>
  <c r="F305" i="96"/>
  <c r="P281" i="96"/>
  <c r="F281" i="96"/>
  <c r="P249" i="96"/>
  <c r="F249" i="96"/>
  <c r="P209" i="96"/>
  <c r="F209" i="96"/>
  <c r="P177" i="96"/>
  <c r="F177" i="96"/>
  <c r="P145" i="96"/>
  <c r="F145" i="96"/>
  <c r="P113" i="96"/>
  <c r="F113" i="96"/>
  <c r="P73" i="96"/>
  <c r="F73" i="96"/>
  <c r="P688" i="96"/>
  <c r="F688" i="96"/>
  <c r="P664" i="96"/>
  <c r="F664" i="96"/>
  <c r="P632" i="96"/>
  <c r="F632" i="96"/>
  <c r="P544" i="96"/>
  <c r="F544" i="96"/>
  <c r="P679" i="96"/>
  <c r="F679" i="96"/>
  <c r="P655" i="96"/>
  <c r="F655" i="96"/>
  <c r="P631" i="96"/>
  <c r="F631" i="96"/>
  <c r="P607" i="96"/>
  <c r="F607" i="96"/>
  <c r="P583" i="96"/>
  <c r="F583" i="96"/>
  <c r="P559" i="96"/>
  <c r="F559" i="96"/>
  <c r="P535" i="96"/>
  <c r="F535" i="96"/>
  <c r="P511" i="96"/>
  <c r="F511" i="96"/>
  <c r="P487" i="96"/>
  <c r="F487" i="96"/>
  <c r="P463" i="96"/>
  <c r="F463" i="96"/>
  <c r="P439" i="96"/>
  <c r="F439" i="96"/>
  <c r="P415" i="96"/>
  <c r="F415" i="96"/>
  <c r="P391" i="96"/>
  <c r="F391" i="96"/>
  <c r="P367" i="96"/>
  <c r="F367" i="96"/>
  <c r="P343" i="96"/>
  <c r="F343" i="96"/>
  <c r="P319" i="96"/>
  <c r="F319" i="96"/>
  <c r="P295" i="96"/>
  <c r="F295" i="96"/>
  <c r="P279" i="96"/>
  <c r="F279" i="96"/>
  <c r="P263" i="96"/>
  <c r="F263" i="96"/>
  <c r="P247" i="96"/>
  <c r="F247" i="96"/>
  <c r="P231" i="96"/>
  <c r="F231" i="96"/>
  <c r="P207" i="96"/>
  <c r="F207" i="96"/>
  <c r="P191" i="96"/>
  <c r="F191" i="96"/>
  <c r="P175" i="96"/>
  <c r="F175" i="96"/>
  <c r="P159" i="96"/>
  <c r="F159" i="96"/>
  <c r="P135" i="96"/>
  <c r="F135" i="96"/>
  <c r="P119" i="96"/>
  <c r="F119" i="96"/>
  <c r="P103" i="96"/>
  <c r="F103" i="96"/>
  <c r="P95" i="96"/>
  <c r="F95" i="96"/>
  <c r="P71" i="96"/>
  <c r="F71" i="96"/>
  <c r="P55" i="96"/>
  <c r="F55" i="96"/>
  <c r="P678" i="96"/>
  <c r="F678" i="96"/>
  <c r="P662" i="96"/>
  <c r="F662" i="96"/>
  <c r="P654" i="96"/>
  <c r="F654" i="96"/>
  <c r="P638" i="96"/>
  <c r="F638" i="96"/>
  <c r="P622" i="96"/>
  <c r="F622" i="96"/>
  <c r="P606" i="96"/>
  <c r="F606" i="96"/>
  <c r="P590" i="96"/>
  <c r="F590" i="96"/>
  <c r="P574" i="96"/>
  <c r="F574" i="96"/>
  <c r="P558" i="96"/>
  <c r="F558" i="96"/>
  <c r="P542" i="96"/>
  <c r="F542" i="96"/>
  <c r="P526" i="96"/>
  <c r="F526" i="96"/>
  <c r="P510" i="96"/>
  <c r="F510" i="96"/>
  <c r="P494" i="96"/>
  <c r="F494" i="96"/>
  <c r="P478" i="96"/>
  <c r="F478" i="96"/>
  <c r="P462" i="96"/>
  <c r="F462" i="96"/>
  <c r="P446" i="96"/>
  <c r="F446" i="96"/>
  <c r="P430" i="96"/>
  <c r="F430" i="96"/>
  <c r="P414" i="96"/>
  <c r="F414" i="96"/>
  <c r="P398" i="96"/>
  <c r="F398" i="96"/>
  <c r="P30" i="96"/>
  <c r="F30" i="96"/>
  <c r="P485" i="96"/>
  <c r="F485" i="96"/>
  <c r="P477" i="96"/>
  <c r="F477" i="96"/>
  <c r="P469" i="96"/>
  <c r="F469" i="96"/>
  <c r="P461" i="96"/>
  <c r="F461" i="96"/>
  <c r="P453" i="96"/>
  <c r="F453" i="96"/>
  <c r="F19" i="96"/>
  <c r="F29" i="96"/>
  <c r="F41" i="96"/>
  <c r="F52" i="96"/>
  <c r="F62" i="96"/>
  <c r="F74" i="96"/>
  <c r="F84" i="96"/>
  <c r="F94" i="96"/>
  <c r="F106" i="96"/>
  <c r="F116" i="96"/>
  <c r="F126" i="96"/>
  <c r="F138" i="96"/>
  <c r="F148" i="96"/>
  <c r="F158" i="96"/>
  <c r="F170" i="96"/>
  <c r="F180" i="96"/>
  <c r="F202" i="96"/>
  <c r="F212" i="96"/>
  <c r="F222" i="96"/>
  <c r="F234" i="96"/>
  <c r="F244" i="96"/>
  <c r="F254" i="96"/>
  <c r="F266" i="96"/>
  <c r="F276" i="96"/>
  <c r="F286" i="96"/>
  <c r="F298" i="96"/>
  <c r="F308" i="96"/>
  <c r="F318" i="96"/>
  <c r="F330" i="96"/>
  <c r="F340" i="96"/>
  <c r="F350" i="96"/>
  <c r="F362" i="96"/>
  <c r="F374" i="96"/>
  <c r="F396" i="96"/>
  <c r="F419" i="96"/>
  <c r="F437" i="96"/>
  <c r="F676" i="96"/>
  <c r="F653" i="96"/>
  <c r="F635" i="96"/>
  <c r="F612" i="96"/>
  <c r="F589" i="96"/>
  <c r="F571" i="96"/>
  <c r="F548" i="96"/>
  <c r="F525" i="96"/>
  <c r="F507" i="96"/>
  <c r="F483" i="96"/>
  <c r="F451" i="96"/>
  <c r="P690" i="96"/>
  <c r="F690" i="96"/>
  <c r="P658" i="96"/>
  <c r="F658" i="96"/>
  <c r="P626" i="96"/>
  <c r="F626" i="96"/>
  <c r="P594" i="96"/>
  <c r="F594" i="96"/>
  <c r="P562" i="96"/>
  <c r="F562" i="96"/>
  <c r="P530" i="96"/>
  <c r="F530" i="96"/>
  <c r="P490" i="96"/>
  <c r="F490" i="96"/>
  <c r="P458" i="96"/>
  <c r="F458" i="96"/>
  <c r="P426" i="96"/>
  <c r="F426" i="96"/>
  <c r="P394" i="96"/>
  <c r="F394" i="96"/>
  <c r="P370" i="96"/>
  <c r="F370" i="96"/>
  <c r="P689" i="96"/>
  <c r="F689" i="96"/>
  <c r="P657" i="96"/>
  <c r="F657" i="96"/>
  <c r="P625" i="96"/>
  <c r="F625" i="96"/>
  <c r="P601" i="96"/>
  <c r="F601" i="96"/>
  <c r="P577" i="96"/>
  <c r="F577" i="96"/>
  <c r="P545" i="96"/>
  <c r="F545" i="96"/>
  <c r="P513" i="96"/>
  <c r="F513" i="96"/>
  <c r="P481" i="96"/>
  <c r="F481" i="96"/>
  <c r="P449" i="96"/>
  <c r="F449" i="96"/>
  <c r="P425" i="96"/>
  <c r="F425" i="96"/>
  <c r="P393" i="96"/>
  <c r="F393" i="96"/>
  <c r="P361" i="96"/>
  <c r="F361" i="96"/>
  <c r="P329" i="96"/>
  <c r="F329" i="96"/>
  <c r="P297" i="96"/>
  <c r="F297" i="96"/>
  <c r="P273" i="96"/>
  <c r="F273" i="96"/>
  <c r="P241" i="96"/>
  <c r="F241" i="96"/>
  <c r="P217" i="96"/>
  <c r="F217" i="96"/>
  <c r="P185" i="96"/>
  <c r="F185" i="96"/>
  <c r="P153" i="96"/>
  <c r="F153" i="96"/>
  <c r="P121" i="96"/>
  <c r="F121" i="96"/>
  <c r="P89" i="96"/>
  <c r="F89" i="96"/>
  <c r="P57" i="96"/>
  <c r="F57" i="96"/>
  <c r="F12" i="96"/>
  <c r="F20" i="96"/>
  <c r="F31" i="96"/>
  <c r="F43" i="96"/>
  <c r="F53" i="96"/>
  <c r="F64" i="96"/>
  <c r="F75" i="96"/>
  <c r="F85" i="96"/>
  <c r="F96" i="96"/>
  <c r="F107" i="96"/>
  <c r="F117" i="96"/>
  <c r="F128" i="96"/>
  <c r="F139" i="96"/>
  <c r="F149" i="96"/>
  <c r="F160" i="96"/>
  <c r="F171" i="96"/>
  <c r="F181" i="96"/>
  <c r="F192" i="96"/>
  <c r="F203" i="96"/>
  <c r="F213" i="96"/>
  <c r="F224" i="96"/>
  <c r="F235" i="96"/>
  <c r="F245" i="96"/>
  <c r="F256" i="96"/>
  <c r="F267" i="96"/>
  <c r="F277" i="96"/>
  <c r="F288" i="96"/>
  <c r="F299" i="96"/>
  <c r="F309" i="96"/>
  <c r="F320" i="96"/>
  <c r="F331" i="96"/>
  <c r="F341" i="96"/>
  <c r="F352" i="96"/>
  <c r="F363" i="96"/>
  <c r="F379" i="96"/>
  <c r="F397" i="96"/>
  <c r="F420" i="96"/>
  <c r="F443" i="96"/>
  <c r="F675" i="96"/>
  <c r="F652" i="96"/>
  <c r="F629" i="96"/>
  <c r="F611" i="96"/>
  <c r="F588" i="96"/>
  <c r="F565" i="96"/>
  <c r="F547" i="96"/>
  <c r="F524" i="96"/>
  <c r="F501" i="96"/>
  <c r="F476" i="96"/>
  <c r="F5" i="96"/>
  <c r="F13" i="96"/>
  <c r="F21" i="96"/>
  <c r="F33" i="96"/>
  <c r="F44" i="96"/>
  <c r="F54" i="96"/>
  <c r="F66" i="96"/>
  <c r="F76" i="96"/>
  <c r="F86" i="96"/>
  <c r="F98" i="96"/>
  <c r="F108" i="96"/>
  <c r="F118" i="96"/>
  <c r="F130" i="96"/>
  <c r="F140" i="96"/>
  <c r="F150" i="96"/>
  <c r="F162" i="96"/>
  <c r="F172" i="96"/>
  <c r="F194" i="96"/>
  <c r="F204" i="96"/>
  <c r="F214" i="96"/>
  <c r="F226" i="96"/>
  <c r="F236" i="96"/>
  <c r="F246" i="96"/>
  <c r="F268" i="96"/>
  <c r="F278" i="96"/>
  <c r="F290" i="96"/>
  <c r="F300" i="96"/>
  <c r="F310" i="96"/>
  <c r="F322" i="96"/>
  <c r="F332" i="96"/>
  <c r="F342" i="96"/>
  <c r="F354" i="96"/>
  <c r="F364" i="96"/>
  <c r="F380" i="96"/>
  <c r="F403" i="96"/>
  <c r="F421" i="96"/>
  <c r="F444" i="96"/>
  <c r="F669" i="96"/>
  <c r="F651" i="96"/>
  <c r="F628" i="96"/>
  <c r="F605" i="96"/>
  <c r="F587" i="96"/>
  <c r="F564" i="96"/>
  <c r="F541" i="96"/>
  <c r="F523" i="96"/>
  <c r="F500" i="96"/>
  <c r="F475" i="96"/>
  <c r="F42" i="96"/>
  <c r="P102" i="96"/>
  <c r="P252" i="96"/>
  <c r="P182" i="96"/>
  <c r="P243" i="96"/>
  <c r="P174" i="96"/>
  <c r="P258" i="96"/>
  <c r="P265" i="96"/>
  <c r="P190" i="96"/>
  <c r="S24" i="97" l="1"/>
  <c r="D27" i="97" s="1"/>
  <c r="I18" i="97" l="1"/>
  <c r="I19" i="97" s="1"/>
  <c r="D29" i="97"/>
  <c r="E5" i="91" l="1"/>
  <c r="E6" i="91"/>
  <c r="E7" i="91"/>
  <c r="E8" i="91"/>
  <c r="E9" i="91"/>
  <c r="E10" i="91"/>
  <c r="E11" i="91"/>
  <c r="E12" i="91"/>
  <c r="E13" i="91"/>
  <c r="E14" i="91"/>
  <c r="E15" i="91"/>
  <c r="E16" i="91"/>
  <c r="E17" i="91"/>
  <c r="E18" i="91"/>
  <c r="E19" i="91"/>
  <c r="E20" i="91"/>
  <c r="E21" i="91"/>
  <c r="E22" i="91"/>
  <c r="E23" i="91"/>
  <c r="E24" i="91"/>
  <c r="E25" i="91"/>
  <c r="E26" i="91"/>
  <c r="E27" i="91"/>
  <c r="E28" i="91"/>
  <c r="E29" i="91"/>
  <c r="E30" i="91"/>
  <c r="E31" i="91"/>
  <c r="E32" i="91"/>
  <c r="E33" i="91"/>
  <c r="E34" i="91"/>
  <c r="E35" i="91"/>
  <c r="E36" i="91"/>
  <c r="E37" i="91"/>
  <c r="E38" i="91"/>
  <c r="E39" i="91"/>
  <c r="E40" i="91"/>
  <c r="E41" i="91"/>
  <c r="E42" i="91"/>
  <c r="E43" i="91"/>
  <c r="E44" i="91"/>
  <c r="E45" i="91"/>
  <c r="E46" i="91"/>
  <c r="E47" i="91"/>
  <c r="E48" i="91"/>
  <c r="E49" i="91"/>
  <c r="E50" i="91"/>
  <c r="E51" i="91"/>
  <c r="E52" i="91"/>
  <c r="E53" i="91"/>
  <c r="E54" i="91"/>
  <c r="E55" i="91"/>
  <c r="E56" i="91"/>
  <c r="E57" i="91"/>
  <c r="E58" i="91"/>
  <c r="E59" i="91"/>
  <c r="E60" i="91"/>
  <c r="E61" i="91"/>
  <c r="E62" i="91"/>
  <c r="E63" i="91"/>
  <c r="E64" i="91"/>
  <c r="E65" i="91"/>
  <c r="E66" i="91"/>
  <c r="E67" i="91"/>
  <c r="E68" i="91"/>
  <c r="E69" i="91"/>
  <c r="E70" i="91"/>
  <c r="E71" i="91"/>
  <c r="E72" i="91"/>
  <c r="E73" i="91"/>
  <c r="E74" i="91"/>
  <c r="E75" i="91"/>
  <c r="E76" i="91"/>
  <c r="E77" i="91"/>
  <c r="E78" i="91"/>
  <c r="E79" i="91"/>
  <c r="E80" i="91"/>
  <c r="E81" i="91"/>
  <c r="E82" i="91"/>
  <c r="E83" i="91"/>
  <c r="E84" i="91"/>
  <c r="E85" i="91"/>
  <c r="E86" i="91"/>
  <c r="E87" i="91"/>
  <c r="E88" i="91"/>
  <c r="E89" i="91"/>
  <c r="E90" i="91"/>
  <c r="E91" i="91"/>
  <c r="E92" i="91"/>
  <c r="E93" i="91"/>
  <c r="E94" i="91"/>
  <c r="E95" i="91"/>
  <c r="E96" i="91"/>
  <c r="E97" i="91"/>
  <c r="E98" i="91"/>
  <c r="E99" i="91"/>
  <c r="E100" i="91"/>
  <c r="E101" i="91"/>
  <c r="E102" i="91"/>
  <c r="E103" i="91"/>
  <c r="E104" i="91"/>
  <c r="E105" i="91"/>
  <c r="E106" i="91"/>
  <c r="E107" i="91"/>
  <c r="E108" i="91"/>
  <c r="E109" i="91"/>
  <c r="E110" i="91"/>
  <c r="E111" i="91"/>
  <c r="E112" i="91"/>
  <c r="E113" i="91"/>
  <c r="E114" i="91"/>
  <c r="E115" i="91"/>
  <c r="E116" i="91"/>
  <c r="E117" i="91"/>
  <c r="E118" i="91"/>
  <c r="E119" i="91"/>
  <c r="E120" i="91"/>
  <c r="E121" i="91"/>
  <c r="E122" i="91"/>
  <c r="E123" i="91"/>
  <c r="E124" i="91"/>
  <c r="E125" i="91"/>
  <c r="E126" i="91"/>
  <c r="E127" i="91"/>
  <c r="E128" i="91"/>
  <c r="E129" i="91"/>
  <c r="E130" i="91"/>
  <c r="E131" i="91"/>
  <c r="E132" i="91"/>
  <c r="E133" i="91"/>
  <c r="E134" i="91"/>
  <c r="E135" i="91"/>
  <c r="E136" i="91"/>
  <c r="E137" i="91"/>
  <c r="E138" i="91"/>
  <c r="E139" i="91"/>
  <c r="E140" i="91"/>
  <c r="E141" i="91"/>
  <c r="E142" i="91"/>
  <c r="E143" i="91"/>
  <c r="E144" i="91"/>
  <c r="E145" i="91"/>
  <c r="E146" i="91"/>
  <c r="E147" i="91"/>
  <c r="E148" i="91"/>
  <c r="E149" i="91"/>
  <c r="E150" i="91"/>
  <c r="E151" i="91"/>
  <c r="E152" i="91"/>
  <c r="E153" i="91"/>
  <c r="E154" i="91"/>
  <c r="E155" i="91"/>
  <c r="E156" i="91"/>
  <c r="E157" i="91"/>
  <c r="E158" i="91"/>
  <c r="E159" i="91"/>
  <c r="E160" i="91"/>
  <c r="E161" i="91"/>
  <c r="E162" i="91"/>
  <c r="E163" i="91"/>
  <c r="E164" i="91"/>
  <c r="E165" i="91"/>
  <c r="E166" i="91"/>
  <c r="E167" i="91"/>
  <c r="E168" i="91"/>
  <c r="E169" i="91"/>
  <c r="E170" i="91"/>
  <c r="E171" i="91"/>
  <c r="E172" i="91"/>
  <c r="E173" i="91"/>
  <c r="E174" i="91"/>
  <c r="E175" i="91"/>
  <c r="E176" i="91"/>
  <c r="E177" i="91"/>
  <c r="E178" i="91"/>
  <c r="E179" i="91"/>
  <c r="E180" i="91"/>
  <c r="E181" i="91"/>
  <c r="E182" i="91"/>
  <c r="E183" i="91"/>
  <c r="E184" i="91"/>
  <c r="E185" i="91"/>
  <c r="E186" i="91"/>
  <c r="E187" i="91"/>
  <c r="E188" i="91"/>
  <c r="E189" i="91"/>
  <c r="E190" i="91"/>
  <c r="E191" i="91"/>
  <c r="E192" i="91"/>
  <c r="E193" i="91"/>
  <c r="E194" i="91"/>
  <c r="E195" i="91"/>
  <c r="E196" i="91"/>
  <c r="E197" i="91"/>
  <c r="E198" i="91"/>
  <c r="E199" i="91"/>
  <c r="E200" i="91"/>
  <c r="E201" i="91"/>
  <c r="E202" i="91"/>
  <c r="E203" i="91"/>
  <c r="E204" i="91"/>
  <c r="E205" i="91"/>
  <c r="E206" i="91"/>
  <c r="E207" i="91"/>
  <c r="E208" i="91"/>
  <c r="E209" i="91"/>
  <c r="E210" i="91"/>
  <c r="E211" i="91"/>
  <c r="E212" i="91"/>
  <c r="E213" i="91"/>
  <c r="E214" i="91"/>
  <c r="E215" i="91"/>
  <c r="E216" i="91"/>
  <c r="E217" i="91"/>
  <c r="E218" i="91"/>
  <c r="E219" i="91"/>
  <c r="E220" i="91"/>
  <c r="E221" i="91"/>
  <c r="E222" i="91"/>
  <c r="E223" i="91"/>
  <c r="E224" i="91"/>
  <c r="E225" i="91"/>
  <c r="E226" i="91"/>
  <c r="E227" i="91"/>
  <c r="E228" i="91"/>
  <c r="E229" i="91"/>
  <c r="E230" i="91"/>
  <c r="E231" i="91"/>
  <c r="E232" i="91"/>
  <c r="E233" i="91"/>
  <c r="E234" i="91"/>
  <c r="E235" i="91"/>
  <c r="E236" i="91"/>
  <c r="E237" i="91"/>
  <c r="E238" i="91"/>
  <c r="E239" i="91"/>
  <c r="E240" i="91"/>
  <c r="E241" i="91"/>
  <c r="E242" i="91"/>
  <c r="E243" i="91"/>
  <c r="E244" i="91"/>
  <c r="E245" i="91"/>
  <c r="E246" i="91"/>
  <c r="E247" i="91"/>
  <c r="E248" i="91"/>
  <c r="E249" i="91"/>
  <c r="E250" i="91"/>
  <c r="E251" i="91"/>
  <c r="E252" i="91"/>
  <c r="E253" i="91"/>
  <c r="E254" i="91"/>
  <c r="E255" i="91"/>
  <c r="E256" i="91"/>
  <c r="E257" i="91"/>
  <c r="E258" i="91"/>
  <c r="E259" i="91"/>
  <c r="E260" i="91"/>
  <c r="E261" i="91"/>
  <c r="E262" i="91"/>
  <c r="E263" i="91"/>
  <c r="E264" i="91"/>
  <c r="E265" i="91"/>
  <c r="E266" i="91"/>
  <c r="E267" i="91"/>
  <c r="E268" i="91"/>
  <c r="E269" i="91"/>
  <c r="E270" i="91"/>
  <c r="E271" i="91"/>
  <c r="E272" i="91"/>
  <c r="E273" i="91"/>
  <c r="E274" i="91"/>
  <c r="E275" i="91"/>
  <c r="E276" i="91"/>
  <c r="E277" i="91"/>
  <c r="E278" i="91"/>
  <c r="E279" i="91"/>
  <c r="E280" i="91"/>
  <c r="E281" i="91"/>
  <c r="E282" i="91"/>
  <c r="E283" i="91"/>
  <c r="E284" i="91"/>
  <c r="E285" i="91"/>
  <c r="E286" i="91"/>
  <c r="E287" i="91"/>
  <c r="E288" i="91"/>
  <c r="E289" i="91"/>
  <c r="E290" i="91"/>
  <c r="E291" i="91"/>
  <c r="E292" i="91"/>
  <c r="E293" i="91"/>
  <c r="E294" i="91"/>
  <c r="E295" i="91"/>
  <c r="E296" i="91"/>
  <c r="E297" i="91"/>
  <c r="E298" i="91"/>
  <c r="E299" i="91"/>
  <c r="E300" i="91"/>
  <c r="E301" i="91"/>
  <c r="E302" i="91"/>
  <c r="E303" i="91"/>
  <c r="E304" i="91"/>
  <c r="E305" i="91"/>
  <c r="E306" i="91"/>
  <c r="E307" i="91"/>
  <c r="E308" i="91"/>
  <c r="E309" i="91"/>
  <c r="E310" i="91"/>
  <c r="E311" i="91"/>
  <c r="E312" i="91"/>
  <c r="E313" i="91"/>
  <c r="E314" i="91"/>
  <c r="E315" i="91"/>
  <c r="E316" i="91"/>
  <c r="E317" i="91"/>
  <c r="E318" i="91"/>
  <c r="E319" i="91"/>
  <c r="E320" i="91"/>
  <c r="E321" i="91"/>
  <c r="E322" i="91"/>
  <c r="E323" i="91"/>
  <c r="E324" i="91"/>
  <c r="E325" i="91"/>
  <c r="E326" i="91"/>
  <c r="E327" i="91"/>
  <c r="E328" i="91"/>
  <c r="E329" i="91"/>
  <c r="E330" i="91"/>
  <c r="E331" i="91"/>
  <c r="E332" i="91"/>
  <c r="E333" i="91"/>
  <c r="E334" i="91"/>
  <c r="E335" i="91"/>
  <c r="E336" i="91"/>
  <c r="E337" i="91"/>
  <c r="E338" i="91"/>
  <c r="E339" i="91"/>
  <c r="E340" i="91"/>
  <c r="E341" i="91"/>
  <c r="E342" i="91"/>
  <c r="E343" i="91"/>
  <c r="E344" i="91"/>
  <c r="E345" i="91"/>
  <c r="E346" i="91"/>
  <c r="E347" i="91"/>
  <c r="E348" i="91"/>
  <c r="E349" i="91"/>
  <c r="E350" i="91"/>
  <c r="E351" i="91"/>
  <c r="E352" i="91"/>
  <c r="E353" i="91"/>
  <c r="E354" i="91"/>
  <c r="E355" i="91"/>
  <c r="E356" i="91"/>
  <c r="E357" i="91"/>
  <c r="E358" i="91"/>
  <c r="E359" i="91"/>
  <c r="E360" i="91"/>
  <c r="E361" i="91"/>
  <c r="E362" i="91"/>
  <c r="E363" i="91"/>
  <c r="E364" i="91"/>
  <c r="E365" i="91"/>
  <c r="E366" i="91"/>
  <c r="E367" i="91"/>
  <c r="E368" i="91"/>
  <c r="E369" i="91"/>
  <c r="E370" i="91"/>
  <c r="E371" i="91"/>
  <c r="E372" i="91"/>
  <c r="E373" i="91"/>
  <c r="E374" i="91"/>
  <c r="E375" i="91"/>
  <c r="E376" i="91"/>
  <c r="E377" i="91"/>
  <c r="E378" i="91"/>
  <c r="E379" i="91"/>
  <c r="E380" i="91"/>
  <c r="E381" i="91"/>
  <c r="E382" i="91"/>
  <c r="E383" i="91"/>
  <c r="E384" i="91"/>
  <c r="E385" i="91"/>
  <c r="E386" i="91"/>
  <c r="E387" i="91"/>
  <c r="E388" i="91"/>
  <c r="E389" i="91"/>
  <c r="E390" i="91"/>
  <c r="E391" i="91"/>
  <c r="E392" i="91"/>
  <c r="E393" i="91"/>
  <c r="E394" i="91"/>
  <c r="E395" i="91"/>
  <c r="E396" i="91"/>
  <c r="E397" i="91"/>
  <c r="E398" i="91"/>
  <c r="E399" i="91"/>
  <c r="E400" i="91"/>
  <c r="E401" i="91"/>
  <c r="E402" i="91"/>
  <c r="E403" i="91"/>
  <c r="E404" i="91"/>
  <c r="E405" i="91"/>
  <c r="E406" i="91"/>
  <c r="E407" i="91"/>
  <c r="E408" i="91"/>
  <c r="E409" i="91"/>
  <c r="E410" i="91"/>
  <c r="E411" i="91"/>
  <c r="E412" i="91"/>
  <c r="E413" i="91"/>
  <c r="E414" i="91"/>
  <c r="E415" i="91"/>
  <c r="E416" i="91"/>
  <c r="E417" i="91"/>
  <c r="E418" i="91"/>
  <c r="E419" i="91"/>
  <c r="E420" i="91"/>
  <c r="E421" i="91"/>
  <c r="E422" i="91"/>
  <c r="E423" i="91"/>
  <c r="E424" i="91"/>
  <c r="E425" i="91"/>
  <c r="E426" i="91"/>
  <c r="E427" i="91"/>
  <c r="E428" i="91"/>
  <c r="E429" i="91"/>
  <c r="E430" i="91"/>
  <c r="E431" i="91"/>
  <c r="E432" i="91"/>
  <c r="E433" i="91"/>
  <c r="E434" i="91"/>
  <c r="E435" i="91"/>
  <c r="E436" i="91"/>
  <c r="E437" i="91"/>
  <c r="E438" i="91"/>
  <c r="E439" i="91"/>
  <c r="E440" i="91"/>
  <c r="E441" i="91"/>
  <c r="E442" i="91"/>
  <c r="E443" i="91"/>
  <c r="E444" i="91"/>
  <c r="E445" i="91"/>
  <c r="E446" i="91"/>
  <c r="E447" i="91"/>
  <c r="E448" i="91"/>
  <c r="E449" i="91"/>
  <c r="E450" i="91"/>
  <c r="E451" i="91"/>
  <c r="E452" i="91"/>
  <c r="E453" i="91"/>
  <c r="E454" i="91"/>
  <c r="E455" i="91"/>
  <c r="E456" i="91"/>
  <c r="E457" i="91"/>
  <c r="E458" i="91"/>
  <c r="E459" i="91"/>
  <c r="E460" i="91"/>
  <c r="E461" i="91"/>
  <c r="E462" i="91"/>
  <c r="E463" i="91"/>
  <c r="E464" i="91"/>
  <c r="E465" i="91"/>
  <c r="E466" i="91"/>
  <c r="E467" i="91"/>
  <c r="E468" i="91"/>
  <c r="E469" i="91"/>
  <c r="E470" i="91"/>
  <c r="E471" i="91"/>
  <c r="E472" i="91"/>
  <c r="E473" i="91"/>
  <c r="E474" i="91"/>
  <c r="E475" i="91"/>
  <c r="E476" i="91"/>
  <c r="E477" i="91"/>
  <c r="E478" i="91"/>
  <c r="E479" i="91"/>
  <c r="E480" i="91"/>
  <c r="E481" i="91"/>
  <c r="E482" i="91"/>
  <c r="E483" i="91"/>
  <c r="E484" i="91"/>
  <c r="E485" i="91"/>
  <c r="E486" i="91"/>
  <c r="E487" i="91"/>
  <c r="E488" i="91"/>
  <c r="E489" i="91"/>
  <c r="E490" i="91"/>
  <c r="E491" i="91"/>
  <c r="E492" i="91"/>
  <c r="E493" i="91"/>
  <c r="E494" i="91"/>
  <c r="E495" i="91"/>
  <c r="E496" i="91"/>
  <c r="E497" i="91"/>
  <c r="E498" i="91"/>
  <c r="E499" i="91"/>
  <c r="E500" i="91"/>
  <c r="E501" i="91"/>
  <c r="E502" i="91"/>
  <c r="E503" i="91"/>
  <c r="E504" i="91"/>
  <c r="E505" i="91"/>
  <c r="E506" i="91"/>
  <c r="E507" i="91"/>
  <c r="E508" i="91"/>
  <c r="E509" i="91"/>
  <c r="E510" i="91"/>
  <c r="E511" i="91"/>
  <c r="E512" i="91"/>
  <c r="E513" i="91"/>
  <c r="E514" i="91"/>
  <c r="E515" i="91"/>
  <c r="E516" i="91"/>
  <c r="E517" i="91"/>
  <c r="E518" i="91"/>
  <c r="E519" i="91"/>
  <c r="E520" i="91"/>
  <c r="E521" i="91"/>
  <c r="E522" i="91"/>
  <c r="E523" i="91"/>
  <c r="E524" i="91"/>
  <c r="E525" i="91"/>
  <c r="E526" i="91"/>
  <c r="E527" i="91"/>
  <c r="E528" i="91"/>
  <c r="E529" i="91"/>
  <c r="E530" i="91"/>
  <c r="E531" i="91"/>
  <c r="E532" i="91"/>
  <c r="E533" i="91"/>
  <c r="E534" i="91"/>
  <c r="E535" i="91"/>
  <c r="E536" i="91"/>
  <c r="E537" i="91"/>
  <c r="E538" i="91"/>
  <c r="E539" i="91"/>
  <c r="E540" i="91"/>
  <c r="E541" i="91"/>
  <c r="E542" i="91"/>
  <c r="E543" i="91"/>
  <c r="E544" i="91"/>
  <c r="E545" i="91"/>
  <c r="E546" i="91"/>
  <c r="E547" i="91"/>
  <c r="E548" i="91"/>
  <c r="E549" i="91"/>
  <c r="E550" i="91"/>
  <c r="E551" i="91"/>
  <c r="E552" i="91"/>
  <c r="E553" i="91"/>
  <c r="E554" i="91"/>
  <c r="E555" i="91"/>
  <c r="E556" i="91"/>
  <c r="E557" i="91"/>
  <c r="E558" i="91"/>
  <c r="E559" i="91"/>
  <c r="E560" i="91"/>
  <c r="E561" i="91"/>
  <c r="E562" i="91"/>
  <c r="E563" i="91"/>
  <c r="E564" i="91"/>
  <c r="E565" i="91"/>
  <c r="E566" i="91"/>
  <c r="E567" i="91"/>
  <c r="E568" i="91"/>
  <c r="E569" i="91"/>
  <c r="E570" i="91"/>
  <c r="E571" i="91"/>
  <c r="E572" i="91"/>
  <c r="E573" i="91"/>
  <c r="E574" i="91"/>
  <c r="E575" i="91"/>
  <c r="E576" i="91"/>
  <c r="E577" i="91"/>
  <c r="E578" i="91"/>
  <c r="E579" i="91"/>
  <c r="E580" i="91"/>
  <c r="E581" i="91"/>
  <c r="E582" i="91"/>
  <c r="E583" i="91"/>
  <c r="E584" i="91"/>
  <c r="E585" i="91"/>
  <c r="E586" i="91"/>
  <c r="E587" i="91"/>
  <c r="E588" i="91"/>
  <c r="E589" i="91"/>
  <c r="E590" i="91"/>
  <c r="E591" i="91"/>
  <c r="E592" i="91"/>
  <c r="E593" i="91"/>
  <c r="E594" i="91"/>
  <c r="E595" i="91"/>
  <c r="E596" i="91"/>
  <c r="E597" i="91"/>
  <c r="E598" i="91"/>
  <c r="E599" i="91"/>
  <c r="E600" i="91"/>
  <c r="E601" i="91"/>
  <c r="E602" i="91"/>
  <c r="E603" i="91"/>
  <c r="E604" i="91"/>
  <c r="E605" i="91"/>
  <c r="E606" i="91"/>
  <c r="E607" i="91"/>
  <c r="E608" i="91"/>
  <c r="E609" i="91"/>
  <c r="E610" i="91"/>
  <c r="E611" i="91"/>
  <c r="E612" i="91"/>
  <c r="E613" i="91"/>
  <c r="E614" i="91"/>
  <c r="E615" i="91"/>
  <c r="M461" i="91" l="1"/>
  <c r="M414" i="91"/>
  <c r="J4" i="91"/>
  <c r="J5" i="91"/>
  <c r="J6" i="91"/>
  <c r="J7" i="91"/>
  <c r="J8" i="91"/>
  <c r="J9" i="91"/>
  <c r="J10" i="91"/>
  <c r="J11" i="91"/>
  <c r="J12" i="91"/>
  <c r="J13" i="91"/>
  <c r="J14" i="91"/>
  <c r="J15" i="91"/>
  <c r="J16" i="91"/>
  <c r="J17" i="91"/>
  <c r="J18" i="91"/>
  <c r="J19" i="91"/>
  <c r="J20" i="91"/>
  <c r="J21" i="91"/>
  <c r="J22" i="91"/>
  <c r="J23" i="91"/>
  <c r="J24" i="91"/>
  <c r="J25" i="91"/>
  <c r="J26" i="91"/>
  <c r="J27" i="91"/>
  <c r="J28" i="91"/>
  <c r="J29" i="91"/>
  <c r="J30" i="91"/>
  <c r="J31" i="91"/>
  <c r="J32" i="91"/>
  <c r="J33" i="91"/>
  <c r="J34" i="91"/>
  <c r="J35" i="91"/>
  <c r="J36" i="91"/>
  <c r="J37" i="91"/>
  <c r="J38" i="91"/>
  <c r="J39" i="91"/>
  <c r="J40" i="91"/>
  <c r="J41" i="91"/>
  <c r="J42" i="91"/>
  <c r="J43" i="91"/>
  <c r="J44" i="91"/>
  <c r="J45" i="91"/>
  <c r="J46" i="91"/>
  <c r="J47" i="91"/>
  <c r="J48" i="91"/>
  <c r="J49" i="91"/>
  <c r="J50" i="91"/>
  <c r="J51" i="91"/>
  <c r="J52" i="91"/>
  <c r="J53" i="91"/>
  <c r="J54" i="91"/>
  <c r="J55" i="91"/>
  <c r="J56" i="91"/>
  <c r="J57" i="91"/>
  <c r="J58" i="91"/>
  <c r="J59" i="91"/>
  <c r="J60" i="91"/>
  <c r="J61" i="91"/>
  <c r="J62" i="91"/>
  <c r="J63" i="91"/>
  <c r="J64" i="91"/>
  <c r="J65" i="91"/>
  <c r="J66" i="91"/>
  <c r="J67" i="91"/>
  <c r="J68" i="91"/>
  <c r="J69" i="91"/>
  <c r="J70" i="91"/>
  <c r="J71" i="91"/>
  <c r="J72" i="91"/>
  <c r="J73" i="91"/>
  <c r="J74" i="91"/>
  <c r="J75" i="91"/>
  <c r="J76" i="91"/>
  <c r="J77" i="91"/>
  <c r="J78" i="91"/>
  <c r="J79" i="91"/>
  <c r="J80" i="91"/>
  <c r="J81" i="91"/>
  <c r="J82" i="91"/>
  <c r="J83" i="91"/>
  <c r="J84" i="91"/>
  <c r="J85" i="91"/>
  <c r="J86" i="91"/>
  <c r="J87" i="91"/>
  <c r="J88" i="91"/>
  <c r="J89" i="91"/>
  <c r="J90" i="91"/>
  <c r="J91" i="91"/>
  <c r="J92" i="91"/>
  <c r="J93" i="91"/>
  <c r="J94" i="91"/>
  <c r="J95" i="91"/>
  <c r="J96" i="91"/>
  <c r="J97" i="91"/>
  <c r="J98" i="91"/>
  <c r="J99" i="91"/>
  <c r="J100" i="91"/>
  <c r="J101" i="91"/>
  <c r="J102" i="91"/>
  <c r="J103" i="91"/>
  <c r="J104" i="91"/>
  <c r="J105" i="91"/>
  <c r="J106" i="91"/>
  <c r="J107" i="91"/>
  <c r="J108" i="91"/>
  <c r="J109" i="91"/>
  <c r="J110" i="91"/>
  <c r="J111" i="91"/>
  <c r="J112" i="91"/>
  <c r="J113" i="91"/>
  <c r="J114" i="91"/>
  <c r="J115" i="91"/>
  <c r="J116" i="91"/>
  <c r="J117" i="91"/>
  <c r="J118" i="91"/>
  <c r="J119" i="91"/>
  <c r="J120" i="91"/>
  <c r="J121" i="91"/>
  <c r="J122" i="91"/>
  <c r="J123" i="91"/>
  <c r="J124" i="91"/>
  <c r="J125" i="91"/>
  <c r="J126" i="91"/>
  <c r="J127" i="91"/>
  <c r="J128" i="91"/>
  <c r="J129" i="91"/>
  <c r="J130" i="91"/>
  <c r="J131" i="91"/>
  <c r="J132" i="91"/>
  <c r="J133" i="91"/>
  <c r="J134" i="91"/>
  <c r="J135" i="91"/>
  <c r="J136" i="91"/>
  <c r="J137" i="91"/>
  <c r="J138" i="91"/>
  <c r="J139" i="91"/>
  <c r="J140" i="91"/>
  <c r="J141" i="91"/>
  <c r="J142" i="91"/>
  <c r="J143" i="91"/>
  <c r="J144" i="91"/>
  <c r="J145" i="91"/>
  <c r="J146" i="91"/>
  <c r="J147" i="91"/>
  <c r="J148" i="91"/>
  <c r="J149" i="91"/>
  <c r="J150" i="91"/>
  <c r="J151" i="91"/>
  <c r="J152" i="91"/>
  <c r="J153" i="91"/>
  <c r="J154" i="91"/>
  <c r="J155" i="91"/>
  <c r="J156" i="91"/>
  <c r="J157" i="91"/>
  <c r="J158" i="91"/>
  <c r="J159" i="91"/>
  <c r="J160" i="91"/>
  <c r="J161" i="91"/>
  <c r="J162" i="91"/>
  <c r="J163" i="91"/>
  <c r="J164" i="91"/>
  <c r="J213" i="91"/>
  <c r="J169" i="91"/>
  <c r="J170" i="91"/>
  <c r="J171" i="91"/>
  <c r="J172" i="91"/>
  <c r="J173" i="91"/>
  <c r="J174" i="91"/>
  <c r="J175" i="91"/>
  <c r="J176" i="91"/>
  <c r="J177" i="91"/>
  <c r="J178" i="91"/>
  <c r="J179" i="91"/>
  <c r="J180" i="91"/>
  <c r="J181" i="91"/>
  <c r="J182" i="91"/>
  <c r="J183" i="91"/>
  <c r="J184" i="91"/>
  <c r="J185" i="91"/>
  <c r="J186" i="91"/>
  <c r="J187" i="91"/>
  <c r="J188" i="91"/>
  <c r="J189" i="91"/>
  <c r="J190" i="91"/>
  <c r="J191" i="91"/>
  <c r="J192" i="91"/>
  <c r="J209" i="91"/>
  <c r="J204" i="91"/>
  <c r="J211" i="91"/>
  <c r="J217" i="91"/>
  <c r="J202" i="91"/>
  <c r="J203" i="91"/>
  <c r="J216" i="91"/>
  <c r="J229" i="91"/>
  <c r="J198" i="91"/>
  <c r="J240" i="91"/>
  <c r="J241" i="91"/>
  <c r="J214" i="91"/>
  <c r="J195" i="91"/>
  <c r="J225" i="91"/>
  <c r="J228" i="91"/>
  <c r="J199" i="91"/>
  <c r="J194" i="91"/>
  <c r="J206" i="91"/>
  <c r="J207" i="91"/>
  <c r="J233" i="91"/>
  <c r="J215" i="91"/>
  <c r="J220" i="91"/>
  <c r="J224" i="91"/>
  <c r="J212" i="91"/>
  <c r="J201" i="91"/>
  <c r="J234" i="91"/>
  <c r="J210" i="91"/>
  <c r="J193" i="91"/>
  <c r="J196" i="91"/>
  <c r="J236" i="91"/>
  <c r="J237" i="91"/>
  <c r="J238" i="91"/>
  <c r="J166" i="91"/>
  <c r="J205" i="91"/>
  <c r="J226" i="91"/>
  <c r="J222" i="91"/>
  <c r="J208" i="91"/>
  <c r="J223" i="91"/>
  <c r="J232" i="91"/>
  <c r="J231" i="91"/>
  <c r="J218" i="91"/>
  <c r="J227" i="91"/>
  <c r="J221" i="91"/>
  <c r="J165" i="91"/>
  <c r="J197" i="91"/>
  <c r="J168" i="91"/>
  <c r="J200" i="91"/>
  <c r="J230" i="91"/>
  <c r="J235" i="91"/>
  <c r="J239" i="91"/>
  <c r="J167" i="91"/>
  <c r="J219" i="91"/>
  <c r="J242" i="91"/>
  <c r="J243" i="91"/>
  <c r="J244" i="91"/>
  <c r="J245" i="91"/>
  <c r="J246" i="91"/>
  <c r="J247" i="91"/>
  <c r="J248" i="91"/>
  <c r="J249" i="91"/>
  <c r="J250" i="91"/>
  <c r="J251" i="91"/>
  <c r="J252" i="91"/>
  <c r="J253" i="91"/>
  <c r="J254" i="91"/>
  <c r="J255" i="91"/>
  <c r="J256" i="91"/>
  <c r="J257" i="91"/>
  <c r="J258" i="91"/>
  <c r="J259" i="91"/>
  <c r="J260" i="91"/>
  <c r="J261" i="91"/>
  <c r="J262" i="91"/>
  <c r="J263" i="91"/>
  <c r="J264" i="91"/>
  <c r="J265" i="91"/>
  <c r="J266" i="91"/>
  <c r="J267" i="91"/>
  <c r="J268" i="91"/>
  <c r="J269" i="91"/>
  <c r="J270" i="91"/>
  <c r="J271" i="91"/>
  <c r="J272" i="91"/>
  <c r="J273" i="91"/>
  <c r="J274" i="91"/>
  <c r="J275" i="91"/>
  <c r="J276" i="91"/>
  <c r="J277" i="91"/>
  <c r="J278" i="91"/>
  <c r="J279" i="91"/>
  <c r="J280" i="91"/>
  <c r="J281" i="91"/>
  <c r="J282" i="91"/>
  <c r="J283" i="91"/>
  <c r="J284" i="91"/>
  <c r="J285" i="91"/>
  <c r="J286" i="91"/>
  <c r="J287" i="91"/>
  <c r="J288" i="91"/>
  <c r="J289" i="91"/>
  <c r="J290" i="91"/>
  <c r="J291" i="91"/>
  <c r="J292" i="91"/>
  <c r="J293" i="91"/>
  <c r="J294" i="91"/>
  <c r="J295" i="91"/>
  <c r="J296" i="91"/>
  <c r="J297" i="91"/>
  <c r="J298" i="91"/>
  <c r="J299" i="91"/>
  <c r="J300" i="91"/>
  <c r="J301" i="91"/>
  <c r="J302" i="91"/>
  <c r="J303" i="91"/>
  <c r="J304" i="91"/>
  <c r="J305" i="91"/>
  <c r="J306" i="91"/>
  <c r="J307" i="91"/>
  <c r="J308" i="91"/>
  <c r="J309" i="91"/>
  <c r="J310" i="91"/>
  <c r="J311" i="91"/>
  <c r="J312" i="91"/>
  <c r="J313" i="91"/>
  <c r="J314" i="91"/>
  <c r="J315" i="91"/>
  <c r="J316" i="91"/>
  <c r="J317" i="91"/>
  <c r="J318" i="91"/>
  <c r="J319" i="91"/>
  <c r="J320" i="91"/>
  <c r="J321" i="91"/>
  <c r="J322" i="91"/>
  <c r="J323" i="91"/>
  <c r="J324" i="91"/>
  <c r="J325" i="91"/>
  <c r="J326" i="91"/>
  <c r="J327" i="91"/>
  <c r="J328" i="91"/>
  <c r="J329" i="91"/>
  <c r="J330" i="91"/>
  <c r="J331" i="91"/>
  <c r="J332" i="91"/>
  <c r="J333" i="91"/>
  <c r="J334" i="91"/>
  <c r="J335" i="91"/>
  <c r="J336" i="91"/>
  <c r="J337" i="91"/>
  <c r="J338" i="91"/>
  <c r="J339" i="91"/>
  <c r="J340" i="91"/>
  <c r="J341" i="91"/>
  <c r="J342" i="91"/>
  <c r="J343" i="91"/>
  <c r="J344" i="91"/>
  <c r="J345" i="91"/>
  <c r="J346" i="91"/>
  <c r="J347" i="91"/>
  <c r="J348" i="91"/>
  <c r="J349" i="91"/>
  <c r="J350" i="91"/>
  <c r="J351" i="91"/>
  <c r="J352" i="91"/>
  <c r="J353" i="91"/>
  <c r="J354" i="91"/>
  <c r="J355" i="91"/>
  <c r="J356" i="91"/>
  <c r="J357" i="91"/>
  <c r="J358" i="91"/>
  <c r="J359" i="91"/>
  <c r="J360" i="91"/>
  <c r="J361" i="91"/>
  <c r="J362" i="91"/>
  <c r="J363" i="91"/>
  <c r="J364" i="91"/>
  <c r="J365" i="91"/>
  <c r="J366" i="91"/>
  <c r="J367" i="91"/>
  <c r="J368" i="91"/>
  <c r="J369" i="91"/>
  <c r="J370" i="91"/>
  <c r="J371" i="91"/>
  <c r="J372" i="91"/>
  <c r="J373" i="91"/>
  <c r="J374" i="91"/>
  <c r="J375" i="91"/>
  <c r="J376" i="91"/>
  <c r="J377" i="91"/>
  <c r="J378" i="91"/>
  <c r="J379" i="91"/>
  <c r="J380" i="91"/>
  <c r="J381" i="91"/>
  <c r="J382" i="91"/>
  <c r="J383" i="91"/>
  <c r="J384" i="91"/>
  <c r="J385" i="91"/>
  <c r="J386" i="91"/>
  <c r="J387" i="91"/>
  <c r="J388" i="91"/>
  <c r="J389" i="91"/>
  <c r="J390" i="91"/>
  <c r="J391" i="91"/>
  <c r="J392" i="91"/>
  <c r="J393" i="91"/>
  <c r="J394" i="91"/>
  <c r="J395" i="91"/>
  <c r="J396" i="91"/>
  <c r="J397" i="91"/>
  <c r="J398" i="91"/>
  <c r="J399" i="91"/>
  <c r="J400" i="91"/>
  <c r="J401" i="91"/>
  <c r="J402" i="91"/>
  <c r="J403" i="91"/>
  <c r="J404" i="91"/>
  <c r="J405" i="91"/>
  <c r="J406" i="91"/>
  <c r="J407" i="91"/>
  <c r="J408" i="91"/>
  <c r="J409" i="91"/>
  <c r="J410" i="91"/>
  <c r="J411" i="91"/>
  <c r="J412" i="91"/>
  <c r="J413" i="91"/>
  <c r="J414" i="91"/>
  <c r="J415" i="91"/>
  <c r="J416" i="91"/>
  <c r="J417" i="91"/>
  <c r="J418" i="91"/>
  <c r="J419" i="91"/>
  <c r="J420" i="91"/>
  <c r="J421" i="91"/>
  <c r="J422" i="91"/>
  <c r="J423" i="91"/>
  <c r="J424" i="91"/>
  <c r="J425" i="91"/>
  <c r="J426" i="91"/>
  <c r="J427" i="91"/>
  <c r="J428" i="91"/>
  <c r="J429" i="91"/>
  <c r="J430" i="91"/>
  <c r="J431" i="91"/>
  <c r="J432" i="91"/>
  <c r="J433" i="91"/>
  <c r="J434" i="91"/>
  <c r="J435" i="91"/>
  <c r="J436" i="91"/>
  <c r="J437" i="91"/>
  <c r="J438" i="91"/>
  <c r="J439" i="91"/>
  <c r="J440" i="91"/>
  <c r="J441" i="91"/>
  <c r="J442" i="91"/>
  <c r="J443" i="91"/>
  <c r="J444" i="91"/>
  <c r="J445" i="91"/>
  <c r="J446" i="91"/>
  <c r="J447" i="91"/>
  <c r="J448" i="91"/>
  <c r="J449" i="91"/>
  <c r="J450" i="91"/>
  <c r="J451" i="91"/>
  <c r="J452" i="91"/>
  <c r="J453" i="91"/>
  <c r="J454" i="91"/>
  <c r="J455" i="91"/>
  <c r="J456" i="91"/>
  <c r="J457" i="91"/>
  <c r="J458" i="91"/>
  <c r="J459" i="91"/>
  <c r="J460" i="91"/>
  <c r="J461" i="91"/>
  <c r="J462" i="91"/>
  <c r="J463" i="91"/>
  <c r="J464" i="91"/>
  <c r="J465" i="91"/>
  <c r="J466" i="91"/>
  <c r="J467" i="91"/>
  <c r="J468" i="91"/>
  <c r="J469" i="91"/>
  <c r="J470" i="91"/>
  <c r="J471" i="91"/>
  <c r="J472" i="91"/>
  <c r="J473" i="91"/>
  <c r="J474" i="91"/>
  <c r="J475" i="91"/>
  <c r="J476" i="91"/>
  <c r="J477" i="91"/>
  <c r="J478" i="91"/>
  <c r="J479" i="91"/>
  <c r="J480" i="91"/>
  <c r="J481" i="91"/>
  <c r="J482" i="91"/>
  <c r="J483" i="91"/>
  <c r="J484" i="91"/>
  <c r="J485" i="91"/>
  <c r="J486" i="91"/>
  <c r="J487" i="91"/>
  <c r="J488" i="91"/>
  <c r="J489" i="91"/>
  <c r="J490" i="91"/>
  <c r="J491" i="91"/>
  <c r="J492" i="91"/>
  <c r="J493" i="91"/>
  <c r="J494" i="91"/>
  <c r="J495" i="91"/>
  <c r="J496" i="91"/>
  <c r="J497" i="91"/>
  <c r="J498" i="91"/>
  <c r="J499" i="91"/>
  <c r="J500" i="91"/>
  <c r="J501" i="91"/>
  <c r="J502" i="91"/>
  <c r="J503" i="91"/>
  <c r="J504" i="91"/>
  <c r="J505" i="91"/>
  <c r="J506" i="91"/>
  <c r="J507" i="91"/>
  <c r="J508" i="91"/>
  <c r="J509" i="91"/>
  <c r="J510" i="91"/>
  <c r="J511" i="91"/>
  <c r="J512" i="91"/>
  <c r="J513" i="91"/>
  <c r="J514" i="91"/>
  <c r="J515" i="91"/>
  <c r="J516" i="91"/>
  <c r="J517" i="91"/>
  <c r="J518" i="91"/>
  <c r="J519" i="91"/>
  <c r="J520" i="91"/>
  <c r="J521" i="91"/>
  <c r="J522" i="91"/>
  <c r="J523" i="91"/>
  <c r="J524" i="91"/>
  <c r="J525" i="91"/>
  <c r="J526" i="91"/>
  <c r="J527" i="91"/>
  <c r="J528" i="91"/>
  <c r="J529" i="91"/>
  <c r="J530" i="91"/>
  <c r="J531" i="91"/>
  <c r="J532" i="91"/>
  <c r="J533" i="91"/>
  <c r="J534" i="91"/>
  <c r="J535" i="91"/>
  <c r="J536" i="91"/>
  <c r="J537" i="91"/>
  <c r="J538" i="91"/>
  <c r="J539" i="91"/>
  <c r="J540" i="91"/>
  <c r="J541" i="91"/>
  <c r="J542" i="91"/>
  <c r="J543" i="91"/>
  <c r="J544" i="91"/>
  <c r="J545" i="91"/>
  <c r="J546" i="91"/>
  <c r="J547" i="91"/>
  <c r="J548" i="91"/>
  <c r="J549" i="91"/>
  <c r="J550" i="91"/>
  <c r="J551" i="91"/>
  <c r="J552" i="91"/>
  <c r="J553" i="91"/>
  <c r="J554" i="91"/>
  <c r="J555" i="91"/>
  <c r="J556" i="91"/>
  <c r="J557" i="91"/>
  <c r="J558" i="91"/>
  <c r="J559" i="91"/>
  <c r="J560" i="91"/>
  <c r="J561" i="91"/>
  <c r="J562" i="91"/>
  <c r="J563" i="91"/>
  <c r="J564" i="91"/>
  <c r="J565" i="91"/>
  <c r="J566" i="91"/>
  <c r="J567" i="91"/>
  <c r="J568" i="91"/>
  <c r="J569" i="91"/>
  <c r="J570" i="91"/>
  <c r="J571" i="91"/>
  <c r="J572" i="91"/>
  <c r="J573" i="91"/>
  <c r="J574" i="91"/>
  <c r="J575" i="91"/>
  <c r="J576" i="91"/>
  <c r="J577" i="91"/>
  <c r="J578" i="91"/>
  <c r="J579" i="91"/>
  <c r="J580" i="91"/>
  <c r="J581" i="91"/>
  <c r="J582" i="91"/>
  <c r="J583" i="91"/>
  <c r="J584" i="91"/>
  <c r="J585" i="91"/>
  <c r="J586" i="91"/>
  <c r="J587" i="91"/>
  <c r="J588" i="91"/>
  <c r="J589" i="91"/>
  <c r="J590" i="91"/>
  <c r="J591" i="91"/>
  <c r="J592" i="91"/>
  <c r="J593" i="91"/>
  <c r="J594" i="91"/>
  <c r="J595" i="91"/>
  <c r="J596" i="91"/>
  <c r="J597" i="91"/>
  <c r="J598" i="91"/>
  <c r="J599" i="91"/>
  <c r="J600" i="91"/>
  <c r="J601" i="91"/>
  <c r="J602" i="91"/>
  <c r="J603" i="91"/>
  <c r="J604" i="91"/>
  <c r="J605" i="91"/>
  <c r="J606" i="91"/>
  <c r="J607" i="91"/>
  <c r="J608" i="91"/>
  <c r="J609" i="91"/>
  <c r="J610" i="91"/>
  <c r="J611" i="91"/>
  <c r="J612" i="91"/>
  <c r="J613" i="91"/>
  <c r="J614" i="91"/>
  <c r="J615" i="91"/>
  <c r="K305" i="91"/>
  <c r="L305" i="91"/>
  <c r="M305" i="91"/>
  <c r="N305" i="91"/>
  <c r="N549" i="100" l="1"/>
  <c r="N605" i="96"/>
  <c r="N547" i="100"/>
  <c r="N603" i="96"/>
  <c r="N557" i="100"/>
  <c r="N613" i="96"/>
  <c r="N555" i="100"/>
  <c r="N611" i="96"/>
  <c r="N554" i="100"/>
  <c r="N610" i="96"/>
  <c r="N552" i="100"/>
  <c r="N608" i="96"/>
  <c r="N550" i="100"/>
  <c r="N606" i="96"/>
  <c r="L456" i="91" l="1"/>
  <c r="K456" i="91"/>
  <c r="N15" i="91" l="1"/>
  <c r="N134" i="91"/>
  <c r="N215" i="91"/>
  <c r="N234" i="91"/>
  <c r="N193" i="91"/>
  <c r="N167" i="91"/>
  <c r="N402" i="91"/>
  <c r="N416" i="91"/>
  <c r="N118" i="91"/>
  <c r="L6" i="91"/>
  <c r="L7" i="91"/>
  <c r="L8" i="91"/>
  <c r="L9" i="91"/>
  <c r="L10" i="91"/>
  <c r="L11" i="91"/>
  <c r="L12" i="91"/>
  <c r="L13" i="91"/>
  <c r="L14" i="91"/>
  <c r="L15" i="91"/>
  <c r="L16" i="91"/>
  <c r="L17" i="91"/>
  <c r="L18" i="91"/>
  <c r="L19" i="91"/>
  <c r="L20" i="91"/>
  <c r="L21" i="91"/>
  <c r="L22" i="91"/>
  <c r="L23" i="91"/>
  <c r="L24" i="91"/>
  <c r="L25" i="91"/>
  <c r="L26" i="91"/>
  <c r="L27" i="91"/>
  <c r="L28" i="91"/>
  <c r="L29" i="91"/>
  <c r="L30" i="91"/>
  <c r="L31" i="91"/>
  <c r="L32" i="91"/>
  <c r="L33" i="91"/>
  <c r="L34" i="91"/>
  <c r="L35" i="91"/>
  <c r="L36" i="91"/>
  <c r="L37" i="91"/>
  <c r="L38" i="91"/>
  <c r="L39" i="91"/>
  <c r="L40" i="91"/>
  <c r="L41" i="91"/>
  <c r="L42" i="91"/>
  <c r="L43" i="91"/>
  <c r="L44" i="91"/>
  <c r="L45" i="91"/>
  <c r="L46" i="91"/>
  <c r="L47" i="91"/>
  <c r="L48" i="91"/>
  <c r="L49" i="91"/>
  <c r="L50" i="91"/>
  <c r="L51" i="91"/>
  <c r="L52" i="91"/>
  <c r="L53" i="91"/>
  <c r="L54" i="91"/>
  <c r="L55" i="91"/>
  <c r="L56" i="91"/>
  <c r="L57" i="91"/>
  <c r="L58" i="91"/>
  <c r="L59" i="91"/>
  <c r="L60" i="91"/>
  <c r="L61" i="91"/>
  <c r="L62" i="91"/>
  <c r="L63" i="91"/>
  <c r="L64" i="91"/>
  <c r="L65" i="91"/>
  <c r="L66" i="91"/>
  <c r="L67" i="91"/>
  <c r="L68" i="91"/>
  <c r="L69" i="91"/>
  <c r="L70" i="91"/>
  <c r="L71" i="91"/>
  <c r="L72" i="91"/>
  <c r="L73" i="91"/>
  <c r="L74" i="91"/>
  <c r="L75" i="91"/>
  <c r="L76" i="91"/>
  <c r="L77" i="91"/>
  <c r="L78" i="91"/>
  <c r="L79" i="91"/>
  <c r="L80" i="91"/>
  <c r="L81" i="91"/>
  <c r="L82" i="91"/>
  <c r="L83" i="91"/>
  <c r="L84" i="91"/>
  <c r="L85" i="91"/>
  <c r="L86" i="91"/>
  <c r="L87" i="91"/>
  <c r="L88" i="91"/>
  <c r="L89" i="91"/>
  <c r="L90" i="91"/>
  <c r="L91" i="91"/>
  <c r="L92" i="91"/>
  <c r="L93" i="91"/>
  <c r="L94" i="91"/>
  <c r="L95" i="91"/>
  <c r="L96" i="91"/>
  <c r="L97" i="91"/>
  <c r="L98" i="91"/>
  <c r="L99" i="91"/>
  <c r="L100" i="91"/>
  <c r="L101" i="91"/>
  <c r="L102" i="91"/>
  <c r="L103" i="91"/>
  <c r="L104" i="91"/>
  <c r="L105" i="91"/>
  <c r="L106" i="91"/>
  <c r="L107" i="91"/>
  <c r="L108" i="91"/>
  <c r="L109" i="91"/>
  <c r="L110" i="91"/>
  <c r="L111" i="91"/>
  <c r="L112" i="91"/>
  <c r="L113" i="91"/>
  <c r="L114" i="91"/>
  <c r="L115" i="91"/>
  <c r="L116" i="91"/>
  <c r="L117" i="91"/>
  <c r="L118" i="91"/>
  <c r="L119" i="91"/>
  <c r="L120" i="91"/>
  <c r="L121" i="91"/>
  <c r="L122" i="91"/>
  <c r="L123" i="91"/>
  <c r="L124" i="91"/>
  <c r="L125" i="91"/>
  <c r="L126" i="91"/>
  <c r="L127" i="91"/>
  <c r="L128" i="91"/>
  <c r="L129" i="91"/>
  <c r="L130" i="91"/>
  <c r="L131" i="91"/>
  <c r="L132" i="91"/>
  <c r="L133" i="91"/>
  <c r="L134" i="91"/>
  <c r="L135" i="91"/>
  <c r="L136" i="91"/>
  <c r="L137" i="91"/>
  <c r="L138" i="91"/>
  <c r="L139" i="91"/>
  <c r="L140" i="91"/>
  <c r="L141" i="91"/>
  <c r="L142" i="91"/>
  <c r="L143" i="91"/>
  <c r="L144" i="91"/>
  <c r="L145" i="91"/>
  <c r="L146" i="91"/>
  <c r="L147" i="91"/>
  <c r="L148" i="91"/>
  <c r="L149" i="91"/>
  <c r="L150" i="91"/>
  <c r="L151" i="91"/>
  <c r="L152" i="91"/>
  <c r="L153" i="91"/>
  <c r="L154" i="91"/>
  <c r="L155" i="91"/>
  <c r="L156" i="91"/>
  <c r="L157" i="91"/>
  <c r="L158" i="91"/>
  <c r="L159" i="91"/>
  <c r="L160" i="91"/>
  <c r="L161" i="91"/>
  <c r="L162" i="91"/>
  <c r="L163" i="91"/>
  <c r="L164" i="91"/>
  <c r="L213" i="91"/>
  <c r="L169" i="91"/>
  <c r="L170" i="91"/>
  <c r="L171" i="91"/>
  <c r="L172" i="91"/>
  <c r="L173" i="91"/>
  <c r="L174" i="91"/>
  <c r="L175" i="91"/>
  <c r="L176" i="91"/>
  <c r="L177" i="91"/>
  <c r="L178" i="91"/>
  <c r="L179" i="91"/>
  <c r="L180" i="91"/>
  <c r="L181" i="91"/>
  <c r="L182" i="91"/>
  <c r="L183" i="91"/>
  <c r="L184" i="91"/>
  <c r="L185" i="91"/>
  <c r="L186" i="91"/>
  <c r="L187" i="91"/>
  <c r="L188" i="91"/>
  <c r="L189" i="91"/>
  <c r="L190" i="91"/>
  <c r="L191" i="91"/>
  <c r="L192" i="91"/>
  <c r="L209" i="91"/>
  <c r="L204" i="91"/>
  <c r="L211" i="91"/>
  <c r="L217" i="91"/>
  <c r="L202" i="91"/>
  <c r="L203" i="91"/>
  <c r="L216" i="91"/>
  <c r="L229" i="91"/>
  <c r="L198" i="91"/>
  <c r="L240" i="91"/>
  <c r="L241" i="91"/>
  <c r="L214" i="91"/>
  <c r="L195" i="91"/>
  <c r="L225" i="91"/>
  <c r="L228" i="91"/>
  <c r="L199" i="91"/>
  <c r="L194" i="91"/>
  <c r="L206" i="91"/>
  <c r="L207" i="91"/>
  <c r="L233" i="91"/>
  <c r="L215" i="91"/>
  <c r="L220" i="91"/>
  <c r="L224" i="91"/>
  <c r="L212" i="91"/>
  <c r="L201" i="91"/>
  <c r="L234" i="91"/>
  <c r="L210" i="91"/>
  <c r="L193" i="91"/>
  <c r="L196" i="91"/>
  <c r="L236" i="91"/>
  <c r="L237" i="91"/>
  <c r="L238" i="91"/>
  <c r="L166" i="91"/>
  <c r="L205" i="91"/>
  <c r="L226" i="91"/>
  <c r="L222" i="91"/>
  <c r="L208" i="91"/>
  <c r="L223" i="91"/>
  <c r="L232" i="91"/>
  <c r="L231" i="91"/>
  <c r="L218" i="91"/>
  <c r="L227" i="91"/>
  <c r="L221" i="91"/>
  <c r="L165" i="91"/>
  <c r="L197" i="91"/>
  <c r="L168" i="91"/>
  <c r="L200" i="91"/>
  <c r="L230" i="91"/>
  <c r="L235" i="91"/>
  <c r="L239" i="91"/>
  <c r="L167" i="91"/>
  <c r="L219" i="91"/>
  <c r="L242" i="91"/>
  <c r="L243" i="91"/>
  <c r="L244" i="91"/>
  <c r="L245" i="91"/>
  <c r="L246" i="91"/>
  <c r="L247" i="91"/>
  <c r="L248" i="91"/>
  <c r="L249" i="91"/>
  <c r="L250" i="91"/>
  <c r="L251" i="91"/>
  <c r="L252" i="91"/>
  <c r="L253" i="91"/>
  <c r="L254" i="91"/>
  <c r="L255" i="91"/>
  <c r="L256" i="91"/>
  <c r="L257" i="91"/>
  <c r="L258" i="91"/>
  <c r="L259" i="91"/>
  <c r="L260" i="91"/>
  <c r="L261" i="91"/>
  <c r="L262" i="91"/>
  <c r="L263" i="91"/>
  <c r="L264" i="91"/>
  <c r="L265" i="91"/>
  <c r="L266" i="91"/>
  <c r="L267" i="91"/>
  <c r="L268" i="91"/>
  <c r="L269" i="91"/>
  <c r="L270" i="91"/>
  <c r="L271" i="91"/>
  <c r="L272" i="91"/>
  <c r="L273" i="91"/>
  <c r="L274" i="91"/>
  <c r="L275" i="91"/>
  <c r="L276" i="91"/>
  <c r="L277" i="91"/>
  <c r="L278" i="91"/>
  <c r="L279" i="91"/>
  <c r="L280" i="91"/>
  <c r="L281" i="91"/>
  <c r="L282" i="91"/>
  <c r="L283" i="91"/>
  <c r="L284" i="91"/>
  <c r="L285" i="91"/>
  <c r="L286" i="91"/>
  <c r="L287" i="91"/>
  <c r="L288" i="91"/>
  <c r="L289" i="91"/>
  <c r="L290" i="91"/>
  <c r="L291" i="91"/>
  <c r="L292" i="91"/>
  <c r="L293" i="91"/>
  <c r="L294" i="91"/>
  <c r="L295" i="91"/>
  <c r="L296" i="91"/>
  <c r="L297" i="91"/>
  <c r="L298" i="91"/>
  <c r="L299" i="91"/>
  <c r="L300" i="91"/>
  <c r="L301" i="91"/>
  <c r="L302" i="91"/>
  <c r="L303" i="91"/>
  <c r="L304" i="91"/>
  <c r="L306" i="91"/>
  <c r="L307" i="91"/>
  <c r="L308" i="91"/>
  <c r="L309" i="91"/>
  <c r="L310" i="91"/>
  <c r="L311" i="91"/>
  <c r="L312" i="91"/>
  <c r="L313" i="91"/>
  <c r="L314" i="91"/>
  <c r="L315" i="91"/>
  <c r="L316" i="91"/>
  <c r="L317" i="91"/>
  <c r="L318" i="91"/>
  <c r="L319" i="91"/>
  <c r="L321" i="91"/>
  <c r="L322" i="91"/>
  <c r="L325" i="91"/>
  <c r="L326" i="91"/>
  <c r="L327" i="91"/>
  <c r="L329" i="91"/>
  <c r="L330" i="91"/>
  <c r="L331" i="91"/>
  <c r="L332" i="91"/>
  <c r="L333" i="91"/>
  <c r="L334" i="91"/>
  <c r="L335" i="91"/>
  <c r="L336" i="91"/>
  <c r="L337" i="91"/>
  <c r="L338" i="91"/>
  <c r="L339" i="91"/>
  <c r="L340" i="91"/>
  <c r="L341" i="91"/>
  <c r="L342" i="91"/>
  <c r="L343" i="91"/>
  <c r="L344" i="91"/>
  <c r="L345" i="91"/>
  <c r="L346" i="91"/>
  <c r="L347" i="91"/>
  <c r="L348" i="91"/>
  <c r="L349" i="91"/>
  <c r="L350" i="91"/>
  <c r="L351" i="91"/>
  <c r="L352" i="91"/>
  <c r="L353" i="91"/>
  <c r="L354" i="91"/>
  <c r="L355" i="91"/>
  <c r="L356" i="91"/>
  <c r="L357" i="91"/>
  <c r="L358" i="91"/>
  <c r="L359" i="91"/>
  <c r="L360" i="91"/>
  <c r="L361" i="91"/>
  <c r="L362" i="91"/>
  <c r="L363" i="91"/>
  <c r="L364" i="91"/>
  <c r="L365" i="91"/>
  <c r="L366" i="91"/>
  <c r="L367" i="91"/>
  <c r="L368" i="91"/>
  <c r="L369" i="91"/>
  <c r="L370" i="91"/>
  <c r="L371" i="91"/>
  <c r="L372" i="91"/>
  <c r="L373" i="91"/>
  <c r="L374" i="91"/>
  <c r="L375" i="91"/>
  <c r="L376" i="91"/>
  <c r="L377" i="91"/>
  <c r="L378" i="91"/>
  <c r="L379" i="91"/>
  <c r="L380" i="91"/>
  <c r="L381" i="91"/>
  <c r="L382" i="91"/>
  <c r="L383" i="91"/>
  <c r="L384" i="91"/>
  <c r="L385" i="91"/>
  <c r="L386" i="91"/>
  <c r="L387" i="91"/>
  <c r="L388" i="91"/>
  <c r="L389" i="91"/>
  <c r="L390" i="91"/>
  <c r="L391" i="91"/>
  <c r="L392" i="91"/>
  <c r="L393" i="91"/>
  <c r="L394" i="91"/>
  <c r="L395" i="91"/>
  <c r="L396" i="91"/>
  <c r="L397" i="91"/>
  <c r="L398" i="91"/>
  <c r="L399" i="91"/>
  <c r="L400" i="91"/>
  <c r="L401" i="91"/>
  <c r="L402" i="91"/>
  <c r="L403" i="91"/>
  <c r="L404" i="91"/>
  <c r="L405" i="91"/>
  <c r="L406" i="91"/>
  <c r="L407" i="91"/>
  <c r="L408" i="91"/>
  <c r="L409" i="91"/>
  <c r="L410" i="91"/>
  <c r="L412" i="91"/>
  <c r="L413" i="91"/>
  <c r="L414" i="91"/>
  <c r="L415" i="91"/>
  <c r="L416" i="91"/>
  <c r="L417" i="91"/>
  <c r="L418" i="91"/>
  <c r="L419" i="91"/>
  <c r="L420" i="91"/>
  <c r="L421" i="91"/>
  <c r="L422" i="91"/>
  <c r="L423" i="91"/>
  <c r="L424" i="91"/>
  <c r="L425" i="91"/>
  <c r="L426" i="91"/>
  <c r="L427" i="91"/>
  <c r="L428" i="91"/>
  <c r="L429" i="91"/>
  <c r="L430" i="91"/>
  <c r="L431" i="91"/>
  <c r="L432" i="91"/>
  <c r="L433" i="91"/>
  <c r="L434" i="91"/>
  <c r="L435" i="91"/>
  <c r="L436" i="91"/>
  <c r="L440" i="91"/>
  <c r="L442" i="91"/>
  <c r="L443" i="91"/>
  <c r="L444" i="91"/>
  <c r="L445" i="91"/>
  <c r="L446" i="91"/>
  <c r="L447" i="91"/>
  <c r="L448" i="91"/>
  <c r="L449" i="91"/>
  <c r="L450" i="91"/>
  <c r="L451" i="91"/>
  <c r="L452" i="91"/>
  <c r="L453" i="91"/>
  <c r="L454" i="91"/>
  <c r="L455" i="91"/>
  <c r="L457" i="91"/>
  <c r="L458" i="91"/>
  <c r="L459" i="91"/>
  <c r="L460" i="91"/>
  <c r="L461" i="91"/>
  <c r="L462" i="91"/>
  <c r="L463" i="91"/>
  <c r="L464" i="91"/>
  <c r="L470" i="91"/>
  <c r="L472" i="91"/>
  <c r="L473" i="91"/>
  <c r="L474" i="91"/>
  <c r="L475" i="91"/>
  <c r="L476" i="91"/>
  <c r="L477" i="91"/>
  <c r="L478" i="91"/>
  <c r="L479" i="91"/>
  <c r="L480" i="91"/>
  <c r="L481" i="91"/>
  <c r="L482" i="91"/>
  <c r="L483" i="91"/>
  <c r="L484" i="91"/>
  <c r="L485" i="91"/>
  <c r="L486" i="91"/>
  <c r="L487" i="91"/>
  <c r="L488" i="91"/>
  <c r="L489" i="91"/>
  <c r="L490" i="91"/>
  <c r="L491" i="91"/>
  <c r="L492" i="91"/>
  <c r="L493" i="91"/>
  <c r="L494" i="91"/>
  <c r="L495" i="91"/>
  <c r="L496" i="91"/>
  <c r="L497" i="91"/>
  <c r="L498" i="91"/>
  <c r="L499" i="91"/>
  <c r="L500" i="91"/>
  <c r="L501" i="91"/>
  <c r="L502" i="91"/>
  <c r="L503" i="91"/>
  <c r="L504" i="91"/>
  <c r="L505" i="91"/>
  <c r="L506" i="91"/>
  <c r="L507" i="91"/>
  <c r="L508" i="91"/>
  <c r="L509" i="91"/>
  <c r="L510" i="91"/>
  <c r="L511" i="91"/>
  <c r="L512" i="91"/>
  <c r="L513" i="91"/>
  <c r="L514" i="91"/>
  <c r="L515" i="91"/>
  <c r="L516" i="91"/>
  <c r="L517" i="91"/>
  <c r="L518" i="91"/>
  <c r="L519" i="91"/>
  <c r="L520" i="91"/>
  <c r="L521" i="91"/>
  <c r="L522" i="91"/>
  <c r="L523" i="91"/>
  <c r="L524" i="91"/>
  <c r="L525" i="91"/>
  <c r="L526" i="91"/>
  <c r="L527" i="91"/>
  <c r="L528" i="91"/>
  <c r="L529" i="91"/>
  <c r="L530" i="91"/>
  <c r="L531" i="91"/>
  <c r="L532" i="91"/>
  <c r="L533" i="91"/>
  <c r="L534" i="91"/>
  <c r="L535" i="91"/>
  <c r="L536" i="91"/>
  <c r="L537" i="91"/>
  <c r="L538" i="91"/>
  <c r="L539" i="91"/>
  <c r="L540" i="91"/>
  <c r="L541" i="91"/>
  <c r="L542" i="91"/>
  <c r="L543" i="91"/>
  <c r="L544" i="91"/>
  <c r="L545" i="91"/>
  <c r="L546" i="91"/>
  <c r="L547" i="91"/>
  <c r="L548" i="91"/>
  <c r="L549" i="91"/>
  <c r="L550" i="91"/>
  <c r="L551" i="91"/>
  <c r="L552" i="91"/>
  <c r="L553" i="91"/>
  <c r="L554" i="91"/>
  <c r="L555" i="91"/>
  <c r="L556" i="91"/>
  <c r="L557" i="91"/>
  <c r="L558" i="91"/>
  <c r="L559" i="91"/>
  <c r="L560" i="91"/>
  <c r="L561" i="91"/>
  <c r="L562" i="91"/>
  <c r="L563" i="91"/>
  <c r="L564" i="91"/>
  <c r="L565" i="91"/>
  <c r="L566" i="91"/>
  <c r="L567" i="91"/>
  <c r="L568" i="91"/>
  <c r="L569" i="91"/>
  <c r="L570" i="91"/>
  <c r="L571" i="91"/>
  <c r="L572" i="91"/>
  <c r="L573" i="91"/>
  <c r="L574" i="91"/>
  <c r="L575" i="91"/>
  <c r="L576" i="91"/>
  <c r="L577" i="91"/>
  <c r="L578" i="91"/>
  <c r="L579" i="91"/>
  <c r="L580" i="91"/>
  <c r="L581" i="91"/>
  <c r="L582" i="91"/>
  <c r="L583" i="91"/>
  <c r="L584" i="91"/>
  <c r="L585" i="91"/>
  <c r="L586" i="91"/>
  <c r="L587" i="91"/>
  <c r="L588" i="91"/>
  <c r="L589" i="91"/>
  <c r="L590" i="91"/>
  <c r="L591" i="91"/>
  <c r="L592" i="91"/>
  <c r="L593" i="91"/>
  <c r="L594" i="91"/>
  <c r="L595" i="91"/>
  <c r="L596" i="91"/>
  <c r="L597" i="91"/>
  <c r="L598" i="91"/>
  <c r="L599" i="91"/>
  <c r="L600" i="91"/>
  <c r="L601" i="91"/>
  <c r="L602" i="91"/>
  <c r="L603" i="91"/>
  <c r="L604" i="91"/>
  <c r="L605" i="91"/>
  <c r="L606" i="91"/>
  <c r="L607" i="91"/>
  <c r="L608" i="91"/>
  <c r="L609" i="91"/>
  <c r="L610" i="91"/>
  <c r="L611" i="91"/>
  <c r="L612" i="91"/>
  <c r="L613" i="91"/>
  <c r="L614" i="91"/>
  <c r="L615" i="91"/>
  <c r="F92" i="91"/>
  <c r="F93" i="91"/>
  <c r="F94" i="91"/>
  <c r="F95" i="91"/>
  <c r="F96" i="91"/>
  <c r="F97" i="91"/>
  <c r="F98" i="91"/>
  <c r="F99" i="91"/>
  <c r="F100" i="91"/>
  <c r="F101" i="91"/>
  <c r="F102" i="91"/>
  <c r="F103" i="91"/>
  <c r="F104" i="91"/>
  <c r="F105" i="91"/>
  <c r="F106" i="91"/>
  <c r="F107" i="91"/>
  <c r="F108" i="91"/>
  <c r="F109" i="91"/>
  <c r="F110" i="91"/>
  <c r="F111" i="91"/>
  <c r="F112" i="91"/>
  <c r="F113" i="91"/>
  <c r="F114" i="91"/>
  <c r="F115" i="91"/>
  <c r="F116" i="91"/>
  <c r="F117" i="91"/>
  <c r="F118" i="91"/>
  <c r="F119" i="91"/>
  <c r="F120" i="91"/>
  <c r="F121" i="91"/>
  <c r="F122" i="91"/>
  <c r="F123" i="91"/>
  <c r="F124" i="91"/>
  <c r="F125" i="91"/>
  <c r="F126" i="91"/>
  <c r="F127" i="91"/>
  <c r="F128" i="91"/>
  <c r="F129" i="91"/>
  <c r="F130" i="91"/>
  <c r="F131" i="91"/>
  <c r="F132" i="91"/>
  <c r="F133" i="91"/>
  <c r="F134" i="91"/>
  <c r="F135" i="91"/>
  <c r="F136" i="91"/>
  <c r="F137" i="91"/>
  <c r="F138" i="91"/>
  <c r="F139" i="91"/>
  <c r="F140" i="91"/>
  <c r="F141" i="91"/>
  <c r="F142" i="91"/>
  <c r="F143" i="91"/>
  <c r="F144" i="91"/>
  <c r="F145" i="91"/>
  <c r="F146" i="91"/>
  <c r="F147" i="91"/>
  <c r="F148" i="91"/>
  <c r="F149" i="91"/>
  <c r="F150" i="91"/>
  <c r="F151" i="91"/>
  <c r="F152" i="91"/>
  <c r="F153" i="91"/>
  <c r="F154" i="91"/>
  <c r="F155" i="91"/>
  <c r="F156" i="91"/>
  <c r="F157" i="91"/>
  <c r="F158" i="91"/>
  <c r="F159" i="91"/>
  <c r="F160" i="91"/>
  <c r="F161" i="91"/>
  <c r="F162" i="91"/>
  <c r="F163" i="91"/>
  <c r="F164" i="91"/>
  <c r="F213" i="91"/>
  <c r="F169" i="91"/>
  <c r="F170" i="91"/>
  <c r="F171" i="91"/>
  <c r="F172" i="91"/>
  <c r="F173" i="91"/>
  <c r="F174" i="91"/>
  <c r="F175" i="91"/>
  <c r="F176" i="91"/>
  <c r="F177" i="91"/>
  <c r="F178" i="91"/>
  <c r="F179" i="91"/>
  <c r="F180" i="91"/>
  <c r="F181" i="91"/>
  <c r="F182" i="91"/>
  <c r="F183" i="91"/>
  <c r="F184" i="91"/>
  <c r="F185" i="91"/>
  <c r="F186" i="91"/>
  <c r="F187" i="91"/>
  <c r="F188" i="91"/>
  <c r="F189" i="91"/>
  <c r="F190" i="91"/>
  <c r="F191" i="91"/>
  <c r="F192" i="91"/>
  <c r="F209" i="91"/>
  <c r="F204" i="91"/>
  <c r="F211" i="91"/>
  <c r="F217" i="91"/>
  <c r="F202" i="91"/>
  <c r="F222" i="91"/>
  <c r="F219" i="91"/>
  <c r="F242" i="91"/>
  <c r="F243" i="91"/>
  <c r="F244" i="91"/>
  <c r="F245" i="91"/>
  <c r="F246" i="91"/>
  <c r="F247" i="91"/>
  <c r="F248" i="91"/>
  <c r="F249" i="91"/>
  <c r="F250" i="91"/>
  <c r="F251" i="91"/>
  <c r="F252" i="91"/>
  <c r="F253" i="91"/>
  <c r="F254" i="91"/>
  <c r="F255" i="91"/>
  <c r="F256" i="91"/>
  <c r="F257" i="91"/>
  <c r="F258" i="91"/>
  <c r="F259" i="91"/>
  <c r="F260" i="91"/>
  <c r="F261" i="91"/>
  <c r="F262" i="91"/>
  <c r="F263" i="91"/>
  <c r="F264" i="91"/>
  <c r="F265" i="91"/>
  <c r="F266" i="91"/>
  <c r="F267" i="91"/>
  <c r="F268" i="91"/>
  <c r="F269" i="91"/>
  <c r="F315" i="91"/>
  <c r="F316" i="91"/>
  <c r="F317" i="91"/>
  <c r="F318" i="91"/>
  <c r="F319" i="91"/>
  <c r="F320" i="91"/>
  <c r="F321" i="91"/>
  <c r="F322" i="91"/>
  <c r="F323" i="91"/>
  <c r="F324" i="91"/>
  <c r="F325" i="91"/>
  <c r="F326" i="91"/>
  <c r="F327" i="91"/>
  <c r="F328" i="91"/>
  <c r="F329" i="91"/>
  <c r="F330" i="91"/>
  <c r="F331" i="91"/>
  <c r="F332" i="91"/>
  <c r="F333" i="91"/>
  <c r="F334" i="91"/>
  <c r="F335" i="91"/>
  <c r="F336" i="91"/>
  <c r="F337" i="91"/>
  <c r="F338" i="91"/>
  <c r="F339" i="91"/>
  <c r="F340" i="91"/>
  <c r="F341" i="91"/>
  <c r="F342" i="91"/>
  <c r="F343" i="91"/>
  <c r="F344" i="91"/>
  <c r="F345" i="91"/>
  <c r="F346" i="91"/>
  <c r="F347" i="91"/>
  <c r="F348" i="91"/>
  <c r="F349" i="91"/>
  <c r="F350" i="91"/>
  <c r="F351" i="91"/>
  <c r="F352" i="91"/>
  <c r="F353" i="91"/>
  <c r="F354" i="91"/>
  <c r="F355" i="91"/>
  <c r="F356" i="91"/>
  <c r="F357" i="91"/>
  <c r="F358" i="91"/>
  <c r="F359" i="91"/>
  <c r="F360" i="91"/>
  <c r="F361" i="91"/>
  <c r="F362" i="91"/>
  <c r="F363" i="91"/>
  <c r="F364" i="91"/>
  <c r="F365" i="91"/>
  <c r="F366" i="91"/>
  <c r="F367" i="91"/>
  <c r="F368" i="91"/>
  <c r="F369" i="91"/>
  <c r="F370" i="91"/>
  <c r="F371" i="91"/>
  <c r="F372" i="91"/>
  <c r="F373" i="91"/>
  <c r="F374" i="91"/>
  <c r="F375" i="91"/>
  <c r="F376" i="91"/>
  <c r="F377" i="91"/>
  <c r="F378" i="91"/>
  <c r="F379" i="91"/>
  <c r="F380" i="91"/>
  <c r="F381" i="91"/>
  <c r="F382" i="91"/>
  <c r="F383" i="91"/>
  <c r="F384" i="91"/>
  <c r="F385" i="91"/>
  <c r="F386" i="91"/>
  <c r="F387" i="91"/>
  <c r="F388" i="91"/>
  <c r="P615" i="91" l="1"/>
  <c r="M615" i="91"/>
  <c r="K615" i="91"/>
  <c r="P614" i="91"/>
  <c r="M614" i="91"/>
  <c r="K614" i="91"/>
  <c r="P613" i="91"/>
  <c r="M613" i="91"/>
  <c r="K613" i="91"/>
  <c r="P612" i="91"/>
  <c r="M612" i="91"/>
  <c r="K612" i="91"/>
  <c r="P611" i="91"/>
  <c r="M611" i="91"/>
  <c r="K611" i="91"/>
  <c r="P610" i="91"/>
  <c r="M610" i="91"/>
  <c r="K610" i="91"/>
  <c r="P609" i="91"/>
  <c r="M609" i="91"/>
  <c r="K609" i="91"/>
  <c r="P608" i="91"/>
  <c r="M608" i="91"/>
  <c r="K608" i="91"/>
  <c r="P607" i="91"/>
  <c r="M607" i="91"/>
  <c r="K607" i="91"/>
  <c r="P606" i="91"/>
  <c r="M606" i="91"/>
  <c r="K606" i="91"/>
  <c r="P605" i="91"/>
  <c r="M605" i="91"/>
  <c r="K605" i="91"/>
  <c r="P604" i="91"/>
  <c r="M604" i="91"/>
  <c r="K604" i="91"/>
  <c r="P603" i="91"/>
  <c r="M603" i="91"/>
  <c r="K603" i="91"/>
  <c r="P602" i="91"/>
  <c r="M602" i="91"/>
  <c r="K602" i="91"/>
  <c r="P601" i="91"/>
  <c r="M601" i="91"/>
  <c r="K601" i="91"/>
  <c r="P600" i="91"/>
  <c r="M600" i="91"/>
  <c r="K600" i="91"/>
  <c r="P599" i="91"/>
  <c r="M599" i="91"/>
  <c r="K599" i="91"/>
  <c r="P598" i="91"/>
  <c r="M598" i="91"/>
  <c r="K598" i="91"/>
  <c r="P597" i="91"/>
  <c r="M597" i="91"/>
  <c r="K597" i="91"/>
  <c r="P596" i="91"/>
  <c r="M596" i="91"/>
  <c r="K596" i="91"/>
  <c r="P595" i="91"/>
  <c r="M595" i="91"/>
  <c r="K595" i="91"/>
  <c r="P594" i="91"/>
  <c r="M594" i="91"/>
  <c r="K594" i="91"/>
  <c r="P593" i="91"/>
  <c r="M593" i="91"/>
  <c r="K593" i="91"/>
  <c r="P592" i="91"/>
  <c r="M592" i="91"/>
  <c r="K592" i="91"/>
  <c r="P591" i="91"/>
  <c r="M591" i="91"/>
  <c r="K591" i="91"/>
  <c r="P590" i="91"/>
  <c r="M590" i="91"/>
  <c r="K590" i="91"/>
  <c r="P589" i="91"/>
  <c r="M589" i="91"/>
  <c r="K589" i="91"/>
  <c r="P588" i="91"/>
  <c r="M588" i="91"/>
  <c r="K588" i="91"/>
  <c r="P587" i="91"/>
  <c r="M587" i="91"/>
  <c r="K587" i="91"/>
  <c r="P586" i="91"/>
  <c r="M586" i="91"/>
  <c r="K586" i="91"/>
  <c r="P585" i="91"/>
  <c r="M585" i="91"/>
  <c r="K585" i="91"/>
  <c r="P584" i="91"/>
  <c r="M584" i="91"/>
  <c r="K584" i="91"/>
  <c r="P583" i="91"/>
  <c r="M583" i="91"/>
  <c r="K583" i="91"/>
  <c r="P582" i="91"/>
  <c r="M582" i="91"/>
  <c r="K582" i="91"/>
  <c r="P581" i="91"/>
  <c r="M581" i="91"/>
  <c r="K581" i="91"/>
  <c r="P580" i="91"/>
  <c r="M580" i="91"/>
  <c r="K580" i="91"/>
  <c r="P579" i="91"/>
  <c r="M579" i="91"/>
  <c r="K579" i="91"/>
  <c r="P578" i="91"/>
  <c r="M578" i="91"/>
  <c r="K578" i="91"/>
  <c r="P577" i="91"/>
  <c r="M577" i="91"/>
  <c r="K577" i="91"/>
  <c r="P576" i="91"/>
  <c r="M576" i="91"/>
  <c r="K576" i="91"/>
  <c r="P575" i="91"/>
  <c r="M575" i="91"/>
  <c r="K575" i="91"/>
  <c r="P574" i="91"/>
  <c r="M574" i="91"/>
  <c r="K574" i="91"/>
  <c r="P573" i="91"/>
  <c r="M573" i="91"/>
  <c r="K573" i="91"/>
  <c r="P572" i="91"/>
  <c r="M572" i="91"/>
  <c r="K572" i="91"/>
  <c r="P571" i="91"/>
  <c r="M571" i="91"/>
  <c r="K571" i="91"/>
  <c r="P570" i="91"/>
  <c r="M570" i="91"/>
  <c r="K570" i="91"/>
  <c r="P569" i="91"/>
  <c r="M569" i="91"/>
  <c r="K569" i="91"/>
  <c r="P568" i="91"/>
  <c r="M568" i="91"/>
  <c r="K568" i="91"/>
  <c r="P567" i="91"/>
  <c r="M567" i="91"/>
  <c r="K567" i="91"/>
  <c r="P566" i="91"/>
  <c r="M566" i="91"/>
  <c r="K566" i="91"/>
  <c r="P565" i="91"/>
  <c r="M565" i="91"/>
  <c r="K565" i="91"/>
  <c r="P564" i="91"/>
  <c r="M564" i="91"/>
  <c r="K564" i="91"/>
  <c r="P563" i="91"/>
  <c r="M563" i="91"/>
  <c r="K563" i="91"/>
  <c r="P562" i="91"/>
  <c r="M562" i="91"/>
  <c r="K562" i="91"/>
  <c r="P561" i="91"/>
  <c r="M561" i="91"/>
  <c r="K561" i="91"/>
  <c r="P560" i="91"/>
  <c r="M560" i="91"/>
  <c r="K560" i="91"/>
  <c r="P559" i="91"/>
  <c r="M559" i="91"/>
  <c r="K559" i="91"/>
  <c r="P558" i="91"/>
  <c r="M558" i="91"/>
  <c r="K558" i="91"/>
  <c r="P557" i="91"/>
  <c r="M557" i="91"/>
  <c r="K557" i="91"/>
  <c r="P556" i="91"/>
  <c r="M556" i="91"/>
  <c r="K556" i="91"/>
  <c r="P555" i="91"/>
  <c r="M555" i="91"/>
  <c r="K555" i="91"/>
  <c r="P554" i="91"/>
  <c r="M554" i="91"/>
  <c r="K554" i="91"/>
  <c r="P553" i="91"/>
  <c r="M553" i="91"/>
  <c r="K553" i="91"/>
  <c r="P552" i="91"/>
  <c r="M552" i="91"/>
  <c r="K552" i="91"/>
  <c r="P551" i="91"/>
  <c r="M551" i="91"/>
  <c r="K551" i="91"/>
  <c r="P550" i="91"/>
  <c r="M550" i="91"/>
  <c r="K550" i="91"/>
  <c r="P549" i="91"/>
  <c r="M549" i="91"/>
  <c r="K549" i="91"/>
  <c r="P548" i="91"/>
  <c r="M548" i="91"/>
  <c r="K548" i="91"/>
  <c r="P547" i="91"/>
  <c r="M547" i="91"/>
  <c r="K547" i="91"/>
  <c r="P546" i="91"/>
  <c r="M546" i="91"/>
  <c r="K546" i="91"/>
  <c r="P545" i="91"/>
  <c r="M545" i="91"/>
  <c r="K545" i="91"/>
  <c r="P544" i="91"/>
  <c r="M544" i="91"/>
  <c r="K544" i="91"/>
  <c r="P543" i="91"/>
  <c r="M543" i="91"/>
  <c r="K543" i="91"/>
  <c r="P542" i="91"/>
  <c r="M542" i="91"/>
  <c r="K542" i="91"/>
  <c r="P541" i="91"/>
  <c r="M541" i="91"/>
  <c r="K541" i="91"/>
  <c r="P540" i="91"/>
  <c r="M540" i="91"/>
  <c r="K540" i="91"/>
  <c r="P539" i="91"/>
  <c r="M539" i="91"/>
  <c r="K539" i="91"/>
  <c r="P538" i="91"/>
  <c r="M538" i="91"/>
  <c r="K538" i="91"/>
  <c r="P537" i="91"/>
  <c r="M537" i="91"/>
  <c r="K537" i="91"/>
  <c r="P536" i="91"/>
  <c r="M536" i="91"/>
  <c r="K536" i="91"/>
  <c r="P535" i="91"/>
  <c r="M535" i="91"/>
  <c r="K535" i="91"/>
  <c r="P534" i="91"/>
  <c r="M534" i="91"/>
  <c r="K534" i="91"/>
  <c r="P533" i="91"/>
  <c r="M533" i="91"/>
  <c r="K533" i="91"/>
  <c r="P532" i="91"/>
  <c r="M532" i="91"/>
  <c r="K532" i="91"/>
  <c r="P531" i="91"/>
  <c r="M531" i="91"/>
  <c r="K531" i="91"/>
  <c r="P530" i="91"/>
  <c r="M530" i="91"/>
  <c r="K530" i="91"/>
  <c r="P529" i="91"/>
  <c r="M529" i="91"/>
  <c r="K529" i="91"/>
  <c r="P528" i="91"/>
  <c r="M528" i="91"/>
  <c r="K528" i="91"/>
  <c r="P527" i="91"/>
  <c r="M527" i="91"/>
  <c r="K527" i="91"/>
  <c r="P526" i="91"/>
  <c r="M526" i="91"/>
  <c r="K526" i="91"/>
  <c r="P525" i="91"/>
  <c r="M525" i="91"/>
  <c r="K525" i="91"/>
  <c r="P524" i="91"/>
  <c r="M524" i="91"/>
  <c r="K524" i="91"/>
  <c r="P523" i="91"/>
  <c r="M523" i="91"/>
  <c r="K523" i="91"/>
  <c r="P522" i="91"/>
  <c r="M522" i="91"/>
  <c r="K522" i="91"/>
  <c r="P521" i="91"/>
  <c r="M521" i="91"/>
  <c r="K521" i="91"/>
  <c r="P520" i="91"/>
  <c r="M520" i="91"/>
  <c r="K520" i="91"/>
  <c r="P519" i="91"/>
  <c r="M519" i="91"/>
  <c r="K519" i="91"/>
  <c r="P518" i="91"/>
  <c r="M518" i="91"/>
  <c r="K518" i="91"/>
  <c r="P517" i="91"/>
  <c r="M517" i="91"/>
  <c r="K517" i="91"/>
  <c r="P516" i="91"/>
  <c r="M516" i="91"/>
  <c r="K516" i="91"/>
  <c r="P515" i="91"/>
  <c r="M515" i="91"/>
  <c r="K515" i="91"/>
  <c r="P514" i="91"/>
  <c r="M514" i="91"/>
  <c r="K514" i="91"/>
  <c r="P513" i="91"/>
  <c r="M513" i="91"/>
  <c r="K513" i="91"/>
  <c r="P512" i="91"/>
  <c r="M512" i="91"/>
  <c r="K512" i="91"/>
  <c r="P511" i="91"/>
  <c r="M511" i="91"/>
  <c r="K511" i="91"/>
  <c r="P510" i="91"/>
  <c r="M510" i="91"/>
  <c r="K510" i="91"/>
  <c r="P509" i="91"/>
  <c r="M509" i="91"/>
  <c r="K509" i="91"/>
  <c r="P508" i="91"/>
  <c r="M508" i="91"/>
  <c r="K508" i="91"/>
  <c r="P507" i="91"/>
  <c r="M507" i="91"/>
  <c r="K507" i="91"/>
  <c r="P506" i="91"/>
  <c r="M506" i="91"/>
  <c r="K506" i="91"/>
  <c r="P505" i="91"/>
  <c r="M505" i="91"/>
  <c r="K505" i="91"/>
  <c r="P504" i="91"/>
  <c r="M504" i="91"/>
  <c r="K504" i="91"/>
  <c r="P503" i="91"/>
  <c r="M503" i="91"/>
  <c r="K503" i="91"/>
  <c r="P502" i="91"/>
  <c r="M502" i="91"/>
  <c r="K502" i="91"/>
  <c r="P501" i="91"/>
  <c r="M501" i="91"/>
  <c r="K501" i="91"/>
  <c r="P500" i="91"/>
  <c r="M500" i="91"/>
  <c r="K500" i="91"/>
  <c r="P499" i="91"/>
  <c r="M499" i="91"/>
  <c r="K499" i="91"/>
  <c r="P498" i="91"/>
  <c r="M498" i="91"/>
  <c r="K498" i="91"/>
  <c r="P497" i="91"/>
  <c r="M497" i="91"/>
  <c r="K497" i="91"/>
  <c r="P496" i="91"/>
  <c r="M496" i="91"/>
  <c r="K496" i="91"/>
  <c r="P495" i="91"/>
  <c r="M495" i="91"/>
  <c r="K495" i="91"/>
  <c r="P494" i="91"/>
  <c r="M494" i="91"/>
  <c r="K494" i="91"/>
  <c r="P493" i="91"/>
  <c r="M493" i="91"/>
  <c r="K493" i="91"/>
  <c r="P492" i="91"/>
  <c r="M492" i="91"/>
  <c r="K492" i="91"/>
  <c r="P491" i="91"/>
  <c r="M491" i="91"/>
  <c r="K491" i="91"/>
  <c r="P490" i="91"/>
  <c r="M490" i="91"/>
  <c r="K490" i="91"/>
  <c r="P489" i="91"/>
  <c r="M489" i="91"/>
  <c r="K489" i="91"/>
  <c r="P488" i="91"/>
  <c r="M488" i="91"/>
  <c r="K488" i="91"/>
  <c r="P487" i="91"/>
  <c r="M487" i="91"/>
  <c r="K487" i="91"/>
  <c r="P486" i="91"/>
  <c r="M486" i="91"/>
  <c r="K486" i="91"/>
  <c r="P485" i="91"/>
  <c r="M485" i="91"/>
  <c r="K485" i="91"/>
  <c r="P484" i="91"/>
  <c r="M484" i="91"/>
  <c r="K484" i="91"/>
  <c r="P483" i="91"/>
  <c r="M483" i="91"/>
  <c r="K483" i="91"/>
  <c r="P482" i="91"/>
  <c r="M482" i="91"/>
  <c r="K482" i="91"/>
  <c r="P481" i="91"/>
  <c r="M481" i="91"/>
  <c r="K481" i="91"/>
  <c r="P480" i="91"/>
  <c r="M480" i="91"/>
  <c r="K480" i="91"/>
  <c r="P479" i="91"/>
  <c r="M479" i="91"/>
  <c r="K479" i="91"/>
  <c r="P478" i="91"/>
  <c r="M478" i="91"/>
  <c r="K478" i="91"/>
  <c r="P477" i="91"/>
  <c r="M477" i="91"/>
  <c r="K477" i="91"/>
  <c r="P476" i="91"/>
  <c r="M476" i="91"/>
  <c r="K476" i="91"/>
  <c r="P475" i="91"/>
  <c r="M475" i="91"/>
  <c r="K475" i="91"/>
  <c r="P474" i="91"/>
  <c r="M474" i="91"/>
  <c r="K474" i="91"/>
  <c r="P473" i="91"/>
  <c r="M473" i="91"/>
  <c r="K473" i="91"/>
  <c r="P472" i="91"/>
  <c r="M472" i="91"/>
  <c r="K472" i="91"/>
  <c r="P471" i="91"/>
  <c r="M471" i="91"/>
  <c r="K471" i="91"/>
  <c r="P470" i="91"/>
  <c r="M470" i="91"/>
  <c r="K470" i="91"/>
  <c r="P469" i="91"/>
  <c r="M469" i="91"/>
  <c r="P468" i="91"/>
  <c r="M468" i="91"/>
  <c r="P467" i="91"/>
  <c r="M467" i="91"/>
  <c r="P466" i="91"/>
  <c r="M466" i="91"/>
  <c r="P465" i="91"/>
  <c r="M465" i="91"/>
  <c r="K465" i="91"/>
  <c r="P464" i="91"/>
  <c r="M464" i="91"/>
  <c r="K464" i="91"/>
  <c r="P463" i="91"/>
  <c r="M463" i="91"/>
  <c r="K463" i="91"/>
  <c r="P462" i="91"/>
  <c r="M462" i="91"/>
  <c r="K462" i="91"/>
  <c r="P461" i="91"/>
  <c r="K461" i="91"/>
  <c r="P460" i="91"/>
  <c r="M460" i="91"/>
  <c r="K460" i="91"/>
  <c r="P459" i="91"/>
  <c r="M459" i="91"/>
  <c r="K459" i="91"/>
  <c r="P458" i="91"/>
  <c r="M458" i="91"/>
  <c r="K458" i="91"/>
  <c r="P457" i="91"/>
  <c r="M457" i="91"/>
  <c r="K457" i="91"/>
  <c r="P456" i="91"/>
  <c r="M456" i="91"/>
  <c r="P455" i="91"/>
  <c r="M455" i="91"/>
  <c r="K455" i="91"/>
  <c r="P454" i="91"/>
  <c r="M454" i="91"/>
  <c r="K454" i="91"/>
  <c r="P453" i="91"/>
  <c r="M453" i="91"/>
  <c r="K453" i="91"/>
  <c r="P452" i="91"/>
  <c r="M452" i="91"/>
  <c r="K452" i="91"/>
  <c r="P451" i="91"/>
  <c r="M451" i="91"/>
  <c r="K451" i="91"/>
  <c r="P450" i="91"/>
  <c r="M450" i="91"/>
  <c r="K450" i="91"/>
  <c r="P449" i="91"/>
  <c r="M449" i="91"/>
  <c r="K449" i="91"/>
  <c r="P448" i="91"/>
  <c r="M448" i="91"/>
  <c r="K448" i="91"/>
  <c r="P447" i="91"/>
  <c r="M447" i="91"/>
  <c r="K447" i="91"/>
  <c r="P446" i="91"/>
  <c r="M446" i="91"/>
  <c r="K446" i="91"/>
  <c r="P445" i="91"/>
  <c r="M445" i="91"/>
  <c r="K445" i="91"/>
  <c r="P444" i="91"/>
  <c r="M444" i="91"/>
  <c r="K444" i="91"/>
  <c r="P443" i="91"/>
  <c r="M443" i="91"/>
  <c r="K443" i="91"/>
  <c r="P442" i="91"/>
  <c r="M442" i="91"/>
  <c r="K442" i="91"/>
  <c r="P441" i="91"/>
  <c r="M441" i="91"/>
  <c r="K441" i="91"/>
  <c r="P440" i="91"/>
  <c r="M440" i="91"/>
  <c r="K440" i="91"/>
  <c r="P439" i="91"/>
  <c r="M439" i="91"/>
  <c r="K439" i="91"/>
  <c r="P438" i="91"/>
  <c r="M438" i="91"/>
  <c r="K438" i="91"/>
  <c r="P437" i="91"/>
  <c r="M437" i="91"/>
  <c r="K437" i="91"/>
  <c r="P436" i="91"/>
  <c r="M436" i="91"/>
  <c r="K436" i="91"/>
  <c r="P435" i="91"/>
  <c r="M435" i="91"/>
  <c r="K435" i="91"/>
  <c r="P434" i="91"/>
  <c r="M434" i="91"/>
  <c r="K434" i="91"/>
  <c r="P433" i="91"/>
  <c r="M433" i="91"/>
  <c r="K433" i="91"/>
  <c r="P432" i="91"/>
  <c r="M432" i="91"/>
  <c r="K432" i="91"/>
  <c r="P431" i="91"/>
  <c r="M431" i="91"/>
  <c r="K431" i="91"/>
  <c r="P430" i="91"/>
  <c r="M430" i="91"/>
  <c r="K430" i="91"/>
  <c r="P429" i="91"/>
  <c r="M429" i="91"/>
  <c r="K429" i="91"/>
  <c r="P428" i="91"/>
  <c r="M428" i="91"/>
  <c r="K428" i="91"/>
  <c r="P427" i="91"/>
  <c r="M427" i="91"/>
  <c r="K427" i="91"/>
  <c r="P426" i="91"/>
  <c r="M426" i="91"/>
  <c r="K426" i="91"/>
  <c r="P425" i="91"/>
  <c r="M425" i="91"/>
  <c r="K425" i="91"/>
  <c r="P424" i="91"/>
  <c r="M424" i="91"/>
  <c r="K424" i="91"/>
  <c r="P423" i="91"/>
  <c r="M423" i="91"/>
  <c r="K423" i="91"/>
  <c r="P422" i="91"/>
  <c r="M422" i="91"/>
  <c r="K422" i="91"/>
  <c r="P421" i="91"/>
  <c r="M421" i="91"/>
  <c r="K421" i="91"/>
  <c r="P420" i="91"/>
  <c r="M420" i="91"/>
  <c r="K420" i="91"/>
  <c r="P419" i="91"/>
  <c r="M419" i="91"/>
  <c r="K419" i="91"/>
  <c r="P418" i="91"/>
  <c r="M418" i="91"/>
  <c r="K418" i="91"/>
  <c r="P417" i="91"/>
  <c r="M417" i="91"/>
  <c r="K417" i="91"/>
  <c r="P416" i="91"/>
  <c r="M416" i="91"/>
  <c r="K416" i="91"/>
  <c r="P415" i="91"/>
  <c r="M415" i="91"/>
  <c r="K415" i="91"/>
  <c r="P414" i="91"/>
  <c r="K414" i="91"/>
  <c r="P413" i="91"/>
  <c r="M413" i="91"/>
  <c r="K413" i="91"/>
  <c r="P412" i="91"/>
  <c r="M412" i="91"/>
  <c r="K412" i="91"/>
  <c r="P411" i="91"/>
  <c r="M411" i="91"/>
  <c r="K411" i="91"/>
  <c r="P410" i="91"/>
  <c r="M410" i="91"/>
  <c r="K410" i="91"/>
  <c r="P409" i="91"/>
  <c r="M409" i="91"/>
  <c r="K409" i="91"/>
  <c r="P408" i="91"/>
  <c r="M408" i="91"/>
  <c r="K408" i="91"/>
  <c r="P407" i="91"/>
  <c r="M407" i="91"/>
  <c r="K407" i="91"/>
  <c r="P406" i="91"/>
  <c r="M406" i="91"/>
  <c r="K406" i="91"/>
  <c r="P405" i="91"/>
  <c r="M405" i="91"/>
  <c r="K405" i="91"/>
  <c r="P404" i="91"/>
  <c r="M404" i="91"/>
  <c r="K404" i="91"/>
  <c r="P403" i="91"/>
  <c r="M403" i="91"/>
  <c r="K403" i="91"/>
  <c r="P402" i="91"/>
  <c r="M402" i="91"/>
  <c r="K402" i="91"/>
  <c r="P401" i="91"/>
  <c r="M401" i="91"/>
  <c r="K401" i="91"/>
  <c r="P400" i="91"/>
  <c r="M400" i="91"/>
  <c r="K400" i="91"/>
  <c r="P399" i="91"/>
  <c r="M399" i="91"/>
  <c r="K399" i="91"/>
  <c r="P398" i="91"/>
  <c r="M398" i="91"/>
  <c r="K398" i="91"/>
  <c r="P397" i="91"/>
  <c r="M397" i="91"/>
  <c r="K397" i="91"/>
  <c r="P396" i="91"/>
  <c r="M396" i="91"/>
  <c r="K396" i="91"/>
  <c r="P395" i="91"/>
  <c r="M395" i="91"/>
  <c r="K395" i="91"/>
  <c r="P394" i="91"/>
  <c r="M394" i="91"/>
  <c r="K394" i="91"/>
  <c r="P393" i="91"/>
  <c r="M393" i="91"/>
  <c r="K393" i="91"/>
  <c r="P392" i="91"/>
  <c r="M392" i="91"/>
  <c r="K392" i="91"/>
  <c r="P391" i="91"/>
  <c r="M391" i="91"/>
  <c r="K391" i="91"/>
  <c r="P390" i="91"/>
  <c r="M390" i="91"/>
  <c r="K390" i="91"/>
  <c r="P389" i="91"/>
  <c r="M389" i="91"/>
  <c r="K389" i="91"/>
  <c r="P388" i="91"/>
  <c r="M388" i="91"/>
  <c r="K388" i="91"/>
  <c r="P387" i="91"/>
  <c r="M387" i="91"/>
  <c r="K387" i="91"/>
  <c r="P386" i="91"/>
  <c r="M386" i="91"/>
  <c r="K386" i="91"/>
  <c r="P385" i="91"/>
  <c r="M385" i="91"/>
  <c r="K385" i="91"/>
  <c r="P384" i="91"/>
  <c r="M384" i="91"/>
  <c r="K384" i="91"/>
  <c r="P383" i="91"/>
  <c r="M383" i="91"/>
  <c r="K383" i="91"/>
  <c r="P382" i="91"/>
  <c r="M382" i="91"/>
  <c r="K382" i="91"/>
  <c r="P381" i="91"/>
  <c r="M381" i="91"/>
  <c r="K381" i="91"/>
  <c r="P380" i="91"/>
  <c r="M380" i="91"/>
  <c r="K380" i="91"/>
  <c r="P379" i="91"/>
  <c r="M379" i="91"/>
  <c r="K379" i="91"/>
  <c r="P378" i="91"/>
  <c r="M378" i="91"/>
  <c r="K378" i="91"/>
  <c r="P377" i="91"/>
  <c r="M377" i="91"/>
  <c r="K377" i="91"/>
  <c r="P376" i="91"/>
  <c r="M376" i="91"/>
  <c r="K376" i="91"/>
  <c r="P375" i="91"/>
  <c r="M375" i="91"/>
  <c r="K375" i="91"/>
  <c r="P374" i="91"/>
  <c r="M374" i="91"/>
  <c r="K374" i="91"/>
  <c r="P373" i="91"/>
  <c r="M373" i="91"/>
  <c r="K373" i="91"/>
  <c r="P372" i="91"/>
  <c r="M372" i="91"/>
  <c r="K372" i="91"/>
  <c r="P371" i="91"/>
  <c r="M371" i="91"/>
  <c r="K371" i="91"/>
  <c r="P370" i="91"/>
  <c r="M370" i="91"/>
  <c r="K370" i="91"/>
  <c r="P369" i="91"/>
  <c r="M369" i="91"/>
  <c r="K369" i="91"/>
  <c r="P368" i="91"/>
  <c r="M368" i="91"/>
  <c r="K368" i="91"/>
  <c r="P367" i="91"/>
  <c r="M367" i="91"/>
  <c r="K367" i="91"/>
  <c r="P366" i="91"/>
  <c r="M366" i="91"/>
  <c r="K366" i="91"/>
  <c r="P365" i="91"/>
  <c r="M365" i="91"/>
  <c r="K365" i="91"/>
  <c r="P364" i="91"/>
  <c r="M364" i="91"/>
  <c r="K364" i="91"/>
  <c r="P363" i="91"/>
  <c r="M363" i="91"/>
  <c r="K363" i="91"/>
  <c r="P362" i="91"/>
  <c r="M362" i="91"/>
  <c r="K362" i="91"/>
  <c r="P361" i="91"/>
  <c r="M361" i="91"/>
  <c r="K361" i="91"/>
  <c r="P360" i="91"/>
  <c r="M360" i="91"/>
  <c r="K360" i="91"/>
  <c r="P359" i="91"/>
  <c r="M359" i="91"/>
  <c r="K359" i="91"/>
  <c r="P358" i="91"/>
  <c r="M358" i="91"/>
  <c r="K358" i="91"/>
  <c r="P357" i="91"/>
  <c r="M357" i="91"/>
  <c r="K357" i="91"/>
  <c r="P356" i="91"/>
  <c r="M356" i="91"/>
  <c r="K356" i="91"/>
  <c r="P355" i="91"/>
  <c r="M355" i="91"/>
  <c r="K355" i="91"/>
  <c r="P354" i="91"/>
  <c r="M354" i="91"/>
  <c r="K354" i="91"/>
  <c r="P353" i="91"/>
  <c r="M353" i="91"/>
  <c r="K353" i="91"/>
  <c r="P352" i="91"/>
  <c r="M352" i="91"/>
  <c r="K352" i="91"/>
  <c r="P351" i="91"/>
  <c r="M351" i="91"/>
  <c r="K351" i="91"/>
  <c r="P350" i="91"/>
  <c r="M350" i="91"/>
  <c r="K350" i="91"/>
  <c r="P349" i="91"/>
  <c r="M349" i="91"/>
  <c r="K349" i="91"/>
  <c r="P348" i="91"/>
  <c r="M348" i="91"/>
  <c r="K348" i="91"/>
  <c r="P347" i="91"/>
  <c r="M347" i="91"/>
  <c r="K347" i="91"/>
  <c r="P346" i="91"/>
  <c r="M346" i="91"/>
  <c r="K346" i="91"/>
  <c r="P345" i="91"/>
  <c r="M345" i="91"/>
  <c r="K345" i="91"/>
  <c r="P344" i="91"/>
  <c r="M344" i="91"/>
  <c r="K344" i="91"/>
  <c r="P343" i="91"/>
  <c r="M343" i="91"/>
  <c r="K343" i="91"/>
  <c r="P342" i="91"/>
  <c r="M342" i="91"/>
  <c r="K342" i="91"/>
  <c r="P341" i="91"/>
  <c r="M341" i="91"/>
  <c r="K341" i="91"/>
  <c r="P340" i="91"/>
  <c r="M340" i="91"/>
  <c r="K340" i="91"/>
  <c r="P339" i="91"/>
  <c r="M339" i="91"/>
  <c r="K339" i="91"/>
  <c r="P338" i="91"/>
  <c r="M338" i="91"/>
  <c r="K338" i="91"/>
  <c r="P337" i="91"/>
  <c r="M337" i="91"/>
  <c r="K337" i="91"/>
  <c r="P336" i="91"/>
  <c r="M336" i="91"/>
  <c r="K336" i="91"/>
  <c r="P335" i="91"/>
  <c r="M335" i="91"/>
  <c r="K335" i="91"/>
  <c r="P334" i="91"/>
  <c r="M334" i="91"/>
  <c r="K334" i="91"/>
  <c r="P333" i="91"/>
  <c r="M333" i="91"/>
  <c r="K333" i="91"/>
  <c r="P332" i="91"/>
  <c r="M332" i="91"/>
  <c r="K332" i="91"/>
  <c r="P331" i="91"/>
  <c r="M331" i="91"/>
  <c r="K331" i="91"/>
  <c r="P330" i="91"/>
  <c r="M330" i="91"/>
  <c r="K330" i="91"/>
  <c r="P329" i="91"/>
  <c r="M329" i="91"/>
  <c r="K329" i="91"/>
  <c r="P328" i="91"/>
  <c r="M328" i="91"/>
  <c r="K328" i="91"/>
  <c r="P327" i="91"/>
  <c r="M327" i="91"/>
  <c r="K327" i="91"/>
  <c r="P326" i="91"/>
  <c r="M326" i="91"/>
  <c r="K326" i="91"/>
  <c r="P325" i="91"/>
  <c r="M325" i="91"/>
  <c r="K325" i="91"/>
  <c r="P324" i="91"/>
  <c r="M324" i="91"/>
  <c r="K324" i="91"/>
  <c r="P323" i="91"/>
  <c r="M323" i="91"/>
  <c r="K323" i="91"/>
  <c r="P322" i="91"/>
  <c r="M322" i="91"/>
  <c r="K322" i="91"/>
  <c r="P321" i="91"/>
  <c r="M321" i="91"/>
  <c r="K321" i="91"/>
  <c r="P320" i="91"/>
  <c r="M320" i="91"/>
  <c r="K320" i="91"/>
  <c r="P319" i="91"/>
  <c r="M319" i="91"/>
  <c r="K319" i="91"/>
  <c r="P318" i="91"/>
  <c r="M318" i="91"/>
  <c r="K318" i="91"/>
  <c r="P317" i="91"/>
  <c r="M317" i="91"/>
  <c r="K317" i="91"/>
  <c r="P316" i="91"/>
  <c r="M316" i="91"/>
  <c r="K316" i="91"/>
  <c r="P315" i="91"/>
  <c r="M315" i="91"/>
  <c r="K315" i="91"/>
  <c r="P314" i="91"/>
  <c r="M314" i="91"/>
  <c r="K314" i="91"/>
  <c r="P313" i="91"/>
  <c r="M313" i="91"/>
  <c r="K313" i="91"/>
  <c r="P312" i="91"/>
  <c r="M312" i="91"/>
  <c r="K312" i="91"/>
  <c r="P311" i="91"/>
  <c r="M311" i="91"/>
  <c r="K311" i="91"/>
  <c r="P310" i="91"/>
  <c r="M310" i="91"/>
  <c r="K310" i="91"/>
  <c r="P309" i="91"/>
  <c r="M309" i="91"/>
  <c r="K309" i="91"/>
  <c r="P308" i="91"/>
  <c r="M308" i="91"/>
  <c r="K308" i="91"/>
  <c r="P307" i="91"/>
  <c r="M307" i="91"/>
  <c r="K307" i="91"/>
  <c r="P306" i="91"/>
  <c r="M306" i="91"/>
  <c r="K306" i="91"/>
  <c r="P305" i="91"/>
  <c r="P304" i="91"/>
  <c r="M304" i="91"/>
  <c r="K304" i="91"/>
  <c r="P303" i="91"/>
  <c r="M303" i="91"/>
  <c r="K303" i="91"/>
  <c r="P302" i="91"/>
  <c r="M302" i="91"/>
  <c r="K302" i="91"/>
  <c r="P301" i="91"/>
  <c r="M301" i="91"/>
  <c r="K301" i="91"/>
  <c r="P300" i="91"/>
  <c r="M300" i="91"/>
  <c r="K300" i="91"/>
  <c r="P299" i="91"/>
  <c r="M299" i="91"/>
  <c r="K299" i="91"/>
  <c r="P298" i="91"/>
  <c r="M298" i="91"/>
  <c r="K298" i="91"/>
  <c r="P297" i="91"/>
  <c r="M297" i="91"/>
  <c r="K297" i="91"/>
  <c r="P296" i="91"/>
  <c r="M296" i="91"/>
  <c r="K296" i="91"/>
  <c r="P295" i="91"/>
  <c r="M295" i="91"/>
  <c r="K295" i="91"/>
  <c r="P294" i="91"/>
  <c r="M294" i="91"/>
  <c r="K294" i="91"/>
  <c r="P293" i="91"/>
  <c r="M293" i="91"/>
  <c r="K293" i="91"/>
  <c r="P292" i="91"/>
  <c r="M292" i="91"/>
  <c r="K292" i="91"/>
  <c r="P291" i="91"/>
  <c r="M291" i="91"/>
  <c r="K291" i="91"/>
  <c r="P290" i="91"/>
  <c r="M290" i="91"/>
  <c r="K290" i="91"/>
  <c r="P289" i="91"/>
  <c r="M289" i="91"/>
  <c r="K289" i="91"/>
  <c r="P288" i="91"/>
  <c r="M288" i="91"/>
  <c r="K288" i="91"/>
  <c r="P287" i="91"/>
  <c r="M287" i="91"/>
  <c r="K287" i="91"/>
  <c r="P286" i="91"/>
  <c r="M286" i="91"/>
  <c r="K286" i="91"/>
  <c r="P285" i="91"/>
  <c r="M285" i="91"/>
  <c r="K285" i="91"/>
  <c r="P284" i="91"/>
  <c r="M284" i="91"/>
  <c r="K284" i="91"/>
  <c r="P283" i="91"/>
  <c r="M283" i="91"/>
  <c r="K283" i="91"/>
  <c r="P282" i="91"/>
  <c r="M282" i="91"/>
  <c r="K282" i="91"/>
  <c r="P281" i="91"/>
  <c r="M281" i="91"/>
  <c r="K281" i="91"/>
  <c r="P280" i="91"/>
  <c r="M280" i="91"/>
  <c r="K280" i="91"/>
  <c r="P279" i="91"/>
  <c r="M279" i="91"/>
  <c r="K279" i="91"/>
  <c r="P278" i="91"/>
  <c r="M278" i="91"/>
  <c r="K278" i="91"/>
  <c r="P277" i="91"/>
  <c r="M277" i="91"/>
  <c r="K277" i="91"/>
  <c r="P276" i="91"/>
  <c r="M276" i="91"/>
  <c r="K276" i="91"/>
  <c r="P275" i="91"/>
  <c r="M275" i="91"/>
  <c r="K275" i="91"/>
  <c r="P274" i="91"/>
  <c r="M274" i="91"/>
  <c r="K274" i="91"/>
  <c r="P273" i="91"/>
  <c r="M273" i="91"/>
  <c r="K273" i="91"/>
  <c r="P272" i="91"/>
  <c r="M272" i="91"/>
  <c r="K272" i="91"/>
  <c r="P271" i="91"/>
  <c r="M271" i="91"/>
  <c r="K271" i="91"/>
  <c r="P270" i="91"/>
  <c r="M270" i="91"/>
  <c r="K270" i="91"/>
  <c r="P269" i="91"/>
  <c r="M269" i="91"/>
  <c r="K269" i="91"/>
  <c r="P268" i="91"/>
  <c r="M268" i="91"/>
  <c r="K268" i="91"/>
  <c r="P267" i="91"/>
  <c r="M267" i="91"/>
  <c r="K267" i="91"/>
  <c r="P266" i="91"/>
  <c r="M266" i="91"/>
  <c r="K266" i="91"/>
  <c r="P265" i="91"/>
  <c r="M265" i="91"/>
  <c r="K265" i="91"/>
  <c r="P264" i="91"/>
  <c r="M264" i="91"/>
  <c r="K264" i="91"/>
  <c r="P263" i="91"/>
  <c r="M263" i="91"/>
  <c r="K263" i="91"/>
  <c r="P262" i="91"/>
  <c r="M262" i="91"/>
  <c r="K262" i="91"/>
  <c r="P261" i="91"/>
  <c r="M261" i="91"/>
  <c r="K261" i="91"/>
  <c r="P260" i="91"/>
  <c r="M260" i="91"/>
  <c r="K260" i="91"/>
  <c r="P259" i="91"/>
  <c r="M259" i="91"/>
  <c r="K259" i="91"/>
  <c r="P258" i="91"/>
  <c r="M258" i="91"/>
  <c r="K258" i="91"/>
  <c r="P257" i="91"/>
  <c r="M257" i="91"/>
  <c r="K257" i="91"/>
  <c r="P256" i="91"/>
  <c r="M256" i="91"/>
  <c r="K256" i="91"/>
  <c r="P255" i="91"/>
  <c r="M255" i="91"/>
  <c r="K255" i="91"/>
  <c r="P254" i="91"/>
  <c r="M254" i="91"/>
  <c r="K254" i="91"/>
  <c r="P253" i="91"/>
  <c r="M253" i="91"/>
  <c r="K253" i="91"/>
  <c r="P252" i="91"/>
  <c r="M252" i="91"/>
  <c r="K252" i="91"/>
  <c r="P251" i="91"/>
  <c r="M251" i="91"/>
  <c r="K251" i="91"/>
  <c r="P250" i="91"/>
  <c r="M250" i="91"/>
  <c r="K250" i="91"/>
  <c r="P249" i="91"/>
  <c r="M249" i="91"/>
  <c r="K249" i="91"/>
  <c r="P248" i="91"/>
  <c r="M248" i="91"/>
  <c r="K248" i="91"/>
  <c r="P247" i="91"/>
  <c r="M247" i="91"/>
  <c r="K247" i="91"/>
  <c r="P246" i="91"/>
  <c r="M246" i="91"/>
  <c r="K246" i="91"/>
  <c r="P245" i="91"/>
  <c r="M245" i="91"/>
  <c r="K245" i="91"/>
  <c r="P244" i="91"/>
  <c r="M244" i="91"/>
  <c r="K244" i="91"/>
  <c r="P243" i="91"/>
  <c r="M243" i="91"/>
  <c r="K243" i="91"/>
  <c r="P242" i="91"/>
  <c r="M242" i="91"/>
  <c r="K242" i="91"/>
  <c r="P219" i="91"/>
  <c r="M219" i="91"/>
  <c r="K219" i="91"/>
  <c r="P167" i="91"/>
  <c r="M167" i="91"/>
  <c r="K167" i="91"/>
  <c r="P239" i="91"/>
  <c r="M239" i="91"/>
  <c r="K239" i="91"/>
  <c r="P235" i="91"/>
  <c r="M235" i="91"/>
  <c r="K235" i="91"/>
  <c r="P230" i="91"/>
  <c r="M230" i="91"/>
  <c r="K230" i="91"/>
  <c r="P200" i="91"/>
  <c r="M200" i="91"/>
  <c r="K200" i="91"/>
  <c r="P168" i="91"/>
  <c r="M168" i="91"/>
  <c r="K168" i="91"/>
  <c r="P197" i="91"/>
  <c r="M197" i="91"/>
  <c r="K197" i="91"/>
  <c r="P165" i="91"/>
  <c r="M165" i="91"/>
  <c r="K165" i="91"/>
  <c r="P221" i="91"/>
  <c r="M221" i="91"/>
  <c r="K221" i="91"/>
  <c r="P227" i="91"/>
  <c r="M227" i="91"/>
  <c r="K227" i="91"/>
  <c r="P218" i="91"/>
  <c r="M218" i="91"/>
  <c r="K218" i="91"/>
  <c r="P231" i="91"/>
  <c r="M231" i="91"/>
  <c r="K231" i="91"/>
  <c r="P232" i="91"/>
  <c r="M232" i="91"/>
  <c r="K232" i="91"/>
  <c r="P223" i="91"/>
  <c r="M223" i="91"/>
  <c r="K223" i="91"/>
  <c r="P208" i="91"/>
  <c r="M208" i="91"/>
  <c r="K208" i="91"/>
  <c r="P222" i="91"/>
  <c r="M222" i="91"/>
  <c r="K222" i="91"/>
  <c r="P226" i="91"/>
  <c r="M226" i="91"/>
  <c r="K226" i="91"/>
  <c r="P205" i="91"/>
  <c r="M205" i="91"/>
  <c r="K205" i="91"/>
  <c r="P166" i="91"/>
  <c r="M166" i="91"/>
  <c r="K166" i="91"/>
  <c r="P238" i="91"/>
  <c r="M238" i="91"/>
  <c r="K238" i="91"/>
  <c r="P237" i="91"/>
  <c r="M237" i="91"/>
  <c r="K237" i="91"/>
  <c r="P236" i="91"/>
  <c r="M236" i="91"/>
  <c r="K236" i="91"/>
  <c r="P196" i="91"/>
  <c r="M196" i="91"/>
  <c r="K196" i="91"/>
  <c r="P193" i="91"/>
  <c r="M193" i="91"/>
  <c r="K193" i="91"/>
  <c r="P210" i="91"/>
  <c r="M210" i="91"/>
  <c r="K210" i="91"/>
  <c r="P234" i="91"/>
  <c r="M234" i="91"/>
  <c r="K234" i="91"/>
  <c r="P201" i="91"/>
  <c r="M201" i="91"/>
  <c r="K201" i="91"/>
  <c r="P212" i="91"/>
  <c r="M212" i="91"/>
  <c r="K212" i="91"/>
  <c r="P224" i="91"/>
  <c r="M224" i="91"/>
  <c r="K224" i="91"/>
  <c r="P220" i="91"/>
  <c r="M220" i="91"/>
  <c r="K220" i="91"/>
  <c r="P215" i="91"/>
  <c r="M215" i="91"/>
  <c r="K215" i="91"/>
  <c r="P233" i="91"/>
  <c r="M233" i="91"/>
  <c r="K233" i="91"/>
  <c r="P207" i="91"/>
  <c r="M207" i="91"/>
  <c r="K207" i="91"/>
  <c r="P206" i="91"/>
  <c r="M206" i="91"/>
  <c r="K206" i="91"/>
  <c r="P194" i="91"/>
  <c r="M194" i="91"/>
  <c r="K194" i="91"/>
  <c r="P199" i="91"/>
  <c r="M199" i="91"/>
  <c r="K199" i="91"/>
  <c r="P228" i="91"/>
  <c r="M228" i="91"/>
  <c r="K228" i="91"/>
  <c r="P225" i="91"/>
  <c r="M225" i="91"/>
  <c r="K225" i="91"/>
  <c r="P195" i="91"/>
  <c r="M195" i="91"/>
  <c r="K195" i="91"/>
  <c r="P214" i="91"/>
  <c r="M214" i="91"/>
  <c r="K214" i="91"/>
  <c r="P241" i="91"/>
  <c r="M241" i="91"/>
  <c r="K241" i="91"/>
  <c r="P240" i="91"/>
  <c r="M240" i="91"/>
  <c r="K240" i="91"/>
  <c r="P198" i="91"/>
  <c r="M198" i="91"/>
  <c r="K198" i="91"/>
  <c r="P229" i="91"/>
  <c r="M229" i="91"/>
  <c r="K229" i="91"/>
  <c r="P216" i="91"/>
  <c r="M216" i="91"/>
  <c r="K216" i="91"/>
  <c r="P203" i="91"/>
  <c r="M203" i="91"/>
  <c r="K203" i="91"/>
  <c r="P202" i="91"/>
  <c r="M202" i="91"/>
  <c r="K202" i="91"/>
  <c r="P217" i="91"/>
  <c r="M217" i="91"/>
  <c r="K217" i="91"/>
  <c r="P211" i="91"/>
  <c r="M211" i="91"/>
  <c r="K211" i="91"/>
  <c r="P204" i="91"/>
  <c r="M204" i="91"/>
  <c r="K204" i="91"/>
  <c r="P209" i="91"/>
  <c r="M209" i="91"/>
  <c r="K209" i="91"/>
  <c r="P192" i="91"/>
  <c r="M192" i="91"/>
  <c r="K192" i="91"/>
  <c r="P191" i="91"/>
  <c r="M191" i="91"/>
  <c r="K191" i="91"/>
  <c r="P190" i="91"/>
  <c r="M190" i="91"/>
  <c r="K190" i="91"/>
  <c r="P189" i="91"/>
  <c r="M189" i="91"/>
  <c r="K189" i="91"/>
  <c r="P188" i="91"/>
  <c r="M188" i="91"/>
  <c r="K188" i="91"/>
  <c r="P187" i="91"/>
  <c r="M187" i="91"/>
  <c r="K187" i="91"/>
  <c r="P186" i="91"/>
  <c r="M186" i="91"/>
  <c r="K186" i="91"/>
  <c r="P185" i="91"/>
  <c r="M185" i="91"/>
  <c r="K185" i="91"/>
  <c r="P184" i="91"/>
  <c r="M184" i="91"/>
  <c r="K184" i="91"/>
  <c r="P183" i="91"/>
  <c r="M183" i="91"/>
  <c r="K183" i="91"/>
  <c r="P182" i="91"/>
  <c r="M182" i="91"/>
  <c r="K182" i="91"/>
  <c r="P181" i="91"/>
  <c r="M181" i="91"/>
  <c r="K181" i="91"/>
  <c r="P180" i="91"/>
  <c r="M180" i="91"/>
  <c r="K180" i="91"/>
  <c r="P179" i="91"/>
  <c r="M179" i="91"/>
  <c r="K179" i="91"/>
  <c r="P178" i="91"/>
  <c r="M178" i="91"/>
  <c r="K178" i="91"/>
  <c r="P177" i="91"/>
  <c r="M177" i="91"/>
  <c r="K177" i="91"/>
  <c r="P176" i="91"/>
  <c r="M176" i="91"/>
  <c r="K176" i="91"/>
  <c r="P175" i="91"/>
  <c r="M175" i="91"/>
  <c r="K175" i="91"/>
  <c r="P174" i="91"/>
  <c r="M174" i="91"/>
  <c r="K174" i="91"/>
  <c r="P173" i="91"/>
  <c r="M173" i="91"/>
  <c r="K173" i="91"/>
  <c r="P172" i="91"/>
  <c r="M172" i="91"/>
  <c r="K172" i="91"/>
  <c r="P171" i="91"/>
  <c r="M171" i="91"/>
  <c r="K171" i="91"/>
  <c r="P170" i="91"/>
  <c r="M170" i="91"/>
  <c r="K170" i="91"/>
  <c r="P169" i="91"/>
  <c r="M169" i="91"/>
  <c r="K169" i="91"/>
  <c r="P213" i="91"/>
  <c r="M213" i="91"/>
  <c r="K213" i="91"/>
  <c r="P164" i="91"/>
  <c r="M164" i="91"/>
  <c r="K164" i="91"/>
  <c r="P163" i="91"/>
  <c r="M163" i="91"/>
  <c r="K163" i="91"/>
  <c r="P162" i="91"/>
  <c r="M162" i="91"/>
  <c r="K162" i="91"/>
  <c r="P161" i="91"/>
  <c r="M161" i="91"/>
  <c r="K161" i="91"/>
  <c r="P160" i="91"/>
  <c r="M160" i="91"/>
  <c r="K160" i="91"/>
  <c r="P159" i="91"/>
  <c r="M159" i="91"/>
  <c r="K159" i="91"/>
  <c r="P158" i="91"/>
  <c r="M158" i="91"/>
  <c r="K158" i="91"/>
  <c r="P157" i="91"/>
  <c r="M157" i="91"/>
  <c r="K157" i="91"/>
  <c r="P156" i="91"/>
  <c r="M156" i="91"/>
  <c r="K156" i="91"/>
  <c r="P155" i="91"/>
  <c r="M155" i="91"/>
  <c r="K155" i="91"/>
  <c r="P154" i="91"/>
  <c r="M154" i="91"/>
  <c r="K154" i="91"/>
  <c r="P153" i="91"/>
  <c r="M153" i="91"/>
  <c r="K153" i="91"/>
  <c r="P152" i="91"/>
  <c r="M152" i="91"/>
  <c r="K152" i="91"/>
  <c r="P151" i="91"/>
  <c r="M151" i="91"/>
  <c r="K151" i="91"/>
  <c r="P150" i="91"/>
  <c r="M150" i="91"/>
  <c r="K150" i="91"/>
  <c r="P149" i="91"/>
  <c r="M149" i="91"/>
  <c r="K149" i="91"/>
  <c r="P148" i="91"/>
  <c r="M148" i="91"/>
  <c r="K148" i="91"/>
  <c r="P147" i="91"/>
  <c r="M147" i="91"/>
  <c r="K147" i="91"/>
  <c r="P146" i="91"/>
  <c r="M146" i="91"/>
  <c r="K146" i="91"/>
  <c r="P145" i="91"/>
  <c r="M145" i="91"/>
  <c r="K145" i="91"/>
  <c r="P144" i="91"/>
  <c r="M144" i="91"/>
  <c r="K144" i="91"/>
  <c r="P143" i="91"/>
  <c r="M143" i="91"/>
  <c r="K143" i="91"/>
  <c r="P142" i="91"/>
  <c r="M142" i="91"/>
  <c r="K142" i="91"/>
  <c r="P141" i="91"/>
  <c r="M141" i="91"/>
  <c r="K141" i="91"/>
  <c r="P140" i="91"/>
  <c r="M140" i="91"/>
  <c r="K140" i="91"/>
  <c r="P139" i="91"/>
  <c r="M139" i="91"/>
  <c r="K139" i="91"/>
  <c r="P138" i="91"/>
  <c r="M138" i="91"/>
  <c r="K138" i="91"/>
  <c r="P137" i="91"/>
  <c r="M137" i="91"/>
  <c r="K137" i="91"/>
  <c r="P136" i="91"/>
  <c r="M136" i="91"/>
  <c r="K136" i="91"/>
  <c r="P135" i="91"/>
  <c r="M135" i="91"/>
  <c r="K135" i="91"/>
  <c r="P134" i="91"/>
  <c r="M134" i="91"/>
  <c r="K134" i="91"/>
  <c r="P133" i="91"/>
  <c r="M133" i="91"/>
  <c r="K133" i="91"/>
  <c r="P132" i="91"/>
  <c r="M132" i="91"/>
  <c r="K132" i="91"/>
  <c r="P131" i="91"/>
  <c r="M131" i="91"/>
  <c r="K131" i="91"/>
  <c r="P130" i="91"/>
  <c r="M130" i="91"/>
  <c r="K130" i="91"/>
  <c r="P129" i="91"/>
  <c r="M129" i="91"/>
  <c r="K129" i="91"/>
  <c r="P128" i="91"/>
  <c r="M128" i="91"/>
  <c r="K128" i="91"/>
  <c r="P127" i="91"/>
  <c r="M127" i="91"/>
  <c r="K127" i="91"/>
  <c r="P126" i="91"/>
  <c r="M126" i="91"/>
  <c r="K126" i="91"/>
  <c r="P125" i="91"/>
  <c r="M125" i="91"/>
  <c r="K125" i="91"/>
  <c r="P124" i="91"/>
  <c r="M124" i="91"/>
  <c r="K124" i="91"/>
  <c r="P123" i="91"/>
  <c r="M123" i="91"/>
  <c r="K123" i="91"/>
  <c r="P122" i="91"/>
  <c r="M122" i="91"/>
  <c r="K122" i="91"/>
  <c r="P121" i="91"/>
  <c r="M121" i="91"/>
  <c r="K121" i="91"/>
  <c r="P120" i="91"/>
  <c r="M120" i="91"/>
  <c r="K120" i="91"/>
  <c r="P119" i="91"/>
  <c r="M119" i="91"/>
  <c r="K119" i="91"/>
  <c r="P118" i="91"/>
  <c r="M118" i="91"/>
  <c r="K118" i="91"/>
  <c r="P117" i="91"/>
  <c r="M117" i="91"/>
  <c r="K117" i="91"/>
  <c r="P116" i="91"/>
  <c r="M116" i="91"/>
  <c r="K116" i="91"/>
  <c r="P115" i="91"/>
  <c r="M115" i="91"/>
  <c r="K115" i="91"/>
  <c r="P114" i="91"/>
  <c r="M114" i="91"/>
  <c r="K114" i="91"/>
  <c r="P113" i="91"/>
  <c r="M113" i="91"/>
  <c r="K113" i="91"/>
  <c r="P112" i="91"/>
  <c r="M112" i="91"/>
  <c r="K112" i="91"/>
  <c r="P111" i="91"/>
  <c r="M111" i="91"/>
  <c r="K111" i="91"/>
  <c r="P110" i="91"/>
  <c r="M110" i="91"/>
  <c r="K110" i="91"/>
  <c r="P109" i="91"/>
  <c r="M109" i="91"/>
  <c r="K109" i="91"/>
  <c r="P108" i="91"/>
  <c r="M108" i="91"/>
  <c r="K108" i="91"/>
  <c r="P107" i="91"/>
  <c r="M107" i="91"/>
  <c r="K107" i="91"/>
  <c r="P106" i="91"/>
  <c r="M106" i="91"/>
  <c r="K106" i="91"/>
  <c r="P105" i="91"/>
  <c r="M105" i="91"/>
  <c r="K105" i="91"/>
  <c r="P104" i="91"/>
  <c r="M104" i="91"/>
  <c r="K104" i="91"/>
  <c r="P103" i="91"/>
  <c r="M103" i="91"/>
  <c r="K103" i="91"/>
  <c r="P102" i="91"/>
  <c r="M102" i="91"/>
  <c r="K102" i="91"/>
  <c r="P101" i="91"/>
  <c r="M101" i="91"/>
  <c r="K101" i="91"/>
  <c r="P100" i="91"/>
  <c r="M100" i="91"/>
  <c r="K100" i="91"/>
  <c r="P99" i="91"/>
  <c r="M99" i="91"/>
  <c r="K99" i="91"/>
  <c r="P98" i="91"/>
  <c r="M98" i="91"/>
  <c r="K98" i="91"/>
  <c r="P97" i="91"/>
  <c r="M97" i="91"/>
  <c r="K97" i="91"/>
  <c r="P96" i="91"/>
  <c r="M96" i="91"/>
  <c r="K96" i="91"/>
  <c r="P95" i="91"/>
  <c r="M95" i="91"/>
  <c r="K95" i="91"/>
  <c r="P94" i="91"/>
  <c r="M94" i="91"/>
  <c r="K94" i="91"/>
  <c r="P93" i="91"/>
  <c r="M93" i="91"/>
  <c r="K93" i="91"/>
  <c r="P92" i="91"/>
  <c r="M92" i="91"/>
  <c r="K92" i="91"/>
  <c r="P91" i="91"/>
  <c r="M91" i="91"/>
  <c r="K91" i="91"/>
  <c r="P90" i="91"/>
  <c r="M90" i="91"/>
  <c r="K90" i="91"/>
  <c r="P89" i="91"/>
  <c r="M89" i="91"/>
  <c r="K89" i="91"/>
  <c r="P88" i="91"/>
  <c r="M88" i="91"/>
  <c r="K88" i="91"/>
  <c r="P87" i="91"/>
  <c r="M87" i="91"/>
  <c r="K87" i="91"/>
  <c r="P86" i="91"/>
  <c r="M86" i="91"/>
  <c r="K86" i="91"/>
  <c r="P85" i="91"/>
  <c r="M85" i="91"/>
  <c r="K85" i="91"/>
  <c r="P84" i="91"/>
  <c r="M84" i="91"/>
  <c r="K84" i="91"/>
  <c r="P83" i="91"/>
  <c r="M83" i="91"/>
  <c r="K83" i="91"/>
  <c r="P82" i="91"/>
  <c r="M82" i="91"/>
  <c r="K82" i="91"/>
  <c r="P81" i="91"/>
  <c r="M81" i="91"/>
  <c r="K81" i="91"/>
  <c r="P80" i="91"/>
  <c r="M80" i="91"/>
  <c r="K80" i="91"/>
  <c r="P79" i="91"/>
  <c r="M79" i="91"/>
  <c r="K79" i="91"/>
  <c r="P78" i="91"/>
  <c r="M78" i="91"/>
  <c r="K78" i="91"/>
  <c r="P77" i="91"/>
  <c r="M77" i="91"/>
  <c r="K77" i="91"/>
  <c r="P76" i="91"/>
  <c r="M76" i="91"/>
  <c r="K76" i="91"/>
  <c r="P75" i="91"/>
  <c r="M75" i="91"/>
  <c r="K75" i="91"/>
  <c r="P74" i="91"/>
  <c r="M74" i="91"/>
  <c r="K74" i="91"/>
  <c r="P73" i="91"/>
  <c r="M73" i="91"/>
  <c r="K73" i="91"/>
  <c r="P72" i="91"/>
  <c r="M72" i="91"/>
  <c r="K72" i="91"/>
  <c r="P71" i="91"/>
  <c r="M71" i="91"/>
  <c r="K71" i="91"/>
  <c r="P70" i="91"/>
  <c r="M70" i="91"/>
  <c r="K70" i="91"/>
  <c r="P69" i="91"/>
  <c r="M69" i="91"/>
  <c r="K69" i="91"/>
  <c r="P68" i="91"/>
  <c r="M68" i="91"/>
  <c r="K68" i="91"/>
  <c r="P67" i="91"/>
  <c r="M67" i="91"/>
  <c r="K67" i="91"/>
  <c r="P66" i="91"/>
  <c r="M66" i="91"/>
  <c r="K66" i="91"/>
  <c r="P65" i="91"/>
  <c r="M65" i="91"/>
  <c r="K65" i="91"/>
  <c r="P64" i="91"/>
  <c r="M64" i="91"/>
  <c r="K64" i="91"/>
  <c r="P63" i="91"/>
  <c r="M63" i="91"/>
  <c r="K63" i="91"/>
  <c r="P62" i="91"/>
  <c r="M62" i="91"/>
  <c r="K62" i="91"/>
  <c r="P61" i="91"/>
  <c r="M61" i="91"/>
  <c r="K61" i="91"/>
  <c r="P60" i="91"/>
  <c r="M60" i="91"/>
  <c r="K60" i="91"/>
  <c r="P59" i="91"/>
  <c r="M59" i="91"/>
  <c r="K59" i="91"/>
  <c r="P58" i="91"/>
  <c r="M58" i="91"/>
  <c r="K58" i="91"/>
  <c r="P57" i="91"/>
  <c r="M57" i="91"/>
  <c r="K57" i="91"/>
  <c r="P56" i="91"/>
  <c r="M56" i="91"/>
  <c r="K56" i="91"/>
  <c r="P55" i="91"/>
  <c r="M55" i="91"/>
  <c r="K55" i="91"/>
  <c r="P54" i="91"/>
  <c r="M54" i="91"/>
  <c r="K54" i="91"/>
  <c r="P53" i="91"/>
  <c r="M53" i="91"/>
  <c r="K53" i="91"/>
  <c r="P52" i="91"/>
  <c r="M52" i="91"/>
  <c r="K52" i="91"/>
  <c r="P51" i="91"/>
  <c r="M51" i="91"/>
  <c r="K51" i="91"/>
  <c r="P50" i="91"/>
  <c r="M50" i="91"/>
  <c r="K50" i="91"/>
  <c r="P49" i="91"/>
  <c r="M49" i="91"/>
  <c r="K49" i="91"/>
  <c r="P48" i="91"/>
  <c r="M48" i="91"/>
  <c r="K48" i="91"/>
  <c r="P47" i="91"/>
  <c r="M47" i="91"/>
  <c r="K47" i="91"/>
  <c r="P46" i="91"/>
  <c r="M46" i="91"/>
  <c r="K46" i="91"/>
  <c r="P45" i="91"/>
  <c r="M45" i="91"/>
  <c r="K45" i="91"/>
  <c r="P44" i="91"/>
  <c r="M44" i="91"/>
  <c r="K44" i="91"/>
  <c r="P43" i="91"/>
  <c r="M43" i="91"/>
  <c r="K43" i="91"/>
  <c r="P42" i="91"/>
  <c r="M42" i="91"/>
  <c r="K42" i="91"/>
  <c r="P41" i="91"/>
  <c r="M41" i="91"/>
  <c r="K41" i="91"/>
  <c r="P40" i="91"/>
  <c r="M40" i="91"/>
  <c r="K40" i="91"/>
  <c r="P39" i="91"/>
  <c r="M39" i="91"/>
  <c r="K39" i="91"/>
  <c r="P38" i="91"/>
  <c r="M38" i="91"/>
  <c r="K38" i="91"/>
  <c r="P37" i="91"/>
  <c r="M37" i="91"/>
  <c r="K37" i="91"/>
  <c r="P36" i="91"/>
  <c r="M36" i="91"/>
  <c r="K36" i="91"/>
  <c r="P35" i="91"/>
  <c r="M35" i="91"/>
  <c r="K35" i="91"/>
  <c r="P34" i="91"/>
  <c r="M34" i="91"/>
  <c r="K34" i="91"/>
  <c r="P33" i="91"/>
  <c r="M33" i="91"/>
  <c r="K33" i="91"/>
  <c r="P32" i="91"/>
  <c r="M32" i="91"/>
  <c r="K32" i="91"/>
  <c r="P31" i="91"/>
  <c r="M31" i="91"/>
  <c r="K31" i="91"/>
  <c r="P30" i="91"/>
  <c r="M30" i="91"/>
  <c r="K30" i="91"/>
  <c r="P29" i="91"/>
  <c r="M29" i="91"/>
  <c r="K29" i="91"/>
  <c r="P28" i="91"/>
  <c r="M28" i="91"/>
  <c r="K28" i="91"/>
  <c r="P27" i="91"/>
  <c r="M27" i="91"/>
  <c r="K27" i="91"/>
  <c r="P26" i="91"/>
  <c r="M26" i="91"/>
  <c r="K26" i="91"/>
  <c r="P25" i="91"/>
  <c r="M25" i="91"/>
  <c r="K25" i="91"/>
  <c r="P24" i="91"/>
  <c r="M24" i="91"/>
  <c r="K24" i="91"/>
  <c r="P23" i="91"/>
  <c r="M23" i="91"/>
  <c r="K23" i="91"/>
  <c r="P22" i="91"/>
  <c r="M22" i="91"/>
  <c r="K22" i="91"/>
  <c r="P21" i="91"/>
  <c r="M21" i="91"/>
  <c r="K21" i="91"/>
  <c r="P20" i="91"/>
  <c r="M20" i="91"/>
  <c r="K20" i="91"/>
  <c r="P19" i="91"/>
  <c r="M19" i="91"/>
  <c r="K19" i="91"/>
  <c r="P18" i="91"/>
  <c r="M18" i="91"/>
  <c r="K18" i="91"/>
  <c r="P17" i="91"/>
  <c r="M17" i="91"/>
  <c r="K17" i="91"/>
  <c r="P16" i="91"/>
  <c r="M16" i="91"/>
  <c r="K16" i="91"/>
  <c r="P15" i="91"/>
  <c r="M15" i="91"/>
  <c r="K15" i="91"/>
  <c r="P14" i="91"/>
  <c r="M14" i="91"/>
  <c r="K14" i="91"/>
  <c r="P13" i="91"/>
  <c r="M13" i="91"/>
  <c r="K13" i="91"/>
  <c r="P12" i="91"/>
  <c r="M12" i="91"/>
  <c r="K12" i="91"/>
  <c r="P11" i="91"/>
  <c r="M11" i="91"/>
  <c r="K11" i="91"/>
  <c r="P10" i="91"/>
  <c r="M10" i="91"/>
  <c r="K10" i="91"/>
  <c r="P9" i="91"/>
  <c r="M9" i="91"/>
  <c r="K9" i="91"/>
  <c r="P8" i="91"/>
  <c r="M8" i="91"/>
  <c r="K8" i="91"/>
  <c r="P7" i="91"/>
  <c r="M7" i="91"/>
  <c r="K7" i="91"/>
  <c r="P6" i="91"/>
  <c r="M6" i="91"/>
  <c r="K6" i="91"/>
  <c r="P5" i="91"/>
  <c r="M5" i="91"/>
  <c r="L5" i="91"/>
  <c r="K5" i="91"/>
  <c r="N6" i="91" l="1"/>
  <c r="N7" i="91"/>
  <c r="N8" i="91"/>
  <c r="N9" i="91"/>
  <c r="N10" i="91"/>
  <c r="N11" i="91"/>
  <c r="N12" i="91"/>
  <c r="N13" i="91"/>
  <c r="N14" i="91"/>
  <c r="N16" i="91"/>
  <c r="N17" i="91"/>
  <c r="N18" i="91"/>
  <c r="N19" i="91"/>
  <c r="N20" i="91"/>
  <c r="N21" i="91"/>
  <c r="N22" i="91"/>
  <c r="N23" i="91"/>
  <c r="N24" i="91"/>
  <c r="N25" i="91"/>
  <c r="N26" i="91"/>
  <c r="N27" i="91"/>
  <c r="N28" i="91"/>
  <c r="N29" i="91"/>
  <c r="N30" i="91"/>
  <c r="N31" i="91"/>
  <c r="N32" i="91"/>
  <c r="N33" i="91"/>
  <c r="N34" i="91"/>
  <c r="N35" i="91"/>
  <c r="N36" i="91"/>
  <c r="N37" i="91"/>
  <c r="N38" i="91"/>
  <c r="N39" i="91"/>
  <c r="N40" i="91"/>
  <c r="N41" i="91"/>
  <c r="N42" i="91"/>
  <c r="N43" i="91"/>
  <c r="N44" i="91"/>
  <c r="N45" i="91"/>
  <c r="N46" i="91"/>
  <c r="N47" i="91"/>
  <c r="N48" i="91"/>
  <c r="N49" i="91"/>
  <c r="N50" i="91"/>
  <c r="N51" i="91"/>
  <c r="N52" i="91"/>
  <c r="N53" i="91"/>
  <c r="N54" i="91"/>
  <c r="N55" i="91"/>
  <c r="N56" i="91"/>
  <c r="N57" i="91"/>
  <c r="N58" i="91"/>
  <c r="N59" i="91"/>
  <c r="N60" i="91"/>
  <c r="N61" i="91"/>
  <c r="N62" i="91"/>
  <c r="N63" i="91"/>
  <c r="N64" i="91"/>
  <c r="N65" i="91"/>
  <c r="N66" i="91"/>
  <c r="N67" i="91"/>
  <c r="N68" i="91"/>
  <c r="N69" i="91"/>
  <c r="N70" i="91"/>
  <c r="N71" i="91"/>
  <c r="N72" i="91"/>
  <c r="N73" i="91"/>
  <c r="N74" i="91"/>
  <c r="N75" i="91"/>
  <c r="N76" i="91"/>
  <c r="N77" i="91"/>
  <c r="N78" i="91"/>
  <c r="N79" i="91"/>
  <c r="N80" i="91"/>
  <c r="N81" i="91"/>
  <c r="N83" i="91"/>
  <c r="N84" i="91"/>
  <c r="N85" i="91"/>
  <c r="N86" i="91"/>
  <c r="N87" i="91"/>
  <c r="N89" i="91"/>
  <c r="N90" i="91"/>
  <c r="N82" i="91"/>
  <c r="N88" i="91"/>
  <c r="N91" i="91"/>
  <c r="N144" i="91"/>
  <c r="N145" i="91"/>
  <c r="N92" i="91"/>
  <c r="N95" i="91"/>
  <c r="N104" i="91"/>
  <c r="N161" i="91"/>
  <c r="N180" i="91"/>
  <c r="N93" i="91"/>
  <c r="N96" i="91"/>
  <c r="N101" i="91"/>
  <c r="N105" i="91"/>
  <c r="N109" i="91"/>
  <c r="N129" i="91"/>
  <c r="N154" i="91"/>
  <c r="N162" i="91"/>
  <c r="N175" i="91"/>
  <c r="N181" i="91"/>
  <c r="N190" i="91"/>
  <c r="N209" i="91"/>
  <c r="N97" i="91"/>
  <c r="N102" i="91"/>
  <c r="N106" i="91"/>
  <c r="N110" i="91"/>
  <c r="N114" i="91"/>
  <c r="N119" i="91"/>
  <c r="N122" i="91"/>
  <c r="N130" i="91"/>
  <c r="N140" i="91"/>
  <c r="N151" i="91"/>
  <c r="N155" i="91"/>
  <c r="N163" i="91"/>
  <c r="N169" i="91"/>
  <c r="N176" i="91"/>
  <c r="N182" i="91"/>
  <c r="N186" i="91"/>
  <c r="N191" i="91"/>
  <c r="N98" i="91"/>
  <c r="N103" i="91"/>
  <c r="N107" i="91"/>
  <c r="N111" i="91"/>
  <c r="N115" i="91"/>
  <c r="N123" i="91"/>
  <c r="N126" i="91"/>
  <c r="N131" i="91"/>
  <c r="N137" i="91"/>
  <c r="N141" i="91"/>
  <c r="N152" i="91"/>
  <c r="N156" i="91"/>
  <c r="N159" i="91"/>
  <c r="N164" i="91"/>
  <c r="N170" i="91"/>
  <c r="N177" i="91"/>
  <c r="N183" i="91"/>
  <c r="N187" i="91"/>
  <c r="N192" i="91"/>
  <c r="N211" i="91"/>
  <c r="N202" i="91"/>
  <c r="N94" i="91"/>
  <c r="N99" i="91"/>
  <c r="N108" i="91"/>
  <c r="N112" i="91"/>
  <c r="N116" i="91"/>
  <c r="N120" i="91"/>
  <c r="N124" i="91"/>
  <c r="N127" i="91"/>
  <c r="N132" i="91"/>
  <c r="N135" i="91"/>
  <c r="N138" i="91"/>
  <c r="N142" i="91"/>
  <c r="N146" i="91"/>
  <c r="N148" i="91"/>
  <c r="N153" i="91"/>
  <c r="N157" i="91"/>
  <c r="N160" i="91"/>
  <c r="N213" i="91"/>
  <c r="N171" i="91"/>
  <c r="N173" i="91"/>
  <c r="N178" i="91"/>
  <c r="N184" i="91"/>
  <c r="N188" i="91"/>
  <c r="N204" i="91"/>
  <c r="N217" i="91"/>
  <c r="N100" i="91"/>
  <c r="N113" i="91"/>
  <c r="N117" i="91"/>
  <c r="N121" i="91"/>
  <c r="N125" i="91"/>
  <c r="N128" i="91"/>
  <c r="N133" i="91"/>
  <c r="N136" i="91"/>
  <c r="N139" i="91"/>
  <c r="N143" i="91"/>
  <c r="N147" i="91"/>
  <c r="N149" i="91"/>
  <c r="N150" i="91"/>
  <c r="N158" i="91"/>
  <c r="N172" i="91"/>
  <c r="N174" i="91"/>
  <c r="N179" i="91"/>
  <c r="N185" i="91"/>
  <c r="N189" i="91"/>
  <c r="N203" i="91"/>
  <c r="N216" i="91"/>
  <c r="N229" i="91"/>
  <c r="N198" i="91"/>
  <c r="N240" i="91"/>
  <c r="N241" i="91"/>
  <c r="N214" i="91"/>
  <c r="N195" i="91"/>
  <c r="N225" i="91"/>
  <c r="N228" i="91"/>
  <c r="N199" i="91"/>
  <c r="N194" i="91"/>
  <c r="N206" i="91"/>
  <c r="N207" i="91"/>
  <c r="N233" i="91"/>
  <c r="N220" i="91"/>
  <c r="N224" i="91"/>
  <c r="N212" i="91"/>
  <c r="N201" i="91"/>
  <c r="N210" i="91"/>
  <c r="N196" i="91"/>
  <c r="N236" i="91"/>
  <c r="N237" i="91"/>
  <c r="N238" i="91"/>
  <c r="N166" i="91"/>
  <c r="N205" i="91"/>
  <c r="N226" i="91"/>
  <c r="N222" i="91"/>
  <c r="N208" i="91"/>
  <c r="N223" i="91"/>
  <c r="N232" i="91"/>
  <c r="N231" i="91"/>
  <c r="N218" i="91"/>
  <c r="N227" i="91"/>
  <c r="N221" i="91"/>
  <c r="N165" i="91"/>
  <c r="N197" i="91"/>
  <c r="N168" i="91"/>
  <c r="N200" i="91"/>
  <c r="N230" i="91"/>
  <c r="N235" i="91"/>
  <c r="N239" i="91"/>
  <c r="N219" i="91"/>
  <c r="N242" i="91"/>
  <c r="N243" i="91"/>
  <c r="N244" i="91"/>
  <c r="N245" i="91"/>
  <c r="N246" i="91"/>
  <c r="N247" i="91"/>
  <c r="N248" i="91"/>
  <c r="N249" i="91"/>
  <c r="N250" i="91"/>
  <c r="N251" i="91"/>
  <c r="N252" i="91"/>
  <c r="N253" i="91"/>
  <c r="N254" i="91"/>
  <c r="N255" i="91"/>
  <c r="N256" i="91"/>
  <c r="N257" i="91"/>
  <c r="N258" i="91"/>
  <c r="N259" i="91"/>
  <c r="N260" i="91"/>
  <c r="N261" i="91"/>
  <c r="N262" i="91"/>
  <c r="N263" i="91"/>
  <c r="N264" i="91"/>
  <c r="N265" i="91"/>
  <c r="N266" i="91"/>
  <c r="N267" i="91"/>
  <c r="N268" i="91"/>
  <c r="N269" i="91"/>
  <c r="N270" i="91"/>
  <c r="N271" i="91"/>
  <c r="N272" i="91"/>
  <c r="N273" i="91"/>
  <c r="N274" i="91"/>
  <c r="N275" i="91"/>
  <c r="N276" i="91"/>
  <c r="N277" i="91"/>
  <c r="N278" i="91"/>
  <c r="N279" i="91"/>
  <c r="N280" i="91"/>
  <c r="N281" i="91"/>
  <c r="N282" i="91"/>
  <c r="N283" i="91"/>
  <c r="N284" i="91"/>
  <c r="N285" i="91"/>
  <c r="N286" i="91"/>
  <c r="N287" i="91"/>
  <c r="N288" i="91"/>
  <c r="N289" i="91"/>
  <c r="N290" i="91"/>
  <c r="N291" i="91"/>
  <c r="N292" i="91"/>
  <c r="N293" i="91"/>
  <c r="N294" i="91"/>
  <c r="N295" i="91"/>
  <c r="N296" i="91"/>
  <c r="N297" i="91"/>
  <c r="N298" i="91"/>
  <c r="N299" i="91"/>
  <c r="N300" i="91"/>
  <c r="N301" i="91"/>
  <c r="N302" i="91"/>
  <c r="N303" i="91"/>
  <c r="N304" i="91"/>
  <c r="N306" i="91"/>
  <c r="N307" i="91"/>
  <c r="N308" i="91"/>
  <c r="N309" i="91"/>
  <c r="N310" i="91"/>
  <c r="N311" i="91"/>
  <c r="N312" i="91"/>
  <c r="N313" i="91"/>
  <c r="N314" i="91"/>
  <c r="N330" i="91"/>
  <c r="N331" i="91"/>
  <c r="N319" i="91"/>
  <c r="N339" i="91"/>
  <c r="N355" i="91"/>
  <c r="N315" i="91"/>
  <c r="N320" i="91"/>
  <c r="N328" i="91"/>
  <c r="N329" i="91"/>
  <c r="N333" i="91"/>
  <c r="N334" i="91"/>
  <c r="N335" i="91"/>
  <c r="N340" i="91"/>
  <c r="N349" i="91"/>
  <c r="N350" i="91"/>
  <c r="N351" i="91"/>
  <c r="N356" i="91"/>
  <c r="N316" i="91"/>
  <c r="N321" i="91"/>
  <c r="N336" i="91"/>
  <c r="N341" i="91"/>
  <c r="N352" i="91"/>
  <c r="N357" i="91"/>
  <c r="N317" i="91"/>
  <c r="N322" i="91"/>
  <c r="N324" i="91"/>
  <c r="N326" i="91"/>
  <c r="N337" i="91"/>
  <c r="N342" i="91"/>
  <c r="N345" i="91"/>
  <c r="N347" i="91"/>
  <c r="N353" i="91"/>
  <c r="N358" i="91"/>
  <c r="N318" i="91"/>
  <c r="N323" i="91"/>
  <c r="N325" i="91"/>
  <c r="N327" i="91"/>
  <c r="N332" i="91"/>
  <c r="N338" i="91"/>
  <c r="N343" i="91"/>
  <c r="N344" i="91"/>
  <c r="N346" i="91"/>
  <c r="N348" i="91"/>
  <c r="N354" i="91"/>
  <c r="N359" i="91"/>
  <c r="N363" i="91"/>
  <c r="N370" i="91"/>
  <c r="N377" i="91"/>
  <c r="N364" i="91"/>
  <c r="N367" i="91"/>
  <c r="N371" i="91"/>
  <c r="N374" i="91"/>
  <c r="N380" i="91"/>
  <c r="N361" i="91"/>
  <c r="N365" i="91"/>
  <c r="N368" i="91"/>
  <c r="N372" i="91"/>
  <c r="N375" i="91"/>
  <c r="N378" i="91"/>
  <c r="N381" i="91"/>
  <c r="N384" i="91"/>
  <c r="N387" i="91"/>
  <c r="N360" i="91"/>
  <c r="N362" i="91"/>
  <c r="N366" i="91"/>
  <c r="N369" i="91"/>
  <c r="N373" i="91"/>
  <c r="N376" i="91"/>
  <c r="N379" i="91"/>
  <c r="N382" i="91"/>
  <c r="N383" i="91"/>
  <c r="N385" i="91"/>
  <c r="N386" i="91"/>
  <c r="N388" i="91"/>
  <c r="N389" i="91"/>
  <c r="N390" i="91"/>
  <c r="N391" i="91"/>
  <c r="N392" i="91"/>
  <c r="N393" i="91"/>
  <c r="N394" i="91"/>
  <c r="N395" i="91"/>
  <c r="N396" i="91"/>
  <c r="N397" i="91"/>
  <c r="N398" i="91"/>
  <c r="N399" i="91"/>
  <c r="N400" i="91"/>
  <c r="N401" i="91"/>
  <c r="N403" i="91"/>
  <c r="N404" i="91"/>
  <c r="N405" i="91"/>
  <c r="N406" i="91"/>
  <c r="N407" i="91"/>
  <c r="N408" i="91"/>
  <c r="N409" i="91"/>
  <c r="N410" i="91"/>
  <c r="N411" i="91"/>
  <c r="N412" i="91"/>
  <c r="N413" i="91"/>
  <c r="N414" i="91"/>
  <c r="N415" i="91"/>
  <c r="N417" i="91"/>
  <c r="N418" i="91"/>
  <c r="N419" i="91"/>
  <c r="N420" i="91"/>
  <c r="N421" i="91"/>
  <c r="N422" i="91"/>
  <c r="N423" i="91"/>
  <c r="N424" i="91"/>
  <c r="N425" i="91"/>
  <c r="N426" i="91"/>
  <c r="N427" i="91"/>
  <c r="N428" i="91"/>
  <c r="N429" i="91"/>
  <c r="N430" i="91"/>
  <c r="N431" i="91"/>
  <c r="N432" i="91"/>
  <c r="N433" i="91"/>
  <c r="N434" i="91"/>
  <c r="N435" i="91"/>
  <c r="N436" i="91"/>
  <c r="N437" i="91"/>
  <c r="N438" i="91"/>
  <c r="N439" i="91"/>
  <c r="N440" i="91"/>
  <c r="N441" i="91"/>
  <c r="N442" i="91"/>
  <c r="N443" i="91"/>
  <c r="N444" i="91"/>
  <c r="N445" i="91"/>
  <c r="N446" i="91"/>
  <c r="N447" i="91"/>
  <c r="N448" i="91"/>
  <c r="N449" i="91"/>
  <c r="N450" i="91"/>
  <c r="N451" i="91"/>
  <c r="N452" i="91"/>
  <c r="N453" i="91"/>
  <c r="N454" i="91"/>
  <c r="N455" i="91"/>
  <c r="N456" i="91"/>
  <c r="N457" i="91"/>
  <c r="N458" i="91"/>
  <c r="N459" i="91"/>
  <c r="N460" i="91"/>
  <c r="N461" i="91"/>
  <c r="N462" i="91"/>
  <c r="N463" i="91"/>
  <c r="N464" i="91"/>
  <c r="N465" i="91"/>
  <c r="N466" i="91"/>
  <c r="N467" i="91"/>
  <c r="N468" i="91"/>
  <c r="N469" i="91"/>
  <c r="N470" i="91"/>
  <c r="N471" i="91"/>
  <c r="N472" i="91"/>
  <c r="N473" i="91"/>
  <c r="N474" i="91"/>
  <c r="N475" i="91"/>
  <c r="N476" i="91"/>
  <c r="N477" i="91"/>
  <c r="N478" i="91"/>
  <c r="N479" i="91"/>
  <c r="N480" i="91"/>
  <c r="N481" i="91"/>
  <c r="N482" i="91"/>
  <c r="N483" i="91"/>
  <c r="N484" i="91"/>
  <c r="N485" i="91"/>
  <c r="N486" i="91"/>
  <c r="N487" i="91"/>
  <c r="N488" i="91"/>
  <c r="N489" i="91"/>
  <c r="N490" i="91"/>
  <c r="N491" i="91"/>
  <c r="N492" i="91"/>
  <c r="N493" i="91"/>
  <c r="N494" i="91"/>
  <c r="N495" i="91"/>
  <c r="N496" i="91"/>
  <c r="N497" i="91"/>
  <c r="N498" i="91"/>
  <c r="N499" i="91"/>
  <c r="N500" i="91"/>
  <c r="N501" i="91"/>
  <c r="N502" i="91"/>
  <c r="N503" i="91"/>
  <c r="N504" i="91"/>
  <c r="N505" i="91"/>
  <c r="N506" i="91"/>
  <c r="N507" i="91"/>
  <c r="N508" i="91"/>
  <c r="N509" i="91"/>
  <c r="N510" i="91"/>
  <c r="N511" i="91"/>
  <c r="N512" i="91"/>
  <c r="N513" i="91"/>
  <c r="N514" i="91"/>
  <c r="N515" i="91"/>
  <c r="N516" i="91"/>
  <c r="N517" i="91"/>
  <c r="N518" i="91"/>
  <c r="N519" i="91"/>
  <c r="N520" i="91"/>
  <c r="N521" i="91"/>
  <c r="N522" i="91"/>
  <c r="N523" i="91"/>
  <c r="N524" i="91"/>
  <c r="N525" i="91"/>
  <c r="N526" i="91"/>
  <c r="N527" i="91"/>
  <c r="N528" i="91"/>
  <c r="N529" i="91"/>
  <c r="N530" i="91"/>
  <c r="N531" i="91"/>
  <c r="N532" i="91"/>
  <c r="N533" i="91"/>
  <c r="N534" i="91"/>
  <c r="N535" i="91"/>
  <c r="N536" i="91"/>
  <c r="N537" i="91"/>
  <c r="N538" i="91"/>
  <c r="N539" i="91"/>
  <c r="N540" i="91"/>
  <c r="N541" i="91"/>
  <c r="N542" i="91"/>
  <c r="N543" i="91"/>
  <c r="N544" i="91"/>
  <c r="N545" i="91"/>
  <c r="N546" i="91"/>
  <c r="N547" i="91"/>
  <c r="N548" i="91"/>
  <c r="N549" i="91"/>
  <c r="N550" i="91"/>
  <c r="N551" i="91"/>
  <c r="N552" i="91"/>
  <c r="N553" i="91"/>
  <c r="N554" i="91"/>
  <c r="N555" i="91"/>
  <c r="N556" i="91"/>
  <c r="N557" i="91"/>
  <c r="N558" i="91"/>
  <c r="N559" i="91"/>
  <c r="N560" i="91"/>
  <c r="N561" i="91"/>
  <c r="N562" i="91"/>
  <c r="N563" i="91"/>
  <c r="N564" i="91"/>
  <c r="N565" i="91"/>
  <c r="N566" i="91"/>
  <c r="N567" i="91"/>
  <c r="N568" i="91"/>
  <c r="N569" i="91"/>
  <c r="N570" i="91"/>
  <c r="N571" i="91"/>
  <c r="N572" i="91"/>
  <c r="N573" i="91"/>
  <c r="N574" i="91"/>
  <c r="N575" i="91"/>
  <c r="N576" i="91"/>
  <c r="N577" i="91"/>
  <c r="N578" i="91"/>
  <c r="N579" i="91"/>
  <c r="N580" i="91"/>
  <c r="N581" i="91"/>
  <c r="N582" i="91"/>
  <c r="N583" i="91"/>
  <c r="N584" i="91"/>
  <c r="N585" i="91"/>
  <c r="N586" i="91"/>
  <c r="N587" i="91"/>
  <c r="N588" i="91"/>
  <c r="N589" i="91"/>
  <c r="N590" i="91"/>
  <c r="N591" i="91"/>
  <c r="N592" i="91"/>
  <c r="N593" i="91"/>
  <c r="N594" i="91"/>
  <c r="N595" i="91"/>
  <c r="N596" i="91"/>
  <c r="N597" i="91"/>
  <c r="N598" i="91"/>
  <c r="N599" i="91"/>
  <c r="N600" i="91"/>
  <c r="N601" i="91"/>
  <c r="N602" i="91"/>
  <c r="N603" i="91"/>
  <c r="N604" i="91"/>
  <c r="N605" i="91"/>
  <c r="N606" i="91"/>
  <c r="N607" i="91"/>
  <c r="N608" i="91"/>
  <c r="N609" i="91"/>
  <c r="N610" i="91"/>
  <c r="N611" i="91"/>
  <c r="N612" i="91"/>
  <c r="N613" i="91"/>
  <c r="N614" i="91"/>
  <c r="N615" i="91"/>
  <c r="N5" i="91"/>
  <c r="L323" i="91"/>
  <c r="L324" i="91"/>
  <c r="L399" i="100" l="1"/>
  <c r="L411" i="91"/>
  <c r="L467" i="96"/>
  <c r="L328" i="91"/>
  <c r="L320" i="91"/>
  <c r="L438" i="91"/>
  <c r="L439" i="91"/>
  <c r="L437" i="91"/>
  <c r="L465" i="91"/>
  <c r="L441" i="91"/>
  <c r="L471" i="91"/>
  <c r="L469" i="91"/>
  <c r="L468" i="91"/>
  <c r="L467" i="91"/>
  <c r="L466" i="91"/>
  <c r="K468" i="91"/>
  <c r="K467" i="91"/>
  <c r="K466" i="91"/>
  <c r="K469" i="91"/>
  <c r="G399" i="100" l="1"/>
  <c r="G467"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Fernando Luis Olmedo Aveiro</author>
  </authors>
  <commentList>
    <comment ref="D8" authorId="0" shapeId="0" xr:uid="{E00BF309-056B-40EA-A654-71899433AC64}">
      <text>
        <r>
          <rPr>
            <b/>
            <sz val="9"/>
            <color indexed="81"/>
            <rFont val="Tahoma"/>
            <family val="2"/>
          </rPr>
          <t>Fernando Luis Olmedo Aveiro:</t>
        </r>
        <r>
          <rPr>
            <sz val="9"/>
            <color indexed="81"/>
            <rFont val="Tahoma"/>
            <family val="2"/>
          </rPr>
          <t xml:space="preserve">
Del calculo del inventario auxiliar</t>
        </r>
      </text>
    </comment>
    <comment ref="C15" authorId="0" shapeId="0" xr:uid="{FBDA666A-0728-4006-9323-AAD50D845366}">
      <text>
        <r>
          <rPr>
            <b/>
            <sz val="9"/>
            <color indexed="81"/>
            <rFont val="Tahoma"/>
            <family val="2"/>
          </rPr>
          <t>Fernando Luis Olmedo Aveiro:</t>
        </r>
        <r>
          <rPr>
            <sz val="9"/>
            <color indexed="81"/>
            <rFont val="Tahoma"/>
            <family val="2"/>
          </rPr>
          <t xml:space="preserve">
de la nota 40</t>
        </r>
      </text>
    </comment>
  </commentList>
</comments>
</file>

<file path=xl/sharedStrings.xml><?xml version="1.0" encoding="utf-8"?>
<sst xmlns="http://schemas.openxmlformats.org/spreadsheetml/2006/main" count="9019" uniqueCount="3421">
  <si>
    <t>Total</t>
  </si>
  <si>
    <t>La composición de la cuenta es la siguiente:</t>
  </si>
  <si>
    <t>Concepto</t>
  </si>
  <si>
    <t>Previsiones</t>
  </si>
  <si>
    <t>En Gestión de Cobro</t>
  </si>
  <si>
    <t>B. Total Cartera Vencida</t>
  </si>
  <si>
    <t>Observaciones</t>
  </si>
  <si>
    <t>Criterios de Clasificación utilizados</t>
  </si>
  <si>
    <t>El rubro de otros créditos se compone como sigue:</t>
  </si>
  <si>
    <t>Garantía de Alquiler</t>
  </si>
  <si>
    <t xml:space="preserve">Total </t>
  </si>
  <si>
    <t>Los bienes de cambio están compuestos de la siguiente manera:</t>
  </si>
  <si>
    <t>Impuestos diferidos</t>
  </si>
  <si>
    <t>INDICE</t>
  </si>
  <si>
    <t>Nota 1</t>
  </si>
  <si>
    <t>Nota 2</t>
  </si>
  <si>
    <t>Nota 3</t>
  </si>
  <si>
    <t>Nota 4</t>
  </si>
  <si>
    <t>Nota 5</t>
  </si>
  <si>
    <t>Nota 6</t>
  </si>
  <si>
    <t>Nota 7</t>
  </si>
  <si>
    <t>Nota 8</t>
  </si>
  <si>
    <t>Nota 9</t>
  </si>
  <si>
    <t>Nota 10</t>
  </si>
  <si>
    <t>Nota 11</t>
  </si>
  <si>
    <t>Nota 12</t>
  </si>
  <si>
    <t>Nota 13</t>
  </si>
  <si>
    <t>Nota 14</t>
  </si>
  <si>
    <t>Nota 15</t>
  </si>
  <si>
    <t>Nota 16</t>
  </si>
  <si>
    <t>Resumen de las principales políticas contables</t>
  </si>
  <si>
    <t>Otros créditos</t>
  </si>
  <si>
    <t>Patrimonio Neto</t>
  </si>
  <si>
    <t>d.   Efectivo y equivalentes de efectivo</t>
  </si>
  <si>
    <t>Reserva de revalúo</t>
  </si>
  <si>
    <t>Resultados acumulados</t>
  </si>
  <si>
    <t xml:space="preserve"> </t>
  </si>
  <si>
    <t>Impuesto a la renta</t>
  </si>
  <si>
    <t>Aporte para</t>
  </si>
  <si>
    <t>aumento de capital</t>
  </si>
  <si>
    <t>Flujo neto de efectivo de actividades operativas</t>
  </si>
  <si>
    <t>Flujo neto de efectivo de actividades de inversión</t>
  </si>
  <si>
    <t>EVPN</t>
  </si>
  <si>
    <t xml:space="preserve">Estado de Resultados </t>
  </si>
  <si>
    <t>Estado de Evolución del Patrimonio Neto</t>
  </si>
  <si>
    <t>Subtotal</t>
  </si>
  <si>
    <t>Ventas</t>
  </si>
  <si>
    <t>Corrientes</t>
  </si>
  <si>
    <t>(nuevas cuentas a incluir)</t>
  </si>
  <si>
    <t>Remuneraciones y cargas sociales a pagar</t>
  </si>
  <si>
    <t>Impuestos a pagar</t>
  </si>
  <si>
    <t>Provisiones</t>
  </si>
  <si>
    <t>Diferencia transitoria por conversión</t>
  </si>
  <si>
    <t>Interés minoritario</t>
  </si>
  <si>
    <t>Utilidad bruta</t>
  </si>
  <si>
    <t>Resultado extraordinario neto de impuesto a la renta</t>
  </si>
  <si>
    <t>Resultado sobre actividades discontinuadas neto de impuesto a la renta</t>
  </si>
  <si>
    <t>Resultado ordinario antes del impuesto a la renta</t>
  </si>
  <si>
    <t>Primas de emisión</t>
  </si>
  <si>
    <t>Reserva legal</t>
  </si>
  <si>
    <t>Reserva facultativa</t>
  </si>
  <si>
    <t>Revalúo de activos fijos</t>
  </si>
  <si>
    <t>Intereses pagados</t>
  </si>
  <si>
    <t>Dividendos pagados</t>
  </si>
  <si>
    <t>(Disminución) Incremento neto de efectivo</t>
  </si>
  <si>
    <t>Efectivo al principio del año</t>
  </si>
  <si>
    <t>Mercaderías</t>
  </si>
  <si>
    <t>Productos terminados</t>
  </si>
  <si>
    <t>Productos en proceso</t>
  </si>
  <si>
    <t>Materia prima</t>
  </si>
  <si>
    <t>Composición Cartera Vencida</t>
  </si>
  <si>
    <t>b.   Uso de estimaciones contables</t>
  </si>
  <si>
    <t>c.   Moneda extranjera</t>
  </si>
  <si>
    <t>Activos</t>
  </si>
  <si>
    <t>Indicar moneda</t>
  </si>
  <si>
    <t>Pasivos</t>
  </si>
  <si>
    <t>Inversiones temporales</t>
  </si>
  <si>
    <t>Cuentas por pagar comerciales</t>
  </si>
  <si>
    <t>Préstamos a corto plazo</t>
  </si>
  <si>
    <t>Total cuentas a pagar por comerciales</t>
  </si>
  <si>
    <t>Bonos bursátiles</t>
  </si>
  <si>
    <t>Vencimiento</t>
  </si>
  <si>
    <t>Tipo de garantía</t>
  </si>
  <si>
    <t>Tipo de Garantía</t>
  </si>
  <si>
    <t>Activos intangibles</t>
  </si>
  <si>
    <t>Inversiones</t>
  </si>
  <si>
    <t>Total general</t>
  </si>
  <si>
    <t>Goodwill</t>
  </si>
  <si>
    <t>BG</t>
  </si>
  <si>
    <t>Porción corriente de la deuda a largo plazo</t>
  </si>
  <si>
    <t>Préstamos bancarios</t>
  </si>
  <si>
    <t>Intereses bancarios a pagar</t>
  </si>
  <si>
    <t>Intereses bursatiles a pagar</t>
  </si>
  <si>
    <t>Sueldo y otras remuneraciones a pagar</t>
  </si>
  <si>
    <t>Aportes y retenciones a pagar</t>
  </si>
  <si>
    <t>Previsiones para contingencias/Indemnizaciones y despidos</t>
  </si>
  <si>
    <t>ER</t>
  </si>
  <si>
    <t>Costo de ventas</t>
  </si>
  <si>
    <t>Resultado operativo</t>
  </si>
  <si>
    <t>Resultado de inversiones en asociadas</t>
  </si>
  <si>
    <t>Resultado participación minoritaria</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</si>
  <si>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</si>
  <si>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Las diferencias de cambio originadas por fluctuaciones en los tipos de cambio producidos entre las fechas de concertación de las operaciones y su liquidación o valuación al cierre del ejercicio, son reconocidas en resultados.</t>
  </si>
  <si>
    <t>f. Previsión para cuentas de dudoso cobro/incobrables</t>
  </si>
  <si>
    <t>e.   Inversiones</t>
  </si>
  <si>
    <t>Los intangibles se exponen a su costo incurrido menos las correspondientes amortizaciones acumuladas al cierre del año.</t>
  </si>
  <si>
    <t>Los ingresos y egresos son reconocidos en función de su devengamiento.</t>
  </si>
  <si>
    <t>Simbología según ISO 4217</t>
  </si>
  <si>
    <t>Los siguientes bienes de propiedad de la Sociedad han sido hipotecados y prendados en garantía de obligaciones financieras.</t>
  </si>
  <si>
    <t>Tipo de Activo</t>
  </si>
  <si>
    <t>Datos  del activo gravado</t>
  </si>
  <si>
    <t>A favor de</t>
  </si>
  <si>
    <t xml:space="preserve">El rubro está compuesto de la siguiente forma: </t>
  </si>
  <si>
    <t>Gastos de Ventas</t>
  </si>
  <si>
    <t>Gastos Administrativos</t>
  </si>
  <si>
    <t>Movilidad y viáticos</t>
  </si>
  <si>
    <t>Gastos de alquiler</t>
  </si>
  <si>
    <t>Computación y redes</t>
  </si>
  <si>
    <t>Gastos por servicios</t>
  </si>
  <si>
    <t>Honorarios profesionales y asesoramiento</t>
  </si>
  <si>
    <t>Investigación de mercado</t>
  </si>
  <si>
    <t>Impuestos y tasas</t>
  </si>
  <si>
    <t>Gastos de reparación y mantenimiento</t>
  </si>
  <si>
    <t>Gastos del personal y capacitación</t>
  </si>
  <si>
    <t>Seguros pagados</t>
  </si>
  <si>
    <t>Otros gastos de operación</t>
  </si>
  <si>
    <t>Remuneraciones de administradores, directores, síndicos y consejo de vigilancia</t>
  </si>
  <si>
    <t>Regalías y Honorarios por servicios técnicos</t>
  </si>
  <si>
    <t>Gastos de Publicidad y Propaganda</t>
  </si>
  <si>
    <t>Intereses, multas y recargos impositivos</t>
  </si>
  <si>
    <t>Intereses a bancos e instituciones financieras</t>
  </si>
  <si>
    <t>a.   Bases de contabilización (Según NIF Bases de preparación de los Estados Financieros)</t>
  </si>
  <si>
    <t>Nota</t>
  </si>
  <si>
    <t>ACTIVOS</t>
  </si>
  <si>
    <t>Activos Corrientes</t>
  </si>
  <si>
    <t>Efectivo y equivalente de efectivo</t>
  </si>
  <si>
    <t>Cuentas por cobrar comerciales</t>
  </si>
  <si>
    <t>Inventarios</t>
  </si>
  <si>
    <t>Activos no Corrientes</t>
  </si>
  <si>
    <t>Adquisiciones</t>
  </si>
  <si>
    <t>Revalúo del año</t>
  </si>
  <si>
    <t>Valor de origen revaluado al final del año</t>
  </si>
  <si>
    <t>Depreciación acumulada revaluada al inicio del año</t>
  </si>
  <si>
    <t>Depreciación del año</t>
  </si>
  <si>
    <t>Revalúo depreciación acumulada del año</t>
  </si>
  <si>
    <t>Depreciación acumulada revaluada al final del año</t>
  </si>
  <si>
    <t>Instalaciones</t>
  </si>
  <si>
    <t>Rodados</t>
  </si>
  <si>
    <t>Equipos de computación</t>
  </si>
  <si>
    <t>En miles de guaraníes</t>
  </si>
  <si>
    <t>Activos disponibles para la venta</t>
  </si>
  <si>
    <t>Total Activos</t>
  </si>
  <si>
    <t>PASIVOS Y PATRIMONIO NETO</t>
  </si>
  <si>
    <t>Pasivos corrientes</t>
  </si>
  <si>
    <t>Total Pasivos Corrientes</t>
  </si>
  <si>
    <t>Otros pasivos corrientes</t>
  </si>
  <si>
    <t>Pasivos no corrientes</t>
  </si>
  <si>
    <t>Capital integrado</t>
  </si>
  <si>
    <t>Total Patrimonio Neto</t>
  </si>
  <si>
    <t>Total Pasivos y Patrimonio Neto</t>
  </si>
  <si>
    <t xml:space="preserve"> (En miles de guaraníes)</t>
  </si>
  <si>
    <t>Gastos de ventas</t>
  </si>
  <si>
    <t>Miles de guaraníes</t>
  </si>
  <si>
    <t xml:space="preserve">Gastos administrativos </t>
  </si>
  <si>
    <t>Existencia inicial del inventario</t>
  </si>
  <si>
    <t>+ Compra de bienes y servicios</t>
  </si>
  <si>
    <t>+ Costo de producción</t>
  </si>
  <si>
    <t>- Existencia final de inventario</t>
  </si>
  <si>
    <t>Total costo de ventas</t>
  </si>
  <si>
    <t xml:space="preserve">Utilidad/(Pérdida) neta del año </t>
  </si>
  <si>
    <t>(En miles de guaraníes)</t>
  </si>
  <si>
    <t>FLUJO DE EFECTIVO DE ACTIVIDADES OPERATIVAS</t>
  </si>
  <si>
    <t xml:space="preserve">FLUJO DE EFECTIVO DE ACTIVIDADES DE INVERSIÓN </t>
  </si>
  <si>
    <t>FLUJO DE EFECTIVO DE ACTIVIDADES DE FINANCIACIÓN</t>
  </si>
  <si>
    <t>Aporte de los propietarios</t>
  </si>
  <si>
    <t>Balance General</t>
  </si>
  <si>
    <t>Estado de Flujos de Efectivo</t>
  </si>
  <si>
    <t>EFE</t>
  </si>
  <si>
    <t>Se considerarán dentro del concepto de efectivo los saldos en efectivo, disponibilidades en cuentas bancarias y toda inversión de muy alta liquidez, con vencimiento originalmente pactado no superior a tres meses.</t>
  </si>
  <si>
    <t>Situación</t>
  </si>
  <si>
    <t>Deudores en gestión judicial</t>
  </si>
  <si>
    <t>Cheques rechazados</t>
  </si>
  <si>
    <t>Deudores por ventas locales</t>
  </si>
  <si>
    <t>Deudores por ventas en el exterior</t>
  </si>
  <si>
    <t>ESTADO DE RESULTADOS</t>
  </si>
  <si>
    <t>Comparativo con igual período del año anterior</t>
  </si>
  <si>
    <t>Comparativo con igual periodo del año anterior</t>
  </si>
  <si>
    <t>I.V.A. Crédito fiscal</t>
  </si>
  <si>
    <t xml:space="preserve">Anticipos a proveedores </t>
  </si>
  <si>
    <t>(-) Previsión para desvalorización y deterioro de inventario</t>
  </si>
  <si>
    <t>Total activos corrientes</t>
  </si>
  <si>
    <t>Total del resultado</t>
  </si>
  <si>
    <t>En miles de guaranies</t>
  </si>
  <si>
    <t>Total valuación patrimonial proporcional</t>
  </si>
  <si>
    <t>Totales</t>
  </si>
  <si>
    <t>Obs.:</t>
  </si>
  <si>
    <t>Incluir aclaraciones en los siguientes casos:</t>
  </si>
  <si>
    <t>Ver adicionalmente Norma de Información Financiera N° 11 Propiedades, planta y equipo</t>
  </si>
  <si>
    <t>1.      Cuando los bienes de uso tienen alguna restricción sobre su utilización, como por ejemplo cuando están garantizando obligaciones. En su caso también hacer referencia a la nota correspondiente.</t>
  </si>
  <si>
    <t>2.      Cuando exista alguna previsión por desvalorización (“deterioro”), detallando la evolución de la misma en el transcurso del año.</t>
  </si>
  <si>
    <t>3.      Si se están capitalizando intereses al costo de bienes de uso. En su caso deberá aclararse la tasa utilizada para la capitalización.</t>
  </si>
  <si>
    <t>Total activos no corrientes</t>
  </si>
  <si>
    <t>Moneda</t>
  </si>
  <si>
    <t>Total pasivos no corrientes</t>
  </si>
  <si>
    <t>Nota 31 - Resultado participación minoritaria</t>
  </si>
  <si>
    <t>- Impuesto a la renta</t>
  </si>
  <si>
    <t>Descripción de la naturaleza y del negocio de la Sociedad</t>
  </si>
  <si>
    <t>Propiedades, planta y equipo</t>
  </si>
  <si>
    <t>Nota 17</t>
  </si>
  <si>
    <t>Nota 18</t>
  </si>
  <si>
    <t>Nota 19</t>
  </si>
  <si>
    <t>Nota 20</t>
  </si>
  <si>
    <t>Nota 21</t>
  </si>
  <si>
    <t>Nota 22</t>
  </si>
  <si>
    <t>Nota 23</t>
  </si>
  <si>
    <t>Nota 24</t>
  </si>
  <si>
    <t>Nota 25</t>
  </si>
  <si>
    <t>Nota 26</t>
  </si>
  <si>
    <t>Nota 27</t>
  </si>
  <si>
    <t>Nota 28</t>
  </si>
  <si>
    <t>Otros ingresos y gastos operativos</t>
  </si>
  <si>
    <t>Nota 29</t>
  </si>
  <si>
    <t>Nota 30</t>
  </si>
  <si>
    <t>Nota 31</t>
  </si>
  <si>
    <t>Nota 32</t>
  </si>
  <si>
    <t>Nota 33</t>
  </si>
  <si>
    <t>Nota 34</t>
  </si>
  <si>
    <t>Nota 35</t>
  </si>
  <si>
    <t>Utilidad/(Pérdida) neta del año</t>
  </si>
  <si>
    <t>REF.</t>
  </si>
  <si>
    <t>Activos gravados</t>
  </si>
  <si>
    <t>Nota 36</t>
  </si>
  <si>
    <t>Indice</t>
  </si>
  <si>
    <t>Contingencias y compromisos</t>
  </si>
  <si>
    <t>Nota 37</t>
  </si>
  <si>
    <t>Hechos posteriores</t>
  </si>
  <si>
    <t>Nota 38</t>
  </si>
  <si>
    <t>Nota 39</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</si>
  <si>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</si>
  <si>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</si>
  <si>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</si>
  <si>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</si>
  <si>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</si>
  <si>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</si>
  <si>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</si>
  <si>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Bienes de cambio</t>
  </si>
  <si>
    <t xml:space="preserve">Sub - total  </t>
  </si>
  <si>
    <t xml:space="preserve">Previsión para impuestos diferidos netos </t>
  </si>
  <si>
    <t>Total activo/pasivo impositivo diferido neto antes de quebrantos</t>
  </si>
  <si>
    <t>Quebranto impositivo</t>
  </si>
  <si>
    <t>Obs.: Cambios en políticas contables y su efecto sobre los estados financieros, como así también las modificaciones o ajustes de la información de ejercicios anteriores deben exponerse conforme a lo requerido por la Norma de Información Financiera N° 6 Utilidad o pérdida neta por el período, errores fundamentales y cambios en políticas contables</t>
  </si>
  <si>
    <t>Las notas que se acompañan forman parte integrante de estos estados.</t>
  </si>
  <si>
    <t>Inversión en asociadas</t>
  </si>
  <si>
    <t>Propiedades, planta y equipo/Bienes de uso, neto</t>
  </si>
  <si>
    <t>Total Pasivos</t>
  </si>
  <si>
    <t>Gastos financieros -  neto</t>
  </si>
  <si>
    <t>Ingresos financieros - neto</t>
  </si>
  <si>
    <t>Resultados ordinarios antes de impuesto a la renta y participación minoritaria</t>
  </si>
  <si>
    <t>Resultado neto de actividades ordinarias</t>
  </si>
  <si>
    <t>Impuesto diferido</t>
  </si>
  <si>
    <t>Ganancias reservadas</t>
  </si>
  <si>
    <t>Flujo neto de efectivo de actividades de financiamiento</t>
  </si>
  <si>
    <t>Informacion General</t>
  </si>
  <si>
    <t>Otras Notas de los Estados Financieros</t>
  </si>
  <si>
    <t>USD</t>
  </si>
  <si>
    <t>PYG</t>
  </si>
  <si>
    <t>Bancos Locales - Moneda extranjera Dólares</t>
  </si>
  <si>
    <t>Bancos Locales - Moneda local Guaraníes</t>
  </si>
  <si>
    <t>Inversiones en Titulos del Sistema Financiero Local - Moneda Extranjera Dólares</t>
  </si>
  <si>
    <t>Otras inversiones - Moneda Local Guaraníes</t>
  </si>
  <si>
    <t>Inversiones en Titulos del Sistema Financiero Local - Moneda Local Guaraníes</t>
  </si>
  <si>
    <t>Moneda Local Guaraníes</t>
  </si>
  <si>
    <t>Moneda Extranjera Dólares</t>
  </si>
  <si>
    <t>Moneda Extranjera otros</t>
  </si>
  <si>
    <t>Deudores - Entidad relacionada</t>
  </si>
  <si>
    <t>Otros</t>
  </si>
  <si>
    <t>Menos Previsiones</t>
  </si>
  <si>
    <t>Nombre de Sociedad</t>
  </si>
  <si>
    <t>RUC</t>
  </si>
  <si>
    <t>Febrero</t>
  </si>
  <si>
    <t>Marzo</t>
  </si>
  <si>
    <t>Mayo</t>
  </si>
  <si>
    <t>Junio</t>
  </si>
  <si>
    <t>Agosto</t>
  </si>
  <si>
    <t>Septiembre</t>
  </si>
  <si>
    <t>Octubre</t>
  </si>
  <si>
    <t>Noviembre</t>
  </si>
  <si>
    <t>Diciembre</t>
  </si>
  <si>
    <t>Total Patrimonio neto</t>
  </si>
  <si>
    <t>Periodo</t>
  </si>
  <si>
    <t>Cantidad de acciones</t>
  </si>
  <si>
    <t>Total Inversión</t>
  </si>
  <si>
    <t>Participación sobre los votos (%)</t>
  </si>
  <si>
    <t>Participación sobre el Patrimonio Neto (%)</t>
  </si>
  <si>
    <t>Resultado sobre inversiones</t>
  </si>
  <si>
    <t>Total Inversión (miles de Gs)</t>
  </si>
  <si>
    <t>&lt;-- Indicar Monto</t>
  </si>
  <si>
    <t>Valor neto contable</t>
  </si>
  <si>
    <t>Indicación de Moneda</t>
  </si>
  <si>
    <t>AED</t>
  </si>
  <si>
    <t>Dírham de los Emiratos Árabes Unidos</t>
  </si>
  <si>
    <t>AFN</t>
  </si>
  <si>
    <t>ALL</t>
  </si>
  <si>
    <t>AMD</t>
  </si>
  <si>
    <t>ANG</t>
  </si>
  <si>
    <t>AOA</t>
  </si>
  <si>
    <t>ARS</t>
  </si>
  <si>
    <t>AUD</t>
  </si>
  <si>
    <t>AWG</t>
  </si>
  <si>
    <t>AZN</t>
  </si>
  <si>
    <t>BAM</t>
  </si>
  <si>
    <t>BBD</t>
  </si>
  <si>
    <t>BDT</t>
  </si>
  <si>
    <t>BGN</t>
  </si>
  <si>
    <t>BHD</t>
  </si>
  <si>
    <t>BIF</t>
  </si>
  <si>
    <t>BMD</t>
  </si>
  <si>
    <t>BND</t>
  </si>
  <si>
    <t>BOB</t>
  </si>
  <si>
    <t>BRL</t>
  </si>
  <si>
    <t>BSD</t>
  </si>
  <si>
    <t>BTN</t>
  </si>
  <si>
    <t>BWP</t>
  </si>
  <si>
    <t>BYN</t>
  </si>
  <si>
    <t>BZD</t>
  </si>
  <si>
    <t>CAD</t>
  </si>
  <si>
    <t>CDF</t>
  </si>
  <si>
    <t>CHF</t>
  </si>
  <si>
    <t>CLP</t>
  </si>
  <si>
    <t>CNY</t>
  </si>
  <si>
    <t>COP</t>
  </si>
  <si>
    <t>CRC</t>
  </si>
  <si>
    <t>CUC</t>
  </si>
  <si>
    <t>CUP</t>
  </si>
  <si>
    <t>CVE</t>
  </si>
  <si>
    <t>CZK</t>
  </si>
  <si>
    <t>DJF</t>
  </si>
  <si>
    <t>DKK</t>
  </si>
  <si>
    <t>DOP</t>
  </si>
  <si>
    <t>DZD</t>
  </si>
  <si>
    <t>EGP</t>
  </si>
  <si>
    <t>ERN</t>
  </si>
  <si>
    <t>ETB</t>
  </si>
  <si>
    <t>EUR</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</si>
  <si>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</si>
  <si>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</si>
  <si>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</si>
  <si>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</si>
  <si>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</si>
  <si>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</si>
  <si>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</si>
  <si>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</si>
  <si>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</si>
  <si>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</si>
  <si>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</si>
  <si>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</si>
  <si>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</si>
  <si>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</si>
  <si>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</si>
  <si>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</si>
  <si>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</si>
  <si>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</si>
  <si>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</si>
  <si>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</si>
  <si>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</si>
  <si>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</si>
  <si>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</si>
  <si>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</si>
  <si>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</si>
  <si>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</si>
  <si>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</si>
  <si>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</si>
  <si>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</si>
  <si>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</si>
  <si>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</si>
  <si>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</si>
  <si>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</si>
  <si>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</si>
  <si>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</si>
  <si>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</si>
  <si>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</si>
  <si>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</si>
  <si>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LYD</t>
  </si>
  <si>
    <t>MAD</t>
  </si>
  <si>
    <t>MDL</t>
  </si>
  <si>
    <t>MGA</t>
  </si>
  <si>
    <t>MKD</t>
  </si>
  <si>
    <t>MMK</t>
  </si>
  <si>
    <t>MNT</t>
  </si>
  <si>
    <t>MOP</t>
  </si>
  <si>
    <t>MRU</t>
  </si>
  <si>
    <t>MUR</t>
  </si>
  <si>
    <t>MVR</t>
  </si>
  <si>
    <t>MWK</t>
  </si>
  <si>
    <t>MXN</t>
  </si>
  <si>
    <t>MYR</t>
  </si>
  <si>
    <t>MZN</t>
  </si>
  <si>
    <t>NAD</t>
  </si>
  <si>
    <t>NGN</t>
  </si>
  <si>
    <t>NIO</t>
  </si>
  <si>
    <t>NOK</t>
  </si>
  <si>
    <t>NPR</t>
  </si>
  <si>
    <t>NZD</t>
  </si>
  <si>
    <t>Dólar neozelandés</t>
  </si>
  <si>
    <t>OMR</t>
  </si>
  <si>
    <t>PAB</t>
  </si>
  <si>
    <t>PEN</t>
  </si>
  <si>
    <t>PGK</t>
  </si>
  <si>
    <t>PHP</t>
  </si>
  <si>
    <t>PKR</t>
  </si>
  <si>
    <t>PLN</t>
  </si>
  <si>
    <t>QAR</t>
  </si>
  <si>
    <t>RON</t>
  </si>
  <si>
    <t>RSD</t>
  </si>
  <si>
    <t>RUB</t>
  </si>
  <si>
    <t>RWF</t>
  </si>
  <si>
    <t>SAR</t>
  </si>
  <si>
    <t>SBD</t>
  </si>
  <si>
    <t>SCR</t>
  </si>
  <si>
    <t>SDG</t>
  </si>
  <si>
    <t>SEK</t>
  </si>
  <si>
    <t>SGD</t>
  </si>
  <si>
    <t>SHP</t>
  </si>
  <si>
    <t>SLL</t>
  </si>
  <si>
    <t>SOS</t>
  </si>
  <si>
    <t>SRD</t>
  </si>
  <si>
    <t>STN</t>
  </si>
  <si>
    <t>SVC</t>
  </si>
  <si>
    <t>SYP</t>
  </si>
  <si>
    <t>SZL</t>
  </si>
  <si>
    <t>THB</t>
  </si>
  <si>
    <t>TJS</t>
  </si>
  <si>
    <t>TMT</t>
  </si>
  <si>
    <t>TND</t>
  </si>
  <si>
    <t>TOP</t>
  </si>
  <si>
    <t>TRY</t>
  </si>
  <si>
    <t>TTD</t>
  </si>
  <si>
    <t>TWD</t>
  </si>
  <si>
    <t>TZS</t>
  </si>
  <si>
    <t>UAH</t>
  </si>
  <si>
    <t>UGX</t>
  </si>
  <si>
    <t>Dólar estadounidense</t>
  </si>
  <si>
    <t>UYU</t>
  </si>
  <si>
    <t>UZS</t>
  </si>
  <si>
    <t>VND</t>
  </si>
  <si>
    <t>VUV</t>
  </si>
  <si>
    <t>WST</t>
  </si>
  <si>
    <t>XAF</t>
  </si>
  <si>
    <t>XCD</t>
  </si>
  <si>
    <t>XDR</t>
  </si>
  <si>
    <t>XOF</t>
  </si>
  <si>
    <t>XPF</t>
  </si>
  <si>
    <t>YER</t>
  </si>
  <si>
    <t>ZAR</t>
  </si>
  <si>
    <t>ZMW</t>
  </si>
  <si>
    <t>Afgani</t>
  </si>
  <si>
    <t>Lek</t>
  </si>
  <si>
    <t>Dram armenio</t>
  </si>
  <si>
    <t>Florín antillano neerlandés</t>
  </si>
  <si>
    <t>Kwanza</t>
  </si>
  <si>
    <t>Peso argentino</t>
  </si>
  <si>
    <t>Dólar australiano</t>
  </si>
  <si>
    <t>Florín arubeño</t>
  </si>
  <si>
    <t>Manat azerbaiyano</t>
  </si>
  <si>
    <t>Marco convertible</t>
  </si>
  <si>
    <t>Dólar de Barbados</t>
  </si>
  <si>
    <t>Taka</t>
  </si>
  <si>
    <t>Lev búlgaro</t>
  </si>
  <si>
    <t>Dinar bareiní</t>
  </si>
  <si>
    <t>Franco de Burundi</t>
  </si>
  <si>
    <t>Dólar bermudeño</t>
  </si>
  <si>
    <t>Dólar de Brunéi</t>
  </si>
  <si>
    <t>Boliviano</t>
  </si>
  <si>
    <t>BOV</t>
  </si>
  <si>
    <t>MVDOL</t>
  </si>
  <si>
    <t>Real brasileño</t>
  </si>
  <si>
    <t>Dólar bahameño</t>
  </si>
  <si>
    <t>Ngultrum</t>
  </si>
  <si>
    <t>Pula</t>
  </si>
  <si>
    <t>Rublo bielorruso</t>
  </si>
  <si>
    <t>Dólar beliceño</t>
  </si>
  <si>
    <t>Dólar canadiense</t>
  </si>
  <si>
    <t>Franco congoleño</t>
  </si>
  <si>
    <t>CHE</t>
  </si>
  <si>
    <t>Euro WIR</t>
  </si>
  <si>
    <t>Franco suizo</t>
  </si>
  <si>
    <t>CHW</t>
  </si>
  <si>
    <t>Franco WIR</t>
  </si>
  <si>
    <t>CLF</t>
  </si>
  <si>
    <t>Unidad de fomento</t>
  </si>
  <si>
    <t>Peso chileno</t>
  </si>
  <si>
    <t>Yuan chino</t>
  </si>
  <si>
    <t>Peso colombiano</t>
  </si>
  <si>
    <t>COU</t>
  </si>
  <si>
    <t>Unidad de valor real</t>
  </si>
  <si>
    <t>Colón costarricense</t>
  </si>
  <si>
    <t>Peso convertible</t>
  </si>
  <si>
    <t>Peso cubano</t>
  </si>
  <si>
    <t>Escudo caboverdiano</t>
  </si>
  <si>
    <t>Corona checa</t>
  </si>
  <si>
    <t>Franco yibutiano</t>
  </si>
  <si>
    <t>Corona danesa</t>
  </si>
  <si>
    <t>Peso dominicano</t>
  </si>
  <si>
    <t>Dinar argelino</t>
  </si>
  <si>
    <t>Libra egipcia</t>
  </si>
  <si>
    <t>Nakfa</t>
  </si>
  <si>
    <t>Birr etíope</t>
  </si>
  <si>
    <t>Euro</t>
  </si>
  <si>
    <t>Dólar fiyiano</t>
  </si>
  <si>
    <t>Libra malvinense</t>
  </si>
  <si>
    <t>Libra esterlina</t>
  </si>
  <si>
    <t>Lari</t>
  </si>
  <si>
    <t>Cedi ghanés</t>
  </si>
  <si>
    <t>Libra de Gibraltar</t>
  </si>
  <si>
    <t>Dalasi</t>
  </si>
  <si>
    <t>Franco guineano</t>
  </si>
  <si>
    <t>Quetzal</t>
  </si>
  <si>
    <t>Dólar guyanés</t>
  </si>
  <si>
    <t>Dólar de Hong Kong</t>
  </si>
  <si>
    <t>Lempira</t>
  </si>
  <si>
    <t>Kuna</t>
  </si>
  <si>
    <t>Gourde</t>
  </si>
  <si>
    <t>Forinto</t>
  </si>
  <si>
    <t>Rupia indonesia</t>
  </si>
  <si>
    <t>Nuevo shéquel israelí</t>
  </si>
  <si>
    <t>Rupia india</t>
  </si>
  <si>
    <t>Dinar iraquí</t>
  </si>
  <si>
    <t>Rial iraní</t>
  </si>
  <si>
    <t>Corona islandesa</t>
  </si>
  <si>
    <t>Dólar jamaiquino</t>
  </si>
  <si>
    <t>Dinar jordano</t>
  </si>
  <si>
    <t>Yen</t>
  </si>
  <si>
    <t>Chelín keniano</t>
  </si>
  <si>
    <t>Som</t>
  </si>
  <si>
    <t>Riel</t>
  </si>
  <si>
    <t>Franco comorense</t>
  </si>
  <si>
    <t>Won norcoreano</t>
  </si>
  <si>
    <t>Won</t>
  </si>
  <si>
    <t>Dinar kuwaití</t>
  </si>
  <si>
    <t>Dólar de las Islas Caimán</t>
  </si>
  <si>
    <t>Tenge</t>
  </si>
  <si>
    <t>Kip</t>
  </si>
  <si>
    <t>Libra libanesa</t>
  </si>
  <si>
    <t>Rupia de Sri Lanka</t>
  </si>
  <si>
    <t>Dólar liberiano</t>
  </si>
  <si>
    <t>Loti</t>
  </si>
  <si>
    <t>Dinar libio</t>
  </si>
  <si>
    <t>Dírham marroquí</t>
  </si>
  <si>
    <t>Leu moldavo</t>
  </si>
  <si>
    <t>Ariary malgache</t>
  </si>
  <si>
    <t>Denar</t>
  </si>
  <si>
    <t>Kyat</t>
  </si>
  <si>
    <t>Tugrik</t>
  </si>
  <si>
    <t>Pataca</t>
  </si>
  <si>
    <t>Uguiya</t>
  </si>
  <si>
    <t>Rupia de Mauricio</t>
  </si>
  <si>
    <t>Rufiyaa</t>
  </si>
  <si>
    <t>Kwacha</t>
  </si>
  <si>
    <t>Peso mexicano</t>
  </si>
  <si>
    <t>MXV</t>
  </si>
  <si>
    <t>Unidad de Inversión (UDI) mexicana</t>
  </si>
  <si>
    <t>Ringgit malayo</t>
  </si>
  <si>
    <t>Metical mozambiqueño</t>
  </si>
  <si>
    <t>Dólar namibio</t>
  </si>
  <si>
    <t>Naira</t>
  </si>
  <si>
    <t>Córdoba</t>
  </si>
  <si>
    <t>Corona noruega</t>
  </si>
  <si>
    <t>Rupia nepalí</t>
  </si>
  <si>
    <t>Rial omaní</t>
  </si>
  <si>
    <t>Balboa</t>
  </si>
  <si>
    <t>Sol</t>
  </si>
  <si>
    <t>Kina</t>
  </si>
  <si>
    <t>Peso filipino</t>
  </si>
  <si>
    <t>Rupia pakistaní</t>
  </si>
  <si>
    <t>Złoty</t>
  </si>
  <si>
    <t>Guaraní</t>
  </si>
  <si>
    <t>Riyal qatarí</t>
  </si>
  <si>
    <t>Leu rumano</t>
  </si>
  <si>
    <t>Dinar serbio</t>
  </si>
  <si>
    <t>Rublo ruso</t>
  </si>
  <si>
    <t>Franco ruandés</t>
  </si>
  <si>
    <t>Riyal saudí</t>
  </si>
  <si>
    <t>Dólar de las Islas Salomón</t>
  </si>
  <si>
    <t>Rupia seychelense</t>
  </si>
  <si>
    <t>Dinar sudanés</t>
  </si>
  <si>
    <t>Corona sueca</t>
  </si>
  <si>
    <t>Dólar de Singapur</t>
  </si>
  <si>
    <t>Libra de Santa Elena</t>
  </si>
  <si>
    <t>Leone</t>
  </si>
  <si>
    <t>Chelín somalí</t>
  </si>
  <si>
    <t>Dólar surinamés</t>
  </si>
  <si>
    <t>SSP</t>
  </si>
  <si>
    <t>Libra sursudanesa</t>
  </si>
  <si>
    <t>Dobra</t>
  </si>
  <si>
    <t>Colon Salvadoreño</t>
  </si>
  <si>
    <t>Libra siria</t>
  </si>
  <si>
    <t>Lilangeni</t>
  </si>
  <si>
    <t>Baht</t>
  </si>
  <si>
    <t>Somoni tayiko</t>
  </si>
  <si>
    <t>Manat turcomano</t>
  </si>
  <si>
    <t>Dinar tunecino</t>
  </si>
  <si>
    <t>Paʻanga</t>
  </si>
  <si>
    <t>Lira turca</t>
  </si>
  <si>
    <t>Dólar de Trinidad y Tobago</t>
  </si>
  <si>
    <t>Nuevo dólar taiwanés</t>
  </si>
  <si>
    <t>Chelín tanzano</t>
  </si>
  <si>
    <t>Grivna</t>
  </si>
  <si>
    <t>Chelín ugandés</t>
  </si>
  <si>
    <t>USN</t>
  </si>
  <si>
    <t>Dólar estadounidense (Siguiente día)</t>
  </si>
  <si>
    <t>UYI</t>
  </si>
  <si>
    <t>Peso en Unidades Indexadas (Uruguay)</t>
  </si>
  <si>
    <t>Peso uruguayo</t>
  </si>
  <si>
    <t>UYW</t>
  </si>
  <si>
    <t>Unidad Previsional</t>
  </si>
  <si>
    <t>Som uzbeko</t>
  </si>
  <si>
    <t>VES7​</t>
  </si>
  <si>
    <t>Bolívar soberano</t>
  </si>
  <si>
    <t>Dong vietnamita</t>
  </si>
  <si>
    <t>Vatu</t>
  </si>
  <si>
    <t>Tala</t>
  </si>
  <si>
    <t>Franco CFA de África Central</t>
  </si>
  <si>
    <t>XAG</t>
  </si>
  <si>
    <t>Plata (una onza troy)</t>
  </si>
  <si>
    <t>XAU</t>
  </si>
  <si>
    <t>Oro (una onza troy)</t>
  </si>
  <si>
    <t>XBA</t>
  </si>
  <si>
    <t>Unidad compuesta europea (EURCO) (Unidad del mercados de bonos)</t>
  </si>
  <si>
    <t>XBB</t>
  </si>
  <si>
    <t>Unidad Monetaria europea (E.M.U.-6) (Unidad del mercado de bonos)</t>
  </si>
  <si>
    <t>XBC</t>
  </si>
  <si>
    <t>Unidad europea de cuenta 9 (E.U.A.-9) (Unidad del mercado de bonos)</t>
  </si>
  <si>
    <t>XBD</t>
  </si>
  <si>
    <t>Unidad europea de cuenta 17 (E.U.A.-17) (Unidad del mercado de bonos)</t>
  </si>
  <si>
    <t>Dólar del Caribe Oriental</t>
  </si>
  <si>
    <t>Derechos especiales de giro</t>
  </si>
  <si>
    <t>Franco CFA de África Occidental</t>
  </si>
  <si>
    <t>XPD</t>
  </si>
  <si>
    <t>Paladio (una onza troy)</t>
  </si>
  <si>
    <t>Franco CFP</t>
  </si>
  <si>
    <t>XPT</t>
  </si>
  <si>
    <t>Platino (una onza troy)</t>
  </si>
  <si>
    <t>XSU</t>
  </si>
  <si>
    <t>SUCRE</t>
  </si>
  <si>
    <t>XTS</t>
  </si>
  <si>
    <t>Reservado para pruebas</t>
  </si>
  <si>
    <t>XUA</t>
  </si>
  <si>
    <t>Unidad de cuenta BAD</t>
  </si>
  <si>
    <t>XXX</t>
  </si>
  <si>
    <t>Sin divisa</t>
  </si>
  <si>
    <t>Rial yemení</t>
  </si>
  <si>
    <t>Rand</t>
  </si>
  <si>
    <t>Kwacha zambiano</t>
  </si>
  <si>
    <t>ZWL</t>
  </si>
  <si>
    <t>Dólar zimbabuense</t>
  </si>
  <si>
    <t>No Corrientes</t>
  </si>
  <si>
    <t>Las cuentas por pagar comerciales se componen como sigue:</t>
  </si>
  <si>
    <t>Símbolo de Moneda</t>
  </si>
  <si>
    <t>Intereses a pagar</t>
  </si>
  <si>
    <t>Intereses préstamos entidades financieras a pagar</t>
  </si>
  <si>
    <t>(-) Intereses a Devengar</t>
  </si>
  <si>
    <t>Importe (miles de Gs)</t>
  </si>
  <si>
    <t>Monto Capital Social</t>
  </si>
  <si>
    <t>Valor Nominal de Acciones</t>
  </si>
  <si>
    <t>Cantidad de Acciones</t>
  </si>
  <si>
    <t>(a) Equivalentes al tipo de cambio referencial de la fecha de presentacion</t>
  </si>
  <si>
    <t xml:space="preserve">Presentadas en forma comparativa con el periodo terminado </t>
  </si>
  <si>
    <t>Linea de negocio 1</t>
  </si>
  <si>
    <t>Linea de negocio 2</t>
  </si>
  <si>
    <t>Conceptos</t>
  </si>
  <si>
    <t>Utilidad Neta</t>
  </si>
  <si>
    <t>Cantidad de Acciones Ordinarias en Circulación</t>
  </si>
  <si>
    <t>ESTADO DE EVOLUCIÓN DEL PATRIMONIO NETO</t>
  </si>
  <si>
    <t>ESTADO DE FLUJOS DE EFECTIVO (Método directo)</t>
  </si>
  <si>
    <t>Composición de la cartera de créditos por ventas</t>
  </si>
  <si>
    <t>Total de la cartera de créditos (A+B)</t>
  </si>
  <si>
    <t>(-) Total Previsiones</t>
  </si>
  <si>
    <t>Monto</t>
  </si>
  <si>
    <t>TOTAL  NETO DE LA CARTERA DE CRÉDITOS</t>
  </si>
  <si>
    <t>Las cuentas a cobrar comerciales a corto plazo se integran como sigue:</t>
  </si>
  <si>
    <t>Las cuentas a cobrar comerciales a largo plazo se integran como sigue:</t>
  </si>
  <si>
    <t>ACTIVO</t>
  </si>
  <si>
    <t>PASIVO</t>
  </si>
  <si>
    <t>Préstamos a largo plazo</t>
  </si>
  <si>
    <t>Otros pasivos</t>
  </si>
  <si>
    <t>Total pasivo</t>
  </si>
  <si>
    <t>Saldos y transacciones con partes relacionadas</t>
  </si>
  <si>
    <t>Nota 40</t>
  </si>
  <si>
    <t>Índice</t>
  </si>
  <si>
    <t>CREDICENTRO S.A.E.C.A.</t>
  </si>
  <si>
    <t>FECHA</t>
  </si>
  <si>
    <t>NIVEL</t>
  </si>
  <si>
    <t>RUB_OR</t>
  </si>
  <si>
    <t>COD_RUBRO</t>
  </si>
  <si>
    <t>RUBRO</t>
  </si>
  <si>
    <t>SALDO_ACTUAL_GS_9</t>
  </si>
  <si>
    <t>SALDO_ACTUAL_EQ_DOLAR_10</t>
  </si>
  <si>
    <t>SALDO_ACTUAL_EQ_GS_11</t>
  </si>
  <si>
    <t>TOTAL_12</t>
  </si>
  <si>
    <t>Activo</t>
  </si>
  <si>
    <t>0.11.1.10.101.1.02.001.99</t>
  </si>
  <si>
    <t>Moneda Local</t>
  </si>
  <si>
    <t>Moneda Extranjera - U$S</t>
  </si>
  <si>
    <t>0.11.1.10.101.1.02.506.01</t>
  </si>
  <si>
    <t>0.11.1.20.109.1.02.002.99</t>
  </si>
  <si>
    <t>Bancos Privados del Pais</t>
  </si>
  <si>
    <t>Continental Acciones Cta. Cte. 16-573462-02 - Gs.</t>
  </si>
  <si>
    <t>0.11.1.20.109.1.04.006.99</t>
  </si>
  <si>
    <t>Itau Cta. Cte. 1401284 Gs</t>
  </si>
  <si>
    <t>0.11.1.20.109.1.04.009.01</t>
  </si>
  <si>
    <t>Itau Cta. Cte. 50018954 Usd</t>
  </si>
  <si>
    <t>Continental Matriz Cta.Cte.16-747760-08 - Gs</t>
  </si>
  <si>
    <t>Continental Suc. C.D.E. Cta.Cte.16-776980-01 - Gs</t>
  </si>
  <si>
    <t>Continental Matriz Cta.Cte.16-756801-07 - Usd</t>
  </si>
  <si>
    <t>Continental Documenta Cta.Cte.16-327481-01 - Gs</t>
  </si>
  <si>
    <t>0.11.1.20.109.1.04.025.99</t>
  </si>
  <si>
    <t>Continental Practipago Cta.Ah.16-103302-01 - Gs</t>
  </si>
  <si>
    <t>0.11.1.20.109.1.04.026.99</t>
  </si>
  <si>
    <t>Solar Cta. Ah. 0181106 - Gs</t>
  </si>
  <si>
    <t>0.11.1.20.109.1.04.039.99</t>
  </si>
  <si>
    <t>Continental Tarjetas Cta.Cte.16-460821-08 - Gs</t>
  </si>
  <si>
    <t>Continental Suc. Acc Sur Cta.Cte. 16-819704-07 - Gs</t>
  </si>
  <si>
    <t>0.11.1.20.109.1.04.044.99</t>
  </si>
  <si>
    <t>Bancop Cta. Cte. 410029718 - Gs</t>
  </si>
  <si>
    <t>0.11.1.20.109.1.04.045.99</t>
  </si>
  <si>
    <t>Conti. Infonet Boca Cobranzas Cta.Cte.16-643821-09 - Gs</t>
  </si>
  <si>
    <t>0.11.1.20.109.1.04.049.99</t>
  </si>
  <si>
    <t>Continental Ext. Infonet Cta.Cte.16-643881-06 - Gs</t>
  </si>
  <si>
    <t>0.11.1.20.109.1.04.051.99</t>
  </si>
  <si>
    <t>Continental Ext. Documenta Cta.Cte.16-643921-08 - Gs</t>
  </si>
  <si>
    <t>0.11.1.20.109.1.04.052.99</t>
  </si>
  <si>
    <t>Vision Cta. Cte. 900485680 - Gs</t>
  </si>
  <si>
    <t>0.11.1.20.109.1.04.053.99</t>
  </si>
  <si>
    <t>Cefisa Cta. Ahorro - Gs</t>
  </si>
  <si>
    <t>0.11.1.20.109.1.04.054.01</t>
  </si>
  <si>
    <t>Cefisa Cta. Ahorro - Usd</t>
  </si>
  <si>
    <t>0.11.1.20.109.1.04.056.01</t>
  </si>
  <si>
    <t>Amambay Cta. Ah. 10155002066 - Usd</t>
  </si>
  <si>
    <t>0.11.1.20.109.1.04.059.01</t>
  </si>
  <si>
    <t>Solar Cta. Ah. 0182874 - Usd</t>
  </si>
  <si>
    <t>0.11.1.20.109.1.04.060.01</t>
  </si>
  <si>
    <t>Bancop Cta. Usd 0410036188</t>
  </si>
  <si>
    <t>0.11.1.20.109.1.04.060.99</t>
  </si>
  <si>
    <t>Ficsa Cta.Ah. 0131000848 Gs</t>
  </si>
  <si>
    <t>0.11.1.20.109.1.04.061.01</t>
  </si>
  <si>
    <t>Gnb Cta. Cte. 12409384/002 Usd</t>
  </si>
  <si>
    <t>Gnb Cta. Cte. 12409384/001 - Gs</t>
  </si>
  <si>
    <t>0.11.1.20.109.1.04.063.01</t>
  </si>
  <si>
    <t>Finexpar Cta. Ah. 101.5500034/9 Usd</t>
  </si>
  <si>
    <t>0.11.1.20.109.1.04.063.99</t>
  </si>
  <si>
    <t>Finexpar Cta. Ah. 155000580 - Gs.</t>
  </si>
  <si>
    <t>0.11.1.20.109.1.04.065.99</t>
  </si>
  <si>
    <t>Conti-Documenta Emisor 16-283184-05 Gs</t>
  </si>
  <si>
    <t>0.11.1.20.109.1.04.066.99</t>
  </si>
  <si>
    <t>Amambay Cob Cta.Cte. 100023529 Gs</t>
  </si>
  <si>
    <t>0.11.1.20.109.1.04.069.99</t>
  </si>
  <si>
    <t>Finlatina Cta. Ah. 73569 Gs</t>
  </si>
  <si>
    <t>0.11.1.20.109.1.04.070.99</t>
  </si>
  <si>
    <t>Amambay Com Cta.Ah.155028524 Gs</t>
  </si>
  <si>
    <t>0.11.1.20.109.1.04.071.01</t>
  </si>
  <si>
    <t>Fin.Paraguayo Japonesa Cj.Ah. 178323 Usd</t>
  </si>
  <si>
    <t>0.11.1.20.109.1.04.071.99</t>
  </si>
  <si>
    <t>Fin.Paraguayo Japonesa Cta.Ah. 168435 - Gs</t>
  </si>
  <si>
    <t>0.11.1.20.109.1.04.073.01</t>
  </si>
  <si>
    <t>Gnb Cta. Cte. 12409384/005 Usd</t>
  </si>
  <si>
    <t>0.11.1.20.109.1.04.075.01</t>
  </si>
  <si>
    <t>Banco Rio Cta.Ah. 01-00000850-02 Usd</t>
  </si>
  <si>
    <t>0.11.1.20.109.1.04.075.99</t>
  </si>
  <si>
    <t>Banco Rio Cta.Ah. 01-00034299-02 Gs</t>
  </si>
  <si>
    <t>0.11.1.20.109.1.04.086.99</t>
  </si>
  <si>
    <t>Banco Rio 01-819400-01 Gs</t>
  </si>
  <si>
    <t>0.11.1.20.109.1.04.210.01</t>
  </si>
  <si>
    <t>El Comercio Cta.Ah.3745-02 - Usd</t>
  </si>
  <si>
    <t>0.11.1.20.109.1.04.421.99</t>
  </si>
  <si>
    <t>0.13.7.10.131.7.04.000.01</t>
  </si>
  <si>
    <t>0.13.7.10.131.7.04.000.99</t>
  </si>
  <si>
    <t>0.13.7.80.161.7.82.000.99</t>
  </si>
  <si>
    <t>Prod. Financ. Documentados - Residentes</t>
  </si>
  <si>
    <t>0.13.7.80.161.7.82.001.01</t>
  </si>
  <si>
    <t>Residentes</t>
  </si>
  <si>
    <t>0.14.5.10.169.5.02.000.01</t>
  </si>
  <si>
    <t>Prest, Plazo Fijo -Resid. -Menores de 180 Dias</t>
  </si>
  <si>
    <t>0.14.7.10.169.7.02.000.01</t>
  </si>
  <si>
    <t>Prest, Plazo Fijo -Resid. -Menores de Tres Años</t>
  </si>
  <si>
    <t>0.14.8.10.169.8.02.000.01</t>
  </si>
  <si>
    <t>Prest, Plazo Fijo -Resid. -Mayores de Tres Años</t>
  </si>
  <si>
    <t>0.14.5.10.169.5.02.000.99</t>
  </si>
  <si>
    <t>0.14.6.10.169.6.02.000.99</t>
  </si>
  <si>
    <t>Prest, Plazo Fijo -Resid. -Menores de Un Año</t>
  </si>
  <si>
    <t>0.14.7.10.169.7.02.000.99</t>
  </si>
  <si>
    <t>0.14.8.10.169.8.02.000.99</t>
  </si>
  <si>
    <t>Prestamos Amortizables No Reajustables</t>
  </si>
  <si>
    <t>0.14.8.10.173.8.02.000.01</t>
  </si>
  <si>
    <t>Prest,Amortizables -Resid -Mayores de Tres Años</t>
  </si>
  <si>
    <t>0.14.4.10.173.4.02.000.99</t>
  </si>
  <si>
    <t>Prest,Amortizables -Resid -Menores de 90 Dias</t>
  </si>
  <si>
    <t>0.14.5.10.173.5.02.000.99</t>
  </si>
  <si>
    <t>Prest,Amortizables -Resid -Menores de 180 Dias</t>
  </si>
  <si>
    <t>0.14.6.10.173.6.02.000.99</t>
  </si>
  <si>
    <t>Prest,Amortizables -Resid -Menores de Un Año</t>
  </si>
  <si>
    <t>0.14.7.10.173.7.02.000.99</t>
  </si>
  <si>
    <t>Prest,Amortizables -Resid -Menores de Tres Años</t>
  </si>
  <si>
    <t>0.14.8.10.173.8.02.000.99</t>
  </si>
  <si>
    <t>Prestamos Al Personal -Menores de 180 Dias</t>
  </si>
  <si>
    <t>Prestamos Al Personal -Menores de Un Año</t>
  </si>
  <si>
    <t>Prestamos Al Personal -Menores de Tres Años</t>
  </si>
  <si>
    <t>0.14.8.10.173.8.04.000.01</t>
  </si>
  <si>
    <t>Prestamos Al Personal -Mayores de Tres Años</t>
  </si>
  <si>
    <t>0.14.4.10.173.4.04.000.99</t>
  </si>
  <si>
    <t>Prestamos Al Personal -Menores de 90 Dias</t>
  </si>
  <si>
    <t>0.14.5.10.173.5.04.000.99</t>
  </si>
  <si>
    <t>0.14.6.10.173.6.04.000.99</t>
  </si>
  <si>
    <t>0.14.7.10.173.7.04.000.99</t>
  </si>
  <si>
    <t>0.14.8.10.173.8.04.000.99</t>
  </si>
  <si>
    <t>0.14.8.10.173.8.08.000.99</t>
  </si>
  <si>
    <t>Creditos Refinanciados -P.Amortizables -Mayores de Tres Años</t>
  </si>
  <si>
    <t>0.14.7.10.173.7.10.000.99</t>
  </si>
  <si>
    <t>Creditos Reestructurados -P.Amortiz. -Menores de Tres Años</t>
  </si>
  <si>
    <t>0.14.8.10.173.8.10.000.99</t>
  </si>
  <si>
    <t>Creditos Reestructurados -P.Amortiz. -Mayores de Tres Años</t>
  </si>
  <si>
    <t>0.14.1.10.183.1.02.002.99</t>
  </si>
  <si>
    <t>Cheques Devuelto - Vista</t>
  </si>
  <si>
    <t>Deudores por Utilizacion de Tarjetas de Creditos</t>
  </si>
  <si>
    <t>Documentos Descontados</t>
  </si>
  <si>
    <t>0.14.7.10.351.7.02.000.01</t>
  </si>
  <si>
    <t>Documentos Descontados  Resid.-Menores de Tres Años</t>
  </si>
  <si>
    <t>0.14.8.10.351.8.02.000.01</t>
  </si>
  <si>
    <t>Documentos Descontados  Resid.-Mayores de Tres Años</t>
  </si>
  <si>
    <t>Documentos Descontados  Resid.-Menores de 180 Dias</t>
  </si>
  <si>
    <t>0.14.8.10.351.8.02.000.99</t>
  </si>
  <si>
    <t>Cheques Diferidos Descontados -Menores de 90 Dias</t>
  </si>
  <si>
    <t>Cheques Diferidos Descontados -Menores de 180 Dias</t>
  </si>
  <si>
    <t>0.14.4.10.405.4.01.000.99</t>
  </si>
  <si>
    <t>0.14.5.10.405.5.01.000.99</t>
  </si>
  <si>
    <t>0.14.8.10.405.8.01.000.99</t>
  </si>
  <si>
    <t>Cheques Diferidos Descontados -Mayores de Tres Años</t>
  </si>
  <si>
    <t>Productos Financi. Doc. - Resid. &lt; de 30 Dias</t>
  </si>
  <si>
    <t>Productos Financi. Doc. - Resid. &lt; de 60 Dias</t>
  </si>
  <si>
    <t>Productos Financi. Doc. - Resid. &lt; de 90 Dias</t>
  </si>
  <si>
    <t>0.14.5.80.225.5.82.000.01</t>
  </si>
  <si>
    <t>Productos Financi. Doc. - Resid. &lt; de 180 Dias</t>
  </si>
  <si>
    <t>0.14.6.80.225.6.82.000.01</t>
  </si>
  <si>
    <t>Productos Financi. Doc. - Resid. &lt; de 1 Aðo</t>
  </si>
  <si>
    <t>0.14.7.80.225.7.82.000.01</t>
  </si>
  <si>
    <t>Productos Financ.Doc. - Resid.&lt; de 3 Aðos</t>
  </si>
  <si>
    <t>0.14.8.80.225.8.82.000.01</t>
  </si>
  <si>
    <t>Productos Financi. Doc. - Resid. &gt; de 3 Aðos</t>
  </si>
  <si>
    <t>0.14.2.80.225.2.82.000.99</t>
  </si>
  <si>
    <t>0.14.3.80.225.3.82.000.99</t>
  </si>
  <si>
    <t>0.14.4.80.225.4.82.000.99</t>
  </si>
  <si>
    <t>0.14.5.80.225.5.82.000.99</t>
  </si>
  <si>
    <t>0.14.6.80.225.6.82.000.99</t>
  </si>
  <si>
    <t>0.14.7.80.225.7.82.000.99</t>
  </si>
  <si>
    <t>0.14.8.80.225.8.82.000.99</t>
  </si>
  <si>
    <t>(Prod. Financ. Docum. a Devengar - Resid. &lt; 30 Dias)</t>
  </si>
  <si>
    <t>(Prod. Financ. Docum. a Devengar - Resid. &lt; 90 Dias)</t>
  </si>
  <si>
    <t>0.14.5.80.225.5.94.000.01</t>
  </si>
  <si>
    <t>(Prod. Financ. Docum. a Devengar - Resid. &lt; 180 Dias)</t>
  </si>
  <si>
    <t>0.14.6.80.225.6.94.000.01</t>
  </si>
  <si>
    <t>(Prod. Financ. Docum. a Devengar - Resid. &lt; 1 Aðo)</t>
  </si>
  <si>
    <t>0.14.7.80.225.7.94.000.01</t>
  </si>
  <si>
    <t>(Prod. Financ. Docum. a Devengar - Resid. &lt; 3 Aðos)</t>
  </si>
  <si>
    <t>0.14.8.80.225.8.94.000.01</t>
  </si>
  <si>
    <t>(Prod. Financ. Docum. a Devengar - Resid. &gt; 3 Aðos)</t>
  </si>
  <si>
    <t>0.14.2.80.225.2.94.000.99</t>
  </si>
  <si>
    <t>0.14.4.80.225.4.94.000.99</t>
  </si>
  <si>
    <t>0.14.5.80.225.5.94.000.99</t>
  </si>
  <si>
    <t>0.14.6.80.225.6.94.000.99</t>
  </si>
  <si>
    <t>0.14.7.80.225.7.94.000.99</t>
  </si>
  <si>
    <t>0.14.8.80.225.8.94.000.99</t>
  </si>
  <si>
    <t>0.14.2.90.231.2.92.001.99</t>
  </si>
  <si>
    <t>(Previsiones s/Prest,Amortiz. -Menores 30 Dias)</t>
  </si>
  <si>
    <t>Anticipos por Compra de Bienes y Servicios</t>
  </si>
  <si>
    <t>0.15.0.10.241.0.02.008.99</t>
  </si>
  <si>
    <t>Deudores Varios</t>
  </si>
  <si>
    <t>0.15.0.10.243.0.01.013.99</t>
  </si>
  <si>
    <t>Gastos Diferidos ¿ Emision</t>
  </si>
  <si>
    <t>0.15.0.10.243.0.01.023.99</t>
  </si>
  <si>
    <t>Gto.Pag.Adel-Gtos.Grales</t>
  </si>
  <si>
    <t>Anticipo de Impuestos Nacionales</t>
  </si>
  <si>
    <t>0.15.0.10.245.0.04.001.99</t>
  </si>
  <si>
    <t>Anticipo de Impuesto a la Renta</t>
  </si>
  <si>
    <t>Impuesto Al Valor Agregado - a Deducir</t>
  </si>
  <si>
    <t>Diversos</t>
  </si>
  <si>
    <t>0.15.0.10.257.0.02.025.99</t>
  </si>
  <si>
    <t>Documentos a Compensar</t>
  </si>
  <si>
    <t>0.15.0.10.257.0.02.032.99</t>
  </si>
  <si>
    <t>Cajero Clearing Tarjetas</t>
  </si>
  <si>
    <t>0.15.0.10.257.0.02.037.99</t>
  </si>
  <si>
    <t>Op. a Cancelar Tarjeta Corporativa</t>
  </si>
  <si>
    <t>0.15.0.10.257.0.02.043.99</t>
  </si>
  <si>
    <t>Viatico a Rendir Gs</t>
  </si>
  <si>
    <t>0.15.0.10.257.0.02.044.99</t>
  </si>
  <si>
    <t>Anticipo Procard</t>
  </si>
  <si>
    <t>0.15.0.10.257.0.02.059.99</t>
  </si>
  <si>
    <t>Operaciones a Liquidar Carsa-Cobro Prestamos</t>
  </si>
  <si>
    <t>0.15.0.10.257.0.02.060.99</t>
  </si>
  <si>
    <t>Operaciones a Liquidar Pronet-Cobros de Prestamos</t>
  </si>
  <si>
    <t>0.15.0.10.257.0.02.061.99</t>
  </si>
  <si>
    <t>Operaciones a Liquidar Infonet</t>
  </si>
  <si>
    <t>0.15.0.10.257.0.02.062.99</t>
  </si>
  <si>
    <t>Operaciones a Liquidar Documenta - Prestamos</t>
  </si>
  <si>
    <t>0.15.0.10.257.0.02.063.99</t>
  </si>
  <si>
    <t>Operaciones a Liquidar Netel - Prestamos</t>
  </si>
  <si>
    <t>0.15.0.10.257.0.02.087.99</t>
  </si>
  <si>
    <t>A Cobrar por Cartera Transf. Gs.</t>
  </si>
  <si>
    <t>0.15.0.10.257.0.02.090.99</t>
  </si>
  <si>
    <t>Impuesto a Regularizar</t>
  </si>
  <si>
    <t>0.15.0.10.257.0.02.149.99</t>
  </si>
  <si>
    <t>Operaciones a Cancelar Rrhh Gs.</t>
  </si>
  <si>
    <t>0.16.0.10.265.0.02.001.99</t>
  </si>
  <si>
    <t>Colocacion Vencida-Residente</t>
  </si>
  <si>
    <t>0.16.0.10.265.0.02.003.99</t>
  </si>
  <si>
    <t>Cred. Vencidos Cheques Devueltos</t>
  </si>
  <si>
    <t>0.16.0.10.269.0.02.001.99</t>
  </si>
  <si>
    <t>Creditos en Gestion - Residentes</t>
  </si>
  <si>
    <t>0.16.0.10.269.0.02.003.99</t>
  </si>
  <si>
    <t>Cred.en Gestion - Cheques Devueltos</t>
  </si>
  <si>
    <t>Creditos Morosos</t>
  </si>
  <si>
    <t>0.16.0.30.275.0.02.001.99</t>
  </si>
  <si>
    <t>Creditos Morosos - Prestamos</t>
  </si>
  <si>
    <t>0.16.0.30.275.0.02.003.99</t>
  </si>
  <si>
    <t>Creditos Morosos - Cheques Devueltos</t>
  </si>
  <si>
    <t>Productos Financ.Documentados - Residentes</t>
  </si>
  <si>
    <t>0.16.0.80.277.0.82.001.99</t>
  </si>
  <si>
    <t>0.16.0.80.277.0.94.001.99</t>
  </si>
  <si>
    <t>(Productos Financieros Documentados a Devengar - Residentes)</t>
  </si>
  <si>
    <t>Product.Financ.Document.- Residentes</t>
  </si>
  <si>
    <t>0.16.0.80.279.0.82.001.99</t>
  </si>
  <si>
    <t>0.16.0.80.279.0.94.001.99</t>
  </si>
  <si>
    <t>Productos Financ. Document. - Residentes</t>
  </si>
  <si>
    <t>0.16.0.80.347.0.82.000.99</t>
  </si>
  <si>
    <t>Prod, Financ,Docum, Cred,Morosos - Residentes</t>
  </si>
  <si>
    <t>0.16.0.80.347.0.82.001.99</t>
  </si>
  <si>
    <t>0.16.0.80.347.0.94.001.99</t>
  </si>
  <si>
    <t>Muebles en el Pais</t>
  </si>
  <si>
    <t>0.17.0.10.293.0.04.001.99</t>
  </si>
  <si>
    <t>Inmuebles Adjudicados en el Pais</t>
  </si>
  <si>
    <t>0.17.0.20.295.0.04.020.99</t>
  </si>
  <si>
    <t>Acciones en Otras Empresas</t>
  </si>
  <si>
    <t>Prevision Bienes Adquiridos en Recup.de Cred.- Usd</t>
  </si>
  <si>
    <t>0.18.0.10.319.0.02.014.99</t>
  </si>
  <si>
    <t>Mejoras en Inmuebles de Terceros</t>
  </si>
  <si>
    <t>0.18.0.10.319.0.02.015.99</t>
  </si>
  <si>
    <t>Edificios</t>
  </si>
  <si>
    <t>0.18.0.10.319.0.04.011.99</t>
  </si>
  <si>
    <t>Terrenos</t>
  </si>
  <si>
    <t>0.18.0.10.319.0.92.001.99</t>
  </si>
  <si>
    <t>(Deprec.Acumuladas - Edificio)</t>
  </si>
  <si>
    <t>0.18.0.10.319.0.92.002.99</t>
  </si>
  <si>
    <t>(Deprec.Acum-Mejoras Inmueble Terc)</t>
  </si>
  <si>
    <t>Muebles, Utiles e Instalaciones</t>
  </si>
  <si>
    <t>0.18.0.10.321.0.02.001.99</t>
  </si>
  <si>
    <t>Muebles y Utiles</t>
  </si>
  <si>
    <t>0.18.0.10.321.0.02.002.99</t>
  </si>
  <si>
    <t>Equipos de Oficina</t>
  </si>
  <si>
    <t>0.18.0.10.321.0.02.004.99</t>
  </si>
  <si>
    <t>0.18.0.10.321.0.04.001.99</t>
  </si>
  <si>
    <t>Maquinas y Equipos de Oficina</t>
  </si>
  <si>
    <t>0.18.0.10.321.0.92.001.99</t>
  </si>
  <si>
    <t>(Deprec.Acum.-Muebles y Utiles)</t>
  </si>
  <si>
    <t>0.18.0.10.321.0.92.002.99</t>
  </si>
  <si>
    <t>(Deprec.Acum.-Equipos de Oficina)</t>
  </si>
  <si>
    <t>0.18.0.10.321.0.92.004.99</t>
  </si>
  <si>
    <t>(Deprec.Acum-Instal.Prop.Arrendada)</t>
  </si>
  <si>
    <t>(Depreciaciones Acumul.- Maquinas de Almacenes)</t>
  </si>
  <si>
    <t>0.18.0.10.321.0.94.001.99</t>
  </si>
  <si>
    <t>Equipos de Computacion</t>
  </si>
  <si>
    <t>0.18.0.10.323.0.02.001.99</t>
  </si>
  <si>
    <t>Equipos de Informatica</t>
  </si>
  <si>
    <t>0.18.0.10.323.0.92.001.99</t>
  </si>
  <si>
    <t>(Deprec.Acum.-Equipos Informaticos.)</t>
  </si>
  <si>
    <t>Cajas de Seguridad y Tesoro</t>
  </si>
  <si>
    <t>0.18.0.10.325.0.02.001.99</t>
  </si>
  <si>
    <t>Equipos de Seguridad</t>
  </si>
  <si>
    <t>0.18.0.10.325.0.92.001.99</t>
  </si>
  <si>
    <t>Depreciacion Acumulada Equipos de Seguridad</t>
  </si>
  <si>
    <t>Material de Transporte</t>
  </si>
  <si>
    <t>0.18.0.10.327.0.02.000.99</t>
  </si>
  <si>
    <t>Valor Costo Revaluado Material de Transporte</t>
  </si>
  <si>
    <t>0.18.0.10.327.0.92.001.99</t>
  </si>
  <si>
    <t>Depreciacion Acumulada Flota de Vehiculos</t>
  </si>
  <si>
    <t>0.19.0.10.337.0.02.001.99</t>
  </si>
  <si>
    <t>Valor de Costo - Gastos de Organiz.</t>
  </si>
  <si>
    <t>0.19.0.10.337.0.02.022.99</t>
  </si>
  <si>
    <t>Gastos de Organizacion Crediplus</t>
  </si>
  <si>
    <t>0.19.0.10.337.0.04.000.99</t>
  </si>
  <si>
    <t>Software</t>
  </si>
  <si>
    <t>0.19.0.10.337.0.92.000.99</t>
  </si>
  <si>
    <t>(Amortizaciones Acumuladas - Gastos de Organización)</t>
  </si>
  <si>
    <t>(Amortizaciones Acumuladas ¿ Sistemas)</t>
  </si>
  <si>
    <t>0.19.0.10.337.0.94.000.99</t>
  </si>
  <si>
    <t>Mejoras e Instalaciones en Inmuebles Arrendados</t>
  </si>
  <si>
    <t>0.19.0.10.339.0.02.000.99</t>
  </si>
  <si>
    <t>Valor Costo -Mejoras e Instalac,En Inmuebles Arrend.</t>
  </si>
  <si>
    <t>0.19.0.10.339.0.92.000.99</t>
  </si>
  <si>
    <t>(Amortizac,Acumulad,-Mejoras e Instal.en Inm.Arrend)</t>
  </si>
  <si>
    <t>0.19.0.10.341.0.02.000.99</t>
  </si>
  <si>
    <t>Proyecto Desarrollo - Ln</t>
  </si>
  <si>
    <t>0.19.0.10.341.0.02.011.99</t>
  </si>
  <si>
    <t>Gtos.Dif.Licencias</t>
  </si>
  <si>
    <t>Gtos.Dif.Proyecto Werking</t>
  </si>
  <si>
    <t>Gtos.Dif.Valor Llave Wk</t>
  </si>
  <si>
    <t>0.19.0.10.341.0.92.000.99</t>
  </si>
  <si>
    <t>(Amort. Acum. Proyecto Desarrollo - Ln)</t>
  </si>
  <si>
    <t>0.19.0.10.341.0.92.011.99</t>
  </si>
  <si>
    <t>(Amort. Acum. - Difer.Licencias)</t>
  </si>
  <si>
    <t>(Amort.Acum. - Difer.Proyecto Werking)</t>
  </si>
  <si>
    <t>(Amort.Acum. - Difer.Valor Llave Wk)</t>
  </si>
  <si>
    <t>Pasivo</t>
  </si>
  <si>
    <t>Depositos a la Vista de Otras Instituciones Financ</t>
  </si>
  <si>
    <t>Continental Suc.Caaguazu Cta.Cte.16-819864-03 - Gs</t>
  </si>
  <si>
    <t>Prestamos Directos Plazo 181-360 Dias</t>
  </si>
  <si>
    <t>0.21.7.40.390.7.02.000.01</t>
  </si>
  <si>
    <t>Prestamos Directos Plazo 361-1080 Dias</t>
  </si>
  <si>
    <t>0.21.6.40.390.6.02.000.99</t>
  </si>
  <si>
    <t>0.21.7.40.390.7.02.000.99</t>
  </si>
  <si>
    <t>0.21.8.40.390.8.02.000.99</t>
  </si>
  <si>
    <t>Prestamos Directos Plazo Mayor a 1080 Dias</t>
  </si>
  <si>
    <t>0.21.8.40.390.8.03.000.99</t>
  </si>
  <si>
    <t>Prest. Rec. del Exterior Gs</t>
  </si>
  <si>
    <t>0.21.5.80.134.5.82.001.01</t>
  </si>
  <si>
    <t>Int. a Pagar Prest. Directos Plazo 91-180 Dias</t>
  </si>
  <si>
    <t>Int. a Pagar Prest. Directos Plazo 181-360 Dias</t>
  </si>
  <si>
    <t>0.21.7.80.134.7.82.001.01</t>
  </si>
  <si>
    <t>Int.a Pagar Prest.Directos Plazo 361-1080 Dias</t>
  </si>
  <si>
    <t>0.21.5.80.134.5.82.001.99</t>
  </si>
  <si>
    <t>0.21.6.80.134.6.82.001.99</t>
  </si>
  <si>
    <t>0.21.7.80.134.7.82.001.99</t>
  </si>
  <si>
    <t>0.21.8.80.134.8.82.001.99</t>
  </si>
  <si>
    <t>Int.a Pagar Prest.Directos Plazo Mayor a 1080 Dias</t>
  </si>
  <si>
    <t>(Int.a Deveng.Prest.Directos Plazo 91-180 Dias)</t>
  </si>
  <si>
    <t>(Int.a Deveng.Prest.Directos Plazo 181-360 Dias)</t>
  </si>
  <si>
    <t>0.21.7.80.134.7.92.001.01</t>
  </si>
  <si>
    <t>(Int.a Deveng.Prest.Directos Plazo 361-1080 Dias)</t>
  </si>
  <si>
    <t>0.21.5.80.134.5.92.001.99</t>
  </si>
  <si>
    <t>0.21.6.80.134.6.92.001.99</t>
  </si>
  <si>
    <t>0.21.7.80.134.7.92.001.99</t>
  </si>
  <si>
    <t>0.21.8.80.134.8.92.001.99</t>
  </si>
  <si>
    <t>(Int.a Deveng.Prest.Direc.Plazo Mayor a 1080 Dias)</t>
  </si>
  <si>
    <t>Emision de Deuda Privada-Usd</t>
  </si>
  <si>
    <t>0.22.7.60.268.7.04.001.01</t>
  </si>
  <si>
    <t>Emision de Deuda Privada-Gs</t>
  </si>
  <si>
    <t>0.22.6.60.268.6.04.001.99</t>
  </si>
  <si>
    <t>Cargos Financ.-Emision Privada-Usd</t>
  </si>
  <si>
    <t>0.24.0.20.250.0.01.001.99</t>
  </si>
  <si>
    <t>Ips a Pagar</t>
  </si>
  <si>
    <t>0.24.0.40.258.0.02.008.01</t>
  </si>
  <si>
    <t>Pago a Proveedores Varios</t>
  </si>
  <si>
    <t>0.24.0.40.258.0.02.008.99</t>
  </si>
  <si>
    <t>Cajero Documenta a Pagar</t>
  </si>
  <si>
    <t>Cajero Pronet a Pagar</t>
  </si>
  <si>
    <t>0.24.0.40.258.0.02.014.99</t>
  </si>
  <si>
    <t>Cajero Bocas Infonet a Pagar</t>
  </si>
  <si>
    <t>0.24.0.40.260.0.02.020.99</t>
  </si>
  <si>
    <t>Operaciones a Cancelar Administracion Gs</t>
  </si>
  <si>
    <t>0.24.0.40.260.0.02.043.99</t>
  </si>
  <si>
    <t>0.24.0.40.260.0.02.049.99</t>
  </si>
  <si>
    <t>Garantia Alquiler Residentes</t>
  </si>
  <si>
    <t>0.24.0.40.260.0.02.062.99</t>
  </si>
  <si>
    <t>A Pagar por Cartera Transferida</t>
  </si>
  <si>
    <t>0.24.0.40.260.0.02.117.01</t>
  </si>
  <si>
    <t>Operaciones a Cancelar Tesoreria ¿ Usd</t>
  </si>
  <si>
    <t>0.24.0.40.260.0.02.117.99</t>
  </si>
  <si>
    <t>Operaciones a Cancelar Tesoreria - Gs</t>
  </si>
  <si>
    <t>0.24.0.40.260.0.02.142.99</t>
  </si>
  <si>
    <t>Facturas a Pagar a Comercios</t>
  </si>
  <si>
    <t>Comision a Pagar - Procesadora</t>
  </si>
  <si>
    <t>0.24.0.40.260.0.02.146.99</t>
  </si>
  <si>
    <t>Comision  Entidad</t>
  </si>
  <si>
    <t>Iva s/Com. a Comercios Ent</t>
  </si>
  <si>
    <t>0.24.0.40.260.0.02.191.99</t>
  </si>
  <si>
    <t>A Pagar Transferencia Sipap Gs</t>
  </si>
  <si>
    <t>0.24.0.40.260.0.02.240.01</t>
  </si>
  <si>
    <t>Op a Cancelar Operaciones Usd</t>
  </si>
  <si>
    <t>0.24.0.40.260.0.02.240.99</t>
  </si>
  <si>
    <t>Op a Cancelar Operaciones Gs</t>
  </si>
  <si>
    <t>0.25.0.10.270.0.01.001.99</t>
  </si>
  <si>
    <t>Impuesto a la Renta a Pagar</t>
  </si>
  <si>
    <t>0.25.0.10.272.0.01.002.99</t>
  </si>
  <si>
    <t>Sueldos a Pagar</t>
  </si>
  <si>
    <t>0.25.0.10.272.0.01.006.99</t>
  </si>
  <si>
    <t>Aguinaldo a Pagar Personal Administrativo</t>
  </si>
  <si>
    <t>Capital Integrado</t>
  </si>
  <si>
    <t>0.31.0.10.400.0.01.001.99</t>
  </si>
  <si>
    <t>Aportes No Capitalizados</t>
  </si>
  <si>
    <t>0.31.0.20.404.0.00.000.99</t>
  </si>
  <si>
    <t>Capital a Integrar</t>
  </si>
  <si>
    <t>(-) Accionistas</t>
  </si>
  <si>
    <t>0.31.0.30.408.0.01.001.99</t>
  </si>
  <si>
    <t>Reserva de Revaluo</t>
  </si>
  <si>
    <t>Reservas</t>
  </si>
  <si>
    <t>Reserva Legal</t>
  </si>
  <si>
    <t>0.31.0.40.424.0.01.001.99</t>
  </si>
  <si>
    <t>Resultado Acumulado a Distribuir</t>
  </si>
  <si>
    <t>Resultados del Ejercicio</t>
  </si>
  <si>
    <t>Productos por Colocaciones</t>
  </si>
  <si>
    <t>0.61.0.10.702.0.02.000.01</t>
  </si>
  <si>
    <t>No Reajustables Residentes -Produc.por Colocac.</t>
  </si>
  <si>
    <t>0.61.0.10.702.0.02.005.99</t>
  </si>
  <si>
    <t>Intereses Caja de Ahorro - Bancos del Pais</t>
  </si>
  <si>
    <t>0.61.0.10.702.0.02.008.99</t>
  </si>
  <si>
    <t>Productos Financieros Devengados Gs</t>
  </si>
  <si>
    <t>Productos por Prestamos a Plazo Fijo</t>
  </si>
  <si>
    <t>0.61.0.20.712.0.02.001.98</t>
  </si>
  <si>
    <t>Intereses Cobrados Prestamos a Plazo Fijo</t>
  </si>
  <si>
    <t>0.61.0.20.712.0.02.001.99</t>
  </si>
  <si>
    <t>0.61.0.20.712.0.02.002.99</t>
  </si>
  <si>
    <t>Intereses Moratorios</t>
  </si>
  <si>
    <t>Productos por Prestamos Amortizables</t>
  </si>
  <si>
    <t>0.61.0.20.714.0.02.001.98</t>
  </si>
  <si>
    <t>Int. Cobrados s/Prestamos Amortizables</t>
  </si>
  <si>
    <t>0.61.0.20.714.0.02.001.99</t>
  </si>
  <si>
    <t>0.61.0.20.714.0.02.002.99</t>
  </si>
  <si>
    <t>Mora Prest. Amortizables No Reajustables</t>
  </si>
  <si>
    <t>Productos Sobre Documentos Descontados</t>
  </si>
  <si>
    <t>0.61.0.20.718.0.02.000.99</t>
  </si>
  <si>
    <t>Prod,s/ Documentos Descontados -Residentes</t>
  </si>
  <si>
    <t>0.61.0.20.718.0.02.001.98</t>
  </si>
  <si>
    <t>0.61.0.20.718.0.02.002.99</t>
  </si>
  <si>
    <t>Mora Cheques Diferidos Descontados</t>
  </si>
  <si>
    <t>Productos por Creditos en Gestion</t>
  </si>
  <si>
    <t>0.61.0.30.752.0.02.001.99</t>
  </si>
  <si>
    <t>Interes Morat.s/Cred.en Gestion</t>
  </si>
  <si>
    <t>Disponibilidades - Residentes</t>
  </si>
  <si>
    <t>0.61.0.60.766.0.02.000.99</t>
  </si>
  <si>
    <t>0.61.0.60.766.0.02.001.99</t>
  </si>
  <si>
    <t>0.61.0.60.766.0.04.000.99</t>
  </si>
  <si>
    <t>Cred.Vig. X Inter.Financ.-Sector Financ. - Resid</t>
  </si>
  <si>
    <t>0.61.0.60.766.0.06.000.99</t>
  </si>
  <si>
    <t>Cred.Vig. X Inter.Financ.-Sector No Financ.-Resid.</t>
  </si>
  <si>
    <t>0.61.0.60.766.0.08.000.99</t>
  </si>
  <si>
    <t>Creditos Vencidos por Intermed,Financiera -Resid.</t>
  </si>
  <si>
    <t>Ganancias por Servicios</t>
  </si>
  <si>
    <t>Gestiones por Cuenta de Terceros</t>
  </si>
  <si>
    <t>Ingresos por Seguros Cob</t>
  </si>
  <si>
    <t>Gastos a Recuperar - Residentes</t>
  </si>
  <si>
    <t>0.63.0.10.808.0.04.001.99</t>
  </si>
  <si>
    <t>Gestion Cob.Telefonica</t>
  </si>
  <si>
    <t>De Cambio y Arbitraje</t>
  </si>
  <si>
    <t>0.63.0.10.810.0.02.000.99</t>
  </si>
  <si>
    <t>0.63.0.30.818.0.02.008.99</t>
  </si>
  <si>
    <t>Rec.Gto.Admin.p/Ptmos</t>
  </si>
  <si>
    <t>0.63.0.40.820.0.04.000.99</t>
  </si>
  <si>
    <t>Creditos Diversos Resid.</t>
  </si>
  <si>
    <t>0.63.0.40.820.0.06.000.99</t>
  </si>
  <si>
    <t>Inversiones en el Pais</t>
  </si>
  <si>
    <t>0.63.0.40.822.0.02.000.99</t>
  </si>
  <si>
    <t>Obligaciones Diversas Resid.</t>
  </si>
  <si>
    <t>0.63.0.40.822.0.04.000.99</t>
  </si>
  <si>
    <t>0.64.0.10.832.0.01.001.99</t>
  </si>
  <si>
    <t>Ingresos Varios</t>
  </si>
  <si>
    <t>0.64.0.10.832.0.01.021.99</t>
  </si>
  <si>
    <t>Alquiler de Bienes Inmueb</t>
  </si>
  <si>
    <t>0.71.0.10.705.0.02.000.01</t>
  </si>
  <si>
    <t>0.71.0.10.705.0.02.000.99</t>
  </si>
  <si>
    <t>Gastos Bancarios Administrativos</t>
  </si>
  <si>
    <t>0.71.0.10.705.0.02.001.99</t>
  </si>
  <si>
    <t>0.71.0.10.705.0.02.002.99</t>
  </si>
  <si>
    <t>0.71.0.20.797.0.01.002.99</t>
  </si>
  <si>
    <t>Gastos de Emision de Acciones</t>
  </si>
  <si>
    <t>0.71.0.40.739.0.02.000.99</t>
  </si>
  <si>
    <t>0.71.0.40.739.0.02.001.99</t>
  </si>
  <si>
    <t>0.71.0.40.739.0.04.000.99</t>
  </si>
  <si>
    <t>Creditos Vigentes por Int.Financ Sect.Financ.-.Res.</t>
  </si>
  <si>
    <t>0.71.0.40.739.0.06.000.99</t>
  </si>
  <si>
    <t>Creditos Vigentes por Int,Financ.Sect, No Financ.Res.</t>
  </si>
  <si>
    <t>0.71.0.40.739.0.08.000.99</t>
  </si>
  <si>
    <t>Creditos Vencidos por Intermediacion Financiera -Res.</t>
  </si>
  <si>
    <t>Perdidas s/Quitas de Creditos</t>
  </si>
  <si>
    <t>0.71.0.50.747.0.01.000.99</t>
  </si>
  <si>
    <t>0.72.0.10.757.0.02.008.99</t>
  </si>
  <si>
    <t>Gestion de Cobranza</t>
  </si>
  <si>
    <t>0.72.0.10.757.0.02.010.99</t>
  </si>
  <si>
    <t>Comis. Bocas de Cobranzas</t>
  </si>
  <si>
    <t>0.72.0.10.757.0.02.042.99</t>
  </si>
  <si>
    <t>Comisiones Asociaciones</t>
  </si>
  <si>
    <t>0.73.0.10.759.0.02.001.99</t>
  </si>
  <si>
    <t>Remuneraciones a Directores</t>
  </si>
  <si>
    <t>0.73.0.10.759.0.06.001.99</t>
  </si>
  <si>
    <t>Aguinaldos Administrativos</t>
  </si>
  <si>
    <t>Salario Vacacional</t>
  </si>
  <si>
    <t>0.73.0.10.759.0.08.000.99</t>
  </si>
  <si>
    <t>0.73.0.10.759.0.18.005.99</t>
  </si>
  <si>
    <t>Comision Gestion Comercial</t>
  </si>
  <si>
    <t>Fiestas y Eventos Al Personal</t>
  </si>
  <si>
    <t>Gastos Varios Directorio</t>
  </si>
  <si>
    <t>0.73.0.10.759.0.20.002.99</t>
  </si>
  <si>
    <t>Aporte Patronal Ips</t>
  </si>
  <si>
    <t>0.73.0.10.767.0.02.001.99</t>
  </si>
  <si>
    <t>Amortizacion Intangibles</t>
  </si>
  <si>
    <t>0.73.0.10.767.0.04.000.99</t>
  </si>
  <si>
    <t>0.73.0.10.767.0.06.002.99</t>
  </si>
  <si>
    <t>Amortizacion Software</t>
  </si>
  <si>
    <t>0.73.0.10.769.0.10.002.99</t>
  </si>
  <si>
    <t>Absorcion Impuesto a la Renta - Gnd</t>
  </si>
  <si>
    <t>0.73.0.10.769.0.14.000.99</t>
  </si>
  <si>
    <t>Multas,Recargos e Intereses</t>
  </si>
  <si>
    <t>0.73.0.10.771.0.02.001.99</t>
  </si>
  <si>
    <t>Alquileres Pagados</t>
  </si>
  <si>
    <t>0.73.0.10.771.0.02.002.99</t>
  </si>
  <si>
    <t>Expensas Sucursales</t>
  </si>
  <si>
    <t>0.73.0.10.771.0.02.004.99</t>
  </si>
  <si>
    <t>Alquileres Pagados Estacionamiento</t>
  </si>
  <si>
    <t>Gastos de Salud Organizacional</t>
  </si>
  <si>
    <t>0.73.0.10.771.0.08.001.99</t>
  </si>
  <si>
    <t>Mant. de Edificio e Instalaciones</t>
  </si>
  <si>
    <t>0.73.0.10.771.0.08.002.99</t>
  </si>
  <si>
    <t>Rep.Mant.Muebles</t>
  </si>
  <si>
    <t>0.73.0.10.771.0.12.001.99</t>
  </si>
  <si>
    <t>Combustible y Lubricantes</t>
  </si>
  <si>
    <t>0.73.0.10.771.0.12.002.99</t>
  </si>
  <si>
    <t>Reparacion y Mantenimiento de Vehiculos</t>
  </si>
  <si>
    <t>Energia Electrica</t>
  </si>
  <si>
    <t>0.73.0.10.771.0.14.001.99</t>
  </si>
  <si>
    <t>0.73.0.10.771.0.16.014.99</t>
  </si>
  <si>
    <t>Servicios de Internet</t>
  </si>
  <si>
    <t>0.73.0.10.771.0.18.001.99</t>
  </si>
  <si>
    <t>Papeleria y Utiles de Escritorio</t>
  </si>
  <si>
    <t>0.73.0.10.771.0.20.010.99</t>
  </si>
  <si>
    <t>Fletes y Transportes</t>
  </si>
  <si>
    <t>0.73.0.10.771.0.22.001.99</t>
  </si>
  <si>
    <t>Insumos de Limpieza</t>
  </si>
  <si>
    <t>0.73.0.10.771.0.26.001.99</t>
  </si>
  <si>
    <t>Servicios de Vigilancia y Seguridad</t>
  </si>
  <si>
    <t>Propaganda y Publicidad</t>
  </si>
  <si>
    <t>0.73.0.10.771.0.30.000.99</t>
  </si>
  <si>
    <t>Publicidad Institucional</t>
  </si>
  <si>
    <t>0.73.0.10.771.0.30.007.99</t>
  </si>
  <si>
    <t>Impresos Publicit.</t>
  </si>
  <si>
    <t>Cuota Social y Suscripciones</t>
  </si>
  <si>
    <t>0.73.0.10.771.0.44.002.99</t>
  </si>
  <si>
    <t>Gastos Diversos-Deducibles</t>
  </si>
  <si>
    <t>0.73.0.10.771.0.44.003.99</t>
  </si>
  <si>
    <t>Gastos Diversos-No Deducibles</t>
  </si>
  <si>
    <t>0.73.0.10.771.0.44.014.99</t>
  </si>
  <si>
    <t>Honor. Asesores y Consultores</t>
  </si>
  <si>
    <t>0.73.0.10.771.0.44.019.99</t>
  </si>
  <si>
    <t>Gastos de Cafeteria</t>
  </si>
  <si>
    <t>0.73.0.10.771.0.44.023.99</t>
  </si>
  <si>
    <t>Gastos Seleccion de Personal</t>
  </si>
  <si>
    <t>0.73.0.10.771.0.44.038.99</t>
  </si>
  <si>
    <t>Beneficios Al Personal</t>
  </si>
  <si>
    <t>0.73.0.10.771.0.44.079.99</t>
  </si>
  <si>
    <t>Descuento Cancelacion Anticipada</t>
  </si>
  <si>
    <t>0.73.0.10.771.0.44.605.99</t>
  </si>
  <si>
    <t>Gastos en Procesos Judiciales</t>
  </si>
  <si>
    <t>0.73.0.10.771.0.44.702.99</t>
  </si>
  <si>
    <t>Servicios de Terceros</t>
  </si>
  <si>
    <t>Honorarios Escribanos</t>
  </si>
  <si>
    <t>Donaciones</t>
  </si>
  <si>
    <t>0.73.0.10.775.0.02.000.99</t>
  </si>
  <si>
    <t>0.73.0.20.779.0.04.000.99</t>
  </si>
  <si>
    <t>0.73.0.20.779.0.06.000.99</t>
  </si>
  <si>
    <t>0.73.0.20.781.0.02.000.99</t>
  </si>
  <si>
    <t>Obligaciones Diversas-Residentes</t>
  </si>
  <si>
    <t>0.73.0.20.781.0.04.000.99</t>
  </si>
  <si>
    <t>0.14.1.10.183.1.02.002.01</t>
  </si>
  <si>
    <t>0.14.7.10.405.7.01.000.01</t>
  </si>
  <si>
    <t>Cheques Diferidos Descontados -Menores de Tres Años</t>
  </si>
  <si>
    <t>0.14.7.10.405.7.01.000.99</t>
  </si>
  <si>
    <t>0.31.0.60.418.0.01.000.99</t>
  </si>
  <si>
    <t>Utilidad del Ejercicio</t>
  </si>
  <si>
    <t>0.64.0.10.832.0.01.007.99</t>
  </si>
  <si>
    <t>Recupero de Gastos-Beneficios</t>
  </si>
  <si>
    <t>0.73.0.10.759.0.14.010.99</t>
  </si>
  <si>
    <t>Beneficios Rrhh - Guardería</t>
  </si>
  <si>
    <t>0.14.7.10.173.7.02.000.01</t>
  </si>
  <si>
    <t>Caja - Moneda local Guaranies</t>
  </si>
  <si>
    <t>Caja - Moneda extranjera Dólares</t>
  </si>
  <si>
    <t>Monto Aportes No Capitalizados</t>
  </si>
  <si>
    <t>0.73.0.10.763.0.00.000.00</t>
  </si>
  <si>
    <t>Direcc. General de Recaudaciones</t>
  </si>
  <si>
    <t>0.61.0.20.718.0.02.001.01</t>
  </si>
  <si>
    <t>Tarjetas de Credito</t>
  </si>
  <si>
    <t>0.62.0.10.776.0.02.004.99</t>
  </si>
  <si>
    <t>Seguro de Vida y Contra Fraude</t>
  </si>
  <si>
    <t>0.62.0.10.776.0.02.010.99</t>
  </si>
  <si>
    <t>Comision p/ Adm. Compras en el Exterior</t>
  </si>
  <si>
    <t>0.62.0.10.776.0.02.012.99</t>
  </si>
  <si>
    <t>Com. p/ Adm. Exceso</t>
  </si>
  <si>
    <t>0.62.0.10.776.0.02.021.99</t>
  </si>
  <si>
    <t>Manten. de Cuenta Cuota Anual</t>
  </si>
  <si>
    <t>0.62.0.10.776.0.02.023.99</t>
  </si>
  <si>
    <t>Cuota Interes</t>
  </si>
  <si>
    <t>0.62.0.10.776.0.02.025.99</t>
  </si>
  <si>
    <t>Interes</t>
  </si>
  <si>
    <t>0.62.0.10.776.0.02.046.99</t>
  </si>
  <si>
    <t>Comis. para Transac. en Atm</t>
  </si>
  <si>
    <t>Cajas de Seguridad</t>
  </si>
  <si>
    <t>0.63.0.10.808.0.04.001.98</t>
  </si>
  <si>
    <t>0.63.0.30.818.0.02.001.98</t>
  </si>
  <si>
    <t>Interes Punitorio</t>
  </si>
  <si>
    <t>0.71.0.10.705.0.02.003.99</t>
  </si>
  <si>
    <t>0.71.0.10.705.0.02.005.99</t>
  </si>
  <si>
    <t>0.71.0.10.705.0.03.001.99</t>
  </si>
  <si>
    <t>0.71.0.20.723.0.02.000.99</t>
  </si>
  <si>
    <t>Procard-Cargos Internacionales</t>
  </si>
  <si>
    <t>0.71.0.20.723.0.02.001.99</t>
  </si>
  <si>
    <t>Procard-Cargos Locales</t>
  </si>
  <si>
    <t>0.72.0.10.757.0.02.007.99</t>
  </si>
  <si>
    <t>Servicios de Courrier (Gs)</t>
  </si>
  <si>
    <t>0.72.0.10.757.0.02.044.99</t>
  </si>
  <si>
    <t>Comisiones Colocacion de Deuda</t>
  </si>
  <si>
    <t>0.73.0.10.759.0.04.001.99</t>
  </si>
  <si>
    <t>Sueldos Administrativos</t>
  </si>
  <si>
    <t>0.73.0.10.759.0.22.001.99</t>
  </si>
  <si>
    <t>Bonificacion Familiar</t>
  </si>
  <si>
    <t>0.73.0.10.759.0.22.003.99</t>
  </si>
  <si>
    <t>Bonos Trimestrales</t>
  </si>
  <si>
    <t>Otros Seguros</t>
  </si>
  <si>
    <t>0.73.0.10.763.0.02.001.99</t>
  </si>
  <si>
    <t>Depreciacion Bienes Inmuebles</t>
  </si>
  <si>
    <t>0.73.0.10.763.0.04.000.99</t>
  </si>
  <si>
    <t>Muebles Utiles e Instalaciones</t>
  </si>
  <si>
    <t>0.73.0.10.763.0.04.006.99</t>
  </si>
  <si>
    <t>Maquinas y Equipos</t>
  </si>
  <si>
    <t>0.73.0.10.763.0.06.000.99</t>
  </si>
  <si>
    <t>0.73.0.10.763.0.08.000.99</t>
  </si>
  <si>
    <t>0.73.0.10.763.0.10.000.99</t>
  </si>
  <si>
    <t>0.73.0.10.769.0.10.006.99</t>
  </si>
  <si>
    <t>Iva Gastos No Deducibles</t>
  </si>
  <si>
    <t>0.73.0.10.769.0.10.008.99</t>
  </si>
  <si>
    <t>Otros Impuestos y Tasas</t>
  </si>
  <si>
    <t>0.73.0.10.771.0.06.008.99</t>
  </si>
  <si>
    <t>Agua</t>
  </si>
  <si>
    <t>0.73.0.10.771.0.08.004.99</t>
  </si>
  <si>
    <t>Reparacion y Mant. Equipos de Ofic</t>
  </si>
  <si>
    <t>0.73.0.10.771.0.08.006.99</t>
  </si>
  <si>
    <t>Rep.Mant.Equip.Informatico</t>
  </si>
  <si>
    <t>0.73.0.10.771.0.16.006.99</t>
  </si>
  <si>
    <t>Consumo Telefonico Copaco</t>
  </si>
  <si>
    <t>0.73.0.10.771.0.16.007.99</t>
  </si>
  <si>
    <t>Telefonia Celular</t>
  </si>
  <si>
    <t>0.73.0.10.771.0.28.001.99</t>
  </si>
  <si>
    <t>Pasajes y Viaticos - No Deduc.</t>
  </si>
  <si>
    <t>Pasajes y Viaticos Al Personal</t>
  </si>
  <si>
    <t>0.73.0.10.771.0.30.016.99</t>
  </si>
  <si>
    <t>Multas y Recargos</t>
  </si>
  <si>
    <t>0.73.0.10.771.0.44.004.99</t>
  </si>
  <si>
    <t>Servicio de Tv Cable - Gs.</t>
  </si>
  <si>
    <t>0.73.0.10.771.0.44.009.99</t>
  </si>
  <si>
    <t>Eventos de la Empresa</t>
  </si>
  <si>
    <t>Perdidas Extraordinarias</t>
  </si>
  <si>
    <t>Comisiones Percibidas No Devengadas</t>
  </si>
  <si>
    <t>0.73.0.10.769.0.06.016.99</t>
  </si>
  <si>
    <t>Iva Gastos</t>
  </si>
  <si>
    <t>Anticipos Al Personal</t>
  </si>
  <si>
    <t>0.73.0.10.769.0.02.000.99</t>
  </si>
  <si>
    <t>0.15.0.10.257.0.02.058.99</t>
  </si>
  <si>
    <t>Anticipo Pago Proveedores - Gs</t>
  </si>
  <si>
    <t>Productos por Colocacion Vencida - Sector No Publ.</t>
  </si>
  <si>
    <t>0.73.0.10.761.0.10.005.99</t>
  </si>
  <si>
    <t>Seguros Pagados Varios</t>
  </si>
  <si>
    <t>0.73.0.10.769.0.10.001.99</t>
  </si>
  <si>
    <t>Impuesto Inmobiliario</t>
  </si>
  <si>
    <t>0.73.0.10.769.0.10.007.99</t>
  </si>
  <si>
    <t>Patente Comercial</t>
  </si>
  <si>
    <t>Auditoria Externa</t>
  </si>
  <si>
    <t>0.73.0.10.771.0.40.000.99</t>
  </si>
  <si>
    <t>0.73.0.10.771.0.44.081.99</t>
  </si>
  <si>
    <t>Perdida por Venta de Cartera</t>
  </si>
  <si>
    <t>Honorarios Tasadores</t>
  </si>
  <si>
    <t>0.73.0.10.773.0.02.001.99</t>
  </si>
  <si>
    <t>Donaciones y Contribuciones</t>
  </si>
  <si>
    <t>0.74.0.10.791.0.01.000.99</t>
  </si>
  <si>
    <t>Perdida Vta de Bienes Muebles</t>
  </si>
  <si>
    <t>0.16.0.10.265.0.02.001.01</t>
  </si>
  <si>
    <t>0.16.0.30.275.0.02.001.01</t>
  </si>
  <si>
    <t>0.16.0.80.277.0.82.001.01</t>
  </si>
  <si>
    <t>0.21.7.40.390.7.03.000.99</t>
  </si>
  <si>
    <t>0.24.0.10.244.0.01.005.99</t>
  </si>
  <si>
    <t>0.24.0.10.246.0.01.001.99</t>
  </si>
  <si>
    <t>0.61.0.10.702.0.02.001.99</t>
  </si>
  <si>
    <t>0.61.0.20.712.0.03.000.99</t>
  </si>
  <si>
    <t>0.61.0.30.760.0.02.000.99</t>
  </si>
  <si>
    <t>0.62.0.10.776.0.02.026.99</t>
  </si>
  <si>
    <t>0.71.0.20.721.0.02.001.99</t>
  </si>
  <si>
    <t>0.71.0.20.721.0.02.009.99</t>
  </si>
  <si>
    <t>0.71.0.50.743.0.02.000.99</t>
  </si>
  <si>
    <t>0.73.0.10.759.0.04.003.99</t>
  </si>
  <si>
    <t>0.73.0.10.759.0.12.002.99</t>
  </si>
  <si>
    <t>0.73.0.10.759.0.18.007.99</t>
  </si>
  <si>
    <t>0.73.0.10.761.0.04.024.99</t>
  </si>
  <si>
    <t>0.73.0.10.769.0.10.004.99</t>
  </si>
  <si>
    <t>0.73.0.10.771.0.04.402.01</t>
  </si>
  <si>
    <t>0.73.0.10.771.0.04.402.99</t>
  </si>
  <si>
    <t>0.73.0.10.771.0.06.000.99</t>
  </si>
  <si>
    <t>0.73.0.10.771.0.06.010.99</t>
  </si>
  <si>
    <t>0.73.0.10.771.0.08.007.99</t>
  </si>
  <si>
    <t>0.73.0.10.771.0.10.000.99</t>
  </si>
  <si>
    <t>0.73.0.10.771.0.30.001.99</t>
  </si>
  <si>
    <t>0.73.0.10.771.0.30.011.99</t>
  </si>
  <si>
    <t>0.73.0.10.771.0.44.001.01</t>
  </si>
  <si>
    <t>0.73.0.10.771.0.44.028.99</t>
  </si>
  <si>
    <t>0.73.0.10.771.0.44.077.99</t>
  </si>
  <si>
    <t>Dividendos a Pagar</t>
  </si>
  <si>
    <t>Prod.Col.Venc.Sect.Finan.-No Reajustable</t>
  </si>
  <si>
    <t>Otros Gastos de Rrhh Gnd Usd</t>
  </si>
  <si>
    <t>Otros Gastos de Rrhh Gnd Gs</t>
  </si>
  <si>
    <t>Interes Moratorio y Punitorio</t>
  </si>
  <si>
    <t>Impuesto a la Renta</t>
  </si>
  <si>
    <t>Reparaciones y Mant. de Bienes Inmuebles</t>
  </si>
  <si>
    <t>La firma comercial Credicentro Sociedad Anónima fue constituida por Escritura Pública de fecha 13 de diciembre de 1994 ante la escribana Maria de Jesús Basualdo, habiéndose aprobado los Estatutos Sociales e inscripto en el Registro Público de Comercio bajo el N° 146, en fecha 23 de febrero de 1995 incluyendo sus modificaciones correspondientes, los cuales constan en los registros legales pertinentes.</t>
  </si>
  <si>
    <t xml:space="preserve">En fecha 31 de octubre del 2011 por Escritura Pública N° 61 ante la escribana Alma Maria Ayala de Benitez se realizó la protocolización del Acta de Asamblea Extraordinaria de Accionistas para la transformación de la firma Credicentro Sociedad Anónima a Credicentro Sociedad Anónima Emisora de Capital Abierto. Dicha protocolización fue inscripta en el Registro Público de Comercio bajo el N° 93 de fecha 20 de febrero de 2012. </t>
  </si>
  <si>
    <t xml:space="preserve">Por Resolución 39E/13 de fecha 30 de julio de 2013 la Comisión Nacional de Valores calificó a Credicentro como Sociedad Anónima Emisora de Capital Abierto. </t>
  </si>
  <si>
    <t>El 15 de enero del 2014, ante el Escribano Carlos Alberto Insfran Ojeda, por Escritura Pública Nº 5, se realizó la protocolización del Acta de Asamblea Extraordinaria Nº 22 de fecha 18 de octubre de 2013 para el aumento del Capital Social a Gs. 85.000.000.000. La mencionada protocolización fue inscripta en el Registro Público de Comercio bajo el Nº 104 en fecha 27 de enero de 2014.</t>
  </si>
  <si>
    <t>El 07 de Junio del 2017, ante la Escribana Maria Teresa Lopez de Aponte, por Escritura Pública Nº 74, se realizó la protocolización del Acta de Asamblea Extraordinaria Nº 27 de fecha 07 de abril de 2017 para el aumento del Capital Social a Gs. 150.000.000.000. La mencionada protocolización fue inscripta en el Registro Público de Comercio bajo el Nº 1 en fecha 30 de junio de 2017.</t>
  </si>
  <si>
    <t>El 11 de Abril del 2019, ante la Escribana Maria Teresa Lopez de Aponte, por Escritura Pública Nº 49, se realizó la protocolización del Acta de Asamblea Extraordinaria Nº 31 de fecha 19 de diciembre de 2018 para el aumento del Capital Social a Gs. 300.000.000.000. La mencionada protocolización fue inscripta en el Registro Público de Comercio bajo el Nº 2 en fecha 17 de mayo de 2019.</t>
  </si>
  <si>
    <t>El 10 de Diciembre del 2019, ante la Escribana Maria Teresa Lopez de Aponte, por Escritura Pública Nº 196, se realizó la protocolización del Acta de Asamblea Extraordinaria Nº 35 de fecha 04 de Octubre de 2019 para el aumento del Capital Social a Gs. 400.000.000.000. La mencionada protocolización fue inscripta en el Registro Público de Comercio bajo el Nº 3 en fecha 31 de diciembre de 2019.</t>
  </si>
  <si>
    <t>Actividades.</t>
  </si>
  <si>
    <t>BIC S.A.</t>
  </si>
  <si>
    <t>Intereses Pagados Varios</t>
  </si>
  <si>
    <t>Fallas de Caja</t>
  </si>
  <si>
    <t>Descuento Capital Campaña Cobranza</t>
  </si>
  <si>
    <t>Gastos Bancarios - Adm (Gs)</t>
  </si>
  <si>
    <t>0</t>
  </si>
  <si>
    <t>Seguros de Autovehiculos</t>
  </si>
  <si>
    <t>0.73.0.10.761.0.10.001.99</t>
  </si>
  <si>
    <t>N/A</t>
  </si>
  <si>
    <t>0.21.8.40.390.8.02.000.01</t>
  </si>
  <si>
    <t>Gastos Financieros</t>
  </si>
  <si>
    <t>Creditos Fiscales</t>
  </si>
  <si>
    <t>Gastos Pagados por Adelantado</t>
  </si>
  <si>
    <t>Proveedores del exterior</t>
  </si>
  <si>
    <t>Las cuentas por remuneraciones y cargas sociales a pagar se componen como sigue:</t>
  </si>
  <si>
    <t>Las cuentas por impuestos a pagar se componen como sigue:</t>
  </si>
  <si>
    <t>Las cuentas por otros pasivos se componen como sigue:</t>
  </si>
  <si>
    <t>Las cuentas por capital integrado se componen como sigue:</t>
  </si>
  <si>
    <t>Las cuentas por reservas patrimoniales se componen como sigue:</t>
  </si>
  <si>
    <t>Las cuentas por resultados se componen como sigue:</t>
  </si>
  <si>
    <t>Resultado del Ejercicio actual</t>
  </si>
  <si>
    <t xml:space="preserve">Préstamos Financieros a corto plazo </t>
  </si>
  <si>
    <t xml:space="preserve">Préstamos Financieros Locales a largo plazo </t>
  </si>
  <si>
    <t xml:space="preserve">Préstamos Financieros del Exterior a largo plazo </t>
  </si>
  <si>
    <t>Total No Corriente</t>
  </si>
  <si>
    <t>Intereses otras deudas a pagar</t>
  </si>
  <si>
    <t>Intereses préstamos entidades Financieras locales a pagar</t>
  </si>
  <si>
    <t>Intereses préstamos entidades Financieras del Exterior a pagar</t>
  </si>
  <si>
    <t>Las cuentas por ventas se componen como sigue:</t>
  </si>
  <si>
    <t>Mejoras en Predio Ajeno</t>
  </si>
  <si>
    <t>a</t>
  </si>
  <si>
    <t>c</t>
  </si>
  <si>
    <t>e</t>
  </si>
  <si>
    <t>d</t>
  </si>
  <si>
    <t>b</t>
  </si>
  <si>
    <t>f</t>
  </si>
  <si>
    <t>g</t>
  </si>
  <si>
    <t>(b) Obligaciones garantizadas por valor de guaraníes</t>
  </si>
  <si>
    <t>El Impuesto a la Renta Empresarial se compone como sigue:</t>
  </si>
  <si>
    <t>Productos por Deud. por Utilizacion de Tarj. de Cr</t>
  </si>
  <si>
    <t>Constitucion de Prevision  -Prestamos</t>
  </si>
  <si>
    <t>Comisiones Pagadas (Varios)</t>
  </si>
  <si>
    <t>Patente Vehiculo</t>
  </si>
  <si>
    <t>Gastos Diversos No Deducibles Usd</t>
  </si>
  <si>
    <t>El rubro de activos disponibles para la venta se compone como sigue:</t>
  </si>
  <si>
    <t>El rubro de activos intangibles se compone como sigue:</t>
  </si>
  <si>
    <t>El goodwill se compone como sigue:</t>
  </si>
  <si>
    <t>Otros Deudores</t>
  </si>
  <si>
    <t>Otros Pasivos No Corrientes</t>
  </si>
  <si>
    <t>Otros Pasivos Corrientes</t>
  </si>
  <si>
    <t>Otros gastos financieros</t>
  </si>
  <si>
    <t>Gastos de Financieros</t>
  </si>
  <si>
    <t>OIKOCREDIT , ECUMENICAL DEVELOPMENT COOPERATIVE SOCIETY U.A.</t>
  </si>
  <si>
    <t>SYMBIOTICS</t>
  </si>
  <si>
    <t>PUENTE CASA DE BOLSA S.A.</t>
  </si>
  <si>
    <t>BANCO BASA S.A.</t>
  </si>
  <si>
    <t>BANCO GNB PARAGUAY S.A.</t>
  </si>
  <si>
    <t>FIC S.A. DE FINANZAS</t>
  </si>
  <si>
    <t>FINANCIERA PARAGUAYO JAPONESA S.A.E.C.A</t>
  </si>
  <si>
    <t>FINLATINA S.A. DE FINANZAS</t>
  </si>
  <si>
    <t>INTERFISA BANCO</t>
  </si>
  <si>
    <t>HIPOTECAS</t>
  </si>
  <si>
    <t>SOLA FIRMA</t>
  </si>
  <si>
    <t>Préstamos de Entidades Financieras Locales</t>
  </si>
  <si>
    <t>Préstamos Otras Entidades</t>
  </si>
  <si>
    <t>Préstamos de Entidades Financieras del  Exterior</t>
  </si>
  <si>
    <t>Incremento/Disminución neto préstamos a clientes</t>
  </si>
  <si>
    <t>Cuentas a cobrar comerciales - Corriente</t>
  </si>
  <si>
    <t>Cuentas a cobrar comerciales - No Corriente</t>
  </si>
  <si>
    <t>-</t>
  </si>
  <si>
    <t>Cantidad de Acciones Preferidas en Circulación</t>
  </si>
  <si>
    <t xml:space="preserve">Los activos y pasivos en moneda extranjera (dólares estadounidenses) fueron valuados a los tipos de cambio que se encontraban vigentes a la fecha de cierre del balance general, de acuerdo con publicaciones efectuadas por el Banco Central del Paraguay. </t>
  </si>
  <si>
    <t>En cuanto a la constitución de previsiones, la entidad se encuentra ceñida a lo establecido en el Art. Nº 126 de la Ley Nº 5810/17 del Mercado de Valores.</t>
  </si>
  <si>
    <t>Los bienes de uso están registrados de acuerdo con los siguientes criterios:</t>
  </si>
  <si>
    <t>iii.   Las mejoras o adiciones son capitalizadas, mientras que los gastos de mantenimiento y/o reparaciones que no aumentan el valor de los activos ni prolongan su vida útil, son imputados como gastos en el período en que se originan.</t>
  </si>
  <si>
    <t>iv.   El valor residual de los bienes revaluados considerados en su conjunto no excede su valor recuperable al cierre del ejercicio.</t>
  </si>
  <si>
    <t>g. Propiedades, planta y equipo</t>
  </si>
  <si>
    <t>h. Intangibles</t>
  </si>
  <si>
    <t>i. Goodwill</t>
  </si>
  <si>
    <t>j. Reconocimiento de ingresos y egresos</t>
  </si>
  <si>
    <t>k. Impuesto a la renta</t>
  </si>
  <si>
    <t>Nota 30 - Resultado de inversiones en asociadas</t>
  </si>
  <si>
    <t>Resultado de Ejercicio Anterior</t>
  </si>
  <si>
    <t>Dólar Estadounidense</t>
  </si>
  <si>
    <t>80090066-9</t>
  </si>
  <si>
    <t>Gastos Fiduciarios</t>
  </si>
  <si>
    <t>Venta de Bienes Inmuebles</t>
  </si>
  <si>
    <t>Aportes no Capitalizados</t>
  </si>
  <si>
    <t>0.21.8.40.390.8.08.000.99</t>
  </si>
  <si>
    <t>Productos por Medida Excepcional de Apoyo</t>
  </si>
  <si>
    <t>Mant. de Bienes Inmuebles Adjudicados</t>
  </si>
  <si>
    <t>Nota 1 – Descripción de la naturaleza y del negocio de la compañía</t>
  </si>
  <si>
    <t>Nota 2 - Resumen de las principales políticas contables</t>
  </si>
  <si>
    <t>Nota 3 - Efectivo y equivalente de efectivo</t>
  </si>
  <si>
    <t>Nota 4 – Inversiones temporales</t>
  </si>
  <si>
    <t xml:space="preserve">Nota 5 - Cuentas por cobrar comerciales	</t>
  </si>
  <si>
    <t>Nota 6 - Otros créditos</t>
  </si>
  <si>
    <t>CORRIENTES</t>
  </si>
  <si>
    <t>NO CORRIENTES</t>
  </si>
  <si>
    <t>Nota 7 – Inventarios</t>
  </si>
  <si>
    <t xml:space="preserve">Nota 8 - Inversiones en asociadas	</t>
  </si>
  <si>
    <t>NOTA 9 - Propiedades, Planta y Equipo - Neto</t>
  </si>
  <si>
    <t>Nota 10 – Activos disponibles para la venta</t>
  </si>
  <si>
    <t>Bienes Adquiridos en Recupero - Usd</t>
  </si>
  <si>
    <t>Nota 11 – Activos Intangibles</t>
  </si>
  <si>
    <t>Nota 12 – Goodwill</t>
  </si>
  <si>
    <t>Nota 13 – Cuentas por pagar comerciales</t>
  </si>
  <si>
    <t>Nota 14 – Préstamos a corto y largo plazo</t>
  </si>
  <si>
    <t>Nota 15 – Porción corriente de la deuda a largo plazo</t>
  </si>
  <si>
    <t>Nota 16 – Remuneraciones y cargas sociales a pagar</t>
  </si>
  <si>
    <t>Nota 18 – Provisiones</t>
  </si>
  <si>
    <t>Nota 20 – Capital Integrado</t>
  </si>
  <si>
    <t>Nota 21 – Reservas</t>
  </si>
  <si>
    <t>Nota 22 – Diferencia transitoria por conversión</t>
  </si>
  <si>
    <t>Nota 24 – Interés minoritario</t>
  </si>
  <si>
    <t>Nota 26 - Costo de ventas</t>
  </si>
  <si>
    <t>Nota 27 – Gastos</t>
  </si>
  <si>
    <t>Las cuentas por perdidas por valuación se componen como sigue:</t>
  </si>
  <si>
    <t>Nota 32 - Impuesto a la Renta</t>
  </si>
  <si>
    <t>Nota 33 - Resultado Extraordinario. Neto de Impuesto a la Renta</t>
  </si>
  <si>
    <t>Nota 35- Utilidad (pérdida) neta del año y por acción ordinaria</t>
  </si>
  <si>
    <t>Nota 36 - Activos Gravados</t>
  </si>
  <si>
    <t>Nota 38 - Impuesto Diferido</t>
  </si>
  <si>
    <t>Nota 39 - Hechos posteriores</t>
  </si>
  <si>
    <t>Nota 40 - Saldos y transacciones con partes relacionadas</t>
  </si>
  <si>
    <t>Nota 17 – Impuestos a Pagar</t>
  </si>
  <si>
    <t>Nota 23 – Resultados Acumulados</t>
  </si>
  <si>
    <t>Nota 34 - Resultado sobre actividades discontinuadas. Neto de Impuesto a la Renta</t>
  </si>
  <si>
    <t>Nota 37 - Contingencias y Compromisos</t>
  </si>
  <si>
    <t>Capital Suscripto e integrado</t>
  </si>
  <si>
    <t>Las reservas de Revalúo se registran al final del ejercicio conforme el coeficiente de revalúo emitido por la SET.</t>
  </si>
  <si>
    <t>a)  Reserva de revalúo</t>
  </si>
  <si>
    <t>b) Reserva legal</t>
  </si>
  <si>
    <t>c) Reservas estatutarias</t>
  </si>
  <si>
    <t>d) Reservas facultativas</t>
  </si>
  <si>
    <t xml:space="preserve">La Sociedad constituye anualmente, una vez que la Asamblea General de Accionistas haya aprobado los estados financieros, una reserva legal equivalente al 5% de la utilidad neta del ejercicio en cumplimiento a lo establecido en el Art. 91º de la Ley Nº 1034/83. </t>
  </si>
  <si>
    <t>Préstamos a corto y largo plazo</t>
  </si>
  <si>
    <t>Gastos</t>
  </si>
  <si>
    <t>Ingresos y Gastos financieros - netos</t>
  </si>
  <si>
    <t>Nota 19 – Otros Pasivos</t>
  </si>
  <si>
    <t>Vigente</t>
  </si>
  <si>
    <t>Vencido</t>
  </si>
  <si>
    <t>En Gestión</t>
  </si>
  <si>
    <t>1 día</t>
  </si>
  <si>
    <t>60 días</t>
  </si>
  <si>
    <t>61 días</t>
  </si>
  <si>
    <t>90 días</t>
  </si>
  <si>
    <t>91 días</t>
  </si>
  <si>
    <t>150 días</t>
  </si>
  <si>
    <t>mayor a 150 días</t>
  </si>
  <si>
    <t>Deudores por Préstamos Locales</t>
  </si>
  <si>
    <t>Colocacion Vencida</t>
  </si>
  <si>
    <t>A  Total Cartera Vigente</t>
  </si>
  <si>
    <t>Desde</t>
  </si>
  <si>
    <t>Hasta</t>
  </si>
  <si>
    <t>Nota 28 - Otros Ingresos y gastos operativos</t>
  </si>
  <si>
    <t>Otros Beneficios Rrhh Gnd</t>
  </si>
  <si>
    <t>Retencion Impuesto a la Renta a Pagar</t>
  </si>
  <si>
    <t>Provisiones a Pago a Proveedores</t>
  </si>
  <si>
    <t>Productos por Prestamos a Plazo Fijo -No Residentes</t>
  </si>
  <si>
    <t xml:space="preserve">SUDAMERIS BANK                                              </t>
  </si>
  <si>
    <t>AGENCIA FINANCIERA DE DESARROLLO</t>
  </si>
  <si>
    <t>Reservas Voluntarias</t>
  </si>
  <si>
    <t>Posición neta en USD</t>
  </si>
  <si>
    <t>El impuesto a la renta que se carga a los resultados del año a la tasa del 10% se basa en la utilidad contable antes de este concepto, ajustada por las partidas que la Ley N° 6.380/19 (De modernizacion y simplificacion del sistema tributario nacional), y sus reglamentaciones que incluyen o excluyen ajustes para la determinación de la renta neta imponible.</t>
  </si>
  <si>
    <t>Operaciones a Cancelar Werking</t>
  </si>
  <si>
    <t>Otros créditos LP</t>
  </si>
  <si>
    <t>Product.Financ.Sect.Financ.</t>
  </si>
  <si>
    <t>0.21.7.40.390.7.03.000.01</t>
  </si>
  <si>
    <t>0.21.8.40.390.8.03.000.01</t>
  </si>
  <si>
    <t>0.21.8.80.134.8.82.001.01</t>
  </si>
  <si>
    <t>Rentas Sobre Titulos de Renta Fija de Soc.Privadas</t>
  </si>
  <si>
    <t>Compra de Materiales Electricos</t>
  </si>
  <si>
    <t>Mant. de Bienes Muebles Adjudicados</t>
  </si>
  <si>
    <t>Mant.Desarrollo Externo de Sist.</t>
  </si>
  <si>
    <t>Propaganda y Publicidad  - No Deduc.</t>
  </si>
  <si>
    <t>Personal Contratado Tercerizado</t>
  </si>
  <si>
    <t>CLASIFICACION</t>
  </si>
  <si>
    <t>111101010200199</t>
  </si>
  <si>
    <t>111101010250601</t>
  </si>
  <si>
    <t>111201090200299</t>
  </si>
  <si>
    <t>111201090400699</t>
  </si>
  <si>
    <t>111201090400901</t>
  </si>
  <si>
    <t>111201090402599</t>
  </si>
  <si>
    <t>111201090403999</t>
  </si>
  <si>
    <t>111201090404599</t>
  </si>
  <si>
    <t>111201090404999</t>
  </si>
  <si>
    <t>111201090405399</t>
  </si>
  <si>
    <t>111201090405401</t>
  </si>
  <si>
    <t>111201090405901</t>
  </si>
  <si>
    <t>111201090406001</t>
  </si>
  <si>
    <t>111201090406101</t>
  </si>
  <si>
    <t>111201090406301</t>
  </si>
  <si>
    <t>111201090406399</t>
  </si>
  <si>
    <t>111201090406599</t>
  </si>
  <si>
    <t>111201090406999</t>
  </si>
  <si>
    <t>111201090407099</t>
  </si>
  <si>
    <t>111201090407101</t>
  </si>
  <si>
    <t>111201090407199</t>
  </si>
  <si>
    <t>111201090407301</t>
  </si>
  <si>
    <t>111201090407501</t>
  </si>
  <si>
    <t>111201090408699</t>
  </si>
  <si>
    <t>147101690200001</t>
  </si>
  <si>
    <t>145101690200099</t>
  </si>
  <si>
    <t>147101690200099</t>
  </si>
  <si>
    <t>148101690200099</t>
  </si>
  <si>
    <t>147101730200001</t>
  </si>
  <si>
    <t>148101730200001</t>
  </si>
  <si>
    <t>146101730200099</t>
  </si>
  <si>
    <t>147101730200099</t>
  </si>
  <si>
    <t>148101730200099</t>
  </si>
  <si>
    <t>148101730400001</t>
  </si>
  <si>
    <t>146101730400099</t>
  </si>
  <si>
    <t>147101730400099</t>
  </si>
  <si>
    <t>148101730400099</t>
  </si>
  <si>
    <t>148101730800099</t>
  </si>
  <si>
    <t>147101731000099</t>
  </si>
  <si>
    <t>148101731000099</t>
  </si>
  <si>
    <t>141101830200299</t>
  </si>
  <si>
    <t>147103510200001</t>
  </si>
  <si>
    <t>148103510200001</t>
  </si>
  <si>
    <t>148103510200099</t>
  </si>
  <si>
    <t>145104050100099</t>
  </si>
  <si>
    <t>147104050100099</t>
  </si>
  <si>
    <t>148104050100099</t>
  </si>
  <si>
    <t>145802258200001</t>
  </si>
  <si>
    <t>147802258200001</t>
  </si>
  <si>
    <t>148802258200001</t>
  </si>
  <si>
    <t>143802258200099</t>
  </si>
  <si>
    <t>145802258200099</t>
  </si>
  <si>
    <t>146802258200099</t>
  </si>
  <si>
    <t>147802258200099</t>
  </si>
  <si>
    <t>148802258200099</t>
  </si>
  <si>
    <t>145802259400001</t>
  </si>
  <si>
    <t>147802259400001</t>
  </si>
  <si>
    <t>148802259400001</t>
  </si>
  <si>
    <t>145802259400099</t>
  </si>
  <si>
    <t>146802259400099</t>
  </si>
  <si>
    <t>147802259400099</t>
  </si>
  <si>
    <t>148802259400099</t>
  </si>
  <si>
    <t>150102410200001</t>
  </si>
  <si>
    <t>150102410200099</t>
  </si>
  <si>
    <t>150102430101399</t>
  </si>
  <si>
    <t>150102570202599</t>
  </si>
  <si>
    <t>150102570204399</t>
  </si>
  <si>
    <t>150102570205999</t>
  </si>
  <si>
    <t>150102570206099</t>
  </si>
  <si>
    <t>150102570206199</t>
  </si>
  <si>
    <t>150102570206299</t>
  </si>
  <si>
    <t>150102570206399</t>
  </si>
  <si>
    <t>150102570208799</t>
  </si>
  <si>
    <t>150102570209099</t>
  </si>
  <si>
    <t>150102570214999</t>
  </si>
  <si>
    <t>160102650200199</t>
  </si>
  <si>
    <t>160102690200199</t>
  </si>
  <si>
    <t>160302750200101</t>
  </si>
  <si>
    <t>160302750200199</t>
  </si>
  <si>
    <t>160302750200399</t>
  </si>
  <si>
    <t>160802778200199</t>
  </si>
  <si>
    <t>160802779400199</t>
  </si>
  <si>
    <t>160802798200199</t>
  </si>
  <si>
    <t>160802799400199</t>
  </si>
  <si>
    <t>160803478200199</t>
  </si>
  <si>
    <t>160803479400199</t>
  </si>
  <si>
    <t>170102930400199</t>
  </si>
  <si>
    <t>170202950402099</t>
  </si>
  <si>
    <t>180103190201499</t>
  </si>
  <si>
    <t>180103190201599</t>
  </si>
  <si>
    <t>180103190401199</t>
  </si>
  <si>
    <t>180103199200299</t>
  </si>
  <si>
    <t>180103210200199</t>
  </si>
  <si>
    <t>180103210200299</t>
  </si>
  <si>
    <t>180103210200499</t>
  </si>
  <si>
    <t>180103210400199</t>
  </si>
  <si>
    <t>180103219200199</t>
  </si>
  <si>
    <t>180103219200299</t>
  </si>
  <si>
    <t>180103219200499</t>
  </si>
  <si>
    <t>180103219400199</t>
  </si>
  <si>
    <t>180103230200199</t>
  </si>
  <si>
    <t>180103239200199</t>
  </si>
  <si>
    <t>180103250200199</t>
  </si>
  <si>
    <t>180103259200199</t>
  </si>
  <si>
    <t>180103270200099</t>
  </si>
  <si>
    <t>180103279200199</t>
  </si>
  <si>
    <t>190103370200199</t>
  </si>
  <si>
    <t>190103370202299</t>
  </si>
  <si>
    <t>190103370400099</t>
  </si>
  <si>
    <t>190103379200099</t>
  </si>
  <si>
    <t>190103379400099</t>
  </si>
  <si>
    <t>190103390200099</t>
  </si>
  <si>
    <t>190103399200099</t>
  </si>
  <si>
    <t>190103410200099</t>
  </si>
  <si>
    <t>190103410201199</t>
  </si>
  <si>
    <t>190103419200099</t>
  </si>
  <si>
    <t>190103419201199</t>
  </si>
  <si>
    <t>217403900200001</t>
  </si>
  <si>
    <t>216403900200099</t>
  </si>
  <si>
    <t>217403900200099</t>
  </si>
  <si>
    <t>218403900200099</t>
  </si>
  <si>
    <t>218403900300099</t>
  </si>
  <si>
    <t>217801348200101</t>
  </si>
  <si>
    <t>215801348200199</t>
  </si>
  <si>
    <t>216801348200199</t>
  </si>
  <si>
    <t>217801348200199</t>
  </si>
  <si>
    <t>218801348200199</t>
  </si>
  <si>
    <t>217801349200101</t>
  </si>
  <si>
    <t>215801349200199</t>
  </si>
  <si>
    <t>216801349200199</t>
  </si>
  <si>
    <t>217801349200199</t>
  </si>
  <si>
    <t>218801349200199</t>
  </si>
  <si>
    <t>240102460100199</t>
  </si>
  <si>
    <t>240202500100199</t>
  </si>
  <si>
    <t>240402580200801</t>
  </si>
  <si>
    <t>240402580200899</t>
  </si>
  <si>
    <t>240402600204999</t>
  </si>
  <si>
    <t>240402600211701</t>
  </si>
  <si>
    <t>240402600211799</t>
  </si>
  <si>
    <t>240402600224099</t>
  </si>
  <si>
    <t>250102700100199</t>
  </si>
  <si>
    <t>310104000100199</t>
  </si>
  <si>
    <t>310204040000099</t>
  </si>
  <si>
    <t>310304080100199</t>
  </si>
  <si>
    <t>310404240100199</t>
  </si>
  <si>
    <t>310604180100099</t>
  </si>
  <si>
    <t>PLAZO</t>
  </si>
  <si>
    <t>RUBRO SIN ESPACIO</t>
  </si>
  <si>
    <t>610107020200001</t>
  </si>
  <si>
    <t>610107020200599</t>
  </si>
  <si>
    <t>610107020200899</t>
  </si>
  <si>
    <t>610207120200198</t>
  </si>
  <si>
    <t>610207120200199</t>
  </si>
  <si>
    <t>610207120200299</t>
  </si>
  <si>
    <t>610207140200198</t>
  </si>
  <si>
    <t>610207140200199</t>
  </si>
  <si>
    <t>610207140200299</t>
  </si>
  <si>
    <t>610207180200099</t>
  </si>
  <si>
    <t>610207180200198</t>
  </si>
  <si>
    <t>610207180200299</t>
  </si>
  <si>
    <t>610307520200199</t>
  </si>
  <si>
    <t>610307600200099</t>
  </si>
  <si>
    <t>610607660200099</t>
  </si>
  <si>
    <t>610607660200199</t>
  </si>
  <si>
    <t>610607660400099</t>
  </si>
  <si>
    <t>610607660600099</t>
  </si>
  <si>
    <t>610607660800099</t>
  </si>
  <si>
    <t>620107760200499</t>
  </si>
  <si>
    <t>620107760201099</t>
  </si>
  <si>
    <t>620107760201299</t>
  </si>
  <si>
    <t>620107760202199</t>
  </si>
  <si>
    <t>620107760202399</t>
  </si>
  <si>
    <t>620107760202599</t>
  </si>
  <si>
    <t>620107760202699</t>
  </si>
  <si>
    <t>620107760204699</t>
  </si>
  <si>
    <t>630108080400198</t>
  </si>
  <si>
    <t>630108080400199</t>
  </si>
  <si>
    <t>630108100200099</t>
  </si>
  <si>
    <t>630308180200198</t>
  </si>
  <si>
    <t>630308180200899</t>
  </si>
  <si>
    <t>630408200400099</t>
  </si>
  <si>
    <t>630408200600099</t>
  </si>
  <si>
    <t>630408220200099</t>
  </si>
  <si>
    <t>630408220400099</t>
  </si>
  <si>
    <t>640108320100199</t>
  </si>
  <si>
    <t>640108320100799</t>
  </si>
  <si>
    <t>640108320102199</t>
  </si>
  <si>
    <t>710107050200099</t>
  </si>
  <si>
    <t>710207210200999</t>
  </si>
  <si>
    <t>710207230200099</t>
  </si>
  <si>
    <t>710207230200199</t>
  </si>
  <si>
    <t>710207970100299</t>
  </si>
  <si>
    <t>710407390200099</t>
  </si>
  <si>
    <t>710407390200199</t>
  </si>
  <si>
    <t>710407390400099</t>
  </si>
  <si>
    <t>710407390600099</t>
  </si>
  <si>
    <t>710407390800099</t>
  </si>
  <si>
    <t>710507430200099</t>
  </si>
  <si>
    <t>710507470100099</t>
  </si>
  <si>
    <t>720107570200799</t>
  </si>
  <si>
    <t>720107570200899</t>
  </si>
  <si>
    <t>720107570201099</t>
  </si>
  <si>
    <t>720107570204299</t>
  </si>
  <si>
    <t>720107570204499</t>
  </si>
  <si>
    <t>730107590200199</t>
  </si>
  <si>
    <t>730107590400199</t>
  </si>
  <si>
    <t>730107590600199</t>
  </si>
  <si>
    <t>730107590800099</t>
  </si>
  <si>
    <t>730107591200299</t>
  </si>
  <si>
    <t>730107591401099</t>
  </si>
  <si>
    <t>730107592000299</t>
  </si>
  <si>
    <t>730107592200199</t>
  </si>
  <si>
    <t>730107610402499</t>
  </si>
  <si>
    <t>730107611000199</t>
  </si>
  <si>
    <t>730107611000599</t>
  </si>
  <si>
    <t>730107630200199</t>
  </si>
  <si>
    <t>730107630400099</t>
  </si>
  <si>
    <t>730107630400699</t>
  </si>
  <si>
    <t>730107630600099</t>
  </si>
  <si>
    <t>730107630800099</t>
  </si>
  <si>
    <t>730107631000099</t>
  </si>
  <si>
    <t>730107670200199</t>
  </si>
  <si>
    <t>730107670400099</t>
  </si>
  <si>
    <t>730107670600299</t>
  </si>
  <si>
    <t>730107690601699</t>
  </si>
  <si>
    <t>730107691000199</t>
  </si>
  <si>
    <t>730107691000299</t>
  </si>
  <si>
    <t>730107691000799</t>
  </si>
  <si>
    <t>730107691000899</t>
  </si>
  <si>
    <t>730107691400099</t>
  </si>
  <si>
    <t>730107710200199</t>
  </si>
  <si>
    <t>730107710200299</t>
  </si>
  <si>
    <t>730107710200499</t>
  </si>
  <si>
    <t>730107710600099</t>
  </si>
  <si>
    <t>730107710600899</t>
  </si>
  <si>
    <t>730107710601099</t>
  </si>
  <si>
    <t>730107710800199</t>
  </si>
  <si>
    <t>730107710800299</t>
  </si>
  <si>
    <t>730107711200199</t>
  </si>
  <si>
    <t>730107711200299</t>
  </si>
  <si>
    <t>730107711400199</t>
  </si>
  <si>
    <t>730107711600699</t>
  </si>
  <si>
    <t>730107711600799</t>
  </si>
  <si>
    <t>730107711601499</t>
  </si>
  <si>
    <t>730107711800199</t>
  </si>
  <si>
    <t>730107712001099</t>
  </si>
  <si>
    <t>730107712600199</t>
  </si>
  <si>
    <t>730107713000099</t>
  </si>
  <si>
    <t>730107713000799</t>
  </si>
  <si>
    <t>730107714000099</t>
  </si>
  <si>
    <t>730107714400299</t>
  </si>
  <si>
    <t>730107714400399</t>
  </si>
  <si>
    <t>730107714400499</t>
  </si>
  <si>
    <t>730107714401499</t>
  </si>
  <si>
    <t>730107714401999</t>
  </si>
  <si>
    <t>730107714402399</t>
  </si>
  <si>
    <t>730107714403899</t>
  </si>
  <si>
    <t>730107714407799</t>
  </si>
  <si>
    <t>730107714407999</t>
  </si>
  <si>
    <t>730107714408199</t>
  </si>
  <si>
    <t>730107714460599</t>
  </si>
  <si>
    <t>730107714470299</t>
  </si>
  <si>
    <t>730107750200099</t>
  </si>
  <si>
    <t>730207790400099</t>
  </si>
  <si>
    <t>730207790600099</t>
  </si>
  <si>
    <t>730207810200099</t>
  </si>
  <si>
    <t>730207810400099</t>
  </si>
  <si>
    <t>DIFERENCIA</t>
  </si>
  <si>
    <t>VALORES CASA DE BOLSA S.A.</t>
  </si>
  <si>
    <t>NOTA</t>
  </si>
  <si>
    <t>610107020200199</t>
  </si>
  <si>
    <t>610207120300099</t>
  </si>
  <si>
    <t>b) Datos sobre la inversión:</t>
  </si>
  <si>
    <t>Importe (indicar moneda)</t>
  </si>
  <si>
    <t>REPRESENTANTE</t>
  </si>
  <si>
    <t>CONTADOR</t>
  </si>
  <si>
    <t>Total Otros Ingresos y Egresos</t>
  </si>
  <si>
    <t>Nota 29 - Otros Ingresos y Egresos</t>
  </si>
  <si>
    <t xml:space="preserve">TIPO </t>
  </si>
  <si>
    <t>Cargos sobre créditos</t>
  </si>
  <si>
    <t xml:space="preserve">NOTA </t>
  </si>
  <si>
    <t>TOTAL EN MILES</t>
  </si>
  <si>
    <t>CUENTA</t>
  </si>
  <si>
    <t>0.64.0.10.828.0.01.000.99</t>
  </si>
  <si>
    <t>0.73.0.10.763.0.04.003.99</t>
  </si>
  <si>
    <t>730107630400399</t>
  </si>
  <si>
    <t>730107690200099</t>
  </si>
  <si>
    <t>PERDIDAS</t>
  </si>
  <si>
    <t>0.11.1.20.109.1.02.214.99</t>
  </si>
  <si>
    <t>0.11.1.20.109.1.03.001.01</t>
  </si>
  <si>
    <t>0.11.1.20.109.1.04.000.99</t>
  </si>
  <si>
    <t>0.11.1.20.109.1.04.010.99</t>
  </si>
  <si>
    <t>0.11.1.20.109.1.04.017.99</t>
  </si>
  <si>
    <t>0.11.1.20.109.1.04.021.01</t>
  </si>
  <si>
    <t>0.11.1.20.109.1.04.022.99</t>
  </si>
  <si>
    <t>0.11.1.20.109.1.04.042.99</t>
  </si>
  <si>
    <t>0.11.1.20.109.1.04.043.99</t>
  </si>
  <si>
    <t>0.11.1.20.109.1.04.074.99</t>
  </si>
  <si>
    <t>0.11.1.20.109.1.04.076.01</t>
  </si>
  <si>
    <t>0.11.1.20.109.1.04.087.01</t>
  </si>
  <si>
    <t>0.11.1.20.109.1.04.211.01</t>
  </si>
  <si>
    <t>0.11.1.20.109.1.04.422.01</t>
  </si>
  <si>
    <t>0.11.1.20.109.1.04.422.99</t>
  </si>
  <si>
    <t>0.11.1.20.109.1.04.429.99</t>
  </si>
  <si>
    <t>0.11.1.20.109.1.04.431.01</t>
  </si>
  <si>
    <t>0.11.1.20.109.1.04.435.01</t>
  </si>
  <si>
    <t>0.11.1.20.109.1.04.462.99</t>
  </si>
  <si>
    <t>0.11.1.20.109.1.04.464.01</t>
  </si>
  <si>
    <t>0.11.1.20.109.1.04.467.01</t>
  </si>
  <si>
    <t>0.14.2.10.169.2.02.000.01</t>
  </si>
  <si>
    <t>0.14.2.10.169.2.02.000.99</t>
  </si>
  <si>
    <t>0.14.3.10.169.3.02.000.99</t>
  </si>
  <si>
    <t>0.14.6.10.169.6.02.003.01</t>
  </si>
  <si>
    <t>0.14.5.10.169.5.02.003.99</t>
  </si>
  <si>
    <t>0.14.6.10.169.6.02.003.99</t>
  </si>
  <si>
    <t>0.14.7.10.169.7.02.003.99</t>
  </si>
  <si>
    <t>0.14.2.10.173.2.02.000.99</t>
  </si>
  <si>
    <t>0.14.3.10.173.3.02.000.99</t>
  </si>
  <si>
    <t>0.14.7.10.173.7.02.003.01</t>
  </si>
  <si>
    <t>0.14.8.10.173.8.02.003.01</t>
  </si>
  <si>
    <t>0.14.5.10.173.5.02.003.99</t>
  </si>
  <si>
    <t>0.14.7.10.173.7.02.003.99</t>
  </si>
  <si>
    <t>0.14.8.10.173.8.02.003.99</t>
  </si>
  <si>
    <t>0.14.8.10.173.8.08.000.01</t>
  </si>
  <si>
    <t>0.14.7.10.173.7.08.000.99</t>
  </si>
  <si>
    <t>0.14.7.10.209.7.04.000.99</t>
  </si>
  <si>
    <t>0.14.8.10.209.8.04.000.99</t>
  </si>
  <si>
    <t>0.14.6.10.351.6.02.000.01</t>
  </si>
  <si>
    <t>0.14.7.10.443.7.02.000.99</t>
  </si>
  <si>
    <t>0.14.2.80.225.2.82.000.01</t>
  </si>
  <si>
    <t>0.14.7.80.225.7.82.001.99</t>
  </si>
  <si>
    <t>0.14.8.80.225.8.82.001.99</t>
  </si>
  <si>
    <t>0.14.6.80.225.6.82.003.01</t>
  </si>
  <si>
    <t>0.14.7.80.225.7.82.003.01</t>
  </si>
  <si>
    <t>0.14.8.80.225.8.82.003.01</t>
  </si>
  <si>
    <t>0.14.5.80.225.5.82.003.99</t>
  </si>
  <si>
    <t>0.14.6.80.225.6.82.003.99</t>
  </si>
  <si>
    <t>0.14.7.80.225.7.82.003.99</t>
  </si>
  <si>
    <t>0.14.8.80.225.8.82.003.99</t>
  </si>
  <si>
    <t>0.14.2.80.225.2.94.000.01</t>
  </si>
  <si>
    <t>0.14.6.80.225.6.94.003.01</t>
  </si>
  <si>
    <t>0.14.7.80.225.7.94.003.01</t>
  </si>
  <si>
    <t>0.14.5.80.225.5.94.003.99</t>
  </si>
  <si>
    <t>0.14.7.80.225.7.94.003.99</t>
  </si>
  <si>
    <t>0.14.8.80.225.8.94.003.99</t>
  </si>
  <si>
    <t>0.14.3.90.231.3.92.001.99</t>
  </si>
  <si>
    <t>0.14.4.90.231.4.92.001.99</t>
  </si>
  <si>
    <t>0.14.5.90.231.5.92.001.99</t>
  </si>
  <si>
    <t>0.14.6.90.231.6.92.001.99</t>
  </si>
  <si>
    <t>0.14.7.90.231.7.92.001.99</t>
  </si>
  <si>
    <t>0.14.8.90.231.8.92.001.99</t>
  </si>
  <si>
    <t>0.14.8.90.231.8.94.001.99</t>
  </si>
  <si>
    <t>0.15.0.10.241.0.02.000.01</t>
  </si>
  <si>
    <t>0.15.0.10.241.0.02.000.99</t>
  </si>
  <si>
    <t>0.15.0.10.241.0.02.008.01</t>
  </si>
  <si>
    <t>0.15.0.10.243.0.01.014.99</t>
  </si>
  <si>
    <t>0.15.0.10.243.0.01.017.99</t>
  </si>
  <si>
    <t>0.15.0.10.243.0.01.024.99</t>
  </si>
  <si>
    <t>0.15.0.10.245.0.04.012.99</t>
  </si>
  <si>
    <t>0.15.0.10.247.0.02.001.99</t>
  </si>
  <si>
    <t>0.15.0.10.247.0.02.004.99</t>
  </si>
  <si>
    <t>0.15.0.10.251.0.04.000.99</t>
  </si>
  <si>
    <t>0.15.0.10.253.0.02.002.99</t>
  </si>
  <si>
    <t>0.15.0.10.253.0.02.003.01</t>
  </si>
  <si>
    <t>0.15.0.10.253.0.02.012.99</t>
  </si>
  <si>
    <t>0.15.0.10.257.0.02.007.99</t>
  </si>
  <si>
    <t>0.15.0.10.257.0.02.149.01</t>
  </si>
  <si>
    <t>0.15.0.10.257.0.02.268.99</t>
  </si>
  <si>
    <t>0.15.0.10.257.0.02.269.99</t>
  </si>
  <si>
    <t>0.15.0.10.257.0.02.270.99</t>
  </si>
  <si>
    <t>0.16.0.80.347.0.82.001.01</t>
  </si>
  <si>
    <t>0.16.0.90.285.0.92.000.99</t>
  </si>
  <si>
    <t>0.17.0.10.293.0.02.101.99</t>
  </si>
  <si>
    <t>0.19.0.10.337.0.02.023.99</t>
  </si>
  <si>
    <t>0.19.0.10.337.0.04.001.99</t>
  </si>
  <si>
    <t>0.19.0.10.337.0.04.002.99</t>
  </si>
  <si>
    <t>0.19.0.10.337.0.94.001.99</t>
  </si>
  <si>
    <t>0.21.5.40.390.5.02.000.01</t>
  </si>
  <si>
    <t>0.21.5.40.390.5.02.000.99</t>
  </si>
  <si>
    <t>0.21.1.40.390.1.06.000.01</t>
  </si>
  <si>
    <t>0.21.1.40.390.1.06.000.99</t>
  </si>
  <si>
    <t>0.21.5.80.134.5.92.001.01</t>
  </si>
  <si>
    <t>0.21.8.80.134.8.92.001.01</t>
  </si>
  <si>
    <t>0.22.8.60.218.8.01.000.01</t>
  </si>
  <si>
    <t>0.22.7.60.218.7.01.000.99</t>
  </si>
  <si>
    <t>0.22.8.60.218.8.01.000.99</t>
  </si>
  <si>
    <t>0.22.5.60.268.5.04.002.01</t>
  </si>
  <si>
    <t>0.22.6.60.268.6.04.002.01</t>
  </si>
  <si>
    <t>0.22.7.60.268.7.04.002.01</t>
  </si>
  <si>
    <t>0.22.8.60.268.8.04.002.01</t>
  </si>
  <si>
    <t>0.22.5.60.268.5.04.002.99</t>
  </si>
  <si>
    <t>0.22.6.60.268.6.04.002.99</t>
  </si>
  <si>
    <t>0.22.7.60.268.7.04.002.99</t>
  </si>
  <si>
    <t>0.22.8.60.268.8.04.002.99</t>
  </si>
  <si>
    <t>0.22.5.80.224.5.82.002.01</t>
  </si>
  <si>
    <t>0.22.6.80.224.6.82.002.01</t>
  </si>
  <si>
    <t>0.22.7.80.224.7.82.002.01</t>
  </si>
  <si>
    <t>0.22.8.80.224.8.82.002.01</t>
  </si>
  <si>
    <t>0.22.5.80.224.5.82.002.99</t>
  </si>
  <si>
    <t>0.22.6.80.224.6.82.002.99</t>
  </si>
  <si>
    <t>0.22.7.80.224.7.82.002.99</t>
  </si>
  <si>
    <t>0.22.8.80.224.8.82.002.99</t>
  </si>
  <si>
    <t>0.22.5.80.224.5.92.002.01</t>
  </si>
  <si>
    <t>0.22.6.80.224.6.92.002.01</t>
  </si>
  <si>
    <t>0.22.7.80.224.7.92.002.01</t>
  </si>
  <si>
    <t>0.22.8.80.224.8.92.002.01</t>
  </si>
  <si>
    <t>0.22.5.80.224.5.92.002.99</t>
  </si>
  <si>
    <t>0.22.6.80.224.6.92.002.99</t>
  </si>
  <si>
    <t>0.22.7.80.224.7.92.002.99</t>
  </si>
  <si>
    <t>0.22.8.80.224.8.92.002.99</t>
  </si>
  <si>
    <t>0.22.8.80.234.8.82.000.01</t>
  </si>
  <si>
    <t>0.22.7.80.234.7.82.000.99</t>
  </si>
  <si>
    <t>0.22.8.80.234.8.82.000.99</t>
  </si>
  <si>
    <t>0.22.8.80.234.8.92.000.01</t>
  </si>
  <si>
    <t>0.22.7.80.234.7.92.000.99</t>
  </si>
  <si>
    <t>0.22.8.80.234.8.92.000.99</t>
  </si>
  <si>
    <t>0.24.0.30.254.0.01.007.99</t>
  </si>
  <si>
    <t>0.24.0.30.254.0.01.008.99</t>
  </si>
  <si>
    <t>0.24.0.40.260.0.02.074.99</t>
  </si>
  <si>
    <t>0.24.0.40.260.0.02.076.01</t>
  </si>
  <si>
    <t>0.24.0.40.260.0.02.076.99</t>
  </si>
  <si>
    <t>0.24.0.40.260.0.02.092.99</t>
  </si>
  <si>
    <t>0.24.0.40.260.0.02.093.01</t>
  </si>
  <si>
    <t>0.24.0.40.260.0.02.231.99</t>
  </si>
  <si>
    <t>0.24.0.40.260.0.02.241.99</t>
  </si>
  <si>
    <t>0.24.0.40.260.0.02.294.99</t>
  </si>
  <si>
    <t>0.24.0.40.260.0.02.297.99</t>
  </si>
  <si>
    <t>0.24.0.40.260.0.02.934.99</t>
  </si>
  <si>
    <t>0.24.0.40.260.0.02.937.99</t>
  </si>
  <si>
    <t>0.31.0.30.408.0.01.002.99</t>
  </si>
  <si>
    <t>0.41.0.10.613.0.04.000.99</t>
  </si>
  <si>
    <t>0.42.0.10.602.0.04.000.99</t>
  </si>
  <si>
    <t>0.51.0.10.651.0.04.101.99</t>
  </si>
  <si>
    <t>0.51.0.40.675.0.12.000.99</t>
  </si>
  <si>
    <t>0.52.0.10.652.0.02.101.99</t>
  </si>
  <si>
    <t>0.52.0.40.680.0.12.000.99</t>
  </si>
  <si>
    <t>0.61.0.20.714.0.02.001.01</t>
  </si>
  <si>
    <t>0.61.0.20.714.0.02.004.99</t>
  </si>
  <si>
    <t>0.61.0.20.714.0.02.005.98</t>
  </si>
  <si>
    <t>0.61.0.20.714.0.02.005.99</t>
  </si>
  <si>
    <t>0.61.0.20.714.0.03.000.01</t>
  </si>
  <si>
    <t>0.61.0.20.850.0.02.000.99</t>
  </si>
  <si>
    <t>0.61.0.60.766.0.03.000.99</t>
  </si>
  <si>
    <t>0.61.0.80.772.0.02.000.99</t>
  </si>
  <si>
    <t>0.62.0.10.806.0.02.002.99</t>
  </si>
  <si>
    <t>0.62.0.10.806.0.02.009.99</t>
  </si>
  <si>
    <t>0.62.0.10.806.0.02.040.98</t>
  </si>
  <si>
    <t>0.62.0.10.806.0.02.040.99</t>
  </si>
  <si>
    <t>0.62.0.10.806.0.02.110.99</t>
  </si>
  <si>
    <t>0.62.0.10.806.0.02.112.98</t>
  </si>
  <si>
    <t>0.63.0.10.808.0.04.000.98</t>
  </si>
  <si>
    <t>0.63.0.10.808.0.04.004.98</t>
  </si>
  <si>
    <t>0.63.0.10.808.0.04.004.99</t>
  </si>
  <si>
    <t>0.63.0.10.808.0.04.011.99</t>
  </si>
  <si>
    <t>0.63.0.30.816.0.02.000.99</t>
  </si>
  <si>
    <t>0.63.0.30.818.0.02.000.99</t>
  </si>
  <si>
    <t>0.65.0.10.834.0.06.000.99</t>
  </si>
  <si>
    <t>0.71.0.10.705.0.02.006.99</t>
  </si>
  <si>
    <t>0.71.0.10.705.0.03.002.99</t>
  </si>
  <si>
    <t>0.71.0.20.719.0.02.001.99</t>
  </si>
  <si>
    <t>0.71.0.40.739.0.03.000.99</t>
  </si>
  <si>
    <t>0.71.0.50.747.0.01.000.98</t>
  </si>
  <si>
    <t>0.72.0.10.757.0.02.020.99</t>
  </si>
  <si>
    <t>0.72.0.10.757.0.02.040.99</t>
  </si>
  <si>
    <t>0.73.0.10.759.0.02.002.99</t>
  </si>
  <si>
    <t>0.73.0.10.759.0.14.003.99</t>
  </si>
  <si>
    <t>0.73.0.10.759.0.14.004.99</t>
  </si>
  <si>
    <t>0.73.0.10.759.0.14.008.99</t>
  </si>
  <si>
    <t>0.73.0.10.759.0.18.016.99</t>
  </si>
  <si>
    <t>0.73.0.10.759.0.18.020.99</t>
  </si>
  <si>
    <t>0.73.0.10.761.0.02.022.99</t>
  </si>
  <si>
    <t>0.73.0.10.761.0.10.000.99</t>
  </si>
  <si>
    <t>0.73.0.10.761.0.10.039.99</t>
  </si>
  <si>
    <t>0.73.0.10.767.0.06.000.99</t>
  </si>
  <si>
    <t>0.73.0.10.769.0.06.017.99</t>
  </si>
  <si>
    <t>0.73.0.10.769.0.14.001.99</t>
  </si>
  <si>
    <t>0.73.0.10.771.0.08.803.99</t>
  </si>
  <si>
    <t>0.73.0.10.771.0.22.002.99</t>
  </si>
  <si>
    <t>0.73.0.10.771.0.28.006.99</t>
  </si>
  <si>
    <t>0.73.0.10.771.0.28.008.99</t>
  </si>
  <si>
    <t>0.73.0.10.771.0.32.006.99</t>
  </si>
  <si>
    <t>0.73.0.10.771.0.32.008.99</t>
  </si>
  <si>
    <t>0.73.0.10.771.0.44.027.99</t>
  </si>
  <si>
    <t>0.73.0.10.771.0.44.074.99</t>
  </si>
  <si>
    <t>0.73.0.10.771.0.44.708.99</t>
  </si>
  <si>
    <t>0.73.0.10.771.0.44.709.99</t>
  </si>
  <si>
    <t>0.73.0.10.771.0.44.710.99</t>
  </si>
  <si>
    <t>0.73.0.10.771.0.44.712.99</t>
  </si>
  <si>
    <t>0.73.0.10.771.0.44.714.99</t>
  </si>
  <si>
    <t>0.73.0.10.771.0.44.718.99</t>
  </si>
  <si>
    <t>0.73.0.10.771.0.44.720.99</t>
  </si>
  <si>
    <t>0.73.0.10.773.0.02.004.99</t>
  </si>
  <si>
    <t>0.75.0.10.795.0.06.000.99</t>
  </si>
  <si>
    <t>Lcr- Bnf Gs Cta Cte 8206272</t>
  </si>
  <si>
    <t>Pnc Bank N.A</t>
  </si>
  <si>
    <t>El Comercio Cta. Ah. 3745 - Gs</t>
  </si>
  <si>
    <t>Basa Proveedores Cta. Cte. 100050781 - Gs</t>
  </si>
  <si>
    <t>Ficsa Cta.Ah. 0131001112 Usd</t>
  </si>
  <si>
    <t>Banco Basa Usd 10100008763</t>
  </si>
  <si>
    <t>Sudameris Bank Cta.Cte. 3765419</t>
  </si>
  <si>
    <t>Sudameris Bank Cta.Cte 3765419</t>
  </si>
  <si>
    <t>Itau S.A. Lcr Peg G8 Cta 10001514</t>
  </si>
  <si>
    <t>Itau S.A. Lcr Peg Usd1 Cta 450003327</t>
  </si>
  <si>
    <t>Itau Pasfin Cta. Cte. Usd N° 750704771</t>
  </si>
  <si>
    <t>Lcr- Atlas Gs Cta Cte 672808</t>
  </si>
  <si>
    <t>Lcr- Rio Usd Caja Ah 8270000085804</t>
  </si>
  <si>
    <t>Pasfin- Banco Rio Usd Cta.Cte. Nº 0826844840/07</t>
  </si>
  <si>
    <t>Prest, Plazo Fijo -Resid. -Menores de 30 Dias</t>
  </si>
  <si>
    <t>Prest, Plazo Fijo -Resid. -Menores de 60 Dias</t>
  </si>
  <si>
    <t>Prest. Pf No Reajustables - Corporativos</t>
  </si>
  <si>
    <t>Prest,Amortizables -Resid -Menores de 30 Dias</t>
  </si>
  <si>
    <t>Prest,Amortizables -Resid -Menores de 60 Dias</t>
  </si>
  <si>
    <t>Creditos Refinanciados -P.Amortizables -Menores de Tres Años</t>
  </si>
  <si>
    <t>Prestamos con Recursos Administrados por la Agencia Financie</t>
  </si>
  <si>
    <t>Documentos Descontados  Resid.-Menores de Un Año</t>
  </si>
  <si>
    <t>Produc.por Colocac.Medida Excepcional- entre 361 y 1080 Dias</t>
  </si>
  <si>
    <t>Prod,Fin,Doc,-Resid.-P,Amortizables.-Men.3 Años</t>
  </si>
  <si>
    <t>Prod,Fin,Doc,-Resid.-P,Amortizables.-Mayores.3 Años</t>
  </si>
  <si>
    <t>Prod,Fin,Doc,-Resid.-Doc.Descont.-Men.180 Dias</t>
  </si>
  <si>
    <t>Prod,Fin,Doc,-Resid.-Doc.Descont.-Men.Un Año</t>
  </si>
  <si>
    <t>Prod,Fin,Doc,-Resid.-Doc.Descont.-Men.3 Años</t>
  </si>
  <si>
    <t>Prod,Fin,Doc,-Resid.-Doc.Descont.-Mayores.3 Años</t>
  </si>
  <si>
    <t>(Prod,Fin,Doc. a Deveng-Doc.Descont,-Men.180 Dias)</t>
  </si>
  <si>
    <t>(Prod,Fin,Doc. a Deveng-Doc.Descont,-Men.1 Año)</t>
  </si>
  <si>
    <t>(Prod,Fin,Doc. a Deveng-Doc.Descont,-Men.3 Años)</t>
  </si>
  <si>
    <t>(Prod,Fin,Doc. a Deveng-Doc.Descont,-Mayores.3 Años)</t>
  </si>
  <si>
    <t>(Previsiones s/Prest,Amortiz. -Menores 60 Dias)</t>
  </si>
  <si>
    <t>(Previsiones s/Prest,Amortiz. -Menores 90 Dias)</t>
  </si>
  <si>
    <t>(Previsiones s/Prest,Amortiz. -Menores 180 Dias)</t>
  </si>
  <si>
    <t>(Previsiones s/Prest,Amortiz. -Men,1 Año)</t>
  </si>
  <si>
    <t>(Previsiones s/Tarj.Credito)</t>
  </si>
  <si>
    <t>(Previsiones s/Prest,Amortiz. -Mayores 3 Años)</t>
  </si>
  <si>
    <t>Previsiones Genericas</t>
  </si>
  <si>
    <t>Anticipos por Compra de Bienes y Servicios -Resid.</t>
  </si>
  <si>
    <t>Deudores Varios Usd</t>
  </si>
  <si>
    <t>Gastos Diferidos - Otros Seguros</t>
  </si>
  <si>
    <t>Seguros Pagados por Adelantado - Tro</t>
  </si>
  <si>
    <t>Gto.Pag.Adel-Seg.Rodados</t>
  </si>
  <si>
    <t>Retencion Impuesto a la Renta</t>
  </si>
  <si>
    <t>Iva Credito Fiscal</t>
  </si>
  <si>
    <t>Iva Saldo Financiero a Favor</t>
  </si>
  <si>
    <t>Venta a Plazo de Bienes Inmuebles</t>
  </si>
  <si>
    <t>Garantias de Alquiler</t>
  </si>
  <si>
    <t>Garantia Procard</t>
  </si>
  <si>
    <t>Deudores Varios Bienes a Integrar</t>
  </si>
  <si>
    <t>Operaciones a Cancelar Rrhh Usd</t>
  </si>
  <si>
    <t>Cobros a Rec Lcr-Asociaciones</t>
  </si>
  <si>
    <t>Cobros a Rec.Lcr-Caja</t>
  </si>
  <si>
    <t>Cobros a Rec.Lcr-Bancos</t>
  </si>
  <si>
    <t>(Prevision Coloc.Vencida  -Prestamos Residentes)</t>
  </si>
  <si>
    <t>Muebles en Recuperacion de Credito</t>
  </si>
  <si>
    <t>Gastos de Reorganizacion por Fusion</t>
  </si>
  <si>
    <t>Software-Af</t>
  </si>
  <si>
    <t>Derecho de Propiedad Intelectual</t>
  </si>
  <si>
    <t>(Dep.Acumulada ¿ Software)</t>
  </si>
  <si>
    <t>Prestamos Directos Plazo 91-180 Dias</t>
  </si>
  <si>
    <t>Prest. Rec. del Exterior Usd</t>
  </si>
  <si>
    <t>Sobregiros en Cta.Cte.</t>
  </si>
  <si>
    <t>Fondos Proveidos por la Agencia Financiera de Desarrollo</t>
  </si>
  <si>
    <t>(Int.a Deveng.Prest.Directos Plazo Mayor a 1080 Dias)</t>
  </si>
  <si>
    <t>Bonos Emitidos y en Circulacion - No Reajustables</t>
  </si>
  <si>
    <t>Irf</t>
  </si>
  <si>
    <t>Emision de Deuda Privada - Irf</t>
  </si>
  <si>
    <t>Emisión de Deuda Privada - Irf</t>
  </si>
  <si>
    <t>Cargos Financieros Documentados - Residentes-Irf</t>
  </si>
  <si>
    <t>Cargos Financieros Documentados - Irf</t>
  </si>
  <si>
    <t>(Cargos Financieros Documentados a Devengar - Residentes)</t>
  </si>
  <si>
    <t>(Cargos Financieros Documentados a Devengar - Irf)</t>
  </si>
  <si>
    <t>Cargos Financieros Documentados - Residentes</t>
  </si>
  <si>
    <t>(Cargos Financieros Docum, a Devengar - Resid)</t>
  </si>
  <si>
    <t>Dividendos Preferidos a Pagar - Lcr</t>
  </si>
  <si>
    <t>Depositos Clientes No Identificados</t>
  </si>
  <si>
    <t>Tesoreria Irf Usd</t>
  </si>
  <si>
    <t>Tesoreria -Irf Gs</t>
  </si>
  <si>
    <t>Pagos a Proveedores en Cuotas</t>
  </si>
  <si>
    <t>Pago a Proveedores en Cuotas Usd</t>
  </si>
  <si>
    <t>Operaciones a Cancelar ¿ Asociaciones Gs.</t>
  </si>
  <si>
    <t>Cargos a Facturar</t>
  </si>
  <si>
    <t>Pasfin(Retenciones de Op de Factorajes Cte)</t>
  </si>
  <si>
    <t>Pasfin(Ret. de Operaciones de Factoraj No Cte)</t>
  </si>
  <si>
    <t>Op. a Cancelar Tarjeta Corporativa-Acreedora</t>
  </si>
  <si>
    <t>Reservas por Revalorizacion</t>
  </si>
  <si>
    <t>Gtias.Reales-Hipotecas</t>
  </si>
  <si>
    <t>Cargos Financieros No Documentados a Devengar</t>
  </si>
  <si>
    <t>Prest. Amortizables No Reajustables - Afd</t>
  </si>
  <si>
    <t>Prest. Amort. Res.-Corporativo</t>
  </si>
  <si>
    <t>Prod.p/ Prest, Amortizables-No Residentes</t>
  </si>
  <si>
    <t>Productos por Medida Excepcional - Residentes</t>
  </si>
  <si>
    <t>Disponibilidades  - No Residentes</t>
  </si>
  <si>
    <t>Desafectacion de Prevision  -Prestamos</t>
  </si>
  <si>
    <t>Comisión por Cobros de Servicios</t>
  </si>
  <si>
    <t>Comision Desembolso Fisalco</t>
  </si>
  <si>
    <t>Comision Adm. por Desembolsos</t>
  </si>
  <si>
    <t>Comision Administrativa p/ Desembolsos</t>
  </si>
  <si>
    <t>Gestion de Cobranza Prestamos</t>
  </si>
  <si>
    <t>Comisiones Mandato Cobranzas</t>
  </si>
  <si>
    <t>Seg.Vida Canc.Deudas</t>
  </si>
  <si>
    <t>Recup.Gastos Cobranzas</t>
  </si>
  <si>
    <t>Recupero de Gastos Judiciales c/ Iva</t>
  </si>
  <si>
    <t>Otras Ganancias Operativas Resid.</t>
  </si>
  <si>
    <t>Intereses Prestamos - Directos</t>
  </si>
  <si>
    <t>Intereses Prestamos - Redescuentos</t>
  </si>
  <si>
    <t>Gastos Bancarios - Operativos</t>
  </si>
  <si>
    <t>Intereses Morarios y Punitorios</t>
  </si>
  <si>
    <t>Afd -Cargos Sobre Préstamos Otorgados</t>
  </si>
  <si>
    <t>Intereses Prestamos - Exterior</t>
  </si>
  <si>
    <t>Gastos Bancarios del Exterior - Administrativos</t>
  </si>
  <si>
    <t>Disponibilidades - No Residentes</t>
  </si>
  <si>
    <t>Gestion de Cobranza-Ste</t>
  </si>
  <si>
    <t>Comisiones Pagadas - Vendedores Ext.</t>
  </si>
  <si>
    <t>Dietas Sindicos</t>
  </si>
  <si>
    <t>Preaviso</t>
  </si>
  <si>
    <t>Indemnizacion por Despido</t>
  </si>
  <si>
    <t>Retribuciones Varias</t>
  </si>
  <si>
    <t>Seg.Fidelidad de Empleados</t>
  </si>
  <si>
    <t>Costo Operativos de Seguros</t>
  </si>
  <si>
    <t>Seguros Riesgos Operativo</t>
  </si>
  <si>
    <t>Amort. Desarrollo Ln</t>
  </si>
  <si>
    <t>Iva Gastos - No Deducibles</t>
  </si>
  <si>
    <t>Multas,Recargos,Intereses</t>
  </si>
  <si>
    <t>Guarda Fisica de Archivos</t>
  </si>
  <si>
    <t>Serv.de Limpieza</t>
  </si>
  <si>
    <t>Movilidad (Pasajes y Taxis)</t>
  </si>
  <si>
    <t>Agencia Digital</t>
  </si>
  <si>
    <t>Susc.Informes Confidenciales</t>
  </si>
  <si>
    <t>Otros Gtos. Rrhh - No Deduc.</t>
  </si>
  <si>
    <t>Honorarios Abogados</t>
  </si>
  <si>
    <t>Honorarios Nomina</t>
  </si>
  <si>
    <t>Hon. Calificadora de Riesgos</t>
  </si>
  <si>
    <t>Mant. Desarrollo de Sistemas</t>
  </si>
  <si>
    <t>Licencias y Software</t>
  </si>
  <si>
    <t>Responsabilidad Social Empresarial</t>
  </si>
  <si>
    <t>Otras Perdidas Operativas Resid.</t>
  </si>
  <si>
    <t>111201090221499</t>
  </si>
  <si>
    <t>111201090300101</t>
  </si>
  <si>
    <t>111201090401099</t>
  </si>
  <si>
    <t>111201090402299</t>
  </si>
  <si>
    <t>111201090407601</t>
  </si>
  <si>
    <t>111201090421101</t>
  </si>
  <si>
    <t>111201090443501</t>
  </si>
  <si>
    <t>111201090446299</t>
  </si>
  <si>
    <t>111201090446701</t>
  </si>
  <si>
    <t>146101690200301</t>
  </si>
  <si>
    <t>146101690200399</t>
  </si>
  <si>
    <t>147101690200399</t>
  </si>
  <si>
    <t>147101730200301</t>
  </si>
  <si>
    <t>148101730200301</t>
  </si>
  <si>
    <t>147101730200399</t>
  </si>
  <si>
    <t>148101730200399</t>
  </si>
  <si>
    <t>148101730800001</t>
  </si>
  <si>
    <t>147101730800099</t>
  </si>
  <si>
    <t>147102090400099</t>
  </si>
  <si>
    <t>148102090400099</t>
  </si>
  <si>
    <t>147104430200099</t>
  </si>
  <si>
    <t>147802258200199</t>
  </si>
  <si>
    <t>148802258200199</t>
  </si>
  <si>
    <t>146802258200301</t>
  </si>
  <si>
    <t>147802258200301</t>
  </si>
  <si>
    <t>148802258200301</t>
  </si>
  <si>
    <t>147802258200399</t>
  </si>
  <si>
    <t>148802258200399</t>
  </si>
  <si>
    <t>147802259400301</t>
  </si>
  <si>
    <t>147802259400399</t>
  </si>
  <si>
    <t>148802259400399</t>
  </si>
  <si>
    <t>143902319200199</t>
  </si>
  <si>
    <t>144902319200199</t>
  </si>
  <si>
    <t>146902319200199</t>
  </si>
  <si>
    <t>147902319200199</t>
  </si>
  <si>
    <t>148902319200199</t>
  </si>
  <si>
    <t>148902319400199</t>
  </si>
  <si>
    <t>150102430101799</t>
  </si>
  <si>
    <t>150102450401299</t>
  </si>
  <si>
    <t>150102510400099</t>
  </si>
  <si>
    <t>150102530200299</t>
  </si>
  <si>
    <t>150102530200301</t>
  </si>
  <si>
    <t>150102530201299</t>
  </si>
  <si>
    <t>150102570200799</t>
  </si>
  <si>
    <t>150102570214901</t>
  </si>
  <si>
    <t>150102570226999</t>
  </si>
  <si>
    <t>150102570227099</t>
  </si>
  <si>
    <t>160803478200101</t>
  </si>
  <si>
    <t>160902859200099</t>
  </si>
  <si>
    <t>170102930210199</t>
  </si>
  <si>
    <t>190103370202399</t>
  </si>
  <si>
    <t>190103370400199</t>
  </si>
  <si>
    <t>190103370400299</t>
  </si>
  <si>
    <t>190103379400199</t>
  </si>
  <si>
    <t>215403900200099</t>
  </si>
  <si>
    <t>217403900300001</t>
  </si>
  <si>
    <t>218403900300001</t>
  </si>
  <si>
    <t>217403900300099</t>
  </si>
  <si>
    <t>211403900600001</t>
  </si>
  <si>
    <t>211403900600099</t>
  </si>
  <si>
    <t>218403900800099</t>
  </si>
  <si>
    <t>228602180100001</t>
  </si>
  <si>
    <t>228602180100099</t>
  </si>
  <si>
    <t>225602680400201</t>
  </si>
  <si>
    <t>227602680400201</t>
  </si>
  <si>
    <t>228602680400201</t>
  </si>
  <si>
    <t>225602680400299</t>
  </si>
  <si>
    <t>226602680400299</t>
  </si>
  <si>
    <t>227602680400299</t>
  </si>
  <si>
    <t>228602680400299</t>
  </si>
  <si>
    <t>225802248200201</t>
  </si>
  <si>
    <t>227802248200201</t>
  </si>
  <si>
    <t>228802248200201</t>
  </si>
  <si>
    <t>225802248200299</t>
  </si>
  <si>
    <t>226802248200299</t>
  </si>
  <si>
    <t>227802248200299</t>
  </si>
  <si>
    <t>228802248200299</t>
  </si>
  <si>
    <t>227802249200201</t>
  </si>
  <si>
    <t>228802249200201</t>
  </si>
  <si>
    <t>225802249200299</t>
  </si>
  <si>
    <t>226802249200299</t>
  </si>
  <si>
    <t>227802249200299</t>
  </si>
  <si>
    <t>228802249200299</t>
  </si>
  <si>
    <t>228802348200001</t>
  </si>
  <si>
    <t>228802348200099</t>
  </si>
  <si>
    <t>228802349200001</t>
  </si>
  <si>
    <t>228802349200099</t>
  </si>
  <si>
    <t>240302540100799</t>
  </si>
  <si>
    <t>240302540100899</t>
  </si>
  <si>
    <t>240402600207499</t>
  </si>
  <si>
    <t>240402600209299</t>
  </si>
  <si>
    <t>240402600209301</t>
  </si>
  <si>
    <t>240402600229499</t>
  </si>
  <si>
    <t>240402600229799</t>
  </si>
  <si>
    <t>310304080100299</t>
  </si>
  <si>
    <t>410106130400099</t>
  </si>
  <si>
    <t>420106020400099</t>
  </si>
  <si>
    <t>510106510410199</t>
  </si>
  <si>
    <t>510406751200099</t>
  </si>
  <si>
    <t>520106520210199</t>
  </si>
  <si>
    <t>520406801200099</t>
  </si>
  <si>
    <t>610207140200101</t>
  </si>
  <si>
    <t>610207140200499</t>
  </si>
  <si>
    <t>610207140200598</t>
  </si>
  <si>
    <t>610207140200599</t>
  </si>
  <si>
    <t>610207140300001</t>
  </si>
  <si>
    <t>610208500200099</t>
  </si>
  <si>
    <t>610607660300099</t>
  </si>
  <si>
    <t>610807720200099</t>
  </si>
  <si>
    <t>620108060200299</t>
  </si>
  <si>
    <t>620108060200999</t>
  </si>
  <si>
    <t>620108060204098</t>
  </si>
  <si>
    <t>620108060204099</t>
  </si>
  <si>
    <t>620108060211099</t>
  </si>
  <si>
    <t>620108060211298</t>
  </si>
  <si>
    <t>630108080400098</t>
  </si>
  <si>
    <t>630108080400498</t>
  </si>
  <si>
    <t>630108080400499</t>
  </si>
  <si>
    <t>630108080401199</t>
  </si>
  <si>
    <t>630308160200099</t>
  </si>
  <si>
    <t>630308180200099</t>
  </si>
  <si>
    <t>650108340600099</t>
  </si>
  <si>
    <t>710107050200001</t>
  </si>
  <si>
    <t>710107050200199</t>
  </si>
  <si>
    <t>710107050200299</t>
  </si>
  <si>
    <t>710107050200399</t>
  </si>
  <si>
    <t>710107050200599</t>
  </si>
  <si>
    <t>710107050200699</t>
  </si>
  <si>
    <t>710107050300199</t>
  </si>
  <si>
    <t>710107050300299</t>
  </si>
  <si>
    <t>710207190200199</t>
  </si>
  <si>
    <t>710407390300099</t>
  </si>
  <si>
    <t>710507470100098</t>
  </si>
  <si>
    <t>720107570202099</t>
  </si>
  <si>
    <t>720107570204099</t>
  </si>
  <si>
    <t>730107591400399</t>
  </si>
  <si>
    <t>730107591400499</t>
  </si>
  <si>
    <t>730107591400899</t>
  </si>
  <si>
    <t>730107591802099</t>
  </si>
  <si>
    <t>730107610202299</t>
  </si>
  <si>
    <t>730107611000099</t>
  </si>
  <si>
    <t>730107611003999</t>
  </si>
  <si>
    <t>730107670600099</t>
  </si>
  <si>
    <t>730107690601799</t>
  </si>
  <si>
    <t>730107691400199</t>
  </si>
  <si>
    <t>730107710880399</t>
  </si>
  <si>
    <t>730107712200299</t>
  </si>
  <si>
    <t>730107712800699</t>
  </si>
  <si>
    <t>730107712800899</t>
  </si>
  <si>
    <t>730107713001699</t>
  </si>
  <si>
    <t>730107713200699</t>
  </si>
  <si>
    <t>730107713200899</t>
  </si>
  <si>
    <t>730107714402799</t>
  </si>
  <si>
    <t>730107714407499</t>
  </si>
  <si>
    <t>730107714470899</t>
  </si>
  <si>
    <t>730107714470999</t>
  </si>
  <si>
    <t>730107714471299</t>
  </si>
  <si>
    <t>730107714471499</t>
  </si>
  <si>
    <t>730107714471899</t>
  </si>
  <si>
    <t>730107714472099</t>
  </si>
  <si>
    <t>730107730200499</t>
  </si>
  <si>
    <t>750107950600099</t>
  </si>
  <si>
    <t>20</t>
  </si>
  <si>
    <t>21</t>
  </si>
  <si>
    <t>23</t>
  </si>
  <si>
    <t>TIPO</t>
  </si>
  <si>
    <t>PLAZO 2</t>
  </si>
  <si>
    <t>Otros créditos CP</t>
  </si>
  <si>
    <t>Fondos Proveidos por la AFD</t>
  </si>
  <si>
    <t>Proveedores locales Moneda Local</t>
  </si>
  <si>
    <t>Proveedores locales Moneda Extranjera</t>
  </si>
  <si>
    <t>Provisiones para Impuestos Nacionales</t>
  </si>
  <si>
    <t>Acreedores Fiscales- Retenciones a Terceros</t>
  </si>
  <si>
    <t>Utilidades del Ejercicio</t>
  </si>
  <si>
    <t>(Perdidas del Ejercicio)</t>
  </si>
  <si>
    <t>Grupo Vazquez S.A.E.</t>
  </si>
  <si>
    <t>OVM</t>
  </si>
  <si>
    <t>OVS</t>
  </si>
  <si>
    <t>PREFERIDA</t>
  </si>
  <si>
    <t>32</t>
  </si>
  <si>
    <t>vencida</t>
  </si>
  <si>
    <t>SUBCUENTA</t>
  </si>
  <si>
    <t>EMF MICROFINANCE FUND, AGMVK (ENABLING)</t>
  </si>
  <si>
    <t>(-) Prevision para incobrables LP</t>
  </si>
  <si>
    <t>Comisiones cobradas</t>
  </si>
  <si>
    <t>Productos por Colocaciones Vencidas-SF</t>
  </si>
  <si>
    <t>Comisiones de cobranzas</t>
  </si>
  <si>
    <t>510106530100499</t>
  </si>
  <si>
    <t>510106530100401</t>
  </si>
  <si>
    <t>Recupero de Gastos - comisiones</t>
  </si>
  <si>
    <t>0.51.0.10.653.0.01.004.99</t>
  </si>
  <si>
    <t>Cheques en Caucion Gs</t>
  </si>
  <si>
    <t>Venta de bienes a plazo</t>
  </si>
  <si>
    <t>Venta de Bienes a Plazo</t>
  </si>
  <si>
    <t>Las inversiones en sociedades donde no se ejerce control se describen a continuación:</t>
  </si>
  <si>
    <t>0.11.1.20.109.1.04.016.99</t>
  </si>
  <si>
    <t>0.11.1.20.109.1.04.061.99</t>
  </si>
  <si>
    <t>0.11.1.20.109.1.04.428.01</t>
  </si>
  <si>
    <t>Itau S.A. Lcr Operativo Cta 750705284</t>
  </si>
  <si>
    <t>0.11.1.20.109.1.04.428.99</t>
  </si>
  <si>
    <t>Itau S.A. Lcr Operativo Cta 700736304</t>
  </si>
  <si>
    <t>0.11.1.20.109.1.04.436.99</t>
  </si>
  <si>
    <t>Itau Pasfin Cta.Cte. Gs. 7.0.170546/4</t>
  </si>
  <si>
    <t>0.11.1.20.109.1.04.468.99</t>
  </si>
  <si>
    <t>Basa Cta.Cte. Netel/Pago Express - 100081992</t>
  </si>
  <si>
    <t>0.14.1.90.231.1.92.001.99</t>
  </si>
  <si>
    <t>(Previsiones p/Riesg.Credit.-Prestamos)</t>
  </si>
  <si>
    <t>0.15.0.10.241.0.02.015.99</t>
  </si>
  <si>
    <t>Deudores Varios - Operaciones</t>
  </si>
  <si>
    <t>0.15.0.10.247.0.02.002.99</t>
  </si>
  <si>
    <t>Iva - Credito Fiscal 10% (Gs.)</t>
  </si>
  <si>
    <t>0.15.0.10.247.0.02.003.99</t>
  </si>
  <si>
    <t>0.15.0.10.247.0.02.005.99</t>
  </si>
  <si>
    <t>Iva Nc Emitidas a Clientes</t>
  </si>
  <si>
    <t>0.15.0.10.247.0.02.008.99</t>
  </si>
  <si>
    <t>Iva Cf Bancos</t>
  </si>
  <si>
    <t>0.15.0.10.247.0.03.058.99</t>
  </si>
  <si>
    <t>0.15.0.10.257.0.02.039.99</t>
  </si>
  <si>
    <t>Reestructuraciones  Masivas</t>
  </si>
  <si>
    <t>0.15.0.10.257.0.02.066.99</t>
  </si>
  <si>
    <t>0.15.0.10.257.0.02.071.99</t>
  </si>
  <si>
    <t>Ste a Recuperar</t>
  </si>
  <si>
    <t>0.15.0.10.257.0.02.082.99</t>
  </si>
  <si>
    <t>It Consultores a Recuperar</t>
  </si>
  <si>
    <t>Operaciones a Cancelar Tarjetas</t>
  </si>
  <si>
    <t>0.15.0.10.257.0.02.107.01</t>
  </si>
  <si>
    <t>It Consultores a Recuperar Usd</t>
  </si>
  <si>
    <t>0.15.0.10.257.0.02.296.99</t>
  </si>
  <si>
    <t>0.15.0.10.257.0.04.000.99</t>
  </si>
  <si>
    <t>Sucursales y Agencias Gs</t>
  </si>
  <si>
    <t>0.15.0.10.257.0.04.001.01</t>
  </si>
  <si>
    <t>Sucursales y Agencias Matriz Usd</t>
  </si>
  <si>
    <t>0.15.0.10.257.0.04.001.99</t>
  </si>
  <si>
    <t>Casa Matriz Gs.</t>
  </si>
  <si>
    <t>0.15.0.10.257.0.04.002.01</t>
  </si>
  <si>
    <t>Sucursales y Agencias C.D.E.</t>
  </si>
  <si>
    <t>0.15.0.10.257.0.04.002.99</t>
  </si>
  <si>
    <t>Suc. y Agencia Cde Gs.</t>
  </si>
  <si>
    <t>0.15.0.10.257.0.04.003.99</t>
  </si>
  <si>
    <t>Sucursales y Agencias P.J.C.</t>
  </si>
  <si>
    <t>0.15.0.10.257.0.04.004.99</t>
  </si>
  <si>
    <t>Sucursal Capitan Miranda Gs.</t>
  </si>
  <si>
    <t>0.15.0.10.257.0.04.005.01</t>
  </si>
  <si>
    <t>Sucursales y Agencias S.D.G.</t>
  </si>
  <si>
    <t>0.15.0.10.257.0.04.005.99</t>
  </si>
  <si>
    <t>0.15.0.10.257.0.04.006.01</t>
  </si>
  <si>
    <t>Sucursales y Agencias San Lorenzo</t>
  </si>
  <si>
    <t>0.15.0.10.257.0.04.006.99</t>
  </si>
  <si>
    <t>0.15.0.10.257.0.04.007.01</t>
  </si>
  <si>
    <t>Sucursales y Agencias S.L.Z.</t>
  </si>
  <si>
    <t>0.15.0.10.257.0.04.007.99</t>
  </si>
  <si>
    <t>0.15.0.10.257.0.04.008.01</t>
  </si>
  <si>
    <t>Sucursales y Agencias Luque</t>
  </si>
  <si>
    <t>0.15.0.10.257.0.04.008.99</t>
  </si>
  <si>
    <t>Suc. y Agencias Mercado Gs.</t>
  </si>
  <si>
    <t>0.15.0.10.257.0.04.009.01</t>
  </si>
  <si>
    <t>Sucursales y Agencias Caa</t>
  </si>
  <si>
    <t>0.15.0.10.257.0.04.009.99</t>
  </si>
  <si>
    <t>0.15.0.10.257.0.04.010.99</t>
  </si>
  <si>
    <t>Sucursales y Agencias Caaguazu</t>
  </si>
  <si>
    <t>0.15.0.10.257.0.04.011.01</t>
  </si>
  <si>
    <t>Sucursales y Agencias M.R.A.</t>
  </si>
  <si>
    <t>0.15.0.10.257.0.04.011.99</t>
  </si>
  <si>
    <t>0.15.0.10.257.0.04.013.99</t>
  </si>
  <si>
    <t>Suc. y Agencias</t>
  </si>
  <si>
    <t>0.15.0.10.257.0.04.014.01</t>
  </si>
  <si>
    <t>Sucursales y Agencias</t>
  </si>
  <si>
    <t>0.15.0.10.257.0.04.014.99</t>
  </si>
  <si>
    <t>0.15.0.10.257.0.04.015.01</t>
  </si>
  <si>
    <t>Sucursales y Agencias Enc.</t>
  </si>
  <si>
    <t>0.15.0.10.257.0.04.015.99</t>
  </si>
  <si>
    <t>0.15.0.10.257.0.04.016.01</t>
  </si>
  <si>
    <t>Sucursales y Agencias M.P.Z.</t>
  </si>
  <si>
    <t>0.15.0.10.257.0.04.016.99</t>
  </si>
  <si>
    <t>0.15.0.10.257.0.04.017.99</t>
  </si>
  <si>
    <t>Sucursales y Agencias Centro</t>
  </si>
  <si>
    <t>0.15.0.10.257.0.04.018.01</t>
  </si>
  <si>
    <t>0.15.0.10.257.0.04.018.99</t>
  </si>
  <si>
    <t>0.15.0.10.257.0.04.019.01</t>
  </si>
  <si>
    <t>0.15.0.10.257.0.04.019.99</t>
  </si>
  <si>
    <t>0.15.0.10.257.0.04.020.01</t>
  </si>
  <si>
    <t>0.15.0.10.257.0.04.020.99</t>
  </si>
  <si>
    <t>Franq. Luque</t>
  </si>
  <si>
    <t>0.15.0.10.257.0.04.021.01</t>
  </si>
  <si>
    <t>0.15.0.10.257.0.04.021.99</t>
  </si>
  <si>
    <t>0.15.0.10.257.0.04.022.99</t>
  </si>
  <si>
    <t>0.15.0.10.257.0.04.023.01</t>
  </si>
  <si>
    <t>0.15.0.10.257.0.04.023.99</t>
  </si>
  <si>
    <t>0.15.0.10.257.0.04.024.99</t>
  </si>
  <si>
    <t>0.15.0.10.257.0.04.025.99</t>
  </si>
  <si>
    <t>0.15.0.10.257.0.04.026.99</t>
  </si>
  <si>
    <t>0.15.0.10.257.0.04.027.99</t>
  </si>
  <si>
    <t>0.15.0.10.257.0.04.028.99</t>
  </si>
  <si>
    <t>0.15.0.10.257.0.04.029.99</t>
  </si>
  <si>
    <t>0.15.0.10.257.0.04.030.01</t>
  </si>
  <si>
    <t>0.15.0.10.257.0.04.030.99</t>
  </si>
  <si>
    <t>0.15.0.10.257.0.04.031.99</t>
  </si>
  <si>
    <t>0.15.0.10.257.0.04.032.99</t>
  </si>
  <si>
    <t>0.15.0.10.257.0.04.033.01</t>
  </si>
  <si>
    <t>0.15.0.10.257.0.04.033.99</t>
  </si>
  <si>
    <t>0.15.0.10.257.0.04.034.01</t>
  </si>
  <si>
    <t>0.15.0.10.257.0.04.034.99</t>
  </si>
  <si>
    <t>0.15.0.10.257.0.04.035.01</t>
  </si>
  <si>
    <t>0.15.0.10.257.0.04.035.99</t>
  </si>
  <si>
    <t>0.15.0.10.257.0.04.099.01</t>
  </si>
  <si>
    <t>0.15.0.10.257.0.04.099.99</t>
  </si>
  <si>
    <t>0.16.0.10.269.0.02.001.01</t>
  </si>
  <si>
    <t>Creditos en Gestion -Residentes</t>
  </si>
  <si>
    <t>0.16.0.80.279.0.82.001.01</t>
  </si>
  <si>
    <t>0.19.0.10.337.0.92.001.99</t>
  </si>
  <si>
    <t>(Amortizac Acumuladas - Gastos de Organizacion Lcr Pasfin</t>
  </si>
  <si>
    <t>0.21.7.80.134.7.84.001.01</t>
  </si>
  <si>
    <t>Carg.Fin.No Doc- s/Cajas de Ahorro Vista -Res.</t>
  </si>
  <si>
    <t>0.21.7.80.134.7.84.001.99</t>
  </si>
  <si>
    <t>0.21.8.80.134.8.84.000.99</t>
  </si>
  <si>
    <t>Cargos Financ,No Documentados-Residentes</t>
  </si>
  <si>
    <t>0.21.8.80.134.8.84.001.01</t>
  </si>
  <si>
    <t>Carg.Fin.No Doc- Prest Exterior</t>
  </si>
  <si>
    <t>0.21.8.80.134.8.84.001.99</t>
  </si>
  <si>
    <t>0.22.5.60.268.5.04.001.01</t>
  </si>
  <si>
    <t>0.22.5.80.224.5.82.001.01</t>
  </si>
  <si>
    <t>0.24.0.10.242.0.01.000.99</t>
  </si>
  <si>
    <t>Retenciones Iva 30% a Pagar</t>
  </si>
  <si>
    <t>0.24.0.10.242.0.01.001.99</t>
  </si>
  <si>
    <t>Ret. Iva Internacional a Pagar</t>
  </si>
  <si>
    <t>0.24.0.10.242.0.01.003.99</t>
  </si>
  <si>
    <t>Retencion Idu a Pagar</t>
  </si>
  <si>
    <t>0.24.0.10.242.0.01.004.99</t>
  </si>
  <si>
    <t>Retenciones Iva 30% a Terceros</t>
  </si>
  <si>
    <t>0.24.0.10.242.0.01.007.99</t>
  </si>
  <si>
    <t>Ret. Imp.No Residentes a Pagar</t>
  </si>
  <si>
    <t>0.24.0.10.244.0.01.000.99</t>
  </si>
  <si>
    <t>Iva a Pagar - 10%</t>
  </si>
  <si>
    <t>0.24.0.10.244.0.01.001.99</t>
  </si>
  <si>
    <t>Iva - Debito Fiscal 10%</t>
  </si>
  <si>
    <t>0.24.0.10.244.0.01.003.99</t>
  </si>
  <si>
    <t>Iva Nc Recibidas de Proveedores</t>
  </si>
  <si>
    <t>0.24.0.20.252.0.01.002.99</t>
  </si>
  <si>
    <t>Rrhh.Desc.Judiciales</t>
  </si>
  <si>
    <t>0.24.0.40.258.0.02.981.99</t>
  </si>
  <si>
    <t>Diferencia de Caja - Sobrantes</t>
  </si>
  <si>
    <t>0.24.0.40.260.0.02.013.99</t>
  </si>
  <si>
    <t>0.24.0.40.260.0.02.015.99</t>
  </si>
  <si>
    <t>Retencion Cuotas Prestamos - Salarios</t>
  </si>
  <si>
    <t>0.24.0.40.260.0.02.017.99</t>
  </si>
  <si>
    <t>Operac. a Canc. Lcr</t>
  </si>
  <si>
    <t>Vhv a Devolver</t>
  </si>
  <si>
    <t>0.24.0.40.260.0.02.067.99</t>
  </si>
  <si>
    <t>0.24.0.40.260.0.02.071.99</t>
  </si>
  <si>
    <t>It Consultores a Devolver</t>
  </si>
  <si>
    <t>0.24.0.40.260.0.02.098.99</t>
  </si>
  <si>
    <t>Ste a Devolver</t>
  </si>
  <si>
    <t>0.24.0.40.260.0.02.143.99</t>
  </si>
  <si>
    <t>0.24.0.40.260.0.02.192.01</t>
  </si>
  <si>
    <t>A Pagar Transferencia Sipap Usd</t>
  </si>
  <si>
    <t>0.24.0.40.260.0.02.243.99</t>
  </si>
  <si>
    <t>Copasa a Pagar</t>
  </si>
  <si>
    <t>0.25.0.10.272.0.01.010.99</t>
  </si>
  <si>
    <t>Prov. Desc. X Donaciones</t>
  </si>
  <si>
    <t>0.25.0.10.272.0.01.011.99</t>
  </si>
  <si>
    <t>0.31.0.50.416.0.01.000.99</t>
  </si>
  <si>
    <t>Utilidades Acumuladas</t>
  </si>
  <si>
    <t>0.31.0.50.420.0.01.000.99</t>
  </si>
  <si>
    <t>(Perdidas Acumuladas)</t>
  </si>
  <si>
    <t>0.51.0.10.653.0.01.004.01</t>
  </si>
  <si>
    <t>Cheques en Caucion Usd</t>
  </si>
  <si>
    <t>0.51.0.40.675.0.02.000.01</t>
  </si>
  <si>
    <t>Fideicomiso</t>
  </si>
  <si>
    <t>0.51.0.40.675.0.02.000.99</t>
  </si>
  <si>
    <t>0.51.0.40.675.0.12.000.01</t>
  </si>
  <si>
    <t>0.52.0.10.652.0.02.105.99</t>
  </si>
  <si>
    <t>Gtias.Reales-Dctos en Caucion</t>
  </si>
  <si>
    <t>0.52.0.10.654.0.02.004.01</t>
  </si>
  <si>
    <t>0.52.0.40.680.0.02.000.01</t>
  </si>
  <si>
    <t>0.52.0.40.680.0.02.000.99</t>
  </si>
  <si>
    <t>0.52.0.40.680.0.12.000.01</t>
  </si>
  <si>
    <t>0.73.0.10.767.0.02.003.99</t>
  </si>
  <si>
    <t>Gastos de Organizacion Lcr Pasfin</t>
  </si>
  <si>
    <t>0.73.0.10.769.0.10.005.99</t>
  </si>
  <si>
    <t>Impuesto Inmobiliario Bienes Inm.Adj.</t>
  </si>
  <si>
    <t>0.73.0.10.771.0.04.404.99</t>
  </si>
  <si>
    <t>Otros Gastos de Honorarios</t>
  </si>
  <si>
    <t>Intereses</t>
  </si>
  <si>
    <t>FIDEICOMISO</t>
  </si>
  <si>
    <t>OTROS PRESTAMOS FINANCIEROS</t>
  </si>
  <si>
    <t>Total Corriente</t>
  </si>
  <si>
    <t>Total no corriente</t>
  </si>
  <si>
    <t>Pago de acciones preferentes</t>
  </si>
  <si>
    <t>Resultado del ejercicio</t>
  </si>
  <si>
    <t>Aumento de Capital</t>
  </si>
  <si>
    <t>Aportes No capitalizados</t>
  </si>
  <si>
    <t>Utilidades a distribuir</t>
  </si>
  <si>
    <t>Desafectación de reservas</t>
  </si>
  <si>
    <t>Utilidades a Distribuir</t>
  </si>
  <si>
    <t>PN</t>
  </si>
  <si>
    <t>0.15.0.10.253.0.02.005.01</t>
  </si>
  <si>
    <t>0.15.0.10.257.0.02.045.99</t>
  </si>
  <si>
    <t>0.15.0.10.257.0.02.297.01</t>
  </si>
  <si>
    <t>0.24.0.20.252.0.01.001.99</t>
  </si>
  <si>
    <t>0.24.0.40.260.0.02.024.99</t>
  </si>
  <si>
    <t>0.74.0.10.793.0.01.006.99</t>
  </si>
  <si>
    <t>Faltantes de Caja</t>
  </si>
  <si>
    <t>Compra de Cartera Finexpar Gs</t>
  </si>
  <si>
    <t>Aporte Patronal</t>
  </si>
  <si>
    <t>Debitos a Devolver</t>
  </si>
  <si>
    <t>Perdida por Bienes Adjudicados</t>
  </si>
  <si>
    <r>
      <t xml:space="preserve">Las inversiones temporales se valúan de acuerdo a los siguientes criterios de valuación:
</t>
    </r>
    <r>
      <rPr>
        <b/>
        <sz val="10"/>
        <color theme="1"/>
        <rFont val="Arial"/>
        <family val="2"/>
      </rPr>
      <t>Colocaciones financieras en moneda local:</t>
    </r>
    <r>
      <rPr>
        <sz val="10"/>
        <color theme="1"/>
        <rFont val="Arial"/>
        <family val="2"/>
      </rPr>
      <t xml:space="preserve"> a su valor nominal más los intereses devengados al cierre del año/período. Ver Nota 4
</t>
    </r>
    <r>
      <rPr>
        <b/>
        <sz val="10"/>
        <color theme="1"/>
        <rFont val="Arial"/>
        <family val="2"/>
      </rPr>
      <t>Colocaciones financieras en moneda extranjera:</t>
    </r>
    <r>
      <rPr>
        <sz val="10"/>
        <color theme="1"/>
        <rFont val="Arial"/>
        <family val="2"/>
      </rPr>
      <t xml:space="preserve"> a su valor de cotización al cierre del año/período más intereses devengados a ese momento. Ver Nota 4
Las inversiones no corrientes en sociedades donde no se ejerce el control, se valúan al costo Ver Nota 8
</t>
    </r>
  </si>
  <si>
    <t>i.     En el período anterior los valores de origen de los bienes de uso y sus depreciaciones acumuladas existentes al inicio del ejercicio se encontraban revaluados de acuerdo a lo establecido en la Ley Nº 125/91, y la Ley N.º 2421/04 considerando los coeficientes de actualización anual suministrados a tal efecto por el Ministerio de Hacienda. En el periodo actual no se revaluarán solo se depreciarán de acuerdo a lo establecido en la Ley N.º 6.380/19 considerando los coeficientes de actualización anual suministrados a tal efecto por el Ministerio de Hacienda.”. El Poder Ejecutivo podrá establecer el revalúo obligatorio de los bienes del activo fijo, cuando la variación del Índice de Precios al Consumo determinado por el BCP alcance al menos 20% (veinte por ciento), acumulado desde el ejercicio en el cual se haya dispuesto el último ajuste por revalúo. El reconocimiento del revalúo obligatorio establecido por el Poder Ejecutivo formará parte de una reserva patrimonial cuyo único destino podrá ser la capitalización; al 31 de diciembre de 2020 el IPC acumulado ascendió a 2,2%, por lo cual no se aplicó el revalúo sobre dichos bienes.</t>
  </si>
  <si>
    <t>ii.    Los bienes incorporados en el ejercicio se hallan registrados por su valor de adquisición; la depreciación de los mismos se computan al año siguiente de su adquisición.</t>
  </si>
  <si>
    <t>BANCO BILBAO VIZCAYA ARGENTARIA PARAGUAY S.A.</t>
  </si>
  <si>
    <t>CODEUDORES</t>
  </si>
  <si>
    <t xml:space="preserve">BANCO REGIONAL S.A.E.C.A.                                        </t>
  </si>
  <si>
    <t xml:space="preserve">VISION BANCO                                                </t>
  </si>
  <si>
    <t>Nota 25 – Ingresos</t>
  </si>
  <si>
    <t>510406750200001</t>
  </si>
  <si>
    <t>510406750200099</t>
  </si>
  <si>
    <t>SALDOS</t>
  </si>
  <si>
    <t>Saldo al Inicio Ejercicio 2021</t>
  </si>
  <si>
    <t>Resultados Acumulados</t>
  </si>
  <si>
    <t>Total  Corriente</t>
  </si>
  <si>
    <t>0.15.0.10.257.0.02.088.99</t>
  </si>
  <si>
    <t>0.24.0.10.244.0.01.008.99</t>
  </si>
  <si>
    <t>0.24.0.40.260.0.02.150.99</t>
  </si>
  <si>
    <t>Aime a Recuperar</t>
  </si>
  <si>
    <t>Iva - Debito Fiscal 5%</t>
  </si>
  <si>
    <t>Fmvv a Devolver</t>
  </si>
  <si>
    <t/>
  </si>
  <si>
    <t>El 17 de Noviembre del 2020, ante la Escribana Maria Teresa Lopez de Aponte, por Escritura Pública Nº 115, se realizó la protocolización del Acta de Asamblea Extraordinaria Nº 39 de fecha 07 de septiembre de 2020 para la Modificación de Estatutos Sociales y el consiguiente aumento del Capital Social a Gs. 750.000.000.000 y del Acuerdo Definitivo de Fusión por Absorción entre Credicentro S.A.E.C.A. (entidad absorbente) y Pasfín S.A.E.C.A. y LCR S.A.E.C.A. (entidades absorbidas). La mencionada protocolización fue inscripta en el Registro Público de Comercio bajo el Nº 4, folio 63, en fecha 7 de diciembre de 2020.</t>
  </si>
  <si>
    <t>El Goodwill o fondo de comercio, constituye un intangible  que se registra a su valor razonable a la fecha de la adquisición.</t>
  </si>
  <si>
    <t>A los efectos de la determinación del monto recuperable, anualmente se efectúa una evaluación del mismo sobre la base de los flujos netos descontados.  En caso que dichos flujos descontados superen el valor contable se procederá al registro de la correspondiente desvalorización del Goodwill.</t>
  </si>
  <si>
    <t>Las estimaciones sobre los flujos de fondos netos son realizadas por la Gerencia sobre la base de las mejores estimaciones disponibles al momento de la preparación de los presentes estados financieros.  Tal como lo establece la NIF 13 emitida por el Consejo de Contadores Públicos del Paraguay, el Goodwill no se amortiza, sino se afecta a resultados por su deterioro según la NIF 18.</t>
  </si>
  <si>
    <t>Corriente</t>
  </si>
  <si>
    <t>No Corriente</t>
  </si>
  <si>
    <t>0.11.1.20.109.1.04.038.99</t>
  </si>
  <si>
    <t>0.11.1.20.109.1.04.444.01</t>
  </si>
  <si>
    <t>0.15.0.10.257.0.02.153.99</t>
  </si>
  <si>
    <t>0.15.0.10.257.0.02.154.99</t>
  </si>
  <si>
    <t>0.16.0.80.347.0.94.001.01</t>
  </si>
  <si>
    <t>0.22.2.60.268.2.04.002.99</t>
  </si>
  <si>
    <t>0.22.4.60.268.4.04.002.99</t>
  </si>
  <si>
    <t>0.22.2.80.224.2.82.002.99</t>
  </si>
  <si>
    <t>0.22.4.80.224.4.82.002.99</t>
  </si>
  <si>
    <t>0.22.2.80.224.2.92.002.99</t>
  </si>
  <si>
    <t>0.22.4.80.224.4.92.002.99</t>
  </si>
  <si>
    <t>0.24.0.40.260.0.02.052.01</t>
  </si>
  <si>
    <t>0.24.0.40.260.0.02.939.01</t>
  </si>
  <si>
    <t>0.61.0.10.702.0.02.008.01</t>
  </si>
  <si>
    <t>0.61.0.60.766.0.07.000.99</t>
  </si>
  <si>
    <t>0.62.0.10.806.0.02.008.98</t>
  </si>
  <si>
    <t>0.64.0.10.832.0.01.010.99</t>
  </si>
  <si>
    <t>Fielco Cta. 37345004 Western Union</t>
  </si>
  <si>
    <t>Sudameris Bank Usd Cta.Cte 3644093</t>
  </si>
  <si>
    <t>Citibank Cta Cte Usd 198775037</t>
  </si>
  <si>
    <t>Comisiones Boca Cobranza Netel</t>
  </si>
  <si>
    <t>Comisiones Boca Cobranza Pronet</t>
  </si>
  <si>
    <t>Productos Financieros Documentados - Residentes</t>
  </si>
  <si>
    <t>Plasticos Tarjetas de Credito - Diferidos</t>
  </si>
  <si>
    <t>Sobrantes de Caja Usd</t>
  </si>
  <si>
    <t>Pago a Proveedores Lcr/Pasfin Usd</t>
  </si>
  <si>
    <t>Productos Financieros Devengados</t>
  </si>
  <si>
    <t>Cred.Vig. X Inter.Financ.-Sector No Financ.-No Resid.</t>
  </si>
  <si>
    <t>Ingresos por Compra de Cartera</t>
  </si>
  <si>
    <t>Bajas o a ajustes depreciaciones acumuladas</t>
  </si>
  <si>
    <t>Bajas o ajustes</t>
  </si>
  <si>
    <t>Total de Egresos</t>
  </si>
  <si>
    <t>TRANSACCIONES</t>
  </si>
  <si>
    <t>Ventas Netas (Cobro Neto)</t>
  </si>
  <si>
    <t>Pago a Proveedores</t>
  </si>
  <si>
    <t>Efectivo Generado por las operaciones</t>
  </si>
  <si>
    <t>Otros ingresos y (egresos) - neto</t>
  </si>
  <si>
    <t>Pagos de impuesto a la renta</t>
  </si>
  <si>
    <t>Incremento de préstamos</t>
  </si>
  <si>
    <t>Aportes de capital recibidos</t>
  </si>
  <si>
    <t>Efecto estimado de la diferencia de cambio sobre el saldo de efectivo</t>
  </si>
  <si>
    <t>Efectivo al final del ejercicio</t>
  </si>
  <si>
    <t>Las notas 1 a 40 que se acompañan forman parte integrante de estos estados.</t>
  </si>
  <si>
    <t xml:space="preserve">Representante </t>
  </si>
  <si>
    <t>Incremento/Disminución de Bienes de Uso</t>
  </si>
  <si>
    <t>Incremento/Disminución de Inversiones</t>
  </si>
  <si>
    <t xml:space="preserve">Vcdo. De 01 a 30 días </t>
  </si>
  <si>
    <t xml:space="preserve">Vcdo. De 31 a 60 días </t>
  </si>
  <si>
    <t xml:space="preserve">Vcdo. De 61 a 90 días </t>
  </si>
  <si>
    <t xml:space="preserve">Vcdo. De 91 a 150 días </t>
  </si>
  <si>
    <t xml:space="preserve">Vcdo. De 151 a 180 días </t>
  </si>
  <si>
    <t xml:space="preserve">Vcdo. De 181 a 270 días </t>
  </si>
  <si>
    <t>Vcdo. Mayor a 270</t>
  </si>
  <si>
    <t>VIGENTE</t>
  </si>
  <si>
    <t>DESCRIPCION</t>
  </si>
  <si>
    <t>310204040100599</t>
  </si>
  <si>
    <t>310204040100699</t>
  </si>
  <si>
    <t>310504160100099</t>
  </si>
  <si>
    <t>Total de Ingresos</t>
  </si>
  <si>
    <t>310504160100299</t>
  </si>
  <si>
    <t>Préstamos Otros a largo plazo</t>
  </si>
  <si>
    <t>e) Reservas de Revaluo Tecnico</t>
  </si>
  <si>
    <t>0.11.1.20.109.1.04.037.99</t>
  </si>
  <si>
    <t>0.11.1.20.109.1.04.444.99</t>
  </si>
  <si>
    <t>0.14.7.10.169.7.02.003.01</t>
  </si>
  <si>
    <t>0.15.0.10.245.0.04.010.99</t>
  </si>
  <si>
    <t>0.15.0.10.251.0.02.000.99</t>
  </si>
  <si>
    <t>0.15.0.10.257.0.02.046.99</t>
  </si>
  <si>
    <t>0.15.0.10.257.0.02.048.99</t>
  </si>
  <si>
    <t>0.15.0.10.257.0.02.049.99</t>
  </si>
  <si>
    <t>0.15.0.10.257.0.02.101.99</t>
  </si>
  <si>
    <t>0.15.0.10.257.0.02.102.99</t>
  </si>
  <si>
    <t>0.15.0.10.257.0.02.106.99</t>
  </si>
  <si>
    <t>0.15.0.10.257.0.02.107.99</t>
  </si>
  <si>
    <t>0.15.0.10.257.0.02.110.01</t>
  </si>
  <si>
    <t>0.15.0.10.257.0.02.300.01</t>
  </si>
  <si>
    <t>0.15.0.10.257.0.02.300.99</t>
  </si>
  <si>
    <t>0.16.0.10.265.0.04.000.99</t>
  </si>
  <si>
    <t>0.22.2.60.268.2.04.002.01</t>
  </si>
  <si>
    <t>0.22.3.60.268.3.04.002.01</t>
  </si>
  <si>
    <t>0.22.3.60.268.3.04.002.99</t>
  </si>
  <si>
    <t>0.22.2.80.224.2.82.002.01</t>
  </si>
  <si>
    <t>0.22.3.80.224.3.82.002.01</t>
  </si>
  <si>
    <t>0.22.3.80.224.3.82.002.99</t>
  </si>
  <si>
    <t>0.22.2.80.224.2.92.002.01</t>
  </si>
  <si>
    <t>0.22.3.80.224.3.92.002.01</t>
  </si>
  <si>
    <t>0.24.0.40.258.0.02.022.99</t>
  </si>
  <si>
    <t>0.24.0.40.260.0.02.937.01</t>
  </si>
  <si>
    <t>Fielco Cta. 37345003 Ah Gs. Proveedores</t>
  </si>
  <si>
    <t>Sudameris Bank Gs Cta.Cte 3644093</t>
  </si>
  <si>
    <t>Citibank Cta Cte Gs 0198775029</t>
  </si>
  <si>
    <t>Anticipo Impuesto a la Renta</t>
  </si>
  <si>
    <t>Venta a Plazo de Bienes Muebles</t>
  </si>
  <si>
    <t>Proyecto Mastercard Gs</t>
  </si>
  <si>
    <t>A Recuperar Grupo Vazquez - Th</t>
  </si>
  <si>
    <t>A Recuperar Aime - Th</t>
  </si>
  <si>
    <t>A Recuperar Cbs ¿ Th</t>
  </si>
  <si>
    <t>A Recuperar Ste - Th</t>
  </si>
  <si>
    <t>A Recuperar Itti - Th</t>
  </si>
  <si>
    <t>A Recuperar Wepa - Th</t>
  </si>
  <si>
    <t>A Recuperar Itti Usd - Th</t>
  </si>
  <si>
    <t>A Recuperar Wepa</t>
  </si>
  <si>
    <t>Prest. con Recursos Administrados</t>
  </si>
  <si>
    <t>Basa Cta. Ah. 10155002066 - Usd</t>
  </si>
  <si>
    <t>Cajero Gs Fielcorresponsal a Pagar</t>
  </si>
  <si>
    <t>0.14.3.10.173.3.04.000.99</t>
  </si>
  <si>
    <t>0.14.1.80.225.1.82.000.99</t>
  </si>
  <si>
    <t>0.14.1.80.225.1.94.000.99</t>
  </si>
  <si>
    <t>0.16.0.30.275.0.02.000.99</t>
  </si>
  <si>
    <t>Prestamos Al Personal -Menores de 60 Dias</t>
  </si>
  <si>
    <t>Creditos Morosos  No Reaj, -Residentes</t>
  </si>
  <si>
    <t xml:space="preserve">BANCO PARA LA COMERCIALIZACION Y LA PRODUCCION S.A. (BANCOP      </t>
  </si>
  <si>
    <t>520106520210599</t>
  </si>
  <si>
    <t>520106540200401</t>
  </si>
  <si>
    <t>520406800200001</t>
  </si>
  <si>
    <t>520406800200099</t>
  </si>
  <si>
    <t>310404140100099</t>
  </si>
  <si>
    <t>VENCIDA</t>
  </si>
  <si>
    <t>EN GESTION</t>
  </si>
  <si>
    <t>MOROSO</t>
  </si>
  <si>
    <t>BALANCE GENERAL</t>
  </si>
  <si>
    <t>Distribución de dividendos s/Acta de Asamblea Ordinaria N°43 de fecha 28 de junio de 2021</t>
  </si>
  <si>
    <t>0.11.1.20.109.1.04.099.01</t>
  </si>
  <si>
    <t>0.11.1.20.109.1.04.099.99</t>
  </si>
  <si>
    <t>Fielco Gs Rendidora Cta. 96911238</t>
  </si>
  <si>
    <t>0.14.5.10.351.5.02.000.01</t>
  </si>
  <si>
    <t>Fmvv a Recuperar Gs</t>
  </si>
  <si>
    <t>0.15.0.10.257.0.02.113.99</t>
  </si>
  <si>
    <t>Gastos Judiicales a Recuperar</t>
  </si>
  <si>
    <t>Cbs a Recuperar Usd</t>
  </si>
  <si>
    <t>0.16.0.10.269.0.02.000.99</t>
  </si>
  <si>
    <t>Creditos en Gestion No Reajustables -Residentes</t>
  </si>
  <si>
    <t>0.24.0.40.260.0.02.154.01</t>
  </si>
  <si>
    <t>Grupo Vazquez a Devolver</t>
  </si>
  <si>
    <t>0.24.0.40.260.0.02.155.99</t>
  </si>
  <si>
    <t>Cbs a Devolver</t>
  </si>
  <si>
    <t>0.24.0.40.260.0.02.889.99</t>
  </si>
  <si>
    <t>Aime a Devolver - Gs</t>
  </si>
  <si>
    <t>0.64.0.10.832.0.01.016.99</t>
  </si>
  <si>
    <t>Ganancia por Venta de Bienes Adjudicados</t>
  </si>
  <si>
    <t>0.73.0.10.771.0.44.085.99</t>
  </si>
  <si>
    <t>Perdida por Compra de Cartera</t>
  </si>
  <si>
    <t xml:space="preserve">El 11 de agosto de 2021, ante la Escribana Maria Teresa Lopez de Aponte, por Escritura Pública Nº 107, se realizó la protocolización de una escritura complementaria a la escritura aludida precedente, del cual se tomó nota en la Dirección General de los Registros Públicos en fecha 19/10/2021 </t>
  </si>
  <si>
    <t>OTRAS ENTIDADES</t>
  </si>
  <si>
    <t>INCOFIN CVSO</t>
  </si>
  <si>
    <t xml:space="preserve">Los estados financieros se han preparado siguiendo los criterios de las Normas de Información Financiera (NIF) emitidas por el Consejo de Contadores Públicos del Paraguay sobre la base de costos históricos, excepto para el caso de activos y pasivos en moneda extranjera  y las propiedades, planta y equipo según se explica en los puntos c ) y k), y no reconocen en forma integral los efectos de la inflación sobre la situación patrimonial y financiera de la sociedad, sobre los resultados de sus operaciones , en atención a que la corrección monetaria no constituye una práctica contable obligatoria en el Paraguay. 
</t>
  </si>
  <si>
    <t>111201090402699</t>
  </si>
  <si>
    <t>111201090403799</t>
  </si>
  <si>
    <t>111201090403899</t>
  </si>
  <si>
    <t>111201090442199</t>
  </si>
  <si>
    <t>111201090442899</t>
  </si>
  <si>
    <t>111201090444401</t>
  </si>
  <si>
    <t>111201090446899</t>
  </si>
  <si>
    <t>147101690200301</t>
  </si>
  <si>
    <t>141101830200201</t>
  </si>
  <si>
    <t>141902319200199</t>
  </si>
  <si>
    <t>150102510200099</t>
  </si>
  <si>
    <t>150102570204599</t>
  </si>
  <si>
    <t>150102570204899</t>
  </si>
  <si>
    <t>150102570206699</t>
  </si>
  <si>
    <t>150102570210701</t>
  </si>
  <si>
    <t>150102570211399</t>
  </si>
  <si>
    <t>150102570215499</t>
  </si>
  <si>
    <t>150102570230099</t>
  </si>
  <si>
    <t>160102650200399</t>
  </si>
  <si>
    <t>160102650400099</t>
  </si>
  <si>
    <t>160102690200099</t>
  </si>
  <si>
    <t>160302750200099</t>
  </si>
  <si>
    <t>190103379200199</t>
  </si>
  <si>
    <t>218801348400099</t>
  </si>
  <si>
    <t>217801348400101</t>
  </si>
  <si>
    <t>218801348400101</t>
  </si>
  <si>
    <t>217801348400199</t>
  </si>
  <si>
    <t>218801348400199</t>
  </si>
  <si>
    <t>223602680400201</t>
  </si>
  <si>
    <t>223802248200201</t>
  </si>
  <si>
    <t>223802249200201</t>
  </si>
  <si>
    <t>240202520100299</t>
  </si>
  <si>
    <t>240402600201599</t>
  </si>
  <si>
    <t>240402600201799</t>
  </si>
  <si>
    <t>240402600202099</t>
  </si>
  <si>
    <t>240402600202499</t>
  </si>
  <si>
    <t>240402600207199</t>
  </si>
  <si>
    <t>240402600209899</t>
  </si>
  <si>
    <t>240402600215599</t>
  </si>
  <si>
    <t>240402600224399</t>
  </si>
  <si>
    <t>240402600288999</t>
  </si>
  <si>
    <t>240402600293901</t>
  </si>
  <si>
    <t>510406751200001</t>
  </si>
  <si>
    <t>520406801200001</t>
  </si>
  <si>
    <t>620108060200898</t>
  </si>
  <si>
    <t>640108280100099</t>
  </si>
  <si>
    <t>640108320101099</t>
  </si>
  <si>
    <t>640108320101699</t>
  </si>
  <si>
    <t>710207210200199</t>
  </si>
  <si>
    <t>730107591800799</t>
  </si>
  <si>
    <t>730107670200399</t>
  </si>
  <si>
    <t>730107691000499</t>
  </si>
  <si>
    <t>730107691000599</t>
  </si>
  <si>
    <t>730107710440499</t>
  </si>
  <si>
    <t>730107710800799</t>
  </si>
  <si>
    <t>730107713000199</t>
  </si>
  <si>
    <t>730107714408599</t>
  </si>
  <si>
    <t>740107930100699</t>
  </si>
  <si>
    <t>31/03/2022</t>
  </si>
  <si>
    <t>0.14.8.10.173.8.10.000.01</t>
  </si>
  <si>
    <t>0.15.0.10.243.0.01.008.99</t>
  </si>
  <si>
    <t>0.15.0.10.257.0.02.011.99</t>
  </si>
  <si>
    <t>0.15.0.10.257.0.02.050.99</t>
  </si>
  <si>
    <t>0.15.0.10.257.0.02.052.99</t>
  </si>
  <si>
    <t>0.15.0.10.257.0.02.053.99</t>
  </si>
  <si>
    <t>0.15.0.10.257.0.02.296.01</t>
  </si>
  <si>
    <t>0.22.3.80.224.3.92.002.99</t>
  </si>
  <si>
    <t>0.24.0.40.258.0.02.010.99</t>
  </si>
  <si>
    <t>0.24.0.40.258.0.02.022.01</t>
  </si>
  <si>
    <t>0.24.0.40.260.0.02.100.01</t>
  </si>
  <si>
    <t>0.24.0.40.260.0.02.940.99</t>
  </si>
  <si>
    <t>0.73.0.10.759.0.18.000.99</t>
  </si>
  <si>
    <t>0.73.0.10.771.0.08.012.99</t>
  </si>
  <si>
    <t>0.73.0.10.771.0.42.001.99</t>
  </si>
  <si>
    <t>0.75.0.10.795.0.08.001.99</t>
  </si>
  <si>
    <t>Gto.Pag.Adel-Publicidad</t>
  </si>
  <si>
    <t>Retencion de Iva Computable</t>
  </si>
  <si>
    <t>Iva Credito-10%</t>
  </si>
  <si>
    <t>Transferencias Bancarias Pend. Gs</t>
  </si>
  <si>
    <t>A Recuperar Kaitel Th Gs</t>
  </si>
  <si>
    <t>Recupero Pend. Ueno-Mastercard</t>
  </si>
  <si>
    <t>A Recuperar Cbs Usd ¿ Th</t>
  </si>
  <si>
    <t>Cbs a Recuperar Gs</t>
  </si>
  <si>
    <t>It Consultores a Devolver Gs</t>
  </si>
  <si>
    <t>Cajero Fielcorresponsal a Pagar Usd</t>
  </si>
  <si>
    <t>Retencion Irf Gs</t>
  </si>
  <si>
    <t>Otras Retribuciones Personales</t>
  </si>
  <si>
    <t>Garantia sobre Prèstamos Financieros</t>
  </si>
  <si>
    <t>SUDAMERIS BANK</t>
  </si>
  <si>
    <t>Garantia sobre Prestamos Financieros</t>
  </si>
  <si>
    <t>COMISIONES</t>
  </si>
  <si>
    <t>INTERES</t>
  </si>
  <si>
    <t>RECUPERO DE GASTOS</t>
  </si>
  <si>
    <t>SERVICIOS PRESTADOS</t>
  </si>
  <si>
    <t>Honorarios</t>
  </si>
  <si>
    <t>BOLSA DE VALORES &amp; PRODUCTOS DE ASUNCION S.A.</t>
  </si>
  <si>
    <t>150102430100899</t>
  </si>
  <si>
    <t>150102570205099</t>
  </si>
  <si>
    <t>150102570205299</t>
  </si>
  <si>
    <t>150102570205399</t>
  </si>
  <si>
    <t>240402580202201</t>
  </si>
  <si>
    <t>240402600210001</t>
  </si>
  <si>
    <t>240402600294099</t>
  </si>
  <si>
    <t>730107591800099</t>
  </si>
  <si>
    <t>730107710801299</t>
  </si>
  <si>
    <t>730107714200199</t>
  </si>
  <si>
    <t>750107950800199</t>
  </si>
  <si>
    <t>Saldo al Inicio Ejercicio 2022</t>
  </si>
  <si>
    <t>310504200100099</t>
  </si>
  <si>
    <t>mantiene</t>
  </si>
  <si>
    <t>ok</t>
  </si>
  <si>
    <t xml:space="preserve">Moneda Extranjera - U$S                                     </t>
  </si>
  <si>
    <t xml:space="preserve">B.N.F. Cce Cta.Nº819127/3 (Gs.)                             </t>
  </si>
  <si>
    <t>Ueno Salario Cta. Cte. 96115500 Usd</t>
  </si>
  <si>
    <t>Ueno Salario Cta. Cte. 96915015 Gs</t>
  </si>
  <si>
    <t>Banco Regional Usd Cta.8220641 Ahorro</t>
  </si>
  <si>
    <t>Gastos Diferidos – Emision</t>
  </si>
  <si>
    <t xml:space="preserve">Deudores Varios Bienes a Integrar                           </t>
  </si>
  <si>
    <t>Embargos a Recuperar Judicial</t>
  </si>
  <si>
    <t xml:space="preserve">Operaciones a Liquidar Pronet-Cobros de Prestamos           </t>
  </si>
  <si>
    <t>Grupo Vazquez a Recup Gs</t>
  </si>
  <si>
    <t>A Recuperar Cbs – Th</t>
  </si>
  <si>
    <t xml:space="preserve">Suc. y Agencias </t>
  </si>
  <si>
    <t xml:space="preserve">Franq. Luque                                                </t>
  </si>
  <si>
    <t xml:space="preserve">Suc. y Agencias                   </t>
  </si>
  <si>
    <t xml:space="preserve">Equipos de Seguridad                                        </t>
  </si>
  <si>
    <t xml:space="preserve">Depreciacion Acumulada Equipos de Seguridad                 </t>
  </si>
  <si>
    <t xml:space="preserve">Depreciacion Acumulada Flota de Vehiculos                   </t>
  </si>
  <si>
    <t>(Amortizaciones Acumuladas – Sistemas)</t>
  </si>
  <si>
    <t>(Dep.Acumulada – Software)</t>
  </si>
  <si>
    <t xml:space="preserve">Dividendos a Pagar                                          </t>
  </si>
  <si>
    <t xml:space="preserve">Sobrante de Caja Gs.                                        </t>
  </si>
  <si>
    <t xml:space="preserve">Retencion Cuotas Prestamos - Salarios                       </t>
  </si>
  <si>
    <t>Embargos en Curso</t>
  </si>
  <si>
    <t>Emision Cheques Pendientes de Cobros</t>
  </si>
  <si>
    <t>Cuenta a Pagar Narah S.A.</t>
  </si>
  <si>
    <t>Operaciones a Cancelar Tesoreria – Usd</t>
  </si>
  <si>
    <t>Fondo Fijo a Devolver Cbs</t>
  </si>
  <si>
    <t>Operaciones a Cancelar – Asociaciones Gs.</t>
  </si>
  <si>
    <t xml:space="preserve">Aportes No Capitalizados                                    </t>
  </si>
  <si>
    <t xml:space="preserve">Disponibilidades - Residentes                               </t>
  </si>
  <si>
    <t xml:space="preserve">Gestion de Cobranza Prestamos                               </t>
  </si>
  <si>
    <t>Ganacia por Venta de Activo Intangible</t>
  </si>
  <si>
    <t xml:space="preserve">Aguinaldos Administrativos                                  </t>
  </si>
  <si>
    <t xml:space="preserve">Comisiones Pagadas (Varios)                                 </t>
  </si>
  <si>
    <t xml:space="preserve">Aporte Patronal Ips                                         </t>
  </si>
  <si>
    <t xml:space="preserve">Seguros Pagados Varios                                      </t>
  </si>
  <si>
    <t xml:space="preserve">Reparacion y Mantenimiento de Vehiculos                     </t>
  </si>
  <si>
    <t xml:space="preserve">Telefonia Celular                                           </t>
  </si>
  <si>
    <t xml:space="preserve">Servicios de Internet                                       </t>
  </si>
  <si>
    <t xml:space="preserve">Gastos en Procesos Judiciales                               </t>
  </si>
  <si>
    <t>Perdida Embargo Juducial Gnd</t>
  </si>
  <si>
    <t xml:space="preserve">Perdidas Extraordinarias                                    </t>
  </si>
  <si>
    <t>111201090401799</t>
  </si>
  <si>
    <t>111201090402101</t>
  </si>
  <si>
    <t>111201090404499</t>
  </si>
  <si>
    <t>111201090405601</t>
  </si>
  <si>
    <t>111201090410101</t>
  </si>
  <si>
    <t>0.11.1.20.109.1.04.101.01</t>
  </si>
  <si>
    <t>111201090410199</t>
  </si>
  <si>
    <t>0.11.1.20.109.1.04.101.99</t>
  </si>
  <si>
    <t>111201090447301</t>
  </si>
  <si>
    <t>0.11.1.20.109.1.04.473.01</t>
  </si>
  <si>
    <t>137101310400099</t>
  </si>
  <si>
    <t>137801618200099</t>
  </si>
  <si>
    <t>145101690200001</t>
  </si>
  <si>
    <t>148101690200001</t>
  </si>
  <si>
    <t>142101690200099</t>
  </si>
  <si>
    <t>143101690200099</t>
  </si>
  <si>
    <t>141101730200099</t>
  </si>
  <si>
    <t>0.14.1.10.173.1.02.000.99</t>
  </si>
  <si>
    <t>142101730200099</t>
  </si>
  <si>
    <t>143101730200099</t>
  </si>
  <si>
    <t>144101730200099</t>
  </si>
  <si>
    <t>145101730200099</t>
  </si>
  <si>
    <t>144101730400099</t>
  </si>
  <si>
    <t>146103510200001</t>
  </si>
  <si>
    <t>148104050100001</t>
  </si>
  <si>
    <t>0.14.8.10.405.8.01.000.01</t>
  </si>
  <si>
    <t>146802258200001</t>
  </si>
  <si>
    <t>141802258200099</t>
  </si>
  <si>
    <t>142802258200099</t>
  </si>
  <si>
    <t>144802258200099</t>
  </si>
  <si>
    <t>146802259400001</t>
  </si>
  <si>
    <t>141802259400099</t>
  </si>
  <si>
    <t>142802259400099</t>
  </si>
  <si>
    <t>142902319200199</t>
  </si>
  <si>
    <t>145902319200199</t>
  </si>
  <si>
    <t>150102410200801</t>
  </si>
  <si>
    <t>150102410200899</t>
  </si>
  <si>
    <t>150102410201599</t>
  </si>
  <si>
    <t>150102430102399</t>
  </si>
  <si>
    <t>150102470200199</t>
  </si>
  <si>
    <t>150102470200299</t>
  </si>
  <si>
    <t>150102470200399</t>
  </si>
  <si>
    <t>150102470200499</t>
  </si>
  <si>
    <t>150102470200599</t>
  </si>
  <si>
    <t>150102470200899</t>
  </si>
  <si>
    <t>150102470305899</t>
  </si>
  <si>
    <t>150102530200501</t>
  </si>
  <si>
    <t>150102570203299</t>
  </si>
  <si>
    <t>150102570203799</t>
  </si>
  <si>
    <t>150102570203999</t>
  </si>
  <si>
    <t>150102570204499</t>
  </si>
  <si>
    <t>150102570204999</t>
  </si>
  <si>
    <t>150102570205499</t>
  </si>
  <si>
    <t>0.15.0.10.257.0.02.054.99</t>
  </si>
  <si>
    <t>150102570207199</t>
  </si>
  <si>
    <t>150102570208299</t>
  </si>
  <si>
    <t>150102570208899</t>
  </si>
  <si>
    <t>150102570210199</t>
  </si>
  <si>
    <t>150102570210299</t>
  </si>
  <si>
    <t>150102570210699</t>
  </si>
  <si>
    <t>150102570210799</t>
  </si>
  <si>
    <t>150102570211001</t>
  </si>
  <si>
    <t>150102570215399</t>
  </si>
  <si>
    <t>150102570226899</t>
  </si>
  <si>
    <t>150102570229699</t>
  </si>
  <si>
    <t>150102570400101</t>
  </si>
  <si>
    <t>150102570400199</t>
  </si>
  <si>
    <t>150102570400201</t>
  </si>
  <si>
    <t>150102570400299</t>
  </si>
  <si>
    <t>150102570400399</t>
  </si>
  <si>
    <t>150102570400499</t>
  </si>
  <si>
    <t>150102570400501</t>
  </si>
  <si>
    <t>150102570400599</t>
  </si>
  <si>
    <t>150102570400601</t>
  </si>
  <si>
    <t>150102570400699</t>
  </si>
  <si>
    <t>150102570400701</t>
  </si>
  <si>
    <t>150102570400799</t>
  </si>
  <si>
    <t>150102570400801</t>
  </si>
  <si>
    <t>150102570400899</t>
  </si>
  <si>
    <t>150102570400901</t>
  </si>
  <si>
    <t>150102570400999</t>
  </si>
  <si>
    <t>150102570401099</t>
  </si>
  <si>
    <t>150102570401101</t>
  </si>
  <si>
    <t>150102570401199</t>
  </si>
  <si>
    <t>150102570401399</t>
  </si>
  <si>
    <t>150102570401401</t>
  </si>
  <si>
    <t>150102570401499</t>
  </si>
  <si>
    <t>150102570401501</t>
  </si>
  <si>
    <t>150102570401599</t>
  </si>
  <si>
    <t>150102570401601</t>
  </si>
  <si>
    <t>150102570401699</t>
  </si>
  <si>
    <t>150102570401799</t>
  </si>
  <si>
    <t>150102570401801</t>
  </si>
  <si>
    <t>150102570401899</t>
  </si>
  <si>
    <t>150102570401901</t>
  </si>
  <si>
    <t>150102570401999</t>
  </si>
  <si>
    <t>150102570402001</t>
  </si>
  <si>
    <t>150102570402099</t>
  </si>
  <si>
    <t>150102570402101</t>
  </si>
  <si>
    <t>150102570402199</t>
  </si>
  <si>
    <t>150102570402299</t>
  </si>
  <si>
    <t>150102570402301</t>
  </si>
  <si>
    <t>150102570402399</t>
  </si>
  <si>
    <t>150102570402499</t>
  </si>
  <si>
    <t>150102570402599</t>
  </si>
  <si>
    <t>150102570402699</t>
  </si>
  <si>
    <t>150102570402799</t>
  </si>
  <si>
    <t>150102570402899</t>
  </si>
  <si>
    <t>150102570402999</t>
  </si>
  <si>
    <t>150102570403001</t>
  </si>
  <si>
    <t>150102570403099</t>
  </si>
  <si>
    <t>150102570403199</t>
  </si>
  <si>
    <t>150102570403299</t>
  </si>
  <si>
    <t>150102570403301</t>
  </si>
  <si>
    <t>150102570403399</t>
  </si>
  <si>
    <t>150102570403401</t>
  </si>
  <si>
    <t>150102570403499</t>
  </si>
  <si>
    <t>150102570403501</t>
  </si>
  <si>
    <t>150102570403599</t>
  </si>
  <si>
    <t>150102570403799</t>
  </si>
  <si>
    <t>0.15.0.10.257.0.04.037.99</t>
  </si>
  <si>
    <t>150102570409901</t>
  </si>
  <si>
    <t>150102570409999</t>
  </si>
  <si>
    <t>160102690200101</t>
  </si>
  <si>
    <t>160102690200399</t>
  </si>
  <si>
    <t>160802798200101</t>
  </si>
  <si>
    <t>180103199200199</t>
  </si>
  <si>
    <t>215403900200001</t>
  </si>
  <si>
    <t>215403900300099</t>
  </si>
  <si>
    <t>0.21.5.40.390.5.03.000.99</t>
  </si>
  <si>
    <t>215801348200101</t>
  </si>
  <si>
    <t>215801348400199</t>
  </si>
  <si>
    <t>0.21.5.80.134.5.84.001.99</t>
  </si>
  <si>
    <t>215801349200101</t>
  </si>
  <si>
    <t>227602680400101</t>
  </si>
  <si>
    <t>222602680400201</t>
  </si>
  <si>
    <t>226602680400201</t>
  </si>
  <si>
    <t>223602680400299</t>
  </si>
  <si>
    <t>224602680400299</t>
  </si>
  <si>
    <t>222802248200201</t>
  </si>
  <si>
    <t>226802248200201</t>
  </si>
  <si>
    <t>223802248200299</t>
  </si>
  <si>
    <t>224802248200299</t>
  </si>
  <si>
    <t>222802249200201</t>
  </si>
  <si>
    <t>226802249200201</t>
  </si>
  <si>
    <t>223802249200299</t>
  </si>
  <si>
    <t>224802249200299</t>
  </si>
  <si>
    <t>240102420100099</t>
  </si>
  <si>
    <t>240102420100199</t>
  </si>
  <si>
    <t>240102420100399</t>
  </si>
  <si>
    <t>240102420100499</t>
  </si>
  <si>
    <t>240102420100799</t>
  </si>
  <si>
    <t>240102440100099</t>
  </si>
  <si>
    <t>240102440100199</t>
  </si>
  <si>
    <t>240102440100399</t>
  </si>
  <si>
    <t>240102440100599</t>
  </si>
  <si>
    <t>240102440100899</t>
  </si>
  <si>
    <t>240402580202299</t>
  </si>
  <si>
    <t>240402580298199</t>
  </si>
  <si>
    <t>240402600201399</t>
  </si>
  <si>
    <t>240402600205201</t>
  </si>
  <si>
    <t>240402600206299</t>
  </si>
  <si>
    <t>240402600206799</t>
  </si>
  <si>
    <t>240402600207601</t>
  </si>
  <si>
    <t>240402600207699</t>
  </si>
  <si>
    <t>240402600208199</t>
  </si>
  <si>
    <t>0.24.0.40.260.0.02.081.99</t>
  </si>
  <si>
    <t>240402600208299</t>
  </si>
  <si>
    <t>0.24.0.40.260.0.02.082.99</t>
  </si>
  <si>
    <t>240402600211199</t>
  </si>
  <si>
    <t>0.24.0.40.260.0.02.111.99</t>
  </si>
  <si>
    <t>240402600215099</t>
  </si>
  <si>
    <t>240402600215399</t>
  </si>
  <si>
    <t>0.24.0.40.260.0.02.153.99</t>
  </si>
  <si>
    <t>240402600219199</t>
  </si>
  <si>
    <t>240402600219201</t>
  </si>
  <si>
    <t>240402600223199</t>
  </si>
  <si>
    <t>240402600224001</t>
  </si>
  <si>
    <t>240402600293701</t>
  </si>
  <si>
    <t>240402600293799</t>
  </si>
  <si>
    <t>250102720100299</t>
  </si>
  <si>
    <t>250102720100699</t>
  </si>
  <si>
    <t>250102720101099</t>
  </si>
  <si>
    <t>640108320102499</t>
  </si>
  <si>
    <t>0.64.0.10.832.0.01.024.99</t>
  </si>
  <si>
    <t>730107590400399</t>
  </si>
  <si>
    <t>730107691000699</t>
  </si>
  <si>
    <t>730107710440299</t>
  </si>
  <si>
    <t>730107713001199</t>
  </si>
  <si>
    <t>740107930101899</t>
  </si>
  <si>
    <t>0.74.0.10.793.0.01.018.99</t>
  </si>
  <si>
    <t>TRAMO</t>
  </si>
  <si>
    <t>DEUDA TOTAL GS.</t>
  </si>
  <si>
    <t>Total Cartera</t>
  </si>
  <si>
    <t>SE HACE A PARTE CON LA PLANILLA  DE INVENTARIO</t>
  </si>
  <si>
    <t>nota 5</t>
  </si>
  <si>
    <t>No corriente</t>
  </si>
  <si>
    <t>PREVISIONES CORRIENTES</t>
  </si>
  <si>
    <t>PREVISIONES NO CORRIENTES</t>
  </si>
  <si>
    <t>BANCOP</t>
  </si>
  <si>
    <t>Distribución de utilidades s/Acta de Asamblea N°43 del 28 de junio de 2021</t>
  </si>
  <si>
    <t>Saldo al 30 de Junio de 2021</t>
  </si>
  <si>
    <t>0.14.8.10.443.8.02.000.99</t>
  </si>
  <si>
    <t>0.15.0.10.257.0.02.157.99</t>
  </si>
  <si>
    <t>0.15.0.10.257.0.02.301.99</t>
  </si>
  <si>
    <t>0.22.4.60.268.4.04.002.01</t>
  </si>
  <si>
    <t>0.22.4.80.224.4.82.002.01</t>
  </si>
  <si>
    <t>0.22.4.80.224.4.92.002.01</t>
  </si>
  <si>
    <t>0.24.0.40.260.0.02.154.99</t>
  </si>
  <si>
    <t>0.74.0.10.793.0.01.016.99</t>
  </si>
  <si>
    <t>Produc.por Colocac.Medida Excepcional - Mas de 1080 Dias</t>
  </si>
  <si>
    <t>Cobro Boca Wepa</t>
  </si>
  <si>
    <t>Perdida por Venta de Bienes Adjudicados</t>
  </si>
  <si>
    <t>La firma tiene por Objeto Principal: Holding Fintech y Objeto Secundario: La sociedad tendrá por objeto realizar las operaciones que más adelante se especifican, sea por cuenta propia o por terceros o asociadas a terceros, dentro o fuera del país, sin que ello implique limitación a sus actividades: servicios y mandatos, mediante el desarrollo de toda clase de representaciones, comisiones, inversiones, consignaciones y asesoramiento en administración de negocios y empresas, realizar inversiones en valores mobiliarios vinculados con sus operaciones y administrar los mismos; cumplir encargos fiduciarios; financiar la compraventa de cualquier género comercial lícito; otorgar anticipos sobre créditos provenientes de ventas a plazo, asumir sus riesgos, mediante la compra de facturas, créditos, hipotecas, bonos, valores y documentos en general; gestionar su cobro y prestar asistencia técnica administrativa; comercialización y/o administración, promoción de compras o ventas de mercaderías, productos, de sorteos y/o anticipos y/o créditos recíprocos o similares; realizar toda actividad inmobiliaria mediante la compraventa, permuta, fraccionamiento, loteo construcción, administración y explotación de toda clase de inmuebles urbanos, rurales y condominios; asimismo podrá realizar inversiones, compraventa de debentures y toda clase de valores mobiliarios y papeles o documentos de créditos bajo cualquiera de los sistemas o modalidades creados o a crearse; contraer préstamos o realizar inversiones con particulares, entidades financieras, bancarias oficiales, privadas, mixtas del país o del extranjero con o sin garantías. Dar avales y fianzas. Efectuar operaciones en bolsa, compraventa de títulos, acciones y otros valores, actuar como agente corresponsal de entidades financieras, cambiarias, compañías de seguros y/o reaseguros; y además cualquier clase de actividades mercantiles o industriales; librar, tomar, endosar, descontar, emitir, vender, negociar de cualquier manera cheques, letras de cambio, giros, facturas, valores, acciones, certificados de inversiones, títulos, pagarés, certificados de depósito y demás papeles de comercio, aceptar y desempeñar toda clase de mandatos, financiar operaciones con o sin garantías, sean hipotecarias y/o prendarias o cualquier otra garantía y administrar bienes de terceros, efectuar y recibir aportes e inversiones con otras o de otras sociedades, empresas o con particulares, invertir de cualquier manera en ellas y encargarse de su administración y liquidación; realizar gestiones de negocios y administración de bienes, de capitales, y de empresas en general, aceptación de mandatos de cargo de fideicomisos de albaceas; préstamos en moneda nacional y/o extranjera con o sin intereses, financiamiento en general de todo tipo de créditos, quirografarios o garantizados con cualquiera de las garantías o seguridades previstas en la legislación; cubrir y/o asumir riesgos sobre bienes y/o valores de terceros: la sociedad podrá emitir títulos valores físicos o desmaterializados, sean de renta fija o variable, para su colocación en el mercado a través de oferta pública, en cuyo caso podrán ser negociados a través de 1a Bolsa de Valores y Productos de Asunción S.A. u otras entidades que se llegaren a crear, previa autorización de la Comisión Nacional de Valores o de otras autoridades administrativas competentes, y de conformidad a las leyes que regulan la materia. Sin perjuicio de lo expuesto, la sociedad queda facultada a realizar los actos u operaciones que más convengan a sus intereses, sin otras limitaciones que las legales, siendo la presente enumeración meramente enunciativa y no limitativa</t>
  </si>
  <si>
    <t>Bienes Adjudicados Muebles en el Pais</t>
  </si>
  <si>
    <t>Itti a Devolver Gs</t>
  </si>
  <si>
    <t>0.17.0.10.293.0.02.000.99</t>
  </si>
  <si>
    <t>INT Y A DEV</t>
  </si>
  <si>
    <t>OK</t>
  </si>
  <si>
    <t>29/12/2022</t>
  </si>
  <si>
    <t>0.15.0.10.257.0.02.114.99</t>
  </si>
  <si>
    <t>0.15.0.10.257.0.02.305.99</t>
  </si>
  <si>
    <t>0.15.0.10.257.0.02.311.01</t>
  </si>
  <si>
    <t>0.16.0.80.347.0.82.000.01</t>
  </si>
  <si>
    <t>0.17.0.20.295.0.04.026.99</t>
  </si>
  <si>
    <t>0.24.0.40.260.0.02.888.01</t>
  </si>
  <si>
    <t>0.24.0.40.260.0.02.890.99</t>
  </si>
  <si>
    <t>0.24.0.40.260.0.02.891.99</t>
  </si>
  <si>
    <t>0.24.0.40.260.0.02.941.99</t>
  </si>
  <si>
    <t>0.24.0.40.260.0.02.942.99</t>
  </si>
  <si>
    <t>0.24.0.40.260.0.02.943.01</t>
  </si>
  <si>
    <t>0.24.0.40.260.0.02.944.99</t>
  </si>
  <si>
    <t>0.24.0.40.260.0.02.945.99</t>
  </si>
  <si>
    <t>0.24.0.40.260.0.02.946.99</t>
  </si>
  <si>
    <t>0.24.0.40.260.0.02.947.99</t>
  </si>
  <si>
    <t>0.24.0.40.260.0.02.948.99</t>
  </si>
  <si>
    <t>0.24.0.40.260.0.02.950.99</t>
  </si>
  <si>
    <t>0.24.0.40.260.0.02.999.99</t>
  </si>
  <si>
    <t>0.64.0.10.832.0.01.013.99</t>
  </si>
  <si>
    <t>0.64.0.10.832.0.01.014.99</t>
  </si>
  <si>
    <t>0.64.0.10.832.0.01.025.99</t>
  </si>
  <si>
    <t>0.64.0.10.832.0.01.026.99</t>
  </si>
  <si>
    <t>0.71.0.40.739.0.07.000.99</t>
  </si>
  <si>
    <t>0.73.0.10.759.0.04.006.99</t>
  </si>
  <si>
    <t>0.73.0.10.771.0.44.039.99</t>
  </si>
  <si>
    <t>B.N.F. Cte Cta.Nº819127/3 (Gs.)</t>
  </si>
  <si>
    <t>Ueno Cta.Cte. 37345003 Gs. Proveedores</t>
  </si>
  <si>
    <t>Ueno Cta.Cte. 37345004 Western Union</t>
  </si>
  <si>
    <t>Banco Basa Comisiones Ah. 155028524 Gs.</t>
  </si>
  <si>
    <t>Ueno Usd Rendidora Cta. 96111239</t>
  </si>
  <si>
    <t>Vinanzas a Cobrar</t>
  </si>
  <si>
    <t>Gastos Judiciales a Recuperar</t>
  </si>
  <si>
    <t>A Recuperar Mowi</t>
  </si>
  <si>
    <t>Cobros a Rec.Lcr-Bancos (D)</t>
  </si>
  <si>
    <t>A Recuperar Red Digital de Procesamiento S.A.</t>
  </si>
  <si>
    <t>Forward a Recuperar</t>
  </si>
  <si>
    <t>Transacciones Mastercard</t>
  </si>
  <si>
    <t>Prima de Acciones</t>
  </si>
  <si>
    <t>Aime a Devolver - Usd</t>
  </si>
  <si>
    <t>Kaitel a Devolver Gs</t>
  </si>
  <si>
    <t>Otras Cuentas a Pagar por Servicios</t>
  </si>
  <si>
    <t>Cobros a Rec.Lcr-Bancos (A)</t>
  </si>
  <si>
    <t>Cobros a Rec Lcr-Asociaciones (A)</t>
  </si>
  <si>
    <t>Cobro a Recibir Lcr-Caja (A)</t>
  </si>
  <si>
    <t>Operaciones a Cancelar Rrhh Gs (A)</t>
  </si>
  <si>
    <t>Recupero Pend. Ueno-Mastercard (A)</t>
  </si>
  <si>
    <t>Wepa a Devolver (A)</t>
  </si>
  <si>
    <t>Cobros de Cartera Vinanzas</t>
  </si>
  <si>
    <t>Cobros a Rec.Lcr-Caja (A)</t>
  </si>
  <si>
    <t>A Pagar Cartera Transferida por Fondos</t>
  </si>
  <si>
    <t>Ingresos Varios - No Operativos</t>
  </si>
  <si>
    <t>Ingreso por Acciones en Otras Empresas</t>
  </si>
  <si>
    <t>Servicios Corporativos</t>
  </si>
  <si>
    <t>Ganacia por Venta de Activo Fijos</t>
  </si>
  <si>
    <t>Creditos Vigentes por Int,Financ.Sect, No Financ.No Res.</t>
  </si>
  <si>
    <t>Gestion de Cobranza-Vinanzas</t>
  </si>
  <si>
    <t>Sueldos Administrativos Costo</t>
  </si>
  <si>
    <t>Honor. Asesores y Consultores Costo</t>
  </si>
  <si>
    <t>Cuentas por Cobrar CP</t>
  </si>
  <si>
    <t>Cuentas por Cobrar LP</t>
  </si>
  <si>
    <t>Préstamos Otros a Corto plazo</t>
  </si>
  <si>
    <t>Deuda bursátil</t>
  </si>
  <si>
    <t>Ingresos</t>
  </si>
  <si>
    <t>Ganancia/Perdida por Valuación</t>
  </si>
  <si>
    <t>Otros Ingresos/Egresos</t>
  </si>
  <si>
    <t>Costos</t>
  </si>
  <si>
    <t>Depreciacion/Amortización</t>
  </si>
  <si>
    <t>Intereses a bancos, instituciones financieras</t>
  </si>
  <si>
    <t>Sueldos y Honorarios Corporativos</t>
  </si>
  <si>
    <t>Gastos por servicios varios</t>
  </si>
  <si>
    <t xml:space="preserve">Previsiones </t>
  </si>
  <si>
    <t xml:space="preserve">Préstamos Financieros del Exterior a corto plazo </t>
  </si>
  <si>
    <t>Al 30 de Diciembre de 2022</t>
  </si>
  <si>
    <t>HIPOTECARIA</t>
  </si>
  <si>
    <t>Contador General</t>
  </si>
  <si>
    <t xml:space="preserve">Acreedores Fiscales </t>
  </si>
  <si>
    <t>UENO HOLDING S.A.E.C.A.</t>
  </si>
  <si>
    <t>Inversiones en asociadas</t>
  </si>
  <si>
    <t>Sociedad:</t>
  </si>
  <si>
    <t>Fecha Presentación:</t>
  </si>
  <si>
    <t xml:space="preserve">INFORMACION GENERAL DE LA ENTIDAD </t>
  </si>
  <si>
    <t>Información al:</t>
  </si>
  <si>
    <t>1.              IDENTIFICACIÓN:</t>
  </si>
  <si>
    <t>1.1            NOMBRE O RAZON SOCIAL</t>
  </si>
  <si>
    <t>1.2            ANTECEDENTES DE CONSTITUCIÓN SOCIAL Y REFORMAS ESTATUTARIAS</t>
  </si>
  <si>
    <t>1.3            RUC</t>
  </si>
  <si>
    <t>1.4            ACTIVIDAD PRINCIPAL SEGÚN INSCRIPCION EN EL RUC</t>
  </si>
  <si>
    <t>1.5            ACTIVIDAD/ES SECUNDARIA/S SEGÚN INSCRIPCION EN EL RUC</t>
  </si>
  <si>
    <t xml:space="preserve">1.6            DOMICILIO LEGAL </t>
  </si>
  <si>
    <t>1.7            TELEFONO</t>
  </si>
  <si>
    <t>1.8            FAX</t>
  </si>
  <si>
    <t>1.9            E-MAIL</t>
  </si>
  <si>
    <t>1.10        SITIO PAGINA WEB</t>
  </si>
  <si>
    <t xml:space="preserve">2.        ADMINISTRACION:    </t>
  </si>
  <si>
    <t xml:space="preserve"> CARGO</t>
  </si>
  <si>
    <t>Nombre</t>
  </si>
  <si>
    <t>Apellido</t>
  </si>
  <si>
    <t>Representante(s) Legal(es)</t>
  </si>
  <si>
    <t>Plana Ejecutiva</t>
  </si>
  <si>
    <t>3.               CAPITAL  Y PROPIEDAD (EN GUARANIES):</t>
  </si>
  <si>
    <t xml:space="preserve">Capital Social </t>
  </si>
  <si>
    <t xml:space="preserve">Capital Emitido </t>
  </si>
  <si>
    <t xml:space="preserve">Capital Suscripto </t>
  </si>
  <si>
    <t xml:space="preserve">Capital Integrado </t>
  </si>
  <si>
    <t xml:space="preserve">Valor nominal de  las acciones </t>
  </si>
  <si>
    <t>COMPOSICIÓN ACCIONARIA: Accionistas que detentan el diez (10) por ciento o más de participación en el capital.</t>
  </si>
  <si>
    <t>N°</t>
  </si>
  <si>
    <t xml:space="preserve">Accionista </t>
  </si>
  <si>
    <t>Clase</t>
  </si>
  <si>
    <t>Voto</t>
  </si>
  <si>
    <t>%  de participación del capital integrado</t>
  </si>
  <si>
    <t>4.  AUDITOR EXTERNO INDEPENDIENTE</t>
  </si>
  <si>
    <t xml:space="preserve">4.1 AUDITOR  EXTERNO   INDEPENDIENTE DESIGNADO: </t>
  </si>
  <si>
    <t>4.2 NUMERO DE INSCRIPCIÓN EN EL REGISTRO DE LA CNV:</t>
  </si>
  <si>
    <t xml:space="preserve">          </t>
  </si>
  <si>
    <t>UENO HOLDING SAECA</t>
  </si>
  <si>
    <t>80011000-5</t>
  </si>
  <si>
    <t>64200 - ACTIVIDADES DE SOCIEDADES DE CARTERA</t>
  </si>
  <si>
    <t>SANTA TERESA E/AVIADORES DEL CHACO Y HERMINIO MALDONADO .POSTAL 1749</t>
  </si>
  <si>
    <t>021 4168000</t>
  </si>
  <si>
    <t xml:space="preserve">contabilidad@credicentro.com.py  </t>
  </si>
  <si>
    <t>PRESIDENTE</t>
  </si>
  <si>
    <t>VICEPRESIDENTE</t>
  </si>
  <si>
    <t>DIRECTOR TITULAR</t>
  </si>
  <si>
    <t>DIRECTOR SUPLENTE</t>
  </si>
  <si>
    <t>SINDICO SUPLENTE</t>
  </si>
  <si>
    <t>SINDICO TITULAR</t>
  </si>
  <si>
    <t>GERENTE GENERAL</t>
  </si>
  <si>
    <t>GERENTE ADMINISTRATIVO</t>
  </si>
  <si>
    <t>SUB GERENTE DE CONTABILIDAD</t>
  </si>
  <si>
    <t>GERENTE DE TALENTO HUMANO &amp; CULTURA</t>
  </si>
  <si>
    <t>GERENTE DE ORGANIZACION PROCESOS&amp;CALIDAD</t>
  </si>
  <si>
    <t>GERENTE DE MARKETING</t>
  </si>
  <si>
    <t>AUDITORA INTERNA</t>
  </si>
  <si>
    <t>EDUARDO JAVIER</t>
  </si>
  <si>
    <t>FEDERICO MIGUEL</t>
  </si>
  <si>
    <t>JUAN MANUEL</t>
  </si>
  <si>
    <t>JULIO DANIEL</t>
  </si>
  <si>
    <t>FRANKLIN GERARDO</t>
  </si>
  <si>
    <t xml:space="preserve">GUILLERMO </t>
  </si>
  <si>
    <t>CAROLINA MARIA</t>
  </si>
  <si>
    <t xml:space="preserve">VERONICA </t>
  </si>
  <si>
    <t>SILVIA</t>
  </si>
  <si>
    <t>PABLO ANTONIO</t>
  </si>
  <si>
    <t>MIGUEL ANGEL</t>
  </si>
  <si>
    <t>ENRIQUE JAVIER</t>
  </si>
  <si>
    <t>ALEJANDRO MANUEL</t>
  </si>
  <si>
    <t>CYNTHIA CAROLINA</t>
  </si>
  <si>
    <t>MARTHA ALICE</t>
  </si>
  <si>
    <t>PAOLA ANALIA</t>
  </si>
  <si>
    <t>MIRNA ESTEFANIA</t>
  </si>
  <si>
    <t>GROSS BROWN COSTA</t>
  </si>
  <si>
    <t>VAZQUEZ VILLASANTI</t>
  </si>
  <si>
    <t>GUSTALE CARDONI</t>
  </si>
  <si>
    <t>REY FERNANDEZ</t>
  </si>
  <si>
    <t>BOCCIA SILVEIRA</t>
  </si>
  <si>
    <t xml:space="preserve">VAZQUEZ MUNIAGURRIA </t>
  </si>
  <si>
    <t>GALEANO DE BESTARD</t>
  </si>
  <si>
    <t>VAZQUEZ MUNIAGURRIA</t>
  </si>
  <si>
    <t>MURTO DE MENDEZ</t>
  </si>
  <si>
    <t xml:space="preserve">DEBUCHY BOSELLI </t>
  </si>
  <si>
    <t>ALMADA FRUTOS</t>
  </si>
  <si>
    <t>VERA MOREIRA</t>
  </si>
  <si>
    <t>AYALA OTTAVIANO</t>
  </si>
  <si>
    <t>VELAZQUEZ PERALTA</t>
  </si>
  <si>
    <t>RODRIGUEZ CACERES</t>
  </si>
  <si>
    <t xml:space="preserve">MEZA </t>
  </si>
  <si>
    <t>FIGUEREDO SERVIAN</t>
  </si>
  <si>
    <t>Información General</t>
  </si>
  <si>
    <t>Deuda Bursátil corto plazo</t>
  </si>
  <si>
    <t>Utilidad neta por acción ordinarias</t>
  </si>
  <si>
    <t>Utilidad Neta por Acción Ordinario</t>
  </si>
  <si>
    <t>Reserva de revalorización</t>
  </si>
  <si>
    <t>El 15 de setiembre de 2022, ante la Escribana María Teresa Lopez de Aponte, por Escritura Pública N° 101, se realizó la protocolizacion del Acta de Asamblea Extraordinaria N° 49 de fecha 24 de agosto de 2022 para i) Dejar sin efecto las propuestas referentes al rescate de acciones y a la modificación del estatuto con respecto al Art. 5 del Capital Social, aprobadas por Asamblea Extraordinaria de fecha 27 de mayo de 2022, ii) Modificacion de los Estatutos Sociales: Articulo 1, Articulo 14, de los Estatutos Sociales de la firma "CREDICENTRO" S.A.E.C.A., entre otros por cambio de denominación a "UENO HOLDING" S.A.E.C.A., cuya redacción aprobada se inserta en el compendio que se reproduce a continuación, el cual constituye el nuevo contrato societario por el cual se regirá la entidad.  Nota en la Direccion General de los Registros Públicos en fecha 22/09/2022.</t>
  </si>
  <si>
    <t>CONSULTORES Y CONTADORES DE EMPRESAS - CYCE</t>
  </si>
  <si>
    <t>AE-009</t>
  </si>
  <si>
    <t>0.24.0.40.260.0.02.020.01</t>
  </si>
  <si>
    <t>0.24.0.40.260.0.02.082.01</t>
  </si>
  <si>
    <t>0.24.0.40.260.0.02.892.99</t>
  </si>
  <si>
    <t>0.24.0.40.260.0.02.947.01</t>
  </si>
  <si>
    <t>0.24.0.40.260.0.02.951.01</t>
  </si>
  <si>
    <t>0.24.0.40.260.0.02.953.99</t>
  </si>
  <si>
    <t>al 31 de Diciembre de 2022</t>
  </si>
  <si>
    <t>68201 - INTERMEDIACIÓN EN LA COMPRA, VENTA Y ARRENDAMIENTO DE INMUEBLES</t>
  </si>
  <si>
    <t>Contribuciones Sociales</t>
  </si>
  <si>
    <t>Sueldos y Jornales Costo</t>
  </si>
  <si>
    <t>Honorarios profesionales y asesoramiento Costo</t>
  </si>
  <si>
    <t>Otros gastos de operación Costo</t>
  </si>
  <si>
    <t>Sueldos y Jornales Adm</t>
  </si>
  <si>
    <t>Saldo al Inicio Ejercicio 2023</t>
  </si>
  <si>
    <t>Costo histórico revaluado al inicio del año 2023</t>
  </si>
  <si>
    <t>BOLSA DE VALORES &amp; PRODUCTOS DE ASUNCION S.A</t>
  </si>
  <si>
    <t>control capital CP</t>
  </si>
  <si>
    <t>Bonificación al personal</t>
  </si>
  <si>
    <t>Otras Ganancias</t>
  </si>
  <si>
    <t>Inversión en otras empresas</t>
  </si>
  <si>
    <t>BG!A1</t>
  </si>
  <si>
    <t>Diversos a Pagar</t>
  </si>
  <si>
    <t>0.24.0.40.260.0.02.181.01</t>
  </si>
  <si>
    <t>0.24.0.40.260.0.02.893.01</t>
  </si>
  <si>
    <t>0.24.0.40.260.0.02.954.99</t>
  </si>
  <si>
    <t>0.24.0.40.260.0.02.955.01</t>
  </si>
  <si>
    <t>0.24.0.40.260.0.02.956.99</t>
  </si>
  <si>
    <t>0.25.0.10.272.0.01.041.99</t>
  </si>
  <si>
    <t>OTROS DOCUMENTOS FINANCIEROS</t>
  </si>
  <si>
    <t>NOMBRE</t>
  </si>
  <si>
    <t>2025</t>
  </si>
  <si>
    <t>2027</t>
  </si>
  <si>
    <t>2026</t>
  </si>
  <si>
    <t>2028</t>
  </si>
  <si>
    <t>2030</t>
  </si>
  <si>
    <t>2029</t>
  </si>
  <si>
    <t>VALORES CASA DE BOLSA S.A</t>
  </si>
  <si>
    <t>2024</t>
  </si>
  <si>
    <t>2023</t>
  </si>
  <si>
    <t>2021</t>
  </si>
  <si>
    <t>La Sociedad calcula la utilidad (pérdida) neta por acción sobre la base del resultado del ejercicio y sobre el total de acciones ordinarias 387.751 de valor nominal Gs 1.000.000 cada una con derecho a 1 voto por acción ordinaria de voto simple y 5 votos por acción ordinaria de voto múltiple.</t>
  </si>
  <si>
    <t>Resultados Extraordinarios</t>
  </si>
  <si>
    <t>Depreciación bienes de uso</t>
  </si>
  <si>
    <t>Amortización activos intangibles</t>
  </si>
  <si>
    <t>debe coincidir con la 16 en el balance</t>
  </si>
  <si>
    <t>Adquisición de inversiones</t>
  </si>
  <si>
    <t>ESTADO DE VARIACIÓN DEL PATRIMONIO NETO</t>
  </si>
  <si>
    <t>NOTAS A LOS ESTADOS FINANCIEROS CORRESPONDIENTES AL PERIODO TERMINADO AL 30 DE SETIEMBRE DE 2023</t>
  </si>
  <si>
    <t>al 30/09/2023</t>
  </si>
  <si>
    <t>(-) Prevision para incobrables CP</t>
  </si>
  <si>
    <t>TIPO DE CAMBIO COMPRA</t>
  </si>
  <si>
    <t>TIPO DE CAMBIO VENTA</t>
  </si>
  <si>
    <t>VINANZAS S.A.</t>
  </si>
  <si>
    <t>80090944-5</t>
  </si>
  <si>
    <t>*092022 modificado y adaptado a la clasificación del 2023</t>
  </si>
  <si>
    <t>Saldo al 30 de setiembre de 2022</t>
  </si>
  <si>
    <t>A la fecha de emisión de estos estados financieros, el tipo de cambio de la moneda extranjera Dólar Estadounidense varió en un -56,10% con respecto al de fecha 31 de diciembre de 2022.</t>
  </si>
  <si>
    <t>Como mejor practica y cobertura, la entidad mantiene previsiones genéricas sobre el total de sus cartera de créditos</t>
  </si>
  <si>
    <t>Al 30 de setiembre de 2023</t>
  </si>
  <si>
    <t>Al  30 de Septiembre de 2023 no existen situaciones contingentes, ni reclamos que pudieran resultar en la generación de obligaciones para la Sociedad adicionales a las que se presentan en estos estados financieros.</t>
  </si>
  <si>
    <t>Dólares Estadounidenses</t>
  </si>
  <si>
    <t>2XX1</t>
  </si>
  <si>
    <t>Al 30 de Septiembre de 2023</t>
  </si>
  <si>
    <t>Saldo al 30 de Septiembre de 2023</t>
  </si>
  <si>
    <t>Las notas que se acompañan forman parte integrante de estos estados financieros.</t>
  </si>
  <si>
    <t>a) Datos sobre la sociedad: UENO HOLDING S.A.E.C.A.</t>
  </si>
  <si>
    <t>VANESSA</t>
  </si>
  <si>
    <t>GODOY</t>
  </si>
  <si>
    <t>DIRECTORA FINANCIERA</t>
  </si>
  <si>
    <t>MARIANA</t>
  </si>
  <si>
    <t>TORRES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</si>
</sst>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6" formatCode="&quot;₲&quot;\ #,##0;[Red]&quot;₲&quot;\ \-#,##0"/>
    <numFmt numFmtId="41" formatCode="_ * #,##0_ ;_ * \-#,##0_ ;_ * &quot;-&quot;_ ;_ @_ "/>
    <numFmt numFmtId="43" formatCode="_ * #,##0.00_ ;_ * \-#,##0.00_ ;_ * &quot;-&quot;??_ ;_ @_ "/>
    <numFmt numFmtId="164" formatCode="_-* #,##0_-;\-* #,##0_-;_-* &quot;-&quot;_-;_-@_-"/>
    <numFmt numFmtId="165" formatCode="_-* #,##0.00_-;\-* #,##0.00_-;_-* &quot;-&quot;??_-;_-@_-"/>
    <numFmt numFmtId="166" formatCode="_(* #,##0.00_);_(* \(#,##0.00\);_(* &quot;-&quot;??_);_(@_)"/>
    <numFmt numFmtId="167" formatCode="_ * #,##0_ ;_ * \-#,##0_ ;_ * &quot;-&quot;??_ ;_ @_ "/>
    <numFmt numFmtId="168" formatCode="_-* #,##0_-;\-* #,##0_-;_-* &quot;-&quot;??_-;_-@_-"/>
    <numFmt numFmtId="169" formatCode="_(* #,##0_);_(* \(#,##0\);_(* &quot;-&quot;??_);_(@_)"/>
    <numFmt numFmtId="170" formatCode="dd/mm/yyyy;@"/>
    <numFmt numFmtId="171" formatCode="#,##0_ ;[Red]\-#,##0\ "/>
    <numFmt numFmtId="172" formatCode="_-* #,##0.00\ _€_-;\-* #,##0.00\ _€_-;_-* &quot;-&quot;??\ _€_-;_-@_-"/>
    <numFmt numFmtId="173" formatCode="* #,##0\ ;* \-#,##0\ ;* &quot;- &quot;;@\ "/>
    <numFmt numFmtId="174" formatCode="#,##0.00_ ;\-#,##0.00\ "/>
    <numFmt numFmtId="175" formatCode="&quot;Gs&quot;\ #,##0_);\(&quot;Gs&quot;\ #,##0\)"/>
    <numFmt numFmtId="176" formatCode="#,##0_ ;\-#,##0\ "/>
    <numFmt numFmtId="177" formatCode="_ * #,##0.000_ ;_ * \-#,##0.000_ ;_ * &quot;-&quot;??_ ;_ @_ "/>
    <numFmt numFmtId="178" formatCode="_ * #,##0.000_ ;_ * \-#,##0.000_ ;_ * &quot;-&quot;_ ;_ @_ "/>
    <numFmt numFmtId="179" formatCode="_ * #,##0.0000_ ;_ * \-#,##0.0000_ ;_ * &quot;-&quot;_ ;_ @_ "/>
    <numFmt numFmtId="180" formatCode="_ * #,##0.000000_ ;_ * \-#,##0.000000_ ;_ * &quot;-&quot;_ ;_ @_ "/>
    <numFmt numFmtId="181" formatCode="_(* #,##0.00000000_);_(* \(#,##0.00000000\);_(* &quot;-&quot;??_);_(@_)"/>
    <numFmt numFmtId="182" formatCode="_ * #,##0.00_ ;_ * \-#,##0.00_ ;_ * &quot;-&quot;_ ;_ @_ "/>
    <numFmt numFmtId="183" formatCode="#,##0_);\(#,##0\);\ &quot;-&quot;_)"/>
    <numFmt numFmtId="184" formatCode="_(* #,##0_);_(* \(#,##0\);_(* &quot;-&quot;_);_(@_)"/>
    <numFmt numFmtId="185" formatCode="###,###,###,###,###,##0.00"/>
    <numFmt numFmtId="186" formatCode="_ * #,##0.0000000_ ;_ * \-#,##0.0000000_ ;_ * &quot;-&quot;_ ;_ @_ "/>
    <numFmt numFmtId="187" formatCode="#,##0.00000"/>
    <numFmt numFmtId="188" formatCode="#,##0.000000000"/>
    <numFmt numFmtId="189" formatCode="_ * #,##0.0000000000_ ;_ * \-#,##0.0000000000_ ;_ * &quot;-&quot;??_ ;_ @_ "/>
    <numFmt numFmtId="190" formatCode="0.0000"/>
    <numFmt numFmtId="191" formatCode="_(* #,##0.00_);_(* \(#,##0.00\);_(* \-??_);_(@_)"/>
  </numFmts>
  <fonts count="89" x14ac:knownFonts="1">
    <font>
      <sz val="11"/>
      <color theme="1"/>
      <name val="Calibri"/>
      <family val="2"/>
      <scheme val="minor"/>
    </font>
    <font>
      <sz val="10"/>
      <color theme="1"/>
      <name val="Calibri"/>
      <family val="2"/>
      <scheme val="minor"/>
    </font>
    <font>
      <sz val="10"/>
      <color theme="1"/>
      <name val="Calibri"/>
      <family val="2"/>
      <scheme val="minor"/>
    </font>
    <font>
      <sz val="10"/>
      <color theme="1"/>
      <name val="Calibri"/>
      <family val="2"/>
      <scheme val="minor"/>
    </font>
    <font>
      <sz val="11"/>
      <color theme="1"/>
      <name val="Calibri"/>
      <family val="2"/>
      <scheme val="minor"/>
    </font>
    <font>
      <b/>
      <sz val="10"/>
      <color theme="1"/>
      <name val="Arial"/>
      <family val="2"/>
    </font>
    <font>
      <sz val="10"/>
      <color theme="1"/>
      <name val="Arial"/>
      <family val="2"/>
    </font>
    <font>
      <sz val="10"/>
      <name val="Arial"/>
      <family val="2"/>
    </font>
    <font>
      <sz val="11"/>
      <color indexed="8"/>
      <name val="Calibri"/>
      <family val="2"/>
    </font>
    <font>
      <sz val="10"/>
      <color rgb="FF000000"/>
      <name val="Arial"/>
      <family val="2"/>
    </font>
    <font>
      <sz val="9"/>
      <color theme="1"/>
      <name val="Arial"/>
      <family val="2"/>
    </font>
    <font>
      <b/>
      <sz val="10"/>
      <name val="Arial"/>
      <family val="2"/>
    </font>
    <font>
      <sz val="8"/>
      <color theme="1"/>
      <name val="Arial"/>
      <family val="2"/>
    </font>
    <font>
      <b/>
      <u/>
      <sz val="10"/>
      <name val="Arial"/>
      <family val="2"/>
    </font>
    <font>
      <sz val="11"/>
      <color theme="1"/>
      <name val="Arial"/>
      <family val="2"/>
    </font>
    <font>
      <u/>
      <sz val="11"/>
      <color theme="10"/>
      <name val="Calibri"/>
      <family val="2"/>
      <scheme val="minor"/>
    </font>
    <font>
      <u/>
      <sz val="10"/>
      <color theme="10"/>
      <name val="Arial"/>
      <family val="2"/>
    </font>
    <font>
      <sz val="10"/>
      <color theme="0"/>
      <name val="Arial"/>
      <family val="2"/>
    </font>
    <font>
      <sz val="10"/>
      <color rgb="FFFF0000"/>
      <name val="Arial"/>
      <family val="2"/>
    </font>
    <font>
      <sz val="11"/>
      <name val="Arial"/>
      <family val="2"/>
    </font>
    <font>
      <b/>
      <sz val="10"/>
      <color rgb="FFFF0000"/>
      <name val="Arial"/>
      <family val="2"/>
    </font>
    <font>
      <b/>
      <sz val="11"/>
      <name val="Arial"/>
      <family val="2"/>
    </font>
    <font>
      <b/>
      <sz val="10"/>
      <color theme="0"/>
      <name val="Arial"/>
      <family val="2"/>
    </font>
    <font>
      <b/>
      <sz val="11"/>
      <color theme="1"/>
      <name val="Calibri"/>
      <family val="2"/>
      <scheme val="minor"/>
    </font>
    <font>
      <b/>
      <sz val="10"/>
      <color rgb="FF000000"/>
      <name val="Arial"/>
      <family val="2"/>
    </font>
    <font>
      <b/>
      <sz val="11"/>
      <color theme="0"/>
      <name val="Arial"/>
      <family val="2"/>
    </font>
    <font>
      <sz val="11"/>
      <color rgb="FF000000"/>
      <name val="Calibri"/>
      <family val="2"/>
      <scheme val="minor"/>
    </font>
    <font>
      <sz val="9"/>
      <color theme="1"/>
      <name val="Calibri"/>
      <family val="2"/>
      <scheme val="minor"/>
    </font>
    <font>
      <sz val="10"/>
      <color theme="1"/>
      <name val="Calibri"/>
      <family val="2"/>
      <scheme val="minor"/>
    </font>
    <font>
      <i/>
      <sz val="10"/>
      <color theme="1"/>
      <name val="Arial"/>
      <family val="2"/>
    </font>
    <font>
      <i/>
      <sz val="9"/>
      <color rgb="FF000000"/>
      <name val="Arial"/>
      <family val="2"/>
    </font>
    <font>
      <b/>
      <sz val="10"/>
      <color rgb="FFFFFFFF"/>
      <name val="Arial"/>
      <family val="2"/>
    </font>
    <font>
      <sz val="10"/>
      <name val="Courier"/>
      <family val="3"/>
    </font>
    <font>
      <sz val="9"/>
      <name val="Segoe UI"/>
      <family val="2"/>
      <charset val="1"/>
    </font>
    <font>
      <sz val="10"/>
      <color indexed="8"/>
      <name val="Arial"/>
      <family val="2"/>
      <charset val="1"/>
    </font>
    <font>
      <sz val="10"/>
      <color indexed="64"/>
      <name val="Arial"/>
      <family val="2"/>
    </font>
    <font>
      <b/>
      <sz val="11"/>
      <color theme="1"/>
      <name val="Arial"/>
      <family val="2"/>
    </font>
    <font>
      <b/>
      <sz val="10"/>
      <color theme="3"/>
      <name val="Arial"/>
      <family val="2"/>
    </font>
    <font>
      <sz val="11"/>
      <color theme="0"/>
      <name val="Calibri"/>
      <family val="2"/>
      <scheme val="minor"/>
    </font>
    <font>
      <b/>
      <sz val="8"/>
      <color theme="1"/>
      <name val="Arial"/>
      <family val="2"/>
    </font>
    <font>
      <u/>
      <sz val="11"/>
      <color theme="10"/>
      <name val="Arial"/>
      <family val="2"/>
    </font>
    <font>
      <b/>
      <sz val="12"/>
      <name val="Arial"/>
      <family val="2"/>
    </font>
    <font>
      <sz val="9"/>
      <color theme="0"/>
      <name val="Arial"/>
      <family val="2"/>
    </font>
    <font>
      <sz val="12"/>
      <color theme="0"/>
      <name val="Arial"/>
      <family val="2"/>
    </font>
    <font>
      <sz val="12"/>
      <color theme="1"/>
      <name val="Arial"/>
      <family val="2"/>
    </font>
    <font>
      <b/>
      <sz val="8"/>
      <name val="Arial"/>
      <family val="2"/>
    </font>
    <font>
      <b/>
      <sz val="8"/>
      <color theme="1"/>
      <name val="Calibri"/>
      <family val="2"/>
      <scheme val="minor"/>
    </font>
    <font>
      <sz val="10"/>
      <color rgb="FFFFFFFF"/>
      <name val="Arial"/>
      <family val="2"/>
    </font>
    <font>
      <b/>
      <sz val="8"/>
      <color rgb="FF000000"/>
      <name val="Arial"/>
      <family val="2"/>
    </font>
    <font>
      <i/>
      <sz val="10"/>
      <name val="Arial"/>
      <family val="2"/>
    </font>
    <font>
      <b/>
      <i/>
      <sz val="10"/>
      <name val="Arial"/>
      <family val="2"/>
    </font>
    <font>
      <sz val="11"/>
      <color rgb="FF000000"/>
      <name val="Calibri"/>
      <family val="2"/>
    </font>
    <font>
      <sz val="9"/>
      <name val="Arial"/>
      <family val="2"/>
    </font>
    <font>
      <b/>
      <sz val="11"/>
      <name val="Calibri"/>
      <family val="2"/>
      <scheme val="minor"/>
    </font>
    <font>
      <b/>
      <sz val="11"/>
      <color theme="0"/>
      <name val="Calibri"/>
      <family val="2"/>
      <scheme val="minor"/>
    </font>
    <font>
      <sz val="12"/>
      <color theme="1"/>
      <name val="Calibri"/>
      <family val="2"/>
      <scheme val="minor"/>
    </font>
    <font>
      <b/>
      <sz val="9"/>
      <name val="Arial"/>
      <family val="2"/>
    </font>
    <font>
      <u/>
      <sz val="10"/>
      <name val="Arial"/>
      <family val="2"/>
    </font>
    <font>
      <b/>
      <i/>
      <sz val="9.5"/>
      <color theme="1"/>
      <name val="Arial"/>
      <family val="2"/>
    </font>
    <font>
      <b/>
      <sz val="9"/>
      <color rgb="FF000000"/>
      <name val="Arial"/>
      <family val="2"/>
    </font>
    <font>
      <sz val="9"/>
      <color rgb="FF000000"/>
      <name val="Arial"/>
      <family val="2"/>
    </font>
    <font>
      <b/>
      <u val="singleAccounting"/>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u/>
      <sz val="11"/>
      <color theme="10"/>
      <name val="Calibri"/>
      <family val="2"/>
    </font>
    <font>
      <sz val="11"/>
      <color theme="1"/>
      <name val="Century Gothic"/>
      <family val="2"/>
    </font>
    <font>
      <b/>
      <sz val="9"/>
      <color indexed="81"/>
      <name val="Tahoma"/>
      <family val="2"/>
    </font>
    <font>
      <sz val="9"/>
      <color indexed="81"/>
      <name val="Tahoma"/>
      <family val="2"/>
    </font>
    <font>
      <b/>
      <sz val="11"/>
      <name val="Calibri"/>
      <family val="2"/>
    </font>
    <font>
      <sz val="11"/>
      <name val="Calibri"/>
      <family val="2"/>
    </font>
    <font>
      <sz val="11"/>
      <name val="Calibri"/>
      <family val="2"/>
      <scheme val="minor"/>
    </font>
    <font>
      <b/>
      <sz val="10"/>
      <color theme="0"/>
      <name val="Calibri"/>
      <family val="2"/>
      <scheme val="minor"/>
    </font>
    <font>
      <b/>
      <sz val="10"/>
      <name val="Calibri"/>
      <family val="2"/>
      <scheme val="minor"/>
    </font>
    <font>
      <sz val="11"/>
      <color theme="1"/>
      <name val="Calibri"/>
      <family val="2"/>
    </font>
    <font>
      <sz val="11"/>
      <color indexed="8"/>
      <name val="Calibri"/>
      <family val="2"/>
      <charset val="1"/>
    </font>
    <font>
      <b/>
      <u/>
      <sz val="11"/>
      <color theme="10"/>
      <name val="Calibri"/>
      <family val="2"/>
      <scheme val="minor"/>
    </font>
    <font>
      <sz val="8"/>
      <name val="Arial"/>
      <family val="2"/>
    </font>
    <font>
      <b/>
      <sz val="14"/>
      <color theme="1"/>
      <name val="Arial"/>
      <family val="2"/>
    </font>
  </fonts>
  <fills count="60">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indexed="65"/>
        <bgColor indexed="64"/>
      </patternFill>
    </fill>
    <fill>
      <patternFill patternType="solid">
        <fgColor theme="0"/>
        <bgColor rgb="FF000000"/>
      </patternFill>
    </fill>
    <fill>
      <patternFill patternType="solid">
        <fgColor rgb="FFFFFFFF"/>
        <bgColor rgb="FF000000"/>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bgColor indexed="64"/>
      </patternFill>
    </fill>
    <fill>
      <patternFill patternType="solid">
        <fgColor rgb="FFFFC000"/>
        <bgColor theme="4" tint="0.79998168889431442"/>
      </patternFill>
    </fill>
    <fill>
      <patternFill patternType="solid">
        <fgColor theme="5" tint="0.39997558519241921"/>
        <bgColor indexed="64"/>
      </patternFill>
    </fill>
    <fill>
      <patternFill patternType="solid">
        <fgColor theme="7" tint="0.39997558519241921"/>
        <bgColor theme="4" tint="0.79998168889431442"/>
      </patternFill>
    </fill>
    <fill>
      <patternFill patternType="solid">
        <fgColor theme="7" tint="0.39997558519241921"/>
        <bgColor indexed="64"/>
      </patternFill>
    </fill>
    <fill>
      <patternFill patternType="solid">
        <fgColor theme="5" tint="0.59999389629810485"/>
        <bgColor theme="4" tint="0.79998168889431442"/>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indexed="22"/>
        <bgColor indexed="64"/>
      </patternFill>
    </fill>
    <fill>
      <patternFill patternType="solid">
        <fgColor rgb="FF99FFCC"/>
        <bgColor indexed="64"/>
      </patternFill>
    </fill>
    <fill>
      <patternFill patternType="solid">
        <fgColor rgb="FF99FFCC"/>
        <bgColor rgb="FF000000"/>
      </patternFill>
    </fill>
  </fills>
  <borders count="47">
    <border>
      <left/>
      <right/>
      <top/>
      <bottom/>
      <diagonal/>
    </border>
    <border>
      <left/>
      <right/>
      <top/>
      <bottom style="thin">
        <color auto="1"/>
      </bottom>
      <diagonal/>
    </border>
    <border>
      <left/>
      <right/>
      <top style="thin">
        <color indexed="64"/>
      </top>
      <bottom/>
      <diagonal/>
    </border>
    <border>
      <left/>
      <right/>
      <top style="thin">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auto="1"/>
      </right>
      <top/>
      <bottom/>
      <diagonal/>
    </border>
    <border>
      <left style="thin">
        <color indexed="64"/>
      </left>
      <right style="thin">
        <color indexed="64"/>
      </right>
      <top/>
      <bottom/>
      <diagonal/>
    </border>
    <border>
      <left/>
      <right style="medium">
        <color indexed="64"/>
      </right>
      <top style="medium">
        <color indexed="64"/>
      </top>
      <bottom style="medium">
        <color indexed="64"/>
      </bottom>
      <diagonal/>
    </border>
    <border>
      <left/>
      <right/>
      <top style="thin">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auto="1"/>
      </left>
      <right style="thin">
        <color auto="1"/>
      </right>
      <top style="thin">
        <color auto="1"/>
      </top>
      <bottom style="medium">
        <color auto="1"/>
      </bottom>
      <diagonal/>
    </border>
    <border>
      <left style="thin">
        <color indexed="64"/>
      </left>
      <right/>
      <top style="thin">
        <color indexed="64"/>
      </top>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0" tint="-0.34998626667073579"/>
      </left>
      <right/>
      <top/>
      <bottom/>
      <diagonal/>
    </border>
    <border>
      <left/>
      <right style="thin">
        <color theme="0" tint="-0.34998626667073579"/>
      </right>
      <top/>
      <bottom/>
      <diagonal/>
    </border>
    <border>
      <left/>
      <right/>
      <top/>
      <bottom style="thin">
        <color theme="0" tint="-0.34998626667073579"/>
      </bottom>
      <diagonal/>
    </border>
    <border>
      <left style="thin">
        <color theme="0"/>
      </left>
      <right/>
      <top/>
      <bottom style="thin">
        <color theme="0"/>
      </bottom>
      <diagonal/>
    </border>
    <border>
      <left/>
      <right style="thin">
        <color theme="0"/>
      </right>
      <top/>
      <bottom style="thin">
        <color theme="0"/>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style="thin">
        <color theme="0" tint="-0.249977111117893"/>
      </left>
      <right style="thin">
        <color theme="0" tint="-0.34998626667073579"/>
      </right>
      <top style="thin">
        <color theme="0" tint="-0.249977111117893"/>
      </top>
      <bottom style="thin">
        <color theme="0" tint="-0.249977111117893"/>
      </bottom>
      <diagonal/>
    </border>
    <border>
      <left style="thin">
        <color theme="0" tint="-0.34998626667073579"/>
      </left>
      <right/>
      <top style="thin">
        <color theme="0" tint="-0.249977111117893"/>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4" tint="0.39997558519241921"/>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s>
  <cellStyleXfs count="56404">
    <xf numFmtId="0" fontId="0" fillId="0" borderId="0"/>
    <xf numFmtId="43" fontId="4" fillId="0" borderId="0" applyFont="0" applyFill="0" applyBorder="0" applyAlignment="0" applyProtection="0"/>
    <xf numFmtId="0" fontId="7" fillId="0" borderId="0" applyNumberFormat="0" applyFill="0" applyBorder="0" applyAlignment="0" applyProtection="0"/>
    <xf numFmtId="0" fontId="7" fillId="0" borderId="0"/>
    <xf numFmtId="0" fontId="7" fillId="0" borderId="0"/>
    <xf numFmtId="0" fontId="4" fillId="0" borderId="0"/>
    <xf numFmtId="166" fontId="8" fillId="0" borderId="0" applyFont="0" applyFill="0" applyBorder="0" applyAlignment="0" applyProtection="0"/>
    <xf numFmtId="0" fontId="7" fillId="0" borderId="0"/>
    <xf numFmtId="41" fontId="4" fillId="0" borderId="0" applyFont="0" applyFill="0" applyBorder="0" applyAlignment="0" applyProtection="0"/>
    <xf numFmtId="9" fontId="4" fillId="0" borderId="0" applyFont="0" applyFill="0" applyBorder="0" applyAlignment="0" applyProtection="0"/>
    <xf numFmtId="43" fontId="7" fillId="0" borderId="0" applyFont="0" applyFill="0" applyBorder="0" applyAlignment="0" applyProtection="0"/>
    <xf numFmtId="166" fontId="4" fillId="0" borderId="0" applyFont="0" applyFill="0" applyBorder="0" applyAlignment="0" applyProtection="0"/>
    <xf numFmtId="0" fontId="4" fillId="0" borderId="0"/>
    <xf numFmtId="0" fontId="1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66" fontId="7" fillId="0" borderId="0" applyFont="0" applyFill="0" applyBorder="0" applyAlignment="0" applyProtection="0"/>
    <xf numFmtId="0" fontId="7" fillId="0" borderId="0" applyNumberFormat="0" applyFill="0" applyBorder="0" applyAlignment="0" applyProtection="0"/>
    <xf numFmtId="0" fontId="4" fillId="0" borderId="0"/>
    <xf numFmtId="0" fontId="7" fillId="0" borderId="0"/>
    <xf numFmtId="166" fontId="7" fillId="0" borderId="0" applyFont="0" applyFill="0" applyBorder="0" applyAlignment="0" applyProtection="0"/>
    <xf numFmtId="165" fontId="4" fillId="0" borderId="0" applyFont="0" applyFill="0" applyBorder="0" applyAlignment="0" applyProtection="0"/>
    <xf numFmtId="0" fontId="26" fillId="0" borderId="0"/>
    <xf numFmtId="164" fontId="7" fillId="0" borderId="0" applyFont="0" applyFill="0" applyBorder="0" applyAlignment="0" applyProtection="0"/>
    <xf numFmtId="166" fontId="4" fillId="0" borderId="0" applyFont="0" applyFill="0" applyBorder="0" applyAlignment="0" applyProtection="0"/>
    <xf numFmtId="0" fontId="26" fillId="0" borderId="0"/>
    <xf numFmtId="0" fontId="7" fillId="0" borderId="0"/>
    <xf numFmtId="166" fontId="8" fillId="0" borderId="0" applyFont="0" applyFill="0" applyBorder="0" applyAlignment="0" applyProtection="0"/>
    <xf numFmtId="166" fontId="7" fillId="0" borderId="0" applyFont="0" applyFill="0" applyBorder="0" applyAlignment="0" applyProtection="0"/>
    <xf numFmtId="0" fontId="7" fillId="0" borderId="0"/>
    <xf numFmtId="0" fontId="7" fillId="0" borderId="0"/>
    <xf numFmtId="166" fontId="7" fillId="0" borderId="0" applyFont="0" applyFill="0" applyBorder="0" applyAlignment="0" applyProtection="0"/>
    <xf numFmtId="37" fontId="32" fillId="0" borderId="0"/>
    <xf numFmtId="166" fontId="4" fillId="0" borderId="0" applyFont="0" applyFill="0" applyBorder="0" applyAlignment="0" applyProtection="0"/>
    <xf numFmtId="0" fontId="27" fillId="0" borderId="0"/>
    <xf numFmtId="0" fontId="7" fillId="0" borderId="0"/>
    <xf numFmtId="0" fontId="33" fillId="0" borderId="0"/>
    <xf numFmtId="0" fontId="34" fillId="0" borderId="0"/>
    <xf numFmtId="0" fontId="35" fillId="0" borderId="0"/>
    <xf numFmtId="172" fontId="4" fillId="0" borderId="0" applyFont="0" applyFill="0" applyBorder="0" applyAlignment="0" applyProtection="0"/>
    <xf numFmtId="172" fontId="4" fillId="0" borderId="0" applyFont="0" applyFill="0" applyBorder="0" applyAlignment="0" applyProtection="0"/>
    <xf numFmtId="43" fontId="4" fillId="0" borderId="0" applyFont="0" applyFill="0" applyBorder="0" applyAlignment="0" applyProtection="0"/>
    <xf numFmtId="172" fontId="4" fillId="0" borderId="0" applyFont="0" applyFill="0" applyBorder="0" applyAlignment="0" applyProtection="0"/>
    <xf numFmtId="164"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9" fontId="4" fillId="0" borderId="0" applyFont="0" applyFill="0" applyBorder="0" applyAlignment="0" applyProtection="0"/>
    <xf numFmtId="0" fontId="8" fillId="0" borderId="0"/>
    <xf numFmtId="172" fontId="4" fillId="0" borderId="0" applyFont="0" applyFill="0" applyBorder="0" applyAlignment="0" applyProtection="0"/>
    <xf numFmtId="172" fontId="4" fillId="0" borderId="0" applyFont="0" applyFill="0" applyBorder="0" applyAlignment="0" applyProtection="0"/>
    <xf numFmtId="0" fontId="3" fillId="0" borderId="0"/>
    <xf numFmtId="0" fontId="4" fillId="0" borderId="0"/>
    <xf numFmtId="166" fontId="8" fillId="0" borderId="0" applyFont="0" applyFill="0" applyBorder="0" applyAlignment="0" applyProtection="0"/>
    <xf numFmtId="173" fontId="51" fillId="0" borderId="0" applyBorder="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 fillId="0" borderId="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0" fontId="1" fillId="0" borderId="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7" fillId="0" borderId="0"/>
    <xf numFmtId="175" fontId="8" fillId="0" borderId="0" applyFont="0" applyFill="0" applyBorder="0" applyAlignment="0" applyProtection="0"/>
    <xf numFmtId="165" fontId="55" fillId="0" borderId="0" applyFont="0" applyFill="0" applyBorder="0" applyAlignment="0" applyProtection="0"/>
    <xf numFmtId="0" fontId="55" fillId="0" borderId="0"/>
    <xf numFmtId="0" fontId="8" fillId="0" borderId="0"/>
    <xf numFmtId="0" fontId="4" fillId="0" borderId="0"/>
    <xf numFmtId="9" fontId="55"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4" fillId="0" borderId="0" applyFont="0" applyFill="0" applyBorder="0" applyAlignment="0" applyProtection="0"/>
    <xf numFmtId="172" fontId="8" fillId="0" borderId="0" applyFont="0" applyFill="0" applyBorder="0" applyAlignment="0" applyProtection="0"/>
    <xf numFmtId="0" fontId="4" fillId="0" borderId="0"/>
    <xf numFmtId="172" fontId="4" fillId="0" borderId="0" applyFont="0" applyFill="0" applyBorder="0" applyAlignment="0" applyProtection="0"/>
    <xf numFmtId="165" fontId="55"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14" fillId="0" borderId="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62" fillId="0" borderId="0" applyNumberFormat="0" applyFill="0" applyBorder="0" applyAlignment="0" applyProtection="0"/>
    <xf numFmtId="0" fontId="63" fillId="0" borderId="35" applyNumberFormat="0" applyFill="0" applyAlignment="0" applyProtection="0"/>
    <xf numFmtId="0" fontId="64" fillId="0" borderId="36" applyNumberFormat="0" applyFill="0" applyAlignment="0" applyProtection="0"/>
    <xf numFmtId="0" fontId="65" fillId="0" borderId="37" applyNumberFormat="0" applyFill="0" applyAlignment="0" applyProtection="0"/>
    <xf numFmtId="0" fontId="65" fillId="0" borderId="0" applyNumberFormat="0" applyFill="0" applyBorder="0" applyAlignment="0" applyProtection="0"/>
    <xf numFmtId="0" fontId="66" fillId="15" borderId="0" applyNumberFormat="0" applyBorder="0" applyAlignment="0" applyProtection="0"/>
    <xf numFmtId="0" fontId="67" fillId="16" borderId="0" applyNumberFormat="0" applyBorder="0" applyAlignment="0" applyProtection="0"/>
    <xf numFmtId="0" fontId="68" fillId="17" borderId="0" applyNumberFormat="0" applyBorder="0" applyAlignment="0" applyProtection="0"/>
    <xf numFmtId="0" fontId="69" fillId="18" borderId="38" applyNumberFormat="0" applyAlignment="0" applyProtection="0"/>
    <xf numFmtId="0" fontId="70" fillId="19" borderId="39" applyNumberFormat="0" applyAlignment="0" applyProtection="0"/>
    <xf numFmtId="0" fontId="71" fillId="19" borderId="38" applyNumberFormat="0" applyAlignment="0" applyProtection="0"/>
    <xf numFmtId="0" fontId="72" fillId="0" borderId="40" applyNumberFormat="0" applyFill="0" applyAlignment="0" applyProtection="0"/>
    <xf numFmtId="0" fontId="54" fillId="20" borderId="41" applyNumberFormat="0" applyAlignment="0" applyProtection="0"/>
    <xf numFmtId="0" fontId="73" fillId="0" borderId="0" applyNumberFormat="0" applyFill="0" applyBorder="0" applyAlignment="0" applyProtection="0"/>
    <xf numFmtId="0" fontId="4" fillId="21" borderId="42" applyNumberFormat="0" applyFont="0" applyAlignment="0" applyProtection="0"/>
    <xf numFmtId="0" fontId="74" fillId="0" borderId="0" applyNumberFormat="0" applyFill="0" applyBorder="0" applyAlignment="0" applyProtection="0"/>
    <xf numFmtId="0" fontId="23" fillId="0" borderId="43" applyNumberFormat="0" applyFill="0" applyAlignment="0" applyProtection="0"/>
    <xf numFmtId="0" fontId="3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3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3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3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3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41" borderId="0" applyNumberFormat="0" applyBorder="0" applyAlignment="0" applyProtection="0"/>
    <xf numFmtId="0" fontId="3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45" borderId="0" applyNumberFormat="0" applyBorder="0" applyAlignment="0" applyProtection="0"/>
    <xf numFmtId="0" fontId="75" fillId="0" borderId="0" applyNumberFormat="0" applyFill="0" applyBorder="0" applyAlignment="0" applyProtection="0">
      <alignment vertical="top"/>
      <protection locked="0"/>
    </xf>
    <xf numFmtId="0" fontId="7"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0" fontId="51" fillId="0" borderId="0"/>
    <xf numFmtId="41" fontId="4" fillId="0" borderId="0" applyFont="0" applyFill="0" applyBorder="0" applyAlignment="0" applyProtection="0"/>
    <xf numFmtId="0" fontId="76" fillId="0" borderId="0"/>
    <xf numFmtId="41" fontId="76" fillId="0" borderId="0" applyFont="0" applyFill="0" applyBorder="0" applyAlignment="0" applyProtection="0"/>
    <xf numFmtId="9"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0" fontId="4" fillId="0" borderId="0"/>
    <xf numFmtId="0" fontId="4" fillId="0" borderId="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165" fontId="4" fillId="0" borderId="0" applyFont="0" applyFill="0" applyBorder="0" applyAlignment="0" applyProtection="0"/>
    <xf numFmtId="41" fontId="4" fillId="0" borderId="0" applyFont="0" applyFill="0" applyBorder="0" applyAlignment="0" applyProtection="0"/>
    <xf numFmtId="191" fontId="7" fillId="0" borderId="0" applyFill="0" applyBorder="0" applyAlignment="0" applyProtection="0"/>
    <xf numFmtId="0" fontId="85" fillId="0" borderId="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1"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8"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8"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1" fontId="76"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cellStyleXfs>
  <cellXfs count="909">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169" fontId="7" fillId="2" borderId="0" xfId="1" applyNumberFormat="1" applyFont="1" applyFill="1"/>
    <xf numFmtId="0" fontId="6" fillId="2" borderId="0" xfId="0" applyFont="1" applyFill="1"/>
    <xf numFmtId="0" fontId="5" fillId="2" borderId="0" xfId="0" applyFont="1" applyFill="1"/>
    <xf numFmtId="0" fontId="11" fillId="2" borderId="1" xfId="3" applyFont="1" applyFill="1" applyBorder="1" applyAlignment="1">
      <alignment horizontal="left"/>
    </xf>
    <xf numFmtId="0" fontId="11" fillId="2" borderId="0" xfId="3" applyFont="1" applyFill="1" applyAlignment="1">
      <alignment horizontal="center"/>
    </xf>
    <xf numFmtId="167" fontId="6" fillId="2" borderId="0" xfId="0" applyNumberFormat="1" applyFont="1" applyFill="1"/>
    <xf numFmtId="167" fontId="7" fillId="2" borderId="0" xfId="10" applyNumberFormat="1" applyFont="1" applyFill="1"/>
    <xf numFmtId="0" fontId="5" fillId="0" borderId="0" xfId="0" applyFont="1"/>
    <xf numFmtId="0" fontId="7" fillId="2" borderId="0" xfId="3" applyFill="1" applyAlignment="1">
      <alignment horizontal="left"/>
    </xf>
    <xf numFmtId="0" fontId="11" fillId="2" borderId="1" xfId="12" applyFont="1" applyFill="1" applyBorder="1" applyAlignment="1">
      <alignment horizontal="left"/>
    </xf>
    <xf numFmtId="0" fontId="7" fillId="2" borderId="0" xfId="0" applyFont="1" applyFill="1"/>
    <xf numFmtId="169" fontId="14" fillId="0" borderId="0" xfId="1" applyNumberFormat="1" applyFont="1"/>
    <xf numFmtId="0" fontId="11" fillId="2" borderId="0" xfId="12" applyFont="1" applyFill="1"/>
    <xf numFmtId="0" fontId="0" fillId="2" borderId="0" xfId="0" applyFill="1"/>
    <xf numFmtId="0" fontId="7" fillId="0" borderId="0" xfId="0" applyFont="1"/>
    <xf numFmtId="0" fontId="14" fillId="0" borderId="0" xfId="0" applyFont="1"/>
    <xf numFmtId="0" fontId="6" fillId="3" borderId="0" xfId="0" applyFont="1" applyFill="1"/>
    <xf numFmtId="0" fontId="5" fillId="0" borderId="0" xfId="0" applyFont="1" applyAlignment="1">
      <alignment horizontal="center"/>
    </xf>
    <xf numFmtId="0" fontId="11" fillId="2" borderId="1" xfId="2" applyFont="1" applyFill="1" applyBorder="1" applyAlignment="1">
      <alignment horizontal="left"/>
    </xf>
    <xf numFmtId="0" fontId="13" fillId="2" borderId="0" xfId="2" applyFont="1" applyFill="1" applyBorder="1" applyAlignment="1">
      <alignment horizontal="center"/>
    </xf>
    <xf numFmtId="0" fontId="7" fillId="2" borderId="0" xfId="4" applyFill="1"/>
    <xf numFmtId="0" fontId="11" fillId="2" borderId="0" xfId="4" applyFont="1" applyFill="1"/>
    <xf numFmtId="167" fontId="6" fillId="0" borderId="0" xfId="0" applyNumberFormat="1" applyFont="1"/>
    <xf numFmtId="169" fontId="6" fillId="0" borderId="0" xfId="0" applyNumberFormat="1" applyFont="1"/>
    <xf numFmtId="0" fontId="10" fillId="0" borderId="0" xfId="0" applyFont="1"/>
    <xf numFmtId="0" fontId="17" fillId="0" borderId="0" xfId="0" applyFont="1"/>
    <xf numFmtId="0" fontId="19" fillId="0" borderId="0" xfId="0" applyFont="1"/>
    <xf numFmtId="167" fontId="19" fillId="0" borderId="0" xfId="1" applyNumberFormat="1" applyFont="1"/>
    <xf numFmtId="167" fontId="14" fillId="0" borderId="0" xfId="1" applyNumberFormat="1" applyFont="1"/>
    <xf numFmtId="0" fontId="6" fillId="0" borderId="0" xfId="0" applyFont="1" applyAlignment="1">
      <alignment horizontal="left"/>
    </xf>
    <xf numFmtId="0" fontId="18" fillId="2" borderId="0" xfId="0" applyFont="1" applyFill="1"/>
    <xf numFmtId="0" fontId="6" fillId="6" borderId="0" xfId="0" applyFont="1" applyFill="1"/>
    <xf numFmtId="0" fontId="0" fillId="6" borderId="0" xfId="0" applyFill="1"/>
    <xf numFmtId="0" fontId="6" fillId="0" borderId="0" xfId="0" applyFont="1" applyAlignment="1">
      <alignment vertical="justify" wrapText="1"/>
    </xf>
    <xf numFmtId="0" fontId="6" fillId="6" borderId="0" xfId="0" applyFont="1" applyFill="1" applyAlignment="1">
      <alignment vertical="justify" wrapText="1"/>
    </xf>
    <xf numFmtId="0" fontId="6" fillId="6" borderId="0" xfId="0" applyFont="1" applyFill="1" applyAlignment="1">
      <alignment horizontal="left" vertical="top" wrapText="1"/>
    </xf>
    <xf numFmtId="0" fontId="6" fillId="6" borderId="0" xfId="0" applyFont="1" applyFill="1" applyAlignment="1">
      <alignment vertical="top" wrapText="1"/>
    </xf>
    <xf numFmtId="0" fontId="5" fillId="6" borderId="0" xfId="0" applyFont="1" applyFill="1" applyAlignment="1">
      <alignment vertical="top" wrapText="1"/>
    </xf>
    <xf numFmtId="0" fontId="15" fillId="0" borderId="0" xfId="13"/>
    <xf numFmtId="0" fontId="15" fillId="6" borderId="0" xfId="13" applyFill="1"/>
    <xf numFmtId="0" fontId="22" fillId="2" borderId="0" xfId="0" applyFont="1" applyFill="1" applyAlignment="1">
      <alignment horizontal="left" vertical="center"/>
    </xf>
    <xf numFmtId="0" fontId="15" fillId="2" borderId="0" xfId="13" applyFill="1"/>
    <xf numFmtId="0" fontId="23" fillId="2" borderId="0" xfId="0" applyFont="1" applyFill="1"/>
    <xf numFmtId="0" fontId="9" fillId="6" borderId="0" xfId="0" applyFont="1" applyFill="1"/>
    <xf numFmtId="169" fontId="9" fillId="6" borderId="0" xfId="86" applyNumberFormat="1" applyFont="1" applyFill="1" applyBorder="1"/>
    <xf numFmtId="9" fontId="9" fillId="6" borderId="0" xfId="9" applyFont="1" applyFill="1" applyBorder="1"/>
    <xf numFmtId="3" fontId="9" fillId="6" borderId="0" xfId="0" applyNumberFormat="1" applyFont="1" applyFill="1"/>
    <xf numFmtId="0" fontId="24" fillId="6" borderId="0" xfId="0" applyFont="1" applyFill="1"/>
    <xf numFmtId="0" fontId="22" fillId="2" borderId="0" xfId="0" applyFont="1" applyFill="1" applyAlignment="1">
      <alignment horizontal="left"/>
    </xf>
    <xf numFmtId="0" fontId="7" fillId="6" borderId="0" xfId="0" applyFont="1" applyFill="1"/>
    <xf numFmtId="0" fontId="7" fillId="2" borderId="0" xfId="3" quotePrefix="1" applyFill="1"/>
    <xf numFmtId="0" fontId="22" fillId="0" borderId="0" xfId="0" applyFont="1" applyAlignment="1">
      <alignment vertical="center"/>
    </xf>
    <xf numFmtId="0" fontId="22" fillId="6" borderId="0" xfId="0" applyFont="1" applyFill="1" applyAlignment="1">
      <alignment vertical="center"/>
    </xf>
    <xf numFmtId="0" fontId="28" fillId="2" borderId="0" xfId="0" applyFont="1" applyFill="1"/>
    <xf numFmtId="0" fontId="9" fillId="6" borderId="0" xfId="0" quotePrefix="1" applyFont="1" applyFill="1"/>
    <xf numFmtId="0" fontId="16" fillId="0" borderId="0" xfId="13" quotePrefix="1" applyFont="1" applyBorder="1" applyAlignment="1">
      <alignment horizontal="left"/>
    </xf>
    <xf numFmtId="0" fontId="22" fillId="5" borderId="0" xfId="0" applyFont="1" applyFill="1"/>
    <xf numFmtId="0" fontId="11" fillId="2" borderId="0" xfId="0" applyFont="1" applyFill="1" applyAlignment="1">
      <alignment vertical="center"/>
    </xf>
    <xf numFmtId="169" fontId="7" fillId="2" borderId="0" xfId="1" applyNumberFormat="1" applyFont="1" applyFill="1" applyBorder="1"/>
    <xf numFmtId="0" fontId="22" fillId="5" borderId="0" xfId="0" applyFont="1" applyFill="1" applyAlignment="1">
      <alignment vertical="center"/>
    </xf>
    <xf numFmtId="0" fontId="11" fillId="2" borderId="1" xfId="3" applyFont="1" applyFill="1" applyBorder="1" applyAlignment="1">
      <alignment horizontal="center"/>
    </xf>
    <xf numFmtId="0" fontId="29" fillId="2" borderId="0" xfId="0" applyFont="1" applyFill="1"/>
    <xf numFmtId="0" fontId="6" fillId="0" borderId="12" xfId="0" applyFont="1" applyBorder="1"/>
    <xf numFmtId="0" fontId="29" fillId="6" borderId="0" xfId="0" applyFont="1" applyFill="1" applyAlignment="1">
      <alignment horizontal="left" vertical="top" wrapText="1"/>
    </xf>
    <xf numFmtId="0" fontId="27" fillId="6" borderId="0" xfId="0" applyFont="1" applyFill="1" applyAlignment="1">
      <alignment horizontal="center"/>
    </xf>
    <xf numFmtId="0" fontId="5" fillId="0" borderId="0" xfId="0" applyFont="1" applyAlignment="1">
      <alignment vertical="center"/>
    </xf>
    <xf numFmtId="169" fontId="9" fillId="6" borderId="0" xfId="86" applyNumberFormat="1" applyFont="1" applyFill="1" applyBorder="1" applyAlignment="1">
      <alignment horizontal="center"/>
    </xf>
    <xf numFmtId="0" fontId="25" fillId="0" borderId="0" xfId="0" applyFont="1"/>
    <xf numFmtId="0" fontId="27" fillId="2" borderId="0" xfId="0" applyFont="1" applyFill="1"/>
    <xf numFmtId="9" fontId="30" fillId="6" borderId="0" xfId="9" applyFont="1" applyFill="1" applyBorder="1" applyAlignment="1"/>
    <xf numFmtId="0" fontId="11" fillId="0" borderId="0" xfId="0" applyFont="1"/>
    <xf numFmtId="0" fontId="31" fillId="7" borderId="0" xfId="0" applyFont="1" applyFill="1"/>
    <xf numFmtId="0" fontId="5" fillId="0" borderId="0" xfId="0" applyFont="1" applyAlignment="1">
      <alignment horizontal="right"/>
    </xf>
    <xf numFmtId="170" fontId="6" fillId="0" borderId="0" xfId="0" applyNumberFormat="1" applyFont="1" applyAlignment="1">
      <alignment horizontal="center"/>
    </xf>
    <xf numFmtId="3" fontId="7" fillId="2" borderId="0" xfId="0" applyNumberFormat="1" applyFont="1" applyFill="1"/>
    <xf numFmtId="169" fontId="0" fillId="6" borderId="0" xfId="0" applyNumberFormat="1" applyFill="1"/>
    <xf numFmtId="169" fontId="0" fillId="2" borderId="0" xfId="0" applyNumberFormat="1" applyFill="1"/>
    <xf numFmtId="169" fontId="9" fillId="6" borderId="0" xfId="0" applyNumberFormat="1" applyFont="1" applyFill="1"/>
    <xf numFmtId="169" fontId="6" fillId="2" borderId="0" xfId="0" applyNumberFormat="1" applyFont="1" applyFill="1"/>
    <xf numFmtId="169" fontId="5" fillId="2" borderId="3" xfId="0" applyNumberFormat="1" applyFont="1" applyFill="1" applyBorder="1"/>
    <xf numFmtId="169" fontId="5" fillId="2" borderId="0" xfId="0" applyNumberFormat="1" applyFont="1" applyFill="1"/>
    <xf numFmtId="169" fontId="11" fillId="2" borderId="0" xfId="12" applyNumberFormat="1" applyFont="1" applyFill="1"/>
    <xf numFmtId="169" fontId="5" fillId="0" borderId="0" xfId="0" applyNumberFormat="1" applyFont="1"/>
    <xf numFmtId="0" fontId="37" fillId="2" borderId="0" xfId="0" applyFont="1" applyFill="1"/>
    <xf numFmtId="170" fontId="17" fillId="0" borderId="0" xfId="0" applyNumberFormat="1" applyFont="1" applyAlignment="1">
      <alignment horizontal="center"/>
    </xf>
    <xf numFmtId="0" fontId="5" fillId="0" borderId="0" xfId="0" applyFont="1" applyAlignment="1">
      <alignment horizontal="left" vertical="center"/>
    </xf>
    <xf numFmtId="0" fontId="6" fillId="0" borderId="0" xfId="0" applyFont="1" applyAlignment="1">
      <alignment horizontal="left" vertical="center"/>
    </xf>
    <xf numFmtId="0" fontId="22" fillId="5" borderId="0" xfId="0" applyFont="1" applyFill="1" applyAlignment="1">
      <alignment horizontal="center" vertical="center"/>
    </xf>
    <xf numFmtId="9" fontId="9" fillId="6" borderId="0" xfId="9" applyFont="1" applyFill="1" applyBorder="1" applyAlignment="1">
      <alignment horizontal="center"/>
    </xf>
    <xf numFmtId="0" fontId="39" fillId="2" borderId="0" xfId="0" applyFont="1" applyFill="1"/>
    <xf numFmtId="0" fontId="39" fillId="6" borderId="0" xfId="0" applyFont="1" applyFill="1"/>
    <xf numFmtId="170" fontId="7" fillId="6" borderId="0" xfId="0" applyNumberFormat="1" applyFont="1" applyFill="1" applyAlignment="1">
      <alignment horizontal="center"/>
    </xf>
    <xf numFmtId="0" fontId="11" fillId="6" borderId="0" xfId="0" applyFont="1" applyFill="1"/>
    <xf numFmtId="0" fontId="6" fillId="2" borderId="1" xfId="0" applyFont="1" applyFill="1" applyBorder="1"/>
    <xf numFmtId="169" fontId="6" fillId="0" borderId="0" xfId="1" applyNumberFormat="1" applyFont="1" applyFill="1" applyBorder="1"/>
    <xf numFmtId="9" fontId="6" fillId="0" borderId="0" xfId="9" applyFont="1" applyFill="1" applyBorder="1" applyAlignment="1">
      <alignment horizontal="center"/>
    </xf>
    <xf numFmtId="169" fontId="6" fillId="2" borderId="0" xfId="1" applyNumberFormat="1" applyFont="1" applyFill="1" applyBorder="1"/>
    <xf numFmtId="168" fontId="6" fillId="2" borderId="0" xfId="1" applyNumberFormat="1" applyFont="1" applyFill="1" applyBorder="1"/>
    <xf numFmtId="9" fontId="6" fillId="2" borderId="0" xfId="9" applyFont="1" applyFill="1" applyBorder="1"/>
    <xf numFmtId="0" fontId="5" fillId="2" borderId="1" xfId="0" applyFont="1" applyFill="1" applyBorder="1" applyAlignment="1">
      <alignment vertical="center"/>
    </xf>
    <xf numFmtId="169" fontId="5" fillId="2" borderId="3" xfId="1" applyNumberFormat="1" applyFont="1" applyFill="1" applyBorder="1" applyAlignment="1">
      <alignment vertical="center"/>
    </xf>
    <xf numFmtId="169" fontId="5" fillId="2" borderId="2" xfId="1" applyNumberFormat="1" applyFont="1" applyFill="1" applyBorder="1"/>
    <xf numFmtId="0" fontId="40" fillId="2" borderId="0" xfId="13" applyFont="1" applyFill="1" applyAlignment="1">
      <alignment horizontal="center" vertical="center"/>
    </xf>
    <xf numFmtId="3" fontId="6" fillId="0" borderId="0" xfId="0" applyNumberFormat="1" applyFont="1" applyAlignment="1">
      <alignment horizontal="center"/>
    </xf>
    <xf numFmtId="0" fontId="6" fillId="2" borderId="0" xfId="0" applyFont="1" applyFill="1" applyAlignment="1">
      <alignment horizontal="center" vertical="center"/>
    </xf>
    <xf numFmtId="0" fontId="11" fillId="2" borderId="0" xfId="0" applyFont="1" applyFill="1" applyAlignment="1">
      <alignment horizontal="center" vertical="center"/>
    </xf>
    <xf numFmtId="43" fontId="6" fillId="0" borderId="0" xfId="1" applyFont="1" applyFill="1"/>
    <xf numFmtId="43" fontId="6" fillId="2" borderId="0" xfId="1" applyFont="1" applyFill="1" applyAlignment="1">
      <alignment horizontal="center" vertical="center"/>
    </xf>
    <xf numFmtId="170" fontId="7" fillId="0" borderId="0" xfId="1" applyNumberFormat="1" applyFont="1" applyFill="1" applyAlignment="1">
      <alignment horizontal="center"/>
    </xf>
    <xf numFmtId="3" fontId="11" fillId="0" borderId="0" xfId="1" applyNumberFormat="1" applyFont="1" applyFill="1" applyBorder="1" applyAlignment="1">
      <alignment horizontal="center"/>
    </xf>
    <xf numFmtId="167" fontId="6" fillId="0" borderId="0" xfId="1" applyNumberFormat="1" applyFont="1" applyFill="1" applyAlignment="1">
      <alignment horizontal="center"/>
    </xf>
    <xf numFmtId="167" fontId="6" fillId="2" borderId="0" xfId="1" applyNumberFormat="1" applyFont="1" applyFill="1" applyAlignment="1">
      <alignment horizontal="center" vertical="center"/>
    </xf>
    <xf numFmtId="167" fontId="11" fillId="0" borderId="0" xfId="1" applyNumberFormat="1" applyFont="1" applyFill="1"/>
    <xf numFmtId="167" fontId="11" fillId="2" borderId="0" xfId="1" applyNumberFormat="1" applyFont="1" applyFill="1" applyAlignment="1">
      <alignment horizontal="center" vertical="center"/>
    </xf>
    <xf numFmtId="0" fontId="6" fillId="0" borderId="0" xfId="0" applyFont="1" applyAlignment="1">
      <alignment horizontal="center"/>
    </xf>
    <xf numFmtId="0" fontId="12" fillId="0" borderId="0" xfId="0" applyFont="1"/>
    <xf numFmtId="0" fontId="12" fillId="2" borderId="0" xfId="0" applyFont="1" applyFill="1"/>
    <xf numFmtId="0" fontId="10" fillId="2" borderId="0" xfId="0" applyFont="1" applyFill="1"/>
    <xf numFmtId="170" fontId="42" fillId="0" borderId="0" xfId="0" applyNumberFormat="1" applyFont="1" applyAlignment="1">
      <alignment horizontal="center"/>
    </xf>
    <xf numFmtId="167" fontId="6" fillId="0" borderId="0" xfId="1" applyNumberFormat="1" applyFont="1" applyFill="1"/>
    <xf numFmtId="167" fontId="10" fillId="0" borderId="0" xfId="0" applyNumberFormat="1" applyFont="1"/>
    <xf numFmtId="0" fontId="7" fillId="2" borderId="0" xfId="0" applyFont="1" applyFill="1" applyAlignment="1">
      <alignment horizontal="center" vertical="center"/>
    </xf>
    <xf numFmtId="0" fontId="43" fillId="0" borderId="0" xfId="0" applyFont="1"/>
    <xf numFmtId="0" fontId="44" fillId="0" borderId="0" xfId="0" applyFont="1"/>
    <xf numFmtId="0" fontId="41" fillId="0" borderId="0" xfId="0" applyFont="1"/>
    <xf numFmtId="167" fontId="45" fillId="0" borderId="0" xfId="1" applyNumberFormat="1" applyFont="1" applyFill="1"/>
    <xf numFmtId="0" fontId="45" fillId="0" borderId="0" xfId="0" applyFont="1"/>
    <xf numFmtId="0" fontId="45" fillId="2" borderId="0" xfId="0" applyFont="1" applyFill="1" applyAlignment="1">
      <alignment horizontal="center" vertical="center"/>
    </xf>
    <xf numFmtId="0" fontId="12" fillId="2" borderId="0" xfId="0" applyFont="1" applyFill="1" applyAlignment="1">
      <alignment horizontal="center" vertical="center"/>
    </xf>
    <xf numFmtId="167" fontId="12" fillId="0" borderId="0" xfId="1" applyNumberFormat="1" applyFont="1" applyFill="1"/>
    <xf numFmtId="0" fontId="45" fillId="2" borderId="0" xfId="0" applyFont="1" applyFill="1"/>
    <xf numFmtId="0" fontId="16" fillId="0" borderId="0" xfId="13" applyFont="1" applyAlignment="1">
      <alignment horizontal="center"/>
    </xf>
    <xf numFmtId="0" fontId="16" fillId="0" borderId="0" xfId="13" applyFont="1" applyAlignment="1">
      <alignment horizontal="center" vertical="center"/>
    </xf>
    <xf numFmtId="167" fontId="6" fillId="0" borderId="0" xfId="1" applyNumberFormat="1" applyFont="1" applyFill="1" applyAlignment="1"/>
    <xf numFmtId="167" fontId="11" fillId="0" borderId="0" xfId="1" applyNumberFormat="1" applyFont="1" applyFill="1" applyAlignment="1"/>
    <xf numFmtId="167" fontId="11" fillId="0" borderId="0" xfId="1" applyNumberFormat="1" applyFont="1" applyFill="1" applyAlignment="1">
      <alignment horizontal="left"/>
    </xf>
    <xf numFmtId="167" fontId="11" fillId="0" borderId="0" xfId="1" applyNumberFormat="1" applyFont="1" applyFill="1" applyAlignment="1">
      <alignment horizontal="center" vertical="center"/>
    </xf>
    <xf numFmtId="0" fontId="11" fillId="0" borderId="0" xfId="0" applyFont="1" applyAlignment="1">
      <alignment horizontal="left" vertical="center"/>
    </xf>
    <xf numFmtId="169" fontId="11" fillId="0" borderId="0" xfId="1" applyNumberFormat="1" applyFont="1" applyFill="1" applyBorder="1"/>
    <xf numFmtId="0" fontId="19" fillId="0" borderId="0" xfId="0" applyFont="1" applyAlignment="1">
      <alignment horizontal="center"/>
    </xf>
    <xf numFmtId="0" fontId="38" fillId="0" borderId="0" xfId="0" applyFont="1"/>
    <xf numFmtId="0" fontId="46" fillId="2" borderId="0" xfId="0" applyFont="1" applyFill="1"/>
    <xf numFmtId="0" fontId="6" fillId="2" borderId="0" xfId="0" applyFont="1" applyFill="1" applyAlignment="1">
      <alignment horizontal="center"/>
    </xf>
    <xf numFmtId="0" fontId="6" fillId="6" borderId="0" xfId="0" applyFont="1" applyFill="1" applyAlignment="1">
      <alignment vertical="center" wrapText="1"/>
    </xf>
    <xf numFmtId="0" fontId="6" fillId="6" borderId="0" xfId="0" applyFont="1" applyFill="1" applyAlignment="1">
      <alignment horizontal="left" vertical="center" wrapText="1"/>
    </xf>
    <xf numFmtId="0" fontId="16" fillId="6" borderId="0" xfId="13" applyFont="1" applyFill="1"/>
    <xf numFmtId="170" fontId="6" fillId="6" borderId="0" xfId="0" applyNumberFormat="1" applyFont="1" applyFill="1" applyAlignment="1">
      <alignment horizontal="center"/>
    </xf>
    <xf numFmtId="169" fontId="6" fillId="6" borderId="0" xfId="0" applyNumberFormat="1" applyFont="1" applyFill="1"/>
    <xf numFmtId="0" fontId="5" fillId="6" borderId="0" xfId="0" applyFont="1" applyFill="1"/>
    <xf numFmtId="0" fontId="17" fillId="6" borderId="0" xfId="0" applyFont="1" applyFill="1"/>
    <xf numFmtId="0" fontId="45" fillId="2" borderId="0" xfId="0" applyFont="1" applyFill="1" applyAlignment="1">
      <alignment horizontal="left" vertical="center"/>
    </xf>
    <xf numFmtId="0" fontId="38" fillId="6" borderId="0" xfId="0" applyFont="1" applyFill="1"/>
    <xf numFmtId="0" fontId="16" fillId="0" borderId="0" xfId="13" applyFont="1"/>
    <xf numFmtId="0" fontId="11" fillId="2" borderId="0" xfId="12" applyFont="1" applyFill="1" applyAlignment="1">
      <alignment horizontal="left"/>
    </xf>
    <xf numFmtId="0" fontId="5" fillId="6" borderId="1" xfId="0" applyFont="1" applyFill="1" applyBorder="1"/>
    <xf numFmtId="169" fontId="6" fillId="6" borderId="1" xfId="0" applyNumberFormat="1" applyFont="1" applyFill="1" applyBorder="1"/>
    <xf numFmtId="0" fontId="6" fillId="6" borderId="1" xfId="0" applyFont="1" applyFill="1" applyBorder="1"/>
    <xf numFmtId="0" fontId="16" fillId="2" borderId="0" xfId="13" applyFont="1" applyFill="1"/>
    <xf numFmtId="170" fontId="6" fillId="2" borderId="0" xfId="0" applyNumberFormat="1" applyFont="1" applyFill="1" applyAlignment="1">
      <alignment horizontal="center"/>
    </xf>
    <xf numFmtId="41" fontId="5" fillId="2" borderId="3" xfId="8" applyFont="1" applyFill="1" applyBorder="1"/>
    <xf numFmtId="170" fontId="17" fillId="6" borderId="0" xfId="0" applyNumberFormat="1" applyFont="1" applyFill="1" applyAlignment="1">
      <alignment horizontal="center"/>
    </xf>
    <xf numFmtId="0" fontId="22" fillId="0" borderId="0" xfId="0" applyFont="1" applyAlignment="1">
      <alignment horizontal="center" vertical="center"/>
    </xf>
    <xf numFmtId="170" fontId="6" fillId="6" borderId="0" xfId="0" applyNumberFormat="1" applyFont="1" applyFill="1"/>
    <xf numFmtId="0" fontId="7" fillId="6" borderId="0" xfId="77" applyFill="1"/>
    <xf numFmtId="0" fontId="47" fillId="6" borderId="0" xfId="77" applyFont="1" applyFill="1"/>
    <xf numFmtId="0" fontId="31" fillId="7" borderId="16" xfId="77" applyFont="1" applyFill="1" applyBorder="1" applyAlignment="1">
      <alignment vertical="center"/>
    </xf>
    <xf numFmtId="0" fontId="6" fillId="4" borderId="0" xfId="0" applyFont="1" applyFill="1"/>
    <xf numFmtId="169" fontId="7" fillId="6" borderId="14" xfId="78" applyNumberFormat="1" applyFont="1" applyFill="1" applyBorder="1"/>
    <xf numFmtId="0" fontId="45" fillId="7" borderId="16" xfId="77" applyFont="1" applyFill="1" applyBorder="1" applyAlignment="1">
      <alignment vertical="center"/>
    </xf>
    <xf numFmtId="0" fontId="22" fillId="7" borderId="16" xfId="77" applyFont="1" applyFill="1" applyBorder="1" applyAlignment="1">
      <alignment horizontal="center" vertical="center"/>
    </xf>
    <xf numFmtId="0" fontId="20" fillId="0" borderId="0" xfId="0" applyFont="1"/>
    <xf numFmtId="0" fontId="5" fillId="0" borderId="1" xfId="0" applyFont="1" applyBorder="1" applyAlignment="1">
      <alignment horizontal="center"/>
    </xf>
    <xf numFmtId="0" fontId="5" fillId="0" borderId="1" xfId="0" applyFont="1" applyBorder="1" applyAlignment="1">
      <alignment horizontal="center" vertical="center"/>
    </xf>
    <xf numFmtId="0" fontId="29" fillId="0" borderId="0" xfId="0" applyFont="1"/>
    <xf numFmtId="0" fontId="5" fillId="0" borderId="1" xfId="0" applyFont="1" applyBorder="1" applyAlignment="1">
      <alignment horizontal="left"/>
    </xf>
    <xf numFmtId="0" fontId="48" fillId="6" borderId="0" xfId="0" applyFont="1" applyFill="1"/>
    <xf numFmtId="167" fontId="6" fillId="6" borderId="0" xfId="0" applyNumberFormat="1" applyFont="1" applyFill="1"/>
    <xf numFmtId="0" fontId="22" fillId="2" borderId="0" xfId="0" applyFont="1" applyFill="1"/>
    <xf numFmtId="0" fontId="2" fillId="2" borderId="0" xfId="0" applyFont="1" applyFill="1" applyAlignment="1">
      <alignment horizontal="center"/>
    </xf>
    <xf numFmtId="0" fontId="18" fillId="0" borderId="0" xfId="0" applyFont="1"/>
    <xf numFmtId="0" fontId="6" fillId="0" borderId="0" xfId="0" applyFont="1" applyAlignment="1">
      <alignment horizontal="left" vertical="center" wrapText="1"/>
    </xf>
    <xf numFmtId="0" fontId="11" fillId="0" borderId="0" xfId="0" applyFont="1" applyAlignment="1">
      <alignment horizontal="left" vertical="center" wrapText="1"/>
    </xf>
    <xf numFmtId="169" fontId="6" fillId="0" borderId="0" xfId="1" applyNumberFormat="1" applyFont="1" applyFill="1" applyAlignment="1">
      <alignment horizontal="right" vertical="center"/>
    </xf>
    <xf numFmtId="169" fontId="6" fillId="0" borderId="0" xfId="8" applyNumberFormat="1" applyFont="1" applyFill="1" applyAlignment="1">
      <alignment horizontal="right" vertical="center"/>
    </xf>
    <xf numFmtId="169" fontId="5" fillId="0" borderId="2" xfId="1" applyNumberFormat="1" applyFont="1" applyFill="1" applyBorder="1" applyAlignment="1">
      <alignment horizontal="right" vertical="center"/>
    </xf>
    <xf numFmtId="169" fontId="5" fillId="0" borderId="3" xfId="1" applyNumberFormat="1" applyFont="1" applyFill="1" applyBorder="1" applyAlignment="1">
      <alignment horizontal="right" vertical="center"/>
    </xf>
    <xf numFmtId="17" fontId="6" fillId="0" borderId="0" xfId="0" applyNumberFormat="1" applyFont="1"/>
    <xf numFmtId="169" fontId="22" fillId="0" borderId="0" xfId="0" applyNumberFormat="1" applyFont="1" applyAlignment="1">
      <alignment horizontal="center" vertical="center"/>
    </xf>
    <xf numFmtId="0" fontId="6" fillId="2" borderId="0" xfId="0" quotePrefix="1" applyFont="1" applyFill="1"/>
    <xf numFmtId="9" fontId="48" fillId="6" borderId="0" xfId="9" applyFont="1" applyFill="1" applyBorder="1" applyAlignment="1"/>
    <xf numFmtId="41" fontId="9" fillId="6" borderId="0" xfId="8" applyFont="1" applyFill="1" applyBorder="1" applyAlignment="1">
      <alignment horizontal="center"/>
    </xf>
    <xf numFmtId="0" fontId="18" fillId="6" borderId="0" xfId="0" applyFont="1" applyFill="1"/>
    <xf numFmtId="0" fontId="7" fillId="6" borderId="0" xfId="0" applyFont="1" applyFill="1" applyAlignment="1">
      <alignment wrapText="1"/>
    </xf>
    <xf numFmtId="0" fontId="18" fillId="6" borderId="0" xfId="0" applyFont="1" applyFill="1" applyAlignment="1">
      <alignment wrapText="1"/>
    </xf>
    <xf numFmtId="0" fontId="11" fillId="6" borderId="0" xfId="0" applyFont="1" applyFill="1" applyAlignment="1">
      <alignment wrapText="1"/>
    </xf>
    <xf numFmtId="0" fontId="24" fillId="6" borderId="1" xfId="0" applyFont="1" applyFill="1" applyBorder="1"/>
    <xf numFmtId="0" fontId="6" fillId="6" borderId="0" xfId="0" applyFont="1" applyFill="1" applyAlignment="1">
      <alignment wrapText="1"/>
    </xf>
    <xf numFmtId="0" fontId="39" fillId="6" borderId="0" xfId="0" applyFont="1" applyFill="1" applyAlignment="1">
      <alignment wrapText="1"/>
    </xf>
    <xf numFmtId="0" fontId="7" fillId="6" borderId="0" xfId="0" applyFont="1" applyFill="1" applyAlignment="1">
      <alignment vertical="center" wrapText="1"/>
    </xf>
    <xf numFmtId="0" fontId="7" fillId="6" borderId="0" xfId="0" applyFont="1" applyFill="1" applyAlignment="1">
      <alignment horizontal="center" vertical="center" wrapText="1"/>
    </xf>
    <xf numFmtId="0" fontId="11" fillId="6" borderId="0" xfId="0" applyFont="1" applyFill="1" applyAlignment="1">
      <alignment vertical="center" wrapText="1"/>
    </xf>
    <xf numFmtId="0" fontId="7" fillId="0" borderId="0" xfId="0" applyFont="1" applyAlignment="1">
      <alignment horizontal="center" vertical="center" wrapText="1"/>
    </xf>
    <xf numFmtId="0" fontId="45" fillId="6" borderId="0" xfId="0" applyFont="1" applyFill="1" applyAlignment="1">
      <alignment vertical="center" wrapText="1"/>
    </xf>
    <xf numFmtId="169" fontId="7" fillId="6" borderId="0" xfId="0" applyNumberFormat="1" applyFont="1" applyFill="1"/>
    <xf numFmtId="0" fontId="39" fillId="0" borderId="0" xfId="0" applyFont="1"/>
    <xf numFmtId="1" fontId="6" fillId="0" borderId="0" xfId="0" applyNumberFormat="1" applyFont="1"/>
    <xf numFmtId="1" fontId="6" fillId="0" borderId="0" xfId="0" applyNumberFormat="1" applyFont="1" applyAlignment="1">
      <alignment horizontal="center"/>
    </xf>
    <xf numFmtId="1" fontId="5" fillId="0" borderId="1" xfId="0" applyNumberFormat="1" applyFont="1" applyBorder="1" applyAlignment="1">
      <alignment horizontal="center" vertical="center"/>
    </xf>
    <xf numFmtId="167" fontId="16" fillId="0" borderId="0" xfId="13" applyNumberFormat="1" applyFont="1" applyFill="1" applyAlignment="1">
      <alignment horizontal="center" vertical="center"/>
    </xf>
    <xf numFmtId="0" fontId="49" fillId="6" borderId="0" xfId="0" applyFont="1" applyFill="1" applyAlignment="1">
      <alignment wrapText="1"/>
    </xf>
    <xf numFmtId="0" fontId="6" fillId="6" borderId="0" xfId="0" applyFont="1" applyFill="1" applyAlignment="1">
      <alignment vertical="center"/>
    </xf>
    <xf numFmtId="0" fontId="6" fillId="0" borderId="7" xfId="0" applyFont="1" applyBorder="1" applyAlignment="1">
      <alignment horizontal="justify" vertical="center" wrapText="1"/>
    </xf>
    <xf numFmtId="0" fontId="6" fillId="0" borderId="7" xfId="0" applyFont="1" applyBorder="1" applyAlignment="1">
      <alignment horizontal="center" vertical="center" wrapText="1"/>
    </xf>
    <xf numFmtId="0" fontId="6" fillId="0" borderId="7" xfId="0" applyFont="1" applyBorder="1" applyAlignment="1">
      <alignment horizontal="right" vertical="center" wrapText="1"/>
    </xf>
    <xf numFmtId="0" fontId="36" fillId="0" borderId="0" xfId="0" applyFont="1"/>
    <xf numFmtId="0" fontId="28" fillId="2" borderId="0" xfId="0" applyFont="1" applyFill="1" applyAlignment="1">
      <alignment horizontal="center"/>
    </xf>
    <xf numFmtId="169" fontId="6" fillId="0" borderId="0" xfId="0" applyNumberFormat="1" applyFont="1" applyAlignment="1">
      <alignment horizontal="center"/>
    </xf>
    <xf numFmtId="0" fontId="6" fillId="8" borderId="0" xfId="0" applyFont="1" applyFill="1"/>
    <xf numFmtId="0" fontId="24" fillId="8" borderId="7" xfId="0" applyFont="1" applyFill="1" applyBorder="1"/>
    <xf numFmtId="169" fontId="6" fillId="8" borderId="7" xfId="0" applyNumberFormat="1" applyFont="1" applyFill="1" applyBorder="1"/>
    <xf numFmtId="0" fontId="6" fillId="8" borderId="7" xfId="0" applyFont="1" applyFill="1" applyBorder="1"/>
    <xf numFmtId="0" fontId="7" fillId="8" borderId="0" xfId="0" applyFont="1" applyFill="1"/>
    <xf numFmtId="0" fontId="39" fillId="8" borderId="0" xfId="0" applyFont="1" applyFill="1"/>
    <xf numFmtId="0" fontId="6" fillId="2" borderId="7" xfId="0" applyFont="1" applyFill="1" applyBorder="1"/>
    <xf numFmtId="169" fontId="11" fillId="6" borderId="0" xfId="0" applyNumberFormat="1" applyFont="1" applyFill="1" applyAlignment="1">
      <alignment horizontal="center" wrapText="1"/>
    </xf>
    <xf numFmtId="169" fontId="7" fillId="6" borderId="0" xfId="0" applyNumberFormat="1" applyFont="1" applyFill="1" applyAlignment="1">
      <alignment horizontal="center" wrapText="1"/>
    </xf>
    <xf numFmtId="166" fontId="5" fillId="0" borderId="0" xfId="1" applyNumberFormat="1" applyFont="1" applyFill="1" applyAlignment="1">
      <alignment horizontal="right" vertical="center"/>
    </xf>
    <xf numFmtId="0" fontId="24" fillId="6" borderId="0" xfId="0" applyFont="1" applyFill="1" applyAlignment="1">
      <alignment horizontal="left"/>
    </xf>
    <xf numFmtId="0" fontId="39" fillId="6" borderId="0" xfId="0" applyFont="1" applyFill="1" applyAlignment="1">
      <alignment horizontal="left"/>
    </xf>
    <xf numFmtId="0" fontId="17" fillId="6" borderId="0" xfId="0" applyFont="1" applyFill="1" applyAlignment="1">
      <alignment horizontal="center"/>
    </xf>
    <xf numFmtId="169" fontId="7" fillId="0" borderId="0" xfId="1" applyNumberFormat="1" applyFont="1" applyFill="1"/>
    <xf numFmtId="167" fontId="7" fillId="0" borderId="0" xfId="1" applyNumberFormat="1" applyFont="1" applyFill="1" applyBorder="1" applyAlignment="1">
      <alignment horizontal="center"/>
    </xf>
    <xf numFmtId="169" fontId="7" fillId="0" borderId="0" xfId="1" applyNumberFormat="1" applyFont="1" applyFill="1" applyBorder="1"/>
    <xf numFmtId="169" fontId="7" fillId="0" borderId="0" xfId="0" applyNumberFormat="1" applyFont="1"/>
    <xf numFmtId="167" fontId="7" fillId="0" borderId="0" xfId="1" applyNumberFormat="1" applyFont="1" applyFill="1"/>
    <xf numFmtId="169" fontId="7" fillId="0" borderId="0" xfId="1" applyNumberFormat="1" applyFont="1" applyFill="1" applyBorder="1" applyAlignment="1">
      <alignment vertical="center"/>
    </xf>
    <xf numFmtId="0" fontId="5" fillId="6" borderId="1" xfId="0" applyFont="1" applyFill="1" applyBorder="1" applyAlignment="1">
      <alignment horizontal="center" vertical="center"/>
    </xf>
    <xf numFmtId="0" fontId="6" fillId="6" borderId="13" xfId="0" applyFont="1" applyFill="1" applyBorder="1"/>
    <xf numFmtId="0" fontId="6" fillId="0" borderId="0" xfId="0" applyFont="1" applyAlignment="1">
      <alignment horizontal="justify" vertical="center"/>
    </xf>
    <xf numFmtId="167" fontId="17" fillId="0" borderId="0" xfId="0" applyNumberFormat="1" applyFont="1" applyAlignment="1">
      <alignment horizontal="center" vertical="center"/>
    </xf>
    <xf numFmtId="170" fontId="25" fillId="0" borderId="0" xfId="1" applyNumberFormat="1" applyFont="1" applyFill="1" applyAlignment="1">
      <alignment horizontal="center" vertical="center"/>
    </xf>
    <xf numFmtId="17" fontId="25" fillId="0" borderId="0" xfId="1" applyNumberFormat="1" applyFont="1" applyFill="1" applyAlignment="1">
      <alignment horizontal="center" vertical="center"/>
    </xf>
    <xf numFmtId="0" fontId="7" fillId="6" borderId="12" xfId="77" applyFill="1" applyBorder="1"/>
    <xf numFmtId="169" fontId="7" fillId="0" borderId="14" xfId="78" applyNumberFormat="1" applyFont="1" applyFill="1" applyBorder="1"/>
    <xf numFmtId="0" fontId="21" fillId="0" borderId="0" xfId="0" applyFont="1" applyAlignment="1">
      <alignment horizontal="left" vertical="center"/>
    </xf>
    <xf numFmtId="169" fontId="24" fillId="6" borderId="3" xfId="8" applyNumberFormat="1" applyFont="1" applyFill="1" applyBorder="1" applyAlignment="1">
      <alignment horizontal="center"/>
    </xf>
    <xf numFmtId="0" fontId="7" fillId="0" borderId="7" xfId="0" applyFont="1" applyBorder="1" applyAlignment="1">
      <alignment horizontal="center" vertical="center" wrapText="1"/>
    </xf>
    <xf numFmtId="6" fontId="7" fillId="0" borderId="7" xfId="0" applyNumberFormat="1" applyFont="1" applyBorder="1" applyAlignment="1">
      <alignment vertical="center" wrapText="1"/>
    </xf>
    <xf numFmtId="0" fontId="21" fillId="0" borderId="0" xfId="0" applyFont="1" applyAlignment="1">
      <alignment vertical="center"/>
    </xf>
    <xf numFmtId="0" fontId="5" fillId="6" borderId="0" xfId="0" applyFont="1" applyFill="1" applyAlignment="1">
      <alignment horizontal="left" wrapText="1"/>
    </xf>
    <xf numFmtId="0" fontId="7" fillId="0" borderId="0" xfId="0" applyFont="1" applyAlignment="1">
      <alignment vertical="center"/>
    </xf>
    <xf numFmtId="167" fontId="7" fillId="2" borderId="0" xfId="0" applyNumberFormat="1" applyFont="1" applyFill="1" applyAlignment="1">
      <alignment horizontal="center" vertical="center"/>
    </xf>
    <xf numFmtId="0" fontId="7" fillId="0" borderId="0" xfId="13" applyFont="1" applyAlignment="1">
      <alignment horizontal="center"/>
    </xf>
    <xf numFmtId="167" fontId="11" fillId="2" borderId="2" xfId="10" applyNumberFormat="1" applyFont="1" applyFill="1" applyBorder="1"/>
    <xf numFmtId="169" fontId="5" fillId="2" borderId="2" xfId="0" applyNumberFormat="1" applyFont="1" applyFill="1" applyBorder="1"/>
    <xf numFmtId="41" fontId="11" fillId="2" borderId="2" xfId="8" applyFont="1" applyFill="1" applyBorder="1"/>
    <xf numFmtId="169" fontId="11" fillId="2" borderId="2" xfId="1" applyNumberFormat="1" applyFont="1" applyFill="1" applyBorder="1"/>
    <xf numFmtId="41" fontId="5" fillId="6" borderId="2" xfId="8" applyFont="1" applyFill="1" applyBorder="1"/>
    <xf numFmtId="41" fontId="6" fillId="6" borderId="2" xfId="8" applyFont="1" applyFill="1" applyBorder="1"/>
    <xf numFmtId="41" fontId="5" fillId="2" borderId="2" xfId="0" applyNumberFormat="1" applyFont="1" applyFill="1" applyBorder="1"/>
    <xf numFmtId="169" fontId="5" fillId="0" borderId="2" xfId="0" applyNumberFormat="1" applyFont="1" applyBorder="1"/>
    <xf numFmtId="41" fontId="5" fillId="2" borderId="2" xfId="8" applyFont="1" applyFill="1" applyBorder="1"/>
    <xf numFmtId="169" fontId="5" fillId="2" borderId="2" xfId="8" applyNumberFormat="1" applyFont="1" applyFill="1" applyBorder="1"/>
    <xf numFmtId="169" fontId="24" fillId="6" borderId="2" xfId="8" applyNumberFormat="1" applyFont="1" applyFill="1" applyBorder="1"/>
    <xf numFmtId="41" fontId="9" fillId="6" borderId="2" xfId="8" applyFont="1" applyFill="1" applyBorder="1"/>
    <xf numFmtId="41" fontId="24" fillId="6" borderId="2" xfId="8" applyFont="1" applyFill="1" applyBorder="1"/>
    <xf numFmtId="169" fontId="11" fillId="6" borderId="2" xfId="0" applyNumberFormat="1" applyFont="1" applyFill="1" applyBorder="1" applyAlignment="1">
      <alignment horizontal="center"/>
    </xf>
    <xf numFmtId="169" fontId="7" fillId="0" borderId="13" xfId="78" applyNumberFormat="1" applyFont="1" applyFill="1" applyBorder="1"/>
    <xf numFmtId="3" fontId="6" fillId="0" borderId="0" xfId="0" applyNumberFormat="1" applyFont="1" applyAlignment="1">
      <alignment horizontal="right"/>
    </xf>
    <xf numFmtId="169" fontId="11" fillId="0" borderId="2" xfId="1" applyNumberFormat="1" applyFont="1" applyFill="1" applyBorder="1"/>
    <xf numFmtId="169" fontId="5" fillId="0" borderId="0" xfId="1" applyNumberFormat="1" applyFont="1" applyFill="1" applyBorder="1" applyAlignment="1">
      <alignment horizontal="right" vertical="center"/>
    </xf>
    <xf numFmtId="10" fontId="5" fillId="0" borderId="0" xfId="9" applyNumberFormat="1" applyFont="1" applyFill="1" applyAlignment="1">
      <alignment vertical="center"/>
    </xf>
    <xf numFmtId="14" fontId="6" fillId="0" borderId="0" xfId="0" applyNumberFormat="1" applyFont="1"/>
    <xf numFmtId="0" fontId="54" fillId="12" borderId="22" xfId="0" applyFont="1" applyFill="1" applyBorder="1"/>
    <xf numFmtId="41" fontId="0" fillId="0" borderId="0" xfId="8" applyFont="1"/>
    <xf numFmtId="41" fontId="6" fillId="0" borderId="0" xfId="8" applyFont="1"/>
    <xf numFmtId="41" fontId="6" fillId="0" borderId="0" xfId="0" applyNumberFormat="1" applyFont="1"/>
    <xf numFmtId="0" fontId="7" fillId="2" borderId="0" xfId="3" applyFill="1" applyAlignment="1">
      <alignment horizontal="center"/>
    </xf>
    <xf numFmtId="169" fontId="7" fillId="2" borderId="0" xfId="4" applyNumberFormat="1" applyFill="1"/>
    <xf numFmtId="169" fontId="11" fillId="2" borderId="2" xfId="128" applyNumberFormat="1" applyFont="1" applyFill="1" applyBorder="1"/>
    <xf numFmtId="169" fontId="7" fillId="0" borderId="0" xfId="4" applyNumberFormat="1"/>
    <xf numFmtId="41" fontId="5" fillId="6" borderId="2" xfId="160" applyFont="1" applyFill="1" applyBorder="1"/>
    <xf numFmtId="41" fontId="7" fillId="0" borderId="0" xfId="8" applyFont="1" applyFill="1"/>
    <xf numFmtId="169" fontId="7" fillId="0" borderId="7" xfId="0" applyNumberFormat="1" applyFont="1" applyBorder="1" applyAlignment="1">
      <alignment horizontal="right" vertical="center" wrapText="1"/>
    </xf>
    <xf numFmtId="41" fontId="5" fillId="0" borderId="2" xfId="216" applyFont="1" applyFill="1" applyBorder="1"/>
    <xf numFmtId="0" fontId="5" fillId="2" borderId="0" xfId="0" applyFont="1" applyFill="1" applyAlignment="1">
      <alignment vertical="center"/>
    </xf>
    <xf numFmtId="0" fontId="5" fillId="2" borderId="0" xfId="0" applyFont="1" applyFill="1" applyAlignment="1">
      <alignment wrapText="1"/>
    </xf>
    <xf numFmtId="0" fontId="11" fillId="2" borderId="0" xfId="0" applyFont="1" applyFill="1" applyAlignment="1">
      <alignment wrapText="1"/>
    </xf>
    <xf numFmtId="0" fontId="6" fillId="0" borderId="7" xfId="0" applyFont="1" applyBorder="1" applyAlignment="1">
      <alignment horizontal="center"/>
    </xf>
    <xf numFmtId="41" fontId="6" fillId="6" borderId="0" xfId="8" applyFont="1" applyFill="1"/>
    <xf numFmtId="49" fontId="0" fillId="13" borderId="23" xfId="0" applyNumberFormat="1" applyFill="1" applyBorder="1"/>
    <xf numFmtId="49" fontId="0" fillId="0" borderId="23" xfId="0" applyNumberFormat="1" applyBorder="1"/>
    <xf numFmtId="41" fontId="0" fillId="13" borderId="22" xfId="8" applyFont="1" applyFill="1" applyBorder="1"/>
    <xf numFmtId="41" fontId="0" fillId="0" borderId="22" xfId="8" applyFont="1" applyBorder="1"/>
    <xf numFmtId="41" fontId="0" fillId="0" borderId="0" xfId="0" applyNumberFormat="1"/>
    <xf numFmtId="0" fontId="0" fillId="11" borderId="0" xfId="0" applyFill="1"/>
    <xf numFmtId="0" fontId="57" fillId="6" borderId="0" xfId="13" applyFont="1" applyFill="1"/>
    <xf numFmtId="0" fontId="22" fillId="0" borderId="0" xfId="0" applyFont="1"/>
    <xf numFmtId="0" fontId="7" fillId="6" borderId="7" xfId="0" applyFont="1" applyFill="1" applyBorder="1" applyAlignment="1">
      <alignment vertical="top" wrapText="1"/>
    </xf>
    <xf numFmtId="0" fontId="7" fillId="6" borderId="7" xfId="0" applyFont="1" applyFill="1" applyBorder="1" applyAlignment="1">
      <alignment horizontal="center" vertical="top" wrapText="1"/>
    </xf>
    <xf numFmtId="0" fontId="7" fillId="0" borderId="7" xfId="0" applyFont="1" applyBorder="1" applyAlignment="1">
      <alignment vertical="center" wrapText="1"/>
    </xf>
    <xf numFmtId="0" fontId="58" fillId="0" borderId="0" xfId="0" applyFont="1" applyAlignment="1">
      <alignment vertical="center"/>
    </xf>
    <xf numFmtId="0" fontId="56" fillId="2" borderId="0" xfId="0" applyFont="1" applyFill="1" applyAlignment="1">
      <alignment horizontal="left" vertical="center" wrapText="1" indent="4"/>
    </xf>
    <xf numFmtId="0" fontId="52" fillId="2" borderId="0" xfId="0" applyFont="1" applyFill="1" applyAlignment="1">
      <alignment horizontal="left" vertical="center" wrapText="1" indent="4"/>
    </xf>
    <xf numFmtId="0" fontId="52" fillId="2" borderId="0" xfId="0" applyFont="1" applyFill="1" applyAlignment="1">
      <alignment vertical="center"/>
    </xf>
    <xf numFmtId="41" fontId="6" fillId="0" borderId="0" xfId="8" applyFont="1" applyFill="1"/>
    <xf numFmtId="169" fontId="0" fillId="0" borderId="0" xfId="0" applyNumberFormat="1"/>
    <xf numFmtId="0" fontId="7" fillId="0" borderId="0" xfId="12" applyFont="1" applyAlignment="1">
      <alignment horizontal="left"/>
    </xf>
    <xf numFmtId="169" fontId="61" fillId="9" borderId="0" xfId="1" applyNumberFormat="1" applyFont="1" applyFill="1" applyBorder="1" applyAlignment="1">
      <alignment horizontal="center"/>
    </xf>
    <xf numFmtId="169" fontId="11" fillId="9" borderId="0" xfId="1" applyNumberFormat="1" applyFont="1" applyFill="1" applyBorder="1" applyAlignment="1">
      <alignment horizontal="center"/>
    </xf>
    <xf numFmtId="169" fontId="61" fillId="9" borderId="24" xfId="1" applyNumberFormat="1" applyFont="1" applyFill="1" applyBorder="1" applyAlignment="1">
      <alignment horizontal="center"/>
    </xf>
    <xf numFmtId="167" fontId="7" fillId="0" borderId="0" xfId="0" applyNumberFormat="1" applyFont="1"/>
    <xf numFmtId="0" fontId="57" fillId="0" borderId="0" xfId="13" applyFont="1" applyAlignment="1">
      <alignment horizontal="center"/>
    </xf>
    <xf numFmtId="171" fontId="11" fillId="2" borderId="0" xfId="1" applyNumberFormat="1" applyFont="1" applyFill="1" applyAlignment="1">
      <alignment horizontal="right"/>
    </xf>
    <xf numFmtId="0" fontId="10" fillId="0" borderId="27" xfId="0" applyFont="1" applyBorder="1"/>
    <xf numFmtId="0" fontId="10" fillId="0" borderId="28" xfId="0" applyFont="1" applyBorder="1"/>
    <xf numFmtId="17" fontId="11" fillId="10" borderId="26" xfId="0" applyNumberFormat="1" applyFont="1" applyFill="1" applyBorder="1" applyAlignment="1">
      <alignment horizontal="center" vertical="center"/>
    </xf>
    <xf numFmtId="0" fontId="11" fillId="10" borderId="17" xfId="0" applyFont="1" applyFill="1" applyBorder="1" applyAlignment="1">
      <alignment vertical="center"/>
    </xf>
    <xf numFmtId="0" fontId="11" fillId="10" borderId="18" xfId="0" applyFont="1" applyFill="1" applyBorder="1" applyAlignment="1">
      <alignment vertical="center"/>
    </xf>
    <xf numFmtId="17" fontId="11" fillId="10" borderId="15" xfId="0" applyNumberFormat="1" applyFont="1" applyFill="1" applyBorder="1" applyAlignment="1">
      <alignment horizontal="center" vertical="center"/>
    </xf>
    <xf numFmtId="0" fontId="11" fillId="10" borderId="1" xfId="0" applyFont="1" applyFill="1" applyBorder="1" applyAlignment="1">
      <alignment horizontal="center" vertical="center" wrapText="1"/>
    </xf>
    <xf numFmtId="169" fontId="7" fillId="0" borderId="7" xfId="0" applyNumberFormat="1" applyFont="1" applyBorder="1" applyAlignment="1">
      <alignment horizontal="center" vertical="center" wrapText="1"/>
    </xf>
    <xf numFmtId="169" fontId="6" fillId="0" borderId="0" xfId="0" applyNumberFormat="1" applyFont="1" applyAlignment="1">
      <alignment horizontal="left" vertical="center" wrapText="1"/>
    </xf>
    <xf numFmtId="1" fontId="11" fillId="9" borderId="33" xfId="0" applyNumberFormat="1" applyFont="1" applyFill="1" applyBorder="1" applyAlignment="1">
      <alignment horizontal="center" vertical="center"/>
    </xf>
    <xf numFmtId="17" fontId="11" fillId="9" borderId="34" xfId="0" applyNumberFormat="1" applyFont="1" applyFill="1" applyBorder="1" applyAlignment="1">
      <alignment horizontal="center" vertical="center"/>
    </xf>
    <xf numFmtId="17" fontId="11" fillId="9" borderId="30" xfId="0" applyNumberFormat="1" applyFont="1" applyFill="1" applyBorder="1" applyAlignment="1">
      <alignment horizontal="center" vertical="center"/>
    </xf>
    <xf numFmtId="17" fontId="11" fillId="9" borderId="31" xfId="0" applyNumberFormat="1" applyFont="1" applyFill="1" applyBorder="1" applyAlignment="1">
      <alignment horizontal="center" vertical="center"/>
    </xf>
    <xf numFmtId="0" fontId="11" fillId="10" borderId="4" xfId="0" applyFont="1" applyFill="1" applyBorder="1" applyAlignment="1">
      <alignment vertical="center"/>
    </xf>
    <xf numFmtId="0" fontId="11" fillId="10" borderId="4" xfId="0" applyFont="1" applyFill="1" applyBorder="1" applyAlignment="1">
      <alignment horizontal="center" vertical="center"/>
    </xf>
    <xf numFmtId="0" fontId="5" fillId="8" borderId="7" xfId="0" applyFont="1" applyFill="1" applyBorder="1"/>
    <xf numFmtId="0" fontId="5" fillId="8" borderId="20" xfId="0" applyFont="1" applyFill="1" applyBorder="1"/>
    <xf numFmtId="41" fontId="22" fillId="7" borderId="16" xfId="8" applyFont="1" applyFill="1" applyBorder="1" applyAlignment="1">
      <alignment horizontal="center" vertical="center"/>
    </xf>
    <xf numFmtId="41" fontId="5" fillId="6" borderId="0" xfId="0" applyNumberFormat="1" applyFont="1" applyFill="1"/>
    <xf numFmtId="41" fontId="7" fillId="6" borderId="0" xfId="8" applyFont="1" applyFill="1" applyBorder="1"/>
    <xf numFmtId="49" fontId="0" fillId="0" borderId="0" xfId="0" applyNumberFormat="1"/>
    <xf numFmtId="0" fontId="0" fillId="13" borderId="22" xfId="0" applyFill="1" applyBorder="1"/>
    <xf numFmtId="0" fontId="0" fillId="0" borderId="22" xfId="0" applyBorder="1"/>
    <xf numFmtId="49" fontId="0" fillId="0" borderId="22" xfId="0" applyNumberFormat="1" applyBorder="1"/>
    <xf numFmtId="41" fontId="5" fillId="0" borderId="0" xfId="0" applyNumberFormat="1" applyFont="1"/>
    <xf numFmtId="41" fontId="7" fillId="0" borderId="0" xfId="8" applyFont="1"/>
    <xf numFmtId="0" fontId="11" fillId="0" borderId="1" xfId="2" applyFont="1" applyFill="1" applyBorder="1" applyAlignment="1">
      <alignment horizontal="left"/>
    </xf>
    <xf numFmtId="167" fontId="6" fillId="0" borderId="0" xfId="0" applyNumberFormat="1" applyFont="1" applyAlignment="1">
      <alignment horizontal="right" vertical="center"/>
    </xf>
    <xf numFmtId="0" fontId="11" fillId="0" borderId="0" xfId="4" applyFont="1"/>
    <xf numFmtId="167" fontId="11" fillId="0" borderId="2" xfId="128" applyNumberFormat="1" applyFont="1" applyFill="1" applyBorder="1"/>
    <xf numFmtId="169" fontId="7" fillId="0" borderId="0" xfId="162" applyNumberFormat="1" applyFont="1" applyFill="1"/>
    <xf numFmtId="169" fontId="11" fillId="0" borderId="2" xfId="158" applyNumberFormat="1" applyFont="1" applyFill="1" applyBorder="1"/>
    <xf numFmtId="167" fontId="11" fillId="0" borderId="0" xfId="10" applyNumberFormat="1" applyFont="1" applyFill="1" applyBorder="1"/>
    <xf numFmtId="0" fontId="5" fillId="6" borderId="0" xfId="0" applyFont="1" applyFill="1" applyAlignment="1">
      <alignment horizontal="left" vertical="center" wrapText="1"/>
    </xf>
    <xf numFmtId="0" fontId="5" fillId="0" borderId="1" xfId="0" applyFont="1" applyBorder="1" applyAlignment="1">
      <alignment vertical="center"/>
    </xf>
    <xf numFmtId="41" fontId="5" fillId="0" borderId="2" xfId="8" applyFont="1" applyFill="1" applyBorder="1"/>
    <xf numFmtId="3" fontId="59" fillId="0" borderId="0" xfId="0" applyNumberFormat="1" applyFont="1" applyAlignment="1">
      <alignment vertical="center"/>
    </xf>
    <xf numFmtId="167" fontId="6" fillId="0" borderId="0" xfId="1" applyNumberFormat="1" applyFont="1" applyFill="1" applyBorder="1"/>
    <xf numFmtId="167" fontId="17" fillId="0" borderId="0" xfId="1" applyNumberFormat="1" applyFont="1" applyFill="1"/>
    <xf numFmtId="167" fontId="7" fillId="0" borderId="0" xfId="1" applyNumberFormat="1" applyFont="1" applyFill="1" applyAlignment="1">
      <alignment horizontal="center"/>
    </xf>
    <xf numFmtId="167" fontId="18" fillId="0" borderId="0" xfId="1" applyNumberFormat="1" applyFont="1" applyFill="1"/>
    <xf numFmtId="167" fontId="18" fillId="0" borderId="0" xfId="1" applyNumberFormat="1" applyFont="1" applyFill="1" applyBorder="1"/>
    <xf numFmtId="41" fontId="54" fillId="0" borderId="0" xfId="8" applyFont="1" applyFill="1" applyBorder="1"/>
    <xf numFmtId="174" fontId="0" fillId="0" borderId="0" xfId="8" applyNumberFormat="1" applyFont="1" applyFill="1" applyBorder="1"/>
    <xf numFmtId="41" fontId="0" fillId="0" borderId="0" xfId="8" applyFont="1" applyFill="1" applyBorder="1"/>
    <xf numFmtId="169" fontId="7" fillId="6" borderId="12" xfId="78" applyNumberFormat="1" applyFont="1" applyFill="1" applyBorder="1"/>
    <xf numFmtId="41" fontId="7" fillId="6" borderId="0" xfId="8" applyFont="1" applyFill="1"/>
    <xf numFmtId="0" fontId="59" fillId="0" borderId="0" xfId="0" applyFont="1" applyAlignment="1">
      <alignment vertical="center"/>
    </xf>
    <xf numFmtId="0" fontId="60" fillId="0" borderId="0" xfId="0" applyFont="1" applyAlignment="1">
      <alignment vertical="center"/>
    </xf>
    <xf numFmtId="0" fontId="59" fillId="0" borderId="0" xfId="0" applyFont="1" applyAlignment="1">
      <alignment horizontal="right" vertical="center"/>
    </xf>
    <xf numFmtId="41" fontId="7" fillId="2" borderId="0" xfId="8" applyFont="1" applyFill="1"/>
    <xf numFmtId="0" fontId="0" fillId="3" borderId="0" xfId="0" applyFill="1"/>
    <xf numFmtId="41" fontId="73" fillId="11" borderId="0" xfId="0" applyNumberFormat="1" applyFont="1" applyFill="1"/>
    <xf numFmtId="169" fontId="20" fillId="0" borderId="0" xfId="0" applyNumberFormat="1" applyFont="1"/>
    <xf numFmtId="41" fontId="6" fillId="0" borderId="0" xfId="0" applyNumberFormat="1" applyFont="1" applyAlignment="1">
      <alignment horizontal="center"/>
    </xf>
    <xf numFmtId="0" fontId="19" fillId="0" borderId="0" xfId="0" applyFont="1" applyAlignment="1">
      <alignment horizontal="left" vertical="center"/>
    </xf>
    <xf numFmtId="169" fontId="5" fillId="6" borderId="0" xfId="0" applyNumberFormat="1" applyFont="1" applyFill="1"/>
    <xf numFmtId="41" fontId="6" fillId="0" borderId="0" xfId="8" applyFont="1" applyFill="1" applyBorder="1"/>
    <xf numFmtId="0" fontId="0" fillId="0" borderId="0" xfId="0" applyAlignment="1">
      <alignment horizontal="center"/>
    </xf>
    <xf numFmtId="41" fontId="18" fillId="2" borderId="0" xfId="8" applyFont="1" applyFill="1"/>
    <xf numFmtId="0" fontId="60" fillId="0" borderId="0" xfId="0" applyFont="1" applyAlignment="1">
      <alignment horizontal="right" vertical="center"/>
    </xf>
    <xf numFmtId="3" fontId="60" fillId="0" borderId="0" xfId="0" applyNumberFormat="1" applyFont="1" applyAlignment="1">
      <alignment horizontal="right" vertical="center"/>
    </xf>
    <xf numFmtId="169" fontId="5" fillId="0" borderId="0" xfId="1" applyNumberFormat="1" applyFont="1" applyFill="1" applyBorder="1"/>
    <xf numFmtId="3" fontId="6" fillId="6" borderId="0" xfId="0" applyNumberFormat="1" applyFont="1" applyFill="1"/>
    <xf numFmtId="3" fontId="7" fillId="0" borderId="0" xfId="0" applyNumberFormat="1" applyFont="1"/>
    <xf numFmtId="0" fontId="37" fillId="0" borderId="0" xfId="0" applyFont="1"/>
    <xf numFmtId="0" fontId="5" fillId="10" borderId="1" xfId="0" applyFont="1" applyFill="1" applyBorder="1" applyAlignment="1">
      <alignment vertical="center"/>
    </xf>
    <xf numFmtId="169" fontId="5" fillId="0" borderId="2" xfId="8" applyNumberFormat="1" applyFont="1" applyFill="1" applyBorder="1"/>
    <xf numFmtId="49" fontId="0" fillId="11" borderId="0" xfId="0" applyNumberFormat="1" applyFill="1"/>
    <xf numFmtId="0" fontId="7" fillId="0" borderId="0" xfId="0" applyFont="1" applyAlignment="1">
      <alignment horizontal="left"/>
    </xf>
    <xf numFmtId="41" fontId="0" fillId="0" borderId="22" xfId="8" applyFont="1" applyFill="1" applyBorder="1"/>
    <xf numFmtId="41" fontId="5" fillId="0" borderId="0" xfId="8" applyFont="1" applyFill="1"/>
    <xf numFmtId="41" fontId="0" fillId="0" borderId="0" xfId="8" applyFont="1" applyFill="1"/>
    <xf numFmtId="4" fontId="0" fillId="0" borderId="22" xfId="0" applyNumberFormat="1" applyBorder="1"/>
    <xf numFmtId="167" fontId="20" fillId="0" borderId="0" xfId="1" applyNumberFormat="1" applyFont="1" applyFill="1"/>
    <xf numFmtId="170" fontId="6" fillId="0" borderId="0" xfId="0" applyNumberFormat="1" applyFont="1"/>
    <xf numFmtId="0" fontId="22" fillId="0" borderId="0" xfId="0" applyFont="1" applyAlignment="1">
      <alignment horizontal="center" vertical="center" wrapText="1"/>
    </xf>
    <xf numFmtId="0" fontId="11" fillId="0" borderId="0" xfId="0" applyFont="1" applyAlignment="1">
      <alignment vertical="center"/>
    </xf>
    <xf numFmtId="169" fontId="11" fillId="0" borderId="0" xfId="0" applyNumberFormat="1" applyFont="1" applyAlignment="1">
      <alignment vertical="center"/>
    </xf>
    <xf numFmtId="0" fontId="20" fillId="0" borderId="0" xfId="0" applyFont="1" applyAlignment="1">
      <alignment vertical="center"/>
    </xf>
    <xf numFmtId="41" fontId="7" fillId="0" borderId="0" xfId="8" applyFont="1" applyFill="1" applyBorder="1" applyAlignment="1">
      <alignment vertical="center"/>
    </xf>
    <xf numFmtId="41" fontId="7" fillId="0" borderId="0" xfId="8" applyFont="1" applyFill="1" applyBorder="1"/>
    <xf numFmtId="41" fontId="11" fillId="0" borderId="0" xfId="8" applyFont="1" applyFill="1"/>
    <xf numFmtId="167" fontId="20" fillId="0" borderId="0" xfId="1" applyNumberFormat="1" applyFont="1" applyFill="1" applyBorder="1"/>
    <xf numFmtId="167" fontId="11" fillId="0" borderId="0" xfId="1" applyNumberFormat="1" applyFont="1" applyFill="1" applyBorder="1"/>
    <xf numFmtId="0" fontId="11" fillId="0" borderId="0" xfId="0" applyFont="1" applyAlignment="1">
      <alignment horizontal="center" vertical="center" wrapText="1"/>
    </xf>
    <xf numFmtId="4" fontId="0" fillId="0" borderId="0" xfId="0" applyNumberFormat="1"/>
    <xf numFmtId="0" fontId="6" fillId="0" borderId="12" xfId="0" applyFont="1" applyBorder="1" applyAlignment="1">
      <alignment horizontal="justify" vertical="justify" wrapText="1"/>
    </xf>
    <xf numFmtId="0" fontId="6" fillId="6" borderId="0" xfId="0" applyFont="1" applyFill="1" applyAlignment="1">
      <alignment horizontal="center"/>
    </xf>
    <xf numFmtId="0" fontId="6" fillId="0" borderId="13" xfId="0" applyFont="1" applyBorder="1"/>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17" fontId="6" fillId="6" borderId="0" xfId="0" applyNumberFormat="1" applyFont="1" applyFill="1"/>
    <xf numFmtId="0" fontId="11" fillId="0" borderId="1" xfId="0" applyFont="1" applyBorder="1" applyAlignment="1">
      <alignment horizontal="center" vertical="center" wrapText="1"/>
    </xf>
    <xf numFmtId="0" fontId="54" fillId="0" borderId="0" xfId="0" applyFont="1"/>
    <xf numFmtId="43" fontId="6" fillId="0" borderId="0" xfId="0" applyNumberFormat="1" applyFont="1"/>
    <xf numFmtId="174" fontId="6" fillId="0" borderId="0" xfId="0" applyNumberFormat="1" applyFont="1"/>
    <xf numFmtId="4" fontId="6" fillId="0" borderId="0" xfId="0" applyNumberFormat="1" applyFont="1"/>
    <xf numFmtId="0" fontId="6" fillId="0" borderId="0" xfId="0" applyFont="1" applyAlignment="1">
      <alignment horizontal="left" vertical="justify" wrapText="1"/>
    </xf>
    <xf numFmtId="0" fontId="7" fillId="0" borderId="0" xfId="0" applyFont="1" applyAlignment="1">
      <alignment horizontal="left" vertical="justify" wrapText="1"/>
    </xf>
    <xf numFmtId="0" fontId="1" fillId="2" borderId="0" xfId="0" applyFont="1" applyFill="1"/>
    <xf numFmtId="0" fontId="1" fillId="0" borderId="0" xfId="0" applyFont="1" applyAlignment="1">
      <alignment horizontal="center"/>
    </xf>
    <xf numFmtId="169" fontId="5" fillId="6" borderId="0" xfId="0" applyNumberFormat="1" applyFont="1" applyFill="1" applyAlignment="1">
      <alignment horizontal="left" vertical="center" wrapText="1"/>
    </xf>
    <xf numFmtId="0" fontId="6" fillId="0" borderId="0" xfId="0" applyFont="1" applyAlignment="1">
      <alignment vertical="center" wrapText="1"/>
    </xf>
    <xf numFmtId="0" fontId="7" fillId="6" borderId="0" xfId="0" applyFont="1" applyFill="1" applyAlignment="1">
      <alignment vertical="top" wrapText="1"/>
    </xf>
    <xf numFmtId="0" fontId="7" fillId="6" borderId="0" xfId="0" applyFont="1" applyFill="1" applyAlignment="1">
      <alignment horizontal="center" vertical="top" wrapText="1"/>
    </xf>
    <xf numFmtId="6" fontId="7" fillId="0" borderId="0" xfId="0" applyNumberFormat="1" applyFont="1" applyAlignment="1">
      <alignment vertical="center" wrapText="1"/>
    </xf>
    <xf numFmtId="0" fontId="7" fillId="0" borderId="0" xfId="0" applyFont="1" applyAlignment="1">
      <alignment vertical="center" wrapText="1"/>
    </xf>
    <xf numFmtId="169" fontId="5" fillId="8" borderId="7" xfId="0" applyNumberFormat="1" applyFont="1" applyFill="1" applyBorder="1"/>
    <xf numFmtId="0" fontId="0" fillId="0" borderId="7" xfId="0" applyBorder="1" applyAlignment="1">
      <alignment horizontal="left"/>
    </xf>
    <xf numFmtId="41" fontId="11" fillId="0" borderId="0" xfId="8" applyFont="1" applyAlignment="1">
      <alignment horizontal="center" vertical="center" wrapText="1"/>
    </xf>
    <xf numFmtId="169" fontId="6" fillId="6" borderId="0" xfId="0" applyNumberFormat="1" applyFont="1" applyFill="1" applyAlignment="1">
      <alignment horizontal="left" vertical="center" wrapText="1"/>
    </xf>
    <xf numFmtId="41" fontId="73" fillId="0" borderId="0" xfId="0" applyNumberFormat="1" applyFont="1"/>
    <xf numFmtId="169" fontId="7" fillId="0" borderId="0" xfId="494" applyNumberFormat="1" applyFont="1" applyFill="1"/>
    <xf numFmtId="169" fontId="7" fillId="0" borderId="0" xfId="124" applyNumberFormat="1" applyFont="1" applyFill="1"/>
    <xf numFmtId="169" fontId="6" fillId="2" borderId="0" xfId="0" applyNumberFormat="1" applyFont="1" applyFill="1" applyAlignment="1">
      <alignment horizontal="left" vertical="center" wrapText="1"/>
    </xf>
    <xf numFmtId="169" fontId="7" fillId="0" borderId="0" xfId="313" applyNumberFormat="1" applyFont="1" applyFill="1" applyBorder="1"/>
    <xf numFmtId="169" fontId="6" fillId="2" borderId="0" xfId="0" applyNumberFormat="1" applyFont="1" applyFill="1" applyAlignment="1">
      <alignment horizontal="center"/>
    </xf>
    <xf numFmtId="49" fontId="0" fillId="13" borderId="22" xfId="0" applyNumberFormat="1" applyFill="1" applyBorder="1"/>
    <xf numFmtId="0" fontId="23" fillId="0" borderId="0" xfId="0" applyFont="1"/>
    <xf numFmtId="41" fontId="6" fillId="6" borderId="0" xfId="0" applyNumberFormat="1" applyFont="1" applyFill="1"/>
    <xf numFmtId="41" fontId="23" fillId="0" borderId="0" xfId="8" applyFont="1"/>
    <xf numFmtId="169" fontId="18" fillId="0" borderId="0" xfId="443" applyNumberFormat="1" applyFont="1"/>
    <xf numFmtId="169" fontId="11" fillId="2" borderId="0" xfId="443" applyNumberFormat="1" applyFont="1" applyFill="1" applyBorder="1"/>
    <xf numFmtId="169" fontId="18" fillId="0" borderId="0" xfId="443" applyNumberFormat="1" applyFont="1" applyBorder="1"/>
    <xf numFmtId="167" fontId="5" fillId="0" borderId="0" xfId="1" applyNumberFormat="1" applyFont="1" applyFill="1"/>
    <xf numFmtId="0" fontId="1" fillId="0" borderId="0" xfId="0" applyFont="1" applyAlignment="1">
      <alignment horizontal="left" vertical="center"/>
    </xf>
    <xf numFmtId="41" fontId="5" fillId="2" borderId="0" xfId="8" applyFont="1" applyFill="1" applyBorder="1"/>
    <xf numFmtId="169" fontId="7" fillId="0" borderId="0" xfId="443" applyNumberFormat="1" applyFont="1"/>
    <xf numFmtId="169" fontId="11" fillId="0" borderId="0" xfId="443" applyNumberFormat="1" applyFont="1" applyFill="1" applyBorder="1"/>
    <xf numFmtId="43" fontId="6" fillId="6" borderId="0" xfId="0" applyNumberFormat="1" applyFont="1" applyFill="1"/>
    <xf numFmtId="177" fontId="11" fillId="0" borderId="0" xfId="1" applyNumberFormat="1" applyFont="1" applyFill="1"/>
    <xf numFmtId="179" fontId="6" fillId="0" borderId="0" xfId="8" applyNumberFormat="1" applyFont="1"/>
    <xf numFmtId="180" fontId="6" fillId="0" borderId="0" xfId="8" applyNumberFormat="1" applyFont="1"/>
    <xf numFmtId="17" fontId="5" fillId="0" borderId="0" xfId="0" applyNumberFormat="1" applyFont="1"/>
    <xf numFmtId="178" fontId="0" fillId="0" borderId="0" xfId="8" applyNumberFormat="1" applyFont="1"/>
    <xf numFmtId="178" fontId="6" fillId="2" borderId="0" xfId="8" applyNumberFormat="1" applyFont="1" applyFill="1"/>
    <xf numFmtId="181" fontId="6" fillId="2" borderId="0" xfId="0" applyNumberFormat="1" applyFont="1" applyFill="1"/>
    <xf numFmtId="3" fontId="7" fillId="0" borderId="0" xfId="8" applyNumberFormat="1" applyFont="1" applyFill="1"/>
    <xf numFmtId="3" fontId="12" fillId="0" borderId="0" xfId="0" applyNumberFormat="1" applyFont="1"/>
    <xf numFmtId="3" fontId="7" fillId="0" borderId="0" xfId="535" applyNumberFormat="1" applyFont="1" applyFill="1"/>
    <xf numFmtId="3" fontId="11" fillId="9" borderId="0" xfId="1" applyNumberFormat="1" applyFont="1" applyFill="1" applyBorder="1" applyAlignment="1">
      <alignment horizontal="right"/>
    </xf>
    <xf numFmtId="3" fontId="10" fillId="0" borderId="0" xfId="8" applyNumberFormat="1" applyFont="1" applyFill="1"/>
    <xf numFmtId="3" fontId="11" fillId="0" borderId="0" xfId="1" applyNumberFormat="1" applyFont="1" applyFill="1" applyBorder="1" applyAlignment="1">
      <alignment vertical="center"/>
    </xf>
    <xf numFmtId="3" fontId="11" fillId="0" borderId="0" xfId="8" applyNumberFormat="1" applyFont="1" applyFill="1"/>
    <xf numFmtId="41" fontId="0" fillId="0" borderId="0" xfId="535" applyFont="1" applyFill="1"/>
    <xf numFmtId="41" fontId="6" fillId="2" borderId="0" xfId="0" applyNumberFormat="1" applyFont="1" applyFill="1"/>
    <xf numFmtId="41" fontId="59" fillId="2" borderId="0" xfId="0" applyNumberFormat="1" applyFont="1" applyFill="1" applyAlignment="1">
      <alignment vertical="center"/>
    </xf>
    <xf numFmtId="41" fontId="11" fillId="6" borderId="0" xfId="0" applyNumberFormat="1" applyFont="1" applyFill="1"/>
    <xf numFmtId="176" fontId="6" fillId="0" borderId="0" xfId="0" applyNumberFormat="1" applyFont="1"/>
    <xf numFmtId="41" fontId="9" fillId="6" borderId="0" xfId="8" applyFont="1" applyFill="1" applyBorder="1"/>
    <xf numFmtId="0" fontId="9" fillId="0" borderId="0" xfId="0" applyFont="1" applyAlignment="1">
      <alignment vertical="center" wrapText="1"/>
    </xf>
    <xf numFmtId="41" fontId="0" fillId="0" borderId="45" xfId="8" applyFont="1" applyBorder="1"/>
    <xf numFmtId="41" fontId="0" fillId="13" borderId="45" xfId="8" applyFont="1" applyFill="1" applyBorder="1"/>
    <xf numFmtId="10" fontId="6" fillId="6" borderId="0" xfId="9" applyNumberFormat="1" applyFont="1" applyFill="1"/>
    <xf numFmtId="41" fontId="7" fillId="0" borderId="0" xfId="0" applyNumberFormat="1" applyFont="1"/>
    <xf numFmtId="0" fontId="83" fillId="46" borderId="44" xfId="0" applyFont="1" applyFill="1" applyBorder="1" applyAlignment="1">
      <alignment horizontal="center"/>
    </xf>
    <xf numFmtId="41" fontId="83" fillId="46" borderId="44" xfId="0" applyNumberFormat="1" applyFont="1" applyFill="1" applyBorder="1"/>
    <xf numFmtId="41" fontId="0" fillId="11" borderId="0" xfId="0" applyNumberFormat="1" applyFill="1"/>
    <xf numFmtId="0" fontId="9" fillId="0" borderId="0" xfId="0" applyFont="1"/>
    <xf numFmtId="0" fontId="80" fillId="8" borderId="7" xfId="0" applyFont="1" applyFill="1" applyBorder="1"/>
    <xf numFmtId="41" fontId="80" fillId="8" borderId="7" xfId="0" applyNumberFormat="1" applyFont="1" applyFill="1" applyBorder="1"/>
    <xf numFmtId="0" fontId="79" fillId="8" borderId="7" xfId="0" applyFont="1" applyFill="1" applyBorder="1"/>
    <xf numFmtId="41" fontId="79" fillId="8" borderId="7" xfId="0" applyNumberFormat="1" applyFont="1" applyFill="1" applyBorder="1"/>
    <xf numFmtId="49" fontId="0" fillId="47" borderId="22" xfId="0" applyNumberFormat="1" applyFill="1" applyBorder="1"/>
    <xf numFmtId="49" fontId="0" fillId="3" borderId="22" xfId="0" applyNumberFormat="1" applyFill="1" applyBorder="1"/>
    <xf numFmtId="182" fontId="5" fillId="0" borderId="0" xfId="603" applyNumberFormat="1" applyFont="1" applyFill="1" applyBorder="1" applyAlignment="1"/>
    <xf numFmtId="43" fontId="5" fillId="0" borderId="0" xfId="0" applyNumberFormat="1" applyFont="1"/>
    <xf numFmtId="9" fontId="9" fillId="6" borderId="0" xfId="9" applyFont="1" applyFill="1" applyBorder="1" applyAlignment="1"/>
    <xf numFmtId="41" fontId="24" fillId="6" borderId="2" xfId="8" applyFont="1" applyFill="1" applyBorder="1" applyAlignment="1"/>
    <xf numFmtId="0" fontId="7" fillId="0" borderId="0" xfId="0" applyFont="1" applyAlignment="1">
      <alignment wrapText="1"/>
    </xf>
    <xf numFmtId="49" fontId="0" fillId="14" borderId="22" xfId="0" applyNumberFormat="1" applyFill="1" applyBorder="1"/>
    <xf numFmtId="41" fontId="0" fillId="14" borderId="45" xfId="8" applyFont="1" applyFill="1" applyBorder="1"/>
    <xf numFmtId="169" fontId="6" fillId="0" borderId="7" xfId="0" applyNumberFormat="1" applyFont="1" applyBorder="1"/>
    <xf numFmtId="0" fontId="82" fillId="46" borderId="7" xfId="0" applyFont="1" applyFill="1" applyBorder="1" applyAlignment="1">
      <alignment horizontal="center"/>
    </xf>
    <xf numFmtId="0" fontId="1" fillId="0" borderId="7" xfId="0" applyFont="1" applyBorder="1"/>
    <xf numFmtId="41" fontId="1" fillId="0" borderId="7" xfId="8" applyFont="1" applyBorder="1"/>
    <xf numFmtId="0" fontId="82" fillId="46" borderId="7" xfId="0" applyFont="1" applyFill="1" applyBorder="1"/>
    <xf numFmtId="41" fontId="82" fillId="46" borderId="7" xfId="8" applyFont="1" applyFill="1" applyBorder="1"/>
    <xf numFmtId="3" fontId="24" fillId="6" borderId="0" xfId="0" applyNumberFormat="1" applyFont="1" applyFill="1"/>
    <xf numFmtId="41" fontId="4" fillId="0" borderId="0" xfId="8" applyFont="1" applyFill="1"/>
    <xf numFmtId="41" fontId="6" fillId="0" borderId="0" xfId="2967" applyFont="1" applyFill="1"/>
    <xf numFmtId="41" fontId="80" fillId="8" borderId="7" xfId="8" applyFont="1" applyFill="1" applyBorder="1"/>
    <xf numFmtId="49" fontId="23" fillId="0" borderId="23" xfId="0" applyNumberFormat="1" applyFont="1" applyBorder="1"/>
    <xf numFmtId="0" fontId="23" fillId="0" borderId="22" xfId="0" applyFont="1" applyBorder="1"/>
    <xf numFmtId="49" fontId="23" fillId="0" borderId="22" xfId="0" applyNumberFormat="1" applyFont="1" applyBorder="1"/>
    <xf numFmtId="0" fontId="0" fillId="48" borderId="0" xfId="0" applyFill="1"/>
    <xf numFmtId="49" fontId="0" fillId="49" borderId="23" xfId="0" applyNumberFormat="1" applyFill="1" applyBorder="1"/>
    <xf numFmtId="0" fontId="0" fillId="49" borderId="22" xfId="0" applyFill="1" applyBorder="1"/>
    <xf numFmtId="49" fontId="0" fillId="49" borderId="22" xfId="0" applyNumberFormat="1" applyFill="1" applyBorder="1"/>
    <xf numFmtId="0" fontId="0" fillId="50" borderId="0" xfId="0" applyFill="1"/>
    <xf numFmtId="49" fontId="0" fillId="50" borderId="23" xfId="0" applyNumberFormat="1" applyFill="1" applyBorder="1"/>
    <xf numFmtId="0" fontId="0" fillId="50" borderId="22" xfId="0" applyFill="1" applyBorder="1"/>
    <xf numFmtId="49" fontId="0" fillId="50" borderId="22" xfId="0" applyNumberFormat="1" applyFill="1" applyBorder="1"/>
    <xf numFmtId="41" fontId="7" fillId="0" borderId="14" xfId="78" applyNumberFormat="1" applyFont="1" applyFill="1" applyBorder="1"/>
    <xf numFmtId="41" fontId="7" fillId="6" borderId="14" xfId="78" applyNumberFormat="1" applyFont="1" applyFill="1" applyBorder="1" applyAlignment="1">
      <alignment horizontal="right"/>
    </xf>
    <xf numFmtId="41" fontId="23" fillId="0" borderId="45" xfId="8" applyFont="1" applyBorder="1"/>
    <xf numFmtId="41" fontId="4" fillId="0" borderId="45" xfId="8" applyFont="1" applyBorder="1"/>
    <xf numFmtId="41" fontId="4" fillId="13" borderId="45" xfId="8" applyFont="1" applyFill="1" applyBorder="1"/>
    <xf numFmtId="41" fontId="0" fillId="11" borderId="0" xfId="8" applyFont="1" applyFill="1"/>
    <xf numFmtId="41" fontId="6" fillId="2" borderId="0" xfId="8" applyFont="1" applyFill="1"/>
    <xf numFmtId="41" fontId="37" fillId="0" borderId="0" xfId="8" applyFont="1" applyFill="1"/>
    <xf numFmtId="41" fontId="23" fillId="0" borderId="0" xfId="0" applyNumberFormat="1" applyFont="1"/>
    <xf numFmtId="49" fontId="0" fillId="51" borderId="23" xfId="0" applyNumberFormat="1" applyFill="1" applyBorder="1"/>
    <xf numFmtId="0" fontId="0" fillId="51" borderId="22" xfId="0" applyFill="1" applyBorder="1"/>
    <xf numFmtId="49" fontId="0" fillId="51" borderId="22" xfId="0" applyNumberFormat="1" applyFill="1" applyBorder="1"/>
    <xf numFmtId="0" fontId="0" fillId="52" borderId="0" xfId="0" applyFill="1"/>
    <xf numFmtId="41" fontId="0" fillId="51" borderId="45" xfId="8" applyFont="1" applyFill="1" applyBorder="1"/>
    <xf numFmtId="41" fontId="0" fillId="52" borderId="0" xfId="0" applyNumberFormat="1" applyFill="1"/>
    <xf numFmtId="49" fontId="0" fillId="52" borderId="23" xfId="0" applyNumberFormat="1" applyFill="1" applyBorder="1"/>
    <xf numFmtId="0" fontId="0" fillId="52" borderId="22" xfId="0" applyFill="1" applyBorder="1"/>
    <xf numFmtId="49" fontId="0" fillId="52" borderId="22" xfId="0" applyNumberFormat="1" applyFill="1" applyBorder="1"/>
    <xf numFmtId="41" fontId="0" fillId="52" borderId="45" xfId="8" applyFont="1" applyFill="1" applyBorder="1"/>
    <xf numFmtId="169" fontId="7" fillId="0" borderId="0" xfId="8" applyNumberFormat="1" applyFont="1" applyFill="1" applyBorder="1"/>
    <xf numFmtId="169" fontId="6" fillId="0" borderId="0" xfId="1" applyNumberFormat="1" applyFont="1" applyFill="1"/>
    <xf numFmtId="169" fontId="11" fillId="0" borderId="0" xfId="1" applyNumberFormat="1" applyFont="1" applyFill="1" applyBorder="1" applyAlignment="1">
      <alignment vertical="center"/>
    </xf>
    <xf numFmtId="41" fontId="7" fillId="0" borderId="0" xfId="1" applyNumberFormat="1" applyFont="1" applyFill="1" applyBorder="1"/>
    <xf numFmtId="169" fontId="7" fillId="0" borderId="0" xfId="3015" applyNumberFormat="1" applyFont="1" applyFill="1" applyBorder="1"/>
    <xf numFmtId="169" fontId="7" fillId="0" borderId="0" xfId="3015" applyNumberFormat="1" applyFont="1" applyFill="1" applyBorder="1" applyAlignment="1">
      <alignment vertical="center"/>
    </xf>
    <xf numFmtId="41" fontId="7" fillId="0" borderId="0" xfId="3016" applyFont="1" applyFill="1" applyBorder="1" applyAlignment="1">
      <alignment vertical="center"/>
    </xf>
    <xf numFmtId="184" fontId="81" fillId="0" borderId="0" xfId="13" applyNumberFormat="1" applyFont="1"/>
    <xf numFmtId="184" fontId="81" fillId="0" borderId="0" xfId="13" applyNumberFormat="1" applyFont="1" applyFill="1"/>
    <xf numFmtId="184" fontId="7" fillId="0" borderId="0" xfId="571" applyNumberFormat="1" applyFont="1"/>
    <xf numFmtId="184" fontId="81" fillId="0" borderId="0" xfId="0" applyNumberFormat="1" applyFont="1"/>
    <xf numFmtId="0" fontId="6" fillId="0" borderId="1" xfId="0" applyFont="1" applyBorder="1"/>
    <xf numFmtId="169" fontId="18" fillId="0" borderId="1" xfId="0" applyNumberFormat="1" applyFont="1" applyBorder="1"/>
    <xf numFmtId="41" fontId="11" fillId="0" borderId="0" xfId="8" applyFont="1" applyFill="1" applyBorder="1" applyAlignment="1"/>
    <xf numFmtId="169" fontId="5" fillId="8" borderId="20" xfId="0" applyNumberFormat="1" applyFont="1" applyFill="1" applyBorder="1"/>
    <xf numFmtId="169" fontId="18" fillId="6" borderId="1" xfId="0" applyNumberFormat="1" applyFont="1" applyFill="1" applyBorder="1"/>
    <xf numFmtId="182" fontId="5" fillId="0" borderId="0" xfId="6517" applyNumberFormat="1" applyFont="1" applyFill="1" applyBorder="1" applyAlignment="1"/>
    <xf numFmtId="41" fontId="11" fillId="6" borderId="0" xfId="5242" applyFont="1" applyFill="1" applyBorder="1" applyAlignment="1"/>
    <xf numFmtId="0" fontId="0" fillId="47" borderId="22" xfId="0" applyFill="1" applyBorder="1"/>
    <xf numFmtId="0" fontId="0" fillId="3" borderId="22" xfId="0" applyFill="1" applyBorder="1"/>
    <xf numFmtId="185" fontId="0" fillId="13" borderId="45" xfId="8" applyNumberFormat="1" applyFont="1" applyFill="1" applyBorder="1"/>
    <xf numFmtId="185" fontId="0" fillId="0" borderId="45" xfId="8" applyNumberFormat="1" applyFont="1" applyBorder="1"/>
    <xf numFmtId="185" fontId="4" fillId="0" borderId="45" xfId="8" applyNumberFormat="1" applyFont="1" applyBorder="1"/>
    <xf numFmtId="185" fontId="4" fillId="13" borderId="45" xfId="8" applyNumberFormat="1" applyFont="1" applyFill="1" applyBorder="1"/>
    <xf numFmtId="185" fontId="0" fillId="51" borderId="45" xfId="8" applyNumberFormat="1" applyFont="1" applyFill="1" applyBorder="1"/>
    <xf numFmtId="185" fontId="23" fillId="0" borderId="45" xfId="8" applyNumberFormat="1" applyFont="1" applyBorder="1"/>
    <xf numFmtId="185" fontId="0" fillId="52" borderId="45" xfId="8" applyNumberFormat="1" applyFont="1" applyFill="1" applyBorder="1"/>
    <xf numFmtId="185" fontId="0" fillId="0" borderId="0" xfId="8" applyNumberFormat="1" applyFont="1"/>
    <xf numFmtId="185" fontId="0" fillId="0" borderId="0" xfId="0" applyNumberFormat="1"/>
    <xf numFmtId="185" fontId="0" fillId="0" borderId="22" xfId="8" applyNumberFormat="1" applyFont="1" applyBorder="1"/>
    <xf numFmtId="185" fontId="0" fillId="0" borderId="22" xfId="8" applyNumberFormat="1" applyFont="1" applyFill="1" applyBorder="1"/>
    <xf numFmtId="170" fontId="0" fillId="0" borderId="0" xfId="0" applyNumberFormat="1"/>
    <xf numFmtId="170" fontId="0" fillId="13" borderId="23" xfId="0" applyNumberFormat="1" applyFill="1" applyBorder="1"/>
    <xf numFmtId="41" fontId="0" fillId="50" borderId="45" xfId="8" applyFont="1" applyFill="1" applyBorder="1"/>
    <xf numFmtId="41" fontId="0" fillId="50" borderId="0" xfId="0" applyNumberFormat="1" applyFill="1"/>
    <xf numFmtId="169" fontId="7" fillId="0" borderId="0" xfId="8" applyNumberFormat="1" applyFont="1" applyFill="1" applyAlignment="1">
      <alignment horizontal="right" vertical="center"/>
    </xf>
    <xf numFmtId="169" fontId="11" fillId="0" borderId="2" xfId="1" applyNumberFormat="1" applyFont="1" applyFill="1" applyBorder="1" applyAlignment="1">
      <alignment horizontal="right" vertical="center"/>
    </xf>
    <xf numFmtId="169" fontId="7" fillId="0" borderId="0" xfId="1" applyNumberFormat="1" applyFont="1" applyFill="1" applyAlignment="1">
      <alignment horizontal="right" vertical="center"/>
    </xf>
    <xf numFmtId="169" fontId="7" fillId="0" borderId="0" xfId="1" quotePrefix="1" applyNumberFormat="1" applyFont="1" applyFill="1" applyAlignment="1">
      <alignment horizontal="right" vertical="center"/>
    </xf>
    <xf numFmtId="169" fontId="11" fillId="0" borderId="0" xfId="1" applyNumberFormat="1" applyFont="1" applyFill="1" applyAlignment="1">
      <alignment horizontal="right" vertical="center"/>
    </xf>
    <xf numFmtId="169" fontId="11" fillId="0" borderId="3" xfId="1" applyNumberFormat="1" applyFont="1" applyFill="1" applyBorder="1" applyAlignment="1">
      <alignment horizontal="right" vertical="center"/>
    </xf>
    <xf numFmtId="41" fontId="49" fillId="0" borderId="0" xfId="3016" applyFont="1" applyFill="1" applyBorder="1" applyAlignment="1">
      <alignment vertical="center"/>
    </xf>
    <xf numFmtId="179" fontId="7" fillId="0" borderId="0" xfId="8" applyNumberFormat="1" applyFont="1" applyFill="1" applyBorder="1"/>
    <xf numFmtId="179" fontId="11" fillId="0" borderId="0" xfId="8" applyNumberFormat="1" applyFont="1" applyFill="1"/>
    <xf numFmtId="185" fontId="6" fillId="0" borderId="0" xfId="0" applyNumberFormat="1" applyFont="1"/>
    <xf numFmtId="41" fontId="81" fillId="52" borderId="0" xfId="0" applyNumberFormat="1" applyFont="1" applyFill="1"/>
    <xf numFmtId="41" fontId="1" fillId="52" borderId="7" xfId="8" applyFont="1" applyFill="1" applyBorder="1"/>
    <xf numFmtId="0" fontId="6" fillId="52" borderId="0" xfId="0" applyFont="1" applyFill="1"/>
    <xf numFmtId="41" fontId="7" fillId="52" borderId="0" xfId="0" applyNumberFormat="1" applyFont="1" applyFill="1"/>
    <xf numFmtId="41" fontId="81" fillId="53" borderId="0" xfId="0" applyNumberFormat="1" applyFont="1" applyFill="1"/>
    <xf numFmtId="0" fontId="6" fillId="54" borderId="0" xfId="0" applyFont="1" applyFill="1"/>
    <xf numFmtId="41" fontId="6" fillId="54" borderId="0" xfId="0" applyNumberFormat="1" applyFont="1" applyFill="1"/>
    <xf numFmtId="41" fontId="0" fillId="55" borderId="0" xfId="0" applyNumberFormat="1" applyFill="1"/>
    <xf numFmtId="41" fontId="6" fillId="0" borderId="0" xfId="0" applyNumberFormat="1" applyFont="1" applyAlignment="1">
      <alignment horizontal="left"/>
    </xf>
    <xf numFmtId="3" fontId="7" fillId="0" borderId="0" xfId="8" applyNumberFormat="1" applyFont="1" applyFill="1" applyBorder="1"/>
    <xf numFmtId="41" fontId="7" fillId="0" borderId="0" xfId="8" applyFont="1" applyFill="1" applyAlignment="1">
      <alignment vertical="center"/>
    </xf>
    <xf numFmtId="170" fontId="73" fillId="13" borderId="23" xfId="0" applyNumberFormat="1" applyFont="1" applyFill="1" applyBorder="1"/>
    <xf numFmtId="0" fontId="73" fillId="13" borderId="22" xfId="0" applyFont="1" applyFill="1" applyBorder="1"/>
    <xf numFmtId="0" fontId="73" fillId="0" borderId="0" xfId="0" applyFont="1"/>
    <xf numFmtId="185" fontId="73" fillId="13" borderId="45" xfId="8" applyNumberFormat="1" applyFont="1" applyFill="1" applyBorder="1"/>
    <xf numFmtId="0" fontId="73" fillId="3" borderId="0" xfId="0" applyFont="1" applyFill="1"/>
    <xf numFmtId="0" fontId="73" fillId="0" borderId="22" xfId="0" applyFont="1" applyBorder="1"/>
    <xf numFmtId="185" fontId="73" fillId="0" borderId="45" xfId="8" applyNumberFormat="1" applyFont="1" applyBorder="1"/>
    <xf numFmtId="170" fontId="73" fillId="14" borderId="23" xfId="0" applyNumberFormat="1" applyFont="1" applyFill="1" applyBorder="1"/>
    <xf numFmtId="0" fontId="73" fillId="11" borderId="22" xfId="0" applyFont="1" applyFill="1" applyBorder="1"/>
    <xf numFmtId="0" fontId="73" fillId="11" borderId="0" xfId="0" applyFont="1" applyFill="1"/>
    <xf numFmtId="185" fontId="73" fillId="11" borderId="45" xfId="8" applyNumberFormat="1" applyFont="1" applyFill="1" applyBorder="1"/>
    <xf numFmtId="170" fontId="0" fillId="0" borderId="23" xfId="0" applyNumberFormat="1" applyBorder="1"/>
    <xf numFmtId="185" fontId="0" fillId="0" borderId="45" xfId="8" applyNumberFormat="1" applyFont="1" applyFill="1" applyBorder="1"/>
    <xf numFmtId="43" fontId="6" fillId="0" borderId="13" xfId="0" applyNumberFormat="1" applyFont="1" applyBorder="1"/>
    <xf numFmtId="3" fontId="6" fillId="0" borderId="0" xfId="0" applyNumberFormat="1" applyFont="1"/>
    <xf numFmtId="187" fontId="6" fillId="0" borderId="0" xfId="0" applyNumberFormat="1" applyFont="1"/>
    <xf numFmtId="188" fontId="6" fillId="0" borderId="0" xfId="0" applyNumberFormat="1" applyFont="1"/>
    <xf numFmtId="186" fontId="6" fillId="6" borderId="0" xfId="8" applyNumberFormat="1" applyFont="1" applyFill="1"/>
    <xf numFmtId="190" fontId="6" fillId="2" borderId="0" xfId="0" applyNumberFormat="1" applyFont="1" applyFill="1"/>
    <xf numFmtId="41" fontId="18" fillId="0" borderId="0" xfId="8" applyFont="1" applyFill="1" applyAlignment="1">
      <alignment horizontal="right"/>
    </xf>
    <xf numFmtId="0" fontId="7" fillId="0" borderId="0" xfId="13" applyFont="1" applyBorder="1" applyAlignment="1">
      <alignment horizontal="center" vertical="center"/>
    </xf>
    <xf numFmtId="41" fontId="81" fillId="0" borderId="0" xfId="0" applyNumberFormat="1" applyFont="1"/>
    <xf numFmtId="170" fontId="0" fillId="14" borderId="23" xfId="0" applyNumberFormat="1" applyFill="1" applyBorder="1"/>
    <xf numFmtId="0" fontId="0" fillId="11" borderId="22" xfId="0" applyFill="1" applyBorder="1"/>
    <xf numFmtId="185" fontId="0" fillId="11" borderId="45" xfId="8" applyNumberFormat="1" applyFont="1" applyFill="1" applyBorder="1"/>
    <xf numFmtId="0" fontId="0" fillId="14" borderId="22" xfId="0" applyFill="1" applyBorder="1"/>
    <xf numFmtId="185" fontId="0" fillId="14" borderId="45" xfId="8" applyNumberFormat="1" applyFont="1" applyFill="1" applyBorder="1"/>
    <xf numFmtId="49" fontId="73" fillId="13" borderId="22" xfId="0" applyNumberFormat="1" applyFont="1" applyFill="1" applyBorder="1"/>
    <xf numFmtId="49" fontId="73" fillId="0" borderId="22" xfId="0" applyNumberFormat="1" applyFont="1" applyBorder="1"/>
    <xf numFmtId="49" fontId="0" fillId="11" borderId="22" xfId="0" applyNumberFormat="1" applyFill="1" applyBorder="1"/>
    <xf numFmtId="1" fontId="0" fillId="13" borderId="22" xfId="0" applyNumberFormat="1" applyFill="1" applyBorder="1"/>
    <xf numFmtId="1" fontId="0" fillId="0" borderId="22" xfId="0" applyNumberFormat="1" applyBorder="1"/>
    <xf numFmtId="1" fontId="0" fillId="51" borderId="22" xfId="0" applyNumberFormat="1" applyFill="1" applyBorder="1"/>
    <xf numFmtId="1" fontId="23" fillId="0" borderId="22" xfId="0" applyNumberFormat="1" applyFont="1" applyBorder="1"/>
    <xf numFmtId="1" fontId="0" fillId="52" borderId="22" xfId="0" applyNumberFormat="1" applyFill="1" applyBorder="1"/>
    <xf numFmtId="1" fontId="73" fillId="13" borderId="22" xfId="0" applyNumberFormat="1" applyFont="1" applyFill="1" applyBorder="1"/>
    <xf numFmtId="1" fontId="73" fillId="0" borderId="22" xfId="0" applyNumberFormat="1" applyFont="1" applyBorder="1"/>
    <xf numFmtId="1" fontId="0" fillId="11" borderId="22" xfId="0" applyNumberFormat="1" applyFill="1" applyBorder="1"/>
    <xf numFmtId="1" fontId="0" fillId="14" borderId="22" xfId="0" applyNumberFormat="1" applyFill="1" applyBorder="1"/>
    <xf numFmtId="1" fontId="0" fillId="0" borderId="0" xfId="0" applyNumberFormat="1"/>
    <xf numFmtId="0" fontId="0" fillId="13" borderId="45" xfId="8" applyNumberFormat="1" applyFont="1" applyFill="1" applyBorder="1"/>
    <xf numFmtId="0" fontId="0" fillId="0" borderId="45" xfId="8" applyNumberFormat="1" applyFont="1" applyBorder="1"/>
    <xf numFmtId="0" fontId="4" fillId="0" borderId="45" xfId="8" applyNumberFormat="1" applyFont="1" applyBorder="1"/>
    <xf numFmtId="0" fontId="4" fillId="13" borderId="45" xfId="8" applyNumberFormat="1" applyFont="1" applyFill="1" applyBorder="1"/>
    <xf numFmtId="0" fontId="0" fillId="0" borderId="45" xfId="8" applyNumberFormat="1" applyFont="1" applyFill="1" applyBorder="1"/>
    <xf numFmtId="0" fontId="0" fillId="51" borderId="45" xfId="8" applyNumberFormat="1" applyFont="1" applyFill="1" applyBorder="1"/>
    <xf numFmtId="0" fontId="23" fillId="0" borderId="45" xfId="8" applyNumberFormat="1" applyFont="1" applyBorder="1"/>
    <xf numFmtId="0" fontId="0" fillId="52" borderId="45" xfId="8" applyNumberFormat="1" applyFont="1" applyFill="1" applyBorder="1"/>
    <xf numFmtId="0" fontId="73" fillId="13" borderId="45" xfId="8" applyNumberFormat="1" applyFont="1" applyFill="1" applyBorder="1"/>
    <xf numFmtId="0" fontId="73" fillId="0" borderId="45" xfId="8" applyNumberFormat="1" applyFont="1" applyBorder="1"/>
    <xf numFmtId="0" fontId="0" fillId="11" borderId="45" xfId="8" applyNumberFormat="1" applyFont="1" applyFill="1" applyBorder="1"/>
    <xf numFmtId="0" fontId="0" fillId="14" borderId="45" xfId="8" applyNumberFormat="1" applyFont="1" applyFill="1" applyBorder="1"/>
    <xf numFmtId="0" fontId="0" fillId="0" borderId="0" xfId="8" applyNumberFormat="1" applyFont="1"/>
    <xf numFmtId="182" fontId="0" fillId="0" borderId="22" xfId="8" applyNumberFormat="1" applyFont="1" applyFill="1" applyBorder="1"/>
    <xf numFmtId="0" fontId="6" fillId="0" borderId="0" xfId="0" applyFont="1" applyAlignment="1">
      <alignment vertical="top" wrapText="1"/>
    </xf>
    <xf numFmtId="169" fontId="6" fillId="2" borderId="0" xfId="8" applyNumberFormat="1" applyFont="1" applyFill="1"/>
    <xf numFmtId="182" fontId="6" fillId="6" borderId="0" xfId="0" applyNumberFormat="1" applyFont="1" applyFill="1"/>
    <xf numFmtId="41" fontId="6" fillId="0" borderId="0" xfId="8" applyFont="1" applyFill="1" applyBorder="1" applyAlignment="1"/>
    <xf numFmtId="41" fontId="6" fillId="0" borderId="0" xfId="8" applyFont="1" applyFill="1" applyAlignment="1"/>
    <xf numFmtId="41" fontId="6" fillId="52" borderId="0" xfId="0" applyNumberFormat="1" applyFont="1" applyFill="1"/>
    <xf numFmtId="169" fontId="7" fillId="0" borderId="0" xfId="8430" applyNumberFormat="1" applyFont="1" applyFill="1" applyBorder="1"/>
    <xf numFmtId="169" fontId="7" fillId="0" borderId="0" xfId="8431" applyNumberFormat="1" applyFont="1" applyFill="1" applyBorder="1"/>
    <xf numFmtId="41" fontId="4" fillId="0" borderId="0" xfId="6864" applyFont="1" applyFill="1"/>
    <xf numFmtId="169" fontId="7" fillId="0" borderId="0" xfId="8432" applyNumberFormat="1" applyFont="1" applyFill="1" applyBorder="1"/>
    <xf numFmtId="178" fontId="0" fillId="0" borderId="0" xfId="8" applyNumberFormat="1" applyFont="1" applyFill="1"/>
    <xf numFmtId="17" fontId="11" fillId="0" borderId="30" xfId="0" applyNumberFormat="1" applyFont="1" applyBorder="1" applyAlignment="1">
      <alignment horizontal="center" vertical="center"/>
    </xf>
    <xf numFmtId="41" fontId="6" fillId="0" borderId="0" xfId="8" applyFont="1" applyFill="1" applyAlignment="1">
      <alignment horizontal="center"/>
    </xf>
    <xf numFmtId="41" fontId="7" fillId="0" borderId="13" xfId="8" applyFont="1" applyFill="1" applyBorder="1"/>
    <xf numFmtId="178" fontId="6" fillId="6" borderId="0" xfId="0" applyNumberFormat="1" applyFont="1" applyFill="1"/>
    <xf numFmtId="41" fontId="20" fillId="0" borderId="0" xfId="8" applyFont="1"/>
    <xf numFmtId="3" fontId="7" fillId="0" borderId="0" xfId="13005" applyNumberFormat="1" applyFont="1" applyFill="1"/>
    <xf numFmtId="0" fontId="0" fillId="0" borderId="0" xfId="8" applyNumberFormat="1" applyFont="1" applyBorder="1"/>
    <xf numFmtId="3" fontId="7" fillId="0" borderId="0" xfId="8566" applyNumberFormat="1" applyFont="1" applyFill="1"/>
    <xf numFmtId="0" fontId="0" fillId="11" borderId="0" xfId="8" applyNumberFormat="1" applyFont="1" applyFill="1" applyBorder="1"/>
    <xf numFmtId="0" fontId="0" fillId="0" borderId="0" xfId="0" applyAlignment="1">
      <alignment horizontal="left"/>
    </xf>
    <xf numFmtId="41" fontId="81" fillId="0" borderId="0" xfId="8" applyFont="1" applyFill="1"/>
    <xf numFmtId="0" fontId="23" fillId="0" borderId="0" xfId="0" applyFont="1" applyAlignment="1">
      <alignment horizontal="left"/>
    </xf>
    <xf numFmtId="41" fontId="80" fillId="0" borderId="7" xfId="0" applyNumberFormat="1" applyFont="1" applyBorder="1"/>
    <xf numFmtId="41" fontId="80" fillId="0" borderId="7" xfId="15088" applyFont="1" applyFill="1" applyBorder="1"/>
    <xf numFmtId="169" fontId="5" fillId="8" borderId="8" xfId="0" applyNumberFormat="1" applyFont="1" applyFill="1" applyBorder="1"/>
    <xf numFmtId="0" fontId="7" fillId="0" borderId="0" xfId="13" applyFont="1" applyFill="1" applyAlignment="1">
      <alignment horizontal="center"/>
    </xf>
    <xf numFmtId="170" fontId="81" fillId="0" borderId="23" xfId="0" applyNumberFormat="1" applyFont="1" applyBorder="1"/>
    <xf numFmtId="0" fontId="81" fillId="0" borderId="22" xfId="0" applyFont="1" applyBorder="1"/>
    <xf numFmtId="1" fontId="81" fillId="0" borderId="22" xfId="0" applyNumberFormat="1" applyFont="1" applyBorder="1"/>
    <xf numFmtId="49" fontId="81" fillId="0" borderId="22" xfId="0" applyNumberFormat="1" applyFont="1" applyBorder="1"/>
    <xf numFmtId="0" fontId="81" fillId="0" borderId="0" xfId="0" applyFont="1"/>
    <xf numFmtId="41" fontId="81" fillId="0" borderId="45" xfId="8" applyFont="1" applyFill="1" applyBorder="1"/>
    <xf numFmtId="41" fontId="7" fillId="0" borderId="7" xfId="8" applyFont="1" applyFill="1" applyBorder="1" applyAlignment="1">
      <alignment horizontal="center" vertical="center" wrapText="1"/>
    </xf>
    <xf numFmtId="9" fontId="6" fillId="6" borderId="0" xfId="9" applyFont="1" applyFill="1"/>
    <xf numFmtId="9" fontId="18" fillId="6" borderId="0" xfId="9" applyFont="1" applyFill="1" applyAlignment="1">
      <alignment wrapText="1"/>
    </xf>
    <xf numFmtId="0" fontId="15" fillId="2" borderId="0" xfId="13" applyFill="1" applyAlignment="1" applyProtection="1">
      <alignment horizontal="center" vertical="center"/>
      <protection locked="0"/>
    </xf>
    <xf numFmtId="0" fontId="6" fillId="3" borderId="0" xfId="0" applyFont="1" applyFill="1" applyAlignment="1">
      <alignment horizontal="left"/>
    </xf>
    <xf numFmtId="0" fontId="12" fillId="0" borderId="0" xfId="0" applyFont="1" applyAlignment="1">
      <alignment horizontal="center" vertical="center"/>
    </xf>
    <xf numFmtId="0" fontId="12" fillId="0" borderId="7" xfId="0" applyFont="1" applyBorder="1" applyAlignment="1">
      <alignment horizontal="right"/>
    </xf>
    <xf numFmtId="0" fontId="12" fillId="56" borderId="7" xfId="0" applyFont="1" applyFill="1" applyBorder="1"/>
    <xf numFmtId="0" fontId="12" fillId="0" borderId="7" xfId="0" applyFont="1" applyBorder="1"/>
    <xf numFmtId="0" fontId="12" fillId="56" borderId="7" xfId="0" applyFont="1" applyFill="1" applyBorder="1" applyAlignment="1">
      <alignment horizontal="left"/>
    </xf>
    <xf numFmtId="0" fontId="12" fillId="0" borderId="7" xfId="0" applyFont="1" applyBorder="1" applyAlignment="1">
      <alignment horizontal="center"/>
    </xf>
    <xf numFmtId="14" fontId="12" fillId="56" borderId="7" xfId="0" applyNumberFormat="1" applyFont="1" applyFill="1" applyBorder="1"/>
    <xf numFmtId="183" fontId="6" fillId="0" borderId="7" xfId="595" applyNumberFormat="1" applyFont="1" applyFill="1" applyBorder="1" applyAlignment="1">
      <alignment vertical="center"/>
    </xf>
    <xf numFmtId="170" fontId="7" fillId="0" borderId="0" xfId="0" applyNumberFormat="1" applyFont="1" applyAlignment="1">
      <alignment horizontal="left"/>
    </xf>
    <xf numFmtId="0" fontId="12" fillId="56" borderId="7" xfId="0" applyFont="1" applyFill="1" applyBorder="1" applyAlignment="1">
      <alignment horizontal="left" wrapText="1"/>
    </xf>
    <xf numFmtId="0" fontId="12" fillId="0" borderId="7" xfId="0" applyFont="1" applyBorder="1" applyAlignment="1">
      <alignment vertical="top"/>
    </xf>
    <xf numFmtId="0" fontId="15" fillId="56" borderId="7" xfId="13" applyFill="1" applyBorder="1"/>
    <xf numFmtId="0" fontId="39" fillId="0" borderId="7" xfId="0" applyFont="1" applyBorder="1"/>
    <xf numFmtId="41" fontId="12" fillId="56" borderId="7" xfId="8" applyFont="1" applyFill="1" applyBorder="1" applyAlignment="1">
      <alignment horizontal="center"/>
    </xf>
    <xf numFmtId="41" fontId="12" fillId="56" borderId="7" xfId="8" applyFont="1" applyFill="1" applyBorder="1" applyAlignment="1">
      <alignment horizontal="center" vertical="center"/>
    </xf>
    <xf numFmtId="3" fontId="12" fillId="56" borderId="7" xfId="0" applyNumberFormat="1" applyFont="1" applyFill="1" applyBorder="1" applyAlignment="1">
      <alignment horizontal="center"/>
    </xf>
    <xf numFmtId="0" fontId="15" fillId="0" borderId="0" xfId="13" applyFill="1" applyAlignment="1">
      <alignment horizontal="center"/>
    </xf>
    <xf numFmtId="0" fontId="16" fillId="6" borderId="0" xfId="13" applyFont="1" applyFill="1" applyAlignment="1">
      <alignment horizontal="center"/>
    </xf>
    <xf numFmtId="0" fontId="16" fillId="0" borderId="0" xfId="13" applyFont="1" applyFill="1" applyAlignment="1">
      <alignment horizontal="center"/>
    </xf>
    <xf numFmtId="0" fontId="15" fillId="0" borderId="0" xfId="13" applyBorder="1" applyAlignment="1">
      <alignment horizontal="center"/>
    </xf>
    <xf numFmtId="0" fontId="15" fillId="0" borderId="0" xfId="13" quotePrefix="1" applyAlignment="1">
      <alignment horizontal="center" vertical="center"/>
    </xf>
    <xf numFmtId="0" fontId="15" fillId="0" borderId="0" xfId="13" applyFill="1" applyAlignment="1">
      <alignment horizontal="center" vertical="center"/>
    </xf>
    <xf numFmtId="10" fontId="7" fillId="0" borderId="7" xfId="9" applyNumberFormat="1" applyFont="1" applyBorder="1" applyAlignment="1">
      <alignment horizontal="center" vertical="center" wrapText="1"/>
    </xf>
    <xf numFmtId="0" fontId="5" fillId="0" borderId="0" xfId="0" applyFont="1" applyAlignment="1">
      <alignment vertical="justify" wrapText="1"/>
    </xf>
    <xf numFmtId="0" fontId="6" fillId="0" borderId="12" xfId="0" applyFont="1" applyBorder="1" applyAlignment="1">
      <alignment vertical="justify" wrapText="1"/>
    </xf>
    <xf numFmtId="0" fontId="12" fillId="56" borderId="7" xfId="0" applyFont="1" applyFill="1" applyBorder="1" applyAlignment="1">
      <alignment horizontal="center"/>
    </xf>
    <xf numFmtId="41" fontId="12" fillId="56" borderId="7" xfId="8" applyFont="1" applyFill="1" applyBorder="1"/>
    <xf numFmtId="10" fontId="12" fillId="56" borderId="7" xfId="9" applyNumberFormat="1" applyFont="1" applyFill="1" applyBorder="1" applyAlignment="1">
      <alignment horizontal="center"/>
    </xf>
    <xf numFmtId="0" fontId="86" fillId="0" borderId="0" xfId="13" applyFont="1" applyFill="1" applyAlignment="1">
      <alignment horizontal="center"/>
    </xf>
    <xf numFmtId="3" fontId="0" fillId="0" borderId="0" xfId="0" applyNumberFormat="1"/>
    <xf numFmtId="41" fontId="6" fillId="0" borderId="0" xfId="8" applyFont="1" applyAlignment="1">
      <alignment horizontal="center"/>
    </xf>
    <xf numFmtId="41" fontId="5" fillId="0" borderId="2" xfId="0" applyNumberFormat="1" applyFont="1" applyBorder="1"/>
    <xf numFmtId="0" fontId="12" fillId="6" borderId="0" xfId="0" applyFont="1" applyFill="1"/>
    <xf numFmtId="3" fontId="5" fillId="0" borderId="0" xfId="0" applyNumberFormat="1" applyFont="1" applyAlignment="1">
      <alignment horizontal="left"/>
    </xf>
    <xf numFmtId="3" fontId="15" fillId="0" borderId="0" xfId="13" applyNumberFormat="1" applyAlignment="1">
      <alignment horizontal="distributed" vertical="distributed"/>
    </xf>
    <xf numFmtId="3" fontId="7" fillId="0" borderId="7" xfId="0" applyNumberFormat="1" applyFont="1" applyBorder="1" applyAlignment="1">
      <alignment horizontal="center" vertical="center" wrapText="1"/>
    </xf>
    <xf numFmtId="41" fontId="5" fillId="0" borderId="2" xfId="8" applyFont="1" applyFill="1" applyBorder="1" applyAlignment="1">
      <alignment horizontal="center"/>
    </xf>
    <xf numFmtId="0" fontId="45" fillId="57" borderId="0" xfId="0" applyFont="1" applyFill="1"/>
    <xf numFmtId="0" fontId="87" fillId="0" borderId="0" xfId="0" applyFont="1"/>
    <xf numFmtId="169" fontId="11" fillId="0" borderId="0" xfId="0" applyNumberFormat="1" applyFont="1" applyAlignment="1">
      <alignment horizontal="center" wrapText="1"/>
    </xf>
    <xf numFmtId="169" fontId="9" fillId="6" borderId="0" xfId="8" applyNumberFormat="1" applyFont="1" applyFill="1" applyBorder="1"/>
    <xf numFmtId="169" fontId="7" fillId="0" borderId="0" xfId="1" applyNumberFormat="1" applyFont="1" applyFill="1" applyBorder="1" applyAlignment="1">
      <alignment horizontal="center"/>
    </xf>
    <xf numFmtId="41" fontId="5" fillId="8" borderId="8" xfId="8" applyFont="1" applyFill="1" applyBorder="1"/>
    <xf numFmtId="41" fontId="6" fillId="8" borderId="7" xfId="8" applyFont="1" applyFill="1" applyBorder="1"/>
    <xf numFmtId="41" fontId="5" fillId="8" borderId="7" xfId="8" applyFont="1" applyFill="1" applyBorder="1"/>
    <xf numFmtId="41" fontId="84" fillId="0" borderId="7" xfId="8" applyFont="1" applyBorder="1"/>
    <xf numFmtId="41" fontId="5" fillId="8" borderId="20" xfId="8" applyFont="1" applyFill="1" applyBorder="1"/>
    <xf numFmtId="41" fontId="14" fillId="6" borderId="0" xfId="0" applyNumberFormat="1" applyFont="1" applyFill="1"/>
    <xf numFmtId="0" fontId="11" fillId="0" borderId="0" xfId="0" applyFont="1" applyAlignment="1">
      <alignment horizontal="center" vertical="center"/>
    </xf>
    <xf numFmtId="3" fontId="11" fillId="0" borderId="0" xfId="1" applyNumberFormat="1" applyFont="1" applyFill="1" applyBorder="1" applyAlignment="1">
      <alignment horizontal="right"/>
    </xf>
    <xf numFmtId="3" fontId="11" fillId="9" borderId="25" xfId="1" applyNumberFormat="1" applyFont="1" applyFill="1" applyBorder="1" applyAlignment="1">
      <alignment vertical="center"/>
    </xf>
    <xf numFmtId="14" fontId="0" fillId="0" borderId="0" xfId="0" applyNumberFormat="1"/>
    <xf numFmtId="41" fontId="6" fillId="6" borderId="0" xfId="8" applyFont="1" applyFill="1" applyBorder="1"/>
    <xf numFmtId="0" fontId="88" fillId="0" borderId="0" xfId="0" applyFont="1"/>
    <xf numFmtId="0" fontId="7" fillId="58" borderId="0" xfId="0" applyFont="1" applyFill="1"/>
    <xf numFmtId="170" fontId="7" fillId="58" borderId="0" xfId="0" applyNumberFormat="1" applyFont="1" applyFill="1" applyAlignment="1">
      <alignment horizontal="center"/>
    </xf>
    <xf numFmtId="0" fontId="7" fillId="58" borderId="0" xfId="0" applyFont="1" applyFill="1" applyAlignment="1">
      <alignment horizontal="left"/>
    </xf>
    <xf numFmtId="0" fontId="11" fillId="58" borderId="0" xfId="0" applyFont="1" applyFill="1" applyAlignment="1">
      <alignment horizontal="center" vertical="center"/>
    </xf>
    <xf numFmtId="0" fontId="11" fillId="58" borderId="0" xfId="0" applyFont="1" applyFill="1" applyAlignment="1">
      <alignment horizontal="left"/>
    </xf>
    <xf numFmtId="0" fontId="7" fillId="58" borderId="0" xfId="0" applyFont="1" applyFill="1" applyAlignment="1">
      <alignment horizontal="center" vertical="center"/>
    </xf>
    <xf numFmtId="3" fontId="11" fillId="58" borderId="2" xfId="1" applyNumberFormat="1" applyFont="1" applyFill="1" applyBorder="1"/>
    <xf numFmtId="3" fontId="11" fillId="58" borderId="0" xfId="1" applyNumberFormat="1" applyFont="1" applyFill="1" applyBorder="1" applyAlignment="1">
      <alignment vertical="center"/>
    </xf>
    <xf numFmtId="3" fontId="7" fillId="58" borderId="0" xfId="0" applyNumberFormat="1" applyFont="1" applyFill="1"/>
    <xf numFmtId="41" fontId="11" fillId="58" borderId="0" xfId="8" applyFont="1" applyFill="1" applyBorder="1" applyAlignment="1">
      <alignment vertical="center"/>
    </xf>
    <xf numFmtId="0" fontId="11" fillId="58" borderId="0" xfId="0" applyFont="1" applyFill="1" applyAlignment="1">
      <alignment horizontal="left" vertical="center"/>
    </xf>
    <xf numFmtId="0" fontId="11" fillId="58" borderId="0" xfId="1" applyNumberFormat="1" applyFont="1" applyFill="1" applyBorder="1" applyAlignment="1">
      <alignment horizontal="center" vertical="center"/>
    </xf>
    <xf numFmtId="17" fontId="11" fillId="58" borderId="0" xfId="1" applyNumberFormat="1" applyFont="1" applyFill="1" applyBorder="1" applyAlignment="1">
      <alignment horizontal="center" vertical="center"/>
    </xf>
    <xf numFmtId="17" fontId="11" fillId="58" borderId="0" xfId="0" applyNumberFormat="1" applyFont="1" applyFill="1" applyAlignment="1">
      <alignment horizontal="center" vertical="center"/>
    </xf>
    <xf numFmtId="0" fontId="11" fillId="59" borderId="7" xfId="77" applyFont="1" applyFill="1" applyBorder="1" applyAlignment="1">
      <alignment horizontal="center" vertical="center"/>
    </xf>
    <xf numFmtId="0" fontId="11" fillId="59" borderId="7" xfId="77" applyFont="1" applyFill="1" applyBorder="1" applyAlignment="1">
      <alignment horizontal="center" vertical="center" wrapText="1"/>
    </xf>
    <xf numFmtId="41" fontId="11" fillId="59" borderId="7" xfId="8" applyFont="1" applyFill="1" applyBorder="1" applyAlignment="1">
      <alignment horizontal="center" vertical="center" wrapText="1"/>
    </xf>
    <xf numFmtId="0" fontId="6" fillId="58" borderId="0" xfId="0" applyFont="1" applyFill="1"/>
    <xf numFmtId="0" fontId="11" fillId="59" borderId="7" xfId="77" applyFont="1" applyFill="1" applyBorder="1" applyAlignment="1">
      <alignment vertical="center"/>
    </xf>
    <xf numFmtId="0" fontId="11" fillId="59" borderId="7" xfId="77" applyFont="1" applyFill="1" applyBorder="1" applyAlignment="1">
      <alignment vertical="center" wrapText="1"/>
    </xf>
    <xf numFmtId="41" fontId="11" fillId="59" borderId="7" xfId="8" applyFont="1" applyFill="1" applyBorder="1" applyAlignment="1">
      <alignment vertical="center" wrapText="1"/>
    </xf>
    <xf numFmtId="17" fontId="11" fillId="58" borderId="7" xfId="3" quotePrefix="1" applyNumberFormat="1" applyFont="1" applyFill="1" applyBorder="1" applyAlignment="1">
      <alignment horizontal="center"/>
    </xf>
    <xf numFmtId="0" fontId="11" fillId="59" borderId="7" xfId="77" applyFont="1" applyFill="1" applyBorder="1"/>
    <xf numFmtId="169" fontId="11" fillId="59" borderId="7" xfId="78" applyNumberFormat="1" applyFont="1" applyFill="1" applyBorder="1"/>
    <xf numFmtId="41" fontId="11" fillId="59" borderId="7" xfId="8" applyFont="1" applyFill="1" applyBorder="1"/>
    <xf numFmtId="169" fontId="7" fillId="0" borderId="10" xfId="0" applyNumberFormat="1" applyFont="1" applyBorder="1" applyAlignment="1">
      <alignment horizontal="center" vertical="center" wrapText="1"/>
    </xf>
    <xf numFmtId="17" fontId="11" fillId="58" borderId="29" xfId="0" applyNumberFormat="1" applyFont="1" applyFill="1" applyBorder="1" applyAlignment="1">
      <alignment horizontal="center" vertical="center"/>
    </xf>
    <xf numFmtId="17" fontId="11" fillId="58" borderId="31" xfId="0" applyNumberFormat="1" applyFont="1" applyFill="1" applyBorder="1" applyAlignment="1">
      <alignment horizontal="center" vertical="center"/>
    </xf>
    <xf numFmtId="17" fontId="11" fillId="58" borderId="32" xfId="0" applyNumberFormat="1" applyFont="1" applyFill="1" applyBorder="1" applyAlignment="1">
      <alignment horizontal="center" vertical="center"/>
    </xf>
    <xf numFmtId="0" fontId="11" fillId="58" borderId="1" xfId="3" applyFont="1" applyFill="1" applyBorder="1" applyAlignment="1">
      <alignment horizontal="center"/>
    </xf>
    <xf numFmtId="17" fontId="11" fillId="58" borderId="1" xfId="0" applyNumberFormat="1" applyFont="1" applyFill="1" applyBorder="1" applyAlignment="1">
      <alignment horizontal="center" vertical="center"/>
    </xf>
    <xf numFmtId="1" fontId="11" fillId="58" borderId="0" xfId="0" applyNumberFormat="1" applyFont="1" applyFill="1" applyAlignment="1">
      <alignment horizontal="center" vertical="center"/>
    </xf>
    <xf numFmtId="0" fontId="11" fillId="58" borderId="0" xfId="0" applyFont="1" applyFill="1"/>
    <xf numFmtId="3" fontId="11" fillId="58" borderId="0" xfId="1" applyNumberFormat="1" applyFont="1" applyFill="1" applyBorder="1" applyAlignment="1">
      <alignment horizontal="right"/>
    </xf>
    <xf numFmtId="43" fontId="6" fillId="6" borderId="13" xfId="0" applyNumberFormat="1" applyFont="1" applyFill="1" applyBorder="1"/>
    <xf numFmtId="17" fontId="11" fillId="58" borderId="1" xfId="3" quotePrefix="1" applyNumberFormat="1" applyFont="1" applyFill="1" applyBorder="1" applyAlignment="1">
      <alignment horizontal="center" vertical="center"/>
    </xf>
    <xf numFmtId="0" fontId="11" fillId="58" borderId="4" xfId="0" applyFont="1" applyFill="1" applyBorder="1" applyAlignment="1">
      <alignment vertical="center"/>
    </xf>
    <xf numFmtId="0" fontId="11" fillId="58" borderId="46" xfId="0" applyFont="1" applyFill="1" applyBorder="1" applyAlignment="1">
      <alignment vertical="center"/>
    </xf>
    <xf numFmtId="17" fontId="11" fillId="58" borderId="10" xfId="0" applyNumberFormat="1" applyFont="1" applyFill="1" applyBorder="1" applyAlignment="1">
      <alignment horizontal="center" vertical="center"/>
    </xf>
    <xf numFmtId="0" fontId="11" fillId="58" borderId="4" xfId="0" applyFont="1" applyFill="1" applyBorder="1" applyAlignment="1">
      <alignment horizontal="center" vertical="center"/>
    </xf>
    <xf numFmtId="0" fontId="11" fillId="58" borderId="7" xfId="0" applyFont="1" applyFill="1" applyBorder="1" applyAlignment="1">
      <alignment horizontal="center" vertical="center"/>
    </xf>
    <xf numFmtId="0" fontId="11" fillId="58" borderId="7" xfId="0" applyFont="1" applyFill="1" applyBorder="1" applyAlignment="1">
      <alignment horizontal="center" vertical="center" wrapText="1"/>
    </xf>
    <xf numFmtId="10" fontId="11" fillId="6" borderId="2" xfId="9" applyNumberFormat="1" applyFont="1" applyFill="1" applyBorder="1" applyAlignment="1">
      <alignment horizontal="right" wrapText="1"/>
    </xf>
    <xf numFmtId="10" fontId="11" fillId="0" borderId="2" xfId="9" applyNumberFormat="1" applyFont="1" applyFill="1" applyBorder="1" applyAlignment="1">
      <alignment horizontal="right" wrapText="1"/>
    </xf>
    <xf numFmtId="17" fontId="11" fillId="58" borderId="7" xfId="0" applyNumberFormat="1" applyFont="1" applyFill="1" applyBorder="1" applyAlignment="1">
      <alignment horizontal="center" vertical="center"/>
    </xf>
    <xf numFmtId="0" fontId="11" fillId="58" borderId="7" xfId="0" applyFont="1" applyFill="1" applyBorder="1" applyAlignment="1">
      <alignment horizontal="justify" vertical="center" wrapText="1"/>
    </xf>
    <xf numFmtId="0" fontId="7" fillId="58" borderId="7" xfId="0" applyFont="1" applyFill="1" applyBorder="1" applyAlignment="1">
      <alignment horizontal="right" vertical="center" wrapText="1"/>
    </xf>
    <xf numFmtId="0" fontId="7" fillId="58" borderId="7" xfId="0" applyFont="1" applyFill="1" applyBorder="1" applyAlignment="1">
      <alignment horizontal="center" vertical="center" wrapText="1"/>
    </xf>
    <xf numFmtId="169" fontId="11" fillId="58" borderId="0" xfId="1" applyNumberFormat="1" applyFont="1" applyFill="1"/>
    <xf numFmtId="169" fontId="11" fillId="58" borderId="0" xfId="1" applyNumberFormat="1" applyFont="1" applyFill="1" applyBorder="1"/>
    <xf numFmtId="169" fontId="11" fillId="58" borderId="0" xfId="1" applyNumberFormat="1" applyFont="1" applyFill="1" applyBorder="1" applyAlignment="1">
      <alignment vertical="center"/>
    </xf>
    <xf numFmtId="170" fontId="11" fillId="58" borderId="0" xfId="443" applyNumberFormat="1" applyFont="1" applyFill="1" applyBorder="1" applyAlignment="1">
      <alignment horizontal="center"/>
    </xf>
    <xf numFmtId="17" fontId="21" fillId="58" borderId="31" xfId="1" applyNumberFormat="1" applyFont="1" applyFill="1" applyBorder="1" applyAlignment="1">
      <alignment horizontal="center" vertical="center"/>
    </xf>
    <xf numFmtId="17" fontId="21" fillId="58" borderId="30" xfId="1" applyNumberFormat="1" applyFont="1" applyFill="1" applyBorder="1" applyAlignment="1">
      <alignment horizontal="center" vertical="center"/>
    </xf>
    <xf numFmtId="170" fontId="21" fillId="58" borderId="30" xfId="1" applyNumberFormat="1" applyFont="1" applyFill="1" applyBorder="1" applyAlignment="1">
      <alignment horizontal="center" vertical="center"/>
    </xf>
    <xf numFmtId="167" fontId="7" fillId="58" borderId="29" xfId="0" applyNumberFormat="1" applyFont="1" applyFill="1" applyBorder="1" applyAlignment="1">
      <alignment horizontal="center" vertical="center"/>
    </xf>
    <xf numFmtId="169" fontId="11" fillId="58" borderId="0" xfId="443" applyNumberFormat="1" applyFont="1" applyFill="1" applyBorder="1"/>
    <xf numFmtId="41" fontId="7" fillId="2" borderId="0" xfId="0" applyNumberFormat="1" applyFont="1" applyFill="1"/>
    <xf numFmtId="169" fontId="7" fillId="0" borderId="7" xfId="0" applyNumberFormat="1" applyFont="1" applyBorder="1" applyAlignment="1">
      <alignment vertical="center" wrapText="1"/>
    </xf>
    <xf numFmtId="0" fontId="11" fillId="2" borderId="0" xfId="0" applyFont="1" applyFill="1"/>
    <xf numFmtId="0" fontId="11" fillId="58" borderId="7" xfId="0" applyFont="1" applyFill="1" applyBorder="1" applyAlignment="1">
      <alignment horizontal="left" vertical="center" wrapText="1"/>
    </xf>
    <xf numFmtId="17" fontId="11" fillId="58" borderId="0" xfId="0" applyNumberFormat="1" applyFont="1" applyFill="1" applyAlignment="1">
      <alignment horizontal="center" vertical="center" wrapText="1"/>
    </xf>
    <xf numFmtId="17" fontId="11" fillId="58" borderId="1" xfId="3" quotePrefix="1" applyNumberFormat="1" applyFont="1" applyFill="1" applyBorder="1" applyAlignment="1">
      <alignment horizontal="center"/>
    </xf>
    <xf numFmtId="17" fontId="53" fillId="58" borderId="0" xfId="0" applyNumberFormat="1" applyFont="1" applyFill="1" applyAlignment="1">
      <alignment horizontal="center" vertical="center"/>
    </xf>
    <xf numFmtId="169" fontId="11" fillId="58" borderId="7" xfId="0" applyNumberFormat="1" applyFont="1" applyFill="1" applyBorder="1" applyAlignment="1">
      <alignment horizontal="center" vertical="center" wrapText="1"/>
    </xf>
    <xf numFmtId="0" fontId="11" fillId="58" borderId="0" xfId="0" applyFont="1" applyFill="1" applyAlignment="1">
      <alignment horizontal="center" vertical="center"/>
    </xf>
    <xf numFmtId="167" fontId="5" fillId="0" borderId="0" xfId="1" applyNumberFormat="1" applyFont="1" applyFill="1" applyAlignment="1">
      <alignment horizontal="center"/>
    </xf>
    <xf numFmtId="167" fontId="6" fillId="0" borderId="0" xfId="1" applyNumberFormat="1" applyFont="1" applyFill="1" applyAlignment="1">
      <alignment horizontal="center"/>
    </xf>
    <xf numFmtId="0" fontId="21" fillId="0" borderId="0" xfId="0" applyFont="1" applyAlignment="1">
      <alignment horizontal="center"/>
    </xf>
    <xf numFmtId="0" fontId="7" fillId="0" borderId="0" xfId="0" applyFont="1" applyAlignment="1">
      <alignment horizontal="center"/>
    </xf>
    <xf numFmtId="189" fontId="6" fillId="0" borderId="0" xfId="1" applyNumberFormat="1" applyFont="1" applyFill="1" applyAlignment="1">
      <alignment horizontal="center"/>
    </xf>
    <xf numFmtId="0" fontId="11" fillId="58" borderId="0" xfId="0" applyFont="1" applyFill="1" applyAlignment="1">
      <alignment horizontal="left"/>
    </xf>
    <xf numFmtId="0" fontId="11" fillId="0" borderId="0" xfId="0" applyFont="1" applyAlignment="1">
      <alignment horizontal="left" vertical="center"/>
    </xf>
    <xf numFmtId="0" fontId="11" fillId="58" borderId="0" xfId="0" applyFont="1" applyFill="1" applyAlignment="1">
      <alignment horizontal="left" vertical="center"/>
    </xf>
    <xf numFmtId="0" fontId="11" fillId="0" borderId="0" xfId="0" applyFont="1" applyAlignment="1">
      <alignment horizontal="left" wrapText="1"/>
    </xf>
    <xf numFmtId="3" fontId="6" fillId="0" borderId="0" xfId="0" applyNumberFormat="1" applyFont="1" applyAlignment="1">
      <alignment horizontal="center"/>
    </xf>
    <xf numFmtId="0" fontId="6" fillId="0" borderId="0" xfId="0" applyFont="1" applyAlignment="1">
      <alignment horizontal="center"/>
    </xf>
    <xf numFmtId="0" fontId="23" fillId="0" borderId="0" xfId="0" applyFont="1" applyAlignment="1">
      <alignment horizontal="center" vertical="center"/>
    </xf>
    <xf numFmtId="0" fontId="19" fillId="0" borderId="0" xfId="0" applyFont="1" applyAlignment="1">
      <alignment horizontal="center"/>
    </xf>
    <xf numFmtId="169" fontId="6" fillId="0" borderId="0" xfId="443" applyNumberFormat="1" applyFont="1" applyAlignment="1">
      <alignment horizontal="center"/>
    </xf>
    <xf numFmtId="167" fontId="11" fillId="58" borderId="11" xfId="1" applyNumberFormat="1" applyFont="1" applyFill="1" applyBorder="1" applyAlignment="1">
      <alignment horizontal="center" vertical="center" wrapText="1"/>
    </xf>
    <xf numFmtId="167" fontId="11" fillId="58" borderId="14" xfId="1" applyNumberFormat="1" applyFont="1" applyFill="1" applyBorder="1" applyAlignment="1">
      <alignment horizontal="center" vertical="center" wrapText="1"/>
    </xf>
    <xf numFmtId="167" fontId="11" fillId="58" borderId="8" xfId="1" applyNumberFormat="1" applyFont="1" applyFill="1" applyBorder="1" applyAlignment="1">
      <alignment horizontal="center" vertical="center" wrapText="1"/>
    </xf>
    <xf numFmtId="0" fontId="11" fillId="0" borderId="0" xfId="0" applyFont="1" applyAlignment="1">
      <alignment horizontal="center" vertical="center" wrapText="1"/>
    </xf>
    <xf numFmtId="167" fontId="11" fillId="58" borderId="7" xfId="1" applyNumberFormat="1" applyFont="1" applyFill="1" applyBorder="1" applyAlignment="1">
      <alignment horizontal="center" vertical="center" wrapText="1"/>
    </xf>
    <xf numFmtId="167" fontId="11" fillId="58" borderId="21" xfId="1" applyNumberFormat="1" applyFont="1" applyFill="1" applyBorder="1" applyAlignment="1">
      <alignment horizontal="center" vertical="center" wrapText="1"/>
    </xf>
    <xf numFmtId="167" fontId="11" fillId="58" borderId="6" xfId="1" applyNumberFormat="1" applyFont="1" applyFill="1" applyBorder="1" applyAlignment="1">
      <alignment horizontal="center" vertical="center" wrapText="1"/>
    </xf>
    <xf numFmtId="0" fontId="11" fillId="58" borderId="7" xfId="0" applyFont="1" applyFill="1" applyBorder="1" applyAlignment="1">
      <alignment horizontal="center" vertical="center" wrapText="1"/>
    </xf>
    <xf numFmtId="0" fontId="11" fillId="58" borderId="11" xfId="0" applyFont="1" applyFill="1" applyBorder="1" applyAlignment="1">
      <alignment horizontal="center" vertical="center" wrapText="1"/>
    </xf>
    <xf numFmtId="0" fontId="11" fillId="58" borderId="4" xfId="0" applyFont="1" applyFill="1" applyBorder="1" applyAlignment="1">
      <alignment horizontal="center" vertical="center" wrapText="1"/>
    </xf>
    <xf numFmtId="0" fontId="11" fillId="58" borderId="46" xfId="0" applyFont="1" applyFill="1" applyBorder="1" applyAlignment="1">
      <alignment horizontal="center" vertical="center" wrapText="1"/>
    </xf>
    <xf numFmtId="0" fontId="6" fillId="0" borderId="0" xfId="0" applyFont="1" applyAlignment="1">
      <alignment horizontal="justify" vertical="top" wrapText="1"/>
    </xf>
    <xf numFmtId="0" fontId="7" fillId="0" borderId="12" xfId="0" applyFont="1" applyBorder="1" applyAlignment="1">
      <alignment horizontal="justify" vertical="justify"/>
    </xf>
    <xf numFmtId="0" fontId="7" fillId="0" borderId="0" xfId="0" applyFont="1" applyAlignment="1">
      <alignment horizontal="justify" vertical="justify"/>
    </xf>
    <xf numFmtId="0" fontId="5" fillId="0" borderId="0" xfId="0" applyFont="1" applyAlignment="1">
      <alignment horizontal="right" vertical="center"/>
    </xf>
    <xf numFmtId="0" fontId="21" fillId="58" borderId="0" xfId="0" applyFont="1" applyFill="1" applyAlignment="1">
      <alignment horizontal="center" vertical="center"/>
    </xf>
    <xf numFmtId="0" fontId="21" fillId="0" borderId="0" xfId="0" applyFont="1" applyAlignment="1">
      <alignment horizontal="left" vertical="center"/>
    </xf>
    <xf numFmtId="0" fontId="5" fillId="0" borderId="4" xfId="0" applyFont="1" applyBorder="1" applyAlignment="1">
      <alignment horizontal="center"/>
    </xf>
    <xf numFmtId="0" fontId="5" fillId="0" borderId="10" xfId="0" applyFont="1" applyBorder="1" applyAlignment="1">
      <alignment horizontal="center"/>
    </xf>
    <xf numFmtId="0" fontId="10" fillId="0" borderId="0" xfId="0" applyFont="1" applyAlignment="1">
      <alignment horizontal="left" vertical="top" wrapText="1"/>
    </xf>
    <xf numFmtId="0" fontId="11" fillId="0" borderId="0" xfId="0" applyFont="1" applyAlignment="1">
      <alignment horizontal="center"/>
    </xf>
    <xf numFmtId="0" fontId="9" fillId="0" borderId="19" xfId="0" applyFont="1" applyBorder="1" applyAlignment="1">
      <alignment horizontal="justify" vertical="center" wrapText="1"/>
    </xf>
    <xf numFmtId="0" fontId="9" fillId="0" borderId="0" xfId="0" applyFont="1" applyAlignment="1">
      <alignment horizontal="justify" vertical="center" wrapText="1"/>
    </xf>
    <xf numFmtId="0" fontId="9" fillId="0" borderId="13" xfId="0" applyFont="1" applyBorder="1" applyAlignment="1">
      <alignment horizontal="justify" vertical="center" wrapText="1"/>
    </xf>
    <xf numFmtId="0" fontId="7" fillId="0" borderId="0" xfId="0" applyFont="1" applyAlignment="1">
      <alignment horizontal="left" vertical="center" wrapText="1"/>
    </xf>
    <xf numFmtId="0" fontId="7" fillId="0" borderId="13" xfId="0" applyFont="1" applyBorder="1" applyAlignment="1">
      <alignment horizontal="left" vertical="center" wrapText="1"/>
    </xf>
    <xf numFmtId="0" fontId="7" fillId="0" borderId="6" xfId="0" applyFont="1" applyBorder="1" applyAlignment="1">
      <alignment horizontal="left" vertical="justify" wrapText="1"/>
    </xf>
    <xf numFmtId="0" fontId="7" fillId="0" borderId="1" xfId="0" applyFont="1" applyBorder="1" applyAlignment="1">
      <alignment horizontal="left" vertical="justify" wrapText="1"/>
    </xf>
    <xf numFmtId="0" fontId="7" fillId="0" borderId="9" xfId="0" applyFont="1" applyBorder="1" applyAlignment="1">
      <alignment horizontal="left" vertical="justify" wrapText="1"/>
    </xf>
    <xf numFmtId="0" fontId="6" fillId="0" borderId="0" xfId="0" applyFont="1" applyAlignment="1">
      <alignment horizontal="left" vertical="top" wrapText="1"/>
    </xf>
    <xf numFmtId="0" fontId="5" fillId="0" borderId="12" xfId="0" applyFont="1" applyBorder="1" applyAlignment="1">
      <alignment horizontal="left" vertical="justify" wrapText="1"/>
    </xf>
    <xf numFmtId="0" fontId="5" fillId="0" borderId="0" xfId="0" applyFont="1" applyAlignment="1">
      <alignment horizontal="left" vertical="justify" wrapText="1"/>
    </xf>
    <xf numFmtId="0" fontId="5" fillId="0" borderId="13" xfId="0" applyFont="1" applyBorder="1" applyAlignment="1">
      <alignment horizontal="left" vertical="justify" wrapText="1"/>
    </xf>
    <xf numFmtId="0" fontId="6" fillId="0" borderId="12" xfId="0" applyFont="1" applyBorder="1" applyAlignment="1">
      <alignment horizontal="justify" vertical="justify" wrapText="1"/>
    </xf>
    <xf numFmtId="0" fontId="6" fillId="0" borderId="0" xfId="0" applyFont="1" applyAlignment="1">
      <alignment horizontal="justify" vertical="justify" wrapText="1"/>
    </xf>
    <xf numFmtId="0" fontId="6" fillId="0" borderId="13" xfId="0" applyFont="1" applyBorder="1" applyAlignment="1">
      <alignment horizontal="justify" vertical="justify" wrapText="1"/>
    </xf>
    <xf numFmtId="0" fontId="6" fillId="0" borderId="0" xfId="0" applyFont="1" applyAlignment="1">
      <alignment horizontal="left" vertical="justify" wrapText="1"/>
    </xf>
    <xf numFmtId="0" fontId="6" fillId="0" borderId="12" xfId="0" applyFont="1" applyBorder="1" applyAlignment="1">
      <alignment horizontal="left" vertical="top" wrapText="1"/>
    </xf>
    <xf numFmtId="0" fontId="6" fillId="0" borderId="13" xfId="0" applyFont="1" applyBorder="1" applyAlignment="1">
      <alignment horizontal="left" vertical="top" wrapText="1"/>
    </xf>
    <xf numFmtId="0" fontId="9" fillId="0" borderId="19" xfId="0" applyFont="1" applyBorder="1" applyAlignment="1">
      <alignment vertical="center" wrapText="1"/>
    </xf>
    <xf numFmtId="0" fontId="9" fillId="0" borderId="0" xfId="0" applyFont="1" applyAlignment="1">
      <alignment vertical="center" wrapText="1"/>
    </xf>
    <xf numFmtId="0" fontId="9" fillId="0" borderId="13" xfId="0" applyFont="1" applyBorder="1" applyAlignment="1">
      <alignment vertical="center" wrapText="1"/>
    </xf>
    <xf numFmtId="0" fontId="6" fillId="0" borderId="12" xfId="0" applyFont="1" applyBorder="1" applyAlignment="1">
      <alignment horizontal="justify" vertical="justify"/>
    </xf>
    <xf numFmtId="0" fontId="6" fillId="0" borderId="0" xfId="0" applyFont="1" applyAlignment="1">
      <alignment horizontal="justify" vertical="justify"/>
    </xf>
    <xf numFmtId="0" fontId="6" fillId="0" borderId="13" xfId="0" applyFont="1" applyBorder="1" applyAlignment="1">
      <alignment horizontal="justify" vertical="justify"/>
    </xf>
    <xf numFmtId="0" fontId="6" fillId="0" borderId="0" xfId="0" applyFont="1" applyAlignment="1">
      <alignment horizontal="left" vertical="top"/>
    </xf>
    <xf numFmtId="0" fontId="6" fillId="0" borderId="13" xfId="0" applyFont="1" applyBorder="1" applyAlignment="1">
      <alignment horizontal="left" vertical="top"/>
    </xf>
    <xf numFmtId="0" fontId="6" fillId="0" borderId="12" xfId="0" applyFont="1" applyBorder="1" applyAlignment="1">
      <alignment horizontal="left" vertical="justify" wrapText="1"/>
    </xf>
    <xf numFmtId="0" fontId="6" fillId="0" borderId="13" xfId="0" applyFont="1" applyBorder="1" applyAlignment="1">
      <alignment horizontal="left" vertical="justify" wrapText="1"/>
    </xf>
    <xf numFmtId="0" fontId="6" fillId="0" borderId="12" xfId="0" applyFont="1" applyBorder="1" applyAlignment="1">
      <alignment horizontal="left" vertical="justify"/>
    </xf>
    <xf numFmtId="0" fontId="6" fillId="0" borderId="0" xfId="0" applyFont="1" applyAlignment="1">
      <alignment horizontal="left" vertical="justify"/>
    </xf>
    <xf numFmtId="0" fontId="6" fillId="0" borderId="13" xfId="0" applyFont="1" applyBorder="1" applyAlignment="1">
      <alignment horizontal="left" vertical="justify"/>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5" fillId="0" borderId="12" xfId="0" applyFont="1" applyBorder="1" applyAlignment="1">
      <alignment horizontal="justify" vertical="justify"/>
    </xf>
    <xf numFmtId="0" fontId="5" fillId="0" borderId="0" xfId="0" applyFont="1" applyAlignment="1">
      <alignment horizontal="justify" vertical="justify"/>
    </xf>
    <xf numFmtId="0" fontId="5" fillId="0" borderId="13" xfId="0" applyFont="1" applyBorder="1" applyAlignment="1">
      <alignment horizontal="justify" vertical="justify"/>
    </xf>
    <xf numFmtId="0" fontId="11" fillId="0" borderId="12" xfId="0" applyFont="1" applyBorder="1" applyAlignment="1">
      <alignment horizontal="left" vertical="justify" wrapText="1"/>
    </xf>
    <xf numFmtId="0" fontId="11" fillId="0" borderId="0" xfId="0" applyFont="1" applyAlignment="1">
      <alignment horizontal="left" vertical="justify" wrapText="1"/>
    </xf>
    <xf numFmtId="0" fontId="11" fillId="0" borderId="13" xfId="0" applyFont="1" applyBorder="1" applyAlignment="1">
      <alignment horizontal="left" vertical="justify" wrapText="1"/>
    </xf>
    <xf numFmtId="0" fontId="21" fillId="0" borderId="1" xfId="0" applyFont="1" applyBorder="1" applyAlignment="1">
      <alignment horizontal="left" vertical="center"/>
    </xf>
    <xf numFmtId="0" fontId="21" fillId="0" borderId="0" xfId="0" applyFont="1" applyAlignment="1">
      <alignment horizontal="left"/>
    </xf>
    <xf numFmtId="0" fontId="6" fillId="0" borderId="0" xfId="0" applyFont="1" applyAlignment="1">
      <alignment horizontal="left" wrapText="1"/>
    </xf>
    <xf numFmtId="0" fontId="6" fillId="0" borderId="0" xfId="0" applyFont="1" applyAlignment="1">
      <alignment horizontal="left" vertical="center"/>
    </xf>
    <xf numFmtId="0" fontId="11" fillId="58" borderId="21" xfId="3" quotePrefix="1" applyFont="1" applyFill="1" applyBorder="1" applyAlignment="1">
      <alignment horizontal="center"/>
    </xf>
    <xf numFmtId="0" fontId="11" fillId="58" borderId="5" xfId="3" quotePrefix="1" applyFont="1" applyFill="1" applyBorder="1" applyAlignment="1">
      <alignment horizontal="center"/>
    </xf>
    <xf numFmtId="0" fontId="11" fillId="58" borderId="7" xfId="0" applyFont="1" applyFill="1" applyBorder="1" applyAlignment="1">
      <alignment horizontal="center" vertical="center"/>
    </xf>
    <xf numFmtId="0" fontId="11" fillId="59" borderId="7" xfId="77" applyFont="1" applyFill="1" applyBorder="1" applyAlignment="1">
      <alignment horizontal="center" vertical="center" wrapText="1"/>
    </xf>
    <xf numFmtId="17" fontId="11" fillId="58" borderId="0" xfId="0" applyNumberFormat="1" applyFont="1" applyFill="1" applyAlignment="1">
      <alignment horizontal="center" vertical="center"/>
    </xf>
    <xf numFmtId="0" fontId="39" fillId="2" borderId="0" xfId="0" applyFont="1" applyFill="1" applyAlignment="1">
      <alignment horizontal="left"/>
    </xf>
    <xf numFmtId="0" fontId="5" fillId="6" borderId="0" xfId="0" applyFont="1" applyFill="1" applyAlignment="1">
      <alignment horizontal="left" vertical="top" wrapText="1"/>
    </xf>
    <xf numFmtId="0" fontId="5" fillId="0" borderId="0" xfId="0" applyFont="1" applyAlignment="1">
      <alignment horizontal="left" wrapText="1"/>
    </xf>
    <xf numFmtId="0" fontId="6" fillId="6" borderId="0" xfId="0" applyFont="1" applyFill="1" applyAlignment="1">
      <alignment horizontal="center"/>
    </xf>
    <xf numFmtId="17" fontId="11" fillId="58" borderId="7" xfId="0" applyNumberFormat="1" applyFont="1" applyFill="1" applyBorder="1" applyAlignment="1">
      <alignment horizontal="center" vertical="center" wrapText="1"/>
    </xf>
    <xf numFmtId="9" fontId="48" fillId="6" borderId="0" xfId="9" applyFont="1" applyFill="1" applyBorder="1" applyAlignment="1">
      <alignment horizontal="left"/>
    </xf>
    <xf numFmtId="9" fontId="9" fillId="6" borderId="0" xfId="9" applyFont="1" applyFill="1" applyBorder="1" applyAlignment="1">
      <alignment horizontal="center"/>
    </xf>
    <xf numFmtId="0" fontId="48" fillId="6" borderId="0" xfId="0" applyFont="1" applyFill="1" applyAlignment="1">
      <alignment horizontal="left"/>
    </xf>
    <xf numFmtId="0" fontId="21" fillId="0" borderId="0" xfId="0" applyFont="1" applyAlignment="1">
      <alignment horizontal="left" vertical="center" wrapText="1"/>
    </xf>
    <xf numFmtId="0" fontId="11" fillId="6" borderId="0" xfId="0" applyFont="1" applyFill="1" applyAlignment="1">
      <alignment horizontal="left" vertical="top" wrapText="1"/>
    </xf>
    <xf numFmtId="0" fontId="11" fillId="0" borderId="7" xfId="0" applyFont="1" applyBorder="1" applyAlignment="1">
      <alignment horizontal="center" vertical="center" wrapText="1"/>
    </xf>
    <xf numFmtId="167" fontId="11" fillId="0" borderId="11" xfId="1" applyNumberFormat="1" applyFont="1" applyFill="1" applyBorder="1" applyAlignment="1">
      <alignment horizontal="center" vertical="center" wrapText="1"/>
    </xf>
    <xf numFmtId="167" fontId="11" fillId="0" borderId="8" xfId="1" applyNumberFormat="1" applyFont="1" applyFill="1" applyBorder="1" applyAlignment="1">
      <alignment horizontal="center" vertical="center" wrapText="1"/>
    </xf>
    <xf numFmtId="167" fontId="11" fillId="0" borderId="7" xfId="1" applyNumberFormat="1" applyFont="1" applyFill="1" applyBorder="1" applyAlignment="1">
      <alignment horizontal="center" vertical="center" wrapText="1"/>
    </xf>
    <xf numFmtId="167" fontId="11" fillId="0" borderId="14" xfId="1" applyNumberFormat="1" applyFont="1" applyFill="1" applyBorder="1" applyAlignment="1">
      <alignment horizontal="center" vertical="center" wrapText="1"/>
    </xf>
    <xf numFmtId="0" fontId="7" fillId="6" borderId="0" xfId="0" applyFont="1" applyFill="1" applyAlignment="1">
      <alignment horizontal="left"/>
    </xf>
    <xf numFmtId="0" fontId="7" fillId="6" borderId="0" xfId="0" applyFont="1" applyFill="1" applyAlignment="1">
      <alignment horizontal="left" vertical="top" wrapText="1"/>
    </xf>
    <xf numFmtId="0" fontId="6" fillId="6" borderId="0" xfId="0" applyFont="1" applyFill="1" applyAlignment="1">
      <alignment horizontal="left" vertical="top" wrapText="1"/>
    </xf>
    <xf numFmtId="0" fontId="50" fillId="6" borderId="0" xfId="0" applyFont="1" applyFill="1" applyAlignment="1">
      <alignment horizontal="left" vertical="top" wrapText="1"/>
    </xf>
    <xf numFmtId="0" fontId="7" fillId="6" borderId="21" xfId="0" applyFont="1" applyFill="1" applyBorder="1" applyAlignment="1">
      <alignment horizontal="left" vertical="top" wrapText="1"/>
    </xf>
    <xf numFmtId="0" fontId="7" fillId="6" borderId="2" xfId="0" applyFont="1" applyFill="1" applyBorder="1" applyAlignment="1">
      <alignment horizontal="left" vertical="top" wrapText="1"/>
    </xf>
    <xf numFmtId="0" fontId="7" fillId="6" borderId="5" xfId="0" applyFont="1" applyFill="1" applyBorder="1" applyAlignment="1">
      <alignment horizontal="left" vertical="top" wrapText="1"/>
    </xf>
    <xf numFmtId="0" fontId="7" fillId="6" borderId="6" xfId="0" applyFont="1" applyFill="1" applyBorder="1" applyAlignment="1">
      <alignment horizontal="left" vertical="top" wrapText="1"/>
    </xf>
    <xf numFmtId="0" fontId="7" fillId="6" borderId="1"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2" xfId="0" applyFont="1" applyFill="1" applyBorder="1" applyAlignment="1">
      <alignment horizontal="center" vertical="top" wrapText="1"/>
    </xf>
  </cellXfs>
  <cellStyles count="56404">
    <cellStyle name="20% - Énfasis1" xfId="270" builtinId="30" customBuiltin="1"/>
    <cellStyle name="20% - Énfasis2" xfId="274" builtinId="34" customBuiltin="1"/>
    <cellStyle name="20% - Énfasis3" xfId="278" builtinId="38" customBuiltin="1"/>
    <cellStyle name="20% - Énfasis4" xfId="282" builtinId="42" customBuiltin="1"/>
    <cellStyle name="20% - Énfasis5" xfId="286" builtinId="46" customBuiltin="1"/>
    <cellStyle name="20% - Énfasis6" xfId="290" builtinId="50" customBuiltin="1"/>
    <cellStyle name="40% - Énfasis1" xfId="271" builtinId="31" customBuiltin="1"/>
    <cellStyle name="40% - Énfasis2" xfId="275" builtinId="35" customBuiltin="1"/>
    <cellStyle name="40% - Énfasis3" xfId="279" builtinId="39" customBuiltin="1"/>
    <cellStyle name="40% - Énfasis4" xfId="283" builtinId="43" customBuiltin="1"/>
    <cellStyle name="40% - Énfasis5" xfId="287" builtinId="47" customBuiltin="1"/>
    <cellStyle name="40% - Énfasis6" xfId="291" builtinId="51" customBuiltin="1"/>
    <cellStyle name="60% - Énfasis1" xfId="272" builtinId="32" customBuiltin="1"/>
    <cellStyle name="60% - Énfasis2" xfId="276" builtinId="36" customBuiltin="1"/>
    <cellStyle name="60% - Énfasis3" xfId="280" builtinId="40" customBuiltin="1"/>
    <cellStyle name="60% - Énfasis4" xfId="284" builtinId="44" customBuiltin="1"/>
    <cellStyle name="60% - Énfasis5" xfId="288" builtinId="48" customBuiltin="1"/>
    <cellStyle name="60% - Énfasis6" xfId="292" builtinId="52" customBuiltin="1"/>
    <cellStyle name="Bueno" xfId="257" builtinId="26" customBuiltin="1"/>
    <cellStyle name="Cálculo" xfId="262" builtinId="22" customBuiltin="1"/>
    <cellStyle name="Celda de comprobación" xfId="264" builtinId="23" customBuiltin="1"/>
    <cellStyle name="Celda vinculada" xfId="263" builtinId="24" customBuiltin="1"/>
    <cellStyle name="Comma" xfId="195" xr:uid="{EA79C14A-734B-450F-8033-AC3A154F07E5}"/>
    <cellStyle name="Comma 2" xfId="443" xr:uid="{46FDABB1-D62E-4C95-94C8-E8007DB3FEA2}"/>
    <cellStyle name="Comma 2 10" xfId="5413" xr:uid="{830A8EED-5F0B-4CCB-AC60-8E220ADA7972}"/>
    <cellStyle name="Comma 2 10 2" xfId="13679" xr:uid="{BA3D0304-C800-4FE9-8128-538AA65DC974}"/>
    <cellStyle name="Comma 2 10 2 2" xfId="35182" xr:uid="{11F50057-8A23-425F-B535-A7E941038D88}"/>
    <cellStyle name="Comma 2 10 3" xfId="20314" xr:uid="{C8BAFA3D-6DAF-4163-A9EE-A18D5BB857F5}"/>
    <cellStyle name="Comma 2 10 3 2" xfId="41817" xr:uid="{244A0819-7518-4693-9D9D-A2BE72C06838}"/>
    <cellStyle name="Comma 2 10 4" xfId="26919" xr:uid="{B77308A4-CE89-452C-A4D6-7BB336BF87FF}"/>
    <cellStyle name="Comma 2 10 5" xfId="48422" xr:uid="{4A64B588-6C4D-4825-8CC8-4812BFA61AD0}"/>
    <cellStyle name="Comma 2 10 6" xfId="55026" xr:uid="{298F91C9-0FF4-4608-A077-AE7B814935C5}"/>
    <cellStyle name="Comma 2 11" xfId="7054" xr:uid="{AE98F969-73DB-4F80-8B13-F62E0B3C5536}"/>
    <cellStyle name="Comma 2 11 2" xfId="28557" xr:uid="{91D71478-112E-41B1-BFC4-18545EFEF6AA}"/>
    <cellStyle name="Comma 2 12" xfId="8710" xr:uid="{22239122-F36B-4853-A1D9-876BEF5D87CE}"/>
    <cellStyle name="Comma 2 12 2" xfId="30213" xr:uid="{83562340-9F74-4C05-AAFD-EDCCBDD6868A}"/>
    <cellStyle name="Comma 2 13" xfId="15346" xr:uid="{EA8A3362-7287-4339-8DC7-A82A1C9EA2E6}"/>
    <cellStyle name="Comma 2 13 2" xfId="36849" xr:uid="{3AF5B897-858A-4049-9E9E-53E31738CB44}"/>
    <cellStyle name="Comma 2 14" xfId="21951" xr:uid="{F6586C3E-ECDE-4DB3-A498-8B39CF27EF23}"/>
    <cellStyle name="Comma 2 15" xfId="43454" xr:uid="{30FA3240-28ED-4C3F-8732-C4D8CB0E72AA}"/>
    <cellStyle name="Comma 2 16" xfId="50058" xr:uid="{0A28EB34-291F-4535-99E9-E395696609E8}"/>
    <cellStyle name="Comma 2 2" xfId="571" xr:uid="{2FBEC4B0-465A-47E0-B70E-B18F6C725EDE}"/>
    <cellStyle name="Comma 2 2 10" xfId="7182" xr:uid="{99809EB4-0975-4AB0-8916-070B87413CBD}"/>
    <cellStyle name="Comma 2 2 10 2" xfId="28685" xr:uid="{0D63449F-7E36-435D-ABEE-7CAE756B5FD2}"/>
    <cellStyle name="Comma 2 2 11" xfId="8838" xr:uid="{EEB1C6B5-CDF4-4E2B-B82C-A40F2D640AD8}"/>
    <cellStyle name="Comma 2 2 11 2" xfId="30341" xr:uid="{41A1C7EC-C944-4185-BE17-57C85FCF1E72}"/>
    <cellStyle name="Comma 2 2 12" xfId="15474" xr:uid="{51C91EA1-CC9E-4ECF-9FA5-A7027F85D13A}"/>
    <cellStyle name="Comma 2 2 12 2" xfId="36977" xr:uid="{D6E5726F-E3DF-4679-B4FE-936D9411210E}"/>
    <cellStyle name="Comma 2 2 13" xfId="22079" xr:uid="{F272FE68-96B1-4B9E-B4C3-04AC919377C5}"/>
    <cellStyle name="Comma 2 2 14" xfId="43582" xr:uid="{B35907CB-7157-44B8-8856-156CB1174E33}"/>
    <cellStyle name="Comma 2 2 15" xfId="50186" xr:uid="{2BA611EE-DE12-4FB3-8BB6-FDE29910E89C}"/>
    <cellStyle name="Comma 2 2 2" xfId="853" xr:uid="{16EFB741-6DF3-4487-B8FC-BBE21EB193C0}"/>
    <cellStyle name="Comma 2 2 2 10" xfId="43862" xr:uid="{F85AC96D-FB48-436B-9C1B-A9BD61A65AB7}"/>
    <cellStyle name="Comma 2 2 2 11" xfId="50466" xr:uid="{A28C575F-98CE-4A8C-99F0-8255F9ABBE6C}"/>
    <cellStyle name="Comma 2 2 2 2" xfId="1799" xr:uid="{82568193-E783-440D-84A6-191946584805}"/>
    <cellStyle name="Comma 2 2 2 2 2" xfId="4628" xr:uid="{AB7D902F-DDF4-43B3-8F86-41D3E2EB96FA}"/>
    <cellStyle name="Comma 2 2 2 2 2 2" xfId="12894" xr:uid="{3638FAD8-83F6-4E0D-8575-F1B1E14CD42C}"/>
    <cellStyle name="Comma 2 2 2 2 2 2 2" xfId="34397" xr:uid="{A1A903A1-C188-4FC6-A9D5-232DCB754A07}"/>
    <cellStyle name="Comma 2 2 2 2 2 3" xfId="19529" xr:uid="{EA1359E5-1B50-4E52-8E03-D9893DA02ED3}"/>
    <cellStyle name="Comma 2 2 2 2 2 3 2" xfId="41032" xr:uid="{F1857BF8-9B44-4434-AF73-B6D62B3D6EAB}"/>
    <cellStyle name="Comma 2 2 2 2 2 4" xfId="26134" xr:uid="{C5AD3337-0F77-4CC4-B7E4-B2F2806920BE}"/>
    <cellStyle name="Comma 2 2 2 2 2 5" xfId="47637" xr:uid="{2C3EB3B5-6C91-4782-8E9E-78466AA6600C}"/>
    <cellStyle name="Comma 2 2 2 2 2 6" xfId="54241" xr:uid="{68068F20-1382-43E1-9BCF-7AD7AF1A1F57}"/>
    <cellStyle name="Comma 2 2 2 2 3" xfId="6767" xr:uid="{EADD877D-D1D7-4A7D-B623-D19D1599E4F3}"/>
    <cellStyle name="Comma 2 2 2 2 3 2" xfId="15033" xr:uid="{6CC55EDB-E8E5-46DF-B449-95DE34293368}"/>
    <cellStyle name="Comma 2 2 2 2 3 2 2" xfId="36536" xr:uid="{E524E547-DF2D-4E11-81E1-BDAF0C3DF4F6}"/>
    <cellStyle name="Comma 2 2 2 2 3 3" xfId="21668" xr:uid="{0EA0059A-DA1A-4A03-9805-7EBC32D0BBEE}"/>
    <cellStyle name="Comma 2 2 2 2 3 3 2" xfId="43171" xr:uid="{C834B4CF-3188-4343-87EB-0C26E6F8F60D}"/>
    <cellStyle name="Comma 2 2 2 2 3 4" xfId="28273" xr:uid="{BDC1F082-13DD-4A75-A551-B7B98D119776}"/>
    <cellStyle name="Comma 2 2 2 2 3 5" xfId="49776" xr:uid="{B647430F-D1C6-4302-946F-51EB5EE7151B}"/>
    <cellStyle name="Comma 2 2 2 2 3 6" xfId="56380" xr:uid="{165DABB4-E624-426D-945C-4BD4BACE1D44}"/>
    <cellStyle name="Comma 2 2 2 2 4" xfId="8408" xr:uid="{1DEBDD5F-0708-440A-A95F-B286F9B38670}"/>
    <cellStyle name="Comma 2 2 2 2 4 2" xfId="29911" xr:uid="{27D1870A-97A8-4091-B62F-2CAA899A05DE}"/>
    <cellStyle name="Comma 2 2 2 2 5" xfId="10065" xr:uid="{19459DB7-4F3E-4290-8BF4-318FDC2EAC9F}"/>
    <cellStyle name="Comma 2 2 2 2 5 2" xfId="31568" xr:uid="{74C43F0A-D2D9-4232-A9F0-EB723BA339A6}"/>
    <cellStyle name="Comma 2 2 2 2 6" xfId="16700" xr:uid="{C8AFC795-8A78-4697-B78F-7F58EAFDB52D}"/>
    <cellStyle name="Comma 2 2 2 2 6 2" xfId="38203" xr:uid="{ADF73DFF-4951-4639-941C-8218E2FF159A}"/>
    <cellStyle name="Comma 2 2 2 2 7" xfId="23305" xr:uid="{75DF2DAC-4F01-4345-B775-31B83C459F19}"/>
    <cellStyle name="Comma 2 2 2 2 8" xfId="44808" xr:uid="{4F5679DC-4722-4808-9F38-2E0E4903171C}"/>
    <cellStyle name="Comma 2 2 2 2 9" xfId="51412" xr:uid="{989822E3-56F5-49B0-9FCA-261E1D0E5832}"/>
    <cellStyle name="Comma 2 2 2 3" xfId="2486" xr:uid="{55D77643-5905-4E40-BDF0-4D8E1E9104DB}"/>
    <cellStyle name="Comma 2 2 2 3 2" xfId="10752" xr:uid="{F7B79401-FF30-406E-9F14-ADF235169D04}"/>
    <cellStyle name="Comma 2 2 2 3 2 2" xfId="32255" xr:uid="{200F2C0C-F8D8-47BB-AB8C-0D9C4EAAD209}"/>
    <cellStyle name="Comma 2 2 2 3 3" xfId="17387" xr:uid="{D0AF1B9D-B60E-40E6-94C9-7944AA1302C9}"/>
    <cellStyle name="Comma 2 2 2 3 3 2" xfId="38890" xr:uid="{D5BD5980-8AA2-4F26-917A-F31677EF9AB6}"/>
    <cellStyle name="Comma 2 2 2 3 4" xfId="23992" xr:uid="{9AEA94B1-CD19-4D2F-B070-7691FFABCC0F}"/>
    <cellStyle name="Comma 2 2 2 3 5" xfId="45495" xr:uid="{2BEE91C5-D101-41B2-B6B0-7F9D02A563CE}"/>
    <cellStyle name="Comma 2 2 2 3 6" xfId="52099" xr:uid="{79505D7C-1FB7-424B-ACA9-AC1F2D5DBD2A}"/>
    <cellStyle name="Comma 2 2 2 4" xfId="3682" xr:uid="{55D5F341-AADD-4392-9CCF-6B1FD628331E}"/>
    <cellStyle name="Comma 2 2 2 4 2" xfId="11948" xr:uid="{C61BF86A-C895-4DF9-8913-7C67C7C76CE2}"/>
    <cellStyle name="Comma 2 2 2 4 2 2" xfId="33451" xr:uid="{0C259A27-7DF0-4236-B24E-297F1FCAC192}"/>
    <cellStyle name="Comma 2 2 2 4 3" xfId="18583" xr:uid="{4DE70741-D087-4AC0-88FE-17EF8B753EA3}"/>
    <cellStyle name="Comma 2 2 2 4 3 2" xfId="40086" xr:uid="{0890B371-C99A-4923-B327-474B2831B7F4}"/>
    <cellStyle name="Comma 2 2 2 4 4" xfId="25188" xr:uid="{A2A543ED-7343-408E-9201-6E8B976CA084}"/>
    <cellStyle name="Comma 2 2 2 4 5" xfId="46691" xr:uid="{30A579FA-C993-4C07-BA45-F2905ABCE398}"/>
    <cellStyle name="Comma 2 2 2 4 6" xfId="53295" xr:uid="{C91DB0E2-5D95-4A3B-A215-BE4268AD00D7}"/>
    <cellStyle name="Comma 2 2 2 5" xfId="5821" xr:uid="{6C0C311A-56A8-446D-BB1B-DE53E4F9039B}"/>
    <cellStyle name="Comma 2 2 2 5 2" xfId="14087" xr:uid="{9E77584A-F448-4D3B-B442-103DE5C02498}"/>
    <cellStyle name="Comma 2 2 2 5 2 2" xfId="35590" xr:uid="{93D655A2-05B0-4F49-A552-B9A9E3F57548}"/>
    <cellStyle name="Comma 2 2 2 5 3" xfId="20722" xr:uid="{C885A606-74D7-457F-9F4D-CE33EC6F50AF}"/>
    <cellStyle name="Comma 2 2 2 5 3 2" xfId="42225" xr:uid="{558BD1B6-322B-4797-BB7F-51F377689200}"/>
    <cellStyle name="Comma 2 2 2 5 4" xfId="27327" xr:uid="{F9617CAE-4F67-4350-A47C-3E02E34ECF3D}"/>
    <cellStyle name="Comma 2 2 2 5 5" xfId="48830" xr:uid="{391E033A-0EDA-4EED-BD8F-F13676C821BA}"/>
    <cellStyle name="Comma 2 2 2 5 6" xfId="55434" xr:uid="{0DAA0E34-D18B-4AF0-BF54-9C43A54C8B8D}"/>
    <cellStyle name="Comma 2 2 2 6" xfId="7462" xr:uid="{3DB2FD50-12CA-4154-9ABC-05A933CC6C80}"/>
    <cellStyle name="Comma 2 2 2 6 2" xfId="28965" xr:uid="{E78FC334-79C4-47EA-A246-504946A0CC0F}"/>
    <cellStyle name="Comma 2 2 2 7" xfId="9119" xr:uid="{E56B6F97-7D5F-408A-A31E-2E6CB3556793}"/>
    <cellStyle name="Comma 2 2 2 7 2" xfId="30622" xr:uid="{A7E19184-7A67-4BBF-BF3D-6F442D0C8F90}"/>
    <cellStyle name="Comma 2 2 2 8" xfId="15754" xr:uid="{19FBDC85-0E22-48DE-A313-5737B00F17A5}"/>
    <cellStyle name="Comma 2 2 2 8 2" xfId="37257" xr:uid="{080F952F-A29B-4C9B-BD5F-E0A3D45A0ABB}"/>
    <cellStyle name="Comma 2 2 2 9" xfId="22359" xr:uid="{974E6F8B-EF89-451C-BD1D-990484E2B58A}"/>
    <cellStyle name="Comma 2 2 3" xfId="1123" xr:uid="{DC9234CE-27CC-4726-BC78-D9C3C938C283}"/>
    <cellStyle name="Comma 2 2 3 2" xfId="3952" xr:uid="{1CD2B830-AC35-4893-A742-431BEE4ADB8C}"/>
    <cellStyle name="Comma 2 2 3 2 2" xfId="12218" xr:uid="{FED8FAB5-D5F6-4E0A-B6CB-20F5C4C398C2}"/>
    <cellStyle name="Comma 2 2 3 2 2 2" xfId="33721" xr:uid="{F1744418-9E36-4117-8691-1C932E2C172A}"/>
    <cellStyle name="Comma 2 2 3 2 3" xfId="18853" xr:uid="{D2959F4B-3E87-4BAE-BB5F-AEF9FC46625D}"/>
    <cellStyle name="Comma 2 2 3 2 3 2" xfId="40356" xr:uid="{759D5DDE-B4C3-4DCE-81D2-6339C56A3ECD}"/>
    <cellStyle name="Comma 2 2 3 2 4" xfId="25458" xr:uid="{BA5C5922-CC2C-4CAA-988A-419EAB4CDF38}"/>
    <cellStyle name="Comma 2 2 3 2 5" xfId="46961" xr:uid="{5C5D9DFC-2481-4675-B67E-4FA420DDC6E8}"/>
    <cellStyle name="Comma 2 2 3 2 6" xfId="53565" xr:uid="{656A803B-933C-4B1D-A554-C8BE990EC224}"/>
    <cellStyle name="Comma 2 2 3 3" xfId="6091" xr:uid="{2D9FE95B-B9B8-49DD-8615-611EBDBFAD0D}"/>
    <cellStyle name="Comma 2 2 3 3 2" xfId="14357" xr:uid="{D8A49F85-54CB-4F91-8C77-BB871EADDDAC}"/>
    <cellStyle name="Comma 2 2 3 3 2 2" xfId="35860" xr:uid="{513A16DB-76C9-4E4D-A69E-7DFDD9D54FA7}"/>
    <cellStyle name="Comma 2 2 3 3 3" xfId="20992" xr:uid="{5E5E8829-CA84-40B6-B980-4C372683A678}"/>
    <cellStyle name="Comma 2 2 3 3 3 2" xfId="42495" xr:uid="{5ADFCBE2-3174-4880-B3AB-D6A527C43D59}"/>
    <cellStyle name="Comma 2 2 3 3 4" xfId="27597" xr:uid="{952555EC-89D7-41C4-97CB-3A767717F718}"/>
    <cellStyle name="Comma 2 2 3 3 5" xfId="49100" xr:uid="{D5716D6E-26AF-4805-AACD-8FDF4DCD0CF0}"/>
    <cellStyle name="Comma 2 2 3 3 6" xfId="55704" xr:uid="{A46ADAF0-C925-431D-9155-723985354931}"/>
    <cellStyle name="Comma 2 2 3 4" xfId="7732" xr:uid="{40B57557-BC18-4F12-88CB-1ED28EDE68A3}"/>
    <cellStyle name="Comma 2 2 3 4 2" xfId="29235" xr:uid="{22514D83-0634-4A7A-8FF2-37752800C2B9}"/>
    <cellStyle name="Comma 2 2 3 5" xfId="9389" xr:uid="{D160386C-BF17-41B5-9C70-8E2DEDD63730}"/>
    <cellStyle name="Comma 2 2 3 5 2" xfId="30892" xr:uid="{C5E2DD7D-CCA3-4C18-9547-5A0DBCA78F24}"/>
    <cellStyle name="Comma 2 2 3 6" xfId="16024" xr:uid="{7909F6C3-6D77-446F-94C5-84C0E6042212}"/>
    <cellStyle name="Comma 2 2 3 6 2" xfId="37527" xr:uid="{8E2098EC-30D8-4D73-9B16-F1853914A2BF}"/>
    <cellStyle name="Comma 2 2 3 7" xfId="22629" xr:uid="{36A30BF7-857F-43FF-B582-9771B4974BE9}"/>
    <cellStyle name="Comma 2 2 3 8" xfId="44132" xr:uid="{D6A11B4A-6553-46B5-901B-0524A6EAE2C5}"/>
    <cellStyle name="Comma 2 2 3 9" xfId="50736" xr:uid="{432EFF33-2E05-4DE9-9160-1D5418218135}"/>
    <cellStyle name="Comma 2 2 4" xfId="1519" xr:uid="{0A9C9572-E611-47C3-ABC4-09EA74E24047}"/>
    <cellStyle name="Comma 2 2 4 2" xfId="4348" xr:uid="{CC8ACC76-DE71-4216-A132-3189E5E2CCBC}"/>
    <cellStyle name="Comma 2 2 4 2 2" xfId="12614" xr:uid="{8F4AB5DA-3F5E-4954-A3F2-EB6259123650}"/>
    <cellStyle name="Comma 2 2 4 2 2 2" xfId="34117" xr:uid="{E8CC24C8-4755-48B6-96B1-8413D74F6838}"/>
    <cellStyle name="Comma 2 2 4 2 3" xfId="19249" xr:uid="{E472A9E2-F498-4563-AD12-8216A9AB3186}"/>
    <cellStyle name="Comma 2 2 4 2 3 2" xfId="40752" xr:uid="{3BF05BD0-4040-4CA1-9004-35BA7419C580}"/>
    <cellStyle name="Comma 2 2 4 2 4" xfId="25854" xr:uid="{1ECF7F2F-4CE9-46FC-970F-C5A1E57A14A9}"/>
    <cellStyle name="Comma 2 2 4 2 5" xfId="47357" xr:uid="{66D00A20-910F-4F96-9C44-72B5A2CFB94E}"/>
    <cellStyle name="Comma 2 2 4 2 6" xfId="53961" xr:uid="{B8595D80-5B99-4D8F-851E-94EEB762B836}"/>
    <cellStyle name="Comma 2 2 4 3" xfId="6487" xr:uid="{23CCB40A-E356-496E-B794-32B3C1CB8B78}"/>
    <cellStyle name="Comma 2 2 4 3 2" xfId="14753" xr:uid="{0C2E8011-917B-445A-9ADE-0D60B97B9CEA}"/>
    <cellStyle name="Comma 2 2 4 3 2 2" xfId="36256" xr:uid="{1E67A0C1-519A-4826-909B-D280BC0F7431}"/>
    <cellStyle name="Comma 2 2 4 3 3" xfId="21388" xr:uid="{D825D5E1-B2D2-4A6A-8CBB-1E74DEC9BF8B}"/>
    <cellStyle name="Comma 2 2 4 3 3 2" xfId="42891" xr:uid="{638A6DBB-41D9-4E3F-8AF6-EE0E758F9A45}"/>
    <cellStyle name="Comma 2 2 4 3 4" xfId="27993" xr:uid="{CC168F8F-262B-4F94-86EC-F5D468A3B2D6}"/>
    <cellStyle name="Comma 2 2 4 3 5" xfId="49496" xr:uid="{A2A6FC29-59EE-4DA5-B96A-F2258DF89782}"/>
    <cellStyle name="Comma 2 2 4 3 6" xfId="56100" xr:uid="{277446E5-A274-4446-BE28-24695A8F11F9}"/>
    <cellStyle name="Comma 2 2 4 4" xfId="8128" xr:uid="{25924BCC-C412-418C-AA3D-83132116A856}"/>
    <cellStyle name="Comma 2 2 4 4 2" xfId="29631" xr:uid="{D7362BD4-3990-4E24-8281-BD1658C6545F}"/>
    <cellStyle name="Comma 2 2 4 5" xfId="9785" xr:uid="{F6E3393B-20FD-46A8-9BF2-F15CF25FC3CF}"/>
    <cellStyle name="Comma 2 2 4 5 2" xfId="31288" xr:uid="{AB070F74-422E-4C15-8A8A-78E6CF08406A}"/>
    <cellStyle name="Comma 2 2 4 6" xfId="16420" xr:uid="{EFA87428-BCCD-478E-9130-7C15124E7717}"/>
    <cellStyle name="Comma 2 2 4 6 2" xfId="37923" xr:uid="{04E75345-CD02-4E26-948F-EA6BB593B7D3}"/>
    <cellStyle name="Comma 2 2 4 7" xfId="23025" xr:uid="{C40952D2-725F-44EF-93DA-54A76A7B136E}"/>
    <cellStyle name="Comma 2 2 4 8" xfId="44528" xr:uid="{469155F8-214A-4DE6-B030-3D7AA87CE574}"/>
    <cellStyle name="Comma 2 2 4 9" xfId="51132" xr:uid="{B5AC5561-BC54-4D5B-BFF3-FF2DE4C34282}"/>
    <cellStyle name="Comma 2 2 5" xfId="2206" xr:uid="{8559276C-0250-41FE-8091-4D940D117BCA}"/>
    <cellStyle name="Comma 2 2 5 2" xfId="10472" xr:uid="{3BFA5EFC-E348-4932-BFAD-FDCF59AC2097}"/>
    <cellStyle name="Comma 2 2 5 2 2" xfId="31975" xr:uid="{645F2FC5-C663-468F-89CE-9230B1468034}"/>
    <cellStyle name="Comma 2 2 5 3" xfId="17107" xr:uid="{7EC1D9E7-BAF3-4513-BDEE-70856AD5AEC9}"/>
    <cellStyle name="Comma 2 2 5 3 2" xfId="38610" xr:uid="{C33AAE0A-B9BF-4573-A3B7-3C6FEC9DAE5E}"/>
    <cellStyle name="Comma 2 2 5 4" xfId="23712" xr:uid="{DF559BE0-C77F-4A6A-84F3-88885FB48856}"/>
    <cellStyle name="Comma 2 2 5 5" xfId="45215" xr:uid="{830CAA41-1A41-4684-BEA6-C60994C3DA88}"/>
    <cellStyle name="Comma 2 2 5 6" xfId="51819" xr:uid="{3AEB15DB-C831-4D2D-88D7-3D2D335757B7}"/>
    <cellStyle name="Comma 2 2 6" xfId="3003" xr:uid="{B2B9BDA6-E9D7-4208-A338-BF50D2589C2F}"/>
    <cellStyle name="Comma 2 2 6 2" xfId="11269" xr:uid="{DB74BEE0-3ACD-4B34-B10C-543A591364B4}"/>
    <cellStyle name="Comma 2 2 6 2 2" xfId="32772" xr:uid="{94E2C5C5-6F4D-414F-8374-841C6294F965}"/>
    <cellStyle name="Comma 2 2 6 3" xfId="17904" xr:uid="{7D994622-5C7F-4F6B-BA7A-E2E24BFF10DA}"/>
    <cellStyle name="Comma 2 2 6 3 2" xfId="39407" xr:uid="{4122B29D-9BB8-4D65-A1A1-784F7BF32BD8}"/>
    <cellStyle name="Comma 2 2 6 4" xfId="24509" xr:uid="{7CA6DB6B-DEEB-4B78-A26D-AF96AC4A98A1}"/>
    <cellStyle name="Comma 2 2 6 5" xfId="46012" xr:uid="{1456992F-C0AC-42B5-ACD1-42733DF0C914}"/>
    <cellStyle name="Comma 2 2 6 6" xfId="52616" xr:uid="{FEAB91CC-9306-4DCF-A44B-35B24D605BF3}"/>
    <cellStyle name="Comma 2 2 7" xfId="3402" xr:uid="{927FAED2-2996-4A58-BBC5-2C7C86B54588}"/>
    <cellStyle name="Comma 2 2 7 2" xfId="11668" xr:uid="{9D22B954-E8BE-4EF0-880E-737B4561EB5B}"/>
    <cellStyle name="Comma 2 2 7 2 2" xfId="33171" xr:uid="{CADEA853-58F9-4DD2-A9D2-D9AF684F9FD5}"/>
    <cellStyle name="Comma 2 2 7 3" xfId="18303" xr:uid="{C53536E1-574B-48BC-95DB-8CF4C9CC74DB}"/>
    <cellStyle name="Comma 2 2 7 3 2" xfId="39806" xr:uid="{448993C1-28FE-4F8B-AD3A-BD7856C52ECB}"/>
    <cellStyle name="Comma 2 2 7 4" xfId="24908" xr:uid="{FB7C5F5C-B105-491D-9579-3648CEE4DD1D}"/>
    <cellStyle name="Comma 2 2 7 5" xfId="46411" xr:uid="{3E45CFE5-D20E-496D-9373-995BA6C06CE6}"/>
    <cellStyle name="Comma 2 2 7 6" xfId="53015" xr:uid="{F198EF9B-BDD1-4E21-A4AE-6E67C1CD353D}"/>
    <cellStyle name="Comma 2 2 8" xfId="5147" xr:uid="{286F489D-3E2D-4356-BF4D-32E2E350FA9D}"/>
    <cellStyle name="Comma 2 2 8 2" xfId="13413" xr:uid="{A8A5BE3C-21BD-4616-A039-6B512C0EB7B1}"/>
    <cellStyle name="Comma 2 2 8 2 2" xfId="34916" xr:uid="{F2DF81A0-5DF5-487D-8418-5FF2DCFB89E1}"/>
    <cellStyle name="Comma 2 2 8 3" xfId="20048" xr:uid="{BFA4D37A-DEBF-4848-BA4B-9B9F9EF62BCF}"/>
    <cellStyle name="Comma 2 2 8 3 2" xfId="41551" xr:uid="{C5CE190F-3E5F-472A-9A13-DF5FCF10E4AB}"/>
    <cellStyle name="Comma 2 2 8 4" xfId="26653" xr:uid="{FA085524-AEBD-4E1D-9344-9CA77118ACC6}"/>
    <cellStyle name="Comma 2 2 8 5" xfId="48156" xr:uid="{BEF475DA-2639-4F1F-82BB-31C4C569086A}"/>
    <cellStyle name="Comma 2 2 8 6" xfId="54760" xr:uid="{A88064A1-2500-438A-A86C-14F84324104B}"/>
    <cellStyle name="Comma 2 2 9" xfId="5541" xr:uid="{39049B69-FDB9-4455-BA3B-317ECCF43F0E}"/>
    <cellStyle name="Comma 2 2 9 2" xfId="13807" xr:uid="{98AEB0D2-977C-4033-BAA2-6FC70B8D91A9}"/>
    <cellStyle name="Comma 2 2 9 2 2" xfId="35310" xr:uid="{B6F88570-C5E5-4601-9E91-A243BF42A31D}"/>
    <cellStyle name="Comma 2 2 9 3" xfId="20442" xr:uid="{88D59E36-0BEC-4DB2-B572-A65862BA3328}"/>
    <cellStyle name="Comma 2 2 9 3 2" xfId="41945" xr:uid="{435345AB-9244-4387-9E19-CDB159006FC5}"/>
    <cellStyle name="Comma 2 2 9 4" xfId="27047" xr:uid="{6DFC6D72-2F26-43CB-847E-5BD97111E831}"/>
    <cellStyle name="Comma 2 2 9 5" xfId="48550" xr:uid="{17E2A3AC-042D-4485-9C79-942B8BC4C9EB}"/>
    <cellStyle name="Comma 2 2 9 6" xfId="55154" xr:uid="{8CC90348-8DAB-4A9A-B13C-8CF62AD81A85}"/>
    <cellStyle name="Comma 2 3" xfId="725" xr:uid="{D40340AA-0B41-4488-BE3D-62FF7D45446A}"/>
    <cellStyle name="Comma 2 3 10" xfId="15626" xr:uid="{433E75C5-6257-49F1-B195-733A484ADD1F}"/>
    <cellStyle name="Comma 2 3 10 2" xfId="37129" xr:uid="{CC8BE4F3-52F7-4A7E-B82D-9E718BD2FE0C}"/>
    <cellStyle name="Comma 2 3 11" xfId="22231" xr:uid="{74D31470-4A3A-4EA4-B88C-56BC2CE11B49}"/>
    <cellStyle name="Comma 2 3 12" xfId="43734" xr:uid="{ECE00FFE-309B-43BF-ACAD-8D5BB1323CBC}"/>
    <cellStyle name="Comma 2 3 13" xfId="50338" xr:uid="{5A6EBB42-3E96-4FE3-A4E0-E50E048B9715}"/>
    <cellStyle name="Comma 2 3 2" xfId="1671" xr:uid="{6D789A40-5677-4CCB-A8F8-31CEB208748D}"/>
    <cellStyle name="Comma 2 3 2 2" xfId="4500" xr:uid="{068E1B79-9302-4A0D-8DDC-46BB2884F4D8}"/>
    <cellStyle name="Comma 2 3 2 2 2" xfId="12766" xr:uid="{B6AE122F-9B02-4712-B516-CE526ECE9EAD}"/>
    <cellStyle name="Comma 2 3 2 2 2 2" xfId="34269" xr:uid="{77DC789C-DA18-4BB4-AE84-AEE3FF450746}"/>
    <cellStyle name="Comma 2 3 2 2 3" xfId="19401" xr:uid="{B9E12004-D0A3-44EC-8641-B30D2A42C727}"/>
    <cellStyle name="Comma 2 3 2 2 3 2" xfId="40904" xr:uid="{0938490A-E2BE-42A3-B60B-8449E35C3994}"/>
    <cellStyle name="Comma 2 3 2 2 4" xfId="26006" xr:uid="{160AB708-0EAB-41BB-8455-AB0CC81D1EFA}"/>
    <cellStyle name="Comma 2 3 2 2 5" xfId="47509" xr:uid="{D1C429B2-6B60-48D6-818A-8A2D1AA3426D}"/>
    <cellStyle name="Comma 2 3 2 2 6" xfId="54113" xr:uid="{97B878AB-CDEB-4F2F-8B77-0D8FC1940F3F}"/>
    <cellStyle name="Comma 2 3 2 3" xfId="6639" xr:uid="{EB0C852E-FF0F-48A4-907B-750C34F4D293}"/>
    <cellStyle name="Comma 2 3 2 3 2" xfId="14905" xr:uid="{40A46D40-1019-49D0-AE29-87FCF8B97AF5}"/>
    <cellStyle name="Comma 2 3 2 3 2 2" xfId="36408" xr:uid="{EDE77015-CFC2-4BCB-88D2-FF3AB3620310}"/>
    <cellStyle name="Comma 2 3 2 3 3" xfId="21540" xr:uid="{50707292-86A7-4450-A359-9A84194BAAAC}"/>
    <cellStyle name="Comma 2 3 2 3 3 2" xfId="43043" xr:uid="{001FDC5A-BD87-44DE-9C72-25D156ABEEDF}"/>
    <cellStyle name="Comma 2 3 2 3 4" xfId="28145" xr:uid="{D12F4BB5-2451-4CC5-8CA7-540AC6EC0AAC}"/>
    <cellStyle name="Comma 2 3 2 3 5" xfId="49648" xr:uid="{F3250C49-E425-44CF-9582-89D6823DAF1B}"/>
    <cellStyle name="Comma 2 3 2 3 6" xfId="56252" xr:uid="{111480DA-4F65-427B-9628-794ACDCAC602}"/>
    <cellStyle name="Comma 2 3 2 4" xfId="8280" xr:uid="{3B026F6B-13B4-4FDC-B452-ADAB050596E1}"/>
    <cellStyle name="Comma 2 3 2 4 2" xfId="29783" xr:uid="{86C911CB-187F-458D-B52D-3423DEE171D8}"/>
    <cellStyle name="Comma 2 3 2 5" xfId="9937" xr:uid="{3B84A9F8-E3EA-4847-90C0-9708DC737FB7}"/>
    <cellStyle name="Comma 2 3 2 5 2" xfId="31440" xr:uid="{091B97E5-076D-455A-9B78-960AD487A2C7}"/>
    <cellStyle name="Comma 2 3 2 6" xfId="16572" xr:uid="{92629822-4D89-4FC1-BA15-7133F8D2FEE3}"/>
    <cellStyle name="Comma 2 3 2 6 2" xfId="38075" xr:uid="{79BF4535-E280-4C7B-BF09-B130917B296D}"/>
    <cellStyle name="Comma 2 3 2 7" xfId="23177" xr:uid="{C0396DA5-3ABC-41F9-AD82-EB9181424557}"/>
    <cellStyle name="Comma 2 3 2 8" xfId="44680" xr:uid="{CCD098AF-C55D-4CB4-BC38-02DDD9045301}"/>
    <cellStyle name="Comma 2 3 2 9" xfId="51284" xr:uid="{4D050FA1-297B-4592-BB2A-49E74B82F64D}"/>
    <cellStyle name="Comma 2 3 3" xfId="2358" xr:uid="{C3A24188-A74E-4F73-ABED-94C6362DB2BE}"/>
    <cellStyle name="Comma 2 3 3 2" xfId="10624" xr:uid="{7356B151-31BF-4461-BA41-31754FA1FA8B}"/>
    <cellStyle name="Comma 2 3 3 2 2" xfId="32127" xr:uid="{ECD15A1A-81AE-4996-AE39-AA2070BC30D6}"/>
    <cellStyle name="Comma 2 3 3 3" xfId="17259" xr:uid="{786F874E-7B88-4E6C-B1F9-5645E7D71B52}"/>
    <cellStyle name="Comma 2 3 3 3 2" xfId="38762" xr:uid="{D763EA67-DF4A-4733-8323-E72651032C45}"/>
    <cellStyle name="Comma 2 3 3 4" xfId="23864" xr:uid="{4105BCF3-D2BE-4BB0-B3CB-7CDD3911C4F9}"/>
    <cellStyle name="Comma 2 3 3 5" xfId="45367" xr:uid="{EBA66798-44D8-42E0-BEA3-6712FE2219D3}"/>
    <cellStyle name="Comma 2 3 3 6" xfId="51971" xr:uid="{99441B67-0DB4-4A3A-AC16-CFBEB0BC721E}"/>
    <cellStyle name="Comma 2 3 4" xfId="2875" xr:uid="{F5895F06-592F-433F-A491-7CA7EAE9540B}"/>
    <cellStyle name="Comma 2 3 4 2" xfId="11141" xr:uid="{1DECC4BD-A826-4A4A-8642-3A12A48EA7CA}"/>
    <cellStyle name="Comma 2 3 4 2 2" xfId="32644" xr:uid="{1A7C8013-8AAA-417F-901D-64203D015BEF}"/>
    <cellStyle name="Comma 2 3 4 3" xfId="17776" xr:uid="{FE0CF841-A07D-4D72-BEE7-A98E0A09C9A6}"/>
    <cellStyle name="Comma 2 3 4 3 2" xfId="39279" xr:uid="{79EAC14E-52CF-4CD8-B7C8-FB94E7D1BD87}"/>
    <cellStyle name="Comma 2 3 4 4" xfId="24381" xr:uid="{0C09AEF0-626E-4F9B-A06F-C27A3332539C}"/>
    <cellStyle name="Comma 2 3 4 5" xfId="45884" xr:uid="{DDD0BE27-2852-4E1E-9102-CF14BEE907F7}"/>
    <cellStyle name="Comma 2 3 4 6" xfId="52488" xr:uid="{8934B00C-0A7D-48D1-B939-9BDE40ACCBBD}"/>
    <cellStyle name="Comma 2 3 5" xfId="3554" xr:uid="{4BB0E426-4DFD-44A0-878A-9465DC13BEE6}"/>
    <cellStyle name="Comma 2 3 5 2" xfId="11820" xr:uid="{2C8E8619-996E-4A90-960B-19B27B3C5FA8}"/>
    <cellStyle name="Comma 2 3 5 2 2" xfId="33323" xr:uid="{A18AA003-6675-4573-934A-B887AB19D84A}"/>
    <cellStyle name="Comma 2 3 5 3" xfId="18455" xr:uid="{2AF3A414-847B-4FAC-8961-C892322C386C}"/>
    <cellStyle name="Comma 2 3 5 3 2" xfId="39958" xr:uid="{591CAB12-9045-4F1F-ACD3-C42078633D59}"/>
    <cellStyle name="Comma 2 3 5 4" xfId="25060" xr:uid="{26E54498-1FCA-4C51-A963-7A49BE88A1F2}"/>
    <cellStyle name="Comma 2 3 5 5" xfId="46563" xr:uid="{8E56AA27-A62B-4B87-9BF6-7DACD7670C6C}"/>
    <cellStyle name="Comma 2 3 5 6" xfId="53167" xr:uid="{FDCA3E7E-15F2-498F-A878-FF33F3D8C630}"/>
    <cellStyle name="Comma 2 3 6" xfId="5019" xr:uid="{F352962F-6BE8-4057-972B-6048A3DC7F1B}"/>
    <cellStyle name="Comma 2 3 6 2" xfId="13285" xr:uid="{3DD15773-03B8-4602-A507-A9FD6C24DE12}"/>
    <cellStyle name="Comma 2 3 6 2 2" xfId="34788" xr:uid="{2D698380-7FA4-401F-8B2D-B1905CDBF61E}"/>
    <cellStyle name="Comma 2 3 6 3" xfId="19920" xr:uid="{D67C75F8-8564-4A49-B9D9-65364976EA86}"/>
    <cellStyle name="Comma 2 3 6 3 2" xfId="41423" xr:uid="{D0C56B34-4EE9-4E60-9C7A-BA6A331C7061}"/>
    <cellStyle name="Comma 2 3 6 4" xfId="26525" xr:uid="{389E7E47-5AA0-4669-8877-5EDFB8A46444}"/>
    <cellStyle name="Comma 2 3 6 5" xfId="48028" xr:uid="{5DE903DA-05ED-4382-860C-20A808697B7A}"/>
    <cellStyle name="Comma 2 3 6 6" xfId="54632" xr:uid="{A56EE0AD-D8F9-4FEF-B57C-4440448A391A}"/>
    <cellStyle name="Comma 2 3 7" xfId="5693" xr:uid="{C9615F89-697A-47B2-A45B-850D77FC7038}"/>
    <cellStyle name="Comma 2 3 7 2" xfId="13959" xr:uid="{A015CBAE-819B-420E-9C06-C805C240CF31}"/>
    <cellStyle name="Comma 2 3 7 2 2" xfId="35462" xr:uid="{717986C3-D557-4B7A-89BC-FE80B129E12D}"/>
    <cellStyle name="Comma 2 3 7 3" xfId="20594" xr:uid="{D8153225-FF6D-492B-87C4-06DDEE331510}"/>
    <cellStyle name="Comma 2 3 7 3 2" xfId="42097" xr:uid="{B0EDA045-82E6-4ACE-BD83-34C183961168}"/>
    <cellStyle name="Comma 2 3 7 4" xfId="27199" xr:uid="{65D9089D-C22D-478C-AC1A-97BF8B81F512}"/>
    <cellStyle name="Comma 2 3 7 5" xfId="48702" xr:uid="{15B213C1-A998-49C1-A3E6-E3D360E000F8}"/>
    <cellStyle name="Comma 2 3 7 6" xfId="55306" xr:uid="{52BC4469-1CAF-44FE-AD49-E8876D6B8A0D}"/>
    <cellStyle name="Comma 2 3 8" xfId="7334" xr:uid="{2688AE01-C5EC-4D60-A326-35CDE56454E0}"/>
    <cellStyle name="Comma 2 3 8 2" xfId="28837" xr:uid="{9801F9AA-6416-4B9F-9280-476B319FA981}"/>
    <cellStyle name="Comma 2 3 9" xfId="8991" xr:uid="{79566DE1-8AC5-4C68-A8BB-D38FA4E6E9DC}"/>
    <cellStyle name="Comma 2 3 9 2" xfId="30494" xr:uid="{AFE52E16-BB97-44BA-A5E7-8473651F6042}"/>
    <cellStyle name="Comma 2 4" xfId="995" xr:uid="{6000D72F-9845-458A-8BE2-D96E0EA2774F}"/>
    <cellStyle name="Comma 2 4 2" xfId="3824" xr:uid="{59E86A6F-5E86-4109-9B99-85EC01A5D069}"/>
    <cellStyle name="Comma 2 4 2 2" xfId="12090" xr:uid="{93CFF9C7-E6B3-40E5-8B96-E0325B547FE1}"/>
    <cellStyle name="Comma 2 4 2 2 2" xfId="33593" xr:uid="{A37E9966-D915-4460-AD59-C599784A6AAF}"/>
    <cellStyle name="Comma 2 4 2 3" xfId="18725" xr:uid="{E4477B01-22F2-46BA-94A8-EB527CCB0480}"/>
    <cellStyle name="Comma 2 4 2 3 2" xfId="40228" xr:uid="{FF0AB4D2-509D-4BBE-A508-2F40E9265FEE}"/>
    <cellStyle name="Comma 2 4 2 4" xfId="25330" xr:uid="{CE8C84E8-D351-469F-9A84-A4522AD200B5}"/>
    <cellStyle name="Comma 2 4 2 5" xfId="46833" xr:uid="{BCF7F133-16A8-4F5D-8656-30D347546E0C}"/>
    <cellStyle name="Comma 2 4 2 6" xfId="53437" xr:uid="{C6053EE3-15B1-47FC-84F4-EBD067B03849}"/>
    <cellStyle name="Comma 2 4 3" xfId="5963" xr:uid="{441496A0-3E36-4F15-ABD9-932D9F54CA91}"/>
    <cellStyle name="Comma 2 4 3 2" xfId="14229" xr:uid="{3C62726F-74DD-43B0-B150-348083F68C3F}"/>
    <cellStyle name="Comma 2 4 3 2 2" xfId="35732" xr:uid="{F1FC6A99-EB54-45CA-9FF3-6EE9D51254CE}"/>
    <cellStyle name="Comma 2 4 3 3" xfId="20864" xr:uid="{1DFBDCA3-16AD-4CAB-BCAE-C564E2AFE5D6}"/>
    <cellStyle name="Comma 2 4 3 3 2" xfId="42367" xr:uid="{70F3A8EE-E735-4EFE-A1FD-4A8300AB5EDA}"/>
    <cellStyle name="Comma 2 4 3 4" xfId="27469" xr:uid="{D90AB36C-E1DA-4D31-B920-3F83AC6FCDD6}"/>
    <cellStyle name="Comma 2 4 3 5" xfId="48972" xr:uid="{3DFD25E3-1DA6-43FE-9F02-B7B7D98952C7}"/>
    <cellStyle name="Comma 2 4 3 6" xfId="55576" xr:uid="{7A7067AA-D008-4D00-86EA-2EC353211D72}"/>
    <cellStyle name="Comma 2 4 4" xfId="7604" xr:uid="{6C5497D9-6465-42E5-B17E-95FFA736FF5C}"/>
    <cellStyle name="Comma 2 4 4 2" xfId="29107" xr:uid="{4ABA39C8-7CC3-4D45-AA61-003F272A995B}"/>
    <cellStyle name="Comma 2 4 5" xfId="9261" xr:uid="{79FE4007-2865-4D90-A4D7-D6A10B9C04D0}"/>
    <cellStyle name="Comma 2 4 5 2" xfId="30764" xr:uid="{85EB3140-95F7-4B8C-9085-FCE9A46ADC42}"/>
    <cellStyle name="Comma 2 4 6" xfId="15896" xr:uid="{606CAAB4-3275-47E6-91DD-E157A5E462C2}"/>
    <cellStyle name="Comma 2 4 6 2" xfId="37399" xr:uid="{C4B2EFF6-5757-444D-84B4-53F7D14F89E7}"/>
    <cellStyle name="Comma 2 4 7" xfId="22501" xr:uid="{69120357-3728-4537-89C6-ED07CE64B444}"/>
    <cellStyle name="Comma 2 4 8" xfId="44004" xr:uid="{7E8C35B6-95A3-466B-8A8B-5829D85961A5}"/>
    <cellStyle name="Comma 2 4 9" xfId="50608" xr:uid="{6639D56B-4681-46AF-9316-A974407B72AB}"/>
    <cellStyle name="Comma 2 5" xfId="1391" xr:uid="{EA5CB0A9-DF0A-4168-A0C8-FD9AFBD80C70}"/>
    <cellStyle name="Comma 2 5 2" xfId="4220" xr:uid="{302B33CA-01BE-4055-BA55-1F4E22A57BDC}"/>
    <cellStyle name="Comma 2 5 2 2" xfId="12486" xr:uid="{05ED4930-9188-448D-8F4F-1B9BD4777925}"/>
    <cellStyle name="Comma 2 5 2 2 2" xfId="33989" xr:uid="{0BD8881F-D544-400B-BC5D-C4E8975F0DD3}"/>
    <cellStyle name="Comma 2 5 2 3" xfId="19121" xr:uid="{2D794D9A-132B-4EDA-A110-C05DE5A06174}"/>
    <cellStyle name="Comma 2 5 2 3 2" xfId="40624" xr:uid="{F56F56B9-91FE-4A9E-80B8-F32D84F9C464}"/>
    <cellStyle name="Comma 2 5 2 4" xfId="25726" xr:uid="{09990CD8-51E3-4EC5-AEB6-7924DBC15404}"/>
    <cellStyle name="Comma 2 5 2 5" xfId="47229" xr:uid="{DA3D98DA-04D7-409F-88D9-B1FF813EA9D2}"/>
    <cellStyle name="Comma 2 5 2 6" xfId="53833" xr:uid="{795F7215-8A68-4D73-BD70-D4DF4FFCB84E}"/>
    <cellStyle name="Comma 2 5 3" xfId="6359" xr:uid="{8D9A8EB6-0257-490D-9257-57BFC8B942F4}"/>
    <cellStyle name="Comma 2 5 3 2" xfId="14625" xr:uid="{C1160421-A17D-4C8B-87FC-BD847FA53A47}"/>
    <cellStyle name="Comma 2 5 3 2 2" xfId="36128" xr:uid="{86F45881-180F-4CF5-B684-53A38314CA57}"/>
    <cellStyle name="Comma 2 5 3 3" xfId="21260" xr:uid="{E660DA77-3C4B-40AB-AD6A-84742BD562D2}"/>
    <cellStyle name="Comma 2 5 3 3 2" xfId="42763" xr:uid="{C6B28E93-9353-49B6-B6D9-85BBDA004715}"/>
    <cellStyle name="Comma 2 5 3 4" xfId="27865" xr:uid="{8E22E3B3-031A-4436-8F27-D992984DBB96}"/>
    <cellStyle name="Comma 2 5 3 5" xfId="49368" xr:uid="{9ADEBD90-5BC0-440D-8EE2-415342CBD1A4}"/>
    <cellStyle name="Comma 2 5 3 6" xfId="55972" xr:uid="{FA28AADA-CC59-4C3C-8ADC-1758694B5364}"/>
    <cellStyle name="Comma 2 5 4" xfId="8000" xr:uid="{4EA08F65-7288-42F2-91AA-BB513D4133C3}"/>
    <cellStyle name="Comma 2 5 4 2" xfId="29503" xr:uid="{259B09B1-E4BB-4118-9CCB-B69F14EB9051}"/>
    <cellStyle name="Comma 2 5 5" xfId="9657" xr:uid="{5F332DAF-2CE5-4318-BCE2-868D674E38F2}"/>
    <cellStyle name="Comma 2 5 5 2" xfId="31160" xr:uid="{6DB75C61-527A-4032-A285-9D6AB7DCE746}"/>
    <cellStyle name="Comma 2 5 6" xfId="16292" xr:uid="{D8A0B1B9-D562-4CFD-943F-19AE91FBFE55}"/>
    <cellStyle name="Comma 2 5 6 2" xfId="37795" xr:uid="{F13C60BB-F88C-44CD-83F1-1797A3E5CB7A}"/>
    <cellStyle name="Comma 2 5 7" xfId="22897" xr:uid="{C1888FA8-4B54-42C3-AC3B-5AC38838D015}"/>
    <cellStyle name="Comma 2 5 8" xfId="44400" xr:uid="{81DE859E-754F-45EA-B5C0-161F4A916F57}"/>
    <cellStyle name="Comma 2 5 9" xfId="51004" xr:uid="{3E4DB6B9-726F-4B2D-8A68-896210C60700}"/>
    <cellStyle name="Comma 2 6" xfId="2078" xr:uid="{92BBA92D-742E-443A-92E4-9CC29A66C170}"/>
    <cellStyle name="Comma 2 6 2" xfId="10344" xr:uid="{658BC748-0179-43B7-AECB-C4C9AC1C18B9}"/>
    <cellStyle name="Comma 2 6 2 2" xfId="31847" xr:uid="{7A59B17F-2538-4D67-A29A-20B9DD6C2128}"/>
    <cellStyle name="Comma 2 6 3" xfId="16979" xr:uid="{4AF88C51-FC29-46D6-B320-6EF51F6743FD}"/>
    <cellStyle name="Comma 2 6 3 2" xfId="38482" xr:uid="{AA4AEB5C-776A-46EB-B22F-E8DDBDED87C4}"/>
    <cellStyle name="Comma 2 6 4" xfId="23584" xr:uid="{17721488-1E86-4F88-8829-3171E9673D57}"/>
    <cellStyle name="Comma 2 6 5" xfId="45087" xr:uid="{6D5B3ABB-71BE-4C1A-A83F-BD9274F39D1E}"/>
    <cellStyle name="Comma 2 6 6" xfId="51691" xr:uid="{F0FD8FFD-1CC3-4C8C-A8FE-331C923ADC87}"/>
    <cellStyle name="Comma 2 7" xfId="2751" xr:uid="{8B1F8F9C-AD83-44A5-9AF2-79B8DD620650}"/>
    <cellStyle name="Comma 2 7 2" xfId="11017" xr:uid="{C42B84C6-C39D-42B5-8505-37A9C8F9BE58}"/>
    <cellStyle name="Comma 2 7 2 2" xfId="32520" xr:uid="{E5EB46A4-1558-4544-958E-DCCAF5050500}"/>
    <cellStyle name="Comma 2 7 3" xfId="17652" xr:uid="{556CDE27-C3D0-4402-BDD5-9BBECEDB8056}"/>
    <cellStyle name="Comma 2 7 3 2" xfId="39155" xr:uid="{17361C46-5C11-4A11-AC7D-72A84E5D92D5}"/>
    <cellStyle name="Comma 2 7 4" xfId="24257" xr:uid="{183A9D75-71BB-45A6-91FC-5A87F4703926}"/>
    <cellStyle name="Comma 2 7 5" xfId="45760" xr:uid="{8F8DB1AF-A4ED-43F3-B1E0-30CD0C3F8D02}"/>
    <cellStyle name="Comma 2 7 6" xfId="52364" xr:uid="{9D5CDBA0-8D1A-40EA-8D72-7AD8E7499F5B}"/>
    <cellStyle name="Comma 2 8" xfId="3274" xr:uid="{B7344C61-CAB5-4FC2-8992-F1B9F04D6310}"/>
    <cellStyle name="Comma 2 8 2" xfId="11540" xr:uid="{454663D5-29D4-452E-AC8B-C47BB93ED29D}"/>
    <cellStyle name="Comma 2 8 2 2" xfId="33043" xr:uid="{22488621-4F9C-4BA5-9CE7-9AA0D98D28EB}"/>
    <cellStyle name="Comma 2 8 3" xfId="18175" xr:uid="{51B68DBC-F553-4085-89C0-64457176456D}"/>
    <cellStyle name="Comma 2 8 3 2" xfId="39678" xr:uid="{62889FFB-4AA5-457F-954B-F1C7DB12E0A1}"/>
    <cellStyle name="Comma 2 8 4" xfId="24780" xr:uid="{53EC7323-D7E0-4469-A377-24928F694ABD}"/>
    <cellStyle name="Comma 2 8 5" xfId="46283" xr:uid="{FE5E510E-0880-4FE4-86D5-6CC900A8C705}"/>
    <cellStyle name="Comma 2 8 6" xfId="52887" xr:uid="{8A0E71FA-D53C-4521-A97E-B5520F112FDD}"/>
    <cellStyle name="Comma 2 9" xfId="4895" xr:uid="{D845A304-924D-4491-A524-80B8689AD9AE}"/>
    <cellStyle name="Comma 2 9 2" xfId="13161" xr:uid="{4D891281-A8E1-42D7-BCFC-6A307320C240}"/>
    <cellStyle name="Comma 2 9 2 2" xfId="34664" xr:uid="{57BCA70B-B93F-4E99-8E4D-598079441CE9}"/>
    <cellStyle name="Comma 2 9 3" xfId="19796" xr:uid="{AF80CE9D-8035-484F-A5F5-E6905521A77B}"/>
    <cellStyle name="Comma 2 9 3 2" xfId="41299" xr:uid="{87A2014B-5A88-4CA5-A502-9EA3A1C3691A}"/>
    <cellStyle name="Comma 2 9 4" xfId="26401" xr:uid="{37088C88-1563-4A9D-87C0-E3F7E6FEA9CC}"/>
    <cellStyle name="Comma 2 9 5" xfId="47904" xr:uid="{AA5B5B74-06D9-4316-90F5-F92F37E147EE}"/>
    <cellStyle name="Comma 2 9 6" xfId="54508" xr:uid="{43CBB8E0-D467-411B-9370-175CF49E63B9}"/>
    <cellStyle name="Comma 4 2" xfId="74" xr:uid="{00000000-0005-0000-0000-000000000000}"/>
    <cellStyle name="Comma 4 2 2" xfId="125" xr:uid="{34259AC9-364F-4223-B778-DA827F3AD35D}"/>
    <cellStyle name="Comma 4 2 2 10" xfId="3028" xr:uid="{20096DC7-90CA-4109-AB7B-CB8F0F43820F}"/>
    <cellStyle name="Comma 4 2 2 10 2" xfId="11294" xr:uid="{601B0427-C592-4947-84F6-922B5AFDD93C}"/>
    <cellStyle name="Comma 4 2 2 10 2 2" xfId="32797" xr:uid="{21DB8199-D76F-4E05-BA64-F225099352BA}"/>
    <cellStyle name="Comma 4 2 2 10 3" xfId="17929" xr:uid="{B7325460-8B1E-431A-A709-9E3C9B60D45D}"/>
    <cellStyle name="Comma 4 2 2 10 3 2" xfId="39432" xr:uid="{1549B9D4-25E0-4A5F-8931-44FCB418AA38}"/>
    <cellStyle name="Comma 4 2 2 10 4" xfId="24534" xr:uid="{D800FAC2-FEF9-4953-9F9E-11EEE16D86C5}"/>
    <cellStyle name="Comma 4 2 2 10 5" xfId="46037" xr:uid="{B4E82F88-62D6-4A57-A370-451C91EA3C93}"/>
    <cellStyle name="Comma 4 2 2 10 6" xfId="52641" xr:uid="{D2955890-2D75-4D7F-B30E-B251F1D11041}"/>
    <cellStyle name="Comma 4 2 2 11" xfId="4663" xr:uid="{DBEF93FF-0448-4308-9218-C7341240ED78}"/>
    <cellStyle name="Comma 4 2 2 11 2" xfId="12929" xr:uid="{73A431AA-15B0-4869-AA24-EBCC44D803BB}"/>
    <cellStyle name="Comma 4 2 2 11 2 2" xfId="34432" xr:uid="{07FC2CCA-7610-4BDA-B5A9-3FA195AD8964}"/>
    <cellStyle name="Comma 4 2 2 11 3" xfId="19564" xr:uid="{D8428668-7FCF-4A3E-9328-1B0A3B20E251}"/>
    <cellStyle name="Comma 4 2 2 11 3 2" xfId="41067" xr:uid="{19FA34D6-7F9D-4081-A5C3-EAA61D9CD74D}"/>
    <cellStyle name="Comma 4 2 2 11 4" xfId="26169" xr:uid="{6CAB5FFA-91CD-44E7-BB63-BF6FBAD7A046}"/>
    <cellStyle name="Comma 4 2 2 11 5" xfId="47672" xr:uid="{1AA9386B-C8AB-4DA5-8B9F-8D7516DA7DEE}"/>
    <cellStyle name="Comma 4 2 2 11 6" xfId="54276" xr:uid="{D2882F76-E2F4-449C-A913-8BB5A1E6EC31}"/>
    <cellStyle name="Comma 4 2 2 12" xfId="5166" xr:uid="{0680CFAF-3152-46DD-9AE6-B1111141A472}"/>
    <cellStyle name="Comma 4 2 2 12 2" xfId="13432" xr:uid="{8FAD30E5-B101-4212-ACAD-24FA3210BA18}"/>
    <cellStyle name="Comma 4 2 2 12 2 2" xfId="34935" xr:uid="{339038D4-0763-4AAB-B01E-92855469F80B}"/>
    <cellStyle name="Comma 4 2 2 12 3" xfId="20067" xr:uid="{0A7238BA-69D3-4706-8C5F-A1D13D91F745}"/>
    <cellStyle name="Comma 4 2 2 12 3 2" xfId="41570" xr:uid="{38F23C96-819B-42F6-B119-A32E5914462D}"/>
    <cellStyle name="Comma 4 2 2 12 4" xfId="26672" xr:uid="{0D8FCECD-145A-4F9A-9B71-6E185B7E8318}"/>
    <cellStyle name="Comma 4 2 2 12 5" xfId="48175" xr:uid="{0D9C22FB-F9D1-4B8B-9EB2-30C3AFAB8358}"/>
    <cellStyle name="Comma 4 2 2 12 6" xfId="54779" xr:uid="{CCB87FFC-7CCB-499B-B36D-91044481E43A}"/>
    <cellStyle name="Comma 4 2 2 13" xfId="6807" xr:uid="{B9D5F5A9-E383-4C88-9884-1288D742B71B}"/>
    <cellStyle name="Comma 4 2 2 13 2" xfId="28310" xr:uid="{1CBCF89A-977F-4BDB-9BB0-9BDB1DAA0CE4}"/>
    <cellStyle name="Comma 4 2 2 14" xfId="8461" xr:uid="{E77C4214-6E4F-458E-AA1E-624723F41226}"/>
    <cellStyle name="Comma 4 2 2 14 2" xfId="29964" xr:uid="{32B775DB-F1E8-40E7-A36C-ECFF02A3BEB5}"/>
    <cellStyle name="Comma 4 2 2 15" xfId="15100" xr:uid="{B80E7E59-77C7-4392-8A90-450CDF6A49E9}"/>
    <cellStyle name="Comma 4 2 2 15 2" xfId="36603" xr:uid="{95CC30B9-FFCE-43CD-9CE5-13CF5399FF4F}"/>
    <cellStyle name="Comma 4 2 2 16" xfId="21705" xr:uid="{9E1E680D-EFE1-4B65-9D3D-7151966DD6E0}"/>
    <cellStyle name="Comma 4 2 2 17" xfId="43208" xr:uid="{AE4EDF93-6E60-40D4-ABA7-203C4F989AAE}"/>
    <cellStyle name="Comma 4 2 2 18" xfId="49812" xr:uid="{DBC102C3-0354-4E98-983D-167D4CC1B409}"/>
    <cellStyle name="Comma 4 2 2 2" xfId="163" xr:uid="{99C0C814-8685-4FAE-95C3-FC49D384511B}"/>
    <cellStyle name="Comma 4 2 2 2 10" xfId="4700" xr:uid="{E0F2FCB5-4315-440D-9D92-9DF3683FB586}"/>
    <cellStyle name="Comma 4 2 2 2 10 2" xfId="12966" xr:uid="{9C3F756F-03DA-4EC1-8D25-2523CC226B45}"/>
    <cellStyle name="Comma 4 2 2 2 10 2 2" xfId="34469" xr:uid="{8B66CCBD-4CB2-41CB-9575-19320290C34C}"/>
    <cellStyle name="Comma 4 2 2 2 10 3" xfId="19601" xr:uid="{BC22B36E-6B13-47AE-876C-FAF6F43FF918}"/>
    <cellStyle name="Comma 4 2 2 2 10 3 2" xfId="41104" xr:uid="{8D89E225-B756-4708-8A6A-160327A13C01}"/>
    <cellStyle name="Comma 4 2 2 2 10 4" xfId="26206" xr:uid="{6A2E23A3-05DE-4ADD-BD42-45660B1C39FA}"/>
    <cellStyle name="Comma 4 2 2 2 10 5" xfId="47709" xr:uid="{1CA4AAED-050D-48AC-B23D-82A21D07824A}"/>
    <cellStyle name="Comma 4 2 2 2 10 6" xfId="54313" xr:uid="{E0B8B73B-45C8-4403-B49B-4AF93CC0C63B}"/>
    <cellStyle name="Comma 4 2 2 2 11" xfId="5203" xr:uid="{77D7FEC6-D096-4D7A-8314-BBAA41B8A4A6}"/>
    <cellStyle name="Comma 4 2 2 2 11 2" xfId="13469" xr:uid="{5711CC06-CB9F-4207-82CA-3F09D127B003}"/>
    <cellStyle name="Comma 4 2 2 2 11 2 2" xfId="34972" xr:uid="{D1D878F9-6E6C-4423-8048-AA2FEA13A20F}"/>
    <cellStyle name="Comma 4 2 2 2 11 3" xfId="20104" xr:uid="{409F96F8-F8DA-4494-8220-5B1E05ED56D5}"/>
    <cellStyle name="Comma 4 2 2 2 11 3 2" xfId="41607" xr:uid="{B8433A5F-D1A9-4E83-8084-3E8E256016E3}"/>
    <cellStyle name="Comma 4 2 2 2 11 4" xfId="26709" xr:uid="{C44B78D6-D551-45FF-BA15-CD60D9F441DE}"/>
    <cellStyle name="Comma 4 2 2 2 11 5" xfId="48212" xr:uid="{E189DE7B-D922-4C5A-8B23-69D63A3FE760}"/>
    <cellStyle name="Comma 4 2 2 2 11 6" xfId="54816" xr:uid="{5304E313-FD37-4075-918A-538D2E9BC865}"/>
    <cellStyle name="Comma 4 2 2 2 12" xfId="6844" xr:uid="{7E4AF892-BFF4-47BC-9C7B-8A67B9AC149D}"/>
    <cellStyle name="Comma 4 2 2 2 12 2" xfId="28347" xr:uid="{F7AF363C-DFA9-4B6D-A6E6-31AF10B10FA7}"/>
    <cellStyle name="Comma 4 2 2 2 13" xfId="8498" xr:uid="{7C53590B-36C9-47B0-A64D-01A04EC98CCA}"/>
    <cellStyle name="Comma 4 2 2 2 13 2" xfId="30001" xr:uid="{6E967467-4B12-418A-8287-193CB37A246B}"/>
    <cellStyle name="Comma 4 2 2 2 14" xfId="15137" xr:uid="{005CC0F2-82BF-4763-89F2-7D40AFF08460}"/>
    <cellStyle name="Comma 4 2 2 2 14 2" xfId="36640" xr:uid="{756EB874-D19C-4919-B1AC-D695C1E45737}"/>
    <cellStyle name="Comma 4 2 2 2 15" xfId="21742" xr:uid="{39681535-FFAB-4A8C-9924-09A9DAF57643}"/>
    <cellStyle name="Comma 4 2 2 2 16" xfId="43245" xr:uid="{C9EF6FC7-6934-46A0-BA60-17629AC2015A}"/>
    <cellStyle name="Comma 4 2 2 2 17" xfId="49849" xr:uid="{224EF562-C74D-4A7E-82E4-C2C8CA2173B2}"/>
    <cellStyle name="Comma 4 2 2 2 2" xfId="495" xr:uid="{E33ADEE1-CD56-42C7-A5C3-C0F6A45C68B8}"/>
    <cellStyle name="Comma 4 2 2 2 2 10" xfId="7106" xr:uid="{CEE9F3D4-73E1-42CF-80DD-2B79DD3EE0F1}"/>
    <cellStyle name="Comma 4 2 2 2 2 10 2" xfId="28609" xr:uid="{0A06CD1E-5163-41C1-A90F-C92E6599E6DD}"/>
    <cellStyle name="Comma 4 2 2 2 2 11" xfId="8762" xr:uid="{D985845E-736E-44D2-8391-3976F37A8E69}"/>
    <cellStyle name="Comma 4 2 2 2 2 11 2" xfId="30265" xr:uid="{0FF2060E-FAB2-4E14-988C-D8CD63858264}"/>
    <cellStyle name="Comma 4 2 2 2 2 12" xfId="15398" xr:uid="{AACFE2C8-4C10-4F02-BABD-37A5DE75AEAF}"/>
    <cellStyle name="Comma 4 2 2 2 2 12 2" xfId="36901" xr:uid="{FD5A38C9-2F32-4745-97B2-8A090E2A7166}"/>
    <cellStyle name="Comma 4 2 2 2 2 13" xfId="22003" xr:uid="{A9049830-F6F2-4BF9-A13D-FD7E9A7CFB91}"/>
    <cellStyle name="Comma 4 2 2 2 2 14" xfId="43506" xr:uid="{4A571FCD-54E4-4D4C-8883-7C69B061CA11}"/>
    <cellStyle name="Comma 4 2 2 2 2 15" xfId="50110" xr:uid="{C4D76C87-FE7B-459C-9E73-4244B6E270A4}"/>
    <cellStyle name="Comma 4 2 2 2 2 2" xfId="777" xr:uid="{948FE937-5852-47C5-A4A4-0D767C05C210}"/>
    <cellStyle name="Comma 4 2 2 2 2 2 10" xfId="15678" xr:uid="{F9920BC0-BD2D-4386-B854-8C8975F5D8DA}"/>
    <cellStyle name="Comma 4 2 2 2 2 2 10 2" xfId="37181" xr:uid="{AC128797-E3D8-4024-8721-605B9629C248}"/>
    <cellStyle name="Comma 4 2 2 2 2 2 11" xfId="22283" xr:uid="{4E1B7106-5160-466F-AC02-77B44C4CFD81}"/>
    <cellStyle name="Comma 4 2 2 2 2 2 12" xfId="43786" xr:uid="{7F869129-0AFB-4492-95C7-75AB9347E3FE}"/>
    <cellStyle name="Comma 4 2 2 2 2 2 13" xfId="50390" xr:uid="{9F4A7FBF-1642-4D53-9A65-B7430A01A8FC}"/>
    <cellStyle name="Comma 4 2 2 2 2 2 2" xfId="1723" xr:uid="{A4028673-54C3-4641-B605-2F2B25034C89}"/>
    <cellStyle name="Comma 4 2 2 2 2 2 2 2" xfId="4552" xr:uid="{C49EED83-54F7-4BB1-92FB-85D8EC2521B8}"/>
    <cellStyle name="Comma 4 2 2 2 2 2 2 2 2" xfId="12818" xr:uid="{A1BA2138-377C-483D-A123-73BB6D5F7D7E}"/>
    <cellStyle name="Comma 4 2 2 2 2 2 2 2 2 2" xfId="34321" xr:uid="{EA691210-55A7-4D40-9562-50AFA262B9C5}"/>
    <cellStyle name="Comma 4 2 2 2 2 2 2 2 3" xfId="19453" xr:uid="{074D71DD-B7D1-4058-B1CD-2339D8E6CDF4}"/>
    <cellStyle name="Comma 4 2 2 2 2 2 2 2 3 2" xfId="40956" xr:uid="{BF737A31-D1ED-4A98-BDCB-C463F0F462B9}"/>
    <cellStyle name="Comma 4 2 2 2 2 2 2 2 4" xfId="26058" xr:uid="{06AEC0A7-707E-43D9-A8F0-02AC4F604313}"/>
    <cellStyle name="Comma 4 2 2 2 2 2 2 2 5" xfId="47561" xr:uid="{FDDCD3F0-FDD9-4F37-B988-5ED2859E1E45}"/>
    <cellStyle name="Comma 4 2 2 2 2 2 2 2 6" xfId="54165" xr:uid="{D7D211D6-93F2-4D55-BC8E-F57125559B8A}"/>
    <cellStyle name="Comma 4 2 2 2 2 2 2 3" xfId="6691" xr:uid="{9800F982-01AE-4BB2-A7DF-51A5B28A353E}"/>
    <cellStyle name="Comma 4 2 2 2 2 2 2 3 2" xfId="14957" xr:uid="{60DC5815-C855-4A47-AEC2-36013C012FA4}"/>
    <cellStyle name="Comma 4 2 2 2 2 2 2 3 2 2" xfId="36460" xr:uid="{1DC4AA44-27D8-44FE-9910-709609A63691}"/>
    <cellStyle name="Comma 4 2 2 2 2 2 2 3 3" xfId="21592" xr:uid="{99CB0B61-4C3F-478F-A4B6-E6DC8787F08D}"/>
    <cellStyle name="Comma 4 2 2 2 2 2 2 3 3 2" xfId="43095" xr:uid="{1EA2A2D3-C866-4AE4-9459-E5C76F3D230A}"/>
    <cellStyle name="Comma 4 2 2 2 2 2 2 3 4" xfId="28197" xr:uid="{1E41E1F7-6F7A-42A2-B698-F5DD7BE26B9C}"/>
    <cellStyle name="Comma 4 2 2 2 2 2 2 3 5" xfId="49700" xr:uid="{4EA67DE1-7A5B-4E6D-B2E1-EB13484E5536}"/>
    <cellStyle name="Comma 4 2 2 2 2 2 2 3 6" xfId="56304" xr:uid="{5F6459DD-4BB8-46D4-ADA4-C0BF7166F6FB}"/>
    <cellStyle name="Comma 4 2 2 2 2 2 2 4" xfId="8332" xr:uid="{3EF6E880-F6FD-44EC-B2DB-52A0CE7F222F}"/>
    <cellStyle name="Comma 4 2 2 2 2 2 2 4 2" xfId="29835" xr:uid="{C7469508-E5F9-46C1-88A0-CF05B8D08C97}"/>
    <cellStyle name="Comma 4 2 2 2 2 2 2 5" xfId="9989" xr:uid="{802AC8B3-5820-4025-A4F2-F6B6A519D56A}"/>
    <cellStyle name="Comma 4 2 2 2 2 2 2 5 2" xfId="31492" xr:uid="{CEA76C29-1FF7-4D23-BD8C-2DFE504371FF}"/>
    <cellStyle name="Comma 4 2 2 2 2 2 2 6" xfId="16624" xr:uid="{13DF7826-74D5-44D8-8137-53135F594CFC}"/>
    <cellStyle name="Comma 4 2 2 2 2 2 2 6 2" xfId="38127" xr:uid="{3C0DA197-2D35-4DB3-A806-63157D41C53D}"/>
    <cellStyle name="Comma 4 2 2 2 2 2 2 7" xfId="23229" xr:uid="{76EC3D8F-E9C6-4CA7-850E-048630B9E845}"/>
    <cellStyle name="Comma 4 2 2 2 2 2 2 8" xfId="44732" xr:uid="{DC5D6337-8E01-4CE3-B288-F4848C5F42A8}"/>
    <cellStyle name="Comma 4 2 2 2 2 2 2 9" xfId="51336" xr:uid="{19FBBFFC-62F6-474C-A1B7-5ACB5CF56797}"/>
    <cellStyle name="Comma 4 2 2 2 2 2 3" xfId="2410" xr:uid="{67FEC866-FE1B-45A1-81E4-29A8E241F9A2}"/>
    <cellStyle name="Comma 4 2 2 2 2 2 3 2" xfId="10676" xr:uid="{9DDF66B5-1DAE-4810-9CD1-D05344E9B5D8}"/>
    <cellStyle name="Comma 4 2 2 2 2 2 3 2 2" xfId="32179" xr:uid="{5C54961A-CA3A-4780-AC7B-C9BE6042A876}"/>
    <cellStyle name="Comma 4 2 2 2 2 2 3 3" xfId="17311" xr:uid="{8F8372B8-5C5B-44F7-ADBF-78E150F2ABDF}"/>
    <cellStyle name="Comma 4 2 2 2 2 2 3 3 2" xfId="38814" xr:uid="{4A32CD61-6EB0-495E-B3AB-54EA92F9020A}"/>
    <cellStyle name="Comma 4 2 2 2 2 2 3 4" xfId="23916" xr:uid="{EFC20E84-93EA-4EED-A7B7-A5664EE65F95}"/>
    <cellStyle name="Comma 4 2 2 2 2 2 3 5" xfId="45419" xr:uid="{7F0FFEAD-10BC-45F6-A603-061FC81CF5BB}"/>
    <cellStyle name="Comma 4 2 2 2 2 2 3 6" xfId="52023" xr:uid="{4A1A0D2C-1138-4ACA-B182-60B5FA2BEE5C}"/>
    <cellStyle name="Comma 4 2 2 2 2 2 4" xfId="2927" xr:uid="{68075B31-0E77-446A-A2D5-E1E87FA4A99F}"/>
    <cellStyle name="Comma 4 2 2 2 2 2 4 2" xfId="11193" xr:uid="{8C55AD77-8A97-43CA-8A38-84F4DC1FAC38}"/>
    <cellStyle name="Comma 4 2 2 2 2 2 4 2 2" xfId="32696" xr:uid="{26202399-7E18-4094-9116-CA0BF14C2485}"/>
    <cellStyle name="Comma 4 2 2 2 2 2 4 3" xfId="17828" xr:uid="{D7BFEED8-78C7-48E3-891C-D945CF8895CE}"/>
    <cellStyle name="Comma 4 2 2 2 2 2 4 3 2" xfId="39331" xr:uid="{0C1DC485-2F63-43BB-812D-ACC6F784F35C}"/>
    <cellStyle name="Comma 4 2 2 2 2 2 4 4" xfId="24433" xr:uid="{F5578B5A-46BF-454C-AD02-604C06CD0FE4}"/>
    <cellStyle name="Comma 4 2 2 2 2 2 4 5" xfId="45936" xr:uid="{9BDC474B-F4B8-4A79-B261-47AC83B1231A}"/>
    <cellStyle name="Comma 4 2 2 2 2 2 4 6" xfId="52540" xr:uid="{ECB0DC2D-241B-44AC-88CA-E57AA86DDDE9}"/>
    <cellStyle name="Comma 4 2 2 2 2 2 5" xfId="3606" xr:uid="{49C391E2-79D5-4289-BDB7-031142C16E45}"/>
    <cellStyle name="Comma 4 2 2 2 2 2 5 2" xfId="11872" xr:uid="{0B9FD8FD-4607-4291-8644-5B3CE5B85908}"/>
    <cellStyle name="Comma 4 2 2 2 2 2 5 2 2" xfId="33375" xr:uid="{DC30F2B8-4C62-4E88-B838-475F907EC923}"/>
    <cellStyle name="Comma 4 2 2 2 2 2 5 3" xfId="18507" xr:uid="{76F77A73-506C-46AC-B57E-5C1F90D1508C}"/>
    <cellStyle name="Comma 4 2 2 2 2 2 5 3 2" xfId="40010" xr:uid="{F59EBBCE-79E4-4060-B2EC-BD8C456B4D4A}"/>
    <cellStyle name="Comma 4 2 2 2 2 2 5 4" xfId="25112" xr:uid="{91ADD11D-F61B-4CCB-BF63-C8E3C2DA13C7}"/>
    <cellStyle name="Comma 4 2 2 2 2 2 5 5" xfId="46615" xr:uid="{9D2D2362-5546-49E4-B046-D7F24BCC06C8}"/>
    <cellStyle name="Comma 4 2 2 2 2 2 5 6" xfId="53219" xr:uid="{B9CC823A-FA99-481A-B3E6-C77147C51290}"/>
    <cellStyle name="Comma 4 2 2 2 2 2 6" xfId="5071" xr:uid="{B9714ED9-83BF-4DDB-8EB2-DAF5814DBDB3}"/>
    <cellStyle name="Comma 4 2 2 2 2 2 6 2" xfId="13337" xr:uid="{653D5222-C288-4F89-A448-CB4493E67244}"/>
    <cellStyle name="Comma 4 2 2 2 2 2 6 2 2" xfId="34840" xr:uid="{90644C17-ACA9-4C99-852B-5330080A9509}"/>
    <cellStyle name="Comma 4 2 2 2 2 2 6 3" xfId="19972" xr:uid="{4EF8B3EB-F734-4A0F-99EF-7C4A6DFCBCF5}"/>
    <cellStyle name="Comma 4 2 2 2 2 2 6 3 2" xfId="41475" xr:uid="{FE27AD87-00AF-42D8-8047-9FF2356F8808}"/>
    <cellStyle name="Comma 4 2 2 2 2 2 6 4" xfId="26577" xr:uid="{B060815C-B93E-424B-BF0C-63E68A2861F5}"/>
    <cellStyle name="Comma 4 2 2 2 2 2 6 5" xfId="48080" xr:uid="{465AA5F8-6437-4A31-8313-2DBCDE8E2DD0}"/>
    <cellStyle name="Comma 4 2 2 2 2 2 6 6" xfId="54684" xr:uid="{D42EDBF5-B392-455D-A98C-1E30237D32CE}"/>
    <cellStyle name="Comma 4 2 2 2 2 2 7" xfId="5745" xr:uid="{10908E46-C022-42C3-92A2-8BD6744486B3}"/>
    <cellStyle name="Comma 4 2 2 2 2 2 7 2" xfId="14011" xr:uid="{644D6405-6FF1-49FE-9F72-A689BD737867}"/>
    <cellStyle name="Comma 4 2 2 2 2 2 7 2 2" xfId="35514" xr:uid="{FB25BE92-9EB9-4E09-9369-B377B5871646}"/>
    <cellStyle name="Comma 4 2 2 2 2 2 7 3" xfId="20646" xr:uid="{BFA66FC3-C227-4437-81D6-2781588D394C}"/>
    <cellStyle name="Comma 4 2 2 2 2 2 7 3 2" xfId="42149" xr:uid="{931C308E-E880-419F-82A8-64BEC4761B9D}"/>
    <cellStyle name="Comma 4 2 2 2 2 2 7 4" xfId="27251" xr:uid="{53AB4FDE-E2E8-4623-B5ED-D1A478BF1F38}"/>
    <cellStyle name="Comma 4 2 2 2 2 2 7 5" xfId="48754" xr:uid="{6CB361FE-38EE-48BA-9216-8414B8E9710E}"/>
    <cellStyle name="Comma 4 2 2 2 2 2 7 6" xfId="55358" xr:uid="{85743F98-C0C0-4A30-93F8-288C7E6D02B8}"/>
    <cellStyle name="Comma 4 2 2 2 2 2 8" xfId="7386" xr:uid="{FBC1E99B-B39D-4630-86F3-BCDCD1A0BC4E}"/>
    <cellStyle name="Comma 4 2 2 2 2 2 8 2" xfId="28889" xr:uid="{D4522196-6497-477B-828B-E30400EB2283}"/>
    <cellStyle name="Comma 4 2 2 2 2 2 9" xfId="9043" xr:uid="{0283F185-70F2-4D2E-8EBF-8CB4B570CA61}"/>
    <cellStyle name="Comma 4 2 2 2 2 2 9 2" xfId="30546" xr:uid="{53CE5AA7-7A4A-43EF-87E1-21D46375C0CC}"/>
    <cellStyle name="Comma 4 2 2 2 2 3" xfId="1047" xr:uid="{F0B15787-3EC0-4DE2-9FBA-A61111DFED4A}"/>
    <cellStyle name="Comma 4 2 2 2 2 3 2" xfId="3876" xr:uid="{C569E25D-6B03-4090-9682-438DBF774942}"/>
    <cellStyle name="Comma 4 2 2 2 2 3 2 2" xfId="12142" xr:uid="{6E995BE4-2A10-401E-A690-EAEE32ACB297}"/>
    <cellStyle name="Comma 4 2 2 2 2 3 2 2 2" xfId="33645" xr:uid="{A16D7367-C3CC-4856-B51F-C36D1243CA90}"/>
    <cellStyle name="Comma 4 2 2 2 2 3 2 3" xfId="18777" xr:uid="{AC179505-AFD6-4678-90ED-466A27A7C164}"/>
    <cellStyle name="Comma 4 2 2 2 2 3 2 3 2" xfId="40280" xr:uid="{70658E44-7BAF-4560-9BD2-AFA919CB4E60}"/>
    <cellStyle name="Comma 4 2 2 2 2 3 2 4" xfId="25382" xr:uid="{8359F6AE-A4C1-4A60-99FD-B56ACB1CD371}"/>
    <cellStyle name="Comma 4 2 2 2 2 3 2 5" xfId="46885" xr:uid="{21FB10CE-84A7-46AF-8243-75ABDFD2DD4C}"/>
    <cellStyle name="Comma 4 2 2 2 2 3 2 6" xfId="53489" xr:uid="{E96D4089-9C5A-429C-BDE6-C21FBE77A983}"/>
    <cellStyle name="Comma 4 2 2 2 2 3 3" xfId="6015" xr:uid="{6AECDACE-E778-40F9-98A7-B43088B95D4E}"/>
    <cellStyle name="Comma 4 2 2 2 2 3 3 2" xfId="14281" xr:uid="{98DBD4E2-0CD4-4490-8CE5-B9F3DEDEA097}"/>
    <cellStyle name="Comma 4 2 2 2 2 3 3 2 2" xfId="35784" xr:uid="{778EED71-0896-4A1A-8971-6C2092E198B2}"/>
    <cellStyle name="Comma 4 2 2 2 2 3 3 3" xfId="20916" xr:uid="{97DC16A6-EF21-472C-B100-C1A8FE85DC94}"/>
    <cellStyle name="Comma 4 2 2 2 2 3 3 3 2" xfId="42419" xr:uid="{5E36CE8C-3F31-4792-B617-51055D671DD2}"/>
    <cellStyle name="Comma 4 2 2 2 2 3 3 4" xfId="27521" xr:uid="{C3863FD8-9580-47CB-BEC7-08F484601C20}"/>
    <cellStyle name="Comma 4 2 2 2 2 3 3 5" xfId="49024" xr:uid="{70898E89-A06E-454E-B950-AE74D2A43B24}"/>
    <cellStyle name="Comma 4 2 2 2 2 3 3 6" xfId="55628" xr:uid="{741EFF84-0A68-4901-A89D-62E7A70FE700}"/>
    <cellStyle name="Comma 4 2 2 2 2 3 4" xfId="7656" xr:uid="{0221AAC9-8C89-40AE-AAC7-CE76FA0DAF81}"/>
    <cellStyle name="Comma 4 2 2 2 2 3 4 2" xfId="29159" xr:uid="{072F4D56-9A2F-4FEE-AA23-651F4BC00C8E}"/>
    <cellStyle name="Comma 4 2 2 2 2 3 5" xfId="9313" xr:uid="{1AED9EF7-0F57-45B5-9322-30D7D827F099}"/>
    <cellStyle name="Comma 4 2 2 2 2 3 5 2" xfId="30816" xr:uid="{C1F7AA1F-C99C-4D22-BDCD-6B71D347AB48}"/>
    <cellStyle name="Comma 4 2 2 2 2 3 6" xfId="15948" xr:uid="{51A30D69-AF7E-46D7-B925-58AFA16517C5}"/>
    <cellStyle name="Comma 4 2 2 2 2 3 6 2" xfId="37451" xr:uid="{2D841413-A821-458C-AF53-A9439A5204BE}"/>
    <cellStyle name="Comma 4 2 2 2 2 3 7" xfId="22553" xr:uid="{D243C4DE-3174-40C5-84C7-E6D0F40775D8}"/>
    <cellStyle name="Comma 4 2 2 2 2 3 8" xfId="44056" xr:uid="{474C88E2-C3B4-4647-9081-3430404AF143}"/>
    <cellStyle name="Comma 4 2 2 2 2 3 9" xfId="50660" xr:uid="{5088A2F6-345D-440A-A167-1B0639EB6377}"/>
    <cellStyle name="Comma 4 2 2 2 2 4" xfId="1443" xr:uid="{3CD5BC52-E9AD-416D-8D42-FB48557CB85D}"/>
    <cellStyle name="Comma 4 2 2 2 2 4 2" xfId="4272" xr:uid="{CB7FA67D-572E-41E0-93A6-86347FE1AADE}"/>
    <cellStyle name="Comma 4 2 2 2 2 4 2 2" xfId="12538" xr:uid="{CEF95C91-0839-4EB5-8D12-E55786C8955F}"/>
    <cellStyle name="Comma 4 2 2 2 2 4 2 2 2" xfId="34041" xr:uid="{B487E424-5C35-44F7-BA6A-CED1D78A8D31}"/>
    <cellStyle name="Comma 4 2 2 2 2 4 2 3" xfId="19173" xr:uid="{83ECD250-F61B-4D29-943E-902B1AB6AB72}"/>
    <cellStyle name="Comma 4 2 2 2 2 4 2 3 2" xfId="40676" xr:uid="{E75999C1-D329-4D84-A8A6-53BE8C5498D5}"/>
    <cellStyle name="Comma 4 2 2 2 2 4 2 4" xfId="25778" xr:uid="{4A25E319-E415-4DA4-B65A-1E45438EA1A5}"/>
    <cellStyle name="Comma 4 2 2 2 2 4 2 5" xfId="47281" xr:uid="{300F7C20-8C04-410F-8B9D-EE66392E9F50}"/>
    <cellStyle name="Comma 4 2 2 2 2 4 2 6" xfId="53885" xr:uid="{E5472586-BD50-426C-864B-C8C2A8777A5A}"/>
    <cellStyle name="Comma 4 2 2 2 2 4 3" xfId="6411" xr:uid="{14F587A3-CBB3-4E99-9363-F44267AEA4AC}"/>
    <cellStyle name="Comma 4 2 2 2 2 4 3 2" xfId="14677" xr:uid="{773F102A-459E-4B8D-BFD2-C62B9FD1E6E7}"/>
    <cellStyle name="Comma 4 2 2 2 2 4 3 2 2" xfId="36180" xr:uid="{2F174133-1741-4BAC-8CCA-D23BA11A2505}"/>
    <cellStyle name="Comma 4 2 2 2 2 4 3 3" xfId="21312" xr:uid="{4A49B4E3-01CE-413E-8547-1B6633F8DD80}"/>
    <cellStyle name="Comma 4 2 2 2 2 4 3 3 2" xfId="42815" xr:uid="{838B72B5-165B-43EB-B1A5-5CC9DB67996D}"/>
    <cellStyle name="Comma 4 2 2 2 2 4 3 4" xfId="27917" xr:uid="{F54A063D-C083-427C-A866-D8CE10B59A4B}"/>
    <cellStyle name="Comma 4 2 2 2 2 4 3 5" xfId="49420" xr:uid="{E49CAEFC-4FDB-4D70-956F-14E87D6078D5}"/>
    <cellStyle name="Comma 4 2 2 2 2 4 3 6" xfId="56024" xr:uid="{0C23A294-947F-4802-8237-768D611DE247}"/>
    <cellStyle name="Comma 4 2 2 2 2 4 4" xfId="8052" xr:uid="{9A195206-46B1-444A-A570-D664BF12D268}"/>
    <cellStyle name="Comma 4 2 2 2 2 4 4 2" xfId="29555" xr:uid="{7205E157-B58C-45F0-9876-896107FBE5CC}"/>
    <cellStyle name="Comma 4 2 2 2 2 4 5" xfId="9709" xr:uid="{E0E1D3F3-3960-4FFF-8DC9-A5E52DC4D202}"/>
    <cellStyle name="Comma 4 2 2 2 2 4 5 2" xfId="31212" xr:uid="{3805285A-FC08-488B-8685-6D0E422F3D51}"/>
    <cellStyle name="Comma 4 2 2 2 2 4 6" xfId="16344" xr:uid="{C1C0902B-9A1C-4C4D-B7FD-394EA53A58C1}"/>
    <cellStyle name="Comma 4 2 2 2 2 4 6 2" xfId="37847" xr:uid="{A196D560-D916-4B5C-817F-42092E345341}"/>
    <cellStyle name="Comma 4 2 2 2 2 4 7" xfId="22949" xr:uid="{0C69EEFA-4EB3-410E-AF5B-4B8B9A0A0F79}"/>
    <cellStyle name="Comma 4 2 2 2 2 4 8" xfId="44452" xr:uid="{BBABDE5F-90F4-431C-8AAB-92914664C786}"/>
    <cellStyle name="Comma 4 2 2 2 2 4 9" xfId="51056" xr:uid="{DEF64959-0E5F-43AB-9B5B-59E18EFBD32A}"/>
    <cellStyle name="Comma 4 2 2 2 2 5" xfId="2130" xr:uid="{12132C66-CA9E-49EA-9DB7-B489FDB716DF}"/>
    <cellStyle name="Comma 4 2 2 2 2 5 2" xfId="10396" xr:uid="{00A8A695-3919-4D68-B056-ED0FD6A8EE7E}"/>
    <cellStyle name="Comma 4 2 2 2 2 5 2 2" xfId="31899" xr:uid="{02614F04-B62A-42B2-A80C-8BD00945B5AC}"/>
    <cellStyle name="Comma 4 2 2 2 2 5 3" xfId="17031" xr:uid="{9B116BAD-8AC1-4824-BC4B-54427F57768F}"/>
    <cellStyle name="Comma 4 2 2 2 2 5 3 2" xfId="38534" xr:uid="{1B0AEC11-3825-4A21-B409-E313844F63C6}"/>
    <cellStyle name="Comma 4 2 2 2 2 5 4" xfId="23636" xr:uid="{4DEA5007-4F01-4686-8B54-1EC6CAAC8381}"/>
    <cellStyle name="Comma 4 2 2 2 2 5 5" xfId="45139" xr:uid="{4135D691-9DFB-476D-9B25-B019361D43BB}"/>
    <cellStyle name="Comma 4 2 2 2 2 5 6" xfId="51743" xr:uid="{D08719FE-1A48-479B-8034-E1CEC4238E5B}"/>
    <cellStyle name="Comma 4 2 2 2 2 6" xfId="2678" xr:uid="{144085BD-141F-4CB2-A466-E3ED16CDE62B}"/>
    <cellStyle name="Comma 4 2 2 2 2 6 2" xfId="10944" xr:uid="{E3C4DA71-0458-4D04-B18B-56CCEF88D5A5}"/>
    <cellStyle name="Comma 4 2 2 2 2 6 2 2" xfId="32447" xr:uid="{37D13FD6-8604-4D53-9DFE-E6A818097929}"/>
    <cellStyle name="Comma 4 2 2 2 2 6 3" xfId="17579" xr:uid="{89142520-9420-4135-A168-C944799E4F77}"/>
    <cellStyle name="Comma 4 2 2 2 2 6 3 2" xfId="39082" xr:uid="{5C320FB9-00D5-4624-B6E9-06CF9F97FF8E}"/>
    <cellStyle name="Comma 4 2 2 2 2 6 4" xfId="24184" xr:uid="{24FB6655-4E54-4C4C-88CC-E5401F41584E}"/>
    <cellStyle name="Comma 4 2 2 2 2 6 5" xfId="45687" xr:uid="{2220A2E3-ED4A-4474-A4EC-7BE873A9A4A0}"/>
    <cellStyle name="Comma 4 2 2 2 2 6 6" xfId="52291" xr:uid="{6C7D3CA5-E3BE-486E-89CC-A8F51772B54D}"/>
    <cellStyle name="Comma 4 2 2 2 2 7" xfId="3326" xr:uid="{BE81853F-E6F6-46CF-8B05-971B80EF909F}"/>
    <cellStyle name="Comma 4 2 2 2 2 7 2" xfId="11592" xr:uid="{054BEF88-329B-4D40-A9B1-7B8E049DBFBA}"/>
    <cellStyle name="Comma 4 2 2 2 2 7 2 2" xfId="33095" xr:uid="{85673FC8-C104-43C7-A215-9C5743E141F0}"/>
    <cellStyle name="Comma 4 2 2 2 2 7 3" xfId="18227" xr:uid="{2F50E4DD-6D38-417B-8C37-B8003FDB7549}"/>
    <cellStyle name="Comma 4 2 2 2 2 7 3 2" xfId="39730" xr:uid="{FED74925-75C0-47A5-AB8B-7728A5BB5015}"/>
    <cellStyle name="Comma 4 2 2 2 2 7 4" xfId="24832" xr:uid="{E5DFD02A-0F77-46C9-BD13-F9F8B39884B5}"/>
    <cellStyle name="Comma 4 2 2 2 2 7 5" xfId="46335" xr:uid="{A306702E-8E76-442E-A467-DA1990EDF714}"/>
    <cellStyle name="Comma 4 2 2 2 2 7 6" xfId="52939" xr:uid="{8596FCDD-97F3-475D-9698-EB066C3588A3}"/>
    <cellStyle name="Comma 4 2 2 2 2 8" xfId="4822" xr:uid="{E9A027BC-C078-4640-8C20-AEB49F2A7A1D}"/>
    <cellStyle name="Comma 4 2 2 2 2 8 2" xfId="13088" xr:uid="{72E2B1AB-955C-470D-A354-A2C841B01A4F}"/>
    <cellStyle name="Comma 4 2 2 2 2 8 2 2" xfId="34591" xr:uid="{3DE94482-AECD-4A5E-A9C9-7C6135606D78}"/>
    <cellStyle name="Comma 4 2 2 2 2 8 3" xfId="19723" xr:uid="{DAE5640C-2B58-49C7-9982-C927892B55F2}"/>
    <cellStyle name="Comma 4 2 2 2 2 8 3 2" xfId="41226" xr:uid="{F78A362A-B480-4834-AB26-E717FEFD3664}"/>
    <cellStyle name="Comma 4 2 2 2 2 8 4" xfId="26328" xr:uid="{B8AE1D25-5D07-44B5-B40D-18BCCF142286}"/>
    <cellStyle name="Comma 4 2 2 2 2 8 5" xfId="47831" xr:uid="{93379DE3-6594-4574-B0B2-BEC0DEB4217C}"/>
    <cellStyle name="Comma 4 2 2 2 2 8 6" xfId="54435" xr:uid="{3DDCB378-4FD6-448A-8E0E-192E65B18377}"/>
    <cellStyle name="Comma 4 2 2 2 2 9" xfId="5465" xr:uid="{FA2D0511-A08A-4BA8-8C11-9651ABF7913F}"/>
    <cellStyle name="Comma 4 2 2 2 2 9 2" xfId="13731" xr:uid="{8A985A5C-EBA0-42DB-9BBD-69C5A236F03F}"/>
    <cellStyle name="Comma 4 2 2 2 2 9 2 2" xfId="35234" xr:uid="{C19A800D-30EB-4965-9B18-E4C96672E239}"/>
    <cellStyle name="Comma 4 2 2 2 2 9 3" xfId="20366" xr:uid="{053C2E8B-7A16-47BF-B824-B2D277264753}"/>
    <cellStyle name="Comma 4 2 2 2 2 9 3 2" xfId="41869" xr:uid="{13C4EB19-FE0B-4DFC-A1A2-6690E24F9C25}"/>
    <cellStyle name="Comma 4 2 2 2 2 9 4" xfId="26971" xr:uid="{7249F31A-2D93-4C0E-81E8-AB428E9FB39E}"/>
    <cellStyle name="Comma 4 2 2 2 2 9 5" xfId="48474" xr:uid="{0052BDF5-5B23-4F7B-A5B0-6F4E5938F226}"/>
    <cellStyle name="Comma 4 2 2 2 2 9 6" xfId="55078" xr:uid="{E419BDDB-4E52-456C-A5CA-1DC68A3384EE}"/>
    <cellStyle name="Comma 4 2 2 2 3" xfId="368" xr:uid="{B4F8CF26-1AE9-4310-A43A-A49C42C2707D}"/>
    <cellStyle name="Comma 4 2 2 2 3 10" xfId="15271" xr:uid="{9A9D5617-FEE6-40CD-ACF5-2942830F36C0}"/>
    <cellStyle name="Comma 4 2 2 2 3 10 2" xfId="36774" xr:uid="{EA97389A-4781-4CF0-A38E-0D0B3528F81B}"/>
    <cellStyle name="Comma 4 2 2 2 3 11" xfId="21876" xr:uid="{A3E6195C-0BEF-4307-B6E0-09BF62F23AFC}"/>
    <cellStyle name="Comma 4 2 2 2 3 12" xfId="43379" xr:uid="{47D66427-2D0B-41CC-B7CF-B850D6EE7031}"/>
    <cellStyle name="Comma 4 2 2 2 3 13" xfId="49983" xr:uid="{6DD05D3B-B737-494F-B3B6-70CD11049043}"/>
    <cellStyle name="Comma 4 2 2 2 3 2" xfId="1316" xr:uid="{21DF350C-8973-4AC2-AF42-F0720135ED8B}"/>
    <cellStyle name="Comma 4 2 2 2 3 2 2" xfId="4145" xr:uid="{C2BE18C5-DB23-4E8A-AAA4-FD6E24B0C9DB}"/>
    <cellStyle name="Comma 4 2 2 2 3 2 2 2" xfId="12411" xr:uid="{84337741-FEFB-4D57-92A9-706C24060153}"/>
    <cellStyle name="Comma 4 2 2 2 3 2 2 2 2" xfId="33914" xr:uid="{E994707B-599D-427C-8E4B-21B528ACE71E}"/>
    <cellStyle name="Comma 4 2 2 2 3 2 2 3" xfId="19046" xr:uid="{16AAD99E-943B-4001-AC57-9BFCEB2A9199}"/>
    <cellStyle name="Comma 4 2 2 2 3 2 2 3 2" xfId="40549" xr:uid="{59090EB0-0EAD-4713-8EDF-D76BF6AC813B}"/>
    <cellStyle name="Comma 4 2 2 2 3 2 2 4" xfId="25651" xr:uid="{5C7D3AB6-838E-4DE1-A98D-F1A7F9C4F76D}"/>
    <cellStyle name="Comma 4 2 2 2 3 2 2 5" xfId="47154" xr:uid="{4A005F35-FF6C-4F08-9987-C65625EDC671}"/>
    <cellStyle name="Comma 4 2 2 2 3 2 2 6" xfId="53758" xr:uid="{6E1CB7EC-0C5E-40A4-A662-55482366CCFF}"/>
    <cellStyle name="Comma 4 2 2 2 3 2 3" xfId="6284" xr:uid="{1FB8FFE1-39D4-45A4-817E-D92BFD15CB47}"/>
    <cellStyle name="Comma 4 2 2 2 3 2 3 2" xfId="14550" xr:uid="{D64AC263-AA96-4F48-B813-73528DB3D75D}"/>
    <cellStyle name="Comma 4 2 2 2 3 2 3 2 2" xfId="36053" xr:uid="{A435BE5E-4D21-4A12-95A2-D3D1D9014367}"/>
    <cellStyle name="Comma 4 2 2 2 3 2 3 3" xfId="21185" xr:uid="{17572AD2-04DA-46CE-A933-B28EBC765269}"/>
    <cellStyle name="Comma 4 2 2 2 3 2 3 3 2" xfId="42688" xr:uid="{98B1BEDA-E55E-4A20-ADC8-CC04F02BF985}"/>
    <cellStyle name="Comma 4 2 2 2 3 2 3 4" xfId="27790" xr:uid="{345A213A-5FB9-439C-A41D-A09E23D20459}"/>
    <cellStyle name="Comma 4 2 2 2 3 2 3 5" xfId="49293" xr:uid="{86B89226-BEC8-445F-A79E-F6A5C60F3757}"/>
    <cellStyle name="Comma 4 2 2 2 3 2 3 6" xfId="55897" xr:uid="{2C9164CC-D088-4ED4-A02A-46DFAD47F105}"/>
    <cellStyle name="Comma 4 2 2 2 3 2 4" xfId="7925" xr:uid="{E64736E4-D742-401A-AACF-BC6C725B0A3D}"/>
    <cellStyle name="Comma 4 2 2 2 3 2 4 2" xfId="29428" xr:uid="{B7D0AE8E-6B5C-4D6C-8330-954C7FF40377}"/>
    <cellStyle name="Comma 4 2 2 2 3 2 5" xfId="9582" xr:uid="{112DB325-750B-40DD-9080-60A74DE51D51}"/>
    <cellStyle name="Comma 4 2 2 2 3 2 5 2" xfId="31085" xr:uid="{D6353F37-1706-45D7-92B9-F1D287E320C2}"/>
    <cellStyle name="Comma 4 2 2 2 3 2 6" xfId="16217" xr:uid="{8B641602-81C9-4AD5-8F2B-CDE05BBE986F}"/>
    <cellStyle name="Comma 4 2 2 2 3 2 6 2" xfId="37720" xr:uid="{8F8E58B9-3748-46A2-9871-B722A08A6F02}"/>
    <cellStyle name="Comma 4 2 2 2 3 2 7" xfId="22822" xr:uid="{A1D1C53F-CC0D-443E-AD0C-EB13333C3CCD}"/>
    <cellStyle name="Comma 4 2 2 2 3 2 8" xfId="44325" xr:uid="{B0B36544-E681-491B-9883-8958AFC7F92C}"/>
    <cellStyle name="Comma 4 2 2 2 3 2 9" xfId="50929" xr:uid="{2243ACD7-C7CF-4869-A5A1-56E98504CD50}"/>
    <cellStyle name="Comma 4 2 2 2 3 3" xfId="2003" xr:uid="{5E7A0CF1-62DB-468C-AB40-4D87C4B13F2F}"/>
    <cellStyle name="Comma 4 2 2 2 3 3 2" xfId="10269" xr:uid="{5E1634AA-844B-41C4-A1ED-3B79D0057C50}"/>
    <cellStyle name="Comma 4 2 2 2 3 3 2 2" xfId="31772" xr:uid="{244B4DAF-F9CD-4683-B8E8-9A3E6A29AB2B}"/>
    <cellStyle name="Comma 4 2 2 2 3 3 3" xfId="16904" xr:uid="{8E77DB0E-E5D8-4011-872F-800A4E1ECAAF}"/>
    <cellStyle name="Comma 4 2 2 2 3 3 3 2" xfId="38407" xr:uid="{1864D0B2-8CD8-4135-8581-F4306759D5D9}"/>
    <cellStyle name="Comma 4 2 2 2 3 3 4" xfId="23509" xr:uid="{90960AB1-F974-4B7A-AC37-772A46732207}"/>
    <cellStyle name="Comma 4 2 2 2 3 3 5" xfId="45012" xr:uid="{19E57533-68DD-42C0-A068-BBE133E8FC75}"/>
    <cellStyle name="Comma 4 2 2 2 3 3 6" xfId="51616" xr:uid="{E96C3871-34AE-4047-AFBB-128CE7E6F38A}"/>
    <cellStyle name="Comma 4 2 2 2 3 4" xfId="2802" xr:uid="{D4D22546-5B90-48C4-995B-A62BD727CDBB}"/>
    <cellStyle name="Comma 4 2 2 2 3 4 2" xfId="11068" xr:uid="{B30ED135-D51E-44B8-BD47-1080C8E69A68}"/>
    <cellStyle name="Comma 4 2 2 2 3 4 2 2" xfId="32571" xr:uid="{43ADC328-1FA6-44C3-AEB9-DBE629018576}"/>
    <cellStyle name="Comma 4 2 2 2 3 4 3" xfId="17703" xr:uid="{EFE6AA7F-B3BB-4EB6-BCF5-21D96F8CFA83}"/>
    <cellStyle name="Comma 4 2 2 2 3 4 3 2" xfId="39206" xr:uid="{BEC8C821-9458-407C-8DEF-F13A7484DE88}"/>
    <cellStyle name="Comma 4 2 2 2 3 4 4" xfId="24308" xr:uid="{3FD912AF-0345-4DC3-815D-914127BFF73A}"/>
    <cellStyle name="Comma 4 2 2 2 3 4 5" xfId="45811" xr:uid="{BECD6B0F-F419-4F6D-8DD5-D006294BE1D0}"/>
    <cellStyle name="Comma 4 2 2 2 3 4 6" xfId="52415" xr:uid="{3E632CBE-8625-4EC6-97BA-1A9913FF1073}"/>
    <cellStyle name="Comma 4 2 2 2 3 5" xfId="3199" xr:uid="{8E2754E7-06DC-4C92-9DCE-CF2A28B099DE}"/>
    <cellStyle name="Comma 4 2 2 2 3 5 2" xfId="11465" xr:uid="{0C31A2FF-9059-4A75-BD75-AEA0C03FC0B2}"/>
    <cellStyle name="Comma 4 2 2 2 3 5 2 2" xfId="32968" xr:uid="{8BDE858A-8875-435C-80EE-6057552033C3}"/>
    <cellStyle name="Comma 4 2 2 2 3 5 3" xfId="18100" xr:uid="{36B78A30-7426-43C8-B613-295616409B38}"/>
    <cellStyle name="Comma 4 2 2 2 3 5 3 2" xfId="39603" xr:uid="{F0C41CB0-9684-4C3D-81A3-E1FE9E613D1F}"/>
    <cellStyle name="Comma 4 2 2 2 3 5 4" xfId="24705" xr:uid="{78233866-6E5E-4386-B55D-C42F9F823A5C}"/>
    <cellStyle name="Comma 4 2 2 2 3 5 5" xfId="46208" xr:uid="{213CFC92-CCB4-4CD1-AE07-BA93894D7128}"/>
    <cellStyle name="Comma 4 2 2 2 3 5 6" xfId="52812" xr:uid="{CC01F97A-CC7D-49E1-BA87-3B3EFC7872F9}"/>
    <cellStyle name="Comma 4 2 2 2 3 6" xfId="4946" xr:uid="{DAA57DEE-9B50-4CCA-A50B-5C03D11B90D6}"/>
    <cellStyle name="Comma 4 2 2 2 3 6 2" xfId="13212" xr:uid="{C16D6E78-FAA4-4A5B-AEB3-9FC404324917}"/>
    <cellStyle name="Comma 4 2 2 2 3 6 2 2" xfId="34715" xr:uid="{2743947F-0B9A-4E94-BF92-69D987E832FA}"/>
    <cellStyle name="Comma 4 2 2 2 3 6 3" xfId="19847" xr:uid="{4F119E36-B202-43E0-8503-BE27700F96E9}"/>
    <cellStyle name="Comma 4 2 2 2 3 6 3 2" xfId="41350" xr:uid="{4AF8FE1F-CAE0-4706-AD51-D28129B3FACA}"/>
    <cellStyle name="Comma 4 2 2 2 3 6 4" xfId="26452" xr:uid="{228FEFD2-AEEE-4208-A6A3-3AEA841D8205}"/>
    <cellStyle name="Comma 4 2 2 2 3 6 5" xfId="47955" xr:uid="{EBA3E2C1-7AB9-4FA0-8B8F-E906BB2746FC}"/>
    <cellStyle name="Comma 4 2 2 2 3 6 6" xfId="54559" xr:uid="{1CCBB36C-9A57-4E70-9B23-9E9A99BD5467}"/>
    <cellStyle name="Comma 4 2 2 2 3 7" xfId="5338" xr:uid="{8CFD3FE7-39C2-43F3-9856-1B164519CC99}"/>
    <cellStyle name="Comma 4 2 2 2 3 7 2" xfId="13604" xr:uid="{A21FD926-1189-48C0-8E2D-26BCC57C60D9}"/>
    <cellStyle name="Comma 4 2 2 2 3 7 2 2" xfId="35107" xr:uid="{1F48A6F7-5075-4D34-B7AE-326886EEC5C9}"/>
    <cellStyle name="Comma 4 2 2 2 3 7 3" xfId="20239" xr:uid="{E64C04CD-2DFD-407C-A234-F34A437706F2}"/>
    <cellStyle name="Comma 4 2 2 2 3 7 3 2" xfId="41742" xr:uid="{58584763-EC81-4333-9E43-79FC250D9463}"/>
    <cellStyle name="Comma 4 2 2 2 3 7 4" xfId="26844" xr:uid="{290016DE-1A0A-4ABF-9072-19267BE994AE}"/>
    <cellStyle name="Comma 4 2 2 2 3 7 5" xfId="48347" xr:uid="{8A21F86E-3BAB-4FFB-B857-54D9BA6156F9}"/>
    <cellStyle name="Comma 4 2 2 2 3 7 6" xfId="54951" xr:uid="{83293B07-1F38-49C8-BB8C-9EA974650EC7}"/>
    <cellStyle name="Comma 4 2 2 2 3 8" xfId="6979" xr:uid="{7742FDF7-A18B-4436-8B34-DF5BCE205590}"/>
    <cellStyle name="Comma 4 2 2 2 3 8 2" xfId="28482" xr:uid="{C9CDE019-4DBD-4F26-8D78-1D4E588FF6F7}"/>
    <cellStyle name="Comma 4 2 2 2 3 9" xfId="8635" xr:uid="{18F10D76-A1B0-4DFD-B3F5-F3DDAB786BBC}"/>
    <cellStyle name="Comma 4 2 2 2 3 9 2" xfId="30138" xr:uid="{F43A08F5-54F9-4E46-8777-CD4D8BFD7913}"/>
    <cellStyle name="Comma 4 2 2 2 4" xfId="652" xr:uid="{C99F510E-DCCB-4436-BF0C-B74559E9B693}"/>
    <cellStyle name="Comma 4 2 2 2 4 10" xfId="43661" xr:uid="{A0630DC5-608D-46F2-8ADC-387DBE90F8C3}"/>
    <cellStyle name="Comma 4 2 2 2 4 11" xfId="50265" xr:uid="{37AD391A-0BCD-431F-A44A-E62BA0BBC2DF}"/>
    <cellStyle name="Comma 4 2 2 2 4 2" xfId="1598" xr:uid="{ACCA9887-7BE8-4D1D-9791-1579EB2FC759}"/>
    <cellStyle name="Comma 4 2 2 2 4 2 2" xfId="4427" xr:uid="{55D8D88B-0280-4BD1-B6A8-8F937C8EEDEA}"/>
    <cellStyle name="Comma 4 2 2 2 4 2 2 2" xfId="12693" xr:uid="{EA701BAF-5921-4028-8AAF-0CB2A16DFB67}"/>
    <cellStyle name="Comma 4 2 2 2 4 2 2 2 2" xfId="34196" xr:uid="{333D09BA-2F6E-47F5-B533-3DE917168B01}"/>
    <cellStyle name="Comma 4 2 2 2 4 2 2 3" xfId="19328" xr:uid="{035BA0AE-EF5C-432F-B93A-9ECA362C6898}"/>
    <cellStyle name="Comma 4 2 2 2 4 2 2 3 2" xfId="40831" xr:uid="{8B229741-14F1-4359-A3AE-01F627AB651D}"/>
    <cellStyle name="Comma 4 2 2 2 4 2 2 4" xfId="25933" xr:uid="{70C8D4FC-C02C-4B8E-BECF-893D8FA01EF5}"/>
    <cellStyle name="Comma 4 2 2 2 4 2 2 5" xfId="47436" xr:uid="{F5F68A5B-F8A6-4402-B6C6-1F4A1B0864B2}"/>
    <cellStyle name="Comma 4 2 2 2 4 2 2 6" xfId="54040" xr:uid="{430B7A2C-AF25-4D42-A230-359DA787E3CD}"/>
    <cellStyle name="Comma 4 2 2 2 4 2 3" xfId="6566" xr:uid="{405F922F-2C2F-4719-B737-0BD636507A07}"/>
    <cellStyle name="Comma 4 2 2 2 4 2 3 2" xfId="14832" xr:uid="{B1A148F2-0336-4874-9820-64D0DC54CD84}"/>
    <cellStyle name="Comma 4 2 2 2 4 2 3 2 2" xfId="36335" xr:uid="{F5FD533E-A8FC-46B9-A1B0-42EBDD57BC0D}"/>
    <cellStyle name="Comma 4 2 2 2 4 2 3 3" xfId="21467" xr:uid="{A33C7476-DCD9-477B-848E-FE8262B7024D}"/>
    <cellStyle name="Comma 4 2 2 2 4 2 3 3 2" xfId="42970" xr:uid="{52F5D55D-9361-4D2E-B954-05ED5F2D735C}"/>
    <cellStyle name="Comma 4 2 2 2 4 2 3 4" xfId="28072" xr:uid="{46C03932-8B8E-45A5-8F19-F51551081437}"/>
    <cellStyle name="Comma 4 2 2 2 4 2 3 5" xfId="49575" xr:uid="{06B96858-7B52-4FD3-8451-33441AB51036}"/>
    <cellStyle name="Comma 4 2 2 2 4 2 3 6" xfId="56179" xr:uid="{CE0960C4-FC1A-4005-B73F-1A06F275480B}"/>
    <cellStyle name="Comma 4 2 2 2 4 2 4" xfId="8207" xr:uid="{35ED47D3-28A1-42AF-A136-0B688B9BE82E}"/>
    <cellStyle name="Comma 4 2 2 2 4 2 4 2" xfId="29710" xr:uid="{B9D32935-279B-4885-8BDA-8BB0862B8A37}"/>
    <cellStyle name="Comma 4 2 2 2 4 2 5" xfId="9864" xr:uid="{7E99DE1A-C4FF-4955-BDB5-6784C191370D}"/>
    <cellStyle name="Comma 4 2 2 2 4 2 5 2" xfId="31367" xr:uid="{8D067A9F-5C56-490D-ADA6-6F290E0DE4E8}"/>
    <cellStyle name="Comma 4 2 2 2 4 2 6" xfId="16499" xr:uid="{5CFD949E-55B4-48B9-A87A-E0E6EA2C1B4E}"/>
    <cellStyle name="Comma 4 2 2 2 4 2 6 2" xfId="38002" xr:uid="{0FCE1E44-16C2-46C5-AD7D-6F10D25335DA}"/>
    <cellStyle name="Comma 4 2 2 2 4 2 7" xfId="23104" xr:uid="{A7C0D3E0-4F7D-4FFC-A886-52B1A3374588}"/>
    <cellStyle name="Comma 4 2 2 2 4 2 8" xfId="44607" xr:uid="{8CBADCCA-F3BD-49C0-B160-19C5C49E5644}"/>
    <cellStyle name="Comma 4 2 2 2 4 2 9" xfId="51211" xr:uid="{59786665-65FF-4ECB-8E1E-0C5C0BE4042B}"/>
    <cellStyle name="Comma 4 2 2 2 4 3" xfId="2285" xr:uid="{7A5F8226-155A-4A6F-BFA3-70C586A68515}"/>
    <cellStyle name="Comma 4 2 2 2 4 3 2" xfId="10551" xr:uid="{BCDEB7AE-ADFF-49DC-A63C-9D323A2769D1}"/>
    <cellStyle name="Comma 4 2 2 2 4 3 2 2" xfId="32054" xr:uid="{D6D51CA8-BDC0-4C1F-BA5B-289000FDC381}"/>
    <cellStyle name="Comma 4 2 2 2 4 3 3" xfId="17186" xr:uid="{1F289676-1F5D-4F31-BB4B-83EFB01D8E60}"/>
    <cellStyle name="Comma 4 2 2 2 4 3 3 2" xfId="38689" xr:uid="{B7A9043B-A20B-4B5F-9C26-CA3856C7FFAD}"/>
    <cellStyle name="Comma 4 2 2 2 4 3 4" xfId="23791" xr:uid="{1FEE4998-B060-4F1E-B5DF-184E198B9FCC}"/>
    <cellStyle name="Comma 4 2 2 2 4 3 5" xfId="45294" xr:uid="{F7C56027-79D7-4C59-9EB8-1A9A9D5FB35B}"/>
    <cellStyle name="Comma 4 2 2 2 4 3 6" xfId="51898" xr:uid="{C362CD8C-785B-4F30-BCB6-32C1F0CEA916}"/>
    <cellStyle name="Comma 4 2 2 2 4 4" xfId="3481" xr:uid="{5A18F749-073F-4587-998E-CC2AB258378D}"/>
    <cellStyle name="Comma 4 2 2 2 4 4 2" xfId="11747" xr:uid="{B321FC02-00A2-4374-A4A0-7B7C1974547B}"/>
    <cellStyle name="Comma 4 2 2 2 4 4 2 2" xfId="33250" xr:uid="{9D277A2E-3EBE-43A2-A2FA-7ADCB201CE75}"/>
    <cellStyle name="Comma 4 2 2 2 4 4 3" xfId="18382" xr:uid="{C1397C39-D2C9-4FF6-8AB3-A9751A39D7F2}"/>
    <cellStyle name="Comma 4 2 2 2 4 4 3 2" xfId="39885" xr:uid="{8B486C4F-D13D-4062-ACED-4AFB1D4232C8}"/>
    <cellStyle name="Comma 4 2 2 2 4 4 4" xfId="24987" xr:uid="{7225F2CF-018B-46C3-8840-56A0CE0D5EAC}"/>
    <cellStyle name="Comma 4 2 2 2 4 4 5" xfId="46490" xr:uid="{2DE8FE62-9398-4E8B-A508-CEE9F8DD0536}"/>
    <cellStyle name="Comma 4 2 2 2 4 4 6" xfId="53094" xr:uid="{DB95A6F1-4B25-4BD6-B744-BE47530D70AB}"/>
    <cellStyle name="Comma 4 2 2 2 4 5" xfId="5620" xr:uid="{7462B15B-17F1-40D6-9C5E-5A61BCFC0868}"/>
    <cellStyle name="Comma 4 2 2 2 4 5 2" xfId="13886" xr:uid="{3C95A98F-A618-46E5-A322-DA58326EFF8F}"/>
    <cellStyle name="Comma 4 2 2 2 4 5 2 2" xfId="35389" xr:uid="{9C85F43D-8CD3-47F6-BAF5-D166596C15C6}"/>
    <cellStyle name="Comma 4 2 2 2 4 5 3" xfId="20521" xr:uid="{DDADBE84-2EEA-46D8-9AF2-B5AC1C1E0963}"/>
    <cellStyle name="Comma 4 2 2 2 4 5 3 2" xfId="42024" xr:uid="{5E5D9636-3955-4FB3-8793-2960DA72E8D9}"/>
    <cellStyle name="Comma 4 2 2 2 4 5 4" xfId="27126" xr:uid="{4E2E6A61-410C-46A4-B51D-78DFDEA3A0C3}"/>
    <cellStyle name="Comma 4 2 2 2 4 5 5" xfId="48629" xr:uid="{0D417C79-42B5-4ED3-A1A0-8F1B19881677}"/>
    <cellStyle name="Comma 4 2 2 2 4 5 6" xfId="55233" xr:uid="{EA089AC2-F4D1-4C21-AC20-227DD3D6EE2A}"/>
    <cellStyle name="Comma 4 2 2 2 4 6" xfId="7261" xr:uid="{7D1A0A6C-AC90-4455-A108-DDF3B51D5E64}"/>
    <cellStyle name="Comma 4 2 2 2 4 6 2" xfId="28764" xr:uid="{C88F666C-75B8-4128-AE3E-CA65CCBD0E21}"/>
    <cellStyle name="Comma 4 2 2 2 4 7" xfId="8918" xr:uid="{C271DD7E-5C0A-43A5-9C91-DE0D929D1FB9}"/>
    <cellStyle name="Comma 4 2 2 2 4 7 2" xfId="30421" xr:uid="{0DE86648-E937-4368-B31B-991A0205E120}"/>
    <cellStyle name="Comma 4 2 2 2 4 8" xfId="15553" xr:uid="{9D8E64E3-200C-4459-94B4-2CAC7E9D07DC}"/>
    <cellStyle name="Comma 4 2 2 2 4 8 2" xfId="37056" xr:uid="{B0BB87A8-E53A-41F6-939E-292512A16FE2}"/>
    <cellStyle name="Comma 4 2 2 2 4 9" xfId="22158" xr:uid="{243AEBDD-0570-4CB6-94A7-EB33A606486C}"/>
    <cellStyle name="Comma 4 2 2 2 5" xfId="920" xr:uid="{387AFEEF-0926-411E-A793-47E98FE4CE49}"/>
    <cellStyle name="Comma 4 2 2 2 5 2" xfId="3749" xr:uid="{CF077F2E-1132-4AEC-8FF1-B03B5FE56DE6}"/>
    <cellStyle name="Comma 4 2 2 2 5 2 2" xfId="12015" xr:uid="{5B5077A7-B7B1-4414-97A0-B603BC798B93}"/>
    <cellStyle name="Comma 4 2 2 2 5 2 2 2" xfId="33518" xr:uid="{ED807226-C48B-4BDF-8BBA-8E52F0C59214}"/>
    <cellStyle name="Comma 4 2 2 2 5 2 3" xfId="18650" xr:uid="{C3608FC2-D979-4AC4-A2A2-AFBB1EAC587B}"/>
    <cellStyle name="Comma 4 2 2 2 5 2 3 2" xfId="40153" xr:uid="{27EE2496-1979-43F1-BEAD-2455A6923C53}"/>
    <cellStyle name="Comma 4 2 2 2 5 2 4" xfId="25255" xr:uid="{5AA8D166-1938-4D73-B8CE-B6C48A2BC055}"/>
    <cellStyle name="Comma 4 2 2 2 5 2 5" xfId="46758" xr:uid="{B60776AF-B8FF-46EE-8384-7CF65C89CAC6}"/>
    <cellStyle name="Comma 4 2 2 2 5 2 6" xfId="53362" xr:uid="{6A57CEE9-D039-4FCB-99FF-BF3005B8D75E}"/>
    <cellStyle name="Comma 4 2 2 2 5 3" xfId="5888" xr:uid="{B219FBCA-8C6C-4298-B075-E9E2767F072F}"/>
    <cellStyle name="Comma 4 2 2 2 5 3 2" xfId="14154" xr:uid="{8FED28A7-9622-4AA6-889A-488C0723FF4C}"/>
    <cellStyle name="Comma 4 2 2 2 5 3 2 2" xfId="35657" xr:uid="{3B2F30BC-A790-427B-BBE4-35273B033D52}"/>
    <cellStyle name="Comma 4 2 2 2 5 3 3" xfId="20789" xr:uid="{AB344035-3A67-4DC9-A929-4031EB67270E}"/>
    <cellStyle name="Comma 4 2 2 2 5 3 3 2" xfId="42292" xr:uid="{0DDBD062-2F40-441F-B21D-630559FC21E1}"/>
    <cellStyle name="Comma 4 2 2 2 5 3 4" xfId="27394" xr:uid="{398AB5AA-62B2-485C-8D6A-BCB5408CF1DD}"/>
    <cellStyle name="Comma 4 2 2 2 5 3 5" xfId="48897" xr:uid="{487F7162-D871-4C1C-B551-3D28D5123F5C}"/>
    <cellStyle name="Comma 4 2 2 2 5 3 6" xfId="55501" xr:uid="{FFFE60BB-3F15-4FD1-9172-E5C741B07558}"/>
    <cellStyle name="Comma 4 2 2 2 5 4" xfId="7529" xr:uid="{FBAAEF41-8786-478A-848D-066E848E8772}"/>
    <cellStyle name="Comma 4 2 2 2 5 4 2" xfId="29032" xr:uid="{E7F81A46-DA23-405A-BBEB-A08B2085680F}"/>
    <cellStyle name="Comma 4 2 2 2 5 5" xfId="9186" xr:uid="{37F03CA6-4523-48D0-9248-08E781876211}"/>
    <cellStyle name="Comma 4 2 2 2 5 5 2" xfId="30689" xr:uid="{8F34D884-C281-4CCB-9D0A-FE4E3F744622}"/>
    <cellStyle name="Comma 4 2 2 2 5 6" xfId="15821" xr:uid="{EA06895B-01B9-43CA-91C0-8696F98F8D5E}"/>
    <cellStyle name="Comma 4 2 2 2 5 6 2" xfId="37324" xr:uid="{550E8A30-8636-4A52-812B-B0ADBABBBF5B}"/>
    <cellStyle name="Comma 4 2 2 2 5 7" xfId="22426" xr:uid="{56C38150-6947-4B0F-B577-82939B4D0CB7}"/>
    <cellStyle name="Comma 4 2 2 2 5 8" xfId="43929" xr:uid="{B52DD3B9-35E7-4546-ABFA-C7CB9CC9297D}"/>
    <cellStyle name="Comma 4 2 2 2 5 9" xfId="50533" xr:uid="{73D593D0-1FF7-4F83-B38A-725CFE931A74}"/>
    <cellStyle name="Comma 4 2 2 2 6" xfId="1181" xr:uid="{4F3C86D2-4587-45C2-8E8C-67ED19C05E88}"/>
    <cellStyle name="Comma 4 2 2 2 6 2" xfId="4010" xr:uid="{34343194-F3F8-4009-B15D-40ABD507F032}"/>
    <cellStyle name="Comma 4 2 2 2 6 2 2" xfId="12276" xr:uid="{4741615F-1403-4B3C-A34B-5C705B25772A}"/>
    <cellStyle name="Comma 4 2 2 2 6 2 2 2" xfId="33779" xr:uid="{A09840AF-9411-4E63-9A5C-FDA657A86CB3}"/>
    <cellStyle name="Comma 4 2 2 2 6 2 3" xfId="18911" xr:uid="{3A715753-35AF-4278-B218-625C37171D90}"/>
    <cellStyle name="Comma 4 2 2 2 6 2 3 2" xfId="40414" xr:uid="{97E7063E-AD2A-49D0-8151-5251CCF16CCC}"/>
    <cellStyle name="Comma 4 2 2 2 6 2 4" xfId="25516" xr:uid="{F653FE97-A15A-45F3-A105-3E69469AFE32}"/>
    <cellStyle name="Comma 4 2 2 2 6 2 5" xfId="47019" xr:uid="{37327B15-B134-4A26-9DB5-2728C7316DC5}"/>
    <cellStyle name="Comma 4 2 2 2 6 2 6" xfId="53623" xr:uid="{0F8EBEC6-2B7A-4A0D-B5E9-F8511F254AA9}"/>
    <cellStyle name="Comma 4 2 2 2 6 3" xfId="6149" xr:uid="{0B48F18A-361F-4B03-8B39-1832F085E3F2}"/>
    <cellStyle name="Comma 4 2 2 2 6 3 2" xfId="14415" xr:uid="{9FEA2AE8-49F0-4052-B098-65928072E2C1}"/>
    <cellStyle name="Comma 4 2 2 2 6 3 2 2" xfId="35918" xr:uid="{EEDFEA74-3812-4CC4-A28F-99F84924877C}"/>
    <cellStyle name="Comma 4 2 2 2 6 3 3" xfId="21050" xr:uid="{5923306B-5062-4275-8AC0-96E57034ED58}"/>
    <cellStyle name="Comma 4 2 2 2 6 3 3 2" xfId="42553" xr:uid="{52C9DA1A-4A6A-4A96-ADF8-9E4198A9A811}"/>
    <cellStyle name="Comma 4 2 2 2 6 3 4" xfId="27655" xr:uid="{555CB30D-1584-4B6E-9447-BCD4D14255AC}"/>
    <cellStyle name="Comma 4 2 2 2 6 3 5" xfId="49158" xr:uid="{E0EB5853-CFA6-4FB5-BF68-ED5E4A641625}"/>
    <cellStyle name="Comma 4 2 2 2 6 3 6" xfId="55762" xr:uid="{20B7BCB6-B0DE-443E-A3F8-D8E5A3A5CABD}"/>
    <cellStyle name="Comma 4 2 2 2 6 4" xfId="7790" xr:uid="{4202D73D-BC6E-4316-A260-432E9825259D}"/>
    <cellStyle name="Comma 4 2 2 2 6 4 2" xfId="29293" xr:uid="{06FE7314-4730-457E-8E1E-81A1190415DC}"/>
    <cellStyle name="Comma 4 2 2 2 6 5" xfId="9447" xr:uid="{E5734C88-DCD7-4B39-9983-9E72A31939AF}"/>
    <cellStyle name="Comma 4 2 2 2 6 5 2" xfId="30950" xr:uid="{ED79BB79-6C66-48A5-A73C-2F8C5F04B0EB}"/>
    <cellStyle name="Comma 4 2 2 2 6 6" xfId="16082" xr:uid="{671EC952-16F9-42EA-BF68-8E91F5507617}"/>
    <cellStyle name="Comma 4 2 2 2 6 6 2" xfId="37585" xr:uid="{943F07C5-400A-44DD-ABA4-D8E3D0588AC5}"/>
    <cellStyle name="Comma 4 2 2 2 6 7" xfId="22687" xr:uid="{B2131133-2ACC-48C4-9E4E-1DCF942FA1FC}"/>
    <cellStyle name="Comma 4 2 2 2 6 8" xfId="44190" xr:uid="{0A7481F2-8BAE-41B1-8D96-2077AAF65AD7}"/>
    <cellStyle name="Comma 4 2 2 2 6 9" xfId="50794" xr:uid="{A08EAF9E-1E81-4D5D-9C1A-8C9843698476}"/>
    <cellStyle name="Comma 4 2 2 2 7" xfId="1869" xr:uid="{C8F8F25A-F96C-4E27-9F51-8791FE8A0EE5}"/>
    <cellStyle name="Comma 4 2 2 2 7 2" xfId="10135" xr:uid="{205DB128-15A7-4542-A3A2-DC903B81AB10}"/>
    <cellStyle name="Comma 4 2 2 2 7 2 2" xfId="31638" xr:uid="{1D4985A9-F5EC-4F97-863D-D2EA3FFAD75A}"/>
    <cellStyle name="Comma 4 2 2 2 7 3" xfId="16770" xr:uid="{D0037A6E-105E-4288-B91D-8B005336373C}"/>
    <cellStyle name="Comma 4 2 2 2 7 3 2" xfId="38273" xr:uid="{5204D85D-A580-4248-8A64-0BCFC9838E1F}"/>
    <cellStyle name="Comma 4 2 2 2 7 4" xfId="23375" xr:uid="{FC835330-5218-4591-8D95-F366A0DC45EA}"/>
    <cellStyle name="Comma 4 2 2 2 7 5" xfId="44878" xr:uid="{23385320-2BED-485C-BFF3-7D15DB9594C2}"/>
    <cellStyle name="Comma 4 2 2 2 7 6" xfId="51482" xr:uid="{B3EC59F5-F06A-4443-9939-0B0E287E0183}"/>
    <cellStyle name="Comma 4 2 2 2 8" xfId="2554" xr:uid="{2E8174DD-ECF8-4CCB-86E8-4C4D2613A7C7}"/>
    <cellStyle name="Comma 4 2 2 2 8 2" xfId="10820" xr:uid="{550B7771-82BD-4CF7-A6D6-AA722A2A3164}"/>
    <cellStyle name="Comma 4 2 2 2 8 2 2" xfId="32323" xr:uid="{01CDC95B-9252-4285-9BC4-661A48509BF2}"/>
    <cellStyle name="Comma 4 2 2 2 8 3" xfId="17455" xr:uid="{B25F4118-3760-42A0-8695-DE485A22389C}"/>
    <cellStyle name="Comma 4 2 2 2 8 3 2" xfId="38958" xr:uid="{1A0DFE0D-7D4F-48B2-A790-1DC7145B9CD5}"/>
    <cellStyle name="Comma 4 2 2 2 8 4" xfId="24060" xr:uid="{582E15CE-CCB4-47FE-A2AB-B7727F0FB4CF}"/>
    <cellStyle name="Comma 4 2 2 2 8 5" xfId="45563" xr:uid="{DEA6FCFA-52AB-4826-966C-C66EDF9B486E}"/>
    <cellStyle name="Comma 4 2 2 2 8 6" xfId="52167" xr:uid="{DF680853-61EE-4622-AD06-2E8B4BBE9596}"/>
    <cellStyle name="Comma 4 2 2 2 9" xfId="3065" xr:uid="{8D7FE1B9-E6B5-4BEF-9A43-61CEB6D1D35D}"/>
    <cellStyle name="Comma 4 2 2 2 9 2" xfId="11331" xr:uid="{6346B32E-398A-4DD6-9D0B-A9AE70BF2293}"/>
    <cellStyle name="Comma 4 2 2 2 9 2 2" xfId="32834" xr:uid="{95FD9E98-575C-4E8B-9CC2-FE8A7AC7E302}"/>
    <cellStyle name="Comma 4 2 2 2 9 3" xfId="17966" xr:uid="{9F385F3D-310E-4288-B266-0655D4DD170A}"/>
    <cellStyle name="Comma 4 2 2 2 9 3 2" xfId="39469" xr:uid="{10C4978E-6BCF-4737-8789-1020A5A94B6D}"/>
    <cellStyle name="Comma 4 2 2 2 9 4" xfId="24571" xr:uid="{C883E1E8-1ADB-4465-B153-5CFD6B82B9DE}"/>
    <cellStyle name="Comma 4 2 2 2 9 5" xfId="46074" xr:uid="{8A2F6B20-FD22-4D76-B736-E378CEFDFDED}"/>
    <cellStyle name="Comma 4 2 2 2 9 6" xfId="52678" xr:uid="{62345553-B0E9-45A6-A07B-E3CE0BBFAB31}"/>
    <cellStyle name="Comma 4 2 2 3" xfId="458" xr:uid="{5781A867-598B-4016-9C1B-79DF37E5CBAE}"/>
    <cellStyle name="Comma 4 2 2 3 10" xfId="7069" xr:uid="{709CDF90-6B46-4944-B394-6C9EFE81294D}"/>
    <cellStyle name="Comma 4 2 2 3 10 2" xfId="28572" xr:uid="{721E406C-A0DA-4B13-9FD4-4B5E5AD76008}"/>
    <cellStyle name="Comma 4 2 2 3 11" xfId="8725" xr:uid="{A3151919-CAA4-41F7-B1BD-A87DBCBF9E69}"/>
    <cellStyle name="Comma 4 2 2 3 11 2" xfId="30228" xr:uid="{C9E45A97-7DD9-465D-B53F-CA603AB8F4A7}"/>
    <cellStyle name="Comma 4 2 2 3 12" xfId="15361" xr:uid="{EDC0C065-BD6B-48A5-AA62-871471E03B24}"/>
    <cellStyle name="Comma 4 2 2 3 12 2" xfId="36864" xr:uid="{AC1154A2-AF87-4087-8FE0-1A375B045C94}"/>
    <cellStyle name="Comma 4 2 2 3 13" xfId="21966" xr:uid="{E3BE046F-138C-4B61-917F-BCABE3BC0DC5}"/>
    <cellStyle name="Comma 4 2 2 3 14" xfId="43469" xr:uid="{4086D011-F90F-4E5A-84C4-CEF7EF5ACCF6}"/>
    <cellStyle name="Comma 4 2 2 3 15" xfId="50073" xr:uid="{4A146B3B-0C34-4B54-B57A-9D4515B0D839}"/>
    <cellStyle name="Comma 4 2 2 3 2" xfId="740" xr:uid="{6A35D195-D249-412C-859C-8ADE50383581}"/>
    <cellStyle name="Comma 4 2 2 3 2 10" xfId="15641" xr:uid="{9C5C2C20-9DD7-4E6F-A2CC-8AAB67664553}"/>
    <cellStyle name="Comma 4 2 2 3 2 10 2" xfId="37144" xr:uid="{90CF022F-8D01-418B-B33C-3422ECB214B1}"/>
    <cellStyle name="Comma 4 2 2 3 2 11" xfId="22246" xr:uid="{7066FF61-6808-4CBF-988C-D94384BE9BFD}"/>
    <cellStyle name="Comma 4 2 2 3 2 12" xfId="43749" xr:uid="{F384C1FF-8257-4F26-8F17-852284082FC1}"/>
    <cellStyle name="Comma 4 2 2 3 2 13" xfId="50353" xr:uid="{84CECE9E-64F1-4739-9DD9-29FE5BE3F3ED}"/>
    <cellStyle name="Comma 4 2 2 3 2 2" xfId="1686" xr:uid="{46C534FA-4329-4540-9481-6285FAA681E5}"/>
    <cellStyle name="Comma 4 2 2 3 2 2 2" xfId="4515" xr:uid="{F85E76C2-DDA1-4F23-8D89-1580B95A2E81}"/>
    <cellStyle name="Comma 4 2 2 3 2 2 2 2" xfId="12781" xr:uid="{D6BA10F3-E58E-416C-8A8B-EDD8632B3FDB}"/>
    <cellStyle name="Comma 4 2 2 3 2 2 2 2 2" xfId="34284" xr:uid="{9C4C5798-A841-4B34-BA15-8C737488A78F}"/>
    <cellStyle name="Comma 4 2 2 3 2 2 2 3" xfId="19416" xr:uid="{FD4DEE9D-AA05-48BD-B560-F42FD5F08A99}"/>
    <cellStyle name="Comma 4 2 2 3 2 2 2 3 2" xfId="40919" xr:uid="{D0BB4BC6-021B-4496-9438-82E82D59C99E}"/>
    <cellStyle name="Comma 4 2 2 3 2 2 2 4" xfId="26021" xr:uid="{788676C1-20F6-4A3D-AF15-9DA4FCC1F0C3}"/>
    <cellStyle name="Comma 4 2 2 3 2 2 2 5" xfId="47524" xr:uid="{ECC39D54-E95E-4B8B-BB9E-55F5ED706DE2}"/>
    <cellStyle name="Comma 4 2 2 3 2 2 2 6" xfId="54128" xr:uid="{420CC324-732E-4FAC-8A52-CD1A80689A95}"/>
    <cellStyle name="Comma 4 2 2 3 2 2 3" xfId="6654" xr:uid="{79BD7025-D74A-415A-B0E4-EC9C2BB0198B}"/>
    <cellStyle name="Comma 4 2 2 3 2 2 3 2" xfId="14920" xr:uid="{368FF2D9-7C0D-4587-BBFD-003A8D2CD9AF}"/>
    <cellStyle name="Comma 4 2 2 3 2 2 3 2 2" xfId="36423" xr:uid="{DACF9B62-E22F-4202-930B-4A2EBC1D4311}"/>
    <cellStyle name="Comma 4 2 2 3 2 2 3 3" xfId="21555" xr:uid="{6E713764-B00B-4599-B634-47F534100E1B}"/>
    <cellStyle name="Comma 4 2 2 3 2 2 3 3 2" xfId="43058" xr:uid="{17C865ED-DEA9-4FE1-BEDC-B4857C93B51C}"/>
    <cellStyle name="Comma 4 2 2 3 2 2 3 4" xfId="28160" xr:uid="{4F479B23-5AAC-4B8C-8F91-5BB6EB4D3BBA}"/>
    <cellStyle name="Comma 4 2 2 3 2 2 3 5" xfId="49663" xr:uid="{F1B0D427-F556-404D-AA8F-4D3AFE94E411}"/>
    <cellStyle name="Comma 4 2 2 3 2 2 3 6" xfId="56267" xr:uid="{12DAFB86-A253-4A4D-BA6F-9CF5B5A2515D}"/>
    <cellStyle name="Comma 4 2 2 3 2 2 4" xfId="8295" xr:uid="{B9EB7F7F-B91F-4B8F-AF7D-FAF42384BB53}"/>
    <cellStyle name="Comma 4 2 2 3 2 2 4 2" xfId="29798" xr:uid="{600F0001-4F86-43D4-B5A0-841687E9EB50}"/>
    <cellStyle name="Comma 4 2 2 3 2 2 5" xfId="9952" xr:uid="{591C63F1-FC05-45F7-8DED-42DC28C9CAE0}"/>
    <cellStyle name="Comma 4 2 2 3 2 2 5 2" xfId="31455" xr:uid="{4F66A469-A7EB-4888-B8AC-67327F620A04}"/>
    <cellStyle name="Comma 4 2 2 3 2 2 6" xfId="16587" xr:uid="{B51436DC-4840-42C1-9BCF-E191CE65FEB3}"/>
    <cellStyle name="Comma 4 2 2 3 2 2 6 2" xfId="38090" xr:uid="{A40098A7-9BBA-40C0-960E-D9D98F8B0317}"/>
    <cellStyle name="Comma 4 2 2 3 2 2 7" xfId="23192" xr:uid="{5B541E90-2A21-4CC5-BD13-ECA235861AC8}"/>
    <cellStyle name="Comma 4 2 2 3 2 2 8" xfId="44695" xr:uid="{24F2788B-0153-4C8A-9EC2-E2F59D5E3AA8}"/>
    <cellStyle name="Comma 4 2 2 3 2 2 9" xfId="51299" xr:uid="{BC5BB0E8-3B89-42CC-82E8-D91CA7A332C7}"/>
    <cellStyle name="Comma 4 2 2 3 2 3" xfId="2373" xr:uid="{7F3DD724-B8C5-45B1-8A36-F61E7DA8BEFD}"/>
    <cellStyle name="Comma 4 2 2 3 2 3 2" xfId="10639" xr:uid="{FFB62818-27B8-477D-AB09-3EFDC799499F}"/>
    <cellStyle name="Comma 4 2 2 3 2 3 2 2" xfId="32142" xr:uid="{3A599A6F-E934-4093-9AE5-0093990CAD0F}"/>
    <cellStyle name="Comma 4 2 2 3 2 3 3" xfId="17274" xr:uid="{B1D0B0F6-1748-4386-8569-CB02DD1A75CE}"/>
    <cellStyle name="Comma 4 2 2 3 2 3 3 2" xfId="38777" xr:uid="{420A9128-0B94-4DE4-9AC5-D755AE28DB1A}"/>
    <cellStyle name="Comma 4 2 2 3 2 3 4" xfId="23879" xr:uid="{E04FAB9B-23EE-443B-A008-8F97FF5A3BA6}"/>
    <cellStyle name="Comma 4 2 2 3 2 3 5" xfId="45382" xr:uid="{021BDB47-2169-45F8-B6F2-E1D392440ABB}"/>
    <cellStyle name="Comma 4 2 2 3 2 3 6" xfId="51986" xr:uid="{F8AE6CDB-3FDF-4160-95BE-A8712037DF17}"/>
    <cellStyle name="Comma 4 2 2 3 2 4" xfId="2890" xr:uid="{AADBE482-0762-4713-B7F8-5A2F26D5A072}"/>
    <cellStyle name="Comma 4 2 2 3 2 4 2" xfId="11156" xr:uid="{9F7BF5C5-2652-44B3-8986-80EF6F98FEC9}"/>
    <cellStyle name="Comma 4 2 2 3 2 4 2 2" xfId="32659" xr:uid="{91BE43D4-4B9D-4131-9242-E324AC2A79B4}"/>
    <cellStyle name="Comma 4 2 2 3 2 4 3" xfId="17791" xr:uid="{6BA7E458-40E8-4B8F-9348-DCFC1E48764D}"/>
    <cellStyle name="Comma 4 2 2 3 2 4 3 2" xfId="39294" xr:uid="{D19521EE-1F86-45E3-8FE3-CE33D11680E3}"/>
    <cellStyle name="Comma 4 2 2 3 2 4 4" xfId="24396" xr:uid="{6CF7743B-AA65-40D0-BA70-299BD98B3001}"/>
    <cellStyle name="Comma 4 2 2 3 2 4 5" xfId="45899" xr:uid="{5F09760B-474C-4866-974D-204DF103FEB4}"/>
    <cellStyle name="Comma 4 2 2 3 2 4 6" xfId="52503" xr:uid="{8DD7A3AF-5E9A-4CDB-BA29-CDA2B53B8C58}"/>
    <cellStyle name="Comma 4 2 2 3 2 5" xfId="3569" xr:uid="{9FBFFE4C-F710-4311-AFE5-A7F239CD357B}"/>
    <cellStyle name="Comma 4 2 2 3 2 5 2" xfId="11835" xr:uid="{A473BDB0-9750-49DD-9911-FA925A054C56}"/>
    <cellStyle name="Comma 4 2 2 3 2 5 2 2" xfId="33338" xr:uid="{204D998B-19EE-48D7-9864-0749F414B7B0}"/>
    <cellStyle name="Comma 4 2 2 3 2 5 3" xfId="18470" xr:uid="{97B00EE7-5821-48F9-9723-1CDC9D745011}"/>
    <cellStyle name="Comma 4 2 2 3 2 5 3 2" xfId="39973" xr:uid="{CD0B3E5F-CB03-4203-8227-9A08696465E2}"/>
    <cellStyle name="Comma 4 2 2 3 2 5 4" xfId="25075" xr:uid="{937B0DB8-1E32-42E6-8266-4E9C7A1EB9A2}"/>
    <cellStyle name="Comma 4 2 2 3 2 5 5" xfId="46578" xr:uid="{447BFC4D-9C77-4400-A3D8-FAEAEF6A8348}"/>
    <cellStyle name="Comma 4 2 2 3 2 5 6" xfId="53182" xr:uid="{80C20C36-CE82-48DC-935F-D3A7657F204C}"/>
    <cellStyle name="Comma 4 2 2 3 2 6" xfId="5034" xr:uid="{7A993F00-8109-406F-9ABB-0C3FD910F937}"/>
    <cellStyle name="Comma 4 2 2 3 2 6 2" xfId="13300" xr:uid="{655B9433-2AA2-49B7-8BFD-6924D1238284}"/>
    <cellStyle name="Comma 4 2 2 3 2 6 2 2" xfId="34803" xr:uid="{1D3DA5E2-992F-4666-88AC-C5B703900BBF}"/>
    <cellStyle name="Comma 4 2 2 3 2 6 3" xfId="19935" xr:uid="{20A70ED5-F6A6-42EF-8609-BE383D6DC26D}"/>
    <cellStyle name="Comma 4 2 2 3 2 6 3 2" xfId="41438" xr:uid="{A8CA403A-64E7-45E3-968E-AEE7FA0DAA5B}"/>
    <cellStyle name="Comma 4 2 2 3 2 6 4" xfId="26540" xr:uid="{17B2E210-8514-43F0-8AA9-1100A24197FE}"/>
    <cellStyle name="Comma 4 2 2 3 2 6 5" xfId="48043" xr:uid="{A2FCFE90-1720-4C57-BA4B-94161819CCAA}"/>
    <cellStyle name="Comma 4 2 2 3 2 6 6" xfId="54647" xr:uid="{36F01637-F65D-43E8-83E3-50F7A011D7C4}"/>
    <cellStyle name="Comma 4 2 2 3 2 7" xfId="5708" xr:uid="{D04CBABF-78F4-4746-B1A0-0BB2EBB81E98}"/>
    <cellStyle name="Comma 4 2 2 3 2 7 2" xfId="13974" xr:uid="{19D68807-E21B-41B5-82BB-EA6F75B99A2A}"/>
    <cellStyle name="Comma 4 2 2 3 2 7 2 2" xfId="35477" xr:uid="{DCE4539E-0BB9-441C-B5B5-861F653BDE27}"/>
    <cellStyle name="Comma 4 2 2 3 2 7 3" xfId="20609" xr:uid="{2E35B9C5-A073-42C5-8EAD-C4588FC48D5D}"/>
    <cellStyle name="Comma 4 2 2 3 2 7 3 2" xfId="42112" xr:uid="{F6E16577-2A02-4DAC-8DAB-E1F93E225BBD}"/>
    <cellStyle name="Comma 4 2 2 3 2 7 4" xfId="27214" xr:uid="{B2B8ADE5-6D5A-4C59-A4A4-41A104696D0E}"/>
    <cellStyle name="Comma 4 2 2 3 2 7 5" xfId="48717" xr:uid="{11A69899-66E8-4223-963F-7FED5EA6868D}"/>
    <cellStyle name="Comma 4 2 2 3 2 7 6" xfId="55321" xr:uid="{66E805D9-BBAD-4D36-AC51-CF01D0C172A3}"/>
    <cellStyle name="Comma 4 2 2 3 2 8" xfId="7349" xr:uid="{B16D96B4-7ABA-4368-8960-F4AD6C28A049}"/>
    <cellStyle name="Comma 4 2 2 3 2 8 2" xfId="28852" xr:uid="{E89F690C-ECB2-417C-91CA-4ABEC402BF7E}"/>
    <cellStyle name="Comma 4 2 2 3 2 9" xfId="9006" xr:uid="{03AF4200-0615-4527-A8E4-91E4DBBD2F97}"/>
    <cellStyle name="Comma 4 2 2 3 2 9 2" xfId="30509" xr:uid="{2E4072FB-0AC1-4E5C-8A01-9AAA274F596D}"/>
    <cellStyle name="Comma 4 2 2 3 3" xfId="1010" xr:uid="{6C233140-E8EC-4EB4-8BB1-C320C6E43038}"/>
    <cellStyle name="Comma 4 2 2 3 3 2" xfId="3839" xr:uid="{E800A1AF-9CBA-46BD-8DCE-5892C4E331FD}"/>
    <cellStyle name="Comma 4 2 2 3 3 2 2" xfId="12105" xr:uid="{8DF63113-22AC-4E6A-979F-465DA52C23BF}"/>
    <cellStyle name="Comma 4 2 2 3 3 2 2 2" xfId="33608" xr:uid="{50F8CE0B-FEAB-44EE-8302-1344216DFD11}"/>
    <cellStyle name="Comma 4 2 2 3 3 2 3" xfId="18740" xr:uid="{65CF8BC8-5288-4E5F-B9F1-479C6C98F9C4}"/>
    <cellStyle name="Comma 4 2 2 3 3 2 3 2" xfId="40243" xr:uid="{F276FA36-7627-43AA-87CE-3D17A5981E7C}"/>
    <cellStyle name="Comma 4 2 2 3 3 2 4" xfId="25345" xr:uid="{F99827CE-9C09-4342-8B1A-7A3D0DD8C1CE}"/>
    <cellStyle name="Comma 4 2 2 3 3 2 5" xfId="46848" xr:uid="{13722171-FF38-4B10-857D-14266D7532C5}"/>
    <cellStyle name="Comma 4 2 2 3 3 2 6" xfId="53452" xr:uid="{30725FA1-70C8-41AA-8411-CEB4930FC7D6}"/>
    <cellStyle name="Comma 4 2 2 3 3 3" xfId="5978" xr:uid="{64CEFFAD-E007-49FB-9D3E-01EBA51EC8C8}"/>
    <cellStyle name="Comma 4 2 2 3 3 3 2" xfId="14244" xr:uid="{A781B2FA-F6D8-4CA7-8971-A7B7F085590E}"/>
    <cellStyle name="Comma 4 2 2 3 3 3 2 2" xfId="35747" xr:uid="{C270665F-3336-4B45-8696-8F46B04854F0}"/>
    <cellStyle name="Comma 4 2 2 3 3 3 3" xfId="20879" xr:uid="{39333296-1E24-4C86-8AE4-877F4BEA8F06}"/>
    <cellStyle name="Comma 4 2 2 3 3 3 3 2" xfId="42382" xr:uid="{D7FE1C58-C6E6-4F09-86DC-7E80ADD1572C}"/>
    <cellStyle name="Comma 4 2 2 3 3 3 4" xfId="27484" xr:uid="{8ACFEB26-48E4-4060-8676-4367F67C7BBC}"/>
    <cellStyle name="Comma 4 2 2 3 3 3 5" xfId="48987" xr:uid="{37744A21-A068-48B9-8AB8-E3AB81D9BDFB}"/>
    <cellStyle name="Comma 4 2 2 3 3 3 6" xfId="55591" xr:uid="{6E79DA91-6A13-4259-933A-0BD103A37ABB}"/>
    <cellStyle name="Comma 4 2 2 3 3 4" xfId="7619" xr:uid="{A108FB95-E022-42F8-8D24-870D90FEB668}"/>
    <cellStyle name="Comma 4 2 2 3 3 4 2" xfId="29122" xr:uid="{373A425F-9D94-44AE-B6BF-0324C08266F5}"/>
    <cellStyle name="Comma 4 2 2 3 3 5" xfId="9276" xr:uid="{97093E6D-7AA9-476E-B0C9-DD442513F4D5}"/>
    <cellStyle name="Comma 4 2 2 3 3 5 2" xfId="30779" xr:uid="{B62F602D-2221-41AC-BCFF-4609970E4C86}"/>
    <cellStyle name="Comma 4 2 2 3 3 6" xfId="15911" xr:uid="{A0F83615-F6E8-4380-81BD-2992AE0EF2D9}"/>
    <cellStyle name="Comma 4 2 2 3 3 6 2" xfId="37414" xr:uid="{7F05E8C1-6CAE-41AD-A11D-5407F23D7761}"/>
    <cellStyle name="Comma 4 2 2 3 3 7" xfId="22516" xr:uid="{ED70245C-C13F-435D-8789-280CE6E67B9D}"/>
    <cellStyle name="Comma 4 2 2 3 3 8" xfId="44019" xr:uid="{4243F503-1CD6-4650-9414-AC08D1D42C2D}"/>
    <cellStyle name="Comma 4 2 2 3 3 9" xfId="50623" xr:uid="{DA82AE15-068A-471B-A82B-3999F1A69D8D}"/>
    <cellStyle name="Comma 4 2 2 3 4" xfId="1406" xr:uid="{2EF95D62-AE30-4DFD-ABA2-1996C33C0297}"/>
    <cellStyle name="Comma 4 2 2 3 4 2" xfId="4235" xr:uid="{C8D0C007-2AE5-4D08-9328-F5A7C4FC43BE}"/>
    <cellStyle name="Comma 4 2 2 3 4 2 2" xfId="12501" xr:uid="{D3649407-1F3D-4E11-829D-CFC17C578B7A}"/>
    <cellStyle name="Comma 4 2 2 3 4 2 2 2" xfId="34004" xr:uid="{E0E26A7A-8121-4F75-A844-E27CEEDC86A1}"/>
    <cellStyle name="Comma 4 2 2 3 4 2 3" xfId="19136" xr:uid="{54744699-EB9C-454B-9329-73D3A729F19A}"/>
    <cellStyle name="Comma 4 2 2 3 4 2 3 2" xfId="40639" xr:uid="{42574D0F-C50B-49AC-A32A-D674AA8AA06A}"/>
    <cellStyle name="Comma 4 2 2 3 4 2 4" xfId="25741" xr:uid="{2BA77AAF-14BC-4404-B4A2-8FA591E0D5E4}"/>
    <cellStyle name="Comma 4 2 2 3 4 2 5" xfId="47244" xr:uid="{B1981FC9-D90A-43D3-B22D-2E7CDB43CDA6}"/>
    <cellStyle name="Comma 4 2 2 3 4 2 6" xfId="53848" xr:uid="{C29F5B18-675E-4841-84A0-9E5718EE3D41}"/>
    <cellStyle name="Comma 4 2 2 3 4 3" xfId="6374" xr:uid="{83BD46E1-34EF-4D85-B531-5BE734864A59}"/>
    <cellStyle name="Comma 4 2 2 3 4 3 2" xfId="14640" xr:uid="{18562088-016D-4491-88E9-2AE53210EAAA}"/>
    <cellStyle name="Comma 4 2 2 3 4 3 2 2" xfId="36143" xr:uid="{7B845534-7F0D-4798-8DD1-8A570D33BF0A}"/>
    <cellStyle name="Comma 4 2 2 3 4 3 3" xfId="21275" xr:uid="{932DEBE1-1258-477D-87B0-C2A3A7D1068F}"/>
    <cellStyle name="Comma 4 2 2 3 4 3 3 2" xfId="42778" xr:uid="{82C2713E-4CFD-474C-BEE6-79A3A9577C17}"/>
    <cellStyle name="Comma 4 2 2 3 4 3 4" xfId="27880" xr:uid="{34C23BBC-B446-4FAA-9C42-055E078FD053}"/>
    <cellStyle name="Comma 4 2 2 3 4 3 5" xfId="49383" xr:uid="{8B351BD1-7E50-498C-AA56-ED2BAAE1697A}"/>
    <cellStyle name="Comma 4 2 2 3 4 3 6" xfId="55987" xr:uid="{9CFF0F15-1431-4779-8ABB-D0BAF90854CD}"/>
    <cellStyle name="Comma 4 2 2 3 4 4" xfId="8015" xr:uid="{7AD1611C-C5C4-4374-9B27-C09ADEDDE319}"/>
    <cellStyle name="Comma 4 2 2 3 4 4 2" xfId="29518" xr:uid="{8213A595-BE77-4D81-9C0F-614501A1F56A}"/>
    <cellStyle name="Comma 4 2 2 3 4 5" xfId="9672" xr:uid="{9A25DAB4-B9CE-406B-B2FA-7F60DDD22253}"/>
    <cellStyle name="Comma 4 2 2 3 4 5 2" xfId="31175" xr:uid="{1977F6D2-0147-4349-A767-EA252AC9418B}"/>
    <cellStyle name="Comma 4 2 2 3 4 6" xfId="16307" xr:uid="{2435399E-295A-4129-8F54-511A44A14466}"/>
    <cellStyle name="Comma 4 2 2 3 4 6 2" xfId="37810" xr:uid="{6966F5F9-C833-48B1-AF48-1EF10D24202B}"/>
    <cellStyle name="Comma 4 2 2 3 4 7" xfId="22912" xr:uid="{0AED242B-E907-4565-A196-F78C1A3B513C}"/>
    <cellStyle name="Comma 4 2 2 3 4 8" xfId="44415" xr:uid="{79F01627-456C-498F-BB39-23F71E4FF47C}"/>
    <cellStyle name="Comma 4 2 2 3 4 9" xfId="51019" xr:uid="{413D4726-07B0-458F-B3C3-080E0DAA5064}"/>
    <cellStyle name="Comma 4 2 2 3 5" xfId="2093" xr:uid="{CF0947F2-9CA1-443A-9E31-8A50C2D2687C}"/>
    <cellStyle name="Comma 4 2 2 3 5 2" xfId="10359" xr:uid="{B865940C-92A8-44EA-8FC6-543A38528A1F}"/>
    <cellStyle name="Comma 4 2 2 3 5 2 2" xfId="31862" xr:uid="{F8144E4A-D722-4094-83EF-972B280D1894}"/>
    <cellStyle name="Comma 4 2 2 3 5 3" xfId="16994" xr:uid="{1660ABB0-3418-4452-9FA9-C093C538BD27}"/>
    <cellStyle name="Comma 4 2 2 3 5 3 2" xfId="38497" xr:uid="{A8CA7FD2-EC37-4097-A65A-401218CBA110}"/>
    <cellStyle name="Comma 4 2 2 3 5 4" xfId="23599" xr:uid="{B6807773-BC9C-4FED-9C53-569ADF8B3FF6}"/>
    <cellStyle name="Comma 4 2 2 3 5 5" xfId="45102" xr:uid="{F9BCDF89-AF39-4ABD-8AF5-345265D3D197}"/>
    <cellStyle name="Comma 4 2 2 3 5 6" xfId="51706" xr:uid="{B8FBA759-6527-4EA0-A4CA-8CC78E1DFA82}"/>
    <cellStyle name="Comma 4 2 2 3 6" xfId="2641" xr:uid="{D9D50A08-B987-4903-A9EE-7881DE36EC8B}"/>
    <cellStyle name="Comma 4 2 2 3 6 2" xfId="10907" xr:uid="{7D39423B-0213-4CF4-BCC3-0782A2A7D12E}"/>
    <cellStyle name="Comma 4 2 2 3 6 2 2" xfId="32410" xr:uid="{66810F41-7588-4598-AEB7-91AE38443EE2}"/>
    <cellStyle name="Comma 4 2 2 3 6 3" xfId="17542" xr:uid="{5D0F651D-9736-4059-BD08-511AB6BE5E47}"/>
    <cellStyle name="Comma 4 2 2 3 6 3 2" xfId="39045" xr:uid="{488CE0BA-9C49-4F99-8CE9-D1F9E54587B7}"/>
    <cellStyle name="Comma 4 2 2 3 6 4" xfId="24147" xr:uid="{FA7903A6-FCCC-4567-AF59-4AA73C4CED59}"/>
    <cellStyle name="Comma 4 2 2 3 6 5" xfId="45650" xr:uid="{DA728DA2-B782-48C8-9CBC-B526AA907D39}"/>
    <cellStyle name="Comma 4 2 2 3 6 6" xfId="52254" xr:uid="{F0B4AADB-74A3-4391-911E-1C1A351E95D6}"/>
    <cellStyle name="Comma 4 2 2 3 7" xfId="3289" xr:uid="{EDE35383-A97C-4C51-B72B-11995407792D}"/>
    <cellStyle name="Comma 4 2 2 3 7 2" xfId="11555" xr:uid="{BEE41111-C858-4894-AF1C-B7A496D4FB5A}"/>
    <cellStyle name="Comma 4 2 2 3 7 2 2" xfId="33058" xr:uid="{7E51464A-C8A1-41F9-A89B-9A59C31816C4}"/>
    <cellStyle name="Comma 4 2 2 3 7 3" xfId="18190" xr:uid="{90A00AD8-0B9C-4674-AAC7-B64A28279D2D}"/>
    <cellStyle name="Comma 4 2 2 3 7 3 2" xfId="39693" xr:uid="{1B1C0CB7-0BCD-4E2C-AEAB-4244156DABD5}"/>
    <cellStyle name="Comma 4 2 2 3 7 4" xfId="24795" xr:uid="{D20CC218-1546-46E1-8B23-979D4447F219}"/>
    <cellStyle name="Comma 4 2 2 3 7 5" xfId="46298" xr:uid="{B7B73EE7-33B0-4551-AE0B-D4FC7FED1B39}"/>
    <cellStyle name="Comma 4 2 2 3 7 6" xfId="52902" xr:uid="{E4C8E58B-BE05-46E7-A40F-349682C6B686}"/>
    <cellStyle name="Comma 4 2 2 3 8" xfId="4785" xr:uid="{7D1D200D-C4EF-4DF4-AF59-35E864DFA144}"/>
    <cellStyle name="Comma 4 2 2 3 8 2" xfId="13051" xr:uid="{D72547E7-B0E0-49D5-BE90-3D06F790D110}"/>
    <cellStyle name="Comma 4 2 2 3 8 2 2" xfId="34554" xr:uid="{987FDEC4-2F62-4CDC-8B63-435337444AAB}"/>
    <cellStyle name="Comma 4 2 2 3 8 3" xfId="19686" xr:uid="{E9373A0C-A8EA-4C7D-B003-77E75C118E4D}"/>
    <cellStyle name="Comma 4 2 2 3 8 3 2" xfId="41189" xr:uid="{DFD719A2-D488-4F30-B264-6AE86F1BAB76}"/>
    <cellStyle name="Comma 4 2 2 3 8 4" xfId="26291" xr:uid="{6BD36ABC-D9C5-4BA4-9FDD-484EBFB47651}"/>
    <cellStyle name="Comma 4 2 2 3 8 5" xfId="47794" xr:uid="{D9E3507D-0FC3-4383-9E62-D5AE682DC8CA}"/>
    <cellStyle name="Comma 4 2 2 3 8 6" xfId="54398" xr:uid="{E380CC03-1383-42B3-8E00-8D9B642DFAF9}"/>
    <cellStyle name="Comma 4 2 2 3 9" xfId="5428" xr:uid="{403C272B-55A5-43CB-BA41-3241440E54F5}"/>
    <cellStyle name="Comma 4 2 2 3 9 2" xfId="13694" xr:uid="{6D3B5EB9-36E0-406D-AD7F-092A38EF6DFD}"/>
    <cellStyle name="Comma 4 2 2 3 9 2 2" xfId="35197" xr:uid="{D82FBEAC-0C64-4F3D-BE8D-CC0151C86522}"/>
    <cellStyle name="Comma 4 2 2 3 9 3" xfId="20329" xr:uid="{DE6D3F15-09E4-4FC1-99DB-AB8E60DC1798}"/>
    <cellStyle name="Comma 4 2 2 3 9 3 2" xfId="41832" xr:uid="{BA2DE33A-5966-4D33-8DE9-6378B4788CBE}"/>
    <cellStyle name="Comma 4 2 2 3 9 4" xfId="26934" xr:uid="{7B4222CA-8218-4BA7-9EE1-5DD2C70C9ED2}"/>
    <cellStyle name="Comma 4 2 2 3 9 5" xfId="48437" xr:uid="{516600C7-221A-4E23-85DE-5F85602444CF}"/>
    <cellStyle name="Comma 4 2 2 3 9 6" xfId="55041" xr:uid="{D31885EA-2483-4672-ADA1-934873F67F69}"/>
    <cellStyle name="Comma 4 2 2 4" xfId="331" xr:uid="{AF37116C-9246-4A26-95FD-FB19BAF83501}"/>
    <cellStyle name="Comma 4 2 2 4 10" xfId="15234" xr:uid="{F3A9D687-D67A-4F9B-B9AE-726A940C3874}"/>
    <cellStyle name="Comma 4 2 2 4 10 2" xfId="36737" xr:uid="{ED53874E-CB47-439E-BE94-BE027CBC7432}"/>
    <cellStyle name="Comma 4 2 2 4 11" xfId="21839" xr:uid="{5772495D-A119-48AD-828B-44D812424C10}"/>
    <cellStyle name="Comma 4 2 2 4 12" xfId="43342" xr:uid="{2942AA56-A0B6-4D5B-985D-0DCA679BAED9}"/>
    <cellStyle name="Comma 4 2 2 4 13" xfId="49946" xr:uid="{57EA8BF6-15C8-43BE-A965-813C64FCB9F7}"/>
    <cellStyle name="Comma 4 2 2 4 2" xfId="1279" xr:uid="{35D501B2-3D6D-4A3C-A921-152446EFC32D}"/>
    <cellStyle name="Comma 4 2 2 4 2 2" xfId="4108" xr:uid="{8629CFF0-0D86-4770-8818-3A7BE11B2915}"/>
    <cellStyle name="Comma 4 2 2 4 2 2 2" xfId="12374" xr:uid="{BC933670-D9B2-46CA-A129-A1889A0A830D}"/>
    <cellStyle name="Comma 4 2 2 4 2 2 2 2" xfId="33877" xr:uid="{A68F0186-FF37-40FA-9EBA-72484BEA5ADC}"/>
    <cellStyle name="Comma 4 2 2 4 2 2 3" xfId="19009" xr:uid="{FF53EEFA-7CD4-4C65-8684-CAE70D8D55D7}"/>
    <cellStyle name="Comma 4 2 2 4 2 2 3 2" xfId="40512" xr:uid="{45D8CD4F-254F-4173-AF07-658A7DFDC2D1}"/>
    <cellStyle name="Comma 4 2 2 4 2 2 4" xfId="25614" xr:uid="{7E140956-5473-41AF-B450-109664E3CED2}"/>
    <cellStyle name="Comma 4 2 2 4 2 2 5" xfId="47117" xr:uid="{330CB384-BECC-4197-B4A3-1D3147BAEB48}"/>
    <cellStyle name="Comma 4 2 2 4 2 2 6" xfId="53721" xr:uid="{5BAF2175-C056-446F-A54F-C9BA7BB9B29D}"/>
    <cellStyle name="Comma 4 2 2 4 2 3" xfId="6247" xr:uid="{C7ABE40D-38F6-4172-8AF5-004F7B73D50F}"/>
    <cellStyle name="Comma 4 2 2 4 2 3 2" xfId="14513" xr:uid="{3845BB44-33C5-4F95-B99C-FC59E3B95E17}"/>
    <cellStyle name="Comma 4 2 2 4 2 3 2 2" xfId="36016" xr:uid="{527AFEE1-1343-4D8E-89B2-8938D520B852}"/>
    <cellStyle name="Comma 4 2 2 4 2 3 3" xfId="21148" xr:uid="{16BCF07F-17D6-4694-8B92-B4F208D80FE8}"/>
    <cellStyle name="Comma 4 2 2 4 2 3 3 2" xfId="42651" xr:uid="{FFA220EB-F38D-468F-848A-5E81F942DD04}"/>
    <cellStyle name="Comma 4 2 2 4 2 3 4" xfId="27753" xr:uid="{1B723253-C5EB-4CA9-8D6A-EB716752DBF2}"/>
    <cellStyle name="Comma 4 2 2 4 2 3 5" xfId="49256" xr:uid="{81187950-3ECB-4BF2-B2EF-F1F3A448455A}"/>
    <cellStyle name="Comma 4 2 2 4 2 3 6" xfId="55860" xr:uid="{CDC4482E-4990-4BDF-ACD1-B99F56034FC5}"/>
    <cellStyle name="Comma 4 2 2 4 2 4" xfId="7888" xr:uid="{EFB5FDF9-A696-49FE-A1E7-A0158C265E7B}"/>
    <cellStyle name="Comma 4 2 2 4 2 4 2" xfId="29391" xr:uid="{F748E57A-559C-47FB-B433-F35B7314A07B}"/>
    <cellStyle name="Comma 4 2 2 4 2 5" xfId="9545" xr:uid="{9E873A27-B512-4303-9B16-1826433FA6CB}"/>
    <cellStyle name="Comma 4 2 2 4 2 5 2" xfId="31048" xr:uid="{4314214F-066B-4552-87C2-F3B3A27002DB}"/>
    <cellStyle name="Comma 4 2 2 4 2 6" xfId="16180" xr:uid="{B835929C-E2D4-47E4-B65B-4D016234C825}"/>
    <cellStyle name="Comma 4 2 2 4 2 6 2" xfId="37683" xr:uid="{8D20E824-F3C3-40BE-B588-D3D9AE52813F}"/>
    <cellStyle name="Comma 4 2 2 4 2 7" xfId="22785" xr:uid="{453E877A-80EA-43E6-AD4E-9D8DEE510383}"/>
    <cellStyle name="Comma 4 2 2 4 2 8" xfId="44288" xr:uid="{AC0BFE0F-EFF1-43F8-B92E-DF92969EEAB5}"/>
    <cellStyle name="Comma 4 2 2 4 2 9" xfId="50892" xr:uid="{DDE8B620-319E-48DD-9A07-C80C8F80ACCD}"/>
    <cellStyle name="Comma 4 2 2 4 3" xfId="1966" xr:uid="{6DF5DC88-9D5C-4EA2-B933-679F7239E0EB}"/>
    <cellStyle name="Comma 4 2 2 4 3 2" xfId="10232" xr:uid="{2118A57E-EB3C-4A92-9107-BC008F3DD8E7}"/>
    <cellStyle name="Comma 4 2 2 4 3 2 2" xfId="31735" xr:uid="{2A215E00-9239-4B41-BAB0-11366163491A}"/>
    <cellStyle name="Comma 4 2 2 4 3 3" xfId="16867" xr:uid="{BF4E4D06-A914-4F60-8C56-7E79322C647C}"/>
    <cellStyle name="Comma 4 2 2 4 3 3 2" xfId="38370" xr:uid="{C1202282-0BE2-4F09-9A74-3FC01BBBED16}"/>
    <cellStyle name="Comma 4 2 2 4 3 4" xfId="23472" xr:uid="{60E4AB55-CDFC-46B7-A671-3BF1156CAF92}"/>
    <cellStyle name="Comma 4 2 2 4 3 5" xfId="44975" xr:uid="{05EC7E57-C19F-49C8-BC3F-5870BD94D0C3}"/>
    <cellStyle name="Comma 4 2 2 4 3 6" xfId="51579" xr:uid="{2CC676B4-CF5A-459D-A419-56C926CE4107}"/>
    <cellStyle name="Comma 4 2 2 4 4" xfId="2765" xr:uid="{9ED50F7D-4949-401B-BF12-CA16A032ECC3}"/>
    <cellStyle name="Comma 4 2 2 4 4 2" xfId="11031" xr:uid="{F75B9826-9D6E-4301-A489-E53304FE0E3E}"/>
    <cellStyle name="Comma 4 2 2 4 4 2 2" xfId="32534" xr:uid="{59C49051-03A2-439D-A4BF-3352AA1393CC}"/>
    <cellStyle name="Comma 4 2 2 4 4 3" xfId="17666" xr:uid="{0D596DD3-E1C0-4022-86DF-6C7C2A08D8F5}"/>
    <cellStyle name="Comma 4 2 2 4 4 3 2" xfId="39169" xr:uid="{0D8CBA2E-88F5-4C34-A4BB-8AF02F186474}"/>
    <cellStyle name="Comma 4 2 2 4 4 4" xfId="24271" xr:uid="{FF773EC1-5944-4DD8-9EF0-3897F040BCFD}"/>
    <cellStyle name="Comma 4 2 2 4 4 5" xfId="45774" xr:uid="{ABFFD1E2-1674-4189-ADBD-9A561B53DD43}"/>
    <cellStyle name="Comma 4 2 2 4 4 6" xfId="52378" xr:uid="{3349C679-F2FC-4007-895D-B2D00772A03F}"/>
    <cellStyle name="Comma 4 2 2 4 5" xfId="3162" xr:uid="{AAF8CF79-D312-47B1-B8BA-BCE7F3D0063B}"/>
    <cellStyle name="Comma 4 2 2 4 5 2" xfId="11428" xr:uid="{7114A004-638D-48A5-8F2E-BD7306ED4544}"/>
    <cellStyle name="Comma 4 2 2 4 5 2 2" xfId="32931" xr:uid="{C125B0C9-B9D2-49B9-8BFE-2E2E0AD9C5CF}"/>
    <cellStyle name="Comma 4 2 2 4 5 3" xfId="18063" xr:uid="{F87EAF4B-C119-42C3-86AB-DC54E61266CE}"/>
    <cellStyle name="Comma 4 2 2 4 5 3 2" xfId="39566" xr:uid="{90288F3D-7D11-4243-837D-F8EBABE73E23}"/>
    <cellStyle name="Comma 4 2 2 4 5 4" xfId="24668" xr:uid="{5B2D3634-61E4-4C80-94A2-D80383D582C3}"/>
    <cellStyle name="Comma 4 2 2 4 5 5" xfId="46171" xr:uid="{06E65DFD-29A2-4CE3-9222-0985B1519E8D}"/>
    <cellStyle name="Comma 4 2 2 4 5 6" xfId="52775" xr:uid="{6E6B0AE1-745D-464B-BECB-B2ACE8F32107}"/>
    <cellStyle name="Comma 4 2 2 4 6" xfId="4909" xr:uid="{F5EA5333-7F3C-49B5-BEE9-4F730F5A6CC5}"/>
    <cellStyle name="Comma 4 2 2 4 6 2" xfId="13175" xr:uid="{1F4F79C5-0BCB-43F6-A36E-5436D1E27AA6}"/>
    <cellStyle name="Comma 4 2 2 4 6 2 2" xfId="34678" xr:uid="{9FDFF75C-838B-422F-98A1-695BD6115279}"/>
    <cellStyle name="Comma 4 2 2 4 6 3" xfId="19810" xr:uid="{EEA8BC1D-1347-4DB9-A7BE-206301DFBFF9}"/>
    <cellStyle name="Comma 4 2 2 4 6 3 2" xfId="41313" xr:uid="{EB340955-2AB2-483F-8DDF-30EEA0D6199C}"/>
    <cellStyle name="Comma 4 2 2 4 6 4" xfId="26415" xr:uid="{2360A56B-0604-4859-B6E6-1D2A4A91DA44}"/>
    <cellStyle name="Comma 4 2 2 4 6 5" xfId="47918" xr:uid="{A1ACE77D-D736-4F65-AC7C-B7A6353903FB}"/>
    <cellStyle name="Comma 4 2 2 4 6 6" xfId="54522" xr:uid="{EF2721EE-96C9-46FA-AD3B-3E2E46CE8EC9}"/>
    <cellStyle name="Comma 4 2 2 4 7" xfId="5301" xr:uid="{CAACCE88-B808-4F69-BF8D-E341C4D108E6}"/>
    <cellStyle name="Comma 4 2 2 4 7 2" xfId="13567" xr:uid="{97A9A1F7-8AD4-4A3A-BBB2-C87ECB472E95}"/>
    <cellStyle name="Comma 4 2 2 4 7 2 2" xfId="35070" xr:uid="{B3D7BCC1-0A2C-4461-9358-0482194CF60E}"/>
    <cellStyle name="Comma 4 2 2 4 7 3" xfId="20202" xr:uid="{7DDB4AB2-266B-49A8-B7BF-F05DF5A975F3}"/>
    <cellStyle name="Comma 4 2 2 4 7 3 2" xfId="41705" xr:uid="{423A57DF-11A2-459E-BEAA-ACA0BA1C7D55}"/>
    <cellStyle name="Comma 4 2 2 4 7 4" xfId="26807" xr:uid="{1313FF73-29AE-4F22-A0AE-D172FCDB1097}"/>
    <cellStyle name="Comma 4 2 2 4 7 5" xfId="48310" xr:uid="{9AE50D97-B11F-462D-B98E-1634A0AE91BA}"/>
    <cellStyle name="Comma 4 2 2 4 7 6" xfId="54914" xr:uid="{EF3AF5AB-63AF-42CD-907D-E394143FCE35}"/>
    <cellStyle name="Comma 4 2 2 4 8" xfId="6942" xr:uid="{5458EC59-FC7D-4CC0-BD6A-0BB19A56C71C}"/>
    <cellStyle name="Comma 4 2 2 4 8 2" xfId="28445" xr:uid="{0CA6075F-9A7A-43AB-9C0F-4630751ED9C4}"/>
    <cellStyle name="Comma 4 2 2 4 9" xfId="8598" xr:uid="{6A307843-DE98-45C8-B310-B7677453DBA1}"/>
    <cellStyle name="Comma 4 2 2 4 9 2" xfId="30101" xr:uid="{23853B20-8681-43B3-8593-94073C8B97A8}"/>
    <cellStyle name="Comma 4 2 2 5" xfId="615" xr:uid="{0848E6F5-B998-477B-AC01-FFD66EA50220}"/>
    <cellStyle name="Comma 4 2 2 5 10" xfId="43624" xr:uid="{C4E525BE-8BA0-4A39-9DD9-B7E006BB528B}"/>
    <cellStyle name="Comma 4 2 2 5 11" xfId="50228" xr:uid="{E0CFC9FF-597F-4E07-9628-9578B4B8930C}"/>
    <cellStyle name="Comma 4 2 2 5 2" xfId="1561" xr:uid="{DA7988E4-90F8-4A84-B22F-A82C6CC8098B}"/>
    <cellStyle name="Comma 4 2 2 5 2 2" xfId="4390" xr:uid="{C18E2801-78D5-476D-BCA8-8630D22736F3}"/>
    <cellStyle name="Comma 4 2 2 5 2 2 2" xfId="12656" xr:uid="{C3FF3F8D-5649-4784-9F82-00C9890478D7}"/>
    <cellStyle name="Comma 4 2 2 5 2 2 2 2" xfId="34159" xr:uid="{1A2660D4-CA8E-4902-8091-6426881DBFAE}"/>
    <cellStyle name="Comma 4 2 2 5 2 2 3" xfId="19291" xr:uid="{2EFD7090-934E-41EF-81CE-35E24447BE0B}"/>
    <cellStyle name="Comma 4 2 2 5 2 2 3 2" xfId="40794" xr:uid="{CAA06D68-59D2-41C4-81A9-BC5795035CB5}"/>
    <cellStyle name="Comma 4 2 2 5 2 2 4" xfId="25896" xr:uid="{81A54230-9E9C-4B59-BC9C-47B57EDEBAF6}"/>
    <cellStyle name="Comma 4 2 2 5 2 2 5" xfId="47399" xr:uid="{5377C6F5-9845-4F4E-8ACC-F5DAFF0691A0}"/>
    <cellStyle name="Comma 4 2 2 5 2 2 6" xfId="54003" xr:uid="{46B22B37-4ECF-4BC3-92AF-FCA9849E4712}"/>
    <cellStyle name="Comma 4 2 2 5 2 3" xfId="6529" xr:uid="{534F82B6-704F-46D4-92C6-31B664EEA3C5}"/>
    <cellStyle name="Comma 4 2 2 5 2 3 2" xfId="14795" xr:uid="{A7C516C9-1A21-4E8F-9016-99070D5DAA9C}"/>
    <cellStyle name="Comma 4 2 2 5 2 3 2 2" xfId="36298" xr:uid="{3F3EB1B1-A22C-4CF1-AF4E-045865B3F985}"/>
    <cellStyle name="Comma 4 2 2 5 2 3 3" xfId="21430" xr:uid="{E2F97B1F-BD41-4C6D-8C22-07E86D3CF52E}"/>
    <cellStyle name="Comma 4 2 2 5 2 3 3 2" xfId="42933" xr:uid="{B57F6F06-728C-47D3-9D9F-AB1E4BC2669E}"/>
    <cellStyle name="Comma 4 2 2 5 2 3 4" xfId="28035" xr:uid="{27F97525-8D60-4C46-90D1-E4E9663B9E85}"/>
    <cellStyle name="Comma 4 2 2 5 2 3 5" xfId="49538" xr:uid="{596F124B-3910-4912-AEB6-024C75DB9436}"/>
    <cellStyle name="Comma 4 2 2 5 2 3 6" xfId="56142" xr:uid="{56DF3066-42DA-45A3-AE8D-5B9D44E7BAC0}"/>
    <cellStyle name="Comma 4 2 2 5 2 4" xfId="8170" xr:uid="{118FAABC-9AE7-4DB5-907D-38300F4C37CA}"/>
    <cellStyle name="Comma 4 2 2 5 2 4 2" xfId="29673" xr:uid="{0C0E7848-E99E-417E-B607-C8E418FB031D}"/>
    <cellStyle name="Comma 4 2 2 5 2 5" xfId="9827" xr:uid="{8398C70A-619F-40DA-B882-399128D4E290}"/>
    <cellStyle name="Comma 4 2 2 5 2 5 2" xfId="31330" xr:uid="{190B9ED1-C50E-47D3-8F23-BE0499F97EEC}"/>
    <cellStyle name="Comma 4 2 2 5 2 6" xfId="16462" xr:uid="{C519725C-7B45-41F1-A77B-BC8B85D2B597}"/>
    <cellStyle name="Comma 4 2 2 5 2 6 2" xfId="37965" xr:uid="{9E567162-178D-498C-962F-28CD6678F661}"/>
    <cellStyle name="Comma 4 2 2 5 2 7" xfId="23067" xr:uid="{DEC34492-AFAC-4539-897F-533590134487}"/>
    <cellStyle name="Comma 4 2 2 5 2 8" xfId="44570" xr:uid="{7AB4DE17-78F5-4B34-8427-A7574BCFCC64}"/>
    <cellStyle name="Comma 4 2 2 5 2 9" xfId="51174" xr:uid="{A6BD0B2C-437C-44BC-ADED-12DA7A2701DF}"/>
    <cellStyle name="Comma 4 2 2 5 3" xfId="2248" xr:uid="{9C029166-5E38-4026-A59C-8A96BCCB19FF}"/>
    <cellStyle name="Comma 4 2 2 5 3 2" xfId="10514" xr:uid="{C135F69B-5425-4517-A091-F69DAFBD01A7}"/>
    <cellStyle name="Comma 4 2 2 5 3 2 2" xfId="32017" xr:uid="{845551AC-9F77-4DE9-8BE4-883F3DEDA9F1}"/>
    <cellStyle name="Comma 4 2 2 5 3 3" xfId="17149" xr:uid="{B1E07EAE-C9D7-433B-B4D0-55152B403F03}"/>
    <cellStyle name="Comma 4 2 2 5 3 3 2" xfId="38652" xr:uid="{05BA59A8-3229-4D88-B6E5-05C124DF5806}"/>
    <cellStyle name="Comma 4 2 2 5 3 4" xfId="23754" xr:uid="{899F05CA-6036-4E54-8622-6256EE64288B}"/>
    <cellStyle name="Comma 4 2 2 5 3 5" xfId="45257" xr:uid="{E5E78B9D-82E0-4EF8-8FDD-B9FF51A8558F}"/>
    <cellStyle name="Comma 4 2 2 5 3 6" xfId="51861" xr:uid="{DCD2C09D-39C1-47B3-B8BD-6370358D5B66}"/>
    <cellStyle name="Comma 4 2 2 5 4" xfId="3444" xr:uid="{5F8A172A-51EE-4CF8-9713-F2663729332D}"/>
    <cellStyle name="Comma 4 2 2 5 4 2" xfId="11710" xr:uid="{D10216C4-A73D-4BD4-BAA3-FEA4F0F0A299}"/>
    <cellStyle name="Comma 4 2 2 5 4 2 2" xfId="33213" xr:uid="{FB095768-11E6-4B78-87E2-EC1A43FF4D9B}"/>
    <cellStyle name="Comma 4 2 2 5 4 3" xfId="18345" xr:uid="{C7F8F989-8FA8-47BC-8221-19186DA80A32}"/>
    <cellStyle name="Comma 4 2 2 5 4 3 2" xfId="39848" xr:uid="{971D68F0-E441-4AD9-A43A-D305502EAD57}"/>
    <cellStyle name="Comma 4 2 2 5 4 4" xfId="24950" xr:uid="{66236711-54CB-45E8-B009-94B39B766383}"/>
    <cellStyle name="Comma 4 2 2 5 4 5" xfId="46453" xr:uid="{002FF216-34CB-4F6E-A2B6-ED4D9F3CC483}"/>
    <cellStyle name="Comma 4 2 2 5 4 6" xfId="53057" xr:uid="{3721CF86-C558-412A-8DAA-C418B2D84E01}"/>
    <cellStyle name="Comma 4 2 2 5 5" xfId="5583" xr:uid="{3FB08022-D29A-4D4E-A638-99525C5DD116}"/>
    <cellStyle name="Comma 4 2 2 5 5 2" xfId="13849" xr:uid="{C250E0EE-6E1A-4405-8DBA-0298BD1FE362}"/>
    <cellStyle name="Comma 4 2 2 5 5 2 2" xfId="35352" xr:uid="{ABF6C0A5-DE90-498B-AA9C-E86CD7619C62}"/>
    <cellStyle name="Comma 4 2 2 5 5 3" xfId="20484" xr:uid="{18D87921-29C6-4037-9226-0B5D9BCE03AA}"/>
    <cellStyle name="Comma 4 2 2 5 5 3 2" xfId="41987" xr:uid="{67F46C6C-49FF-4D5D-9E73-A4929CCDEEB8}"/>
    <cellStyle name="Comma 4 2 2 5 5 4" xfId="27089" xr:uid="{980EE908-1A3B-462B-89DD-865A5BF84349}"/>
    <cellStyle name="Comma 4 2 2 5 5 5" xfId="48592" xr:uid="{9C0E34D0-EC8C-441D-BC2B-8BA88CD7650F}"/>
    <cellStyle name="Comma 4 2 2 5 5 6" xfId="55196" xr:uid="{AEE5DA06-726D-4654-BC8A-F0F6FA65908D}"/>
    <cellStyle name="Comma 4 2 2 5 6" xfId="7224" xr:uid="{5E9B02C2-8304-4C59-8D98-560FEBE84D56}"/>
    <cellStyle name="Comma 4 2 2 5 6 2" xfId="28727" xr:uid="{30F470B4-04FE-4929-B75A-AA1866292922}"/>
    <cellStyle name="Comma 4 2 2 5 7" xfId="8881" xr:uid="{6EA49ABF-A2EC-43C2-B7E0-9D9CB16F59B0}"/>
    <cellStyle name="Comma 4 2 2 5 7 2" xfId="30384" xr:uid="{F411A036-C22E-4AF6-9337-835CD4889D65}"/>
    <cellStyle name="Comma 4 2 2 5 8" xfId="15516" xr:uid="{E71C453F-8D46-41ED-BA04-DE90E7484327}"/>
    <cellStyle name="Comma 4 2 2 5 8 2" xfId="37019" xr:uid="{F7413DC6-A064-4F0E-A5C3-FFF11E2BEEBF}"/>
    <cellStyle name="Comma 4 2 2 5 9" xfId="22121" xr:uid="{6392A545-7633-48A4-A0FF-5C0D916AD33C}"/>
    <cellStyle name="Comma 4 2 2 6" xfId="883" xr:uid="{4A8511BC-D790-4D5F-BDA3-BA576CC30717}"/>
    <cellStyle name="Comma 4 2 2 6 2" xfId="3712" xr:uid="{47B3EA92-4BA9-4941-8D04-AD487F1D52D5}"/>
    <cellStyle name="Comma 4 2 2 6 2 2" xfId="11978" xr:uid="{BA574364-F609-416C-95E3-8FF945BE4CB8}"/>
    <cellStyle name="Comma 4 2 2 6 2 2 2" xfId="33481" xr:uid="{FF2202B9-8C35-49BC-8BC9-1C3C151A0915}"/>
    <cellStyle name="Comma 4 2 2 6 2 3" xfId="18613" xr:uid="{6ADC7D3D-3EAB-43B6-9F61-BDC60559062A}"/>
    <cellStyle name="Comma 4 2 2 6 2 3 2" xfId="40116" xr:uid="{B5F69AF0-CEE1-47A8-87FC-1DD21D8B3A7E}"/>
    <cellStyle name="Comma 4 2 2 6 2 4" xfId="25218" xr:uid="{C35BEE46-1152-4AB2-81F7-29EC823B5D2B}"/>
    <cellStyle name="Comma 4 2 2 6 2 5" xfId="46721" xr:uid="{959C34B5-95D4-4138-B851-E31918FD6166}"/>
    <cellStyle name="Comma 4 2 2 6 2 6" xfId="53325" xr:uid="{2EAE5C18-2D98-4A6B-8F47-311BFB20887B}"/>
    <cellStyle name="Comma 4 2 2 6 3" xfId="5851" xr:uid="{C9F6D037-38FA-486F-A7FC-19B3C1D8FD4C}"/>
    <cellStyle name="Comma 4 2 2 6 3 2" xfId="14117" xr:uid="{045D3332-00B2-46B8-B9D7-59C8B98CE675}"/>
    <cellStyle name="Comma 4 2 2 6 3 2 2" xfId="35620" xr:uid="{1CE70217-2CB7-4D1D-8A5C-4745904E0D32}"/>
    <cellStyle name="Comma 4 2 2 6 3 3" xfId="20752" xr:uid="{FC887A40-C5F1-4998-8404-F2E5FF74AF42}"/>
    <cellStyle name="Comma 4 2 2 6 3 3 2" xfId="42255" xr:uid="{57B2D109-620D-4EF1-BCEA-8438A31B38AA}"/>
    <cellStyle name="Comma 4 2 2 6 3 4" xfId="27357" xr:uid="{69DDBB4F-9289-4387-8850-3BF6753F37DA}"/>
    <cellStyle name="Comma 4 2 2 6 3 5" xfId="48860" xr:uid="{58618C1D-0A04-408B-A599-3CAB339E30F4}"/>
    <cellStyle name="Comma 4 2 2 6 3 6" xfId="55464" xr:uid="{B3954BCC-0448-425D-9219-7BAAE8464FC0}"/>
    <cellStyle name="Comma 4 2 2 6 4" xfId="7492" xr:uid="{E1DCE064-6EC8-4A04-A54E-937685472D93}"/>
    <cellStyle name="Comma 4 2 2 6 4 2" xfId="28995" xr:uid="{22078CFB-BDE7-47AB-9B35-3643C4B75E75}"/>
    <cellStyle name="Comma 4 2 2 6 5" xfId="9149" xr:uid="{67A8B4A6-1FAA-4C92-855B-349DBE877CFB}"/>
    <cellStyle name="Comma 4 2 2 6 5 2" xfId="30652" xr:uid="{B42ECC33-844A-4456-9BDF-185A6C2BD463}"/>
    <cellStyle name="Comma 4 2 2 6 6" xfId="15784" xr:uid="{18B0BD6C-8CD4-427D-8DAE-734A74813D2A}"/>
    <cellStyle name="Comma 4 2 2 6 6 2" xfId="37287" xr:uid="{8161F574-DC31-4538-BE9D-35FEDF85D663}"/>
    <cellStyle name="Comma 4 2 2 6 7" xfId="22389" xr:uid="{88D3F064-D6C9-48B1-BB52-E63AB8A34143}"/>
    <cellStyle name="Comma 4 2 2 6 8" xfId="43892" xr:uid="{C32C0C20-A885-4FE4-8538-70C60FFD3481}"/>
    <cellStyle name="Comma 4 2 2 6 9" xfId="50496" xr:uid="{EFB0BB79-E16A-4417-A44B-63C0FAE74CC8}"/>
    <cellStyle name="Comma 4 2 2 7" xfId="1144" xr:uid="{408CDC88-C808-4D3C-8672-8EA0AEB1AFB9}"/>
    <cellStyle name="Comma 4 2 2 7 2" xfId="3973" xr:uid="{4BEAD8BE-4A8B-4802-BBC5-618718FEB565}"/>
    <cellStyle name="Comma 4 2 2 7 2 2" xfId="12239" xr:uid="{0E139FEB-2018-4EE0-ACE8-C1E290BFA314}"/>
    <cellStyle name="Comma 4 2 2 7 2 2 2" xfId="33742" xr:uid="{4D043F85-6FC4-4F3D-85A3-CC6FEE782F51}"/>
    <cellStyle name="Comma 4 2 2 7 2 3" xfId="18874" xr:uid="{62801334-EB85-4FE2-9ED4-EA19415A48EB}"/>
    <cellStyle name="Comma 4 2 2 7 2 3 2" xfId="40377" xr:uid="{89BCD5D3-5E21-4DA1-AD51-998646BD0254}"/>
    <cellStyle name="Comma 4 2 2 7 2 4" xfId="25479" xr:uid="{10ABF7D4-D40F-4097-B5F9-03F74AD83ED6}"/>
    <cellStyle name="Comma 4 2 2 7 2 5" xfId="46982" xr:uid="{2F7A1D91-EE99-4304-AAEA-1026A0530BF0}"/>
    <cellStyle name="Comma 4 2 2 7 2 6" xfId="53586" xr:uid="{77FAF051-9A0D-49FD-B313-E55118A247F3}"/>
    <cellStyle name="Comma 4 2 2 7 3" xfId="6112" xr:uid="{B493014A-8A86-4D16-AA6A-E36D538A96C4}"/>
    <cellStyle name="Comma 4 2 2 7 3 2" xfId="14378" xr:uid="{6350FF3F-AF6C-4F2B-8D56-BFFB2C96693C}"/>
    <cellStyle name="Comma 4 2 2 7 3 2 2" xfId="35881" xr:uid="{D95CA2FB-E17A-404D-B288-FA30694AAB77}"/>
    <cellStyle name="Comma 4 2 2 7 3 3" xfId="21013" xr:uid="{805A3E71-BE50-4794-9195-2513F41FD9EF}"/>
    <cellStyle name="Comma 4 2 2 7 3 3 2" xfId="42516" xr:uid="{5DEEAE77-5791-4242-AC9F-72D0F33B512E}"/>
    <cellStyle name="Comma 4 2 2 7 3 4" xfId="27618" xr:uid="{BEB37882-F990-42CB-95B3-E20C086DAE1D}"/>
    <cellStyle name="Comma 4 2 2 7 3 5" xfId="49121" xr:uid="{B12BB2CB-2B6D-4E70-BD6F-60930DBDB7D2}"/>
    <cellStyle name="Comma 4 2 2 7 3 6" xfId="55725" xr:uid="{7D33DEBB-A716-4087-AA46-FA46B1BB8305}"/>
    <cellStyle name="Comma 4 2 2 7 4" xfId="7753" xr:uid="{3D95B054-44F4-4F48-9FE7-57FC504907BE}"/>
    <cellStyle name="Comma 4 2 2 7 4 2" xfId="29256" xr:uid="{ECAA5714-36C6-41EB-ADB3-CBCEE85F2DA2}"/>
    <cellStyle name="Comma 4 2 2 7 5" xfId="9410" xr:uid="{F831C59B-3E54-4D21-845F-9BC8065A61D5}"/>
    <cellStyle name="Comma 4 2 2 7 5 2" xfId="30913" xr:uid="{E32CF680-958C-4E7E-964E-84CF150C9E80}"/>
    <cellStyle name="Comma 4 2 2 7 6" xfId="16045" xr:uid="{472A2FA4-333D-417F-9D09-5A4F0D96CF72}"/>
    <cellStyle name="Comma 4 2 2 7 6 2" xfId="37548" xr:uid="{B4D0A245-1168-483D-9186-28A5670E57DA}"/>
    <cellStyle name="Comma 4 2 2 7 7" xfId="22650" xr:uid="{28CF2620-6353-47D8-B05B-57988F2B96E7}"/>
    <cellStyle name="Comma 4 2 2 7 8" xfId="44153" xr:uid="{75E42E4F-47E2-4E19-AD90-318B9F1B3752}"/>
    <cellStyle name="Comma 4 2 2 7 9" xfId="50757" xr:uid="{6F7F3F99-0443-4DA1-A3ED-834854FD1291}"/>
    <cellStyle name="Comma 4 2 2 8" xfId="1832" xr:uid="{8B4A955E-3838-41D9-92FE-B1E3CB80ADE7}"/>
    <cellStyle name="Comma 4 2 2 8 2" xfId="10098" xr:uid="{10DF5F97-F18B-414E-A6A3-C49107ACA352}"/>
    <cellStyle name="Comma 4 2 2 8 2 2" xfId="31601" xr:uid="{C5167AB8-E0CC-4E3C-AAF4-57DA76ED7B02}"/>
    <cellStyle name="Comma 4 2 2 8 3" xfId="16733" xr:uid="{385EC406-3018-4B31-9068-EF97C9D32050}"/>
    <cellStyle name="Comma 4 2 2 8 3 2" xfId="38236" xr:uid="{6ED13467-A9F9-4097-9BE2-AEEA826C4F08}"/>
    <cellStyle name="Comma 4 2 2 8 4" xfId="23338" xr:uid="{EB26C6D1-503B-42D4-B9E6-E0D9E65B856D}"/>
    <cellStyle name="Comma 4 2 2 8 5" xfId="44841" xr:uid="{5DA35BC5-D077-442A-9B29-2649BF8AFCFE}"/>
    <cellStyle name="Comma 4 2 2 8 6" xfId="51445" xr:uid="{7330AEF3-23A2-4201-94AA-18C524ADD051}"/>
    <cellStyle name="Comma 4 2 2 9" xfId="2517" xr:uid="{E6CF4503-7F63-4004-8739-1573127EE8B4}"/>
    <cellStyle name="Comma 4 2 2 9 2" xfId="10783" xr:uid="{43EA6ED8-E8C8-4778-B656-9B920E8A0584}"/>
    <cellStyle name="Comma 4 2 2 9 2 2" xfId="32286" xr:uid="{511E3FAB-3AC7-492F-94B4-BFD7337BBC2E}"/>
    <cellStyle name="Comma 4 2 2 9 3" xfId="17418" xr:uid="{262B15DC-B58B-48F6-94C3-F847D8DB6BD5}"/>
    <cellStyle name="Comma 4 2 2 9 3 2" xfId="38921" xr:uid="{715D494E-BA59-44BC-9F44-977523857332}"/>
    <cellStyle name="Comma 4 2 2 9 4" xfId="24023" xr:uid="{E633BA17-1101-4A5C-AD88-AEBD87279D7A}"/>
    <cellStyle name="Comma 4 2 2 9 5" xfId="45526" xr:uid="{BB64E866-DD1F-4F03-ACC8-61E4062C9F75}"/>
    <cellStyle name="Comma 4 2 2 9 6" xfId="52130" xr:uid="{B439484A-7E0B-4570-89CE-830AFC5C5C18}"/>
    <cellStyle name="Comma 4 2 3" xfId="145" xr:uid="{0B2F9057-E12E-4F5D-B7E7-EB4A06B9DE3E}"/>
    <cellStyle name="Comma 4 2 3 10" xfId="4682" xr:uid="{04670B72-986C-4C93-A44C-97CA10EE348E}"/>
    <cellStyle name="Comma 4 2 3 10 2" xfId="12948" xr:uid="{60ACEABD-2D70-45B7-B83F-33460C45D51B}"/>
    <cellStyle name="Comma 4 2 3 10 2 2" xfId="34451" xr:uid="{27DBB987-2B42-497D-9238-F0D419B8110C}"/>
    <cellStyle name="Comma 4 2 3 10 3" xfId="19583" xr:uid="{CA750B46-D21C-4FB0-B80B-AE592B7CE9CB}"/>
    <cellStyle name="Comma 4 2 3 10 3 2" xfId="41086" xr:uid="{1E497613-AADF-4629-B18C-970820A19F27}"/>
    <cellStyle name="Comma 4 2 3 10 4" xfId="26188" xr:uid="{282C5546-0AF9-49D1-8C7B-546B7DBCF40F}"/>
    <cellStyle name="Comma 4 2 3 10 5" xfId="47691" xr:uid="{5B9C1E12-53FA-4F22-BFB3-856C06D4D2CC}"/>
    <cellStyle name="Comma 4 2 3 10 6" xfId="54295" xr:uid="{3E60B0D3-0B21-4255-91D8-AA94FE64F758}"/>
    <cellStyle name="Comma 4 2 3 11" xfId="5185" xr:uid="{07089460-3CBA-442F-8C49-8E762CB16E94}"/>
    <cellStyle name="Comma 4 2 3 11 2" xfId="13451" xr:uid="{2F1EFC99-3D76-4F83-BAFB-846771A53A2A}"/>
    <cellStyle name="Comma 4 2 3 11 2 2" xfId="34954" xr:uid="{8EBD916D-BECE-4650-8179-852F8A08C622}"/>
    <cellStyle name="Comma 4 2 3 11 3" xfId="20086" xr:uid="{FA385DFD-0C05-4177-859E-E15CE0A1EAC5}"/>
    <cellStyle name="Comma 4 2 3 11 3 2" xfId="41589" xr:uid="{8C6829CD-47A7-4164-9C95-AC24A2A26EEA}"/>
    <cellStyle name="Comma 4 2 3 11 4" xfId="26691" xr:uid="{8FC13C20-B2CB-4BDC-B6B5-929638E2F8CC}"/>
    <cellStyle name="Comma 4 2 3 11 5" xfId="48194" xr:uid="{2C20F5B9-9B7E-4D03-94BE-0BAEB8C4819B}"/>
    <cellStyle name="Comma 4 2 3 11 6" xfId="54798" xr:uid="{CB539FAB-00B5-4276-8D62-116B39436FC2}"/>
    <cellStyle name="Comma 4 2 3 12" xfId="6826" xr:uid="{FC121E0A-11BD-4074-96C5-A00622CC1293}"/>
    <cellStyle name="Comma 4 2 3 12 2" xfId="28329" xr:uid="{4BDEF685-DE63-4079-9D91-CDB086AD5B0A}"/>
    <cellStyle name="Comma 4 2 3 13" xfId="8480" xr:uid="{5F255EF4-0B32-42FE-BF96-0DBC15B5369E}"/>
    <cellStyle name="Comma 4 2 3 13 2" xfId="29983" xr:uid="{22317B95-929B-47B9-BA40-013815380B94}"/>
    <cellStyle name="Comma 4 2 3 14" xfId="15119" xr:uid="{D336C7CB-D87B-40E0-BBA0-15353631CE54}"/>
    <cellStyle name="Comma 4 2 3 14 2" xfId="36622" xr:uid="{8435CDAC-A325-49F5-B264-16B30F563E6A}"/>
    <cellStyle name="Comma 4 2 3 15" xfId="21724" xr:uid="{5593D926-8925-444A-B850-82D47D310880}"/>
    <cellStyle name="Comma 4 2 3 16" xfId="43227" xr:uid="{8E10D01E-728B-4A20-931E-1DD210D86DE2}"/>
    <cellStyle name="Comma 4 2 3 17" xfId="49831" xr:uid="{6A923AF9-EB6B-4C3C-A1AF-60320FCA4345}"/>
    <cellStyle name="Comma 4 2 3 2" xfId="477" xr:uid="{E35E03BE-7F58-4D22-871E-F7A3E0F869A6}"/>
    <cellStyle name="Comma 4 2 3 2 10" xfId="7088" xr:uid="{5416370D-0FB8-4D6E-B027-2F95094D0BD0}"/>
    <cellStyle name="Comma 4 2 3 2 10 2" xfId="28591" xr:uid="{CE37E3D9-4E1A-468E-AC32-EB4E25911F0A}"/>
    <cellStyle name="Comma 4 2 3 2 11" xfId="8744" xr:uid="{B58F0118-3226-41AB-B06A-5F8B6A984C6F}"/>
    <cellStyle name="Comma 4 2 3 2 11 2" xfId="30247" xr:uid="{B6DA6D9D-4397-4FE4-A7F3-C8E454BC117C}"/>
    <cellStyle name="Comma 4 2 3 2 12" xfId="15380" xr:uid="{99BA4F1C-4C19-42A5-987B-A132D815D102}"/>
    <cellStyle name="Comma 4 2 3 2 12 2" xfId="36883" xr:uid="{70E11A47-8522-4810-B903-F804D129D1B7}"/>
    <cellStyle name="Comma 4 2 3 2 13" xfId="21985" xr:uid="{BD0EED66-5D48-45A2-B0F4-22AD741BD19C}"/>
    <cellStyle name="Comma 4 2 3 2 14" xfId="43488" xr:uid="{662F35AF-BC9D-4216-A128-650779A534BE}"/>
    <cellStyle name="Comma 4 2 3 2 15" xfId="50092" xr:uid="{A3ABA1DB-BBC8-47B2-91EC-48954544CEC9}"/>
    <cellStyle name="Comma 4 2 3 2 2" xfId="759" xr:uid="{BD09659D-AEB9-4D41-838B-720C34069296}"/>
    <cellStyle name="Comma 4 2 3 2 2 10" xfId="15660" xr:uid="{AC504219-5F67-4F96-9E14-68C57D9C3772}"/>
    <cellStyle name="Comma 4 2 3 2 2 10 2" xfId="37163" xr:uid="{3E4D3ED5-A019-4352-829B-19BA5B7D87DC}"/>
    <cellStyle name="Comma 4 2 3 2 2 11" xfId="22265" xr:uid="{BECD8A02-6445-4DFB-9054-BD07E85F4CF5}"/>
    <cellStyle name="Comma 4 2 3 2 2 12" xfId="43768" xr:uid="{D83B943B-6AF3-4388-BC01-5F764EF82FEA}"/>
    <cellStyle name="Comma 4 2 3 2 2 13" xfId="50372" xr:uid="{3AC90352-EAB9-4380-AFC7-5B96ABC808E2}"/>
    <cellStyle name="Comma 4 2 3 2 2 2" xfId="1705" xr:uid="{1ECFFC37-466A-4AF6-86EA-7869A682E581}"/>
    <cellStyle name="Comma 4 2 3 2 2 2 2" xfId="4534" xr:uid="{CF08C6CA-E3A2-41BF-9003-89CD2D7F1272}"/>
    <cellStyle name="Comma 4 2 3 2 2 2 2 2" xfId="12800" xr:uid="{DEE1DC1F-783B-4CB4-920F-94FB26098C89}"/>
    <cellStyle name="Comma 4 2 3 2 2 2 2 2 2" xfId="34303" xr:uid="{89397336-BEA5-497E-836A-9399BF270644}"/>
    <cellStyle name="Comma 4 2 3 2 2 2 2 3" xfId="19435" xr:uid="{0A848726-539A-4A42-AA1D-CA2A295E892C}"/>
    <cellStyle name="Comma 4 2 3 2 2 2 2 3 2" xfId="40938" xr:uid="{A1EDE65D-CC46-448F-8011-D2E0CA9436B5}"/>
    <cellStyle name="Comma 4 2 3 2 2 2 2 4" xfId="26040" xr:uid="{A7901C68-EF55-4649-93DD-73388F3587D5}"/>
    <cellStyle name="Comma 4 2 3 2 2 2 2 5" xfId="47543" xr:uid="{99FBF455-6217-4D25-8B98-B7E98C86AB7D}"/>
    <cellStyle name="Comma 4 2 3 2 2 2 2 6" xfId="54147" xr:uid="{699F8616-1707-452B-967E-BFA9B933D833}"/>
    <cellStyle name="Comma 4 2 3 2 2 2 3" xfId="6673" xr:uid="{134D3303-4247-46B9-A167-5776A12EB6A2}"/>
    <cellStyle name="Comma 4 2 3 2 2 2 3 2" xfId="14939" xr:uid="{88D649C5-D372-418A-BD2A-15850F5B2569}"/>
    <cellStyle name="Comma 4 2 3 2 2 2 3 2 2" xfId="36442" xr:uid="{1B673FD0-4613-40D1-973F-96793BC38EEC}"/>
    <cellStyle name="Comma 4 2 3 2 2 2 3 3" xfId="21574" xr:uid="{539725D1-03F1-40A9-81FF-BD73B9348338}"/>
    <cellStyle name="Comma 4 2 3 2 2 2 3 3 2" xfId="43077" xr:uid="{EA3FEB00-3658-4520-B6C8-215B91D5EC52}"/>
    <cellStyle name="Comma 4 2 3 2 2 2 3 4" xfId="28179" xr:uid="{3A4E4D22-CAB6-4572-B2BA-6C4EF05D7D1E}"/>
    <cellStyle name="Comma 4 2 3 2 2 2 3 5" xfId="49682" xr:uid="{C7EDAA61-3A1D-49AA-AD15-19809FCE0FE4}"/>
    <cellStyle name="Comma 4 2 3 2 2 2 3 6" xfId="56286" xr:uid="{4EE0BD2E-EEEA-4B7F-9504-A44C4C2BB916}"/>
    <cellStyle name="Comma 4 2 3 2 2 2 4" xfId="8314" xr:uid="{AD671746-F7E5-45C0-B870-869F5B14005B}"/>
    <cellStyle name="Comma 4 2 3 2 2 2 4 2" xfId="29817" xr:uid="{19E89E63-17B4-471A-B9B5-659AEED4263C}"/>
    <cellStyle name="Comma 4 2 3 2 2 2 5" xfId="9971" xr:uid="{D26234AA-8012-49EC-94A8-FCCBB2B28206}"/>
    <cellStyle name="Comma 4 2 3 2 2 2 5 2" xfId="31474" xr:uid="{FAFA3381-4754-449C-BF35-B956F8432643}"/>
    <cellStyle name="Comma 4 2 3 2 2 2 6" xfId="16606" xr:uid="{C562A4D4-0CA2-456C-A5A7-0C9BD6124F5A}"/>
    <cellStyle name="Comma 4 2 3 2 2 2 6 2" xfId="38109" xr:uid="{3939E671-E2BF-4772-8B39-2E6E870D22ED}"/>
    <cellStyle name="Comma 4 2 3 2 2 2 7" xfId="23211" xr:uid="{E84D52BE-76D8-432C-9A74-791D919014B7}"/>
    <cellStyle name="Comma 4 2 3 2 2 2 8" xfId="44714" xr:uid="{D0F59D44-6105-4A5B-BABF-640D62D4062C}"/>
    <cellStyle name="Comma 4 2 3 2 2 2 9" xfId="51318" xr:uid="{39AF14F5-0F31-427C-A74F-246124E4B35E}"/>
    <cellStyle name="Comma 4 2 3 2 2 3" xfId="2392" xr:uid="{C174872D-6653-4182-B859-6497FDE5A79F}"/>
    <cellStyle name="Comma 4 2 3 2 2 3 2" xfId="10658" xr:uid="{231A2500-5DEB-40B2-B93A-7979FDEC9F11}"/>
    <cellStyle name="Comma 4 2 3 2 2 3 2 2" xfId="32161" xr:uid="{EBB7FBF1-31DA-4C9D-8E18-29068B42092C}"/>
    <cellStyle name="Comma 4 2 3 2 2 3 3" xfId="17293" xr:uid="{57AD2267-1A11-4CAC-822D-58040B3ED4C5}"/>
    <cellStyle name="Comma 4 2 3 2 2 3 3 2" xfId="38796" xr:uid="{F4EF4376-12B9-4E3D-A18F-79FD6B75CEC2}"/>
    <cellStyle name="Comma 4 2 3 2 2 3 4" xfId="23898" xr:uid="{9789EDD0-80EC-4131-A717-14A18BF3543D}"/>
    <cellStyle name="Comma 4 2 3 2 2 3 5" xfId="45401" xr:uid="{27F3979A-69EF-4E24-ACBA-2DB80ECAF398}"/>
    <cellStyle name="Comma 4 2 3 2 2 3 6" xfId="52005" xr:uid="{E88EB9CD-8CF1-4035-9F0E-720D1B720426}"/>
    <cellStyle name="Comma 4 2 3 2 2 4" xfId="2909" xr:uid="{2D962566-358E-4A28-82C7-CD11FE71A0E0}"/>
    <cellStyle name="Comma 4 2 3 2 2 4 2" xfId="11175" xr:uid="{AAACE7B1-CFB4-42A2-90D6-F16F1E7F19EC}"/>
    <cellStyle name="Comma 4 2 3 2 2 4 2 2" xfId="32678" xr:uid="{30DAA20D-A09C-45D4-96DA-6DC9C590A4A8}"/>
    <cellStyle name="Comma 4 2 3 2 2 4 3" xfId="17810" xr:uid="{7E94B213-80B8-49F5-80D8-AA3A9F1E8C3F}"/>
    <cellStyle name="Comma 4 2 3 2 2 4 3 2" xfId="39313" xr:uid="{7F3FA881-CE8B-42E3-9E68-3163C2372E31}"/>
    <cellStyle name="Comma 4 2 3 2 2 4 4" xfId="24415" xr:uid="{7D543A68-DE40-45A4-A417-15BF0E7C2B56}"/>
    <cellStyle name="Comma 4 2 3 2 2 4 5" xfId="45918" xr:uid="{54F165B0-687E-463F-B817-288DE5AE7480}"/>
    <cellStyle name="Comma 4 2 3 2 2 4 6" xfId="52522" xr:uid="{65595E0E-F064-42F8-9814-EAE0B5E5A3C7}"/>
    <cellStyle name="Comma 4 2 3 2 2 5" xfId="3588" xr:uid="{56D1BCA7-1B1F-4D0E-B19A-C7FA523A3C4E}"/>
    <cellStyle name="Comma 4 2 3 2 2 5 2" xfId="11854" xr:uid="{E0AC3E2F-0B82-4E56-B28B-9796F4298CF5}"/>
    <cellStyle name="Comma 4 2 3 2 2 5 2 2" xfId="33357" xr:uid="{E031C839-65E6-4A30-822C-1FD0B6149F9A}"/>
    <cellStyle name="Comma 4 2 3 2 2 5 3" xfId="18489" xr:uid="{50A4ED7B-84C3-4242-8008-006CA0368989}"/>
    <cellStyle name="Comma 4 2 3 2 2 5 3 2" xfId="39992" xr:uid="{04DE1B8F-185E-4603-A5D8-FEED7A3E4D8E}"/>
    <cellStyle name="Comma 4 2 3 2 2 5 4" xfId="25094" xr:uid="{2E8F5C20-456B-4D0E-9316-38ED4F6D9041}"/>
    <cellStyle name="Comma 4 2 3 2 2 5 5" xfId="46597" xr:uid="{8FC04620-2489-4D01-B2D8-BBAD4623D71B}"/>
    <cellStyle name="Comma 4 2 3 2 2 5 6" xfId="53201" xr:uid="{4C4AB8E7-0F02-4B49-AF87-102354C77781}"/>
    <cellStyle name="Comma 4 2 3 2 2 6" xfId="5053" xr:uid="{3D83A0FD-CB28-4B7F-98FE-93037F11F7D2}"/>
    <cellStyle name="Comma 4 2 3 2 2 6 2" xfId="13319" xr:uid="{B48DAF19-9823-41DD-B513-9D42266FA1B8}"/>
    <cellStyle name="Comma 4 2 3 2 2 6 2 2" xfId="34822" xr:uid="{F4FFB67B-28D6-4ACE-A722-CF18C7230A31}"/>
    <cellStyle name="Comma 4 2 3 2 2 6 3" xfId="19954" xr:uid="{23228EC5-E5E9-4F71-B102-2313C9911118}"/>
    <cellStyle name="Comma 4 2 3 2 2 6 3 2" xfId="41457" xr:uid="{F3FD87A4-E782-42D0-AA48-D254EDFC2BB1}"/>
    <cellStyle name="Comma 4 2 3 2 2 6 4" xfId="26559" xr:uid="{C76756A7-F7B6-4174-AF6F-2278780052C9}"/>
    <cellStyle name="Comma 4 2 3 2 2 6 5" xfId="48062" xr:uid="{4FC94EE8-3A55-48C7-8A65-34DA93666C59}"/>
    <cellStyle name="Comma 4 2 3 2 2 6 6" xfId="54666" xr:uid="{CD2FC2A0-CEF6-4704-B5D8-8D0A8758A26E}"/>
    <cellStyle name="Comma 4 2 3 2 2 7" xfId="5727" xr:uid="{0D0C90B9-1405-4FBE-8696-1232EAD523B3}"/>
    <cellStyle name="Comma 4 2 3 2 2 7 2" xfId="13993" xr:uid="{A68898C1-4C50-4348-BDAA-7D334FAEB5D5}"/>
    <cellStyle name="Comma 4 2 3 2 2 7 2 2" xfId="35496" xr:uid="{AD9BAFDD-4591-4429-8E20-8EF6F7028DB5}"/>
    <cellStyle name="Comma 4 2 3 2 2 7 3" xfId="20628" xr:uid="{0708711E-10F9-4D4B-9517-A769226EFBF5}"/>
    <cellStyle name="Comma 4 2 3 2 2 7 3 2" xfId="42131" xr:uid="{D47A48B1-059D-43C4-BE69-B956AE44B05D}"/>
    <cellStyle name="Comma 4 2 3 2 2 7 4" xfId="27233" xr:uid="{DDC5D88C-8206-4A21-95FB-81B93AACEF67}"/>
    <cellStyle name="Comma 4 2 3 2 2 7 5" xfId="48736" xr:uid="{F41EF36B-5806-42EE-8D77-0AD122EAFDD1}"/>
    <cellStyle name="Comma 4 2 3 2 2 7 6" xfId="55340" xr:uid="{33C23E7E-B0DD-47EB-957C-13B4014E6506}"/>
    <cellStyle name="Comma 4 2 3 2 2 8" xfId="7368" xr:uid="{73F129EE-EE19-4FBA-8DA8-BF119E223480}"/>
    <cellStyle name="Comma 4 2 3 2 2 8 2" xfId="28871" xr:uid="{44E9FD5E-1247-478C-8CCA-B979F61DC73B}"/>
    <cellStyle name="Comma 4 2 3 2 2 9" xfId="9025" xr:uid="{3DA7FA88-C782-4CE1-8F76-E657831EA709}"/>
    <cellStyle name="Comma 4 2 3 2 2 9 2" xfId="30528" xr:uid="{AC83447C-31AC-4331-BD15-9A22B442D528}"/>
    <cellStyle name="Comma 4 2 3 2 3" xfId="1029" xr:uid="{3E2F96C5-F10A-46CA-B207-AC6FBE9B7219}"/>
    <cellStyle name="Comma 4 2 3 2 3 2" xfId="3858" xr:uid="{CABBBC57-C3F0-4193-880B-054C01E6CE19}"/>
    <cellStyle name="Comma 4 2 3 2 3 2 2" xfId="12124" xr:uid="{61856237-07DA-41DA-A319-9FB29B345ABA}"/>
    <cellStyle name="Comma 4 2 3 2 3 2 2 2" xfId="33627" xr:uid="{602BC170-ED21-4611-ACE3-B7C47358C5D3}"/>
    <cellStyle name="Comma 4 2 3 2 3 2 3" xfId="18759" xr:uid="{5791B2BB-AF45-4A16-8D19-1EB4BF09B2BC}"/>
    <cellStyle name="Comma 4 2 3 2 3 2 3 2" xfId="40262" xr:uid="{D9260C63-5718-4BDE-A743-6527912FA579}"/>
    <cellStyle name="Comma 4 2 3 2 3 2 4" xfId="25364" xr:uid="{062764B6-1FB2-4409-99D9-8A71747C7144}"/>
    <cellStyle name="Comma 4 2 3 2 3 2 5" xfId="46867" xr:uid="{9F091E13-C417-4D59-88CC-38CAA777578B}"/>
    <cellStyle name="Comma 4 2 3 2 3 2 6" xfId="53471" xr:uid="{8AF16CB6-2197-4979-8ED8-B87861863604}"/>
    <cellStyle name="Comma 4 2 3 2 3 3" xfId="5997" xr:uid="{E48E354C-494F-4E85-9AF3-D2C67E78CF50}"/>
    <cellStyle name="Comma 4 2 3 2 3 3 2" xfId="14263" xr:uid="{F81E9F31-F745-45DC-937C-0FA66C59319D}"/>
    <cellStyle name="Comma 4 2 3 2 3 3 2 2" xfId="35766" xr:uid="{6FC06797-665A-4FDF-A79D-65676789D678}"/>
    <cellStyle name="Comma 4 2 3 2 3 3 3" xfId="20898" xr:uid="{EE8E056B-AA0B-4C90-BDF5-598B69AD6D42}"/>
    <cellStyle name="Comma 4 2 3 2 3 3 3 2" xfId="42401" xr:uid="{35F495B9-B3AB-4ED4-A177-A7237AC65180}"/>
    <cellStyle name="Comma 4 2 3 2 3 3 4" xfId="27503" xr:uid="{C598FD06-C6A2-47F3-AA5F-4ABDCE6A3403}"/>
    <cellStyle name="Comma 4 2 3 2 3 3 5" xfId="49006" xr:uid="{66B4767E-8799-4DFD-9745-A8830EA73053}"/>
    <cellStyle name="Comma 4 2 3 2 3 3 6" xfId="55610" xr:uid="{BBAE6C8C-15CC-4728-8E39-0A74EAFE5336}"/>
    <cellStyle name="Comma 4 2 3 2 3 4" xfId="7638" xr:uid="{AD8A5A8B-F5AD-416B-857C-F1BDF9F55366}"/>
    <cellStyle name="Comma 4 2 3 2 3 4 2" xfId="29141" xr:uid="{A72E14FA-FBF3-4C78-97CD-8AE3B7621182}"/>
    <cellStyle name="Comma 4 2 3 2 3 5" xfId="9295" xr:uid="{5FDF9D0D-8058-49B6-A6A6-C4DC59EE7633}"/>
    <cellStyle name="Comma 4 2 3 2 3 5 2" xfId="30798" xr:uid="{CE72333E-EF52-4CC6-8E4B-EDE0F88BF222}"/>
    <cellStyle name="Comma 4 2 3 2 3 6" xfId="15930" xr:uid="{3A850EBA-4356-4BB6-BF2C-DF4A41FBE7BC}"/>
    <cellStyle name="Comma 4 2 3 2 3 6 2" xfId="37433" xr:uid="{973DB280-8D92-4714-A88E-5236361C1BA8}"/>
    <cellStyle name="Comma 4 2 3 2 3 7" xfId="22535" xr:uid="{44884F3B-956B-4753-9901-EC6595E3110D}"/>
    <cellStyle name="Comma 4 2 3 2 3 8" xfId="44038" xr:uid="{7544A4AC-92F7-42AE-999F-DA9796849B89}"/>
    <cellStyle name="Comma 4 2 3 2 3 9" xfId="50642" xr:uid="{DAF93EF9-9854-4C0A-88FF-01E50B7E674F}"/>
    <cellStyle name="Comma 4 2 3 2 4" xfId="1425" xr:uid="{F8AA95F7-D9FD-4E28-A144-2633B9BB3C75}"/>
    <cellStyle name="Comma 4 2 3 2 4 2" xfId="4254" xr:uid="{2521BC17-F49D-4E22-92D9-C859B517E8C8}"/>
    <cellStyle name="Comma 4 2 3 2 4 2 2" xfId="12520" xr:uid="{656A699E-9396-4178-9B57-052595941475}"/>
    <cellStyle name="Comma 4 2 3 2 4 2 2 2" xfId="34023" xr:uid="{D3412588-5712-40C0-B031-DEFCB9E20D6A}"/>
    <cellStyle name="Comma 4 2 3 2 4 2 3" xfId="19155" xr:uid="{FD541F7B-C08D-4E5C-8D3D-78189240749F}"/>
    <cellStyle name="Comma 4 2 3 2 4 2 3 2" xfId="40658" xr:uid="{54070A15-620A-4DF1-A305-EFDD4CF5A83F}"/>
    <cellStyle name="Comma 4 2 3 2 4 2 4" xfId="25760" xr:uid="{69901EED-1421-434B-BB5B-35EBF04DFDC8}"/>
    <cellStyle name="Comma 4 2 3 2 4 2 5" xfId="47263" xr:uid="{A8FBB032-F9DD-4B74-A013-EE20E3DF6FC5}"/>
    <cellStyle name="Comma 4 2 3 2 4 2 6" xfId="53867" xr:uid="{B0DCAA2D-D436-4082-9B35-4F81C0FF45C7}"/>
    <cellStyle name="Comma 4 2 3 2 4 3" xfId="6393" xr:uid="{8CCF72F2-90E1-4280-8315-F5362D112A67}"/>
    <cellStyle name="Comma 4 2 3 2 4 3 2" xfId="14659" xr:uid="{E51B2199-3315-47E5-BA26-AB48ED0A782D}"/>
    <cellStyle name="Comma 4 2 3 2 4 3 2 2" xfId="36162" xr:uid="{D644F32A-4C65-490B-9C4C-86131AFD50DC}"/>
    <cellStyle name="Comma 4 2 3 2 4 3 3" xfId="21294" xr:uid="{201DB37C-E404-4D2A-8B2D-D6216CA1B836}"/>
    <cellStyle name="Comma 4 2 3 2 4 3 3 2" xfId="42797" xr:uid="{E711E05B-5109-4A1F-B631-6E7566712BE6}"/>
    <cellStyle name="Comma 4 2 3 2 4 3 4" xfId="27899" xr:uid="{FB9F550A-CAE8-4D70-84EB-2FA2F8A1E815}"/>
    <cellStyle name="Comma 4 2 3 2 4 3 5" xfId="49402" xr:uid="{9308EF57-7421-44D3-952B-E22B840982A9}"/>
    <cellStyle name="Comma 4 2 3 2 4 3 6" xfId="56006" xr:uid="{85F9A393-013D-494F-9C49-67046A8093F7}"/>
    <cellStyle name="Comma 4 2 3 2 4 4" xfId="8034" xr:uid="{7F7677E4-8AAA-48DA-99CA-2AFFA10F3089}"/>
    <cellStyle name="Comma 4 2 3 2 4 4 2" xfId="29537" xr:uid="{2EB7D313-2B06-4383-92D9-29BBAA912B4B}"/>
    <cellStyle name="Comma 4 2 3 2 4 5" xfId="9691" xr:uid="{CE0B3681-C168-4B16-B6B9-6281CCD178E3}"/>
    <cellStyle name="Comma 4 2 3 2 4 5 2" xfId="31194" xr:uid="{F466F26D-9F2B-45FC-8C3F-6CE77F5F222F}"/>
    <cellStyle name="Comma 4 2 3 2 4 6" xfId="16326" xr:uid="{13B5848D-8079-4BC0-9715-FE11648DD1E9}"/>
    <cellStyle name="Comma 4 2 3 2 4 6 2" xfId="37829" xr:uid="{274B1288-B8AA-41C9-8677-5A3D7F95DA73}"/>
    <cellStyle name="Comma 4 2 3 2 4 7" xfId="22931" xr:uid="{45B5392F-63F5-4DF3-B2EA-4C15338B2D33}"/>
    <cellStyle name="Comma 4 2 3 2 4 8" xfId="44434" xr:uid="{FF64D6DB-B3E1-4D5C-889C-8F0EA94300B4}"/>
    <cellStyle name="Comma 4 2 3 2 4 9" xfId="51038" xr:uid="{2273F5BE-45FB-4296-9772-FF2383828798}"/>
    <cellStyle name="Comma 4 2 3 2 5" xfId="2112" xr:uid="{10F9B199-788B-4FF1-B544-9DD28D6BC597}"/>
    <cellStyle name="Comma 4 2 3 2 5 2" xfId="10378" xr:uid="{93158494-08DD-45A9-8ABC-35FD9CE34985}"/>
    <cellStyle name="Comma 4 2 3 2 5 2 2" xfId="31881" xr:uid="{82563C7A-7512-4AFC-B803-4B71814E635C}"/>
    <cellStyle name="Comma 4 2 3 2 5 3" xfId="17013" xr:uid="{81450234-5314-46BB-94E1-6E0A1C76F0D4}"/>
    <cellStyle name="Comma 4 2 3 2 5 3 2" xfId="38516" xr:uid="{4F9EE1CD-2450-459E-A2F7-9B2EF3F79181}"/>
    <cellStyle name="Comma 4 2 3 2 5 4" xfId="23618" xr:uid="{5D6224AA-C303-4140-BD38-ACCEC458758A}"/>
    <cellStyle name="Comma 4 2 3 2 5 5" xfId="45121" xr:uid="{06BB3E7E-AC9F-4180-BF2F-5C6510A93221}"/>
    <cellStyle name="Comma 4 2 3 2 5 6" xfId="51725" xr:uid="{B7B5B37E-EF14-45A8-B43A-C770A163FA50}"/>
    <cellStyle name="Comma 4 2 3 2 6" xfId="2660" xr:uid="{88FC800E-CCB9-48B7-85D9-0A2D9AEF807D}"/>
    <cellStyle name="Comma 4 2 3 2 6 2" xfId="10926" xr:uid="{076614FB-032B-4863-81FF-151AE5D63E04}"/>
    <cellStyle name="Comma 4 2 3 2 6 2 2" xfId="32429" xr:uid="{ED8A0987-FF8D-40AA-AA82-0E02149FEB92}"/>
    <cellStyle name="Comma 4 2 3 2 6 3" xfId="17561" xr:uid="{FEA2292E-5138-4846-95FB-0F7FA2A998EC}"/>
    <cellStyle name="Comma 4 2 3 2 6 3 2" xfId="39064" xr:uid="{798C8B2D-D5FD-4FC0-8E51-DF62A34BFC8A}"/>
    <cellStyle name="Comma 4 2 3 2 6 4" xfId="24166" xr:uid="{1A8788E3-1F4C-419F-9AD8-2213B264BE2A}"/>
    <cellStyle name="Comma 4 2 3 2 6 5" xfId="45669" xr:uid="{B0453950-6D42-4111-8DDC-40D82B68EE3D}"/>
    <cellStyle name="Comma 4 2 3 2 6 6" xfId="52273" xr:uid="{2AAA879A-C18A-427E-812C-67FD8A01C456}"/>
    <cellStyle name="Comma 4 2 3 2 7" xfId="3308" xr:uid="{0D7F1D3E-7571-4A86-83E9-66FECBE07FE9}"/>
    <cellStyle name="Comma 4 2 3 2 7 2" xfId="11574" xr:uid="{FA3C6549-11DD-485A-8ADC-C8596041D3B8}"/>
    <cellStyle name="Comma 4 2 3 2 7 2 2" xfId="33077" xr:uid="{ADA4B878-6E35-4583-9AA0-4C610023F34C}"/>
    <cellStyle name="Comma 4 2 3 2 7 3" xfId="18209" xr:uid="{2F80541D-B170-43F8-A29F-5B53D6C234F1}"/>
    <cellStyle name="Comma 4 2 3 2 7 3 2" xfId="39712" xr:uid="{B0569A6C-9BA2-4403-B8E6-60DFCA274FAA}"/>
    <cellStyle name="Comma 4 2 3 2 7 4" xfId="24814" xr:uid="{5245FDE1-4102-468B-8EA3-D59FA8E95BFE}"/>
    <cellStyle name="Comma 4 2 3 2 7 5" xfId="46317" xr:uid="{058A6282-8FCB-41BA-ACB7-988D76C6B913}"/>
    <cellStyle name="Comma 4 2 3 2 7 6" xfId="52921" xr:uid="{C1706A4C-223D-480A-819D-28DA14B2623C}"/>
    <cellStyle name="Comma 4 2 3 2 8" xfId="4804" xr:uid="{9C8597C4-95B7-4449-848F-158E1D532849}"/>
    <cellStyle name="Comma 4 2 3 2 8 2" xfId="13070" xr:uid="{AC80A9AB-01C3-434E-8567-2265604677A3}"/>
    <cellStyle name="Comma 4 2 3 2 8 2 2" xfId="34573" xr:uid="{CD4A8EE9-8FFC-4618-82F6-A3CD1DAC709C}"/>
    <cellStyle name="Comma 4 2 3 2 8 3" xfId="19705" xr:uid="{31C291BC-33BB-4E42-A691-11FDA5D91126}"/>
    <cellStyle name="Comma 4 2 3 2 8 3 2" xfId="41208" xr:uid="{F94BBE43-ACD0-4270-9232-61FF4FEB5925}"/>
    <cellStyle name="Comma 4 2 3 2 8 4" xfId="26310" xr:uid="{A67A8B6F-5DA2-47AC-8F70-04766AB005E0}"/>
    <cellStyle name="Comma 4 2 3 2 8 5" xfId="47813" xr:uid="{2F69EE05-68EC-4DD3-AD02-755677A83D6E}"/>
    <cellStyle name="Comma 4 2 3 2 8 6" xfId="54417" xr:uid="{20585ED5-0F9A-468A-B8B0-87EF358CD901}"/>
    <cellStyle name="Comma 4 2 3 2 9" xfId="5447" xr:uid="{D35FD417-28FB-4E1C-8FEF-88D4D0435F2B}"/>
    <cellStyle name="Comma 4 2 3 2 9 2" xfId="13713" xr:uid="{4E580BB7-3819-4783-BDA6-4E4432515293}"/>
    <cellStyle name="Comma 4 2 3 2 9 2 2" xfId="35216" xr:uid="{38C5C689-7BD2-4A7D-9E2E-575E386DFEB8}"/>
    <cellStyle name="Comma 4 2 3 2 9 3" xfId="20348" xr:uid="{6431B540-4D01-4983-ABCF-C08727C1CB04}"/>
    <cellStyle name="Comma 4 2 3 2 9 3 2" xfId="41851" xr:uid="{DA280D19-9F46-43EE-9880-A0EFCA4CDB6F}"/>
    <cellStyle name="Comma 4 2 3 2 9 4" xfId="26953" xr:uid="{510BEEFB-74CE-43F2-BDB5-EE1F905B29C6}"/>
    <cellStyle name="Comma 4 2 3 2 9 5" xfId="48456" xr:uid="{5E1FBC53-102D-41AC-98E0-B8F300CB3B0F}"/>
    <cellStyle name="Comma 4 2 3 2 9 6" xfId="55060" xr:uid="{1626479F-9F25-479C-A3F0-8646BC7AB867}"/>
    <cellStyle name="Comma 4 2 3 3" xfId="350" xr:uid="{F5D9493F-4DE3-4D2A-A73E-68FA00681891}"/>
    <cellStyle name="Comma 4 2 3 3 10" xfId="15253" xr:uid="{DF3D0C93-B233-4AEC-AB15-27C9FB681D1F}"/>
    <cellStyle name="Comma 4 2 3 3 10 2" xfId="36756" xr:uid="{2A56EC62-B6EA-43A5-A132-018D34B6AC1F}"/>
    <cellStyle name="Comma 4 2 3 3 11" xfId="21858" xr:uid="{BD21E82D-E9A4-40EF-B48C-130AF52156B6}"/>
    <cellStyle name="Comma 4 2 3 3 12" xfId="43361" xr:uid="{DA11F9F1-5449-4651-A126-DF06BCC0D671}"/>
    <cellStyle name="Comma 4 2 3 3 13" xfId="49965" xr:uid="{C06BF40E-D208-4852-A963-610917A9518B}"/>
    <cellStyle name="Comma 4 2 3 3 2" xfId="1298" xr:uid="{41C29A31-649F-4560-87F5-B2020B0584A6}"/>
    <cellStyle name="Comma 4 2 3 3 2 2" xfId="4127" xr:uid="{49D461FC-E951-4560-A340-D3060B69507D}"/>
    <cellStyle name="Comma 4 2 3 3 2 2 2" xfId="12393" xr:uid="{4D13CB68-6A61-4083-823C-0486EBC3C750}"/>
    <cellStyle name="Comma 4 2 3 3 2 2 2 2" xfId="33896" xr:uid="{5B7E367C-4B91-4CB9-8366-8313194D3A64}"/>
    <cellStyle name="Comma 4 2 3 3 2 2 3" xfId="19028" xr:uid="{210DB4F1-7DFE-4391-A20D-0947C755EEFC}"/>
    <cellStyle name="Comma 4 2 3 3 2 2 3 2" xfId="40531" xr:uid="{CE486EB0-0DA3-40CE-8916-D7FCDE68BF4B}"/>
    <cellStyle name="Comma 4 2 3 3 2 2 4" xfId="25633" xr:uid="{D53DC42F-7E9D-4268-8B6C-D03C6A19E873}"/>
    <cellStyle name="Comma 4 2 3 3 2 2 5" xfId="47136" xr:uid="{FC53D88E-01E1-4A69-8F14-B9B7A6499F14}"/>
    <cellStyle name="Comma 4 2 3 3 2 2 6" xfId="53740" xr:uid="{B7A2EF94-405D-4457-A45E-D440E7BEAD95}"/>
    <cellStyle name="Comma 4 2 3 3 2 3" xfId="6266" xr:uid="{59A62C7D-3942-4A92-96A0-EDDFABF10C16}"/>
    <cellStyle name="Comma 4 2 3 3 2 3 2" xfId="14532" xr:uid="{3131A170-A129-49CB-A4E9-769FC4CAD9B3}"/>
    <cellStyle name="Comma 4 2 3 3 2 3 2 2" xfId="36035" xr:uid="{4E93CD44-09B0-442E-9646-6AD8F9969D8D}"/>
    <cellStyle name="Comma 4 2 3 3 2 3 3" xfId="21167" xr:uid="{E7111D46-A903-4593-B872-58E2FC174290}"/>
    <cellStyle name="Comma 4 2 3 3 2 3 3 2" xfId="42670" xr:uid="{4D9F465D-5A23-48BE-A847-A385F0B55F56}"/>
    <cellStyle name="Comma 4 2 3 3 2 3 4" xfId="27772" xr:uid="{7C8A793E-0498-4932-9A45-7138B748B3D9}"/>
    <cellStyle name="Comma 4 2 3 3 2 3 5" xfId="49275" xr:uid="{0CA2F6C2-B324-4829-9F6C-3164FB62255A}"/>
    <cellStyle name="Comma 4 2 3 3 2 3 6" xfId="55879" xr:uid="{5E50D5A4-86DF-4542-8DB6-87C00C1572B5}"/>
    <cellStyle name="Comma 4 2 3 3 2 4" xfId="7907" xr:uid="{4CA12A25-5400-490B-A9D1-BB59192B3F7C}"/>
    <cellStyle name="Comma 4 2 3 3 2 4 2" xfId="29410" xr:uid="{847293E6-1062-4E00-9EAD-F600D079DED4}"/>
    <cellStyle name="Comma 4 2 3 3 2 5" xfId="9564" xr:uid="{612F44E3-0901-4384-801A-AE12D1EDD539}"/>
    <cellStyle name="Comma 4 2 3 3 2 5 2" xfId="31067" xr:uid="{05C8DEF6-AB1B-4DA8-A205-C9078D50D39E}"/>
    <cellStyle name="Comma 4 2 3 3 2 6" xfId="16199" xr:uid="{49591D66-2AC6-4C88-8503-C542D910D6F5}"/>
    <cellStyle name="Comma 4 2 3 3 2 6 2" xfId="37702" xr:uid="{12236C1E-FBB0-4210-BD90-3A45789D041C}"/>
    <cellStyle name="Comma 4 2 3 3 2 7" xfId="22804" xr:uid="{5F88BE8B-E25A-49A9-8D0D-53F8BC9F32E5}"/>
    <cellStyle name="Comma 4 2 3 3 2 8" xfId="44307" xr:uid="{9625AE12-C54D-4FE0-9EBB-D95B1D00450C}"/>
    <cellStyle name="Comma 4 2 3 3 2 9" xfId="50911" xr:uid="{936A6D2B-1EC7-4F5C-9597-C45C0BFF97E1}"/>
    <cellStyle name="Comma 4 2 3 3 3" xfId="1985" xr:uid="{3FCFFC5B-A2B8-4C2F-8150-E2AFE7F19718}"/>
    <cellStyle name="Comma 4 2 3 3 3 2" xfId="10251" xr:uid="{10184325-0965-4002-81FB-60DF3D1E2650}"/>
    <cellStyle name="Comma 4 2 3 3 3 2 2" xfId="31754" xr:uid="{E3C0713B-0ABC-4B0D-862F-BD53DCD6BF67}"/>
    <cellStyle name="Comma 4 2 3 3 3 3" xfId="16886" xr:uid="{5ACFCAA3-5454-4E85-B86C-1FCEB3386062}"/>
    <cellStyle name="Comma 4 2 3 3 3 3 2" xfId="38389" xr:uid="{81BA054D-C9C7-48AC-AC83-5EBFDBA5AF6C}"/>
    <cellStyle name="Comma 4 2 3 3 3 4" xfId="23491" xr:uid="{CB05AD50-6580-4677-A8DC-5B852149426F}"/>
    <cellStyle name="Comma 4 2 3 3 3 5" xfId="44994" xr:uid="{E0C91081-219F-4351-8F91-B7581FD5BBE4}"/>
    <cellStyle name="Comma 4 2 3 3 3 6" xfId="51598" xr:uid="{1381AEEB-1FBC-4771-9ABA-143133906318}"/>
    <cellStyle name="Comma 4 2 3 3 4" xfId="2784" xr:uid="{7D1A375B-B2FB-4F36-9CE3-ECCB312D149F}"/>
    <cellStyle name="Comma 4 2 3 3 4 2" xfId="11050" xr:uid="{D9883934-BF0B-41E4-BDA7-3810AD5643AA}"/>
    <cellStyle name="Comma 4 2 3 3 4 2 2" xfId="32553" xr:uid="{CDE948BB-B3F5-478C-8AEB-D73F4E5F779F}"/>
    <cellStyle name="Comma 4 2 3 3 4 3" xfId="17685" xr:uid="{CD299A9D-6F1E-479E-9102-B735991F23C1}"/>
    <cellStyle name="Comma 4 2 3 3 4 3 2" xfId="39188" xr:uid="{E096E697-BA96-43BF-9285-53E0F0341231}"/>
    <cellStyle name="Comma 4 2 3 3 4 4" xfId="24290" xr:uid="{16128B23-D3D4-47E2-B038-A78498A6EA9F}"/>
    <cellStyle name="Comma 4 2 3 3 4 5" xfId="45793" xr:uid="{8902632D-A6F5-4ADF-A1B7-F29E5380AE40}"/>
    <cellStyle name="Comma 4 2 3 3 4 6" xfId="52397" xr:uid="{736BA17C-2B3D-42AE-BB6B-3A225C90B93D}"/>
    <cellStyle name="Comma 4 2 3 3 5" xfId="3181" xr:uid="{291415D1-BD33-47BC-AE45-7E0105A55AEE}"/>
    <cellStyle name="Comma 4 2 3 3 5 2" xfId="11447" xr:uid="{8B884D94-D8DE-4506-BD37-7BBBA80097D8}"/>
    <cellStyle name="Comma 4 2 3 3 5 2 2" xfId="32950" xr:uid="{6707551C-ABA7-4CC5-AD78-1EBE3D538CE5}"/>
    <cellStyle name="Comma 4 2 3 3 5 3" xfId="18082" xr:uid="{6DC540C7-02BA-4C2B-9331-E4DEF0D723AB}"/>
    <cellStyle name="Comma 4 2 3 3 5 3 2" xfId="39585" xr:uid="{20D44F81-7D8C-4F8F-80FB-2B23F108BE63}"/>
    <cellStyle name="Comma 4 2 3 3 5 4" xfId="24687" xr:uid="{9904AA6B-3E16-4822-8BB1-938F52D01A46}"/>
    <cellStyle name="Comma 4 2 3 3 5 5" xfId="46190" xr:uid="{248D9127-D09C-4CBC-A9A3-9719FD367CBE}"/>
    <cellStyle name="Comma 4 2 3 3 5 6" xfId="52794" xr:uid="{32B510CF-BCF3-4CBB-9116-CF21CB4A3FD0}"/>
    <cellStyle name="Comma 4 2 3 3 6" xfId="4928" xr:uid="{2B7C8BBF-E981-4106-AA6C-D489B8FABB6A}"/>
    <cellStyle name="Comma 4 2 3 3 6 2" xfId="13194" xr:uid="{6EE2ACEC-0A5C-433E-9E91-2F2D961C7AE8}"/>
    <cellStyle name="Comma 4 2 3 3 6 2 2" xfId="34697" xr:uid="{87C3D081-4151-4CB1-99D9-0CD916973C87}"/>
    <cellStyle name="Comma 4 2 3 3 6 3" xfId="19829" xr:uid="{AC694D0D-83D0-4B6A-8BD0-9093D6559472}"/>
    <cellStyle name="Comma 4 2 3 3 6 3 2" xfId="41332" xr:uid="{A18CF80C-D250-4248-AB7E-317D45742FB6}"/>
    <cellStyle name="Comma 4 2 3 3 6 4" xfId="26434" xr:uid="{02513F9D-B93B-49E7-9519-6439EDE29C9E}"/>
    <cellStyle name="Comma 4 2 3 3 6 5" xfId="47937" xr:uid="{FDD07C9E-771A-40DE-8095-AF1B68D278A7}"/>
    <cellStyle name="Comma 4 2 3 3 6 6" xfId="54541" xr:uid="{8B2DE440-870C-40AB-9E8A-1B50DC2DA29B}"/>
    <cellStyle name="Comma 4 2 3 3 7" xfId="5320" xr:uid="{8EE75582-7525-4E10-818A-F5A2FD3952EC}"/>
    <cellStyle name="Comma 4 2 3 3 7 2" xfId="13586" xr:uid="{DF1B3350-635E-4171-9D55-73B363EB8288}"/>
    <cellStyle name="Comma 4 2 3 3 7 2 2" xfId="35089" xr:uid="{B09134EE-BD81-44A3-83F4-9ABD8104A6F5}"/>
    <cellStyle name="Comma 4 2 3 3 7 3" xfId="20221" xr:uid="{41E08CF9-8C58-40B4-A8A9-0C757D3C191E}"/>
    <cellStyle name="Comma 4 2 3 3 7 3 2" xfId="41724" xr:uid="{9B99FC1C-7BC3-4D08-8099-5C862D0D19BA}"/>
    <cellStyle name="Comma 4 2 3 3 7 4" xfId="26826" xr:uid="{2F4789BA-0B7A-45C3-A508-007757DEB436}"/>
    <cellStyle name="Comma 4 2 3 3 7 5" xfId="48329" xr:uid="{18028E12-2AA9-47F3-953B-7DBD2244CE44}"/>
    <cellStyle name="Comma 4 2 3 3 7 6" xfId="54933" xr:uid="{586455C5-D35F-44E8-917A-818AD28EEFAF}"/>
    <cellStyle name="Comma 4 2 3 3 8" xfId="6961" xr:uid="{FCA15452-B3B1-4ABF-8210-E684E30CEB01}"/>
    <cellStyle name="Comma 4 2 3 3 8 2" xfId="28464" xr:uid="{A9635D6A-84BE-4C5C-B116-6B5E200DF849}"/>
    <cellStyle name="Comma 4 2 3 3 9" xfId="8617" xr:uid="{D3D19448-D01A-4115-8C72-8F882D9305F8}"/>
    <cellStyle name="Comma 4 2 3 3 9 2" xfId="30120" xr:uid="{2B6C6ED6-BB56-409D-BACE-14B8E56A8F95}"/>
    <cellStyle name="Comma 4 2 3 4" xfId="634" xr:uid="{0697E689-C669-4740-BA26-50FC0D7C05EE}"/>
    <cellStyle name="Comma 4 2 3 4 10" xfId="43643" xr:uid="{DD2B8420-579D-4A99-B137-1EEC5AFD8382}"/>
    <cellStyle name="Comma 4 2 3 4 11" xfId="50247" xr:uid="{A55230CE-7016-49C3-83C4-7677C40D4645}"/>
    <cellStyle name="Comma 4 2 3 4 2" xfId="1580" xr:uid="{130F3FBE-2B8D-4427-B70D-E8764EC225A8}"/>
    <cellStyle name="Comma 4 2 3 4 2 2" xfId="4409" xr:uid="{5A9CE45C-D448-4C93-B4B4-6029C18541E8}"/>
    <cellStyle name="Comma 4 2 3 4 2 2 2" xfId="12675" xr:uid="{4CCBE731-157F-4A71-AE56-9D06F26BAFB5}"/>
    <cellStyle name="Comma 4 2 3 4 2 2 2 2" xfId="34178" xr:uid="{972255EB-6009-4BDB-B73D-F46EA8F8414D}"/>
    <cellStyle name="Comma 4 2 3 4 2 2 3" xfId="19310" xr:uid="{FFC17E22-13CB-4659-9FBB-3F2E4EC153E3}"/>
    <cellStyle name="Comma 4 2 3 4 2 2 3 2" xfId="40813" xr:uid="{A0179483-6EAF-4753-BAEE-91E458D9AC2F}"/>
    <cellStyle name="Comma 4 2 3 4 2 2 4" xfId="25915" xr:uid="{B09930BA-1FB0-4E5D-836D-E85245301FA1}"/>
    <cellStyle name="Comma 4 2 3 4 2 2 5" xfId="47418" xr:uid="{CDCB77F1-F64E-472C-9E52-F7A85A52D33A}"/>
    <cellStyle name="Comma 4 2 3 4 2 2 6" xfId="54022" xr:uid="{EF270117-6DB5-4448-9885-2CD7311810CC}"/>
    <cellStyle name="Comma 4 2 3 4 2 3" xfId="6548" xr:uid="{0F9CAD03-513B-4C0C-9F6B-23D09F8D3D30}"/>
    <cellStyle name="Comma 4 2 3 4 2 3 2" xfId="14814" xr:uid="{58A0F61A-A32C-4EE0-8E70-E4F0DD6D80E1}"/>
    <cellStyle name="Comma 4 2 3 4 2 3 2 2" xfId="36317" xr:uid="{0DBF805F-19CC-4BFD-946F-91FEB2FE2EC1}"/>
    <cellStyle name="Comma 4 2 3 4 2 3 3" xfId="21449" xr:uid="{A72F74D8-7B60-48A5-90D4-B9C51EB58000}"/>
    <cellStyle name="Comma 4 2 3 4 2 3 3 2" xfId="42952" xr:uid="{B8DCAC06-102B-469F-98B3-6552DC85B2E4}"/>
    <cellStyle name="Comma 4 2 3 4 2 3 4" xfId="28054" xr:uid="{9176088C-31A0-4D18-8A05-7B5A016A2FE0}"/>
    <cellStyle name="Comma 4 2 3 4 2 3 5" xfId="49557" xr:uid="{EFE8AACB-4A0A-4B98-B621-1D595BA1DD33}"/>
    <cellStyle name="Comma 4 2 3 4 2 3 6" xfId="56161" xr:uid="{A973123D-17A5-4D38-9A0E-47BC1DA68382}"/>
    <cellStyle name="Comma 4 2 3 4 2 4" xfId="8189" xr:uid="{0985F270-528B-459D-8FA2-0B9CCAA91D2D}"/>
    <cellStyle name="Comma 4 2 3 4 2 4 2" xfId="29692" xr:uid="{CC601C83-08B6-4CEA-B2C0-8907210E7923}"/>
    <cellStyle name="Comma 4 2 3 4 2 5" xfId="9846" xr:uid="{50632110-0577-4443-9529-8F5158939CC6}"/>
    <cellStyle name="Comma 4 2 3 4 2 5 2" xfId="31349" xr:uid="{1A23ECC4-0DA1-4CFD-AB8C-F0EE1DE0EC96}"/>
    <cellStyle name="Comma 4 2 3 4 2 6" xfId="16481" xr:uid="{7836B30C-63D2-4313-8D39-6C92B62DDD79}"/>
    <cellStyle name="Comma 4 2 3 4 2 6 2" xfId="37984" xr:uid="{BC92A0B4-7285-46E5-A57B-E6AE3EE0D574}"/>
    <cellStyle name="Comma 4 2 3 4 2 7" xfId="23086" xr:uid="{22A208DF-6594-493A-BDAE-A460A78070BE}"/>
    <cellStyle name="Comma 4 2 3 4 2 8" xfId="44589" xr:uid="{93E80FA1-46A5-4C94-8DAF-E8E713B8064A}"/>
    <cellStyle name="Comma 4 2 3 4 2 9" xfId="51193" xr:uid="{95BF8523-D277-431F-8D53-E9B2B275E718}"/>
    <cellStyle name="Comma 4 2 3 4 3" xfId="2267" xr:uid="{4E0985B0-1118-4A67-91D3-9C81DDEC01C5}"/>
    <cellStyle name="Comma 4 2 3 4 3 2" xfId="10533" xr:uid="{1F1F6DA0-075F-464A-8769-B6495516D0BF}"/>
    <cellStyle name="Comma 4 2 3 4 3 2 2" xfId="32036" xr:uid="{8B25BA77-186D-4590-9B98-2A9B5CCA721B}"/>
    <cellStyle name="Comma 4 2 3 4 3 3" xfId="17168" xr:uid="{38E27943-99DC-449D-AC4D-BAB8D6509525}"/>
    <cellStyle name="Comma 4 2 3 4 3 3 2" xfId="38671" xr:uid="{435463EE-D86C-4CF1-8190-77CC1CDFFBA7}"/>
    <cellStyle name="Comma 4 2 3 4 3 4" xfId="23773" xr:uid="{01C0156B-4B86-4B8E-A0CC-64FA5C799CD8}"/>
    <cellStyle name="Comma 4 2 3 4 3 5" xfId="45276" xr:uid="{D5BC48D8-68C5-4258-9E5D-51C68E7B815F}"/>
    <cellStyle name="Comma 4 2 3 4 3 6" xfId="51880" xr:uid="{1C1E2BA5-3989-4ECC-9019-A0488AE222ED}"/>
    <cellStyle name="Comma 4 2 3 4 4" xfId="3463" xr:uid="{BF64B42E-D900-48E6-A6C7-D97E0459D957}"/>
    <cellStyle name="Comma 4 2 3 4 4 2" xfId="11729" xr:uid="{3213EA8E-D3CC-42DD-AE95-1A02E3E94F2E}"/>
    <cellStyle name="Comma 4 2 3 4 4 2 2" xfId="33232" xr:uid="{A731AA08-74B8-4B79-8F93-F9A8685B8F44}"/>
    <cellStyle name="Comma 4 2 3 4 4 3" xfId="18364" xr:uid="{268A51FD-C113-443B-ABA7-81FDC03F944B}"/>
    <cellStyle name="Comma 4 2 3 4 4 3 2" xfId="39867" xr:uid="{E4FCF914-662A-4B6B-AAB7-7860FC584F0F}"/>
    <cellStyle name="Comma 4 2 3 4 4 4" xfId="24969" xr:uid="{D4F4D774-F6DD-420E-98DA-05115908A710}"/>
    <cellStyle name="Comma 4 2 3 4 4 5" xfId="46472" xr:uid="{81BEFA23-6D0D-4545-AB7C-9C4A8630C94E}"/>
    <cellStyle name="Comma 4 2 3 4 4 6" xfId="53076" xr:uid="{134D412B-4E0F-494C-BF4B-D7EA0B1F646A}"/>
    <cellStyle name="Comma 4 2 3 4 5" xfId="5602" xr:uid="{73E64D3B-4430-4296-95A2-B00D8473B9AA}"/>
    <cellStyle name="Comma 4 2 3 4 5 2" xfId="13868" xr:uid="{9DA17BB7-698D-44FC-A8F7-C4FCDAD4235A}"/>
    <cellStyle name="Comma 4 2 3 4 5 2 2" xfId="35371" xr:uid="{BDDDF3FF-DF58-4251-859F-56F64574E24F}"/>
    <cellStyle name="Comma 4 2 3 4 5 3" xfId="20503" xr:uid="{2F96BE2D-676F-439B-8786-2B2663FD7A60}"/>
    <cellStyle name="Comma 4 2 3 4 5 3 2" xfId="42006" xr:uid="{F0272BB4-CF10-43F0-B462-F07C896EE089}"/>
    <cellStyle name="Comma 4 2 3 4 5 4" xfId="27108" xr:uid="{653D4DB4-2B45-463C-A23E-552F5B3E9528}"/>
    <cellStyle name="Comma 4 2 3 4 5 5" xfId="48611" xr:uid="{836F6685-B2B7-4706-904A-5F9E06FE06E1}"/>
    <cellStyle name="Comma 4 2 3 4 5 6" xfId="55215" xr:uid="{450AC26A-5688-4585-AF2A-18749359084D}"/>
    <cellStyle name="Comma 4 2 3 4 6" xfId="7243" xr:uid="{C7BD74E5-9630-42EC-A978-81A4E4D5EAD3}"/>
    <cellStyle name="Comma 4 2 3 4 6 2" xfId="28746" xr:uid="{2CAED474-94DA-42A0-A384-1228F35849E2}"/>
    <cellStyle name="Comma 4 2 3 4 7" xfId="8900" xr:uid="{70C95C97-B75B-46C0-A8B4-EC56151E4AA5}"/>
    <cellStyle name="Comma 4 2 3 4 7 2" xfId="30403" xr:uid="{1C4BE520-575F-42D2-99BC-20D3782FC705}"/>
    <cellStyle name="Comma 4 2 3 4 8" xfId="15535" xr:uid="{054DC64B-9E52-4F1C-8C03-17CDB21858BD}"/>
    <cellStyle name="Comma 4 2 3 4 8 2" xfId="37038" xr:uid="{A7D623BA-C778-4C92-85C4-A883C9669EF2}"/>
    <cellStyle name="Comma 4 2 3 4 9" xfId="22140" xr:uid="{9E3E014C-5ECC-4845-AEAF-EE8E1067F0B9}"/>
    <cellStyle name="Comma 4 2 3 5" xfId="902" xr:uid="{75AEBE27-6ED9-42F8-88A1-3417FC30A271}"/>
    <cellStyle name="Comma 4 2 3 5 2" xfId="3731" xr:uid="{D1A637D4-D8F0-4BBA-B817-E9B530138FA5}"/>
    <cellStyle name="Comma 4 2 3 5 2 2" xfId="11997" xr:uid="{7F03A372-4CE0-48FB-9FC5-3E60D7284BE9}"/>
    <cellStyle name="Comma 4 2 3 5 2 2 2" xfId="33500" xr:uid="{5553A29E-B60C-4EB9-8092-56E3967A7606}"/>
    <cellStyle name="Comma 4 2 3 5 2 3" xfId="18632" xr:uid="{FB75FC58-B47F-4505-B8C0-B2A53FA77121}"/>
    <cellStyle name="Comma 4 2 3 5 2 3 2" xfId="40135" xr:uid="{2298879D-C8F7-48C9-92A5-0D06E7969428}"/>
    <cellStyle name="Comma 4 2 3 5 2 4" xfId="25237" xr:uid="{61DFC185-5D6E-4ACA-82EE-8203A29AC719}"/>
    <cellStyle name="Comma 4 2 3 5 2 5" xfId="46740" xr:uid="{7888B0A1-315D-4105-9191-E25923BF72A4}"/>
    <cellStyle name="Comma 4 2 3 5 2 6" xfId="53344" xr:uid="{C6B703C3-900B-4C23-908C-4C7407C60C40}"/>
    <cellStyle name="Comma 4 2 3 5 3" xfId="5870" xr:uid="{B824E1D1-218E-4509-98A0-0C2240341D92}"/>
    <cellStyle name="Comma 4 2 3 5 3 2" xfId="14136" xr:uid="{DBF97477-F70E-4868-8BB0-84C2A3698537}"/>
    <cellStyle name="Comma 4 2 3 5 3 2 2" xfId="35639" xr:uid="{2D31A6F7-F40D-4F83-80C4-FCC57D8DEE9E}"/>
    <cellStyle name="Comma 4 2 3 5 3 3" xfId="20771" xr:uid="{497E88BA-05CA-4810-A232-64BE44CBC17C}"/>
    <cellStyle name="Comma 4 2 3 5 3 3 2" xfId="42274" xr:uid="{F9A23A65-12FC-46B6-9107-9B8FBA54708D}"/>
    <cellStyle name="Comma 4 2 3 5 3 4" xfId="27376" xr:uid="{8BE581A4-5401-457D-8747-E7C9E6944332}"/>
    <cellStyle name="Comma 4 2 3 5 3 5" xfId="48879" xr:uid="{E248CD53-8CB2-4279-A33E-828EF83F8349}"/>
    <cellStyle name="Comma 4 2 3 5 3 6" xfId="55483" xr:uid="{5BC0F6D1-27D0-4453-8446-56B380F3DDF3}"/>
    <cellStyle name="Comma 4 2 3 5 4" xfId="7511" xr:uid="{58D6BE7B-51B9-40CD-A41C-5DE587FF4FA6}"/>
    <cellStyle name="Comma 4 2 3 5 4 2" xfId="29014" xr:uid="{74E4E66C-C84C-4E62-96DA-9EE02AA34DFD}"/>
    <cellStyle name="Comma 4 2 3 5 5" xfId="9168" xr:uid="{1CDA91CD-7194-4A47-8E50-204AFABE0A59}"/>
    <cellStyle name="Comma 4 2 3 5 5 2" xfId="30671" xr:uid="{9A5E1DB2-8BEB-46DD-8EA4-9BFF093250A2}"/>
    <cellStyle name="Comma 4 2 3 5 6" xfId="15803" xr:uid="{D03BDE87-35B7-4DD3-8B2F-D453BA2281AE}"/>
    <cellStyle name="Comma 4 2 3 5 6 2" xfId="37306" xr:uid="{78076E87-B1E8-4D89-9CEF-B3F3581BCD95}"/>
    <cellStyle name="Comma 4 2 3 5 7" xfId="22408" xr:uid="{135074AF-4969-46AB-BECF-BA620EF846BA}"/>
    <cellStyle name="Comma 4 2 3 5 8" xfId="43911" xr:uid="{334EA017-0087-4A48-AE33-6CD76E2B707C}"/>
    <cellStyle name="Comma 4 2 3 5 9" xfId="50515" xr:uid="{2EDEEF4E-3BFD-4B59-96F1-BE9A789B4CA6}"/>
    <cellStyle name="Comma 4 2 3 6" xfId="1163" xr:uid="{6FCE63C0-C300-4470-984E-E2CCF51CE5FC}"/>
    <cellStyle name="Comma 4 2 3 6 2" xfId="3992" xr:uid="{EBCB02B0-17E4-48D0-8531-01ED740A8076}"/>
    <cellStyle name="Comma 4 2 3 6 2 2" xfId="12258" xr:uid="{847EE65D-81AD-4E76-B7D9-77674851F1A6}"/>
    <cellStyle name="Comma 4 2 3 6 2 2 2" xfId="33761" xr:uid="{543894C7-7F24-43D4-9BAB-AA1287934564}"/>
    <cellStyle name="Comma 4 2 3 6 2 3" xfId="18893" xr:uid="{6B9218D3-B080-4569-81F6-DEDE7CD22B32}"/>
    <cellStyle name="Comma 4 2 3 6 2 3 2" xfId="40396" xr:uid="{675BAC49-C942-4A1A-9EF2-4672DBE31173}"/>
    <cellStyle name="Comma 4 2 3 6 2 4" xfId="25498" xr:uid="{6FCAE113-710F-49AF-96F0-DF388670B3C4}"/>
    <cellStyle name="Comma 4 2 3 6 2 5" xfId="47001" xr:uid="{8D8C6C95-E4B5-4C3F-A947-B5597A3E6AAF}"/>
    <cellStyle name="Comma 4 2 3 6 2 6" xfId="53605" xr:uid="{80C2E7B5-F50A-41AE-BB66-B76724E64613}"/>
    <cellStyle name="Comma 4 2 3 6 3" xfId="6131" xr:uid="{C22F365A-7514-4E6A-9B99-3D7F2B2BDA47}"/>
    <cellStyle name="Comma 4 2 3 6 3 2" xfId="14397" xr:uid="{6B9B1D52-68A1-43F8-9F60-B8DEC834BCE2}"/>
    <cellStyle name="Comma 4 2 3 6 3 2 2" xfId="35900" xr:uid="{C5B7959F-482B-4105-BF39-003691574BC3}"/>
    <cellStyle name="Comma 4 2 3 6 3 3" xfId="21032" xr:uid="{B26EFBB3-F1FD-43B1-AE70-6ADFCFBA0E1D}"/>
    <cellStyle name="Comma 4 2 3 6 3 3 2" xfId="42535" xr:uid="{1A0BB3CE-E3DB-4A2C-8B5B-998ED88FC27D}"/>
    <cellStyle name="Comma 4 2 3 6 3 4" xfId="27637" xr:uid="{CC9ABAD3-4F16-4CDC-B38F-E45CD3272EE1}"/>
    <cellStyle name="Comma 4 2 3 6 3 5" xfId="49140" xr:uid="{62CB3FC5-0206-4363-A7F8-1CB6512DF42A}"/>
    <cellStyle name="Comma 4 2 3 6 3 6" xfId="55744" xr:uid="{E8F7DCE9-F0E7-46DF-B10F-72CAF32EDD32}"/>
    <cellStyle name="Comma 4 2 3 6 4" xfId="7772" xr:uid="{B3084776-5444-47A3-9F68-7255447062EA}"/>
    <cellStyle name="Comma 4 2 3 6 4 2" xfId="29275" xr:uid="{2F95013E-80E9-427E-AC65-F7C73B44C834}"/>
    <cellStyle name="Comma 4 2 3 6 5" xfId="9429" xr:uid="{060857DA-21D6-4D5F-9815-AEC4CD2FA86E}"/>
    <cellStyle name="Comma 4 2 3 6 5 2" xfId="30932" xr:uid="{FC9323F2-2C3D-4423-8381-FD1B60E2A841}"/>
    <cellStyle name="Comma 4 2 3 6 6" xfId="16064" xr:uid="{818D9373-EA34-4C1F-A446-EE66C4BA105A}"/>
    <cellStyle name="Comma 4 2 3 6 6 2" xfId="37567" xr:uid="{43EB0590-5A45-4A0D-B7EE-7BED48D766D0}"/>
    <cellStyle name="Comma 4 2 3 6 7" xfId="22669" xr:uid="{2E543C0D-65DA-4471-B67F-80CEB72D9C53}"/>
    <cellStyle name="Comma 4 2 3 6 8" xfId="44172" xr:uid="{40C6C8EF-85DE-4122-A1C8-BB3BD82594B4}"/>
    <cellStyle name="Comma 4 2 3 6 9" xfId="50776" xr:uid="{4CB464BF-F73A-46F3-9B2B-DAF5725881C7}"/>
    <cellStyle name="Comma 4 2 3 7" xfId="1851" xr:uid="{F22797A4-8A10-4BDD-A255-75629C7700E3}"/>
    <cellStyle name="Comma 4 2 3 7 2" xfId="10117" xr:uid="{80F92190-C5A3-4413-AABB-39BF6E562A47}"/>
    <cellStyle name="Comma 4 2 3 7 2 2" xfId="31620" xr:uid="{3CB486B9-F2E6-4A28-A6EA-F21C04C54499}"/>
    <cellStyle name="Comma 4 2 3 7 3" xfId="16752" xr:uid="{A3482FFA-A420-43A2-9F33-020AAE1B266C}"/>
    <cellStyle name="Comma 4 2 3 7 3 2" xfId="38255" xr:uid="{BF420201-B06B-4303-B128-EC0B207AC90F}"/>
    <cellStyle name="Comma 4 2 3 7 4" xfId="23357" xr:uid="{F8BD4C28-F628-4E2E-903E-C148CDBCDB9D}"/>
    <cellStyle name="Comma 4 2 3 7 5" xfId="44860" xr:uid="{DD0584DB-20A5-4246-B35A-062F8BF5609B}"/>
    <cellStyle name="Comma 4 2 3 7 6" xfId="51464" xr:uid="{1B3773AF-4895-4751-A66D-6EFBFFE2A900}"/>
    <cellStyle name="Comma 4 2 3 8" xfId="2536" xr:uid="{BD131D2B-02BF-4FA0-BDD9-EF1138C6E93E}"/>
    <cellStyle name="Comma 4 2 3 8 2" xfId="10802" xr:uid="{BA666421-5CB7-48F6-9607-2DAEEDA68047}"/>
    <cellStyle name="Comma 4 2 3 8 2 2" xfId="32305" xr:uid="{1407AD71-9153-4702-BD98-820F1C1126BA}"/>
    <cellStyle name="Comma 4 2 3 8 3" xfId="17437" xr:uid="{B6B8BE06-E86A-4C9E-8502-E035C7A27A9E}"/>
    <cellStyle name="Comma 4 2 3 8 3 2" xfId="38940" xr:uid="{50DCFA58-AD4A-441E-8A46-3D9753EB781E}"/>
    <cellStyle name="Comma 4 2 3 8 4" xfId="24042" xr:uid="{57895C09-90A8-4501-80C3-B38A3DAD712B}"/>
    <cellStyle name="Comma 4 2 3 8 5" xfId="45545" xr:uid="{92AB9868-6F44-4D99-BD02-B8A82251F479}"/>
    <cellStyle name="Comma 4 2 3 8 6" xfId="52149" xr:uid="{37DBEAAA-F88A-4385-AF8D-636CFD76CB14}"/>
    <cellStyle name="Comma 4 2 3 9" xfId="3047" xr:uid="{219B24E4-E2A1-4C51-AA6E-D42E848351C9}"/>
    <cellStyle name="Comma 4 2 3 9 2" xfId="11313" xr:uid="{46251615-9B16-4383-8184-AC9C9EBB58A1}"/>
    <cellStyle name="Comma 4 2 3 9 2 2" xfId="32816" xr:uid="{F33552AA-6A9E-4853-A25E-EFB78654F073}"/>
    <cellStyle name="Comma 4 2 3 9 3" xfId="17948" xr:uid="{6CCD68DF-63C4-4477-81CE-EAA2C5701710}"/>
    <cellStyle name="Comma 4 2 3 9 3 2" xfId="39451" xr:uid="{981C4B21-D457-41CD-AD4E-D0E04DCB8EEB}"/>
    <cellStyle name="Comma 4 2 3 9 4" xfId="24553" xr:uid="{BB18CF5A-F57D-4208-9C09-BA61C5954E7D}"/>
    <cellStyle name="Comma 4 2 3 9 5" xfId="46056" xr:uid="{C010ED42-F007-4310-8F70-3766D99BE24C}"/>
    <cellStyle name="Comma 4 2 3 9 6" xfId="52660" xr:uid="{7DE02A09-3FE8-489C-889A-96DAA507335C}"/>
    <cellStyle name="Comma 4 2 4" xfId="204" xr:uid="{684FC5C1-655B-4D9F-A666-A4EF43B3CC0E}"/>
    <cellStyle name="Comma 4 2 4 10" xfId="4723" xr:uid="{FE72A132-0DA5-41D6-8042-D580C14A2DE6}"/>
    <cellStyle name="Comma 4 2 4 10 2" xfId="12989" xr:uid="{857D0017-6F11-4D89-B51B-862EC7A54F65}"/>
    <cellStyle name="Comma 4 2 4 10 2 2" xfId="34492" xr:uid="{01F3BFFE-A6C7-4348-A614-690EEF817957}"/>
    <cellStyle name="Comma 4 2 4 10 3" xfId="19624" xr:uid="{1823ABD8-00E0-484B-A5A8-3430A9C47FFE}"/>
    <cellStyle name="Comma 4 2 4 10 3 2" xfId="41127" xr:uid="{9F32C3D3-0484-451E-A363-5267FA3C6B81}"/>
    <cellStyle name="Comma 4 2 4 10 4" xfId="26229" xr:uid="{2C0138A3-8D87-4984-B52B-7D32E8E529E7}"/>
    <cellStyle name="Comma 4 2 4 10 5" xfId="47732" xr:uid="{88B81438-076A-4737-82E1-70DCDD0F2B0F}"/>
    <cellStyle name="Comma 4 2 4 10 6" xfId="54336" xr:uid="{F54F5D54-F32B-4656-9618-9CBA20855DAF}"/>
    <cellStyle name="Comma 4 2 4 11" xfId="5226" xr:uid="{47CAAF33-2175-49CA-B616-CBD962333D40}"/>
    <cellStyle name="Comma 4 2 4 11 2" xfId="13492" xr:uid="{A7DCB612-FA1B-451D-A2A9-39D5EF7170E9}"/>
    <cellStyle name="Comma 4 2 4 11 2 2" xfId="34995" xr:uid="{3859E59D-E69A-41A8-8466-88EA86FB8120}"/>
    <cellStyle name="Comma 4 2 4 11 3" xfId="20127" xr:uid="{988468A8-427E-42A3-BB0F-A907A3130D76}"/>
    <cellStyle name="Comma 4 2 4 11 3 2" xfId="41630" xr:uid="{76C42F6D-0FDB-4BB8-B22A-8788A3881166}"/>
    <cellStyle name="Comma 4 2 4 11 4" xfId="26732" xr:uid="{0E8A5CD9-A81A-437D-9422-1623941BAE03}"/>
    <cellStyle name="Comma 4 2 4 11 5" xfId="48235" xr:uid="{C5F8BCD1-C20A-4A3D-81E8-569805939848}"/>
    <cellStyle name="Comma 4 2 4 11 6" xfId="54839" xr:uid="{E70AD85C-80B1-4857-89C8-CD551C81F652}"/>
    <cellStyle name="Comma 4 2 4 12" xfId="6867" xr:uid="{5324919B-D358-4A85-82F1-4F3D231D3229}"/>
    <cellStyle name="Comma 4 2 4 12 2" xfId="28370" xr:uid="{6CAB7B36-40D1-4024-8126-93DF1D6CD2E8}"/>
    <cellStyle name="Comma 4 2 4 13" xfId="8521" xr:uid="{AC54FF29-4653-4D7F-ACA1-E22A9673AC9B}"/>
    <cellStyle name="Comma 4 2 4 13 2" xfId="30024" xr:uid="{7F1381F4-0DEC-4B6F-9366-847465B30B98}"/>
    <cellStyle name="Comma 4 2 4 14" xfId="15160" xr:uid="{BF527B9B-340F-44E9-A537-CDCC32D864FB}"/>
    <cellStyle name="Comma 4 2 4 14 2" xfId="36663" xr:uid="{1F5EA1A8-1F3E-48B7-BF70-BED20407E506}"/>
    <cellStyle name="Comma 4 2 4 15" xfId="21765" xr:uid="{B69F2D11-7D7A-48D0-8BAB-803CC648AF99}"/>
    <cellStyle name="Comma 4 2 4 16" xfId="43268" xr:uid="{51CE07B3-3B26-45D9-84E5-C0BB796B1F6B}"/>
    <cellStyle name="Comma 4 2 4 17" xfId="49872" xr:uid="{0D3F7978-284A-415D-BDAA-9B62BF17AF93}"/>
    <cellStyle name="Comma 4 2 4 2" xfId="519" xr:uid="{65FDA9F2-1747-4C44-8BA0-ECDC38574C94}"/>
    <cellStyle name="Comma 4 2 4 2 10" xfId="7130" xr:uid="{8BD9F399-466D-412F-87D1-5B7EB111A1D9}"/>
    <cellStyle name="Comma 4 2 4 2 10 2" xfId="28633" xr:uid="{EFBCAFC3-2AD3-440B-A62C-3F2FD5C85B73}"/>
    <cellStyle name="Comma 4 2 4 2 11" xfId="8786" xr:uid="{A0F3476A-9A74-4968-AEFC-C0EA496C47DD}"/>
    <cellStyle name="Comma 4 2 4 2 11 2" xfId="30289" xr:uid="{6D60CE52-5EEA-4719-A1F1-90F6781C7EEE}"/>
    <cellStyle name="Comma 4 2 4 2 12" xfId="15422" xr:uid="{5F2F5A5A-7145-43CA-BD68-1B3D0A35A4E7}"/>
    <cellStyle name="Comma 4 2 4 2 12 2" xfId="36925" xr:uid="{D19929FF-D517-4E1E-81BB-68B25DDD7171}"/>
    <cellStyle name="Comma 4 2 4 2 13" xfId="22027" xr:uid="{787B07FB-46DB-4A0A-A4B5-FD93FD7C6087}"/>
    <cellStyle name="Comma 4 2 4 2 14" xfId="43530" xr:uid="{D709BB77-21C6-469A-B1CA-E208A54860E9}"/>
    <cellStyle name="Comma 4 2 4 2 15" xfId="50134" xr:uid="{22942D90-3DDD-489A-8517-E97B8A7D5148}"/>
    <cellStyle name="Comma 4 2 4 2 2" xfId="801" xr:uid="{3F718039-2F0E-4409-8994-02B3E5F8EA84}"/>
    <cellStyle name="Comma 4 2 4 2 2 10" xfId="15702" xr:uid="{2E363CC8-E4A7-409D-BB71-59E25A32994D}"/>
    <cellStyle name="Comma 4 2 4 2 2 10 2" xfId="37205" xr:uid="{964FB14D-FB2C-4CAF-8BCA-8B92CC25CF83}"/>
    <cellStyle name="Comma 4 2 4 2 2 11" xfId="22307" xr:uid="{E11FF27A-F21A-46EC-AC1A-AF5FABA00870}"/>
    <cellStyle name="Comma 4 2 4 2 2 12" xfId="43810" xr:uid="{83DE5A59-4820-4543-84AB-0CED7A40FF13}"/>
    <cellStyle name="Comma 4 2 4 2 2 13" xfId="50414" xr:uid="{3705CF18-FFE5-45D3-A4E2-ACB38EC5BB01}"/>
    <cellStyle name="Comma 4 2 4 2 2 2" xfId="1747" xr:uid="{92651D7E-04F0-4B7E-AAA2-3F274C0E9A95}"/>
    <cellStyle name="Comma 4 2 4 2 2 2 2" xfId="4576" xr:uid="{9D329280-40A8-4108-8D6C-97D6AFF970BE}"/>
    <cellStyle name="Comma 4 2 4 2 2 2 2 2" xfId="12842" xr:uid="{83014329-7A4C-4608-8B06-26C24B67EF74}"/>
    <cellStyle name="Comma 4 2 4 2 2 2 2 2 2" xfId="34345" xr:uid="{86D119A3-0A91-41BF-9B9A-4D72E4272F86}"/>
    <cellStyle name="Comma 4 2 4 2 2 2 2 3" xfId="19477" xr:uid="{C6F3B1CD-3E75-4C74-8E2C-E3E721117027}"/>
    <cellStyle name="Comma 4 2 4 2 2 2 2 3 2" xfId="40980" xr:uid="{60B5AADF-B5DA-4A5A-953C-75E1EB45745D}"/>
    <cellStyle name="Comma 4 2 4 2 2 2 2 4" xfId="26082" xr:uid="{7476BACC-447D-4AEB-9B57-4D04728686BA}"/>
    <cellStyle name="Comma 4 2 4 2 2 2 2 5" xfId="47585" xr:uid="{61202017-9B95-48C9-9804-004EB164E60B}"/>
    <cellStyle name="Comma 4 2 4 2 2 2 2 6" xfId="54189" xr:uid="{78ACEEAB-8FA8-4F23-AE5D-A5EB5185DE3F}"/>
    <cellStyle name="Comma 4 2 4 2 2 2 3" xfId="6715" xr:uid="{7125EC56-E866-443B-8964-252172B7B257}"/>
    <cellStyle name="Comma 4 2 4 2 2 2 3 2" xfId="14981" xr:uid="{BA2890EC-F148-415E-ACD8-173B9E096D1B}"/>
    <cellStyle name="Comma 4 2 4 2 2 2 3 2 2" xfId="36484" xr:uid="{69C94547-9B41-4DDB-A872-E0CEFCC9DD89}"/>
    <cellStyle name="Comma 4 2 4 2 2 2 3 3" xfId="21616" xr:uid="{E83DE27B-4CAB-4A81-9A29-CA4FC8475F9F}"/>
    <cellStyle name="Comma 4 2 4 2 2 2 3 3 2" xfId="43119" xr:uid="{7F0DFA58-27C2-476B-A7F8-13B4C639B947}"/>
    <cellStyle name="Comma 4 2 4 2 2 2 3 4" xfId="28221" xr:uid="{8B763768-1E3B-414B-84FF-F2F671988B3A}"/>
    <cellStyle name="Comma 4 2 4 2 2 2 3 5" xfId="49724" xr:uid="{BA14251D-C630-4F25-9F83-FA6B73E8CACC}"/>
    <cellStyle name="Comma 4 2 4 2 2 2 3 6" xfId="56328" xr:uid="{EF1BA4EB-2C58-47C1-A3BE-BF2C2AF62803}"/>
    <cellStyle name="Comma 4 2 4 2 2 2 4" xfId="8356" xr:uid="{B102C9F3-263A-4EEE-8E9D-28426AC8B9B9}"/>
    <cellStyle name="Comma 4 2 4 2 2 2 4 2" xfId="29859" xr:uid="{A4B8F9B4-26B4-4ADB-9A7D-02AC6728ED68}"/>
    <cellStyle name="Comma 4 2 4 2 2 2 5" xfId="10013" xr:uid="{6955A12B-EA5D-4E45-887C-BBD32D5336A1}"/>
    <cellStyle name="Comma 4 2 4 2 2 2 5 2" xfId="31516" xr:uid="{53FA1A85-66BF-40C8-BC09-8E1C63CF8A1D}"/>
    <cellStyle name="Comma 4 2 4 2 2 2 6" xfId="16648" xr:uid="{9579D902-F145-4D49-8945-451082C05739}"/>
    <cellStyle name="Comma 4 2 4 2 2 2 6 2" xfId="38151" xr:uid="{CC1EE042-04A9-473D-A81D-C25490FD4239}"/>
    <cellStyle name="Comma 4 2 4 2 2 2 7" xfId="23253" xr:uid="{ECF79EF0-FE35-4244-A42E-EC789802546F}"/>
    <cellStyle name="Comma 4 2 4 2 2 2 8" xfId="44756" xr:uid="{8F898ABD-9D01-428F-9CA0-974507B71123}"/>
    <cellStyle name="Comma 4 2 4 2 2 2 9" xfId="51360" xr:uid="{4C08D0AE-D8FB-4E24-9BBC-38E27421A41C}"/>
    <cellStyle name="Comma 4 2 4 2 2 3" xfId="2434" xr:uid="{EA2E53EC-9B55-46B0-AFCB-ED19BAF2BDCD}"/>
    <cellStyle name="Comma 4 2 4 2 2 3 2" xfId="10700" xr:uid="{B624799E-A2AC-49D9-A325-4912B4616FC0}"/>
    <cellStyle name="Comma 4 2 4 2 2 3 2 2" xfId="32203" xr:uid="{63C9522D-ADE6-4E5F-954F-CB32FAAC5BEB}"/>
    <cellStyle name="Comma 4 2 4 2 2 3 3" xfId="17335" xr:uid="{544002EB-1223-4497-9BCD-252F17376158}"/>
    <cellStyle name="Comma 4 2 4 2 2 3 3 2" xfId="38838" xr:uid="{3ACE0957-2F2D-4DF8-B0E4-F526DD4C001B}"/>
    <cellStyle name="Comma 4 2 4 2 2 3 4" xfId="23940" xr:uid="{3C9C14F7-BE2B-45DA-A55A-95FE9ABFA842}"/>
    <cellStyle name="Comma 4 2 4 2 2 3 5" xfId="45443" xr:uid="{11C2CCB2-981D-4B12-9D9B-B455D44775D4}"/>
    <cellStyle name="Comma 4 2 4 2 2 3 6" xfId="52047" xr:uid="{0D550BF9-EF5A-496C-A473-C56F72FA6626}"/>
    <cellStyle name="Comma 4 2 4 2 2 4" xfId="2951" xr:uid="{22DE87C2-5564-46D2-A954-F35B280A76DE}"/>
    <cellStyle name="Comma 4 2 4 2 2 4 2" xfId="11217" xr:uid="{B9B844F5-B233-4A24-B69B-1558CC1A8401}"/>
    <cellStyle name="Comma 4 2 4 2 2 4 2 2" xfId="32720" xr:uid="{7CAF6DCE-CE65-43E9-8137-FC3576D9D7C4}"/>
    <cellStyle name="Comma 4 2 4 2 2 4 3" xfId="17852" xr:uid="{942A5488-F13D-46E2-AA73-56DA4564D360}"/>
    <cellStyle name="Comma 4 2 4 2 2 4 3 2" xfId="39355" xr:uid="{8EFF82D1-41F1-4F47-A9FB-E8F45062FAA4}"/>
    <cellStyle name="Comma 4 2 4 2 2 4 4" xfId="24457" xr:uid="{6B27DDC0-8727-4B09-BC6B-286684466089}"/>
    <cellStyle name="Comma 4 2 4 2 2 4 5" xfId="45960" xr:uid="{73842E2B-ACFA-4137-8370-17226076EF79}"/>
    <cellStyle name="Comma 4 2 4 2 2 4 6" xfId="52564" xr:uid="{2E2D0E98-02E8-4937-82B1-9F39EF916D3C}"/>
    <cellStyle name="Comma 4 2 4 2 2 5" xfId="3630" xr:uid="{63491EC6-CF4E-440E-B4E3-F8FDA475FF2E}"/>
    <cellStyle name="Comma 4 2 4 2 2 5 2" xfId="11896" xr:uid="{F2988BBD-56A1-4DBE-B0FF-FBDF54985C0F}"/>
    <cellStyle name="Comma 4 2 4 2 2 5 2 2" xfId="33399" xr:uid="{47650370-B6E3-4057-8F60-746F61E3B1C4}"/>
    <cellStyle name="Comma 4 2 4 2 2 5 3" xfId="18531" xr:uid="{8E10FBE1-0DE2-4D1D-871F-BD333B9CC558}"/>
    <cellStyle name="Comma 4 2 4 2 2 5 3 2" xfId="40034" xr:uid="{F2815079-4787-4D24-9F19-1EF1E77E8B4F}"/>
    <cellStyle name="Comma 4 2 4 2 2 5 4" xfId="25136" xr:uid="{AAA550B7-5B92-4BC0-A95F-9800DCF86568}"/>
    <cellStyle name="Comma 4 2 4 2 2 5 5" xfId="46639" xr:uid="{42C0A62E-03B0-42A1-B381-331658011D9D}"/>
    <cellStyle name="Comma 4 2 4 2 2 5 6" xfId="53243" xr:uid="{A2FF72B1-4A2E-4D0D-A1F4-D4133311ED61}"/>
    <cellStyle name="Comma 4 2 4 2 2 6" xfId="5095" xr:uid="{0F2159C9-60A8-48C6-BC1C-21F76F5A8913}"/>
    <cellStyle name="Comma 4 2 4 2 2 6 2" xfId="13361" xr:uid="{E0F47ED7-8103-4A43-92E2-3BD8C693C912}"/>
    <cellStyle name="Comma 4 2 4 2 2 6 2 2" xfId="34864" xr:uid="{23AF847B-DC2B-4CAD-A25B-5CAE4AC66DD0}"/>
    <cellStyle name="Comma 4 2 4 2 2 6 3" xfId="19996" xr:uid="{F8643F61-72B6-49D1-9D97-BA5FDE0BC68F}"/>
    <cellStyle name="Comma 4 2 4 2 2 6 3 2" xfId="41499" xr:uid="{F7962377-EF20-488D-BE23-CD61772F521C}"/>
    <cellStyle name="Comma 4 2 4 2 2 6 4" xfId="26601" xr:uid="{F3DD4336-93A0-4C49-90B6-3F48A8C20D3A}"/>
    <cellStyle name="Comma 4 2 4 2 2 6 5" xfId="48104" xr:uid="{1C09A823-37A8-458B-829F-C280E0530E8E}"/>
    <cellStyle name="Comma 4 2 4 2 2 6 6" xfId="54708" xr:uid="{017F3B22-EF07-43AA-9203-E54DE07F2AC3}"/>
    <cellStyle name="Comma 4 2 4 2 2 7" xfId="5769" xr:uid="{F9D53909-9F93-49DF-AB22-C7FF0E0C3F79}"/>
    <cellStyle name="Comma 4 2 4 2 2 7 2" xfId="14035" xr:uid="{939ECAD1-7501-448B-B6BC-A2821BC7F2A7}"/>
    <cellStyle name="Comma 4 2 4 2 2 7 2 2" xfId="35538" xr:uid="{92331A88-AD64-499B-B1A1-4A44B7B0AE83}"/>
    <cellStyle name="Comma 4 2 4 2 2 7 3" xfId="20670" xr:uid="{0B055F5D-14BD-4B57-AE06-CF06EA95FF05}"/>
    <cellStyle name="Comma 4 2 4 2 2 7 3 2" xfId="42173" xr:uid="{A66BFBCE-B528-48AE-ACE9-536A6C525B3A}"/>
    <cellStyle name="Comma 4 2 4 2 2 7 4" xfId="27275" xr:uid="{BCE3A9FC-36B8-488D-9504-B2423D5B0B8B}"/>
    <cellStyle name="Comma 4 2 4 2 2 7 5" xfId="48778" xr:uid="{E471FD20-FFF0-4F87-B7C6-60D0532D2F71}"/>
    <cellStyle name="Comma 4 2 4 2 2 7 6" xfId="55382" xr:uid="{03A8AFF8-29D1-47E9-A8D8-62992F1EB9BA}"/>
    <cellStyle name="Comma 4 2 4 2 2 8" xfId="7410" xr:uid="{F0C0A88C-F71A-4A57-AF9D-BF1E5CAB0AB8}"/>
    <cellStyle name="Comma 4 2 4 2 2 8 2" xfId="28913" xr:uid="{927892F5-834B-4516-BADD-B3BBE58F9A64}"/>
    <cellStyle name="Comma 4 2 4 2 2 9" xfId="9067" xr:uid="{8BB464BB-1B84-433E-B29D-B5BCE0F2358F}"/>
    <cellStyle name="Comma 4 2 4 2 2 9 2" xfId="30570" xr:uid="{C83D35B4-CE29-4CC5-9964-EA1B8352C05E}"/>
    <cellStyle name="Comma 4 2 4 2 3" xfId="1071" xr:uid="{ED47D87C-74F9-4740-B299-E9AB5FCDAF65}"/>
    <cellStyle name="Comma 4 2 4 2 3 2" xfId="3900" xr:uid="{C02C53A3-DABA-4EC2-B230-33E5F18D21FD}"/>
    <cellStyle name="Comma 4 2 4 2 3 2 2" xfId="12166" xr:uid="{4E4B2206-153D-4B99-83DF-39F1A2F41756}"/>
    <cellStyle name="Comma 4 2 4 2 3 2 2 2" xfId="33669" xr:uid="{C7D6D922-E6A2-4703-BDB3-A67CD82156A1}"/>
    <cellStyle name="Comma 4 2 4 2 3 2 3" xfId="18801" xr:uid="{700F4796-35AA-405C-8EA6-7DD086E077F0}"/>
    <cellStyle name="Comma 4 2 4 2 3 2 3 2" xfId="40304" xr:uid="{4D62BC25-4496-496A-81C6-DD5695159B97}"/>
    <cellStyle name="Comma 4 2 4 2 3 2 4" xfId="25406" xr:uid="{0F3076ED-2FA6-4392-8654-BE69E37F3B51}"/>
    <cellStyle name="Comma 4 2 4 2 3 2 5" xfId="46909" xr:uid="{D07B5408-4B8B-48F8-898B-34D0D653C280}"/>
    <cellStyle name="Comma 4 2 4 2 3 2 6" xfId="53513" xr:uid="{356D62DA-783B-4B7F-8B67-30007F725424}"/>
    <cellStyle name="Comma 4 2 4 2 3 3" xfId="6039" xr:uid="{D3F81755-B706-441F-80AD-40A1F2A4C49A}"/>
    <cellStyle name="Comma 4 2 4 2 3 3 2" xfId="14305" xr:uid="{A4BF1243-5E27-4400-A63F-8BF0DE08F9C6}"/>
    <cellStyle name="Comma 4 2 4 2 3 3 2 2" xfId="35808" xr:uid="{8A354576-E824-4E3F-8587-6805D557EC41}"/>
    <cellStyle name="Comma 4 2 4 2 3 3 3" xfId="20940" xr:uid="{A242E952-831E-4812-84DA-70F2A1732EF8}"/>
    <cellStyle name="Comma 4 2 4 2 3 3 3 2" xfId="42443" xr:uid="{B249F691-F1F0-4470-87E5-E4B9B747F113}"/>
    <cellStyle name="Comma 4 2 4 2 3 3 4" xfId="27545" xr:uid="{6296C56B-6435-4A14-8652-126C6D28DD5F}"/>
    <cellStyle name="Comma 4 2 4 2 3 3 5" xfId="49048" xr:uid="{49401754-51C6-402E-84B8-A76C3C76BE25}"/>
    <cellStyle name="Comma 4 2 4 2 3 3 6" xfId="55652" xr:uid="{60DB61C1-DFAB-4FA7-B326-2B8D3146101C}"/>
    <cellStyle name="Comma 4 2 4 2 3 4" xfId="7680" xr:uid="{5E10C5AB-A266-410D-8FF8-3D7B9FD997DA}"/>
    <cellStyle name="Comma 4 2 4 2 3 4 2" xfId="29183" xr:uid="{11A3A8FD-B045-453A-93F2-A509562C1F9D}"/>
    <cellStyle name="Comma 4 2 4 2 3 5" xfId="9337" xr:uid="{BF0E3DA4-9943-443B-BBAF-7552252536C2}"/>
    <cellStyle name="Comma 4 2 4 2 3 5 2" xfId="30840" xr:uid="{BAD07711-4DAB-4CB7-B8F3-7D8B7A0BFCA4}"/>
    <cellStyle name="Comma 4 2 4 2 3 6" xfId="15972" xr:uid="{7668083D-139D-479A-8494-CE843D218AC5}"/>
    <cellStyle name="Comma 4 2 4 2 3 6 2" xfId="37475" xr:uid="{8257258D-2F51-447D-BF18-F8199D6B8541}"/>
    <cellStyle name="Comma 4 2 4 2 3 7" xfId="22577" xr:uid="{B0171416-C80A-4CDA-B2C5-60874E9C0812}"/>
    <cellStyle name="Comma 4 2 4 2 3 8" xfId="44080" xr:uid="{5E9B1578-AE50-4874-BB77-74419834637E}"/>
    <cellStyle name="Comma 4 2 4 2 3 9" xfId="50684" xr:uid="{FF16BC92-A5B6-4E10-96FE-E256AD7AC15E}"/>
    <cellStyle name="Comma 4 2 4 2 4" xfId="1467" xr:uid="{D76293D3-E014-4DEC-B6E0-B75730FBE5DE}"/>
    <cellStyle name="Comma 4 2 4 2 4 2" xfId="4296" xr:uid="{758060BE-C121-4733-8E22-5B512601BB47}"/>
    <cellStyle name="Comma 4 2 4 2 4 2 2" xfId="12562" xr:uid="{120259DE-E217-432B-996B-30AF8C03AEB0}"/>
    <cellStyle name="Comma 4 2 4 2 4 2 2 2" xfId="34065" xr:uid="{9E5FDC4D-DC02-4B76-8D60-B80D5E473F19}"/>
    <cellStyle name="Comma 4 2 4 2 4 2 3" xfId="19197" xr:uid="{C4B9EAF1-6E49-4A74-926F-9874E1C273F0}"/>
    <cellStyle name="Comma 4 2 4 2 4 2 3 2" xfId="40700" xr:uid="{FE158D13-12C6-435D-8F37-3CF2546A2377}"/>
    <cellStyle name="Comma 4 2 4 2 4 2 4" xfId="25802" xr:uid="{E74338C5-DEA8-436F-8A62-6DF7CADFDA63}"/>
    <cellStyle name="Comma 4 2 4 2 4 2 5" xfId="47305" xr:uid="{738FB2C4-750B-4EA8-A837-9D802846370B}"/>
    <cellStyle name="Comma 4 2 4 2 4 2 6" xfId="53909" xr:uid="{5930B543-041C-4F5F-B561-25BF4EEAB34E}"/>
    <cellStyle name="Comma 4 2 4 2 4 3" xfId="6435" xr:uid="{5CA83C46-67F0-4F23-A4D2-00C4C37E9F58}"/>
    <cellStyle name="Comma 4 2 4 2 4 3 2" xfId="14701" xr:uid="{B3B1A44B-832B-4B15-8830-D99DF826EEF2}"/>
    <cellStyle name="Comma 4 2 4 2 4 3 2 2" xfId="36204" xr:uid="{2DA3DEB7-B95D-4EBE-947C-94A3B7659011}"/>
    <cellStyle name="Comma 4 2 4 2 4 3 3" xfId="21336" xr:uid="{1EB1B98F-DF9F-4B11-BA16-D57B2AAFFAC9}"/>
    <cellStyle name="Comma 4 2 4 2 4 3 3 2" xfId="42839" xr:uid="{412DEF7E-5ACB-4967-BE04-E5FD2B20D0C8}"/>
    <cellStyle name="Comma 4 2 4 2 4 3 4" xfId="27941" xr:uid="{506F6AC5-27DC-4FE4-AE87-CB08966CE0F2}"/>
    <cellStyle name="Comma 4 2 4 2 4 3 5" xfId="49444" xr:uid="{1997A2AD-058A-4F2A-AF81-C389787C8008}"/>
    <cellStyle name="Comma 4 2 4 2 4 3 6" xfId="56048" xr:uid="{97533C54-7E1A-4DD1-A014-3DC2FCBF20AC}"/>
    <cellStyle name="Comma 4 2 4 2 4 4" xfId="8076" xr:uid="{D1969246-0D9D-4B41-8C03-BE69BA0CF5C8}"/>
    <cellStyle name="Comma 4 2 4 2 4 4 2" xfId="29579" xr:uid="{8CFF943B-8EB6-4AF4-8DA9-4E9203C79EF0}"/>
    <cellStyle name="Comma 4 2 4 2 4 5" xfId="9733" xr:uid="{8E359C89-2812-4B28-8AE7-C220DCE0ABC8}"/>
    <cellStyle name="Comma 4 2 4 2 4 5 2" xfId="31236" xr:uid="{61DA9C63-A090-48B2-9C26-23F9AEF14CB2}"/>
    <cellStyle name="Comma 4 2 4 2 4 6" xfId="16368" xr:uid="{495879BC-4561-41D1-B3C5-D8C9160B8CAB}"/>
    <cellStyle name="Comma 4 2 4 2 4 6 2" xfId="37871" xr:uid="{AC248ED8-1DBB-45F8-AB61-83E2CF197719}"/>
    <cellStyle name="Comma 4 2 4 2 4 7" xfId="22973" xr:uid="{087B983B-BEA5-4AEA-AD83-B6AB9AE7A470}"/>
    <cellStyle name="Comma 4 2 4 2 4 8" xfId="44476" xr:uid="{ED2929C2-392D-4EAA-9154-71D6B73F13E2}"/>
    <cellStyle name="Comma 4 2 4 2 4 9" xfId="51080" xr:uid="{41500DBB-6EA6-4935-B0B7-0B906AD3260B}"/>
    <cellStyle name="Comma 4 2 4 2 5" xfId="2154" xr:uid="{A81B5E42-72F4-4A91-A901-01CFB733BB02}"/>
    <cellStyle name="Comma 4 2 4 2 5 2" xfId="10420" xr:uid="{743BAAB7-037E-46C6-8341-0360D698602D}"/>
    <cellStyle name="Comma 4 2 4 2 5 2 2" xfId="31923" xr:uid="{795B7C78-CF15-435B-AEC7-6F2D8A8B147D}"/>
    <cellStyle name="Comma 4 2 4 2 5 3" xfId="17055" xr:uid="{F8099BE5-C0C4-4335-9B59-4A7211E23BF1}"/>
    <cellStyle name="Comma 4 2 4 2 5 3 2" xfId="38558" xr:uid="{188AA441-497A-41CC-AB89-42144E47EC61}"/>
    <cellStyle name="Comma 4 2 4 2 5 4" xfId="23660" xr:uid="{A41D1062-92E7-412B-B6F3-52224E56A2CB}"/>
    <cellStyle name="Comma 4 2 4 2 5 5" xfId="45163" xr:uid="{0A77BAF9-F688-400B-AA07-464182C8A7F9}"/>
    <cellStyle name="Comma 4 2 4 2 5 6" xfId="51767" xr:uid="{9121663F-05F7-4B3A-A194-599967543AF6}"/>
    <cellStyle name="Comma 4 2 4 2 6" xfId="2701" xr:uid="{65E0ACC6-B71F-4E55-BB54-AADA675ABE77}"/>
    <cellStyle name="Comma 4 2 4 2 6 2" xfId="10967" xr:uid="{F0B8318B-FC18-4CB2-8CE5-19C88EBCD7DD}"/>
    <cellStyle name="Comma 4 2 4 2 6 2 2" xfId="32470" xr:uid="{7CE3CF48-B02C-4542-AD33-F17EBA967070}"/>
    <cellStyle name="Comma 4 2 4 2 6 3" xfId="17602" xr:uid="{DC946D9C-01F9-418E-BDC1-17316315875D}"/>
    <cellStyle name="Comma 4 2 4 2 6 3 2" xfId="39105" xr:uid="{DB30AAD8-609D-49D9-9D70-38D8DD785765}"/>
    <cellStyle name="Comma 4 2 4 2 6 4" xfId="24207" xr:uid="{FDF8D558-11CE-4616-90A5-6FBF1BDE1568}"/>
    <cellStyle name="Comma 4 2 4 2 6 5" xfId="45710" xr:uid="{63B01EF9-A111-4A9A-8E3A-25A28A96560C}"/>
    <cellStyle name="Comma 4 2 4 2 6 6" xfId="52314" xr:uid="{BDDB76D0-2275-4BDB-9DFC-E28666B7074C}"/>
    <cellStyle name="Comma 4 2 4 2 7" xfId="3350" xr:uid="{07C79F0D-E606-4DD7-9DDB-6E392BDF6E45}"/>
    <cellStyle name="Comma 4 2 4 2 7 2" xfId="11616" xr:uid="{F68807B2-E6FA-4DE8-A684-A2623E9F2A92}"/>
    <cellStyle name="Comma 4 2 4 2 7 2 2" xfId="33119" xr:uid="{31E10A52-8AD9-4760-B341-0D8AA970757B}"/>
    <cellStyle name="Comma 4 2 4 2 7 3" xfId="18251" xr:uid="{151CC595-2A3E-41D4-A1C9-E1A9D77A5FDA}"/>
    <cellStyle name="Comma 4 2 4 2 7 3 2" xfId="39754" xr:uid="{1BE8953E-EBD2-46E7-B3B9-CAD84AF68072}"/>
    <cellStyle name="Comma 4 2 4 2 7 4" xfId="24856" xr:uid="{3CC542ED-C4B7-4CDB-B1A4-E9BAAFD417EC}"/>
    <cellStyle name="Comma 4 2 4 2 7 5" xfId="46359" xr:uid="{450DAEF0-2263-4D74-8774-FBE8CD4F66CB}"/>
    <cellStyle name="Comma 4 2 4 2 7 6" xfId="52963" xr:uid="{737BCA55-FAD3-4FB3-889B-D7380129DB30}"/>
    <cellStyle name="Comma 4 2 4 2 8" xfId="4845" xr:uid="{1F38C697-FC3C-4E53-9CE0-AFF9E3EBFE02}"/>
    <cellStyle name="Comma 4 2 4 2 8 2" xfId="13111" xr:uid="{2C9A51FF-FED6-4032-9F89-F4D5A9B0BFDE}"/>
    <cellStyle name="Comma 4 2 4 2 8 2 2" xfId="34614" xr:uid="{8C4D8ED5-6C84-4E0F-B565-74FA4ABA13F5}"/>
    <cellStyle name="Comma 4 2 4 2 8 3" xfId="19746" xr:uid="{58AD2271-393E-4192-84BF-2F2C6EF375CE}"/>
    <cellStyle name="Comma 4 2 4 2 8 3 2" xfId="41249" xr:uid="{D96891D4-E4BF-4156-98B1-D49301CB4C7E}"/>
    <cellStyle name="Comma 4 2 4 2 8 4" xfId="26351" xr:uid="{DF6F55BA-3C26-4379-8B81-5E8DC288AE97}"/>
    <cellStyle name="Comma 4 2 4 2 8 5" xfId="47854" xr:uid="{CA18BEA4-0DF9-4C5F-86A6-42451D20EF7D}"/>
    <cellStyle name="Comma 4 2 4 2 8 6" xfId="54458" xr:uid="{9FB0059F-6F78-4758-8662-C41BC382BBE9}"/>
    <cellStyle name="Comma 4 2 4 2 9" xfId="5489" xr:uid="{AAEF1CF1-D19B-4E76-BAC7-1B6806DF49F7}"/>
    <cellStyle name="Comma 4 2 4 2 9 2" xfId="13755" xr:uid="{197EA4E7-9BF5-4AC5-8173-3B5AB7261416}"/>
    <cellStyle name="Comma 4 2 4 2 9 2 2" xfId="35258" xr:uid="{BF09A36D-A71A-4B01-B600-47A1FD501629}"/>
    <cellStyle name="Comma 4 2 4 2 9 3" xfId="20390" xr:uid="{4E5119C0-EFF4-416E-877E-78AA1F8F6600}"/>
    <cellStyle name="Comma 4 2 4 2 9 3 2" xfId="41893" xr:uid="{6D319C6C-1188-412C-84F2-5B908F75D5BF}"/>
    <cellStyle name="Comma 4 2 4 2 9 4" xfId="26995" xr:uid="{CDDCB7F2-02C6-4E16-913F-2D36AF3FBF08}"/>
    <cellStyle name="Comma 4 2 4 2 9 5" xfId="48498" xr:uid="{F9C20315-4333-4D62-9AF6-624AF67AC254}"/>
    <cellStyle name="Comma 4 2 4 2 9 6" xfId="55102" xr:uid="{9267300F-DC55-4FD0-A14E-E08652200800}"/>
    <cellStyle name="Comma 4 2 4 3" xfId="391" xr:uid="{E70C5EF7-61F6-485C-88C6-B3854945B6FD}"/>
    <cellStyle name="Comma 4 2 4 3 10" xfId="15294" xr:uid="{7C50A593-4694-4DB6-BF46-706125F3A1FB}"/>
    <cellStyle name="Comma 4 2 4 3 10 2" xfId="36797" xr:uid="{BEDBD0A9-999E-44E9-BD07-88C12E70C000}"/>
    <cellStyle name="Comma 4 2 4 3 11" xfId="21899" xr:uid="{1AA7750A-54D6-413D-A975-8DE292BCF886}"/>
    <cellStyle name="Comma 4 2 4 3 12" xfId="43402" xr:uid="{972A0934-0442-4C42-9FDF-100CF6104C1D}"/>
    <cellStyle name="Comma 4 2 4 3 13" xfId="50006" xr:uid="{8550688F-C476-4A3F-8AEF-F53AD102C35C}"/>
    <cellStyle name="Comma 4 2 4 3 2" xfId="1339" xr:uid="{AC655E4D-BC24-4ECC-9516-37922E5CE8D2}"/>
    <cellStyle name="Comma 4 2 4 3 2 2" xfId="4168" xr:uid="{4FC8F96F-C65C-403B-8C27-C64995DF4783}"/>
    <cellStyle name="Comma 4 2 4 3 2 2 2" xfId="12434" xr:uid="{144DB5FF-8239-4642-8EE1-7BAFACDD0A5C}"/>
    <cellStyle name="Comma 4 2 4 3 2 2 2 2" xfId="33937" xr:uid="{2698CC72-34FF-4774-BC92-2B2BCE15C6BC}"/>
    <cellStyle name="Comma 4 2 4 3 2 2 3" xfId="19069" xr:uid="{8FA3184F-F062-46BF-935E-D4421BCE7CB6}"/>
    <cellStyle name="Comma 4 2 4 3 2 2 3 2" xfId="40572" xr:uid="{BDA687F0-6619-4D20-90F6-4202BAEEFEB8}"/>
    <cellStyle name="Comma 4 2 4 3 2 2 4" xfId="25674" xr:uid="{403696AE-0C92-4F1F-8828-19CB8D2AC9CB}"/>
    <cellStyle name="Comma 4 2 4 3 2 2 5" xfId="47177" xr:uid="{66B2FAF8-3D1A-4278-B2EE-E6C1FA7255CE}"/>
    <cellStyle name="Comma 4 2 4 3 2 2 6" xfId="53781" xr:uid="{1EE517D0-0E78-49D6-B5C8-F5C1B39CDB60}"/>
    <cellStyle name="Comma 4 2 4 3 2 3" xfId="6307" xr:uid="{E5FB0ACF-1ABA-4BA1-86D5-71A1DAFA66D0}"/>
    <cellStyle name="Comma 4 2 4 3 2 3 2" xfId="14573" xr:uid="{7280672B-B4B5-4DA1-A8C6-6AEE8AFE9C0C}"/>
    <cellStyle name="Comma 4 2 4 3 2 3 2 2" xfId="36076" xr:uid="{0123D72C-7EAA-4612-858D-074F60C70B81}"/>
    <cellStyle name="Comma 4 2 4 3 2 3 3" xfId="21208" xr:uid="{284B87F7-35D3-4A8B-A9CD-3AE836611D03}"/>
    <cellStyle name="Comma 4 2 4 3 2 3 3 2" xfId="42711" xr:uid="{05415E34-D2AB-48D2-97C1-0B0F0C88FC47}"/>
    <cellStyle name="Comma 4 2 4 3 2 3 4" xfId="27813" xr:uid="{E5D3D0FD-95F4-4BEE-B280-2A1F1B1F2672}"/>
    <cellStyle name="Comma 4 2 4 3 2 3 5" xfId="49316" xr:uid="{5ACA1009-4FE6-45F5-B4C8-D8884ABE8CB2}"/>
    <cellStyle name="Comma 4 2 4 3 2 3 6" xfId="55920" xr:uid="{266762EB-2A94-4B92-B46F-16D49B4EDE40}"/>
    <cellStyle name="Comma 4 2 4 3 2 4" xfId="7948" xr:uid="{C21971B9-D788-454D-85CF-4117266646E7}"/>
    <cellStyle name="Comma 4 2 4 3 2 4 2" xfId="29451" xr:uid="{044FD945-4053-44D7-9C2C-1071D6B8C24D}"/>
    <cellStyle name="Comma 4 2 4 3 2 5" xfId="9605" xr:uid="{DCB1370D-35F3-4771-8289-834E82092890}"/>
    <cellStyle name="Comma 4 2 4 3 2 5 2" xfId="31108" xr:uid="{3D2E6E06-7571-4489-9852-7E1FF382BAFA}"/>
    <cellStyle name="Comma 4 2 4 3 2 6" xfId="16240" xr:uid="{06541285-C46F-4669-A186-3C35A10B00CD}"/>
    <cellStyle name="Comma 4 2 4 3 2 6 2" xfId="37743" xr:uid="{68107DA4-BCBA-4953-86A2-5D310BD43A11}"/>
    <cellStyle name="Comma 4 2 4 3 2 7" xfId="22845" xr:uid="{6C871781-58E6-47C8-920A-C2531A6CA632}"/>
    <cellStyle name="Comma 4 2 4 3 2 8" xfId="44348" xr:uid="{CC67723A-7EB4-49AB-94CF-9CF4E9A2F9DF}"/>
    <cellStyle name="Comma 4 2 4 3 2 9" xfId="50952" xr:uid="{0ED3EC08-AEFE-42C1-827C-BDF8730644B3}"/>
    <cellStyle name="Comma 4 2 4 3 3" xfId="2026" xr:uid="{E04CB235-019D-43B5-B0AB-E9BFE4AED7CA}"/>
    <cellStyle name="Comma 4 2 4 3 3 2" xfId="10292" xr:uid="{4DC450E3-FAA5-4E28-97BB-D72337615F39}"/>
    <cellStyle name="Comma 4 2 4 3 3 2 2" xfId="31795" xr:uid="{FE77CE39-0C0F-46D2-8B17-866FC3453046}"/>
    <cellStyle name="Comma 4 2 4 3 3 3" xfId="16927" xr:uid="{7C8FD785-74E8-4EA5-A2BA-C86DE1688C49}"/>
    <cellStyle name="Comma 4 2 4 3 3 3 2" xfId="38430" xr:uid="{72835088-E0E5-456A-BCF4-AE873AB0B39A}"/>
    <cellStyle name="Comma 4 2 4 3 3 4" xfId="23532" xr:uid="{BF43BAFE-8AEE-4955-BD15-885A13033271}"/>
    <cellStyle name="Comma 4 2 4 3 3 5" xfId="45035" xr:uid="{A02AEA31-A456-4ADC-B408-51A5165DF1A2}"/>
    <cellStyle name="Comma 4 2 4 3 3 6" xfId="51639" xr:uid="{B5F80596-E0DE-431F-A10C-6EAD2E2C7A19}"/>
    <cellStyle name="Comma 4 2 4 3 4" xfId="2825" xr:uid="{27819BA5-E62B-4242-90CD-992244DEBA57}"/>
    <cellStyle name="Comma 4 2 4 3 4 2" xfId="11091" xr:uid="{3F6C8A85-4126-4165-ADC9-BC84052DFB0F}"/>
    <cellStyle name="Comma 4 2 4 3 4 2 2" xfId="32594" xr:uid="{46210D57-C59C-4906-87DB-416448A7319D}"/>
    <cellStyle name="Comma 4 2 4 3 4 3" xfId="17726" xr:uid="{B191CA9E-23EA-41DC-8004-07390F4D24EE}"/>
    <cellStyle name="Comma 4 2 4 3 4 3 2" xfId="39229" xr:uid="{18A40419-88DB-4CC7-80A3-04CF56B55C86}"/>
    <cellStyle name="Comma 4 2 4 3 4 4" xfId="24331" xr:uid="{83C6BD33-3E8E-49A6-AA1D-41DA734BEBBC}"/>
    <cellStyle name="Comma 4 2 4 3 4 5" xfId="45834" xr:uid="{DC17F097-53A7-43A4-B08E-659D39B15733}"/>
    <cellStyle name="Comma 4 2 4 3 4 6" xfId="52438" xr:uid="{A94C5B85-C9E1-4AE2-846A-96A0092C4708}"/>
    <cellStyle name="Comma 4 2 4 3 5" xfId="3222" xr:uid="{38157277-2041-4F7A-9C4B-2F6B23010E94}"/>
    <cellStyle name="Comma 4 2 4 3 5 2" xfId="11488" xr:uid="{29F971A6-95EC-490D-9F6F-0A619D3E16E9}"/>
    <cellStyle name="Comma 4 2 4 3 5 2 2" xfId="32991" xr:uid="{5AD776E6-0504-4A03-850B-8476F7D3DB8C}"/>
    <cellStyle name="Comma 4 2 4 3 5 3" xfId="18123" xr:uid="{9DA0C07F-D65C-486F-8FF4-C8273635CE55}"/>
    <cellStyle name="Comma 4 2 4 3 5 3 2" xfId="39626" xr:uid="{5394C0AC-CC6F-46CC-8025-06DA7216F2F6}"/>
    <cellStyle name="Comma 4 2 4 3 5 4" xfId="24728" xr:uid="{498B17EF-48E3-4F41-94F4-298A7757BDBC}"/>
    <cellStyle name="Comma 4 2 4 3 5 5" xfId="46231" xr:uid="{F74FA3AC-C279-4602-A1DF-F23E0C35A497}"/>
    <cellStyle name="Comma 4 2 4 3 5 6" xfId="52835" xr:uid="{239290C8-06AC-49DF-A4AF-6FCBFF484CF9}"/>
    <cellStyle name="Comma 4 2 4 3 6" xfId="4969" xr:uid="{0453F052-E390-4BC8-90F6-5AF10405D2D4}"/>
    <cellStyle name="Comma 4 2 4 3 6 2" xfId="13235" xr:uid="{8D7CE252-18F6-44F5-83E1-E2043A100574}"/>
    <cellStyle name="Comma 4 2 4 3 6 2 2" xfId="34738" xr:uid="{6D6DEAB4-6274-43B3-843F-4139DF570C26}"/>
    <cellStyle name="Comma 4 2 4 3 6 3" xfId="19870" xr:uid="{CEBD0BB8-3675-4779-9590-344CEC3E396F}"/>
    <cellStyle name="Comma 4 2 4 3 6 3 2" xfId="41373" xr:uid="{CB0ABED4-A7A1-4B9D-86E2-D50DBD17F221}"/>
    <cellStyle name="Comma 4 2 4 3 6 4" xfId="26475" xr:uid="{F2B4AF14-953A-43AD-AB8A-507EE75C087C}"/>
    <cellStyle name="Comma 4 2 4 3 6 5" xfId="47978" xr:uid="{884B4D35-7970-483A-9ABE-0760201DDA9D}"/>
    <cellStyle name="Comma 4 2 4 3 6 6" xfId="54582" xr:uid="{2FA8A00E-3909-4556-B7B9-256391BE4D46}"/>
    <cellStyle name="Comma 4 2 4 3 7" xfId="5361" xr:uid="{0691541E-6592-4AE5-B259-957DD633EA45}"/>
    <cellStyle name="Comma 4 2 4 3 7 2" xfId="13627" xr:uid="{BACDE830-CF7E-4635-AD30-E128610E9E5A}"/>
    <cellStyle name="Comma 4 2 4 3 7 2 2" xfId="35130" xr:uid="{C3EEC823-2B2B-49EE-BFB7-DCD47235B707}"/>
    <cellStyle name="Comma 4 2 4 3 7 3" xfId="20262" xr:uid="{ABDCBF8D-E181-49A2-AF68-E8B95E67F49B}"/>
    <cellStyle name="Comma 4 2 4 3 7 3 2" xfId="41765" xr:uid="{CC68E48E-7389-4C40-91EC-12C03B8D7B86}"/>
    <cellStyle name="Comma 4 2 4 3 7 4" xfId="26867" xr:uid="{BAB0F047-215F-40AF-B764-258757993E47}"/>
    <cellStyle name="Comma 4 2 4 3 7 5" xfId="48370" xr:uid="{6E384545-0472-48A5-8B83-229A7DD5A66D}"/>
    <cellStyle name="Comma 4 2 4 3 7 6" xfId="54974" xr:uid="{2B3CEDAB-B031-48E1-9343-D921D0315093}"/>
    <cellStyle name="Comma 4 2 4 3 8" xfId="7002" xr:uid="{9C828FB3-BAAB-4330-A779-4F247E68466D}"/>
    <cellStyle name="Comma 4 2 4 3 8 2" xfId="28505" xr:uid="{5ED1E45F-417C-4C03-8B70-64BAE07775F4}"/>
    <cellStyle name="Comma 4 2 4 3 9" xfId="8658" xr:uid="{332305F7-AA17-401A-8A30-81B49692DE65}"/>
    <cellStyle name="Comma 4 2 4 3 9 2" xfId="30161" xr:uid="{5798E4B5-DBD3-44A8-9C54-C11FC755F656}"/>
    <cellStyle name="Comma 4 2 4 4" xfId="675" xr:uid="{40B89CEB-EE00-44B3-AFBA-9ECD8D3D47C8}"/>
    <cellStyle name="Comma 4 2 4 4 10" xfId="43684" xr:uid="{51094EB1-E6C3-4615-AFF0-E55EB95B4098}"/>
    <cellStyle name="Comma 4 2 4 4 11" xfId="50288" xr:uid="{F1A04D2B-5FCF-44DD-BC5D-BC8D8A63A724}"/>
    <cellStyle name="Comma 4 2 4 4 2" xfId="1621" xr:uid="{E54E1B52-EC20-499E-B62A-0542FC631B27}"/>
    <cellStyle name="Comma 4 2 4 4 2 2" xfId="4450" xr:uid="{1730A03B-D4BE-4D39-BF87-5167CBE2A608}"/>
    <cellStyle name="Comma 4 2 4 4 2 2 2" xfId="12716" xr:uid="{B278D140-DC51-4194-BC1D-7785DB3DB863}"/>
    <cellStyle name="Comma 4 2 4 4 2 2 2 2" xfId="34219" xr:uid="{121BF630-E90C-4FE0-B153-DA71828D4FA4}"/>
    <cellStyle name="Comma 4 2 4 4 2 2 3" xfId="19351" xr:uid="{6AB6DD4C-CFAD-4B3E-A8AD-BAE91E4007AC}"/>
    <cellStyle name="Comma 4 2 4 4 2 2 3 2" xfId="40854" xr:uid="{86A26AD6-66D0-4B36-9F30-880067E78251}"/>
    <cellStyle name="Comma 4 2 4 4 2 2 4" xfId="25956" xr:uid="{E0529ECC-4EEB-4500-814D-08B239B0EB02}"/>
    <cellStyle name="Comma 4 2 4 4 2 2 5" xfId="47459" xr:uid="{71C3CA69-E3FD-47BF-83F0-57318AAB0FCC}"/>
    <cellStyle name="Comma 4 2 4 4 2 2 6" xfId="54063" xr:uid="{68BF4DEB-E7CC-48BA-B73E-EDD8FC5460D3}"/>
    <cellStyle name="Comma 4 2 4 4 2 3" xfId="6589" xr:uid="{469E46D2-63F3-4237-A9DA-D99DA3531E94}"/>
    <cellStyle name="Comma 4 2 4 4 2 3 2" xfId="14855" xr:uid="{45D516C2-B757-4BDE-914F-2E9C53717682}"/>
    <cellStyle name="Comma 4 2 4 4 2 3 2 2" xfId="36358" xr:uid="{648E0CBC-5401-48D5-9833-7F2A0DB88250}"/>
    <cellStyle name="Comma 4 2 4 4 2 3 3" xfId="21490" xr:uid="{F11256FC-3609-402D-9C3E-BC18C69BF2F7}"/>
    <cellStyle name="Comma 4 2 4 4 2 3 3 2" xfId="42993" xr:uid="{70B721C4-597C-49BD-8861-75AED70CFBC4}"/>
    <cellStyle name="Comma 4 2 4 4 2 3 4" xfId="28095" xr:uid="{685063E0-874B-4CF4-AE0C-C752C9494740}"/>
    <cellStyle name="Comma 4 2 4 4 2 3 5" xfId="49598" xr:uid="{50754C73-A8B4-4520-893F-CE9F77A7B711}"/>
    <cellStyle name="Comma 4 2 4 4 2 3 6" xfId="56202" xr:uid="{221F1049-33D1-4FFF-AA03-A39DDA724DBB}"/>
    <cellStyle name="Comma 4 2 4 4 2 4" xfId="8230" xr:uid="{BCF4C6C9-C509-4845-B104-4643DD2CE1D3}"/>
    <cellStyle name="Comma 4 2 4 4 2 4 2" xfId="29733" xr:uid="{27FDFEA8-CD0F-4CBD-AC6A-BBB93DB86F6F}"/>
    <cellStyle name="Comma 4 2 4 4 2 5" xfId="9887" xr:uid="{4E38D0DE-05EA-4484-AF18-3A4A9BB89DFC}"/>
    <cellStyle name="Comma 4 2 4 4 2 5 2" xfId="31390" xr:uid="{6002A299-8F7E-4A8C-8FD8-30372C6A23D6}"/>
    <cellStyle name="Comma 4 2 4 4 2 6" xfId="16522" xr:uid="{80C9BB31-AAB8-47F9-B4A0-146FD71D4629}"/>
    <cellStyle name="Comma 4 2 4 4 2 6 2" xfId="38025" xr:uid="{8F05F43E-5765-4406-A5AD-9AC4BB31761B}"/>
    <cellStyle name="Comma 4 2 4 4 2 7" xfId="23127" xr:uid="{6327F0DB-DEBE-4EC1-8BF1-58E1FD36B8B3}"/>
    <cellStyle name="Comma 4 2 4 4 2 8" xfId="44630" xr:uid="{FE278E69-C0B3-4C7D-AB74-2BFD1DD8A9FA}"/>
    <cellStyle name="Comma 4 2 4 4 2 9" xfId="51234" xr:uid="{11B29615-C81F-4BC5-9588-E0584AC40062}"/>
    <cellStyle name="Comma 4 2 4 4 3" xfId="2308" xr:uid="{AF4A7B05-858E-4985-B232-C374F5D89ECF}"/>
    <cellStyle name="Comma 4 2 4 4 3 2" xfId="10574" xr:uid="{C377A3C8-46F7-46FF-A8AA-1A8E4DB2567D}"/>
    <cellStyle name="Comma 4 2 4 4 3 2 2" xfId="32077" xr:uid="{D183C36C-9CB9-411E-89EA-5ACEF509E0C8}"/>
    <cellStyle name="Comma 4 2 4 4 3 3" xfId="17209" xr:uid="{F017424E-E5E0-4EBB-B317-DEA3B5578FB7}"/>
    <cellStyle name="Comma 4 2 4 4 3 3 2" xfId="38712" xr:uid="{0324265A-B528-48B8-88F4-76C83F423933}"/>
    <cellStyle name="Comma 4 2 4 4 3 4" xfId="23814" xr:uid="{7EF765A2-844A-46F4-959D-B4ACEF75B86E}"/>
    <cellStyle name="Comma 4 2 4 4 3 5" xfId="45317" xr:uid="{7910B78A-2A6B-43EA-845B-2C323B6239B5}"/>
    <cellStyle name="Comma 4 2 4 4 3 6" xfId="51921" xr:uid="{8CB3234F-EC76-4A7D-B6F6-430F8B79F5F5}"/>
    <cellStyle name="Comma 4 2 4 4 4" xfId="3504" xr:uid="{6E01B8A4-C0F6-4825-AE46-04F1E32CC3F9}"/>
    <cellStyle name="Comma 4 2 4 4 4 2" xfId="11770" xr:uid="{3BD70794-145F-451B-864F-6820A548457A}"/>
    <cellStyle name="Comma 4 2 4 4 4 2 2" xfId="33273" xr:uid="{9423CCC8-3B50-4C78-A23D-22CA8B6D1528}"/>
    <cellStyle name="Comma 4 2 4 4 4 3" xfId="18405" xr:uid="{11659308-0011-462D-A001-AA876857CE5B}"/>
    <cellStyle name="Comma 4 2 4 4 4 3 2" xfId="39908" xr:uid="{1CDF3BB2-4B06-4E34-B5EC-8DD88956E155}"/>
    <cellStyle name="Comma 4 2 4 4 4 4" xfId="25010" xr:uid="{F543CBFF-2320-4851-8DC7-7C0594F89F83}"/>
    <cellStyle name="Comma 4 2 4 4 4 5" xfId="46513" xr:uid="{035306C2-7D2E-4CA8-8CDD-D47CF52CE8AE}"/>
    <cellStyle name="Comma 4 2 4 4 4 6" xfId="53117" xr:uid="{6DF5D9F0-BAC9-4BFB-83DA-E6B99F2924E2}"/>
    <cellStyle name="Comma 4 2 4 4 5" xfId="5643" xr:uid="{528ABAAA-93AA-4CE4-8A9D-B4D2E016763E}"/>
    <cellStyle name="Comma 4 2 4 4 5 2" xfId="13909" xr:uid="{64E24B10-199D-4463-B96F-801DF5705BA3}"/>
    <cellStyle name="Comma 4 2 4 4 5 2 2" xfId="35412" xr:uid="{EC9A8532-DF5A-47C8-928F-452332D18DAC}"/>
    <cellStyle name="Comma 4 2 4 4 5 3" xfId="20544" xr:uid="{1389705B-0DC0-4B6C-B816-823C80D4483B}"/>
    <cellStyle name="Comma 4 2 4 4 5 3 2" xfId="42047" xr:uid="{C8DAA50A-2B71-4AE3-8667-81301681A168}"/>
    <cellStyle name="Comma 4 2 4 4 5 4" xfId="27149" xr:uid="{89C26A41-A695-4D31-809D-D217F7A55265}"/>
    <cellStyle name="Comma 4 2 4 4 5 5" xfId="48652" xr:uid="{28926BF3-C359-425E-9751-99871F17A144}"/>
    <cellStyle name="Comma 4 2 4 4 5 6" xfId="55256" xr:uid="{B5328F40-4644-4EBF-9A78-BF6CC323AEF1}"/>
    <cellStyle name="Comma 4 2 4 4 6" xfId="7284" xr:uid="{9A2F361A-C011-4FF4-9754-6E02E42E079D}"/>
    <cellStyle name="Comma 4 2 4 4 6 2" xfId="28787" xr:uid="{7C5874BE-027E-4D14-96B5-442B410CC7C5}"/>
    <cellStyle name="Comma 4 2 4 4 7" xfId="8941" xr:uid="{827E2EEB-9964-4C08-8E97-B6B0F195184B}"/>
    <cellStyle name="Comma 4 2 4 4 7 2" xfId="30444" xr:uid="{354C1095-0931-4B34-B0B2-3C04B33C3D5A}"/>
    <cellStyle name="Comma 4 2 4 4 8" xfId="15576" xr:uid="{BB2EEA33-D3AB-4AF2-A00C-1F88F8B6305B}"/>
    <cellStyle name="Comma 4 2 4 4 8 2" xfId="37079" xr:uid="{5D5F7C3D-77F2-4808-9B51-F06E15A0D198}"/>
    <cellStyle name="Comma 4 2 4 4 9" xfId="22181" xr:uid="{DD0CF85D-FBA5-4DF5-8E68-3B6C47FC8550}"/>
    <cellStyle name="Comma 4 2 4 5" xfId="943" xr:uid="{76142B9D-B916-4F70-A813-43CEA2778F48}"/>
    <cellStyle name="Comma 4 2 4 5 2" xfId="3772" xr:uid="{62FA3955-5D15-4620-8543-7FE44E77BB77}"/>
    <cellStyle name="Comma 4 2 4 5 2 2" xfId="12038" xr:uid="{9FEEDF86-43A3-4352-B990-43B60E169BC2}"/>
    <cellStyle name="Comma 4 2 4 5 2 2 2" xfId="33541" xr:uid="{11D70304-CB01-46EF-BEF4-5679CEF421D6}"/>
    <cellStyle name="Comma 4 2 4 5 2 3" xfId="18673" xr:uid="{716768C7-38EF-48E6-81A0-B3E856E6A2A2}"/>
    <cellStyle name="Comma 4 2 4 5 2 3 2" xfId="40176" xr:uid="{94A8DB7D-0D7F-427E-A567-A9C19B2A1397}"/>
    <cellStyle name="Comma 4 2 4 5 2 4" xfId="25278" xr:uid="{38209C18-874B-4569-A1CD-976B4F99CFC7}"/>
    <cellStyle name="Comma 4 2 4 5 2 5" xfId="46781" xr:uid="{017BF492-AED3-44D3-B5FA-6F72494F8740}"/>
    <cellStyle name="Comma 4 2 4 5 2 6" xfId="53385" xr:uid="{3B1BC39C-F53F-421F-8519-EB14589CD608}"/>
    <cellStyle name="Comma 4 2 4 5 3" xfId="5911" xr:uid="{EFEE70B4-2D1C-43E4-92FB-4EBAB2BC5967}"/>
    <cellStyle name="Comma 4 2 4 5 3 2" xfId="14177" xr:uid="{3B87E44F-1C29-4165-8049-31500CB6C181}"/>
    <cellStyle name="Comma 4 2 4 5 3 2 2" xfId="35680" xr:uid="{27C05644-AC12-49DB-9536-81D50DD42EF9}"/>
    <cellStyle name="Comma 4 2 4 5 3 3" xfId="20812" xr:uid="{C5C17C1F-187D-43BC-9B3A-060498B40F82}"/>
    <cellStyle name="Comma 4 2 4 5 3 3 2" xfId="42315" xr:uid="{9FF6F04A-77E2-43A1-A9E1-B36AEBD44FCC}"/>
    <cellStyle name="Comma 4 2 4 5 3 4" xfId="27417" xr:uid="{BB52A97B-B3A5-4571-AA5B-CAEF7E0645F1}"/>
    <cellStyle name="Comma 4 2 4 5 3 5" xfId="48920" xr:uid="{12802C1E-EEA0-43F8-98D2-D100EF25B7E1}"/>
    <cellStyle name="Comma 4 2 4 5 3 6" xfId="55524" xr:uid="{C80CFDDA-305D-47AC-8D22-C84F5C76D46B}"/>
    <cellStyle name="Comma 4 2 4 5 4" xfId="7552" xr:uid="{0E86183B-A593-4310-B123-54EDEF672AE1}"/>
    <cellStyle name="Comma 4 2 4 5 4 2" xfId="29055" xr:uid="{4CC8C9EA-41BF-4B73-9DBB-F651396B89A4}"/>
    <cellStyle name="Comma 4 2 4 5 5" xfId="9209" xr:uid="{2E46E5AB-48F1-44F5-B947-FAC365CDEFA8}"/>
    <cellStyle name="Comma 4 2 4 5 5 2" xfId="30712" xr:uid="{3112E31A-0902-471E-A2E6-4E86400D61FD}"/>
    <cellStyle name="Comma 4 2 4 5 6" xfId="15844" xr:uid="{960CB614-F31D-44CF-8869-AA01253E2163}"/>
    <cellStyle name="Comma 4 2 4 5 6 2" xfId="37347" xr:uid="{9267532D-1263-4A6F-AD86-53636355ED85}"/>
    <cellStyle name="Comma 4 2 4 5 7" xfId="22449" xr:uid="{C41FFF7F-2494-47B7-AEF7-CD0783209824}"/>
    <cellStyle name="Comma 4 2 4 5 8" xfId="43952" xr:uid="{3E289FE8-DFEC-4AF5-8A00-C1D20BC9554C}"/>
    <cellStyle name="Comma 4 2 4 5 9" xfId="50556" xr:uid="{74D06C9E-10D2-4C0F-8722-EB453AB48CB1}"/>
    <cellStyle name="Comma 4 2 4 6" xfId="1204" xr:uid="{D2AF162C-BAE1-4A04-846D-CE61ACB97F3F}"/>
    <cellStyle name="Comma 4 2 4 6 2" xfId="4033" xr:uid="{A17A0DE3-FD03-4F5B-BA6A-F4B16D45E41C}"/>
    <cellStyle name="Comma 4 2 4 6 2 2" xfId="12299" xr:uid="{DF4F3D4B-65F6-481E-9D27-CC55D768A675}"/>
    <cellStyle name="Comma 4 2 4 6 2 2 2" xfId="33802" xr:uid="{39E9BF07-B06A-4F4A-98BC-4C8D6CC106A8}"/>
    <cellStyle name="Comma 4 2 4 6 2 3" xfId="18934" xr:uid="{1DF09D1E-EE97-430B-92E8-42FDA41998C6}"/>
    <cellStyle name="Comma 4 2 4 6 2 3 2" xfId="40437" xr:uid="{29EF7F1C-0103-4A3C-BB90-CDFB0EFD8C0B}"/>
    <cellStyle name="Comma 4 2 4 6 2 4" xfId="25539" xr:uid="{ACFF5631-3DE9-4ACE-BF1A-E0F722D60DEE}"/>
    <cellStyle name="Comma 4 2 4 6 2 5" xfId="47042" xr:uid="{F7917B44-1482-46D7-9F80-A85DE675B37B}"/>
    <cellStyle name="Comma 4 2 4 6 2 6" xfId="53646" xr:uid="{04556D2F-0FF8-4BCF-83B2-8B966B10282C}"/>
    <cellStyle name="Comma 4 2 4 6 3" xfId="6172" xr:uid="{EF73D2C2-8F20-477F-8B27-84F0C23F74A1}"/>
    <cellStyle name="Comma 4 2 4 6 3 2" xfId="14438" xr:uid="{902C19AF-780B-4DAC-9FEB-F97F5FDF8012}"/>
    <cellStyle name="Comma 4 2 4 6 3 2 2" xfId="35941" xr:uid="{07589CB9-7CA9-42A5-BC9F-64762C2C1F14}"/>
    <cellStyle name="Comma 4 2 4 6 3 3" xfId="21073" xr:uid="{1BCB950D-4FE3-4065-9199-E4A3EA63239C}"/>
    <cellStyle name="Comma 4 2 4 6 3 3 2" xfId="42576" xr:uid="{878520CB-5900-45D6-85E3-C574E204768F}"/>
    <cellStyle name="Comma 4 2 4 6 3 4" xfId="27678" xr:uid="{1BF5DAEF-6AD6-4381-9423-BFAD9ABB9B73}"/>
    <cellStyle name="Comma 4 2 4 6 3 5" xfId="49181" xr:uid="{C4269336-DA50-44ED-84C7-6041EF1E54C0}"/>
    <cellStyle name="Comma 4 2 4 6 3 6" xfId="55785" xr:uid="{7B522B08-2A87-43E8-82A0-D6DAEE7CCA2F}"/>
    <cellStyle name="Comma 4 2 4 6 4" xfId="7813" xr:uid="{F2CBA821-9683-48AD-9C91-E7908393B42B}"/>
    <cellStyle name="Comma 4 2 4 6 4 2" xfId="29316" xr:uid="{C28D7ACA-F424-45FB-8352-EDE3B16F421D}"/>
    <cellStyle name="Comma 4 2 4 6 5" xfId="9470" xr:uid="{A9C06882-4766-4353-B7BC-AC1AB73829A4}"/>
    <cellStyle name="Comma 4 2 4 6 5 2" xfId="30973" xr:uid="{D3EA3E66-EFD7-40D9-9B00-A5DD5A30019F}"/>
    <cellStyle name="Comma 4 2 4 6 6" xfId="16105" xr:uid="{5EE57427-F101-4EF5-8E28-108E4CF2DC28}"/>
    <cellStyle name="Comma 4 2 4 6 6 2" xfId="37608" xr:uid="{F2B30401-E23E-45D5-BB61-5F02FD9FBDBE}"/>
    <cellStyle name="Comma 4 2 4 6 7" xfId="22710" xr:uid="{984E527C-979D-4BC3-ADA0-A1427937BA6F}"/>
    <cellStyle name="Comma 4 2 4 6 8" xfId="44213" xr:uid="{A604CA8C-F4F4-40E0-B4BF-2B5CC7E8E69C}"/>
    <cellStyle name="Comma 4 2 4 6 9" xfId="50817" xr:uid="{9027D2AD-1F59-4F5B-A4A5-C3A2EAD784CE}"/>
    <cellStyle name="Comma 4 2 4 7" xfId="1892" xr:uid="{0B81C8F4-7DE6-479D-810D-985F5886F442}"/>
    <cellStyle name="Comma 4 2 4 7 2" xfId="10158" xr:uid="{1D9E293E-FA93-424C-BA45-326B424EF374}"/>
    <cellStyle name="Comma 4 2 4 7 2 2" xfId="31661" xr:uid="{9549CF76-93AE-46E6-8CB9-9802D667AE52}"/>
    <cellStyle name="Comma 4 2 4 7 3" xfId="16793" xr:uid="{C23F5608-FAB4-46CA-9C52-06E61FC46A0E}"/>
    <cellStyle name="Comma 4 2 4 7 3 2" xfId="38296" xr:uid="{CDB2B2C5-0F0C-4AB7-9C41-7CF9542F871E}"/>
    <cellStyle name="Comma 4 2 4 7 4" xfId="23398" xr:uid="{EE49A8EF-83A0-4B65-8CF0-865E65900EF3}"/>
    <cellStyle name="Comma 4 2 4 7 5" xfId="44901" xr:uid="{D14942F6-3D16-4BE2-83A8-A553FC4014B5}"/>
    <cellStyle name="Comma 4 2 4 7 6" xfId="51505" xr:uid="{4F55EFC6-1B30-4D04-8B01-DA2946CB04E7}"/>
    <cellStyle name="Comma 4 2 4 8" xfId="2577" xr:uid="{DE996CC8-BEBA-4DD6-8F23-FD5BEB1310BE}"/>
    <cellStyle name="Comma 4 2 4 8 2" xfId="10843" xr:uid="{72EFE84F-4F90-4DDA-BC19-25A03816F1DD}"/>
    <cellStyle name="Comma 4 2 4 8 2 2" xfId="32346" xr:uid="{6749293E-3FA4-4AC2-98D5-F8961C61489E}"/>
    <cellStyle name="Comma 4 2 4 8 3" xfId="17478" xr:uid="{36DD9629-6CDD-4183-8A4E-E8E9407D63F2}"/>
    <cellStyle name="Comma 4 2 4 8 3 2" xfId="38981" xr:uid="{A19D3C36-BD62-4977-836E-CCD406C60B9F}"/>
    <cellStyle name="Comma 4 2 4 8 4" xfId="24083" xr:uid="{C0A78E55-BD80-4A7A-A7E4-22935C00BD96}"/>
    <cellStyle name="Comma 4 2 4 8 5" xfId="45586" xr:uid="{B458113E-14C0-45AD-A33C-FC1E5370A31A}"/>
    <cellStyle name="Comma 4 2 4 8 6" xfId="52190" xr:uid="{918BB029-0586-4AA4-A20E-18E938F6AC19}"/>
    <cellStyle name="Comma 4 2 4 9" xfId="3088" xr:uid="{150ADF77-952A-4F78-AC8C-6830343E6A40}"/>
    <cellStyle name="Comma 4 2 4 9 2" xfId="11354" xr:uid="{05FAFEF2-50E2-416D-80EB-FB52EB53483B}"/>
    <cellStyle name="Comma 4 2 4 9 2 2" xfId="32857" xr:uid="{E133CD00-0776-4AF8-906F-1B14F7AA3001}"/>
    <cellStyle name="Comma 4 2 4 9 3" xfId="17989" xr:uid="{BE8D0421-5B55-4D3B-AFE8-5B22F701FE41}"/>
    <cellStyle name="Comma 4 2 4 9 3 2" xfId="39492" xr:uid="{F5EE1D10-EE5E-4AC8-A15E-DCB81C73D5D5}"/>
    <cellStyle name="Comma 4 2 4 9 4" xfId="24594" xr:uid="{C4C2C8AF-6680-4FDC-811B-84B545BBBE19}"/>
    <cellStyle name="Comma 4 2 4 9 5" xfId="46097" xr:uid="{5C3FC9A8-EC63-4385-814B-E0C10F976492}"/>
    <cellStyle name="Comma 4 2 4 9 6" xfId="52701" xr:uid="{A1A85F63-D762-4F44-9050-E3764F142FDE}"/>
    <cellStyle name="Comma 4 2 5" xfId="239" xr:uid="{94C93520-B709-4CEA-BB76-1D3822F4D89A}"/>
    <cellStyle name="Comma 4 2 5 10" xfId="4753" xr:uid="{7F1D3841-0D28-4496-9CDA-8B9F21DE8E2C}"/>
    <cellStyle name="Comma 4 2 5 10 2" xfId="13019" xr:uid="{1D1FD967-31A0-48C4-B849-2912F80485C0}"/>
    <cellStyle name="Comma 4 2 5 10 2 2" xfId="34522" xr:uid="{C5827FFF-136D-4AC9-8E34-BAB2AC11D8A2}"/>
    <cellStyle name="Comma 4 2 5 10 3" xfId="19654" xr:uid="{F7E562B5-1B5D-49D7-8914-3824DB0C7B9D}"/>
    <cellStyle name="Comma 4 2 5 10 3 2" xfId="41157" xr:uid="{DC98655E-4287-4DE6-B5C6-F0D094B41F53}"/>
    <cellStyle name="Comma 4 2 5 10 4" xfId="26259" xr:uid="{4F081433-1EB7-4F48-BF01-39E0F8C3BE22}"/>
    <cellStyle name="Comma 4 2 5 10 5" xfId="47762" xr:uid="{00CCAE90-A064-43C3-AC31-49A2A52DB14D}"/>
    <cellStyle name="Comma 4 2 5 10 6" xfId="54366" xr:uid="{27254BB4-5375-47E7-B28E-8B2F064F8D08}"/>
    <cellStyle name="Comma 4 2 5 11" xfId="5256" xr:uid="{669260C0-13CA-4573-B687-1D0F5DA80286}"/>
    <cellStyle name="Comma 4 2 5 11 2" xfId="13522" xr:uid="{2C61BD12-E4D9-4A78-A4B4-5B8625D676DD}"/>
    <cellStyle name="Comma 4 2 5 11 2 2" xfId="35025" xr:uid="{CBAF1142-5F30-4AC0-BE5C-DF474DE58664}"/>
    <cellStyle name="Comma 4 2 5 11 3" xfId="20157" xr:uid="{A7FC1F70-2EB3-4A79-A7A3-9DA68F85BB70}"/>
    <cellStyle name="Comma 4 2 5 11 3 2" xfId="41660" xr:uid="{5190BDD7-ED89-4903-BAB8-C6D15D9B431E}"/>
    <cellStyle name="Comma 4 2 5 11 4" xfId="26762" xr:uid="{250CD9FF-D394-456F-97DB-F5DF78D5A0CA}"/>
    <cellStyle name="Comma 4 2 5 11 5" xfId="48265" xr:uid="{45FFACBC-088E-40BC-A47D-66C9D94868E5}"/>
    <cellStyle name="Comma 4 2 5 11 6" xfId="54869" xr:uid="{2DCC6A56-921F-4B8B-BCF5-23B5B1258DCA}"/>
    <cellStyle name="Comma 4 2 5 12" xfId="6897" xr:uid="{F5BE229B-65B8-44E2-8504-6C08E64A80CB}"/>
    <cellStyle name="Comma 4 2 5 12 2" xfId="28400" xr:uid="{881C5C6B-21CE-4A1A-A117-314312AE136A}"/>
    <cellStyle name="Comma 4 2 5 13" xfId="8552" xr:uid="{987A4046-D62F-4209-9462-2FCA13DD0271}"/>
    <cellStyle name="Comma 4 2 5 13 2" xfId="30055" xr:uid="{DC888406-57F6-433E-825B-3E2736154450}"/>
    <cellStyle name="Comma 4 2 5 14" xfId="15190" xr:uid="{5CAAE758-75EB-4178-BA0C-6D814C108625}"/>
    <cellStyle name="Comma 4 2 5 14 2" xfId="36693" xr:uid="{3348F75F-9B97-4AFD-BE8A-83602B3C5E86}"/>
    <cellStyle name="Comma 4 2 5 15" xfId="21795" xr:uid="{45186668-A55B-48A5-87D4-6E552286A222}"/>
    <cellStyle name="Comma 4 2 5 16" xfId="43298" xr:uid="{FEA97BA6-0FD1-42EA-B566-D64AC21C3B46}"/>
    <cellStyle name="Comma 4 2 5 17" xfId="49902" xr:uid="{2ABA89A0-2490-4D01-882E-A659AB79B97F}"/>
    <cellStyle name="Comma 4 2 5 2" xfId="550" xr:uid="{8CFA7558-0B16-442F-8BC7-0370FB73EE0B}"/>
    <cellStyle name="Comma 4 2 5 2 10" xfId="7161" xr:uid="{D80DC139-1995-4FB2-B160-71527188FB01}"/>
    <cellStyle name="Comma 4 2 5 2 10 2" xfId="28664" xr:uid="{DCBC84F1-7E77-44E5-A26F-9D9A659B446D}"/>
    <cellStyle name="Comma 4 2 5 2 11" xfId="8817" xr:uid="{F16DDAFC-7200-435F-8228-8F980F75085F}"/>
    <cellStyle name="Comma 4 2 5 2 11 2" xfId="30320" xr:uid="{525E9026-A27E-45D7-B062-573AF601E124}"/>
    <cellStyle name="Comma 4 2 5 2 12" xfId="15453" xr:uid="{08C68390-80FF-42E9-8D4A-36E842EFFA38}"/>
    <cellStyle name="Comma 4 2 5 2 12 2" xfId="36956" xr:uid="{0C462F8E-627D-4EC7-B9F1-64EF34F0C269}"/>
    <cellStyle name="Comma 4 2 5 2 13" xfId="22058" xr:uid="{05E300CD-D61B-44D5-92FB-E94DF2A497F8}"/>
    <cellStyle name="Comma 4 2 5 2 14" xfId="43561" xr:uid="{9BC7714F-5C40-457F-92B3-E5A10E1E616B}"/>
    <cellStyle name="Comma 4 2 5 2 15" xfId="50165" xr:uid="{7324163B-274D-471F-B5E9-E5F312BB5537}"/>
    <cellStyle name="Comma 4 2 5 2 2" xfId="832" xr:uid="{EA0C8A72-2A1E-472A-876D-FACB318433B0}"/>
    <cellStyle name="Comma 4 2 5 2 2 10" xfId="15733" xr:uid="{0D589578-5815-484B-B806-9E8B349D9729}"/>
    <cellStyle name="Comma 4 2 5 2 2 10 2" xfId="37236" xr:uid="{E9330544-8007-43C0-A2B3-701546105263}"/>
    <cellStyle name="Comma 4 2 5 2 2 11" xfId="22338" xr:uid="{C69E9902-576A-42E8-AF54-AEE6FC55B03C}"/>
    <cellStyle name="Comma 4 2 5 2 2 12" xfId="43841" xr:uid="{47D0EA3E-2E8B-4950-8FA1-95D326EAC012}"/>
    <cellStyle name="Comma 4 2 5 2 2 13" xfId="50445" xr:uid="{EE413E7B-5A42-4262-8715-14760D9FEC59}"/>
    <cellStyle name="Comma 4 2 5 2 2 2" xfId="1778" xr:uid="{C3BC2342-4F95-4B0A-A91B-88F3EF9004BB}"/>
    <cellStyle name="Comma 4 2 5 2 2 2 2" xfId="4607" xr:uid="{E633EC06-4186-4607-A43A-05D23ED43785}"/>
    <cellStyle name="Comma 4 2 5 2 2 2 2 2" xfId="12873" xr:uid="{BDB8D456-2BC5-4CD6-BF52-9B42FD032D82}"/>
    <cellStyle name="Comma 4 2 5 2 2 2 2 2 2" xfId="34376" xr:uid="{54EACFA7-0533-49AC-86A0-1A10F7D7AD24}"/>
    <cellStyle name="Comma 4 2 5 2 2 2 2 3" xfId="19508" xr:uid="{B4ADE741-C622-4325-8C63-BA29E8438BA6}"/>
    <cellStyle name="Comma 4 2 5 2 2 2 2 3 2" xfId="41011" xr:uid="{9295CCBF-28A5-43EF-8380-D2D66327FC7A}"/>
    <cellStyle name="Comma 4 2 5 2 2 2 2 4" xfId="26113" xr:uid="{23C23807-9C75-4BF7-94A4-1C9D35F82995}"/>
    <cellStyle name="Comma 4 2 5 2 2 2 2 5" xfId="47616" xr:uid="{ACF93352-EFD9-42B0-A128-5F4695F1BB54}"/>
    <cellStyle name="Comma 4 2 5 2 2 2 2 6" xfId="54220" xr:uid="{D3191B64-90EC-4DC2-B2F1-536708A22A08}"/>
    <cellStyle name="Comma 4 2 5 2 2 2 3" xfId="6746" xr:uid="{D7178C63-B193-4EF9-B06D-7682E39CB2C2}"/>
    <cellStyle name="Comma 4 2 5 2 2 2 3 2" xfId="15012" xr:uid="{6470B202-EB96-4A6C-8DA5-C48492BC32C3}"/>
    <cellStyle name="Comma 4 2 5 2 2 2 3 2 2" xfId="36515" xr:uid="{C41ECC63-8661-4087-A65B-D9E8D1BE49E4}"/>
    <cellStyle name="Comma 4 2 5 2 2 2 3 3" xfId="21647" xr:uid="{43EC3EF5-F272-43AC-ABD1-1368BB7927FE}"/>
    <cellStyle name="Comma 4 2 5 2 2 2 3 3 2" xfId="43150" xr:uid="{AE8E1BA4-A3FB-48B7-8E4A-DFF092FA009C}"/>
    <cellStyle name="Comma 4 2 5 2 2 2 3 4" xfId="28252" xr:uid="{839729EE-083C-432D-A52A-956E45175846}"/>
    <cellStyle name="Comma 4 2 5 2 2 2 3 5" xfId="49755" xr:uid="{079F8983-B8C1-4549-B23C-95076975E02B}"/>
    <cellStyle name="Comma 4 2 5 2 2 2 3 6" xfId="56359" xr:uid="{81F652EC-1D41-48C2-A512-1B435329A435}"/>
    <cellStyle name="Comma 4 2 5 2 2 2 4" xfId="8387" xr:uid="{4CE1867B-33C5-4D5C-A393-4FD196B43906}"/>
    <cellStyle name="Comma 4 2 5 2 2 2 4 2" xfId="29890" xr:uid="{19825A5C-F3A9-4CBF-BCCE-854FE4771205}"/>
    <cellStyle name="Comma 4 2 5 2 2 2 5" xfId="10044" xr:uid="{530E7035-A3C1-465F-8C94-C545E9BB1060}"/>
    <cellStyle name="Comma 4 2 5 2 2 2 5 2" xfId="31547" xr:uid="{A4BBD075-013E-4569-BDC8-9CF19C6D83C2}"/>
    <cellStyle name="Comma 4 2 5 2 2 2 6" xfId="16679" xr:uid="{4F8F6799-ED7A-4DBE-AB68-C4AD8D4A3994}"/>
    <cellStyle name="Comma 4 2 5 2 2 2 6 2" xfId="38182" xr:uid="{4A3687D0-CD3B-4AFC-BA13-8D6D4230AFF5}"/>
    <cellStyle name="Comma 4 2 5 2 2 2 7" xfId="23284" xr:uid="{2E91B12D-7744-48B8-86AF-3A8CE25AE3E3}"/>
    <cellStyle name="Comma 4 2 5 2 2 2 8" xfId="44787" xr:uid="{61F735A4-E0DD-4CD0-B309-2A4C4A356523}"/>
    <cellStyle name="Comma 4 2 5 2 2 2 9" xfId="51391" xr:uid="{50F57246-D90B-4DD7-93A7-A8FC4DCFE43F}"/>
    <cellStyle name="Comma 4 2 5 2 2 3" xfId="2465" xr:uid="{538AA9F5-76A5-4C85-A92B-783E0F3628AE}"/>
    <cellStyle name="Comma 4 2 5 2 2 3 2" xfId="10731" xr:uid="{C2C5DDE7-B0EF-4B7C-8599-C9C9190D68F6}"/>
    <cellStyle name="Comma 4 2 5 2 2 3 2 2" xfId="32234" xr:uid="{7FCAAB53-6F21-4552-A2CD-AFD11B337EFE}"/>
    <cellStyle name="Comma 4 2 5 2 2 3 3" xfId="17366" xr:uid="{6D09F6E1-3E27-4CB3-AAAC-88DFE6D9EBCA}"/>
    <cellStyle name="Comma 4 2 5 2 2 3 3 2" xfId="38869" xr:uid="{17B1C725-B06C-4704-AA5D-24BA5D581E98}"/>
    <cellStyle name="Comma 4 2 5 2 2 3 4" xfId="23971" xr:uid="{AFEC3B73-A5D7-4ABF-9B0D-9A045C7E4537}"/>
    <cellStyle name="Comma 4 2 5 2 2 3 5" xfId="45474" xr:uid="{6EA9A747-0AD8-4F7D-9508-D7E9081E8840}"/>
    <cellStyle name="Comma 4 2 5 2 2 3 6" xfId="52078" xr:uid="{DD5E2ECF-B6C6-4F63-869E-F15335BF6ED0}"/>
    <cellStyle name="Comma 4 2 5 2 2 4" xfId="2982" xr:uid="{8062AFF4-9B3B-4C28-838D-6F541877DECC}"/>
    <cellStyle name="Comma 4 2 5 2 2 4 2" xfId="11248" xr:uid="{C81A43DE-D6E1-465A-8417-CE252A0A1575}"/>
    <cellStyle name="Comma 4 2 5 2 2 4 2 2" xfId="32751" xr:uid="{5D0FAE7E-3E7E-449B-8201-83E8064C70FC}"/>
    <cellStyle name="Comma 4 2 5 2 2 4 3" xfId="17883" xr:uid="{A7019A3D-E063-47DB-8E26-9EB080D14F47}"/>
    <cellStyle name="Comma 4 2 5 2 2 4 3 2" xfId="39386" xr:uid="{536CEC5F-5D17-4A76-AB0B-6AB443D88564}"/>
    <cellStyle name="Comma 4 2 5 2 2 4 4" xfId="24488" xr:uid="{389FD1C9-71E4-44C5-B42F-E95E17A31183}"/>
    <cellStyle name="Comma 4 2 5 2 2 4 5" xfId="45991" xr:uid="{5B67F6E2-7046-4446-A9BB-E1995A427819}"/>
    <cellStyle name="Comma 4 2 5 2 2 4 6" xfId="52595" xr:uid="{FC6FA735-333E-4FF1-BB01-98E53E06C7DD}"/>
    <cellStyle name="Comma 4 2 5 2 2 5" xfId="3661" xr:uid="{2E4975FB-68C6-4402-802A-2B61F877215B}"/>
    <cellStyle name="Comma 4 2 5 2 2 5 2" xfId="11927" xr:uid="{F83CC49D-1E58-4D0A-A7E4-05400DB95E92}"/>
    <cellStyle name="Comma 4 2 5 2 2 5 2 2" xfId="33430" xr:uid="{27D480AB-4018-4A2C-8114-8E871B3A39A2}"/>
    <cellStyle name="Comma 4 2 5 2 2 5 3" xfId="18562" xr:uid="{A95FAB96-5940-4D93-A485-4CA2BF817210}"/>
    <cellStyle name="Comma 4 2 5 2 2 5 3 2" xfId="40065" xr:uid="{23BE8C2F-706B-4A80-8B8E-36D69B00328D}"/>
    <cellStyle name="Comma 4 2 5 2 2 5 4" xfId="25167" xr:uid="{40256C14-5A1D-4F21-838D-D9220FCD4E50}"/>
    <cellStyle name="Comma 4 2 5 2 2 5 5" xfId="46670" xr:uid="{DE24BCBF-3314-4663-AA12-093C7BD73FA6}"/>
    <cellStyle name="Comma 4 2 5 2 2 5 6" xfId="53274" xr:uid="{989008E8-DCC3-4407-A3D9-CC7063DDDC95}"/>
    <cellStyle name="Comma 4 2 5 2 2 6" xfId="5126" xr:uid="{03FE4620-016E-4DEB-B900-4A0352A06D17}"/>
    <cellStyle name="Comma 4 2 5 2 2 6 2" xfId="13392" xr:uid="{02ECCE86-4273-488D-9EE1-3CA04FF6129F}"/>
    <cellStyle name="Comma 4 2 5 2 2 6 2 2" xfId="34895" xr:uid="{1E8989C3-6CC3-4456-A1E6-04CB099C1980}"/>
    <cellStyle name="Comma 4 2 5 2 2 6 3" xfId="20027" xr:uid="{1401F87C-9733-4674-A568-8D06FB9AE9D8}"/>
    <cellStyle name="Comma 4 2 5 2 2 6 3 2" xfId="41530" xr:uid="{50300A15-E440-4FBF-BE73-369D21BD7773}"/>
    <cellStyle name="Comma 4 2 5 2 2 6 4" xfId="26632" xr:uid="{8B67BC99-0874-4D7C-8485-0C50846AEEFD}"/>
    <cellStyle name="Comma 4 2 5 2 2 6 5" xfId="48135" xr:uid="{A40AE693-3761-45A6-9B81-095069924FE6}"/>
    <cellStyle name="Comma 4 2 5 2 2 6 6" xfId="54739" xr:uid="{B2E7AA54-762A-4CF2-8985-89D7F09F659F}"/>
    <cellStyle name="Comma 4 2 5 2 2 7" xfId="5800" xr:uid="{987B9382-72A3-4974-8D07-D0D87B6C8F76}"/>
    <cellStyle name="Comma 4 2 5 2 2 7 2" xfId="14066" xr:uid="{57C83FA7-46A0-46A6-ABA3-F12CF752F617}"/>
    <cellStyle name="Comma 4 2 5 2 2 7 2 2" xfId="35569" xr:uid="{35A6B9B8-47F9-4398-956A-656A8BD7F4E0}"/>
    <cellStyle name="Comma 4 2 5 2 2 7 3" xfId="20701" xr:uid="{754ADC5E-264D-4AD5-B3E9-1E667D29AF25}"/>
    <cellStyle name="Comma 4 2 5 2 2 7 3 2" xfId="42204" xr:uid="{6CEF307E-F786-445F-99F5-8E4CB41A1649}"/>
    <cellStyle name="Comma 4 2 5 2 2 7 4" xfId="27306" xr:uid="{2C98556A-456A-4BEC-9C04-FEE66200A247}"/>
    <cellStyle name="Comma 4 2 5 2 2 7 5" xfId="48809" xr:uid="{1E20915B-2C43-4E5E-AD8C-98E153004C89}"/>
    <cellStyle name="Comma 4 2 5 2 2 7 6" xfId="55413" xr:uid="{0BB7A23B-429F-4E16-8F35-FFE414E91FB1}"/>
    <cellStyle name="Comma 4 2 5 2 2 8" xfId="7441" xr:uid="{75E30702-33AB-4455-8D5C-573FF1FD067C}"/>
    <cellStyle name="Comma 4 2 5 2 2 8 2" xfId="28944" xr:uid="{B1AE5505-A909-4A64-82A7-B2474BAB2C1F}"/>
    <cellStyle name="Comma 4 2 5 2 2 9" xfId="9098" xr:uid="{70C31551-1B9A-47BC-A65E-9EC889D6AD6E}"/>
    <cellStyle name="Comma 4 2 5 2 2 9 2" xfId="30601" xr:uid="{8C16F0D6-484A-4E94-BB37-E09297CDD9F0}"/>
    <cellStyle name="Comma 4 2 5 2 3" xfId="1102" xr:uid="{182673C8-5267-490B-A38C-51BC7A850449}"/>
    <cellStyle name="Comma 4 2 5 2 3 2" xfId="3931" xr:uid="{852D5A5F-A8F8-42A4-83C2-A370BAB47261}"/>
    <cellStyle name="Comma 4 2 5 2 3 2 2" xfId="12197" xr:uid="{5963DA97-A5A6-4AD4-9C66-D9E414655E70}"/>
    <cellStyle name="Comma 4 2 5 2 3 2 2 2" xfId="33700" xr:uid="{0546A5A5-58D3-455E-BACE-87E9082707B6}"/>
    <cellStyle name="Comma 4 2 5 2 3 2 3" xfId="18832" xr:uid="{66A99419-0384-4300-B4C8-093F292A54E2}"/>
    <cellStyle name="Comma 4 2 5 2 3 2 3 2" xfId="40335" xr:uid="{C92A0698-431B-4D27-B5E2-8476FAB56E79}"/>
    <cellStyle name="Comma 4 2 5 2 3 2 4" xfId="25437" xr:uid="{62FC6E67-F9D7-46FC-B7AD-C4AC00BB2D99}"/>
    <cellStyle name="Comma 4 2 5 2 3 2 5" xfId="46940" xr:uid="{0A9E02A2-3B84-4F1C-8428-2B04152ED9B5}"/>
    <cellStyle name="Comma 4 2 5 2 3 2 6" xfId="53544" xr:uid="{4859F426-818B-4BD8-92FC-5C782D213D56}"/>
    <cellStyle name="Comma 4 2 5 2 3 3" xfId="6070" xr:uid="{2C78D527-EB81-40DB-BB9A-D0D8B9A7C897}"/>
    <cellStyle name="Comma 4 2 5 2 3 3 2" xfId="14336" xr:uid="{79FB56F7-5D54-43C7-A887-16037B75B7B5}"/>
    <cellStyle name="Comma 4 2 5 2 3 3 2 2" xfId="35839" xr:uid="{47360CCB-8577-4302-A891-BB64398A18EF}"/>
    <cellStyle name="Comma 4 2 5 2 3 3 3" xfId="20971" xr:uid="{62CAE6CB-3F21-4276-9BE7-9CD2FB7585BD}"/>
    <cellStyle name="Comma 4 2 5 2 3 3 3 2" xfId="42474" xr:uid="{1A53D9B3-514E-498A-A305-83A65B7A0ADA}"/>
    <cellStyle name="Comma 4 2 5 2 3 3 4" xfId="27576" xr:uid="{45E4CB31-0330-4F8A-B50F-6D0B26D959AE}"/>
    <cellStyle name="Comma 4 2 5 2 3 3 5" xfId="49079" xr:uid="{073F27A7-26F4-4D62-85C0-BBB2C184071B}"/>
    <cellStyle name="Comma 4 2 5 2 3 3 6" xfId="55683" xr:uid="{10409A65-EF9F-4359-8B5C-700A4FD03C04}"/>
    <cellStyle name="Comma 4 2 5 2 3 4" xfId="7711" xr:uid="{3EB74E1A-BEA9-4F44-AF79-8A2BB14E7F1E}"/>
    <cellStyle name="Comma 4 2 5 2 3 4 2" xfId="29214" xr:uid="{A876BDE3-3F3C-43E7-932A-47D84A840BCC}"/>
    <cellStyle name="Comma 4 2 5 2 3 5" xfId="9368" xr:uid="{4628C665-6C5D-4225-B062-0159E982252A}"/>
    <cellStyle name="Comma 4 2 5 2 3 5 2" xfId="30871" xr:uid="{B307D4BB-24C2-4B8F-9DD1-B0F34AF09A3A}"/>
    <cellStyle name="Comma 4 2 5 2 3 6" xfId="16003" xr:uid="{2B1AB795-F850-4C5D-AA6F-5CA324D90AD0}"/>
    <cellStyle name="Comma 4 2 5 2 3 6 2" xfId="37506" xr:uid="{127C8C34-F96D-4D0B-9506-6CC1B8B8F1BF}"/>
    <cellStyle name="Comma 4 2 5 2 3 7" xfId="22608" xr:uid="{A16D0A23-FFA0-4EF4-A67C-D5075E9A4029}"/>
    <cellStyle name="Comma 4 2 5 2 3 8" xfId="44111" xr:uid="{29C789CC-4FF9-4D73-9D12-926006AE3AE7}"/>
    <cellStyle name="Comma 4 2 5 2 3 9" xfId="50715" xr:uid="{7DFFCE33-3C12-4796-8438-5F487DE885E5}"/>
    <cellStyle name="Comma 4 2 5 2 4" xfId="1498" xr:uid="{73881B91-F19B-4F3B-8E8E-A456AE918D51}"/>
    <cellStyle name="Comma 4 2 5 2 4 2" xfId="4327" xr:uid="{1DE9A54C-2FCE-48FB-9A21-50CB25D6BCC2}"/>
    <cellStyle name="Comma 4 2 5 2 4 2 2" xfId="12593" xr:uid="{B97E8D4A-F266-4E52-A2CD-60346E959504}"/>
    <cellStyle name="Comma 4 2 5 2 4 2 2 2" xfId="34096" xr:uid="{830F7768-1F66-4F81-A8D5-D0C79911F2B5}"/>
    <cellStyle name="Comma 4 2 5 2 4 2 3" xfId="19228" xr:uid="{47A8316C-D83C-43D3-B4CD-D08C70BCEE5C}"/>
    <cellStyle name="Comma 4 2 5 2 4 2 3 2" xfId="40731" xr:uid="{327CFBF8-742C-4771-A4DB-F1633B20DADD}"/>
    <cellStyle name="Comma 4 2 5 2 4 2 4" xfId="25833" xr:uid="{BA5BA1F3-DB21-452A-9C58-B1F0679DC04C}"/>
    <cellStyle name="Comma 4 2 5 2 4 2 5" xfId="47336" xr:uid="{CA502EF7-612F-4E57-85D9-ACC06FC7ECF1}"/>
    <cellStyle name="Comma 4 2 5 2 4 2 6" xfId="53940" xr:uid="{B963D3F8-497F-414E-97E1-9268C60A0283}"/>
    <cellStyle name="Comma 4 2 5 2 4 3" xfId="6466" xr:uid="{14D7D0B1-6F4E-416B-B0C6-6EE1C15080B0}"/>
    <cellStyle name="Comma 4 2 5 2 4 3 2" xfId="14732" xr:uid="{8723796B-B703-41EC-A2D0-F412288C6BA0}"/>
    <cellStyle name="Comma 4 2 5 2 4 3 2 2" xfId="36235" xr:uid="{991D607A-293E-4133-A35C-2FB191497104}"/>
    <cellStyle name="Comma 4 2 5 2 4 3 3" xfId="21367" xr:uid="{B36361D2-CF4A-4A87-8819-2FFE7311F7AA}"/>
    <cellStyle name="Comma 4 2 5 2 4 3 3 2" xfId="42870" xr:uid="{9A709B30-EB59-42BC-BA3C-1670B8517C70}"/>
    <cellStyle name="Comma 4 2 5 2 4 3 4" xfId="27972" xr:uid="{F3B99381-5114-4C37-AD41-EF32F361FC31}"/>
    <cellStyle name="Comma 4 2 5 2 4 3 5" xfId="49475" xr:uid="{CF977057-5E89-4439-86EB-518EC79ED648}"/>
    <cellStyle name="Comma 4 2 5 2 4 3 6" xfId="56079" xr:uid="{A632AF77-C1A6-4E19-B7C8-2F434A4CEE3C}"/>
    <cellStyle name="Comma 4 2 5 2 4 4" xfId="8107" xr:uid="{78644B26-3904-428A-9E44-7324B0742581}"/>
    <cellStyle name="Comma 4 2 5 2 4 4 2" xfId="29610" xr:uid="{FA4BE1C1-57CD-45B3-9947-44BA42CFD4DB}"/>
    <cellStyle name="Comma 4 2 5 2 4 5" xfId="9764" xr:uid="{454DF0A8-5339-4DFC-BDF0-9BBCBFCD81FC}"/>
    <cellStyle name="Comma 4 2 5 2 4 5 2" xfId="31267" xr:uid="{9FAA07D0-12F3-443A-ACA2-B4D28C4D4090}"/>
    <cellStyle name="Comma 4 2 5 2 4 6" xfId="16399" xr:uid="{CB2D8BFA-A2A2-4FD4-BD3A-9ECDD39AFF32}"/>
    <cellStyle name="Comma 4 2 5 2 4 6 2" xfId="37902" xr:uid="{BB47CE10-B7D8-42EB-AED2-97A05A86C1ED}"/>
    <cellStyle name="Comma 4 2 5 2 4 7" xfId="23004" xr:uid="{5DF85468-EA06-42A4-82F2-0DAF2AA550C5}"/>
    <cellStyle name="Comma 4 2 5 2 4 8" xfId="44507" xr:uid="{DFF2FE38-EF4A-45DA-8D61-45623BD0800B}"/>
    <cellStyle name="Comma 4 2 5 2 4 9" xfId="51111" xr:uid="{3C7D4BCA-8672-43A5-9E53-061CC36A6CB6}"/>
    <cellStyle name="Comma 4 2 5 2 5" xfId="2185" xr:uid="{29AE3E51-BB76-4A0C-BBA1-D9F5EDCC78CF}"/>
    <cellStyle name="Comma 4 2 5 2 5 2" xfId="10451" xr:uid="{B44D6B41-01E3-4FEC-A2BE-D48B6269BF31}"/>
    <cellStyle name="Comma 4 2 5 2 5 2 2" xfId="31954" xr:uid="{179C597D-BFB7-4EC6-986E-9B10573B0374}"/>
    <cellStyle name="Comma 4 2 5 2 5 3" xfId="17086" xr:uid="{51A1882D-847F-4A4A-8F13-B09BCDDB660C}"/>
    <cellStyle name="Comma 4 2 5 2 5 3 2" xfId="38589" xr:uid="{4B42CEC4-DC44-4521-9C46-C7C128A65768}"/>
    <cellStyle name="Comma 4 2 5 2 5 4" xfId="23691" xr:uid="{50A4626D-6EAF-4AF8-9217-EEF71F5CC4C0}"/>
    <cellStyle name="Comma 4 2 5 2 5 5" xfId="45194" xr:uid="{D50D61E0-D472-4762-93C2-C671D216E9C5}"/>
    <cellStyle name="Comma 4 2 5 2 5 6" xfId="51798" xr:uid="{CF18DAD1-E6A4-42AF-AC9A-0D2650A7D2F5}"/>
    <cellStyle name="Comma 4 2 5 2 6" xfId="2731" xr:uid="{811A9DB4-5621-47E1-A925-AE77815A54E9}"/>
    <cellStyle name="Comma 4 2 5 2 6 2" xfId="10997" xr:uid="{915954AF-9FAB-4F73-AF79-20CD45DD7838}"/>
    <cellStyle name="Comma 4 2 5 2 6 2 2" xfId="32500" xr:uid="{33715F4C-7354-44FA-A347-5E0CACC03142}"/>
    <cellStyle name="Comma 4 2 5 2 6 3" xfId="17632" xr:uid="{8C41A149-195C-4C8E-B5F7-B08394BFAB6B}"/>
    <cellStyle name="Comma 4 2 5 2 6 3 2" xfId="39135" xr:uid="{10851E0A-0D82-43EE-B132-1B289A423BB5}"/>
    <cellStyle name="Comma 4 2 5 2 6 4" xfId="24237" xr:uid="{DCE1BF57-67DC-4AD2-91D9-BFDA8FE75A50}"/>
    <cellStyle name="Comma 4 2 5 2 6 5" xfId="45740" xr:uid="{9BF481CC-5250-449D-B32F-DD5ABB23F436}"/>
    <cellStyle name="Comma 4 2 5 2 6 6" xfId="52344" xr:uid="{BF5D27F2-2451-433A-BCC2-F910FCD550C2}"/>
    <cellStyle name="Comma 4 2 5 2 7" xfId="3381" xr:uid="{9E762643-4A8F-449B-9345-6BAAA9C578E6}"/>
    <cellStyle name="Comma 4 2 5 2 7 2" xfId="11647" xr:uid="{69A6378A-A6F9-46FF-9EC6-C3E11EABC6BD}"/>
    <cellStyle name="Comma 4 2 5 2 7 2 2" xfId="33150" xr:uid="{54B9F239-FD4B-4122-9799-96E37ED604DD}"/>
    <cellStyle name="Comma 4 2 5 2 7 3" xfId="18282" xr:uid="{50C053BF-5CD3-4D7D-8B79-4FEA0A0CCDC2}"/>
    <cellStyle name="Comma 4 2 5 2 7 3 2" xfId="39785" xr:uid="{910392DB-938E-4415-BE6D-FE02234E85D7}"/>
    <cellStyle name="Comma 4 2 5 2 7 4" xfId="24887" xr:uid="{5BD3D3F6-3E3E-4E22-B750-57EBCAC32A3F}"/>
    <cellStyle name="Comma 4 2 5 2 7 5" xfId="46390" xr:uid="{6A6454BC-2DFB-45A8-B24A-10A3C8C3780A}"/>
    <cellStyle name="Comma 4 2 5 2 7 6" xfId="52994" xr:uid="{9FAED816-0F18-48F0-97C6-CCD9BF6C6A2B}"/>
    <cellStyle name="Comma 4 2 5 2 8" xfId="4875" xr:uid="{7CC6CF35-54CC-4A85-A6A7-63736CD95A67}"/>
    <cellStyle name="Comma 4 2 5 2 8 2" xfId="13141" xr:uid="{726653D8-706B-45C4-B558-DB094B2B808A}"/>
    <cellStyle name="Comma 4 2 5 2 8 2 2" xfId="34644" xr:uid="{E619C338-A60A-40D7-98BD-F618E79756EE}"/>
    <cellStyle name="Comma 4 2 5 2 8 3" xfId="19776" xr:uid="{6395D05B-E3A2-41C3-8C1E-DE9AC70BBDBA}"/>
    <cellStyle name="Comma 4 2 5 2 8 3 2" xfId="41279" xr:uid="{CCF86DA6-1267-4F9E-A0BC-59B710B2A2C3}"/>
    <cellStyle name="Comma 4 2 5 2 8 4" xfId="26381" xr:uid="{C057B976-6109-4E93-96EE-7B4A77E6B7F6}"/>
    <cellStyle name="Comma 4 2 5 2 8 5" xfId="47884" xr:uid="{3EFDAB3B-7D30-4177-B63D-50F4E7BC0DC4}"/>
    <cellStyle name="Comma 4 2 5 2 8 6" xfId="54488" xr:uid="{51A194A1-B464-4EC0-AB3B-F025A8EFC4BD}"/>
    <cellStyle name="Comma 4 2 5 2 9" xfId="5520" xr:uid="{21152F5C-DB47-4D38-8C12-7D5984092377}"/>
    <cellStyle name="Comma 4 2 5 2 9 2" xfId="13786" xr:uid="{E8808DEF-439A-48A8-8588-38D5EF330CFF}"/>
    <cellStyle name="Comma 4 2 5 2 9 2 2" xfId="35289" xr:uid="{BCCF26CE-A45B-43AA-AA8D-2F12CA28C881}"/>
    <cellStyle name="Comma 4 2 5 2 9 3" xfId="20421" xr:uid="{CC4F26B6-8777-4A34-8693-187A6FA8D810}"/>
    <cellStyle name="Comma 4 2 5 2 9 3 2" xfId="41924" xr:uid="{D7F9E981-B209-4B2C-9AA5-F4F8DB5E0EE3}"/>
    <cellStyle name="Comma 4 2 5 2 9 4" xfId="27026" xr:uid="{1F2C8DC8-0306-4FB8-8927-07AA8758D5CA}"/>
    <cellStyle name="Comma 4 2 5 2 9 5" xfId="48529" xr:uid="{0414025B-C675-490A-9687-C9F3EE7FED54}"/>
    <cellStyle name="Comma 4 2 5 2 9 6" xfId="55133" xr:uid="{A7922A25-DE24-4259-847E-F8DF94AF65F2}"/>
    <cellStyle name="Comma 4 2 5 3" xfId="421" xr:uid="{C088A8E0-2AF0-4EBB-8EF1-507D2B1E6554}"/>
    <cellStyle name="Comma 4 2 5 3 10" xfId="15324" xr:uid="{78C8EC71-92A2-437A-970E-B8C81063FFF8}"/>
    <cellStyle name="Comma 4 2 5 3 10 2" xfId="36827" xr:uid="{3F2BE78F-0F06-48A2-97FF-E48E3B5BAA83}"/>
    <cellStyle name="Comma 4 2 5 3 11" xfId="21929" xr:uid="{119BFB90-8763-4083-9CC3-F68EBFED6875}"/>
    <cellStyle name="Comma 4 2 5 3 12" xfId="43432" xr:uid="{B89897EC-B192-4F7B-81F8-DA5AC84E68B7}"/>
    <cellStyle name="Comma 4 2 5 3 13" xfId="50036" xr:uid="{77D1463D-4135-4D81-B8F1-F251B719CF5F}"/>
    <cellStyle name="Comma 4 2 5 3 2" xfId="1369" xr:uid="{76198103-7C3C-45E1-ACA7-BB4181AA0CEC}"/>
    <cellStyle name="Comma 4 2 5 3 2 2" xfId="4198" xr:uid="{8432C947-F02B-4604-B322-BFFEA8FACC04}"/>
    <cellStyle name="Comma 4 2 5 3 2 2 2" xfId="12464" xr:uid="{877F3EB9-B439-408C-9632-7D410F200588}"/>
    <cellStyle name="Comma 4 2 5 3 2 2 2 2" xfId="33967" xr:uid="{C19CD5A4-D19D-4D90-A9A5-7C170BF75774}"/>
    <cellStyle name="Comma 4 2 5 3 2 2 3" xfId="19099" xr:uid="{481E3D5E-7869-4A13-86B2-5FA73B0EFBDB}"/>
    <cellStyle name="Comma 4 2 5 3 2 2 3 2" xfId="40602" xr:uid="{851873CA-50B6-42DF-9CC3-37245CAF87A5}"/>
    <cellStyle name="Comma 4 2 5 3 2 2 4" xfId="25704" xr:uid="{2B0C0EA2-B35C-4678-AD99-2D12F5C6117E}"/>
    <cellStyle name="Comma 4 2 5 3 2 2 5" xfId="47207" xr:uid="{0237D820-AFA2-48D5-8191-F13728796053}"/>
    <cellStyle name="Comma 4 2 5 3 2 2 6" xfId="53811" xr:uid="{2CB7EF7B-7517-4044-BACD-38A51FB884A7}"/>
    <cellStyle name="Comma 4 2 5 3 2 3" xfId="6337" xr:uid="{0C01383F-C513-4F8A-83AF-398619D7111F}"/>
    <cellStyle name="Comma 4 2 5 3 2 3 2" xfId="14603" xr:uid="{CDA6EB37-25F3-4F48-81D6-7B4B546A39D3}"/>
    <cellStyle name="Comma 4 2 5 3 2 3 2 2" xfId="36106" xr:uid="{D3585901-9850-492D-99FB-2C6EE5BCBE52}"/>
    <cellStyle name="Comma 4 2 5 3 2 3 3" xfId="21238" xr:uid="{8AAAFF1A-E0B1-42DA-A43F-5022B45B0450}"/>
    <cellStyle name="Comma 4 2 5 3 2 3 3 2" xfId="42741" xr:uid="{A6EAC7E4-A3BF-4705-B3D7-BDB67E8CB833}"/>
    <cellStyle name="Comma 4 2 5 3 2 3 4" xfId="27843" xr:uid="{45895FF4-E4DD-4998-9513-4E215D8535A9}"/>
    <cellStyle name="Comma 4 2 5 3 2 3 5" xfId="49346" xr:uid="{2162D202-67DB-4090-90D6-6B31B8FD9BB7}"/>
    <cellStyle name="Comma 4 2 5 3 2 3 6" xfId="55950" xr:uid="{6FD9AEC9-9242-48A5-B513-04FAA24DBEFE}"/>
    <cellStyle name="Comma 4 2 5 3 2 4" xfId="7978" xr:uid="{38A50E56-2575-419A-AC06-B7A3F82058CD}"/>
    <cellStyle name="Comma 4 2 5 3 2 4 2" xfId="29481" xr:uid="{F70567E0-6FE3-41CB-832C-7FEEF5F7DC20}"/>
    <cellStyle name="Comma 4 2 5 3 2 5" xfId="9635" xr:uid="{CD203805-9BE0-4982-8B10-F33868A1CCCC}"/>
    <cellStyle name="Comma 4 2 5 3 2 5 2" xfId="31138" xr:uid="{1BE5A486-B055-4C85-9EC9-7F7F674B4C53}"/>
    <cellStyle name="Comma 4 2 5 3 2 6" xfId="16270" xr:uid="{4836360B-B566-46E5-B4F3-7D881489E5D9}"/>
    <cellStyle name="Comma 4 2 5 3 2 6 2" xfId="37773" xr:uid="{81930AD6-AFC8-4D4F-A584-B791957FCDBB}"/>
    <cellStyle name="Comma 4 2 5 3 2 7" xfId="22875" xr:uid="{9EA8E144-7BCB-483A-8720-3EBFEDE8D2FA}"/>
    <cellStyle name="Comma 4 2 5 3 2 8" xfId="44378" xr:uid="{0ABB6417-901A-4154-9CB1-7F6F82E1BF4B}"/>
    <cellStyle name="Comma 4 2 5 3 2 9" xfId="50982" xr:uid="{F43C9A4A-019A-4787-83E2-EE5CD6E87412}"/>
    <cellStyle name="Comma 4 2 5 3 3" xfId="2056" xr:uid="{520F3FEA-4CC4-4DEA-A6F4-98D87EA79239}"/>
    <cellStyle name="Comma 4 2 5 3 3 2" xfId="10322" xr:uid="{D05A28F7-9BF9-4CCF-A7CD-CCB586D8118B}"/>
    <cellStyle name="Comma 4 2 5 3 3 2 2" xfId="31825" xr:uid="{1E84586C-A686-46F5-9B21-9634CFDB8E1F}"/>
    <cellStyle name="Comma 4 2 5 3 3 3" xfId="16957" xr:uid="{7E34974E-B60E-41E2-BE35-AC04384A4D16}"/>
    <cellStyle name="Comma 4 2 5 3 3 3 2" xfId="38460" xr:uid="{93879E19-9B6A-4DC7-B921-1B05E5B03B4E}"/>
    <cellStyle name="Comma 4 2 5 3 3 4" xfId="23562" xr:uid="{736B8224-4272-45DE-8337-55AC1DD402F8}"/>
    <cellStyle name="Comma 4 2 5 3 3 5" xfId="45065" xr:uid="{03BD1D6F-308E-442E-8B55-357022498C78}"/>
    <cellStyle name="Comma 4 2 5 3 3 6" xfId="51669" xr:uid="{26E8447D-6F82-4B45-9FC9-8273E213E652}"/>
    <cellStyle name="Comma 4 2 5 3 4" xfId="2855" xr:uid="{246E5252-1B5A-48A6-AFA2-6DE3B36444B7}"/>
    <cellStyle name="Comma 4 2 5 3 4 2" xfId="11121" xr:uid="{5654F58C-6023-49A2-BD61-B912872E8623}"/>
    <cellStyle name="Comma 4 2 5 3 4 2 2" xfId="32624" xr:uid="{1ED58ED3-0D0C-4B0D-8CA5-8E7666F67C3E}"/>
    <cellStyle name="Comma 4 2 5 3 4 3" xfId="17756" xr:uid="{DF8F3A84-C8A9-4B8A-9656-31BB7CD9FD11}"/>
    <cellStyle name="Comma 4 2 5 3 4 3 2" xfId="39259" xr:uid="{C7731D64-32C2-4608-A269-04F8CB9C96B9}"/>
    <cellStyle name="Comma 4 2 5 3 4 4" xfId="24361" xr:uid="{1DCFD6EC-CD76-4AE7-9534-06AE4F12E40B}"/>
    <cellStyle name="Comma 4 2 5 3 4 5" xfId="45864" xr:uid="{8BB8E048-9EC2-4F0A-8C57-538241266904}"/>
    <cellStyle name="Comma 4 2 5 3 4 6" xfId="52468" xr:uid="{09D85318-1B55-4141-ADBA-39762F68FAD4}"/>
    <cellStyle name="Comma 4 2 5 3 5" xfId="3252" xr:uid="{58A1F293-BD16-4FA7-9CD7-B41CB70A8353}"/>
    <cellStyle name="Comma 4 2 5 3 5 2" xfId="11518" xr:uid="{0820FB10-8CE8-4654-9DBF-C6897C3C9222}"/>
    <cellStyle name="Comma 4 2 5 3 5 2 2" xfId="33021" xr:uid="{20AE92F6-0392-4196-94AB-E57D1E1DA384}"/>
    <cellStyle name="Comma 4 2 5 3 5 3" xfId="18153" xr:uid="{6398DD15-C1E9-4E3E-BEFB-38301EDC45FB}"/>
    <cellStyle name="Comma 4 2 5 3 5 3 2" xfId="39656" xr:uid="{C5BE9A98-3F05-4377-B56E-A202F02550B1}"/>
    <cellStyle name="Comma 4 2 5 3 5 4" xfId="24758" xr:uid="{8F31735A-A4EA-4F91-9421-8776B932FCBA}"/>
    <cellStyle name="Comma 4 2 5 3 5 5" xfId="46261" xr:uid="{D3DFCC83-3993-48A7-A3F5-E592E1516E49}"/>
    <cellStyle name="Comma 4 2 5 3 5 6" xfId="52865" xr:uid="{5D05B8DF-E61B-4C55-97A8-8A5ABF3159E4}"/>
    <cellStyle name="Comma 4 2 5 3 6" xfId="4999" xr:uid="{E9477B80-604B-4971-9869-FBC26DBAE3EF}"/>
    <cellStyle name="Comma 4 2 5 3 6 2" xfId="13265" xr:uid="{1CF8BFB1-6FF7-4E11-9F6C-93B018F89095}"/>
    <cellStyle name="Comma 4 2 5 3 6 2 2" xfId="34768" xr:uid="{88BB5F15-5890-49B3-BAFB-053FDD4F364A}"/>
    <cellStyle name="Comma 4 2 5 3 6 3" xfId="19900" xr:uid="{D170477A-0560-496C-B77B-08DE09A5F055}"/>
    <cellStyle name="Comma 4 2 5 3 6 3 2" xfId="41403" xr:uid="{4B14360C-E9FC-4FBC-9FDA-8C42679A9600}"/>
    <cellStyle name="Comma 4 2 5 3 6 4" xfId="26505" xr:uid="{F18B2A4C-27C4-4BE0-B593-9EA8282EBFAB}"/>
    <cellStyle name="Comma 4 2 5 3 6 5" xfId="48008" xr:uid="{15C1DBCA-3276-4E4A-BE2D-D24C3160C396}"/>
    <cellStyle name="Comma 4 2 5 3 6 6" xfId="54612" xr:uid="{B3FB7435-2E27-49FC-944C-1A20A5C11EDC}"/>
    <cellStyle name="Comma 4 2 5 3 7" xfId="5391" xr:uid="{40C666D8-74E9-4C74-92AC-7BC98A7ECAAC}"/>
    <cellStyle name="Comma 4 2 5 3 7 2" xfId="13657" xr:uid="{F48CDD11-4FA6-4E7B-9B3E-6BB49EEEDB87}"/>
    <cellStyle name="Comma 4 2 5 3 7 2 2" xfId="35160" xr:uid="{08461EF6-F348-425A-BF92-185D8DF36163}"/>
    <cellStyle name="Comma 4 2 5 3 7 3" xfId="20292" xr:uid="{EE5BE29D-8F31-4C06-9C2F-34D1C7A9AE67}"/>
    <cellStyle name="Comma 4 2 5 3 7 3 2" xfId="41795" xr:uid="{3C0829B8-DB7E-45B9-94D4-9EA85CEB0A4C}"/>
    <cellStyle name="Comma 4 2 5 3 7 4" xfId="26897" xr:uid="{428AE9EF-AB5F-4BFD-9AC8-9C4E2E50A722}"/>
    <cellStyle name="Comma 4 2 5 3 7 5" xfId="48400" xr:uid="{54E48838-A1B0-4373-9568-0A5141F068FB}"/>
    <cellStyle name="Comma 4 2 5 3 7 6" xfId="55004" xr:uid="{0261BC83-5979-42EC-A390-4AF7A2FFA1BC}"/>
    <cellStyle name="Comma 4 2 5 3 8" xfId="7032" xr:uid="{B7DC0939-359F-4D24-9DB7-4AD85FBD12C0}"/>
    <cellStyle name="Comma 4 2 5 3 8 2" xfId="28535" xr:uid="{CB5C1766-0F90-4007-A714-52D6B1626E47}"/>
    <cellStyle name="Comma 4 2 5 3 9" xfId="8688" xr:uid="{B0BA02E3-5998-4457-B6BC-7CFBE5EE1405}"/>
    <cellStyle name="Comma 4 2 5 3 9 2" xfId="30191" xr:uid="{111EF849-B7E2-43C4-BCD9-B4D22DBBC598}"/>
    <cellStyle name="Comma 4 2 5 4" xfId="705" xr:uid="{E0777F27-853E-4C7E-AD2D-08097C3D875A}"/>
    <cellStyle name="Comma 4 2 5 4 10" xfId="43714" xr:uid="{31BA6BCC-D3B8-4950-9E73-37F86EB7D432}"/>
    <cellStyle name="Comma 4 2 5 4 11" xfId="50318" xr:uid="{C65FCCB1-53AA-4C46-9A3C-025A5070133B}"/>
    <cellStyle name="Comma 4 2 5 4 2" xfId="1651" xr:uid="{AEB6E48C-92AE-4942-8835-DCA02C659112}"/>
    <cellStyle name="Comma 4 2 5 4 2 2" xfId="4480" xr:uid="{E73D0253-B2C2-40DD-9220-AB480B080247}"/>
    <cellStyle name="Comma 4 2 5 4 2 2 2" xfId="12746" xr:uid="{5F45B7E7-8361-46CC-A312-01EF9E15DD14}"/>
    <cellStyle name="Comma 4 2 5 4 2 2 2 2" xfId="34249" xr:uid="{4C8EC0BE-3859-48BA-B141-7C7D13F1091D}"/>
    <cellStyle name="Comma 4 2 5 4 2 2 3" xfId="19381" xr:uid="{D61CBEB3-686B-4525-A6CD-8E84BFAB431C}"/>
    <cellStyle name="Comma 4 2 5 4 2 2 3 2" xfId="40884" xr:uid="{45E5A318-8E61-4CF1-8639-B2834B0862DB}"/>
    <cellStyle name="Comma 4 2 5 4 2 2 4" xfId="25986" xr:uid="{FC36DF0A-78FF-447D-810A-640F0E17515E}"/>
    <cellStyle name="Comma 4 2 5 4 2 2 5" xfId="47489" xr:uid="{83FE0A6E-374A-4F26-8D53-502262A35B24}"/>
    <cellStyle name="Comma 4 2 5 4 2 2 6" xfId="54093" xr:uid="{060A71C1-9978-4249-9F6A-A64D1AD1E83E}"/>
    <cellStyle name="Comma 4 2 5 4 2 3" xfId="6619" xr:uid="{EDD87A36-CBA6-4FCD-8C25-508EECB5BEF3}"/>
    <cellStyle name="Comma 4 2 5 4 2 3 2" xfId="14885" xr:uid="{2272B4C4-541D-41EC-BD8D-F8C6CC05E052}"/>
    <cellStyle name="Comma 4 2 5 4 2 3 2 2" xfId="36388" xr:uid="{65E8E7F3-2B5F-4BB6-BC17-0B6FC51CEF98}"/>
    <cellStyle name="Comma 4 2 5 4 2 3 3" xfId="21520" xr:uid="{9463F2D6-8924-4BE9-976D-657AB0C9306B}"/>
    <cellStyle name="Comma 4 2 5 4 2 3 3 2" xfId="43023" xr:uid="{D242ADE2-C796-4075-8FED-1F65F6433289}"/>
    <cellStyle name="Comma 4 2 5 4 2 3 4" xfId="28125" xr:uid="{837A24C6-32F5-4244-BF88-0A929DB56FFB}"/>
    <cellStyle name="Comma 4 2 5 4 2 3 5" xfId="49628" xr:uid="{C901F16A-21C5-42C0-8574-0BA44D72E948}"/>
    <cellStyle name="Comma 4 2 5 4 2 3 6" xfId="56232" xr:uid="{32D00120-3998-4B34-A3B0-3C0EAB2BDDF4}"/>
    <cellStyle name="Comma 4 2 5 4 2 4" xfId="8260" xr:uid="{AC773A20-FA9B-4C4E-8F90-97915300B4E5}"/>
    <cellStyle name="Comma 4 2 5 4 2 4 2" xfId="29763" xr:uid="{E277942A-D7D0-4780-ADC4-06520F0C48C2}"/>
    <cellStyle name="Comma 4 2 5 4 2 5" xfId="9917" xr:uid="{DC740FAC-2FFD-4C46-80C2-CC9D28D52013}"/>
    <cellStyle name="Comma 4 2 5 4 2 5 2" xfId="31420" xr:uid="{D11F70C8-6B8E-440B-AE22-EE57C50674F0}"/>
    <cellStyle name="Comma 4 2 5 4 2 6" xfId="16552" xr:uid="{95E3B701-B540-4AB5-8D46-BA5F626D5DCF}"/>
    <cellStyle name="Comma 4 2 5 4 2 6 2" xfId="38055" xr:uid="{523BB252-BA1F-44BA-8D23-57C84DAB3A5B}"/>
    <cellStyle name="Comma 4 2 5 4 2 7" xfId="23157" xr:uid="{C50C3556-CE59-4084-8C30-20C7EB63CD5A}"/>
    <cellStyle name="Comma 4 2 5 4 2 8" xfId="44660" xr:uid="{C3479550-53F0-4391-9AE8-44F187287977}"/>
    <cellStyle name="Comma 4 2 5 4 2 9" xfId="51264" xr:uid="{1F064732-0D85-4609-AB24-3939399A1CDC}"/>
    <cellStyle name="Comma 4 2 5 4 3" xfId="2338" xr:uid="{63E13051-460D-4E64-A860-7C7CEDB9AB32}"/>
    <cellStyle name="Comma 4 2 5 4 3 2" xfId="10604" xr:uid="{774B9BCF-AD8C-4DB7-8A14-C8D3E6302842}"/>
    <cellStyle name="Comma 4 2 5 4 3 2 2" xfId="32107" xr:uid="{B095B110-DF59-4B8E-8BB8-CCABC837AFE3}"/>
    <cellStyle name="Comma 4 2 5 4 3 3" xfId="17239" xr:uid="{8D30698B-F2C6-4A33-81DA-BE19F4D088E2}"/>
    <cellStyle name="Comma 4 2 5 4 3 3 2" xfId="38742" xr:uid="{421A88F3-5D7E-4FAA-BA5F-5E32429B7092}"/>
    <cellStyle name="Comma 4 2 5 4 3 4" xfId="23844" xr:uid="{84BF0355-B34F-472F-8C9B-B6A992AFDA2E}"/>
    <cellStyle name="Comma 4 2 5 4 3 5" xfId="45347" xr:uid="{6A70C273-F85A-4580-97F8-147461C7F616}"/>
    <cellStyle name="Comma 4 2 5 4 3 6" xfId="51951" xr:uid="{18A281D4-EC7B-4377-83EA-5A7D2A190A38}"/>
    <cellStyle name="Comma 4 2 5 4 4" xfId="3534" xr:uid="{08E1CDFA-2128-4943-9736-18ADF5FE6C04}"/>
    <cellStyle name="Comma 4 2 5 4 4 2" xfId="11800" xr:uid="{3F595B40-264E-40E0-83BE-B16E470736C2}"/>
    <cellStyle name="Comma 4 2 5 4 4 2 2" xfId="33303" xr:uid="{4D6CEF48-77AD-4B1E-9707-B58DA35F0A63}"/>
    <cellStyle name="Comma 4 2 5 4 4 3" xfId="18435" xr:uid="{A739503A-A96D-4BA0-9431-EF2A18707F5E}"/>
    <cellStyle name="Comma 4 2 5 4 4 3 2" xfId="39938" xr:uid="{71B3072A-E768-477E-AE0E-97C8BC94038B}"/>
    <cellStyle name="Comma 4 2 5 4 4 4" xfId="25040" xr:uid="{7856FBE9-98D0-4ACF-A700-ABC52AACE023}"/>
    <cellStyle name="Comma 4 2 5 4 4 5" xfId="46543" xr:uid="{980EDE71-1EBF-4731-B676-ABFB8A0324A2}"/>
    <cellStyle name="Comma 4 2 5 4 4 6" xfId="53147" xr:uid="{671B4AD5-1BAD-438D-B830-F9EE3F0E94EE}"/>
    <cellStyle name="Comma 4 2 5 4 5" xfId="5673" xr:uid="{7961F8F1-A2F5-40B6-ADEF-2C4B0D8738E8}"/>
    <cellStyle name="Comma 4 2 5 4 5 2" xfId="13939" xr:uid="{ACF93485-7E06-4503-90AD-24C462F7D238}"/>
    <cellStyle name="Comma 4 2 5 4 5 2 2" xfId="35442" xr:uid="{3344CE1E-04C1-41A2-9A39-752CE7F3B54D}"/>
    <cellStyle name="Comma 4 2 5 4 5 3" xfId="20574" xr:uid="{B803822A-F414-4CCA-962B-8D06A4113B9F}"/>
    <cellStyle name="Comma 4 2 5 4 5 3 2" xfId="42077" xr:uid="{B740860F-D5C7-4E4B-97E5-BABC0B990859}"/>
    <cellStyle name="Comma 4 2 5 4 5 4" xfId="27179" xr:uid="{114A8091-4CFD-4DFD-86E8-1840134C0F82}"/>
    <cellStyle name="Comma 4 2 5 4 5 5" xfId="48682" xr:uid="{F1556E5F-7CE1-45C2-A130-203EEEDA67E4}"/>
    <cellStyle name="Comma 4 2 5 4 5 6" xfId="55286" xr:uid="{FC91ABEF-8BF6-4283-A689-1CCA13C550CC}"/>
    <cellStyle name="Comma 4 2 5 4 6" xfId="7314" xr:uid="{04F76FED-C7CD-4028-A374-E8286FA91A8C}"/>
    <cellStyle name="Comma 4 2 5 4 6 2" xfId="28817" xr:uid="{E926C27A-3C83-4865-AA18-BB2F9B443A3E}"/>
    <cellStyle name="Comma 4 2 5 4 7" xfId="8971" xr:uid="{8D334B46-A17A-4190-BD41-37298B2F246A}"/>
    <cellStyle name="Comma 4 2 5 4 7 2" xfId="30474" xr:uid="{DC3DE373-24F3-4C46-BDE8-7151DCA53DE0}"/>
    <cellStyle name="Comma 4 2 5 4 8" xfId="15606" xr:uid="{29F0CDEB-F486-44BC-B1DA-5E939EB5BE46}"/>
    <cellStyle name="Comma 4 2 5 4 8 2" xfId="37109" xr:uid="{4DBE90E7-C33D-45B3-BA68-94640A4CFBB1}"/>
    <cellStyle name="Comma 4 2 5 4 9" xfId="22211" xr:uid="{357719B1-FBAE-42E6-9901-C870A669BA17}"/>
    <cellStyle name="Comma 4 2 5 5" xfId="974" xr:uid="{65F05E95-68B6-4CE1-BD5C-63604B775931}"/>
    <cellStyle name="Comma 4 2 5 5 2" xfId="3803" xr:uid="{FFC10937-BD15-471B-BD2E-C4A978926B10}"/>
    <cellStyle name="Comma 4 2 5 5 2 2" xfId="12069" xr:uid="{FA1D2A39-B3B2-4EE2-B6EC-34B7B5FAEA3E}"/>
    <cellStyle name="Comma 4 2 5 5 2 2 2" xfId="33572" xr:uid="{F8C05048-6E62-4D23-A807-04A89B4F37A9}"/>
    <cellStyle name="Comma 4 2 5 5 2 3" xfId="18704" xr:uid="{C2F285DA-6318-4A6B-8A5B-B82B32421BE8}"/>
    <cellStyle name="Comma 4 2 5 5 2 3 2" xfId="40207" xr:uid="{631EBBFC-67A3-4549-BBB5-2339C31502DA}"/>
    <cellStyle name="Comma 4 2 5 5 2 4" xfId="25309" xr:uid="{7DA49C2B-A210-4A7F-8CBB-85500EB82BE8}"/>
    <cellStyle name="Comma 4 2 5 5 2 5" xfId="46812" xr:uid="{D2AD938D-1AC7-46A9-A7EF-2580FE9A05B3}"/>
    <cellStyle name="Comma 4 2 5 5 2 6" xfId="53416" xr:uid="{84E4B55C-B485-48BD-A55B-10C48E88341E}"/>
    <cellStyle name="Comma 4 2 5 5 3" xfId="5942" xr:uid="{B26554AB-F8B6-4537-A0B4-E7E2CD4FF804}"/>
    <cellStyle name="Comma 4 2 5 5 3 2" xfId="14208" xr:uid="{A539F1E8-6E71-42BC-A318-549DCB29E9EF}"/>
    <cellStyle name="Comma 4 2 5 5 3 2 2" xfId="35711" xr:uid="{FAB35DB4-33F2-4511-B393-67D5E86A02EE}"/>
    <cellStyle name="Comma 4 2 5 5 3 3" xfId="20843" xr:uid="{5D3422D9-A9A8-44DA-AF1B-0BA481775BEE}"/>
    <cellStyle name="Comma 4 2 5 5 3 3 2" xfId="42346" xr:uid="{2F9EE226-69C9-430F-814F-E9FD6D30A8EC}"/>
    <cellStyle name="Comma 4 2 5 5 3 4" xfId="27448" xr:uid="{3A12F102-C9D6-4999-BAEE-8A4E4AB392AA}"/>
    <cellStyle name="Comma 4 2 5 5 3 5" xfId="48951" xr:uid="{6CC780A7-4EEF-4E4C-8013-096688E0E852}"/>
    <cellStyle name="Comma 4 2 5 5 3 6" xfId="55555" xr:uid="{7B7C92FC-297B-48B3-BFBA-042BD06BA8D4}"/>
    <cellStyle name="Comma 4 2 5 5 4" xfId="7583" xr:uid="{628EE445-929D-4669-B550-785462FE6E1E}"/>
    <cellStyle name="Comma 4 2 5 5 4 2" xfId="29086" xr:uid="{CDD5209D-85BD-4825-B7F8-B94AE8E376F7}"/>
    <cellStyle name="Comma 4 2 5 5 5" xfId="9240" xr:uid="{E9B802CC-96CA-45E6-AB17-2FE129007F41}"/>
    <cellStyle name="Comma 4 2 5 5 5 2" xfId="30743" xr:uid="{9C9A1B2B-EB7B-4BC8-8FB9-BB9A94B55451}"/>
    <cellStyle name="Comma 4 2 5 5 6" xfId="15875" xr:uid="{ABA96DD7-C4F2-426A-9B5B-E49E95BBFDE4}"/>
    <cellStyle name="Comma 4 2 5 5 6 2" xfId="37378" xr:uid="{36021027-591E-499C-AFED-7DCD151B5BC6}"/>
    <cellStyle name="Comma 4 2 5 5 7" xfId="22480" xr:uid="{98BD2AEF-8EEC-456F-BFAB-D89DC62E11A8}"/>
    <cellStyle name="Comma 4 2 5 5 8" xfId="43983" xr:uid="{E838FC44-ED3F-417B-9F59-CBC1C6C2BF6F}"/>
    <cellStyle name="Comma 4 2 5 5 9" xfId="50587" xr:uid="{037012A4-748D-4B00-9969-971DEAEC9D19}"/>
    <cellStyle name="Comma 4 2 5 6" xfId="1234" xr:uid="{A1688931-92D3-4E45-A928-672CA2949001}"/>
    <cellStyle name="Comma 4 2 5 6 2" xfId="4063" xr:uid="{22FDCDF8-A936-4CD3-8C48-4E24D19C6261}"/>
    <cellStyle name="Comma 4 2 5 6 2 2" xfId="12329" xr:uid="{BFF9784E-30AC-46EC-A9F5-8681067FB9C7}"/>
    <cellStyle name="Comma 4 2 5 6 2 2 2" xfId="33832" xr:uid="{7981D009-344C-42C7-9B02-B442E7F71F8B}"/>
    <cellStyle name="Comma 4 2 5 6 2 3" xfId="18964" xr:uid="{ACD07F93-D1D2-4C33-8FA5-775788C3F251}"/>
    <cellStyle name="Comma 4 2 5 6 2 3 2" xfId="40467" xr:uid="{A1D43EA3-5C7C-4209-8985-E802E4C2930B}"/>
    <cellStyle name="Comma 4 2 5 6 2 4" xfId="25569" xr:uid="{2679E484-31B5-4172-8A66-F078F3058080}"/>
    <cellStyle name="Comma 4 2 5 6 2 5" xfId="47072" xr:uid="{318BD545-F27B-466C-A83D-F48B844F5DA4}"/>
    <cellStyle name="Comma 4 2 5 6 2 6" xfId="53676" xr:uid="{17B39608-A053-428D-9FE4-F0F885D9069C}"/>
    <cellStyle name="Comma 4 2 5 6 3" xfId="6202" xr:uid="{37FA174B-72E6-44E2-947F-6781F25B0731}"/>
    <cellStyle name="Comma 4 2 5 6 3 2" xfId="14468" xr:uid="{9C85F125-BDBC-47A2-B1D1-EE17DFF9E331}"/>
    <cellStyle name="Comma 4 2 5 6 3 2 2" xfId="35971" xr:uid="{E4F7E139-4C13-4C34-ABB0-0EDC931F946B}"/>
    <cellStyle name="Comma 4 2 5 6 3 3" xfId="21103" xr:uid="{6311212E-76DE-49C3-BC29-AA2E337FA474}"/>
    <cellStyle name="Comma 4 2 5 6 3 3 2" xfId="42606" xr:uid="{9F5BB348-3728-42BA-AE3B-FFC2B84CC861}"/>
    <cellStyle name="Comma 4 2 5 6 3 4" xfId="27708" xr:uid="{4D38DFE8-5213-4DDE-B415-25F4C18324B4}"/>
    <cellStyle name="Comma 4 2 5 6 3 5" xfId="49211" xr:uid="{163864B5-E1C6-40E4-AB6D-AC3F4944B4A8}"/>
    <cellStyle name="Comma 4 2 5 6 3 6" xfId="55815" xr:uid="{F95363D2-5188-4B79-9F4B-C6545F3526B8}"/>
    <cellStyle name="Comma 4 2 5 6 4" xfId="7843" xr:uid="{C395379A-9F3D-4A99-8840-0894DE688365}"/>
    <cellStyle name="Comma 4 2 5 6 4 2" xfId="29346" xr:uid="{12FA2652-DEB4-4503-AD4A-B88ADAAEEF37}"/>
    <cellStyle name="Comma 4 2 5 6 5" xfId="9500" xr:uid="{725EBB2C-4D3D-4304-91D1-E96E3B7CE9AF}"/>
    <cellStyle name="Comma 4 2 5 6 5 2" xfId="31003" xr:uid="{973B4769-64F1-4863-B473-1451F48D86E3}"/>
    <cellStyle name="Comma 4 2 5 6 6" xfId="16135" xr:uid="{607E8327-C981-4076-82E3-687FEEB7A17B}"/>
    <cellStyle name="Comma 4 2 5 6 6 2" xfId="37638" xr:uid="{0F03ACC5-0FC0-4B35-AD6C-3B9F0936581D}"/>
    <cellStyle name="Comma 4 2 5 6 7" xfId="22740" xr:uid="{2653C18B-F543-4493-B010-23E04525152B}"/>
    <cellStyle name="Comma 4 2 5 6 8" xfId="44243" xr:uid="{8D989922-8BB8-4D0D-A2C5-8548BB162C35}"/>
    <cellStyle name="Comma 4 2 5 6 9" xfId="50847" xr:uid="{A8745BC1-227B-437D-9A36-B6364C3F40EB}"/>
    <cellStyle name="Comma 4 2 5 7" xfId="1922" xr:uid="{DB9CD1D3-7F2F-4586-9DC2-51C464590193}"/>
    <cellStyle name="Comma 4 2 5 7 2" xfId="10188" xr:uid="{5E39B26D-C810-4D3E-A240-6D77BAA44075}"/>
    <cellStyle name="Comma 4 2 5 7 2 2" xfId="31691" xr:uid="{A7F9D45B-B3B0-4C8A-B51D-E05DCE9F1A82}"/>
    <cellStyle name="Comma 4 2 5 7 3" xfId="16823" xr:uid="{127BCA93-F7AA-4A1F-8D25-55622148C45E}"/>
    <cellStyle name="Comma 4 2 5 7 3 2" xfId="38326" xr:uid="{A11DAFAC-1E99-4017-9D33-D528DB324E60}"/>
    <cellStyle name="Comma 4 2 5 7 4" xfId="23428" xr:uid="{965E59FE-9F59-4609-B65C-6EB8D0068DE4}"/>
    <cellStyle name="Comma 4 2 5 7 5" xfId="44931" xr:uid="{A84C5F04-9B23-4B51-B023-CAE60EE5B783}"/>
    <cellStyle name="Comma 4 2 5 7 6" xfId="51535" xr:uid="{8C7D7E11-4577-4814-954B-CE34E4CBF854}"/>
    <cellStyle name="Comma 4 2 5 8" xfId="2607" xr:uid="{C8147439-729D-489E-B3C0-C626B3F99604}"/>
    <cellStyle name="Comma 4 2 5 8 2" xfId="10873" xr:uid="{4110DB83-7004-4042-9A01-918AD30B65CE}"/>
    <cellStyle name="Comma 4 2 5 8 2 2" xfId="32376" xr:uid="{41482683-988C-4FB2-AF5C-3BBFCFB5A2B7}"/>
    <cellStyle name="Comma 4 2 5 8 3" xfId="17508" xr:uid="{8D3B6C16-D3CA-4095-9943-4B4D1984919C}"/>
    <cellStyle name="Comma 4 2 5 8 3 2" xfId="39011" xr:uid="{EEF3C4EA-5A1C-4C2E-B3DF-A4A08C069CC0}"/>
    <cellStyle name="Comma 4 2 5 8 4" xfId="24113" xr:uid="{20177AEA-DB6F-475B-84CC-B5E4EE30D89D}"/>
    <cellStyle name="Comma 4 2 5 8 5" xfId="45616" xr:uid="{3FA40055-D3CE-4066-9757-EF0E2274DFB4}"/>
    <cellStyle name="Comma 4 2 5 8 6" xfId="52220" xr:uid="{39DE1369-CE27-4FC0-9D9B-A6DCB43BE75B}"/>
    <cellStyle name="Comma 4 2 5 9" xfId="3118" xr:uid="{EB12BBAF-AD1D-4BCF-BB11-5C7C171E32A0}"/>
    <cellStyle name="Comma 4 2 5 9 2" xfId="11384" xr:uid="{7063F180-5900-484A-BBEF-32533617B497}"/>
    <cellStyle name="Comma 4 2 5 9 2 2" xfId="32887" xr:uid="{78D6950E-430B-4B23-BA8E-CF58F316FA23}"/>
    <cellStyle name="Comma 4 2 5 9 3" xfId="18019" xr:uid="{76F20D89-1B73-42C1-887E-79255B05AEF0}"/>
    <cellStyle name="Comma 4 2 5 9 3 2" xfId="39522" xr:uid="{1B588E05-B2DA-481A-B609-43C070FC2B43}"/>
    <cellStyle name="Comma 4 2 5 9 4" xfId="24624" xr:uid="{4B278CDC-B284-429C-9410-621D575B8BBD}"/>
    <cellStyle name="Comma 4 2 5 9 5" xfId="46127" xr:uid="{7E6D9F37-D5F5-4AE1-AA89-4432685A1000}"/>
    <cellStyle name="Comma 4 2 5 9 6" xfId="52731" xr:uid="{F50D38F8-D0CA-415D-9C2F-38079D31AA90}"/>
    <cellStyle name="Comma 4 2 6" xfId="8443" xr:uid="{DC7FE094-6245-439C-8864-B0901981B53B}"/>
    <cellStyle name="Comma 4 2 6 2" xfId="29946" xr:uid="{98BFD2DB-D099-4F0F-B764-C8B4D014ED4A}"/>
    <cellStyle name="Encabezado 1" xfId="253" builtinId="16" customBuiltin="1"/>
    <cellStyle name="Encabezado 4" xfId="256" builtinId="19" customBuiltin="1"/>
    <cellStyle name="Énfasis1" xfId="269" builtinId="29" customBuiltin="1"/>
    <cellStyle name="Énfasis2" xfId="273" builtinId="33" customBuiltin="1"/>
    <cellStyle name="Énfasis3" xfId="277" builtinId="37" customBuiltin="1"/>
    <cellStyle name="Énfasis4" xfId="281" builtinId="41" customBuiltin="1"/>
    <cellStyle name="Énfasis5" xfId="285" builtinId="45" customBuiltin="1"/>
    <cellStyle name="Énfasis6" xfId="289" builtinId="49" customBuiltin="1"/>
    <cellStyle name="Entrada" xfId="260" builtinId="20" customBuiltin="1"/>
    <cellStyle name="Excel Built-in Normal" xfId="94" xr:uid="{11619153-2698-4D2B-82F6-D84A9461F672}"/>
    <cellStyle name="Excel Built-in Normal 2" xfId="6793" xr:uid="{B4928A0F-A771-4BEB-A422-01752A072797}"/>
    <cellStyle name="Hipervínculo" xfId="13" builtinId="8"/>
    <cellStyle name="Hipervínculo 2" xfId="293" xr:uid="{398DD779-E875-42B9-A1C4-D96B87D370BE}"/>
    <cellStyle name="Incorrecto" xfId="258" builtinId="27" customBuiltin="1"/>
    <cellStyle name="Millares" xfId="1" builtinId="3"/>
    <cellStyle name="Millares [0]" xfId="8" builtinId="6"/>
    <cellStyle name="Millares [0] 10" xfId="220" xr:uid="{CC7857DE-CEB0-4598-A569-61D6A61AAFB5}"/>
    <cellStyle name="Millares [0] 10 10" xfId="4739" xr:uid="{3BE38E0D-6146-428A-AB05-908388F67F75}"/>
    <cellStyle name="Millares [0] 10 10 2" xfId="13005" xr:uid="{FC9E7700-66B2-41E0-B082-2A3D8B8AC97B}"/>
    <cellStyle name="Millares [0] 10 10 2 2" xfId="34508" xr:uid="{C90E6A72-D58F-4C21-B7F3-834FE9D34215}"/>
    <cellStyle name="Millares [0] 10 10 3" xfId="19640" xr:uid="{ACDC22E9-DC26-4F3C-A44E-7A2E8F230E09}"/>
    <cellStyle name="Millares [0] 10 10 3 2" xfId="41143" xr:uid="{7D18B009-F7A8-44CB-BB4A-6BA1971035B0}"/>
    <cellStyle name="Millares [0] 10 10 4" xfId="26245" xr:uid="{E018D867-F080-4F03-A209-AA16293A980B}"/>
    <cellStyle name="Millares [0] 10 10 5" xfId="47748" xr:uid="{96FE6354-EEF8-4597-A58A-CCD04C1D8B4F}"/>
    <cellStyle name="Millares [0] 10 10 6" xfId="54352" xr:uid="{FF6EFF7B-D1D2-43EF-8C36-5005CE712E15}"/>
    <cellStyle name="Millares [0] 10 11" xfId="5242" xr:uid="{08B7F7BA-BA02-47DC-9BC9-B05F71412D69}"/>
    <cellStyle name="Millares [0] 10 11 2" xfId="13508" xr:uid="{98E56D52-93DF-4DB2-84AF-AE81D6BD3828}"/>
    <cellStyle name="Millares [0] 10 11 2 2" xfId="35011" xr:uid="{AD591FA3-82AF-41BE-9769-E512D9DE922E}"/>
    <cellStyle name="Millares [0] 10 11 3" xfId="20143" xr:uid="{9007092C-4BC6-4CE0-9177-93AAC61C3CE6}"/>
    <cellStyle name="Millares [0] 10 11 3 2" xfId="41646" xr:uid="{5B003C1D-473C-4250-BDDA-51AF78257242}"/>
    <cellStyle name="Millares [0] 10 11 4" xfId="26748" xr:uid="{BC7F8D69-21FB-46F2-82E0-3A5B3915EBA2}"/>
    <cellStyle name="Millares [0] 10 11 5" xfId="48251" xr:uid="{FA48EC02-FB34-4237-B320-C3DC2045A0DE}"/>
    <cellStyle name="Millares [0] 10 11 6" xfId="54855" xr:uid="{778BA763-1B55-4E2E-8E8F-0379EC278622}"/>
    <cellStyle name="Millares [0] 10 12" xfId="6883" xr:uid="{DB6E435B-E405-498A-BD07-36D6C1A46E3F}"/>
    <cellStyle name="Millares [0] 10 12 2" xfId="28386" xr:uid="{5FAB3042-6ACE-47F4-B8B2-08EB8C24918D}"/>
    <cellStyle name="Millares [0] 10 13" xfId="8537" xr:uid="{1D2DADEE-6902-4B06-91CF-0E7DDDE9C02F}"/>
    <cellStyle name="Millares [0] 10 13 2" xfId="30040" xr:uid="{0879EF4F-9A50-4478-BEC8-925E5C79B9A2}"/>
    <cellStyle name="Millares [0] 10 14" xfId="15176" xr:uid="{88894155-27C0-4C6B-96EF-9602521F2263}"/>
    <cellStyle name="Millares [0] 10 14 2" xfId="36679" xr:uid="{2C7308CF-9B03-4702-942E-EB7E5C319CDB}"/>
    <cellStyle name="Millares [0] 10 15" xfId="21781" xr:uid="{281BCFC8-8BF6-4963-8EA6-A7C6260BAD27}"/>
    <cellStyle name="Millares [0] 10 16" xfId="43284" xr:uid="{A2C0D8E7-AB9B-4D1A-8596-CB2DB3A3468A}"/>
    <cellStyle name="Millares [0] 10 17" xfId="49888" xr:uid="{62A3F8FC-94C3-4C88-A320-ACFA881006FB}"/>
    <cellStyle name="Millares [0] 10 2" xfId="535" xr:uid="{97EB5A6A-6A9C-4BEC-81A1-A3CCBE70D737}"/>
    <cellStyle name="Millares [0] 10 2 10" xfId="7146" xr:uid="{0B0753AD-EFC8-40F2-AAAE-48102A69A207}"/>
    <cellStyle name="Millares [0] 10 2 10 2" xfId="8566" xr:uid="{D1087901-DBEE-465D-A936-2107C50B709F}"/>
    <cellStyle name="Millares [0] 10 2 10 2 2" xfId="30069" xr:uid="{C04C9F6A-619D-4A73-AABF-DA28AFE2E9C4}"/>
    <cellStyle name="Millares [0] 10 2 10 3" xfId="28649" xr:uid="{A47E2DF5-17B1-45E7-99ED-E9A11064E70A}"/>
    <cellStyle name="Millares [0] 10 2 11" xfId="8802" xr:uid="{F6A0CEB9-23D5-4E43-90D9-EDC697CB2B84}"/>
    <cellStyle name="Millares [0] 10 2 11 2" xfId="30305" xr:uid="{92B398AE-F556-4E03-A76E-9F664471879A}"/>
    <cellStyle name="Millares [0] 10 2 12" xfId="15438" xr:uid="{A470389C-5945-4D7C-A6DD-A4CAA06B71A2}"/>
    <cellStyle name="Millares [0] 10 2 12 2" xfId="36941" xr:uid="{B09DBE21-9B47-4A7A-A3B7-7AED0F90955A}"/>
    <cellStyle name="Millares [0] 10 2 13" xfId="22043" xr:uid="{22642287-5CC5-4E4A-B8B3-5FE3B23F0032}"/>
    <cellStyle name="Millares [0] 10 2 14" xfId="43546" xr:uid="{CA9D56C6-9246-434A-A1DB-C67B3D403FE1}"/>
    <cellStyle name="Millares [0] 10 2 15" xfId="50150" xr:uid="{CC7EAEAE-8630-42A7-8FC3-90FEA261956B}"/>
    <cellStyle name="Millares [0] 10 2 2" xfId="817" xr:uid="{9EFFBA15-BAFE-4638-904F-03C3CC264DA9}"/>
    <cellStyle name="Millares [0] 10 2 2 10" xfId="15718" xr:uid="{EBD08823-BAC8-4A65-9967-14C90E2B066F}"/>
    <cellStyle name="Millares [0] 10 2 2 10 2" xfId="37221" xr:uid="{640D0DCA-76C7-43A0-9429-6890CAACFE77}"/>
    <cellStyle name="Millares [0] 10 2 2 11" xfId="22323" xr:uid="{D1450D69-9FC3-4C61-A7E3-B788C5E69B58}"/>
    <cellStyle name="Millares [0] 10 2 2 12" xfId="43826" xr:uid="{EB0C19AA-CE5A-43DA-B32E-896F7D19FEA5}"/>
    <cellStyle name="Millares [0] 10 2 2 13" xfId="50430" xr:uid="{3023F9B8-8965-42EF-8C54-293FF71A7EB2}"/>
    <cellStyle name="Millares [0] 10 2 2 2" xfId="1763" xr:uid="{42F722A3-4EF9-4FD5-AE84-E46985830D53}"/>
    <cellStyle name="Millares [0] 10 2 2 2 2" xfId="4592" xr:uid="{A4155CC4-AC1B-4E8E-A62C-759FB6CA08D6}"/>
    <cellStyle name="Millares [0] 10 2 2 2 2 2" xfId="12858" xr:uid="{31A98891-3F8D-4C52-B5BB-A1FBD9A9EFC1}"/>
    <cellStyle name="Millares [0] 10 2 2 2 2 2 2" xfId="34361" xr:uid="{3F5438E9-FEFE-45B4-94E8-F02E4C697D33}"/>
    <cellStyle name="Millares [0] 10 2 2 2 2 3" xfId="19493" xr:uid="{588422ED-9303-44DB-A3CA-067C487213F1}"/>
    <cellStyle name="Millares [0] 10 2 2 2 2 3 2" xfId="40996" xr:uid="{EE49BFC4-93CF-4310-BBE9-1C8E67F51C32}"/>
    <cellStyle name="Millares [0] 10 2 2 2 2 4" xfId="26098" xr:uid="{FA336609-2241-4414-A9D9-B9000C54A56A}"/>
    <cellStyle name="Millares [0] 10 2 2 2 2 5" xfId="47601" xr:uid="{19C3F9EB-613D-4426-8A9A-B9237FE06805}"/>
    <cellStyle name="Millares [0] 10 2 2 2 2 6" xfId="54205" xr:uid="{EE919B99-2CB7-4F84-BDD8-1F83215A0A53}"/>
    <cellStyle name="Millares [0] 10 2 2 2 3" xfId="6731" xr:uid="{C4904EDF-6858-44B2-B9AF-08A3773DBA96}"/>
    <cellStyle name="Millares [0] 10 2 2 2 3 2" xfId="14997" xr:uid="{9F0E44D3-0A68-45FE-9962-CC23E2F4FC91}"/>
    <cellStyle name="Millares [0] 10 2 2 2 3 2 2" xfId="36500" xr:uid="{B1165705-9D08-4E40-8041-14897DBB8924}"/>
    <cellStyle name="Millares [0] 10 2 2 2 3 3" xfId="21632" xr:uid="{EFDEEDAA-DA92-44AA-8A69-247B20FB6682}"/>
    <cellStyle name="Millares [0] 10 2 2 2 3 3 2" xfId="43135" xr:uid="{3A12EBAB-6C49-4049-B41C-24A517FBE6AF}"/>
    <cellStyle name="Millares [0] 10 2 2 2 3 4" xfId="28237" xr:uid="{95692B03-D1CA-4097-8AB0-2EEDDFB0B8D0}"/>
    <cellStyle name="Millares [0] 10 2 2 2 3 5" xfId="49740" xr:uid="{6207EB65-A285-4319-ACDD-8780B2DDD573}"/>
    <cellStyle name="Millares [0] 10 2 2 2 3 6" xfId="56344" xr:uid="{BB51CAB7-64E3-491B-9D1A-852E0609F99A}"/>
    <cellStyle name="Millares [0] 10 2 2 2 4" xfId="8372" xr:uid="{B6E8531D-CB6D-4FE5-B579-BF33B262FC50}"/>
    <cellStyle name="Millares [0] 10 2 2 2 4 2" xfId="29875" xr:uid="{AFBA683A-9A79-4755-9DA2-A3FB540117FF}"/>
    <cellStyle name="Millares [0] 10 2 2 2 5" xfId="10029" xr:uid="{5ACC3131-6F49-405F-8217-07D04E97C9C8}"/>
    <cellStyle name="Millares [0] 10 2 2 2 5 2" xfId="31532" xr:uid="{7B480CFD-1D35-4350-888A-B863C339218A}"/>
    <cellStyle name="Millares [0] 10 2 2 2 6" xfId="16664" xr:uid="{129661D7-9135-4B59-A082-F56B205982D4}"/>
    <cellStyle name="Millares [0] 10 2 2 2 6 2" xfId="38167" xr:uid="{23B1A725-B75D-4ABB-BEBE-34294238E123}"/>
    <cellStyle name="Millares [0] 10 2 2 2 7" xfId="23269" xr:uid="{4D970FD7-7838-480B-89F0-C40D597BFD1D}"/>
    <cellStyle name="Millares [0] 10 2 2 2 8" xfId="44772" xr:uid="{B0011512-249C-4E8F-BC60-FA6AF0BA3C75}"/>
    <cellStyle name="Millares [0] 10 2 2 2 9" xfId="51376" xr:uid="{222482C6-5579-4A06-A866-00C5A8F59A88}"/>
    <cellStyle name="Millares [0] 10 2 2 3" xfId="2450" xr:uid="{2F502944-A80E-4DF0-ADCD-26B4853C7F75}"/>
    <cellStyle name="Millares [0] 10 2 2 3 2" xfId="10716" xr:uid="{4173162D-325D-4C35-85A9-B644D536779C}"/>
    <cellStyle name="Millares [0] 10 2 2 3 2 2" xfId="32219" xr:uid="{A5C273F1-939C-4B1B-AF48-776881DA6546}"/>
    <cellStyle name="Millares [0] 10 2 2 3 3" xfId="17351" xr:uid="{F6F051C9-2371-4061-80A8-3CE5E442FDBB}"/>
    <cellStyle name="Millares [0] 10 2 2 3 3 2" xfId="38854" xr:uid="{2FC6EED7-69D7-4E13-AEB3-273C733151A1}"/>
    <cellStyle name="Millares [0] 10 2 2 3 4" xfId="23956" xr:uid="{A10AD61B-D1A4-48D4-A64E-EA2CA66CE317}"/>
    <cellStyle name="Millares [0] 10 2 2 3 5" xfId="45459" xr:uid="{AC47823C-4819-4832-B86E-2A480E63B123}"/>
    <cellStyle name="Millares [0] 10 2 2 3 6" xfId="52063" xr:uid="{89181B6B-0868-4BFE-9897-80988168B32E}"/>
    <cellStyle name="Millares [0] 10 2 2 4" xfId="2967" xr:uid="{9F89BBE5-61A1-47BE-9E38-68B896AA25F2}"/>
    <cellStyle name="Millares [0] 10 2 2 4 2" xfId="11233" xr:uid="{A4CCC5B4-CA46-4D32-A776-19C57776CA6E}"/>
    <cellStyle name="Millares [0] 10 2 2 4 2 2" xfId="32736" xr:uid="{B33F3FA3-0DED-4CF0-9B41-8A95C0CD28D4}"/>
    <cellStyle name="Millares [0] 10 2 2 4 3" xfId="17868" xr:uid="{3A4E90DC-80EF-4769-B0D7-8E556BC736BD}"/>
    <cellStyle name="Millares [0] 10 2 2 4 3 2" xfId="39371" xr:uid="{1EC55675-6ACA-4CCD-AE41-E871600E638A}"/>
    <cellStyle name="Millares [0] 10 2 2 4 4" xfId="24473" xr:uid="{C9B984B4-65ED-4992-AE1F-F05FA0F33248}"/>
    <cellStyle name="Millares [0] 10 2 2 4 5" xfId="45976" xr:uid="{45052668-5E45-420D-A065-75300404E6F1}"/>
    <cellStyle name="Millares [0] 10 2 2 4 6" xfId="52580" xr:uid="{38A0E335-77DC-4537-911B-26DBA082C10D}"/>
    <cellStyle name="Millares [0] 10 2 2 5" xfId="3646" xr:uid="{63E09F91-836C-4EF6-AF2A-7D98CC1EA9DB}"/>
    <cellStyle name="Millares [0] 10 2 2 5 2" xfId="11912" xr:uid="{C40E7F5A-88E5-455A-8397-B44B89FC74DD}"/>
    <cellStyle name="Millares [0] 10 2 2 5 2 2" xfId="33415" xr:uid="{06F9F57B-3647-47E2-A678-0357179402E0}"/>
    <cellStyle name="Millares [0] 10 2 2 5 3" xfId="18547" xr:uid="{4F48088A-7E66-4DAA-AEBE-9884A0C9DCA3}"/>
    <cellStyle name="Millares [0] 10 2 2 5 3 2" xfId="40050" xr:uid="{BCA192BA-3B6B-48A1-9461-F30E44BB9E44}"/>
    <cellStyle name="Millares [0] 10 2 2 5 4" xfId="25152" xr:uid="{43EDF4D2-7724-4255-AE8B-9838ACA01FCF}"/>
    <cellStyle name="Millares [0] 10 2 2 5 5" xfId="46655" xr:uid="{C17518CF-19F4-40A1-91B6-45CBC10E4851}"/>
    <cellStyle name="Millares [0] 10 2 2 5 6" xfId="53259" xr:uid="{868AFC22-0B5C-4346-A2C4-B193F5E92B43}"/>
    <cellStyle name="Millares [0] 10 2 2 6" xfId="5111" xr:uid="{80A525D5-CCCE-4B0B-B7DA-4DE9B9A0664A}"/>
    <cellStyle name="Millares [0] 10 2 2 6 2" xfId="13377" xr:uid="{6884DEE4-CC33-408F-8CBD-336EB05EEA8B}"/>
    <cellStyle name="Millares [0] 10 2 2 6 2 2" xfId="34880" xr:uid="{D3CB31DE-49C4-4999-A748-96684671D5A2}"/>
    <cellStyle name="Millares [0] 10 2 2 6 3" xfId="20012" xr:uid="{B6433E0A-4056-491B-BA57-C54504830F4F}"/>
    <cellStyle name="Millares [0] 10 2 2 6 3 2" xfId="41515" xr:uid="{389C4D02-D769-435B-830D-E4D644C35E1A}"/>
    <cellStyle name="Millares [0] 10 2 2 6 4" xfId="26617" xr:uid="{42FDA1F0-7567-446C-A343-7539F6B28F5B}"/>
    <cellStyle name="Millares [0] 10 2 2 6 5" xfId="48120" xr:uid="{0ED8F58C-9322-43F1-AB9B-8448B16C3DC1}"/>
    <cellStyle name="Millares [0] 10 2 2 6 6" xfId="54724" xr:uid="{EE4E422D-F707-46A3-A6A2-3866AA6CEB62}"/>
    <cellStyle name="Millares [0] 10 2 2 7" xfId="5785" xr:uid="{EB15AFD5-5635-42F7-96B6-E03FC443E597}"/>
    <cellStyle name="Millares [0] 10 2 2 7 2" xfId="14051" xr:uid="{6100C77C-7C7B-4F60-9054-1CF080535082}"/>
    <cellStyle name="Millares [0] 10 2 2 7 2 2" xfId="35554" xr:uid="{517AC9F9-68F7-4850-BCFA-9FB592B9F6F3}"/>
    <cellStyle name="Millares [0] 10 2 2 7 3" xfId="20686" xr:uid="{F9529F7A-3079-43CD-A149-3A78823E411A}"/>
    <cellStyle name="Millares [0] 10 2 2 7 3 2" xfId="42189" xr:uid="{1C13EA08-29E8-4123-9702-086E77DFCEE9}"/>
    <cellStyle name="Millares [0] 10 2 2 7 4" xfId="27291" xr:uid="{10E49807-1A89-407B-B4EC-4D3BFED457DC}"/>
    <cellStyle name="Millares [0] 10 2 2 7 5" xfId="48794" xr:uid="{1B4EA3C5-ADBE-4DAA-8081-EE050F7B3A40}"/>
    <cellStyle name="Millares [0] 10 2 2 7 6" xfId="55398" xr:uid="{0EEE14CA-B2B2-4E6F-9844-66F66D91D08A}"/>
    <cellStyle name="Millares [0] 10 2 2 8" xfId="7426" xr:uid="{41AECF41-0191-428F-AC9D-9F7CFCA39D6A}"/>
    <cellStyle name="Millares [0] 10 2 2 8 2" xfId="28929" xr:uid="{5CCCDE33-2648-4023-88B6-FA916E52DED8}"/>
    <cellStyle name="Millares [0] 10 2 2 9" xfId="9083" xr:uid="{A566A974-6A3F-4B75-AD13-0F4157647596}"/>
    <cellStyle name="Millares [0] 10 2 2 9 2" xfId="30586" xr:uid="{3E21F0C4-D63C-4171-8998-ECA013E64C91}"/>
    <cellStyle name="Millares [0] 10 2 3" xfId="1087" xr:uid="{C853266F-6768-4206-A796-0836FBBFCC67}"/>
    <cellStyle name="Millares [0] 10 2 3 2" xfId="3916" xr:uid="{5B05B484-0A35-4003-A39C-0B82A266FC48}"/>
    <cellStyle name="Millares [0] 10 2 3 2 2" xfId="12182" xr:uid="{0C5C1939-1E86-42A0-87FA-95E1F9BCB874}"/>
    <cellStyle name="Millares [0] 10 2 3 2 2 2" xfId="33685" xr:uid="{D0DF297C-3BB6-418D-A148-AE811DDD4864}"/>
    <cellStyle name="Millares [0] 10 2 3 2 3" xfId="18817" xr:uid="{48892A5B-E98B-453D-9AB2-0BAED65870B6}"/>
    <cellStyle name="Millares [0] 10 2 3 2 3 2" xfId="40320" xr:uid="{1EECA02F-09A9-4508-9385-D1A9F5D874EF}"/>
    <cellStyle name="Millares [0] 10 2 3 2 4" xfId="25422" xr:uid="{8717AD29-90D3-47DB-A5D1-F098756D5380}"/>
    <cellStyle name="Millares [0] 10 2 3 2 5" xfId="46925" xr:uid="{F2951083-FFF7-4E3E-A96F-EC36257833A1}"/>
    <cellStyle name="Millares [0] 10 2 3 2 6" xfId="53529" xr:uid="{068964F3-25E0-4CFF-9FD8-A9AF0BDC72F8}"/>
    <cellStyle name="Millares [0] 10 2 3 3" xfId="6055" xr:uid="{E8693B17-0BB1-4EE0-99DC-13261D3D65E7}"/>
    <cellStyle name="Millares [0] 10 2 3 3 2" xfId="14321" xr:uid="{77253573-4D51-4FB6-B3FF-718E9B7B961E}"/>
    <cellStyle name="Millares [0] 10 2 3 3 2 2" xfId="35824" xr:uid="{A1B2ABE3-57A4-4E61-8FFB-C1F81F6FBAA1}"/>
    <cellStyle name="Millares [0] 10 2 3 3 3" xfId="20956" xr:uid="{6D90002E-000E-4C5D-A5DC-D1024CEACE45}"/>
    <cellStyle name="Millares [0] 10 2 3 3 3 2" xfId="42459" xr:uid="{937A1E20-1968-4A6E-93EE-6ACC41D464F3}"/>
    <cellStyle name="Millares [0] 10 2 3 3 4" xfId="27561" xr:uid="{0DE1C33D-330C-4349-ACC7-B9E557562147}"/>
    <cellStyle name="Millares [0] 10 2 3 3 5" xfId="49064" xr:uid="{1CE70914-785B-4589-8CA1-903C0A21BE20}"/>
    <cellStyle name="Millares [0] 10 2 3 3 6" xfId="55668" xr:uid="{6D4992F3-0B05-4509-BF55-59A2928A29F7}"/>
    <cellStyle name="Millares [0] 10 2 3 4" xfId="7696" xr:uid="{846D7D33-8400-41B2-BADE-0C9F45E7FBB1}"/>
    <cellStyle name="Millares [0] 10 2 3 4 2" xfId="29199" xr:uid="{FD34C4BF-BBF2-4904-AD23-4B6E899311D3}"/>
    <cellStyle name="Millares [0] 10 2 3 5" xfId="9353" xr:uid="{13E4E5E9-70A7-4240-8E32-BBCD4B82ABBA}"/>
    <cellStyle name="Millares [0] 10 2 3 5 2" xfId="30856" xr:uid="{EDCA1F49-428C-4CE6-8A8F-9C63289AB4EE}"/>
    <cellStyle name="Millares [0] 10 2 3 6" xfId="15988" xr:uid="{174F71B0-9DD9-496F-AF6C-7FB2BED17439}"/>
    <cellStyle name="Millares [0] 10 2 3 6 2" xfId="37491" xr:uid="{9D7C4B5F-A805-4A2D-A50C-CFC99AA06376}"/>
    <cellStyle name="Millares [0] 10 2 3 7" xfId="22593" xr:uid="{5294C380-84B0-4581-8A33-63F81EA7C185}"/>
    <cellStyle name="Millares [0] 10 2 3 8" xfId="44096" xr:uid="{F3493451-6017-4D56-9D69-07732193C583}"/>
    <cellStyle name="Millares [0] 10 2 3 9" xfId="50700" xr:uid="{5C17743A-D9B9-4AAF-B7EC-29725548BC5F}"/>
    <cellStyle name="Millares [0] 10 2 4" xfId="1483" xr:uid="{028757FE-7FA1-4E09-845B-2B75B2162D83}"/>
    <cellStyle name="Millares [0] 10 2 4 2" xfId="4312" xr:uid="{0E767BA7-94E8-45A1-AE60-1F1E8B4B5521}"/>
    <cellStyle name="Millares [0] 10 2 4 2 2" xfId="12578" xr:uid="{E39C6459-C901-450A-B947-6D1CC891BAF3}"/>
    <cellStyle name="Millares [0] 10 2 4 2 2 2" xfId="34081" xr:uid="{72CBFE86-6ACE-43B0-82F6-79D79C32895F}"/>
    <cellStyle name="Millares [0] 10 2 4 2 3" xfId="19213" xr:uid="{781D34F2-3C03-40C0-A038-E47CC5465761}"/>
    <cellStyle name="Millares [0] 10 2 4 2 3 2" xfId="40716" xr:uid="{C18E27FA-36AD-448D-8EB1-47AD06A830FC}"/>
    <cellStyle name="Millares [0] 10 2 4 2 4" xfId="25818" xr:uid="{D2B08337-9510-4918-B7DB-BACCEB123415}"/>
    <cellStyle name="Millares [0] 10 2 4 2 5" xfId="47321" xr:uid="{4FFBB6C2-DA39-451D-A044-F1F78E1524D2}"/>
    <cellStyle name="Millares [0] 10 2 4 2 6" xfId="53925" xr:uid="{468A3D91-D71D-4BC8-8564-7A247D03C424}"/>
    <cellStyle name="Millares [0] 10 2 4 3" xfId="6451" xr:uid="{7011D596-536F-43C8-A2D5-62F747E47970}"/>
    <cellStyle name="Millares [0] 10 2 4 3 2" xfId="14717" xr:uid="{EE47E2B8-185C-4A59-B40B-8A49532B737B}"/>
    <cellStyle name="Millares [0] 10 2 4 3 2 2" xfId="36220" xr:uid="{CAD0E2EE-3663-488D-B9D6-B77D2ECC8712}"/>
    <cellStyle name="Millares [0] 10 2 4 3 3" xfId="21352" xr:uid="{A2385C89-C7F9-4EF2-8775-1C2DA459622C}"/>
    <cellStyle name="Millares [0] 10 2 4 3 3 2" xfId="42855" xr:uid="{47396079-A1F1-48AA-B59B-D2B5946C79E1}"/>
    <cellStyle name="Millares [0] 10 2 4 3 4" xfId="27957" xr:uid="{49A35064-2ECC-43EF-A9BB-71AE43C169DE}"/>
    <cellStyle name="Millares [0] 10 2 4 3 5" xfId="49460" xr:uid="{6A31054D-00A4-4D37-9D9E-5F0BC0BD00C2}"/>
    <cellStyle name="Millares [0] 10 2 4 3 6" xfId="56064" xr:uid="{7AB47D8F-00D8-401E-B876-69036000C4FC}"/>
    <cellStyle name="Millares [0] 10 2 4 4" xfId="8092" xr:uid="{62A758D2-A2AD-4DA6-96CD-C64DCDAE2195}"/>
    <cellStyle name="Millares [0] 10 2 4 4 2" xfId="29595" xr:uid="{4372AB7F-834D-4B73-B6F6-51DA455B2B76}"/>
    <cellStyle name="Millares [0] 10 2 4 5" xfId="9749" xr:uid="{F45276FC-8B35-43B0-82AB-AF099B1588A5}"/>
    <cellStyle name="Millares [0] 10 2 4 5 2" xfId="31252" xr:uid="{F3F91823-01FC-4636-8A2D-E0945D5AD7E2}"/>
    <cellStyle name="Millares [0] 10 2 4 6" xfId="16384" xr:uid="{9E29782B-876D-44AF-B438-D201B02E4BEA}"/>
    <cellStyle name="Millares [0] 10 2 4 6 2" xfId="37887" xr:uid="{EA0077E3-3780-451F-9A43-BB44EE66A636}"/>
    <cellStyle name="Millares [0] 10 2 4 7" xfId="22989" xr:uid="{EDDF421F-8AED-4BBA-A656-38296F0F9581}"/>
    <cellStyle name="Millares [0] 10 2 4 8" xfId="44492" xr:uid="{76D86572-7D39-4CBC-986F-38EA4413BC4D}"/>
    <cellStyle name="Millares [0] 10 2 4 9" xfId="51096" xr:uid="{09AD6B59-5AA5-40CB-B8C3-A8778635566C}"/>
    <cellStyle name="Millares [0] 10 2 5" xfId="2170" xr:uid="{E01ED2E0-C896-45B1-A74B-CF6B138465CB}"/>
    <cellStyle name="Millares [0] 10 2 5 2" xfId="10436" xr:uid="{399F4BEB-EA1D-4E6A-A9FD-EFD5F1F255F7}"/>
    <cellStyle name="Millares [0] 10 2 5 2 2" xfId="31939" xr:uid="{72034056-D516-4EAF-B749-135A06B7F89E}"/>
    <cellStyle name="Millares [0] 10 2 5 3" xfId="17071" xr:uid="{48C9559C-0292-45A6-AA92-6D02A21BDBAB}"/>
    <cellStyle name="Millares [0] 10 2 5 3 2" xfId="38574" xr:uid="{7E3348E7-8CCC-4AC3-81ED-29F0A1EAE19D}"/>
    <cellStyle name="Millares [0] 10 2 5 4" xfId="23676" xr:uid="{4B94D5D1-1D7D-4CAF-B773-883A2980F607}"/>
    <cellStyle name="Millares [0] 10 2 5 5" xfId="45179" xr:uid="{EC008243-097B-4FF0-A151-B27AD7D4B6F7}"/>
    <cellStyle name="Millares [0] 10 2 5 6" xfId="51783" xr:uid="{4C62A223-0359-4603-9312-EF26465B1F80}"/>
    <cellStyle name="Millares [0] 10 2 6" xfId="2717" xr:uid="{CFCC259B-DBCF-4FD2-BBD0-B8ACFF35C296}"/>
    <cellStyle name="Millares [0] 10 2 6 2" xfId="10983" xr:uid="{93ECB84C-4376-44A5-AA58-5A6F369F50B4}"/>
    <cellStyle name="Millares [0] 10 2 6 2 2" xfId="32486" xr:uid="{38CF6780-7154-434F-B424-A32433B4992B}"/>
    <cellStyle name="Millares [0] 10 2 6 3" xfId="17618" xr:uid="{F9DBAE2B-C14A-4A03-A00E-71D5783CCE4F}"/>
    <cellStyle name="Millares [0] 10 2 6 3 2" xfId="39121" xr:uid="{00869658-ED9B-4E32-A22C-53FACD142A6F}"/>
    <cellStyle name="Millares [0] 10 2 6 4" xfId="24223" xr:uid="{EBAD929B-3538-4576-AF2A-21B0A14C9330}"/>
    <cellStyle name="Millares [0] 10 2 6 5" xfId="45726" xr:uid="{DCA663CD-1827-4CB6-AAAF-7C819B808406}"/>
    <cellStyle name="Millares [0] 10 2 6 6" xfId="52330" xr:uid="{7DD0F6B5-387E-47FA-8B8B-D02C6B23BBAB}"/>
    <cellStyle name="Millares [0] 10 2 7" xfId="3366" xr:uid="{1276360B-FFAD-4D82-80C4-97B3B0EEECA3}"/>
    <cellStyle name="Millares [0] 10 2 7 2" xfId="11632" xr:uid="{C3F27B2E-4BBF-4058-A8E1-0F9DD692E63D}"/>
    <cellStyle name="Millares [0] 10 2 7 2 2" xfId="33135" xr:uid="{BD301580-AF99-4374-AEE7-71BDEF1230B6}"/>
    <cellStyle name="Millares [0] 10 2 7 3" xfId="18267" xr:uid="{1A5AC31E-2FC7-42D2-A842-FFF229036FB7}"/>
    <cellStyle name="Millares [0] 10 2 7 3 2" xfId="39770" xr:uid="{2A70BADD-63EC-451F-9790-CFBAC2D48A59}"/>
    <cellStyle name="Millares [0] 10 2 7 4" xfId="24872" xr:uid="{8386FA21-B1BA-4D9A-BBDD-11BF8958B17A}"/>
    <cellStyle name="Millares [0] 10 2 7 5" xfId="46375" xr:uid="{43054FC9-4E7A-4C30-BE9E-A4B7B4795770}"/>
    <cellStyle name="Millares [0] 10 2 7 6" xfId="52979" xr:uid="{E6C562A6-F1CC-4579-8C79-EE3BC3D39A88}"/>
    <cellStyle name="Millares [0] 10 2 8" xfId="4861" xr:uid="{E99782EE-C1B1-4F90-BBBC-BF6A28DA7040}"/>
    <cellStyle name="Millares [0] 10 2 8 2" xfId="13127" xr:uid="{AB9A657B-F835-4574-8813-97F2ABA8D521}"/>
    <cellStyle name="Millares [0] 10 2 8 2 2" xfId="34630" xr:uid="{D70C1143-3A00-44FE-95A3-BACBF985A332}"/>
    <cellStyle name="Millares [0] 10 2 8 3" xfId="19762" xr:uid="{95C5B532-1F63-470B-9AF7-1C14BC4D86DC}"/>
    <cellStyle name="Millares [0] 10 2 8 3 2" xfId="41265" xr:uid="{4CACE300-6E90-4D29-B1FA-6ECE33458A73}"/>
    <cellStyle name="Millares [0] 10 2 8 4" xfId="26367" xr:uid="{6BA60B4A-4D22-45D3-AE8D-28F8FBDB453E}"/>
    <cellStyle name="Millares [0] 10 2 8 5" xfId="47870" xr:uid="{0BEAACD1-0CB0-4640-BF5D-1E33421590C0}"/>
    <cellStyle name="Millares [0] 10 2 8 6" xfId="54474" xr:uid="{902A0FF4-1B65-45C6-9F65-6D16FF87826C}"/>
    <cellStyle name="Millares [0] 10 2 9" xfId="5505" xr:uid="{44297CBF-E53B-4647-BCD8-9BA3DDA45D45}"/>
    <cellStyle name="Millares [0] 10 2 9 2" xfId="13771" xr:uid="{5533736B-4052-41A0-8236-6D97A806A3F7}"/>
    <cellStyle name="Millares [0] 10 2 9 2 2" xfId="35274" xr:uid="{468319B1-8883-4E5A-9F8A-95911AA13B9C}"/>
    <cellStyle name="Millares [0] 10 2 9 3" xfId="20406" xr:uid="{ABA0A579-AC58-4720-853B-66A6234EC3E3}"/>
    <cellStyle name="Millares [0] 10 2 9 3 2" xfId="41909" xr:uid="{EDE056EF-8780-4A93-A51E-9F38F507B1F4}"/>
    <cellStyle name="Millares [0] 10 2 9 4" xfId="27011" xr:uid="{629ADBCB-17FC-4EA0-A42C-A6D0E1C8897B}"/>
    <cellStyle name="Millares [0] 10 2 9 5" xfId="48514" xr:uid="{8C128B39-702C-4F31-B669-874BD8F722AF}"/>
    <cellStyle name="Millares [0] 10 2 9 6" xfId="55118" xr:uid="{CA396448-BE25-4F79-96F9-01D0B5AFEA56}"/>
    <cellStyle name="Millares [0] 10 3" xfId="407" xr:uid="{808465B1-EE43-46D3-BDA2-343B5D56BE85}"/>
    <cellStyle name="Millares [0] 10 3 10" xfId="15310" xr:uid="{CC70C394-3243-4D54-923F-A958CC1D510C}"/>
    <cellStyle name="Millares [0] 10 3 10 2" xfId="36813" xr:uid="{641BAF43-5C7F-42EB-88B3-D456C7C4A901}"/>
    <cellStyle name="Millares [0] 10 3 11" xfId="21915" xr:uid="{B8B6F6C5-D680-4393-B06A-F0F2DEC7381E}"/>
    <cellStyle name="Millares [0] 10 3 12" xfId="43418" xr:uid="{6F3FBB76-0C4F-4E0B-84A9-69379FDB1EDB}"/>
    <cellStyle name="Millares [0] 10 3 13" xfId="50022" xr:uid="{48B6012E-407E-4671-B197-F82AC7B5F39B}"/>
    <cellStyle name="Millares [0] 10 3 2" xfId="1355" xr:uid="{5BDACBC4-759F-40C1-BD3A-794709ECAC0F}"/>
    <cellStyle name="Millares [0] 10 3 2 2" xfId="4184" xr:uid="{2C535E11-8B62-4ADF-8762-D68E16DD99B6}"/>
    <cellStyle name="Millares [0] 10 3 2 2 2" xfId="12450" xr:uid="{4068D88B-DB12-44D2-B576-2DD1116D4A8C}"/>
    <cellStyle name="Millares [0] 10 3 2 2 2 2" xfId="33953" xr:uid="{374DFD52-14DD-49EE-A8D3-34E04DD70917}"/>
    <cellStyle name="Millares [0] 10 3 2 2 3" xfId="19085" xr:uid="{499B075D-CE1B-4AD3-8C6F-65BB5F1409D7}"/>
    <cellStyle name="Millares [0] 10 3 2 2 3 2" xfId="40588" xr:uid="{8E420C66-5451-4A2E-A72E-A34AD6BCEA3E}"/>
    <cellStyle name="Millares [0] 10 3 2 2 4" xfId="25690" xr:uid="{B20DEA33-4B17-49CE-B736-B4A4700380C2}"/>
    <cellStyle name="Millares [0] 10 3 2 2 5" xfId="47193" xr:uid="{31074BB5-9C2B-484F-8796-A98F8983C425}"/>
    <cellStyle name="Millares [0] 10 3 2 2 6" xfId="53797" xr:uid="{49FF6793-855E-4990-96E6-5DF5A77E4770}"/>
    <cellStyle name="Millares [0] 10 3 2 3" xfId="6323" xr:uid="{79EB5A8B-3B21-4055-AAD5-09973082B02F}"/>
    <cellStyle name="Millares [0] 10 3 2 3 2" xfId="14589" xr:uid="{FA766FB8-D755-41BB-8F3D-98DFCBC3F33E}"/>
    <cellStyle name="Millares [0] 10 3 2 3 2 2" xfId="36092" xr:uid="{DB86B873-BD2B-4653-A627-28B6110C89A9}"/>
    <cellStyle name="Millares [0] 10 3 2 3 3" xfId="21224" xr:uid="{83EB4C9E-673C-4350-9054-C21097938359}"/>
    <cellStyle name="Millares [0] 10 3 2 3 3 2" xfId="42727" xr:uid="{AC9D405F-C6ED-42F1-96B3-0C1302EB73E3}"/>
    <cellStyle name="Millares [0] 10 3 2 3 4" xfId="27829" xr:uid="{63BC20DA-1E86-42AD-A2D4-723631BE8E6D}"/>
    <cellStyle name="Millares [0] 10 3 2 3 5" xfId="49332" xr:uid="{A726B25A-74CB-4E1F-A927-889228576933}"/>
    <cellStyle name="Millares [0] 10 3 2 3 6" xfId="55936" xr:uid="{D9B65290-CFD6-40C0-9D83-8E65F0D875EC}"/>
    <cellStyle name="Millares [0] 10 3 2 4" xfId="7964" xr:uid="{04E89A8A-D126-4B13-B1B3-F69163293B31}"/>
    <cellStyle name="Millares [0] 10 3 2 4 2" xfId="29467" xr:uid="{8272D943-1F85-44ED-A3A9-AD35187CC45F}"/>
    <cellStyle name="Millares [0] 10 3 2 5" xfId="9621" xr:uid="{C8EF2634-971B-44DD-AEDA-5089FA4AD4E6}"/>
    <cellStyle name="Millares [0] 10 3 2 5 2" xfId="31124" xr:uid="{F5A2CB49-732B-4D58-8F3D-E644F245182A}"/>
    <cellStyle name="Millares [0] 10 3 2 6" xfId="16256" xr:uid="{C5A9CB88-FCBF-4DDD-BF64-C0B59DFA2694}"/>
    <cellStyle name="Millares [0] 10 3 2 6 2" xfId="37759" xr:uid="{540B1F0E-9509-4DC4-B04B-978AE0542873}"/>
    <cellStyle name="Millares [0] 10 3 2 7" xfId="22861" xr:uid="{DDFD3E39-0312-41D2-A8BD-0B254DFA574B}"/>
    <cellStyle name="Millares [0] 10 3 2 8" xfId="44364" xr:uid="{2A4CC341-974A-47D5-A099-191236BDE7AA}"/>
    <cellStyle name="Millares [0] 10 3 2 9" xfId="50968" xr:uid="{86622B6A-6B50-4CC5-B2E2-DDF9516BBBD9}"/>
    <cellStyle name="Millares [0] 10 3 3" xfId="2042" xr:uid="{E7C5E22A-793B-48E1-A63E-C114F8F66C8D}"/>
    <cellStyle name="Millares [0] 10 3 3 2" xfId="10308" xr:uid="{294E621F-D2AF-41A8-8BD8-417E20D9E488}"/>
    <cellStyle name="Millares [0] 10 3 3 2 2" xfId="31811" xr:uid="{6CA41D26-1F51-474E-8FCA-5DA70C2C4292}"/>
    <cellStyle name="Millares [0] 10 3 3 3" xfId="16943" xr:uid="{18026399-BEFA-44DE-BBE5-E0A5E1D9DE6E}"/>
    <cellStyle name="Millares [0] 10 3 3 3 2" xfId="38446" xr:uid="{1B09CFB8-611E-4F7F-8FF8-BDD875B65E8A}"/>
    <cellStyle name="Millares [0] 10 3 3 4" xfId="23548" xr:uid="{7386F9DD-5BFC-4907-93E9-D511CCAF5506}"/>
    <cellStyle name="Millares [0] 10 3 3 5" xfId="45051" xr:uid="{901C6BF2-40B0-442D-987D-7CF26894FFA7}"/>
    <cellStyle name="Millares [0] 10 3 3 6" xfId="51655" xr:uid="{7E27434E-FA76-47F4-BD0B-6A52C724DA40}"/>
    <cellStyle name="Millares [0] 10 3 4" xfId="2841" xr:uid="{007B4D9B-9E62-4D81-89C8-D9D4C8746F5B}"/>
    <cellStyle name="Millares [0] 10 3 4 2" xfId="11107" xr:uid="{0BDFCDF9-D374-4CF8-B314-80123116DD73}"/>
    <cellStyle name="Millares [0] 10 3 4 2 2" xfId="32610" xr:uid="{BC7B0043-94CF-48AF-A681-B3E405082709}"/>
    <cellStyle name="Millares [0] 10 3 4 3" xfId="17742" xr:uid="{1D14DF14-9CED-4E17-A601-54CC13BF05A3}"/>
    <cellStyle name="Millares [0] 10 3 4 3 2" xfId="39245" xr:uid="{44FA2B5B-CAA6-407C-8AF5-E79776341F1F}"/>
    <cellStyle name="Millares [0] 10 3 4 4" xfId="24347" xr:uid="{75F1B61E-0688-4DE5-8587-D29DC8209070}"/>
    <cellStyle name="Millares [0] 10 3 4 5" xfId="45850" xr:uid="{505AC3A6-EF20-4E56-AA71-10E93EE8CEA1}"/>
    <cellStyle name="Millares [0] 10 3 4 6" xfId="52454" xr:uid="{31660D14-45BE-404F-96B6-83AF8DBDCEEC}"/>
    <cellStyle name="Millares [0] 10 3 5" xfId="3238" xr:uid="{74E00E98-7583-4104-B6DF-ACF0C690225C}"/>
    <cellStyle name="Millares [0] 10 3 5 2" xfId="11504" xr:uid="{9583480E-CF98-4B4A-AE1F-03B2CF1018BC}"/>
    <cellStyle name="Millares [0] 10 3 5 2 2" xfId="33007" xr:uid="{0EAAB087-81B4-4342-A810-F68F9565E405}"/>
    <cellStyle name="Millares [0] 10 3 5 3" xfId="18139" xr:uid="{382AB3DC-4C4B-4E91-9305-78B5C45C6C77}"/>
    <cellStyle name="Millares [0] 10 3 5 3 2" xfId="39642" xr:uid="{91ADAFDE-1628-4A59-AF76-57165812FE77}"/>
    <cellStyle name="Millares [0] 10 3 5 4" xfId="24744" xr:uid="{D1233E08-42D5-406B-B344-CF7BDFE4DC93}"/>
    <cellStyle name="Millares [0] 10 3 5 5" xfId="46247" xr:uid="{5CF1E93F-AFFE-4725-8E2D-EA4B6CF19FFF}"/>
    <cellStyle name="Millares [0] 10 3 5 6" xfId="52851" xr:uid="{3054C725-AAA4-4762-AA90-C9227374EDAE}"/>
    <cellStyle name="Millares [0] 10 3 6" xfId="4985" xr:uid="{ACA1F2F1-D9F1-4946-B3F8-5095434E55E1}"/>
    <cellStyle name="Millares [0] 10 3 6 2" xfId="13251" xr:uid="{CFBC3D0B-B729-4CF7-86F9-A8846E461E5E}"/>
    <cellStyle name="Millares [0] 10 3 6 2 2" xfId="34754" xr:uid="{4E60ED75-9B59-476F-933F-3FBFE713BDDB}"/>
    <cellStyle name="Millares [0] 10 3 6 3" xfId="19886" xr:uid="{B93290AB-B80B-46B7-9217-E02EC30F9884}"/>
    <cellStyle name="Millares [0] 10 3 6 3 2" xfId="41389" xr:uid="{C7364D34-014A-410C-ACBD-643D1D5AF4B9}"/>
    <cellStyle name="Millares [0] 10 3 6 4" xfId="26491" xr:uid="{599FC87B-D5E6-4375-B6AE-094CC81FB0A8}"/>
    <cellStyle name="Millares [0] 10 3 6 5" xfId="47994" xr:uid="{7B23A276-5FD3-49BF-B27E-CCCC3A35BB6A}"/>
    <cellStyle name="Millares [0] 10 3 6 6" xfId="54598" xr:uid="{513202B7-DA5D-4D10-B452-1D0A18941F6F}"/>
    <cellStyle name="Millares [0] 10 3 7" xfId="5377" xr:uid="{4940D21B-DD78-468D-933C-040BA6502AFB}"/>
    <cellStyle name="Millares [0] 10 3 7 2" xfId="13643" xr:uid="{2B09FD20-F50C-49C2-825C-F93D1D541BD4}"/>
    <cellStyle name="Millares [0] 10 3 7 2 2" xfId="35146" xr:uid="{821202DD-2B14-4246-8703-8DF6259DB52F}"/>
    <cellStyle name="Millares [0] 10 3 7 3" xfId="20278" xr:uid="{9E6A0770-7680-4D1E-AFC8-3495898A2505}"/>
    <cellStyle name="Millares [0] 10 3 7 3 2" xfId="41781" xr:uid="{51C2E871-1C15-48E4-A4CF-A514A6F305FB}"/>
    <cellStyle name="Millares [0] 10 3 7 4" xfId="26883" xr:uid="{2D32F023-C4DB-4D5D-BB0D-C6A27E920FC1}"/>
    <cellStyle name="Millares [0] 10 3 7 5" xfId="48386" xr:uid="{8DB80921-5EBC-4D19-89F4-B2C5B70A3E2A}"/>
    <cellStyle name="Millares [0] 10 3 7 6" xfId="54990" xr:uid="{43800D64-F542-4729-A5EC-C1C0F5F5B2EB}"/>
    <cellStyle name="Millares [0] 10 3 8" xfId="7018" xr:uid="{5FB3B589-07E2-448E-A8B0-3EE6F2B6C507}"/>
    <cellStyle name="Millares [0] 10 3 8 2" xfId="28521" xr:uid="{0C494FF3-38FD-474F-A9E7-2DBEC5C7386A}"/>
    <cellStyle name="Millares [0] 10 3 9" xfId="8674" xr:uid="{5C993B43-93BF-4472-9E4B-D4843E0EC133}"/>
    <cellStyle name="Millares [0] 10 3 9 2" xfId="30177" xr:uid="{B2F1D1CD-B4B9-4162-85B1-12CC87720902}"/>
    <cellStyle name="Millares [0] 10 4" xfId="691" xr:uid="{796AC470-84E6-438A-8366-3772FC1F66BD}"/>
    <cellStyle name="Millares [0] 10 4 10" xfId="43700" xr:uid="{1AC82BB0-0BB2-4276-A427-A095C0B8D05B}"/>
    <cellStyle name="Millares [0] 10 4 11" xfId="50304" xr:uid="{F06D048F-3BBE-4CC9-A34C-84B6B4EBB223}"/>
    <cellStyle name="Millares [0] 10 4 2" xfId="1637" xr:uid="{4820581B-9F0F-4DED-87FC-DD4B23C8E2C8}"/>
    <cellStyle name="Millares [0] 10 4 2 2" xfId="4466" xr:uid="{5A6772A0-A20E-42BF-A807-B5FA532567BD}"/>
    <cellStyle name="Millares [0] 10 4 2 2 2" xfId="12732" xr:uid="{65BF0B62-BA6D-42A1-BE01-2DAC96E4BBA5}"/>
    <cellStyle name="Millares [0] 10 4 2 2 2 2" xfId="34235" xr:uid="{F3DD2C4A-3D01-4A97-82A4-26C4D66991DB}"/>
    <cellStyle name="Millares [0] 10 4 2 2 3" xfId="19367" xr:uid="{00A2E4B5-9C37-4F4A-998E-4EF70A079300}"/>
    <cellStyle name="Millares [0] 10 4 2 2 3 2" xfId="40870" xr:uid="{47B76767-1FCA-473F-B696-9A0FC83166DE}"/>
    <cellStyle name="Millares [0] 10 4 2 2 4" xfId="25972" xr:uid="{4EF722EA-3FB5-4323-83B5-39EC2F65FA50}"/>
    <cellStyle name="Millares [0] 10 4 2 2 5" xfId="47475" xr:uid="{A95EF7E1-CF9E-4C1E-A29D-64E52BB10A1D}"/>
    <cellStyle name="Millares [0] 10 4 2 2 6" xfId="54079" xr:uid="{EAD5C08E-50CA-40CB-A3DB-8FD7EDB9AA63}"/>
    <cellStyle name="Millares [0] 10 4 2 3" xfId="6605" xr:uid="{E807F3A3-B31E-4AB3-9EC4-573C683D7E90}"/>
    <cellStyle name="Millares [0] 10 4 2 3 2" xfId="14871" xr:uid="{F299A95A-54BC-4867-924B-EE7231DFAEAD}"/>
    <cellStyle name="Millares [0] 10 4 2 3 2 2" xfId="36374" xr:uid="{41CFF4B3-CA43-4702-8290-D9C37878D25B}"/>
    <cellStyle name="Millares [0] 10 4 2 3 3" xfId="21506" xr:uid="{8EAC6C5C-21A3-4B60-BE03-586D224D09B9}"/>
    <cellStyle name="Millares [0] 10 4 2 3 3 2" xfId="43009" xr:uid="{7547BFDA-2E78-4D7B-B0BC-96D6004729A1}"/>
    <cellStyle name="Millares [0] 10 4 2 3 4" xfId="28111" xr:uid="{E7808BBA-B020-4F0D-B654-465CD7B68F54}"/>
    <cellStyle name="Millares [0] 10 4 2 3 5" xfId="49614" xr:uid="{1110F022-8F82-4317-AED6-E6E601D4C161}"/>
    <cellStyle name="Millares [0] 10 4 2 3 6" xfId="56218" xr:uid="{D706B6E0-C158-41B8-AE10-FED1D20C3AEB}"/>
    <cellStyle name="Millares [0] 10 4 2 4" xfId="8246" xr:uid="{4E3C5BD0-804C-4B9B-B3E0-B154E56D50A4}"/>
    <cellStyle name="Millares [0] 10 4 2 4 2" xfId="29749" xr:uid="{9C308153-BAA6-4598-B075-E7FC7B6BBDA8}"/>
    <cellStyle name="Millares [0] 10 4 2 5" xfId="9903" xr:uid="{8165D706-517D-4BB3-A4B2-506F169606D1}"/>
    <cellStyle name="Millares [0] 10 4 2 5 2" xfId="31406" xr:uid="{71B5F0B6-E77D-4CFB-A8A1-1969274A25BD}"/>
    <cellStyle name="Millares [0] 10 4 2 6" xfId="16538" xr:uid="{71FB6841-4FFD-4AB5-874D-62748D5A9DD2}"/>
    <cellStyle name="Millares [0] 10 4 2 6 2" xfId="38041" xr:uid="{BEA4B284-0858-4F0F-A72D-8047F228B861}"/>
    <cellStyle name="Millares [0] 10 4 2 7" xfId="23143" xr:uid="{5C9BD7C7-D8D2-4D19-B3EB-BAE8A5B5E520}"/>
    <cellStyle name="Millares [0] 10 4 2 8" xfId="44646" xr:uid="{67F2BDFD-E550-4219-A1FC-D4B6883D369A}"/>
    <cellStyle name="Millares [0] 10 4 2 9" xfId="51250" xr:uid="{B0B010C3-82F9-4DDC-AFF3-3AEAC318C77E}"/>
    <cellStyle name="Millares [0] 10 4 3" xfId="2324" xr:uid="{9A007127-319D-4C93-83C5-DA38AB9F89EB}"/>
    <cellStyle name="Millares [0] 10 4 3 2" xfId="10590" xr:uid="{2F690DC5-F5A3-402A-A539-20597D60DD29}"/>
    <cellStyle name="Millares [0] 10 4 3 2 2" xfId="32093" xr:uid="{8D2DCE4C-A2D2-4CCF-A1CF-DEE8EE54088F}"/>
    <cellStyle name="Millares [0] 10 4 3 3" xfId="17225" xr:uid="{A61525B9-0AA6-432C-8EA2-BE88139F2CDD}"/>
    <cellStyle name="Millares [0] 10 4 3 3 2" xfId="38728" xr:uid="{A6A0D390-ABAC-4A95-AC15-6716C950845E}"/>
    <cellStyle name="Millares [0] 10 4 3 4" xfId="23830" xr:uid="{834668FA-0824-4E96-9085-F6A3551DC42F}"/>
    <cellStyle name="Millares [0] 10 4 3 5" xfId="45333" xr:uid="{790A4BE7-92A3-4D8D-BBFD-CC880E5FF440}"/>
    <cellStyle name="Millares [0] 10 4 3 6" xfId="51937" xr:uid="{7D1DD249-5AEA-47D1-836F-8D5AAC4ECC53}"/>
    <cellStyle name="Millares [0] 10 4 4" xfId="3520" xr:uid="{1CDB4A2B-3964-4F48-997C-80A3C8D2394A}"/>
    <cellStyle name="Millares [0] 10 4 4 2" xfId="11786" xr:uid="{96FBE38A-ECBF-4183-9E1C-B192B4244036}"/>
    <cellStyle name="Millares [0] 10 4 4 2 2" xfId="33289" xr:uid="{9F220463-2420-4788-A1E7-F308E6C08BD6}"/>
    <cellStyle name="Millares [0] 10 4 4 3" xfId="18421" xr:uid="{3546D0A3-3DDA-4F57-9670-54137E21A79D}"/>
    <cellStyle name="Millares [0] 10 4 4 3 2" xfId="39924" xr:uid="{6D823A17-354D-42D4-9B62-D7E16A0DCADB}"/>
    <cellStyle name="Millares [0] 10 4 4 4" xfId="25026" xr:uid="{F43A434E-5230-49D4-8E23-514F3A94A975}"/>
    <cellStyle name="Millares [0] 10 4 4 5" xfId="46529" xr:uid="{EC036BBD-FEA5-40D8-8E96-7863B057A3A2}"/>
    <cellStyle name="Millares [0] 10 4 4 6" xfId="53133" xr:uid="{26DB87CB-EF8B-4810-9F74-4CFAABA9CE5F}"/>
    <cellStyle name="Millares [0] 10 4 5" xfId="5659" xr:uid="{76D84171-A993-46D2-B81E-046BB0F52D26}"/>
    <cellStyle name="Millares [0] 10 4 5 2" xfId="13925" xr:uid="{BE77100F-E273-48B6-ADD8-AC0ABEB8BF3A}"/>
    <cellStyle name="Millares [0] 10 4 5 2 2" xfId="35428" xr:uid="{59194F2B-9EF2-4DC2-8A49-F46CB5575B44}"/>
    <cellStyle name="Millares [0] 10 4 5 3" xfId="20560" xr:uid="{1303C46A-E0C5-4BCC-8C82-A929882EF1D5}"/>
    <cellStyle name="Millares [0] 10 4 5 3 2" xfId="42063" xr:uid="{C4B11B3F-5905-49E7-9B37-C8A221E2E52E}"/>
    <cellStyle name="Millares [0] 10 4 5 4" xfId="27165" xr:uid="{9B0A1875-7967-40B8-8ADD-10345BC6B56B}"/>
    <cellStyle name="Millares [0] 10 4 5 5" xfId="48668" xr:uid="{39B7E677-690D-4075-B7D6-B6A4B774A06A}"/>
    <cellStyle name="Millares [0] 10 4 5 6" xfId="55272" xr:uid="{EFBF4F7F-25D2-41D0-9B94-ECFC4A46EE5C}"/>
    <cellStyle name="Millares [0] 10 4 6" xfId="7300" xr:uid="{7365636B-9682-4B84-B334-FB5A77F717B4}"/>
    <cellStyle name="Millares [0] 10 4 6 2" xfId="28803" xr:uid="{B321E2C0-7FE0-4CF2-B36E-E7C87FDDAFF9}"/>
    <cellStyle name="Millares [0] 10 4 7" xfId="8957" xr:uid="{3447B6E4-E328-4C65-8B60-F77379A1589E}"/>
    <cellStyle name="Millares [0] 10 4 7 2" xfId="30460" xr:uid="{11A3ACF4-D8FA-4FAA-9081-F965AC7811DE}"/>
    <cellStyle name="Millares [0] 10 4 8" xfId="15592" xr:uid="{959F983C-29B8-4B02-A585-B4DE5841E4E6}"/>
    <cellStyle name="Millares [0] 10 4 8 2" xfId="37095" xr:uid="{941478E8-41E1-4672-B686-9D98DB31E968}"/>
    <cellStyle name="Millares [0] 10 4 9" xfId="22197" xr:uid="{EAEE42FA-FBD0-4D43-80F1-E86361724E1A}"/>
    <cellStyle name="Millares [0] 10 5" xfId="959" xr:uid="{E2664F5A-C468-4E5F-A449-05E174D7AB51}"/>
    <cellStyle name="Millares [0] 10 5 2" xfId="3788" xr:uid="{F4AF4C7B-737B-46A2-86BD-279C4B332CED}"/>
    <cellStyle name="Millares [0] 10 5 2 2" xfId="12054" xr:uid="{6979FCEB-4BFF-4CF0-86CB-45C046E21936}"/>
    <cellStyle name="Millares [0] 10 5 2 2 2" xfId="33557" xr:uid="{31157CD6-857F-458C-8E06-31ECAFBB1DA4}"/>
    <cellStyle name="Millares [0] 10 5 2 3" xfId="18689" xr:uid="{BC0D3447-7687-4313-9BC2-0D5C5EDD176F}"/>
    <cellStyle name="Millares [0] 10 5 2 3 2" xfId="40192" xr:uid="{E1BEEA6E-BBE7-45A3-9B5A-4137429D849A}"/>
    <cellStyle name="Millares [0] 10 5 2 4" xfId="25294" xr:uid="{4C93303C-DA46-40BC-9EC4-18008CFD7708}"/>
    <cellStyle name="Millares [0] 10 5 2 5" xfId="46797" xr:uid="{BC4CC255-C0A9-4B24-81A8-DDF9BADED2C8}"/>
    <cellStyle name="Millares [0] 10 5 2 6" xfId="53401" xr:uid="{E81FA3DF-D0CA-4D6F-ACAE-750491DCB45F}"/>
    <cellStyle name="Millares [0] 10 5 3" xfId="5927" xr:uid="{CA5E5B53-B348-4243-A39B-FB2A98408FBB}"/>
    <cellStyle name="Millares [0] 10 5 3 2" xfId="14193" xr:uid="{07099998-9266-429E-8CA6-2642EEF020E8}"/>
    <cellStyle name="Millares [0] 10 5 3 2 2" xfId="35696" xr:uid="{BF59CADA-C0EF-48A9-887D-D54BE94F90AD}"/>
    <cellStyle name="Millares [0] 10 5 3 3" xfId="20828" xr:uid="{F82ABA39-29AF-4677-BCD6-B9A1929903D2}"/>
    <cellStyle name="Millares [0] 10 5 3 3 2" xfId="42331" xr:uid="{2FEED664-972B-40FE-8207-99F0A72BD537}"/>
    <cellStyle name="Millares [0] 10 5 3 4" xfId="27433" xr:uid="{F9C07540-688C-40B6-BF81-231A34A8D67E}"/>
    <cellStyle name="Millares [0] 10 5 3 5" xfId="48936" xr:uid="{D1F67D9A-5802-4D71-8BD6-581B2BD6F295}"/>
    <cellStyle name="Millares [0] 10 5 3 6" xfId="55540" xr:uid="{3A7AE014-BFEE-4507-915F-DBB70B8988D5}"/>
    <cellStyle name="Millares [0] 10 5 4" xfId="7568" xr:uid="{910E22DE-D976-42A6-88E9-FD593C558B08}"/>
    <cellStyle name="Millares [0] 10 5 4 2" xfId="29071" xr:uid="{491139A5-F8DF-4CFF-9693-C89189E8D928}"/>
    <cellStyle name="Millares [0] 10 5 5" xfId="9225" xr:uid="{44F8666D-99F5-4FB9-B601-6FA4E77AD913}"/>
    <cellStyle name="Millares [0] 10 5 5 2" xfId="30728" xr:uid="{1FE8133F-8652-4D1E-87C5-C2F5D4D3ACC1}"/>
    <cellStyle name="Millares [0] 10 5 6" xfId="15860" xr:uid="{5A51C33E-EB0D-479C-B44D-E99B2440C3AF}"/>
    <cellStyle name="Millares [0] 10 5 6 2" xfId="37363" xr:uid="{9D8805DE-4A17-43A8-A27C-84F45FFBD485}"/>
    <cellStyle name="Millares [0] 10 5 7" xfId="22465" xr:uid="{5F7C6AFA-E4F4-4F10-B3DF-64F84FBCAA4E}"/>
    <cellStyle name="Millares [0] 10 5 8" xfId="43968" xr:uid="{EDED8D96-D9CD-4E6B-A2CB-2F54100D22A6}"/>
    <cellStyle name="Millares [0] 10 5 9" xfId="50572" xr:uid="{3299DAAC-2341-487C-BABC-4FC6E76DE108}"/>
    <cellStyle name="Millares [0] 10 6" xfId="1220" xr:uid="{FDC8B5A2-8284-40B5-888F-1F88E1CE123B}"/>
    <cellStyle name="Millares [0] 10 6 2" xfId="4049" xr:uid="{12CCCD1E-AB1D-4DCD-9ADB-A83ACC5E8692}"/>
    <cellStyle name="Millares [0] 10 6 2 2" xfId="12315" xr:uid="{EB4CC6A3-D1DB-4739-9404-906FD129D0FF}"/>
    <cellStyle name="Millares [0] 10 6 2 2 2" xfId="33818" xr:uid="{A90F4367-9ABF-4578-AEE0-74F7E5DD03D9}"/>
    <cellStyle name="Millares [0] 10 6 2 3" xfId="18950" xr:uid="{87B7B9B9-EA6D-4187-B0A8-0FEB1D39A834}"/>
    <cellStyle name="Millares [0] 10 6 2 3 2" xfId="40453" xr:uid="{CBFF1227-A896-4B1A-8DFF-EBB2223585DD}"/>
    <cellStyle name="Millares [0] 10 6 2 4" xfId="25555" xr:uid="{BAC0B2FE-1997-4FCA-A487-A3E7EB0BB8EE}"/>
    <cellStyle name="Millares [0] 10 6 2 5" xfId="47058" xr:uid="{8820783E-6E75-4CDA-940D-B62631F99299}"/>
    <cellStyle name="Millares [0] 10 6 2 6" xfId="53662" xr:uid="{6999D3D6-1E48-4578-8F78-D87CD9B7BC1B}"/>
    <cellStyle name="Millares [0] 10 6 3" xfId="6188" xr:uid="{2B109958-6AF1-4A01-B032-93625D5F092E}"/>
    <cellStyle name="Millares [0] 10 6 3 2" xfId="14454" xr:uid="{467679B7-BB6C-4030-854F-F643771C122F}"/>
    <cellStyle name="Millares [0] 10 6 3 2 2" xfId="35957" xr:uid="{E33E568E-7EED-4649-87DB-37156AF776F3}"/>
    <cellStyle name="Millares [0] 10 6 3 3" xfId="21089" xr:uid="{BEE9FB3B-A168-4437-9EEB-4F4CC692D439}"/>
    <cellStyle name="Millares [0] 10 6 3 3 2" xfId="42592" xr:uid="{173472F0-7433-459D-A3D6-01D2477C2188}"/>
    <cellStyle name="Millares [0] 10 6 3 4" xfId="27694" xr:uid="{DBAD14FB-D668-4599-AF28-E70A6F4F6E88}"/>
    <cellStyle name="Millares [0] 10 6 3 5" xfId="49197" xr:uid="{630979BA-A771-44BE-A724-2508371BF052}"/>
    <cellStyle name="Millares [0] 10 6 3 6" xfId="55801" xr:uid="{F76F79D1-3D11-4955-B732-656CB90B00EC}"/>
    <cellStyle name="Millares [0] 10 6 4" xfId="7829" xr:uid="{356C25B8-3DB9-431C-B299-E09E64EE4BDF}"/>
    <cellStyle name="Millares [0] 10 6 4 2" xfId="29332" xr:uid="{4E072C73-4347-400D-AF64-62A1C697DBB1}"/>
    <cellStyle name="Millares [0] 10 6 5" xfId="9486" xr:uid="{8A9F6326-00F8-479E-9FAF-9E3C810B51EA}"/>
    <cellStyle name="Millares [0] 10 6 5 2" xfId="30989" xr:uid="{063D1081-AC28-4775-B0E0-0A3DE9900BD8}"/>
    <cellStyle name="Millares [0] 10 6 6" xfId="16121" xr:uid="{C40E1D6E-A7FD-436A-A6CF-C97DC9684757}"/>
    <cellStyle name="Millares [0] 10 6 6 2" xfId="37624" xr:uid="{1124DA5E-66AA-4973-9947-1225E54021BA}"/>
    <cellStyle name="Millares [0] 10 6 7" xfId="22726" xr:uid="{526CBD55-3081-4942-962D-ED79B8DDB1C0}"/>
    <cellStyle name="Millares [0] 10 6 8" xfId="44229" xr:uid="{4C9E4EF2-8790-4F62-86AA-283FCDF03546}"/>
    <cellStyle name="Millares [0] 10 6 9" xfId="50833" xr:uid="{01CACAB3-B210-48E9-B5E8-643CBF62AE1C}"/>
    <cellStyle name="Millares [0] 10 7" xfId="1908" xr:uid="{0BD19E1F-0C02-493B-BAF3-F3E8F5D7EE0E}"/>
    <cellStyle name="Millares [0] 10 7 2" xfId="10174" xr:uid="{AC2959D3-C88B-47AD-B792-87CCA1511964}"/>
    <cellStyle name="Millares [0] 10 7 2 2" xfId="31677" xr:uid="{01129E7C-D8B0-4DBE-B152-713DAFBDCBB9}"/>
    <cellStyle name="Millares [0] 10 7 3" xfId="16809" xr:uid="{EBE6C53C-66D0-41AD-BB35-B21059F77DAF}"/>
    <cellStyle name="Millares [0] 10 7 3 2" xfId="38312" xr:uid="{03A1DAA9-A1E2-4411-857A-5FEF77AF74A1}"/>
    <cellStyle name="Millares [0] 10 7 4" xfId="23414" xr:uid="{D2FD1854-31DF-44A0-AFE3-F0B1B8F3452C}"/>
    <cellStyle name="Millares [0] 10 7 5" xfId="44917" xr:uid="{8D39C2E0-C750-415F-859A-E737F1B39FD3}"/>
    <cellStyle name="Millares [0] 10 7 6" xfId="51521" xr:uid="{8A9DA648-B2AE-4FE9-AEC8-977DA2AAD5B3}"/>
    <cellStyle name="Millares [0] 10 8" xfId="2593" xr:uid="{787F1302-40AE-4FA9-9E64-631169990AE0}"/>
    <cellStyle name="Millares [0] 10 8 2" xfId="10859" xr:uid="{C174887D-C7A7-48F6-BD00-3F04EA1DEFD3}"/>
    <cellStyle name="Millares [0] 10 8 2 2" xfId="32362" xr:uid="{EFF9E5EF-A497-4B0F-A513-BBD311682335}"/>
    <cellStyle name="Millares [0] 10 8 3" xfId="17494" xr:uid="{112DDCE3-372F-45F7-8795-43DEE4D7F1FD}"/>
    <cellStyle name="Millares [0] 10 8 3 2" xfId="38997" xr:uid="{18A63328-70B1-404C-8547-FC22F0181897}"/>
    <cellStyle name="Millares [0] 10 8 4" xfId="24099" xr:uid="{39DFCB16-5C6C-488B-9581-FF0D384DEBA7}"/>
    <cellStyle name="Millares [0] 10 8 5" xfId="45602" xr:uid="{8187B16F-BCCF-47AD-9AC6-41952CA0D2A5}"/>
    <cellStyle name="Millares [0] 10 8 6" xfId="52206" xr:uid="{FC0018AE-B43A-469C-BAE4-2EAE7C3FF244}"/>
    <cellStyle name="Millares [0] 10 9" xfId="3104" xr:uid="{B7BC5D8A-0EAF-4325-9B14-987C0B20721C}"/>
    <cellStyle name="Millares [0] 10 9 2" xfId="11370" xr:uid="{92F502C5-502E-4D0E-AD68-3366F8CCD33D}"/>
    <cellStyle name="Millares [0] 10 9 2 2" xfId="32873" xr:uid="{0489C134-FF0E-4CB0-9CCC-AB223C820852}"/>
    <cellStyle name="Millares [0] 10 9 3" xfId="18005" xr:uid="{131E1B35-B1B0-4FDD-8208-FB75FB3D8B1A}"/>
    <cellStyle name="Millares [0] 10 9 3 2" xfId="39508" xr:uid="{3DE5BD29-A4E1-4D81-B81C-9705CBDC65C0}"/>
    <cellStyle name="Millares [0] 10 9 4" xfId="24610" xr:uid="{F54E5277-C8D9-45E8-8037-28348730F99C}"/>
    <cellStyle name="Millares [0] 10 9 5" xfId="46113" xr:uid="{29FE4C6E-D6F9-443E-B579-6A5AD035BC3F}"/>
    <cellStyle name="Millares [0] 10 9 6" xfId="52717" xr:uid="{277AA457-E97D-4547-BF72-D35AD940D6E1}"/>
    <cellStyle name="Millares [0] 11" xfId="226" xr:uid="{502788F1-510A-4386-8463-CAB3DFEC802D}"/>
    <cellStyle name="Millares [0] 11 10" xfId="4745" xr:uid="{9627E26F-F9C0-40A7-9674-90D7553EAE86}"/>
    <cellStyle name="Millares [0] 11 10 2" xfId="13011" xr:uid="{5DD32758-A4C4-4F53-9171-BBA1A81EC3D5}"/>
    <cellStyle name="Millares [0] 11 10 2 2" xfId="34514" xr:uid="{101900DB-604D-4771-ADA2-CB3DF47474CA}"/>
    <cellStyle name="Millares [0] 11 10 3" xfId="19646" xr:uid="{B33AFE44-15E5-4BC1-8B76-B17B14170312}"/>
    <cellStyle name="Millares [0] 11 10 3 2" xfId="41149" xr:uid="{7EA2A2AD-25B4-40CA-8C41-56E6398EAE76}"/>
    <cellStyle name="Millares [0] 11 10 4" xfId="26251" xr:uid="{79B8B1DF-1FD4-423C-A24C-088B4ADBF5B3}"/>
    <cellStyle name="Millares [0] 11 10 5" xfId="47754" xr:uid="{9E2B9235-5DA4-404D-9EEE-8F782D1AB023}"/>
    <cellStyle name="Millares [0] 11 10 6" xfId="54358" xr:uid="{B79E6CCF-2D95-4FBE-A5FA-07E419C9A013}"/>
    <cellStyle name="Millares [0] 11 11" xfId="5248" xr:uid="{3FF3B1C1-F39F-4C96-8CF3-B609E4B7DA04}"/>
    <cellStyle name="Millares [0] 11 11 2" xfId="13514" xr:uid="{715CB23C-A076-4C2D-9252-41E56F6A1DB3}"/>
    <cellStyle name="Millares [0] 11 11 2 2" xfId="35017" xr:uid="{14AC1E3D-22BE-4B1C-B076-05F0D09D4D05}"/>
    <cellStyle name="Millares [0] 11 11 3" xfId="20149" xr:uid="{1ED70076-5877-4C1E-81BD-894CF3BE759F}"/>
    <cellStyle name="Millares [0] 11 11 3 2" xfId="41652" xr:uid="{403B4843-B4D6-437A-A0DD-ECC548675B9B}"/>
    <cellStyle name="Millares [0] 11 11 4" xfId="26754" xr:uid="{3595EF1E-F735-489E-80A5-2AFE07CFA808}"/>
    <cellStyle name="Millares [0] 11 11 5" xfId="48257" xr:uid="{E36F4C36-B84F-4A33-9284-722A0321CB07}"/>
    <cellStyle name="Millares [0] 11 11 6" xfId="54861" xr:uid="{6D3EFD35-266F-4AAF-95F9-94A2CE305FA2}"/>
    <cellStyle name="Millares [0] 11 12" xfId="6889" xr:uid="{6058BCF0-37E5-4EB2-B7D8-BF7A7087A752}"/>
    <cellStyle name="Millares [0] 11 12 2" xfId="28392" xr:uid="{085469CA-E2C9-4848-B47B-A50B9D8FC8D8}"/>
    <cellStyle name="Millares [0] 11 13" xfId="8543" xr:uid="{8A539C59-F882-4EBF-82EF-4AE6689F4C9A}"/>
    <cellStyle name="Millares [0] 11 13 2" xfId="30046" xr:uid="{DC2A63AE-405F-411E-91AD-196E859330E3}"/>
    <cellStyle name="Millares [0] 11 14" xfId="15182" xr:uid="{536D07D1-505B-4D6B-8023-3EBCB0F8B09F}"/>
    <cellStyle name="Millares [0] 11 14 2" xfId="36685" xr:uid="{7B3429A6-B1DE-4344-994A-77CFB3C7905B}"/>
    <cellStyle name="Millares [0] 11 15" xfId="21787" xr:uid="{FDFF8D2A-0438-4809-ABFF-B844E887F320}"/>
    <cellStyle name="Millares [0] 11 16" xfId="43290" xr:uid="{9D00938C-E2C7-4CD5-93D7-795998609D1D}"/>
    <cellStyle name="Millares [0] 11 17" xfId="49894" xr:uid="{5D2AE35C-5593-49B1-86A2-CA88B40FA5B9}"/>
    <cellStyle name="Millares [0] 11 2" xfId="541" xr:uid="{C18EBBF8-BCBB-4C9D-B456-3DEC8860FCFF}"/>
    <cellStyle name="Millares [0] 11 2 10" xfId="7152" xr:uid="{B0B39691-FCD2-4847-9C96-643F81C23973}"/>
    <cellStyle name="Millares [0] 11 2 10 2" xfId="28655" xr:uid="{3F20C455-BDA5-4BD9-9C8A-532D72B1A662}"/>
    <cellStyle name="Millares [0] 11 2 11" xfId="8808" xr:uid="{3D220531-05CB-42BB-BFB6-8C65EEFFC67D}"/>
    <cellStyle name="Millares [0] 11 2 11 2" xfId="30311" xr:uid="{B733CEF4-BE42-4A2E-A31F-0E1ADF9FCDC2}"/>
    <cellStyle name="Millares [0] 11 2 12" xfId="15444" xr:uid="{4392CBC9-0495-43FB-B4FD-8075355D3475}"/>
    <cellStyle name="Millares [0] 11 2 12 2" xfId="36947" xr:uid="{B3602B3D-D933-4E8F-87C2-C38C63072BA0}"/>
    <cellStyle name="Millares [0] 11 2 13" xfId="22049" xr:uid="{9C3EB382-D284-4D10-B09E-54A79CE9086B}"/>
    <cellStyle name="Millares [0] 11 2 14" xfId="43552" xr:uid="{103B0C71-BD48-4040-BFAF-8F00218E1C43}"/>
    <cellStyle name="Millares [0] 11 2 15" xfId="50156" xr:uid="{20E97946-7D35-410E-BD44-E16FC64EB4F2}"/>
    <cellStyle name="Millares [0] 11 2 2" xfId="823" xr:uid="{C70E41E6-EE21-4586-BD81-5CB17DA4B042}"/>
    <cellStyle name="Millares [0] 11 2 2 10" xfId="15724" xr:uid="{475D0E48-D8FA-4E5D-9084-868275174CE5}"/>
    <cellStyle name="Millares [0] 11 2 2 10 2" xfId="37227" xr:uid="{3CC6BF75-9225-4334-99C8-62388A0BADF6}"/>
    <cellStyle name="Millares [0] 11 2 2 11" xfId="22329" xr:uid="{BE150AE1-347D-4EDC-B207-9CBFFB67F2E0}"/>
    <cellStyle name="Millares [0] 11 2 2 12" xfId="43832" xr:uid="{5E8A70B4-5E13-4422-9E31-DB7E3F0B62BA}"/>
    <cellStyle name="Millares [0] 11 2 2 13" xfId="50436" xr:uid="{F2050980-CA7B-49DB-9078-5585CFF2F1CA}"/>
    <cellStyle name="Millares [0] 11 2 2 2" xfId="1769" xr:uid="{6852A862-A4CD-414A-9527-2F8D7455D977}"/>
    <cellStyle name="Millares [0] 11 2 2 2 2" xfId="4598" xr:uid="{F3DFFB4C-B0FA-453B-997C-3CFA9767077E}"/>
    <cellStyle name="Millares [0] 11 2 2 2 2 2" xfId="12864" xr:uid="{38D642EC-BFB7-4C87-9BF5-987C71921605}"/>
    <cellStyle name="Millares [0] 11 2 2 2 2 2 2" xfId="34367" xr:uid="{581975F1-93D1-4955-9120-0EF9A1DFF51C}"/>
    <cellStyle name="Millares [0] 11 2 2 2 2 3" xfId="19499" xr:uid="{2A6D2220-B3E8-4A2A-B77E-A9ED7708FC27}"/>
    <cellStyle name="Millares [0] 11 2 2 2 2 3 2" xfId="41002" xr:uid="{C5452ECD-8B41-4A7B-BE43-22AB64D6EFD6}"/>
    <cellStyle name="Millares [0] 11 2 2 2 2 4" xfId="26104" xr:uid="{B2E71ADE-908B-40D8-A704-EC2BBA1E2C12}"/>
    <cellStyle name="Millares [0] 11 2 2 2 2 5" xfId="47607" xr:uid="{6C832DF0-FB66-4522-A6BB-1A12479916B6}"/>
    <cellStyle name="Millares [0] 11 2 2 2 2 6" xfId="54211" xr:uid="{3CBF8FE1-EFE7-46E4-83C9-BE95B72DBDEA}"/>
    <cellStyle name="Millares [0] 11 2 2 2 3" xfId="6737" xr:uid="{5AEBA783-7672-4863-9068-54B99DB845AE}"/>
    <cellStyle name="Millares [0] 11 2 2 2 3 2" xfId="15003" xr:uid="{00E3F26A-6B50-4C7A-B837-4A1B07E310F5}"/>
    <cellStyle name="Millares [0] 11 2 2 2 3 2 2" xfId="36506" xr:uid="{E914E181-9815-4F3B-8CA2-978258ADB38D}"/>
    <cellStyle name="Millares [0] 11 2 2 2 3 3" xfId="21638" xr:uid="{5F72CEAC-37FE-41F2-A052-12F68692FAA8}"/>
    <cellStyle name="Millares [0] 11 2 2 2 3 3 2" xfId="43141" xr:uid="{4795D3BC-3570-4778-B8D9-9ECB18582E03}"/>
    <cellStyle name="Millares [0] 11 2 2 2 3 4" xfId="28243" xr:uid="{0D4F5EC4-92F3-4435-8C5F-0EDB8D7F5CA7}"/>
    <cellStyle name="Millares [0] 11 2 2 2 3 5" xfId="49746" xr:uid="{E23FD206-CF68-4BBB-B57D-13680DE281E5}"/>
    <cellStyle name="Millares [0] 11 2 2 2 3 6" xfId="56350" xr:uid="{A333A1F1-ADD6-42F3-9876-6D17D75C4F3C}"/>
    <cellStyle name="Millares [0] 11 2 2 2 4" xfId="8378" xr:uid="{F8414ECE-6DA5-4B06-A8C0-0D246759DDC2}"/>
    <cellStyle name="Millares [0] 11 2 2 2 4 2" xfId="29881" xr:uid="{77285032-7B68-4583-9E22-533CBB990553}"/>
    <cellStyle name="Millares [0] 11 2 2 2 5" xfId="10035" xr:uid="{A78B0A11-7CCE-4F12-98B4-276A726CDC39}"/>
    <cellStyle name="Millares [0] 11 2 2 2 5 2" xfId="31538" xr:uid="{D05DB4C1-7110-4952-814E-255020CFC9C9}"/>
    <cellStyle name="Millares [0] 11 2 2 2 6" xfId="16670" xr:uid="{BEED5897-518E-431B-91F2-D841DAD38784}"/>
    <cellStyle name="Millares [0] 11 2 2 2 6 2" xfId="38173" xr:uid="{2928C8B2-E697-4AB5-B7ED-97ED734AD783}"/>
    <cellStyle name="Millares [0] 11 2 2 2 7" xfId="23275" xr:uid="{3486F61A-48C6-47CD-8164-655D1D76E864}"/>
    <cellStyle name="Millares [0] 11 2 2 2 8" xfId="44778" xr:uid="{46636FD3-54DD-48C5-8636-FE7C10CC82EC}"/>
    <cellStyle name="Millares [0] 11 2 2 2 9" xfId="51382" xr:uid="{128AFE72-45F9-4A8D-B1FB-77FB3537D43E}"/>
    <cellStyle name="Millares [0] 11 2 2 3" xfId="2456" xr:uid="{D94743E4-7ECE-4B98-AD24-0F2B796F802B}"/>
    <cellStyle name="Millares [0] 11 2 2 3 2" xfId="10722" xr:uid="{12E2E230-920F-4023-BE38-F19B3C00AAE3}"/>
    <cellStyle name="Millares [0] 11 2 2 3 2 2" xfId="32225" xr:uid="{85ADFCF2-5EE7-4FE9-8617-4D7B968C0811}"/>
    <cellStyle name="Millares [0] 11 2 2 3 3" xfId="17357" xr:uid="{DBC348B8-1E28-4C7C-A6D5-46BEC06B7E1D}"/>
    <cellStyle name="Millares [0] 11 2 2 3 3 2" xfId="38860" xr:uid="{49820236-05D0-45E6-B313-5409A9ED30DF}"/>
    <cellStyle name="Millares [0] 11 2 2 3 4" xfId="23962" xr:uid="{88B9B4B6-255C-417B-82C9-3108C785AE1F}"/>
    <cellStyle name="Millares [0] 11 2 2 3 5" xfId="45465" xr:uid="{504FF6C4-832F-4D52-A209-12EAC493E763}"/>
    <cellStyle name="Millares [0] 11 2 2 3 6" xfId="52069" xr:uid="{A2551E0B-6245-4B5C-A5DE-2F04AA51901F}"/>
    <cellStyle name="Millares [0] 11 2 2 4" xfId="2973" xr:uid="{A285A044-A32D-4F18-844C-298F13839F14}"/>
    <cellStyle name="Millares [0] 11 2 2 4 2" xfId="11239" xr:uid="{39414FC5-33D9-4E30-8BC2-4C85B509C7A9}"/>
    <cellStyle name="Millares [0] 11 2 2 4 2 2" xfId="32742" xr:uid="{FF6A59A0-CE07-4098-908F-A09B593345DD}"/>
    <cellStyle name="Millares [0] 11 2 2 4 3" xfId="17874" xr:uid="{E4FE82C6-67F6-48B3-BE9D-644B59FA482E}"/>
    <cellStyle name="Millares [0] 11 2 2 4 3 2" xfId="39377" xr:uid="{496CFF43-3A0A-4F16-8664-5E32280FF714}"/>
    <cellStyle name="Millares [0] 11 2 2 4 4" xfId="24479" xr:uid="{6ABE324B-7BEF-454D-A9EC-CE70985DB2A9}"/>
    <cellStyle name="Millares [0] 11 2 2 4 5" xfId="45982" xr:uid="{FEEEF0C1-65B1-4F9D-B4D4-CC74A42D3B78}"/>
    <cellStyle name="Millares [0] 11 2 2 4 6" xfId="52586" xr:uid="{AF54ED2D-054B-43CD-8314-49B623B5AAC9}"/>
    <cellStyle name="Millares [0] 11 2 2 5" xfId="3652" xr:uid="{01B71312-2BE1-47E3-BCE0-734723C125BC}"/>
    <cellStyle name="Millares [0] 11 2 2 5 2" xfId="11918" xr:uid="{E7B086F9-C12B-4D32-8FBA-0842EB7C0CEB}"/>
    <cellStyle name="Millares [0] 11 2 2 5 2 2" xfId="33421" xr:uid="{BE76072C-9B8C-4622-A6EC-0029A179AA82}"/>
    <cellStyle name="Millares [0] 11 2 2 5 3" xfId="18553" xr:uid="{7F9676A6-E469-4E69-86D6-D421263FD79C}"/>
    <cellStyle name="Millares [0] 11 2 2 5 3 2" xfId="40056" xr:uid="{0EB101D4-C5D8-4CC7-B9C5-031635783B03}"/>
    <cellStyle name="Millares [0] 11 2 2 5 4" xfId="25158" xr:uid="{71005E68-5317-4DC9-93C5-38E14493D6AF}"/>
    <cellStyle name="Millares [0] 11 2 2 5 5" xfId="46661" xr:uid="{48B902F6-3F6D-43D3-818A-70543886E1EA}"/>
    <cellStyle name="Millares [0] 11 2 2 5 6" xfId="53265" xr:uid="{E7C27ACF-274B-40BA-B3C9-BD30D66429ED}"/>
    <cellStyle name="Millares [0] 11 2 2 6" xfId="5117" xr:uid="{6F0AF7FD-C66B-4324-ADBA-12EA6BCED6B4}"/>
    <cellStyle name="Millares [0] 11 2 2 6 2" xfId="13383" xr:uid="{4760B3F7-DF3C-436B-8743-74DA3CF510AC}"/>
    <cellStyle name="Millares [0] 11 2 2 6 2 2" xfId="34886" xr:uid="{0D08C1CE-1834-43B4-8271-B43E48205AF5}"/>
    <cellStyle name="Millares [0] 11 2 2 6 3" xfId="20018" xr:uid="{A427882B-1709-4B19-BDC3-EE0446F7B080}"/>
    <cellStyle name="Millares [0] 11 2 2 6 3 2" xfId="41521" xr:uid="{48E809F5-A9E8-4F46-BC62-F3B66D7CFC07}"/>
    <cellStyle name="Millares [0] 11 2 2 6 4" xfId="26623" xr:uid="{04CCF1DB-8F42-4B86-8778-BDAA12E960E6}"/>
    <cellStyle name="Millares [0] 11 2 2 6 5" xfId="48126" xr:uid="{4B4CA21C-9A1A-4542-9EC4-CE0271B4C8CF}"/>
    <cellStyle name="Millares [0] 11 2 2 6 6" xfId="54730" xr:uid="{1C62034C-81AE-4714-B1D1-8408469FC07A}"/>
    <cellStyle name="Millares [0] 11 2 2 7" xfId="5791" xr:uid="{B099D8CC-F100-4733-A831-15207247D7C3}"/>
    <cellStyle name="Millares [0] 11 2 2 7 2" xfId="14057" xr:uid="{33B790F8-F0B7-4B0A-AB33-94E86C1B3336}"/>
    <cellStyle name="Millares [0] 11 2 2 7 2 2" xfId="35560" xr:uid="{97B9A99D-83A6-4DE9-B6DA-4890889F8EA0}"/>
    <cellStyle name="Millares [0] 11 2 2 7 3" xfId="20692" xr:uid="{B5FFF2CA-EDB2-4EF9-B3D8-037283D24D4A}"/>
    <cellStyle name="Millares [0] 11 2 2 7 3 2" xfId="42195" xr:uid="{236F5CE2-303C-4509-940D-606F3EB0151B}"/>
    <cellStyle name="Millares [0] 11 2 2 7 4" xfId="27297" xr:uid="{16C42A0D-8539-4259-AAB6-7AB57BC8C495}"/>
    <cellStyle name="Millares [0] 11 2 2 7 5" xfId="48800" xr:uid="{1EE05FE0-B830-4DFD-AD95-C2F59E0A32A6}"/>
    <cellStyle name="Millares [0] 11 2 2 7 6" xfId="55404" xr:uid="{5202D1F1-0C0D-4B4A-83FB-56F1323B54B8}"/>
    <cellStyle name="Millares [0] 11 2 2 8" xfId="7432" xr:uid="{DE7FE77C-064E-48FF-89EC-BFDE583978A8}"/>
    <cellStyle name="Millares [0] 11 2 2 8 2" xfId="28935" xr:uid="{1DBEE129-9A0F-43B9-80BA-2E638794C75B}"/>
    <cellStyle name="Millares [0] 11 2 2 9" xfId="9089" xr:uid="{2D0A4973-8090-4949-8262-2B7552B1CCEF}"/>
    <cellStyle name="Millares [0] 11 2 2 9 2" xfId="30592" xr:uid="{52689A23-ACB5-4E69-8D12-FF6E409CB6D3}"/>
    <cellStyle name="Millares [0] 11 2 3" xfId="1093" xr:uid="{881A1B50-97D1-49C7-B2B9-FD1066386282}"/>
    <cellStyle name="Millares [0] 11 2 3 2" xfId="3922" xr:uid="{17F40739-2EDB-4071-8618-98EA99DB47BB}"/>
    <cellStyle name="Millares [0] 11 2 3 2 2" xfId="12188" xr:uid="{E06B54E6-EFE2-40DC-9A87-523E6CFEF93D}"/>
    <cellStyle name="Millares [0] 11 2 3 2 2 2" xfId="33691" xr:uid="{2CFD24F4-05B2-4371-B8FB-DB0DA0CFE1F9}"/>
    <cellStyle name="Millares [0] 11 2 3 2 3" xfId="18823" xr:uid="{8B256E3E-A556-4666-B9CA-E10A719A031A}"/>
    <cellStyle name="Millares [0] 11 2 3 2 3 2" xfId="40326" xr:uid="{361A94DB-598C-4908-A742-F7843D81E332}"/>
    <cellStyle name="Millares [0] 11 2 3 2 4" xfId="25428" xr:uid="{312E7A36-A4A1-4ABC-8028-68D0C0313F23}"/>
    <cellStyle name="Millares [0] 11 2 3 2 5" xfId="46931" xr:uid="{AAB495B1-B238-43B9-BF74-30B5C6185B33}"/>
    <cellStyle name="Millares [0] 11 2 3 2 6" xfId="53535" xr:uid="{F0E9EA52-FE4B-47C5-ACD6-417EC8F24005}"/>
    <cellStyle name="Millares [0] 11 2 3 3" xfId="6061" xr:uid="{CC4F4AA1-E3B9-472F-8769-91F30391FBA3}"/>
    <cellStyle name="Millares [0] 11 2 3 3 2" xfId="14327" xr:uid="{BAD138D7-779D-45B3-A981-85B7DF93E330}"/>
    <cellStyle name="Millares [0] 11 2 3 3 2 2" xfId="35830" xr:uid="{4E737064-AAD5-466E-8D32-56283AB8B24B}"/>
    <cellStyle name="Millares [0] 11 2 3 3 3" xfId="20962" xr:uid="{D7A9340D-AE36-4A4C-9E93-4999F76C5FF6}"/>
    <cellStyle name="Millares [0] 11 2 3 3 3 2" xfId="42465" xr:uid="{797A73A4-A540-46EC-AAE0-FA47DBBB02C1}"/>
    <cellStyle name="Millares [0] 11 2 3 3 4" xfId="27567" xr:uid="{38D2BE48-B25E-4016-9035-D37BEF20777E}"/>
    <cellStyle name="Millares [0] 11 2 3 3 5" xfId="49070" xr:uid="{D3486520-3DFE-4797-9760-206D71638887}"/>
    <cellStyle name="Millares [0] 11 2 3 3 6" xfId="55674" xr:uid="{BB203B8B-6D82-4202-9511-E5D187E3F4F0}"/>
    <cellStyle name="Millares [0] 11 2 3 4" xfId="7702" xr:uid="{5F907E5F-154A-4F41-8EE7-8CCFEDA7883C}"/>
    <cellStyle name="Millares [0] 11 2 3 4 2" xfId="29205" xr:uid="{83058B02-2B7D-42CB-9D8E-317671B0D379}"/>
    <cellStyle name="Millares [0] 11 2 3 5" xfId="9359" xr:uid="{2FB0669D-8CEF-4BC5-B9DE-15C7C5B2E5FE}"/>
    <cellStyle name="Millares [0] 11 2 3 5 2" xfId="30862" xr:uid="{308FE339-973F-447F-BC19-AA608472AF10}"/>
    <cellStyle name="Millares [0] 11 2 3 6" xfId="15994" xr:uid="{E86D8D2F-2C5D-4DF9-AB96-7739074F45D4}"/>
    <cellStyle name="Millares [0] 11 2 3 6 2" xfId="37497" xr:uid="{120F1BDB-5D5A-494C-B6CE-4E137941F1B0}"/>
    <cellStyle name="Millares [0] 11 2 3 7" xfId="22599" xr:uid="{86CD2294-E29F-400E-B975-599DAA0089D5}"/>
    <cellStyle name="Millares [0] 11 2 3 8" xfId="44102" xr:uid="{C0128BBD-08FD-41C2-906C-A16A789F13E5}"/>
    <cellStyle name="Millares [0] 11 2 3 9" xfId="50706" xr:uid="{A935FA5B-C34D-4A63-A774-1BB8F9B4A34B}"/>
    <cellStyle name="Millares [0] 11 2 4" xfId="1489" xr:uid="{B70E3A29-911D-4BBD-89CF-5BCF75FDECBD}"/>
    <cellStyle name="Millares [0] 11 2 4 2" xfId="4318" xr:uid="{4EAC2720-F972-4268-9B48-132D66EE22DD}"/>
    <cellStyle name="Millares [0] 11 2 4 2 2" xfId="12584" xr:uid="{7BAC7278-E403-4C2D-8690-04DD286AB87C}"/>
    <cellStyle name="Millares [0] 11 2 4 2 2 2" xfId="34087" xr:uid="{CC5BBCE7-8AAF-4298-965C-57AEDC2E3E49}"/>
    <cellStyle name="Millares [0] 11 2 4 2 3" xfId="19219" xr:uid="{F366BCB0-FFDA-41CF-A309-89EEA41C2AFE}"/>
    <cellStyle name="Millares [0] 11 2 4 2 3 2" xfId="40722" xr:uid="{F5B2F4E6-3E28-467A-8C5B-A71A98178A98}"/>
    <cellStyle name="Millares [0] 11 2 4 2 4" xfId="25824" xr:uid="{1F73A252-6E04-4F04-9B7E-030CAD98174E}"/>
    <cellStyle name="Millares [0] 11 2 4 2 5" xfId="47327" xr:uid="{760942A9-6D29-4FEC-97E6-6C42AC8E98DD}"/>
    <cellStyle name="Millares [0] 11 2 4 2 6" xfId="53931" xr:uid="{6D5EF224-BFAE-47E2-B7F0-7E529C3A4C99}"/>
    <cellStyle name="Millares [0] 11 2 4 3" xfId="6457" xr:uid="{D0CD8E73-A773-4664-81BF-58BFC7FE2297}"/>
    <cellStyle name="Millares [0] 11 2 4 3 2" xfId="14723" xr:uid="{92090215-5738-43AE-95B3-A3B501B24ABA}"/>
    <cellStyle name="Millares [0] 11 2 4 3 2 2" xfId="36226" xr:uid="{F2FCA4E9-1066-476B-B27A-724C6C1A85F4}"/>
    <cellStyle name="Millares [0] 11 2 4 3 3" xfId="21358" xr:uid="{DFF73AFE-C072-4BCB-A4B1-3F8EB83B8BC1}"/>
    <cellStyle name="Millares [0] 11 2 4 3 3 2" xfId="42861" xr:uid="{BC4A1901-5C03-4A95-98EA-F8C13690610B}"/>
    <cellStyle name="Millares [0] 11 2 4 3 4" xfId="27963" xr:uid="{AE1283F5-43ED-4C43-ABD2-9A836076AE42}"/>
    <cellStyle name="Millares [0] 11 2 4 3 5" xfId="49466" xr:uid="{E09CA7F1-6EC1-4770-86D1-B575BCF23369}"/>
    <cellStyle name="Millares [0] 11 2 4 3 6" xfId="56070" xr:uid="{66B9DCFA-F2F1-46B1-A500-CCB08740876E}"/>
    <cellStyle name="Millares [0] 11 2 4 4" xfId="8098" xr:uid="{8AF8AEC9-1E45-4A79-8FC9-1C5EEB3CF679}"/>
    <cellStyle name="Millares [0] 11 2 4 4 2" xfId="29601" xr:uid="{CE2EF099-86A0-43CA-9662-DD0FDA9DF99E}"/>
    <cellStyle name="Millares [0] 11 2 4 5" xfId="9755" xr:uid="{B190BCD8-E712-4459-A1FF-D4D01F232239}"/>
    <cellStyle name="Millares [0] 11 2 4 5 2" xfId="31258" xr:uid="{704AC0C6-C9F8-40F0-B041-67FADAA36743}"/>
    <cellStyle name="Millares [0] 11 2 4 6" xfId="16390" xr:uid="{2F643C38-BB8E-4254-8157-CA9625AD58AC}"/>
    <cellStyle name="Millares [0] 11 2 4 6 2" xfId="37893" xr:uid="{BEF67DDA-0F16-4F95-89D4-3CE269E2C1E3}"/>
    <cellStyle name="Millares [0] 11 2 4 7" xfId="22995" xr:uid="{D231B43B-4EB5-481E-A64D-3D7E09F4287F}"/>
    <cellStyle name="Millares [0] 11 2 4 8" xfId="44498" xr:uid="{0B613359-8896-4168-954E-74803ABD20C2}"/>
    <cellStyle name="Millares [0] 11 2 4 9" xfId="51102" xr:uid="{3A83F81D-5541-4812-B2EB-AB218B12E242}"/>
    <cellStyle name="Millares [0] 11 2 5" xfId="2176" xr:uid="{207BCC34-B8E6-4A40-AB72-302481BEF546}"/>
    <cellStyle name="Millares [0] 11 2 5 2" xfId="10442" xr:uid="{99B5B635-CBD5-4A1B-BADD-35C3121C9B44}"/>
    <cellStyle name="Millares [0] 11 2 5 2 2" xfId="31945" xr:uid="{6D522E9E-A238-4298-8E66-CC5F3C383461}"/>
    <cellStyle name="Millares [0] 11 2 5 3" xfId="17077" xr:uid="{9F7F0442-5DC9-4C29-8D52-793EE989DB26}"/>
    <cellStyle name="Millares [0] 11 2 5 3 2" xfId="38580" xr:uid="{0C368CBE-BACA-47F1-B677-8F2F9730AA0D}"/>
    <cellStyle name="Millares [0] 11 2 5 4" xfId="23682" xr:uid="{8D8E2878-88A0-4E78-BEA8-6EC16E63B274}"/>
    <cellStyle name="Millares [0] 11 2 5 5" xfId="45185" xr:uid="{4321F9E6-4F29-4893-9B00-EC8E3CB32E66}"/>
    <cellStyle name="Millares [0] 11 2 5 6" xfId="51789" xr:uid="{EF177622-C586-4959-B9C4-7E92495EE0FF}"/>
    <cellStyle name="Millares [0] 11 2 6" xfId="2723" xr:uid="{3E3C568B-AE31-4EC5-9080-74D5F5641D61}"/>
    <cellStyle name="Millares [0] 11 2 6 2" xfId="10989" xr:uid="{562CB342-C29E-456C-A503-414A7C6649BA}"/>
    <cellStyle name="Millares [0] 11 2 6 2 2" xfId="32492" xr:uid="{859C2CD7-188D-4D5A-B06B-F301B4D84617}"/>
    <cellStyle name="Millares [0] 11 2 6 3" xfId="17624" xr:uid="{A1A5378A-D495-4AC8-9CA3-3B58D36457C5}"/>
    <cellStyle name="Millares [0] 11 2 6 3 2" xfId="39127" xr:uid="{4BD8C2EA-0311-4405-802F-92DF894AA7C8}"/>
    <cellStyle name="Millares [0] 11 2 6 4" xfId="24229" xr:uid="{09A42411-846F-4886-8747-84CB53136B07}"/>
    <cellStyle name="Millares [0] 11 2 6 5" xfId="45732" xr:uid="{93E3BC91-F7BB-47F0-A5BE-E19C8C4E15D9}"/>
    <cellStyle name="Millares [0] 11 2 6 6" xfId="52336" xr:uid="{AD57C8E1-2ABD-40F8-B5E3-5F14CF36110F}"/>
    <cellStyle name="Millares [0] 11 2 7" xfId="3372" xr:uid="{4B1AC942-34A8-4491-B986-1136A4035740}"/>
    <cellStyle name="Millares [0] 11 2 7 2" xfId="11638" xr:uid="{B925F955-A361-4D38-ABCF-6819D0ED66E2}"/>
    <cellStyle name="Millares [0] 11 2 7 2 2" xfId="33141" xr:uid="{9B5DD63D-B4FE-4F89-9EEE-0E2741FFC9B5}"/>
    <cellStyle name="Millares [0] 11 2 7 3" xfId="18273" xr:uid="{79BEC3A5-CC54-47A5-A305-A0F629782429}"/>
    <cellStyle name="Millares [0] 11 2 7 3 2" xfId="39776" xr:uid="{CE35CAA2-EB13-444C-8773-0BFA79B68AEC}"/>
    <cellStyle name="Millares [0] 11 2 7 4" xfId="24878" xr:uid="{476E8A8D-EBAA-4BDF-ABBC-A884C00F8930}"/>
    <cellStyle name="Millares [0] 11 2 7 5" xfId="46381" xr:uid="{C872F0A4-C2F1-4C49-9F04-511DC207AC61}"/>
    <cellStyle name="Millares [0] 11 2 7 6" xfId="52985" xr:uid="{C0D812D7-778C-4BFA-979F-119A8C7DBD5A}"/>
    <cellStyle name="Millares [0] 11 2 8" xfId="4867" xr:uid="{E14DB97E-BE0C-4888-AEAC-FCDA0ABC1A83}"/>
    <cellStyle name="Millares [0] 11 2 8 2" xfId="13133" xr:uid="{657B2F99-DF80-4E3C-A4FF-BABDEC8DCDD5}"/>
    <cellStyle name="Millares [0] 11 2 8 2 2" xfId="34636" xr:uid="{E27ED344-8AB4-4B6E-9D46-CB637D211CCB}"/>
    <cellStyle name="Millares [0] 11 2 8 3" xfId="19768" xr:uid="{460EA220-D1DF-4B16-B8F0-2F546524B685}"/>
    <cellStyle name="Millares [0] 11 2 8 3 2" xfId="41271" xr:uid="{6616F223-2E6C-4166-BAC7-3FF8A68B2273}"/>
    <cellStyle name="Millares [0] 11 2 8 4" xfId="26373" xr:uid="{F99B98BD-35DF-4BE6-800C-10A64AD52168}"/>
    <cellStyle name="Millares [0] 11 2 8 5" xfId="47876" xr:uid="{AD2333D1-34C9-4E18-A102-AF082A57D67D}"/>
    <cellStyle name="Millares [0] 11 2 8 6" xfId="54480" xr:uid="{D6899918-B7A2-4085-AD38-7B3375C83E1F}"/>
    <cellStyle name="Millares [0] 11 2 9" xfId="5511" xr:uid="{348B6DBD-56C3-47CD-9BF3-34E335D298F1}"/>
    <cellStyle name="Millares [0] 11 2 9 2" xfId="13777" xr:uid="{DBF61762-B034-4DD8-ACED-910D711D140E}"/>
    <cellStyle name="Millares [0] 11 2 9 2 2" xfId="35280" xr:uid="{27BE58EF-98B6-45EF-8AE6-455DEB19DBD1}"/>
    <cellStyle name="Millares [0] 11 2 9 3" xfId="20412" xr:uid="{E0956758-AE32-47F0-BF3E-1B961601F01F}"/>
    <cellStyle name="Millares [0] 11 2 9 3 2" xfId="41915" xr:uid="{D30E33B9-4C94-4BE5-9845-BD56CBD97DA3}"/>
    <cellStyle name="Millares [0] 11 2 9 4" xfId="27017" xr:uid="{15E070D6-03D3-4B78-AF00-1E8933678662}"/>
    <cellStyle name="Millares [0] 11 2 9 5" xfId="48520" xr:uid="{1B151FFF-B599-4749-A80F-CE9934E3EFD1}"/>
    <cellStyle name="Millares [0] 11 2 9 6" xfId="55124" xr:uid="{5EE0108F-9109-4D0D-B0F5-1816CF84A9E1}"/>
    <cellStyle name="Millares [0] 11 3" xfId="413" xr:uid="{1FAA288B-D09B-4891-8CAF-BED6735D5B4F}"/>
    <cellStyle name="Millares [0] 11 3 10" xfId="15316" xr:uid="{BF45899E-00BC-4973-9BA5-6C689EE60EF8}"/>
    <cellStyle name="Millares [0] 11 3 10 2" xfId="36819" xr:uid="{1CDCF701-073C-4AC2-B8FF-BC1E4982745C}"/>
    <cellStyle name="Millares [0] 11 3 11" xfId="21921" xr:uid="{AC659B41-1AB2-4298-9681-ACEBF50E0ED6}"/>
    <cellStyle name="Millares [0] 11 3 12" xfId="43424" xr:uid="{C1C405F5-958B-42C3-B74B-612E2AAFDF72}"/>
    <cellStyle name="Millares [0] 11 3 13" xfId="50028" xr:uid="{FC207790-F2FB-4897-B327-9251CB3986DA}"/>
    <cellStyle name="Millares [0] 11 3 2" xfId="1361" xr:uid="{FB9AD3C2-64D9-435A-9ED5-2F67C16220D1}"/>
    <cellStyle name="Millares [0] 11 3 2 2" xfId="4190" xr:uid="{2251539A-4714-4419-9872-8B2E145B0274}"/>
    <cellStyle name="Millares [0] 11 3 2 2 2" xfId="12456" xr:uid="{202D8A32-8287-4FC6-82B4-58291BBB40E1}"/>
    <cellStyle name="Millares [0] 11 3 2 2 2 2" xfId="33959" xr:uid="{FA5C936C-DDF6-4BA6-AB1D-29504EEDBACD}"/>
    <cellStyle name="Millares [0] 11 3 2 2 3" xfId="19091" xr:uid="{3BDD0611-5CCB-4CA0-B8DE-CF807AA5A098}"/>
    <cellStyle name="Millares [0] 11 3 2 2 3 2" xfId="40594" xr:uid="{80515D05-3A35-4C8D-9FD4-8BDD3BCADA51}"/>
    <cellStyle name="Millares [0] 11 3 2 2 4" xfId="25696" xr:uid="{DA792566-3F4B-480B-92BA-52E109DD7E5E}"/>
    <cellStyle name="Millares [0] 11 3 2 2 5" xfId="47199" xr:uid="{C4B5F818-1D50-4585-9770-FA85D81504B2}"/>
    <cellStyle name="Millares [0] 11 3 2 2 6" xfId="53803" xr:uid="{E6C22E65-3136-4A38-8423-725FF377A202}"/>
    <cellStyle name="Millares [0] 11 3 2 3" xfId="6329" xr:uid="{6B8B8324-CC48-4A4D-89E8-FBB2ACC38943}"/>
    <cellStyle name="Millares [0] 11 3 2 3 2" xfId="14595" xr:uid="{2DA12218-1FDC-475E-9A76-51242B304DC4}"/>
    <cellStyle name="Millares [0] 11 3 2 3 2 2" xfId="36098" xr:uid="{A25C5928-A826-49F7-9656-A1332E922322}"/>
    <cellStyle name="Millares [0] 11 3 2 3 3" xfId="21230" xr:uid="{35DB20E9-A0D5-4302-BBC6-2FC3433FAC40}"/>
    <cellStyle name="Millares [0] 11 3 2 3 3 2" xfId="42733" xr:uid="{1D8756A7-ECF8-47A4-BDC5-1CB1CDAD030F}"/>
    <cellStyle name="Millares [0] 11 3 2 3 4" xfId="27835" xr:uid="{D0B4EFF1-4902-4A51-8C52-897C5A28980C}"/>
    <cellStyle name="Millares [0] 11 3 2 3 5" xfId="49338" xr:uid="{D3FC6D33-FBF1-4436-B597-0F5AAEC9572E}"/>
    <cellStyle name="Millares [0] 11 3 2 3 6" xfId="55942" xr:uid="{83F4AAB2-8E2F-4C4D-A130-0F989C5C3211}"/>
    <cellStyle name="Millares [0] 11 3 2 4" xfId="7970" xr:uid="{03299EBD-EF60-425C-A179-B2A0494A0B40}"/>
    <cellStyle name="Millares [0] 11 3 2 4 2" xfId="29473" xr:uid="{E8CDCCB8-F849-4857-8E70-1FFE0834E7C2}"/>
    <cellStyle name="Millares [0] 11 3 2 5" xfId="9627" xr:uid="{5CE6FB3E-919E-42A0-B408-B05E1898FCD0}"/>
    <cellStyle name="Millares [0] 11 3 2 5 2" xfId="31130" xr:uid="{F463FABB-0CCA-44DF-AFFA-8F8E1F46FD28}"/>
    <cellStyle name="Millares [0] 11 3 2 6" xfId="16262" xr:uid="{281F7FF5-3D26-4565-8C75-67E56254F5E8}"/>
    <cellStyle name="Millares [0] 11 3 2 6 2" xfId="37765" xr:uid="{281A5536-9981-4B1F-9400-0ED63953FEA0}"/>
    <cellStyle name="Millares [0] 11 3 2 7" xfId="22867" xr:uid="{B9F3A729-B4A9-444B-9247-114880B9FA33}"/>
    <cellStyle name="Millares [0] 11 3 2 8" xfId="44370" xr:uid="{ECD5A65F-467D-4B01-BCDB-F224E8635EE1}"/>
    <cellStyle name="Millares [0] 11 3 2 9" xfId="50974" xr:uid="{E3661ED8-C1BA-42E5-B3D9-C270809CE5F8}"/>
    <cellStyle name="Millares [0] 11 3 3" xfId="2048" xr:uid="{D1E4CDA5-BCEB-4CFA-8198-751BD53B3AB4}"/>
    <cellStyle name="Millares [0] 11 3 3 2" xfId="10314" xr:uid="{AC9588A3-79D8-411D-B56C-1F8FCB62F618}"/>
    <cellStyle name="Millares [0] 11 3 3 2 2" xfId="31817" xr:uid="{DC43F30F-D1C8-48FC-B72B-F3147C51CF87}"/>
    <cellStyle name="Millares [0] 11 3 3 3" xfId="16949" xr:uid="{2F5008F6-552D-4C63-BB9F-730FC245BD10}"/>
    <cellStyle name="Millares [0] 11 3 3 3 2" xfId="38452" xr:uid="{0A5D8ECF-BA81-46DE-837A-80F51BB8E852}"/>
    <cellStyle name="Millares [0] 11 3 3 4" xfId="23554" xr:uid="{44D63DF1-DF77-4F58-9625-D80A47E40EAC}"/>
    <cellStyle name="Millares [0] 11 3 3 5" xfId="45057" xr:uid="{60F5D195-19BA-4894-BB47-8321C63862E3}"/>
    <cellStyle name="Millares [0] 11 3 3 6" xfId="51661" xr:uid="{9022B62F-5B1F-45CD-B251-9B53EA98AB8C}"/>
    <cellStyle name="Millares [0] 11 3 4" xfId="2847" xr:uid="{94438CEC-A3AD-4544-9387-8ECED2DF56C3}"/>
    <cellStyle name="Millares [0] 11 3 4 2" xfId="11113" xr:uid="{38681480-96E7-487F-AE5A-FA42FD6723FC}"/>
    <cellStyle name="Millares [0] 11 3 4 2 2" xfId="32616" xr:uid="{EBD63569-6F32-45CC-9E87-4698AFAFDE4F}"/>
    <cellStyle name="Millares [0] 11 3 4 3" xfId="17748" xr:uid="{0BA4690F-9F7C-49F9-B46D-77DF3045D35F}"/>
    <cellStyle name="Millares [0] 11 3 4 3 2" xfId="39251" xr:uid="{4D520DA7-F7BE-40E8-B0A3-32153C4A6279}"/>
    <cellStyle name="Millares [0] 11 3 4 4" xfId="24353" xr:uid="{B8134E42-965F-4B01-AB2C-F3308E661F75}"/>
    <cellStyle name="Millares [0] 11 3 4 5" xfId="45856" xr:uid="{DD3BB6C7-D871-4001-A0C3-5069E2EE33DA}"/>
    <cellStyle name="Millares [0] 11 3 4 6" xfId="52460" xr:uid="{24185221-4566-4EC7-84FB-0271B8900E4A}"/>
    <cellStyle name="Millares [0] 11 3 5" xfId="3244" xr:uid="{2A8E123A-8AF3-4433-B4D6-A0E69CE2C7AC}"/>
    <cellStyle name="Millares [0] 11 3 5 2" xfId="11510" xr:uid="{4504048D-AD79-4D9A-8A4B-C5CDF54B35CB}"/>
    <cellStyle name="Millares [0] 11 3 5 2 2" xfId="33013" xr:uid="{E973CE07-6658-4C14-B07E-679D26994006}"/>
    <cellStyle name="Millares [0] 11 3 5 3" xfId="18145" xr:uid="{2FEBFC3E-CBD1-4220-BFE8-B03F7C19C192}"/>
    <cellStyle name="Millares [0] 11 3 5 3 2" xfId="39648" xr:uid="{13D462C1-82EA-4EBA-9EA9-2C7B8CA4D295}"/>
    <cellStyle name="Millares [0] 11 3 5 4" xfId="24750" xr:uid="{ED34FA99-3271-4D8D-806A-261AD78A4000}"/>
    <cellStyle name="Millares [0] 11 3 5 5" xfId="46253" xr:uid="{D24E655F-ACD0-40C6-8E16-0598C27AA22D}"/>
    <cellStyle name="Millares [0] 11 3 5 6" xfId="52857" xr:uid="{7781F68F-727A-447D-B6CA-F5AE76FFB6BE}"/>
    <cellStyle name="Millares [0] 11 3 6" xfId="4991" xr:uid="{28C9C20D-439B-4C88-9240-DCACF10CDE57}"/>
    <cellStyle name="Millares [0] 11 3 6 2" xfId="13257" xr:uid="{1142A501-826C-49BF-B7F8-FFAF85E6B26C}"/>
    <cellStyle name="Millares [0] 11 3 6 2 2" xfId="34760" xr:uid="{5A37C867-D424-4565-A76A-DDAA47E0B056}"/>
    <cellStyle name="Millares [0] 11 3 6 3" xfId="19892" xr:uid="{18AC6CA1-3008-468C-ACF8-569E4C7B54BC}"/>
    <cellStyle name="Millares [0] 11 3 6 3 2" xfId="41395" xr:uid="{FC295910-2D80-44D1-9E46-FA996846576F}"/>
    <cellStyle name="Millares [0] 11 3 6 4" xfId="26497" xr:uid="{2F7C1E71-EA72-4DDC-86C5-FA4F05596319}"/>
    <cellStyle name="Millares [0] 11 3 6 5" xfId="48000" xr:uid="{F4CE3671-6416-4B17-BE25-03BF22F6E58F}"/>
    <cellStyle name="Millares [0] 11 3 6 6" xfId="54604" xr:uid="{176E8D16-697A-48CA-9860-694F2297EDE6}"/>
    <cellStyle name="Millares [0] 11 3 7" xfId="5383" xr:uid="{C2F8369C-5BAC-44CD-A503-F36FF22CC711}"/>
    <cellStyle name="Millares [0] 11 3 7 2" xfId="13649" xr:uid="{A79F27FC-6B36-4453-A793-79530B56B126}"/>
    <cellStyle name="Millares [0] 11 3 7 2 2" xfId="35152" xr:uid="{D13D4D9E-BD4A-482A-BBFC-CC71D9D73933}"/>
    <cellStyle name="Millares [0] 11 3 7 3" xfId="20284" xr:uid="{1695193B-A69C-4AEB-B1AF-918EAFE312F0}"/>
    <cellStyle name="Millares [0] 11 3 7 3 2" xfId="41787" xr:uid="{7589E7AA-4A4B-443B-8CE3-562D4A9E631E}"/>
    <cellStyle name="Millares [0] 11 3 7 4" xfId="26889" xr:uid="{1381B7F4-933F-4277-9A45-FA13DA3D66FF}"/>
    <cellStyle name="Millares [0] 11 3 7 5" xfId="48392" xr:uid="{2FCE78F2-07A0-408B-A8D9-0974DC66EB0B}"/>
    <cellStyle name="Millares [0] 11 3 7 6" xfId="54996" xr:uid="{5BBB5505-E592-44E0-8E93-B84CD649F742}"/>
    <cellStyle name="Millares [0] 11 3 8" xfId="7024" xr:uid="{082C9D0F-4E94-4FC0-816C-5DD905C4F0DD}"/>
    <cellStyle name="Millares [0] 11 3 8 2" xfId="28527" xr:uid="{441B5959-BE54-4B77-9EF5-670994D17996}"/>
    <cellStyle name="Millares [0] 11 3 9" xfId="8680" xr:uid="{258D8C2B-AE02-4332-AE23-3C25377E7882}"/>
    <cellStyle name="Millares [0] 11 3 9 2" xfId="30183" xr:uid="{5093603E-6086-4699-9344-BA4FBE5306CE}"/>
    <cellStyle name="Millares [0] 11 4" xfId="697" xr:uid="{2331215A-7652-4C0A-B3B0-9B6D0879309B}"/>
    <cellStyle name="Millares [0] 11 4 10" xfId="43706" xr:uid="{0CC6DF01-03E8-4944-984C-6CA5F02CF852}"/>
    <cellStyle name="Millares [0] 11 4 11" xfId="50310" xr:uid="{AA2F2969-4881-4FB8-BFE7-A3C1D35C6B98}"/>
    <cellStyle name="Millares [0] 11 4 2" xfId="1643" xr:uid="{4F7F6F26-7B9A-4ACA-9D90-9E5F857E2886}"/>
    <cellStyle name="Millares [0] 11 4 2 2" xfId="4472" xr:uid="{C1C18D9D-201D-468E-8AA1-37192D89490E}"/>
    <cellStyle name="Millares [0] 11 4 2 2 2" xfId="12738" xr:uid="{22D6CFBA-EE74-436C-ACB5-25602675F7E4}"/>
    <cellStyle name="Millares [0] 11 4 2 2 2 2" xfId="34241" xr:uid="{78D34CA7-7466-45EF-833A-946EFAB06EDE}"/>
    <cellStyle name="Millares [0] 11 4 2 2 3" xfId="19373" xr:uid="{F8F45873-589E-4E43-BFAD-76868623C280}"/>
    <cellStyle name="Millares [0] 11 4 2 2 3 2" xfId="40876" xr:uid="{B50DBE60-3491-4977-AD5E-6B0C4AFA3BA0}"/>
    <cellStyle name="Millares [0] 11 4 2 2 4" xfId="25978" xr:uid="{DBB2CBF6-DAE1-476B-AF0E-FFADE0105A68}"/>
    <cellStyle name="Millares [0] 11 4 2 2 5" xfId="47481" xr:uid="{0AD4C185-0AF3-4575-8CFD-1313ED6240B1}"/>
    <cellStyle name="Millares [0] 11 4 2 2 6" xfId="54085" xr:uid="{B6F301F0-EA57-4AF5-8D8F-720A13070D66}"/>
    <cellStyle name="Millares [0] 11 4 2 3" xfId="6611" xr:uid="{B60A9D0F-B173-4904-8970-E7D0D326C593}"/>
    <cellStyle name="Millares [0] 11 4 2 3 2" xfId="14877" xr:uid="{CFC9EA27-718E-4DA0-BCEF-270C7B9C4814}"/>
    <cellStyle name="Millares [0] 11 4 2 3 2 2" xfId="36380" xr:uid="{FC8BB1C7-794D-428D-925C-B3FA07E97D75}"/>
    <cellStyle name="Millares [0] 11 4 2 3 3" xfId="21512" xr:uid="{A335597D-A608-47A3-98F9-66697ED86AEA}"/>
    <cellStyle name="Millares [0] 11 4 2 3 3 2" xfId="43015" xr:uid="{1EE57F12-6826-46B8-83FA-9E8458A45216}"/>
    <cellStyle name="Millares [0] 11 4 2 3 4" xfId="28117" xr:uid="{B77363F8-7691-4AE3-9154-040D1E0FAC92}"/>
    <cellStyle name="Millares [0] 11 4 2 3 5" xfId="49620" xr:uid="{680592D7-C212-4CD9-9F5E-06F806E48964}"/>
    <cellStyle name="Millares [0] 11 4 2 3 6" xfId="56224" xr:uid="{F84D046F-A86E-4E47-9F5A-0A1C44F65B69}"/>
    <cellStyle name="Millares [0] 11 4 2 4" xfId="8252" xr:uid="{7D21D7B9-0BF9-476C-B214-F61A8A765BCD}"/>
    <cellStyle name="Millares [0] 11 4 2 4 2" xfId="29755" xr:uid="{CDFF7F81-3134-4384-B67F-7A8748818C5F}"/>
    <cellStyle name="Millares [0] 11 4 2 5" xfId="9909" xr:uid="{903D5B8A-F9AC-4DB6-962C-69A30CB3FB2C}"/>
    <cellStyle name="Millares [0] 11 4 2 5 2" xfId="31412" xr:uid="{59AABF8E-F2E1-4184-B3E2-DEB671CB384F}"/>
    <cellStyle name="Millares [0] 11 4 2 6" xfId="16544" xr:uid="{7669F085-0E91-41E2-802B-1808AEE3F75E}"/>
    <cellStyle name="Millares [0] 11 4 2 6 2" xfId="38047" xr:uid="{A8E190F7-AEE0-4238-B568-E2958761C6B0}"/>
    <cellStyle name="Millares [0] 11 4 2 7" xfId="23149" xr:uid="{2BA45D8A-5DB6-4C6F-8BCC-C71B596B83E1}"/>
    <cellStyle name="Millares [0] 11 4 2 8" xfId="44652" xr:uid="{7A4F5040-03E5-453C-A4AF-34DBD8AFE1E1}"/>
    <cellStyle name="Millares [0] 11 4 2 9" xfId="51256" xr:uid="{AD14C7C4-1AF3-4765-B222-24073AEF302A}"/>
    <cellStyle name="Millares [0] 11 4 3" xfId="2330" xr:uid="{D2BCE659-52C3-40F5-9A70-40F104B71B3F}"/>
    <cellStyle name="Millares [0] 11 4 3 2" xfId="10596" xr:uid="{09B4B974-66D3-4D02-9FCE-C95FA4F47816}"/>
    <cellStyle name="Millares [0] 11 4 3 2 2" xfId="32099" xr:uid="{BD871096-4941-4695-B209-E89F08359248}"/>
    <cellStyle name="Millares [0] 11 4 3 3" xfId="17231" xr:uid="{30BBF285-573F-492D-9A7C-6D128AD070D6}"/>
    <cellStyle name="Millares [0] 11 4 3 3 2" xfId="38734" xr:uid="{B8C6CAC8-8908-464B-B78D-BCC7A1E0DB6F}"/>
    <cellStyle name="Millares [0] 11 4 3 4" xfId="23836" xr:uid="{B4A0071B-E936-4D6F-BCCD-8CA0773FB47E}"/>
    <cellStyle name="Millares [0] 11 4 3 5" xfId="45339" xr:uid="{FF3C2106-CEBE-4DB6-9688-DD9C3A9B178E}"/>
    <cellStyle name="Millares [0] 11 4 3 6" xfId="51943" xr:uid="{6A95C8D8-AB8B-40BD-ABA9-D583C75318B9}"/>
    <cellStyle name="Millares [0] 11 4 4" xfId="3526" xr:uid="{784C0F5C-7542-4D81-A16A-3A8AC74852EC}"/>
    <cellStyle name="Millares [0] 11 4 4 2" xfId="11792" xr:uid="{04917373-5642-4B68-ADA4-08EA1B044032}"/>
    <cellStyle name="Millares [0] 11 4 4 2 2" xfId="33295" xr:uid="{5CD193B2-28E1-45C4-91AB-FB2D7DB7A432}"/>
    <cellStyle name="Millares [0] 11 4 4 3" xfId="18427" xr:uid="{87DD9E2B-068A-47AF-AB33-D32A7CF5EC55}"/>
    <cellStyle name="Millares [0] 11 4 4 3 2" xfId="39930" xr:uid="{A51575AF-2709-47D4-B48F-0E5B84F99320}"/>
    <cellStyle name="Millares [0] 11 4 4 4" xfId="25032" xr:uid="{01899888-8BFC-4474-89F6-B8A463D42141}"/>
    <cellStyle name="Millares [0] 11 4 4 5" xfId="46535" xr:uid="{3E778C8D-8793-419D-90ED-071A9958F046}"/>
    <cellStyle name="Millares [0] 11 4 4 6" xfId="53139" xr:uid="{866CF186-9888-47F1-B1C3-982B62196CDB}"/>
    <cellStyle name="Millares [0] 11 4 5" xfId="5665" xr:uid="{94DE2E27-363D-426A-BD62-91CF12F2C817}"/>
    <cellStyle name="Millares [0] 11 4 5 2" xfId="13931" xr:uid="{CC5A2CE2-5149-4F1F-9845-9DBD91D8DD1B}"/>
    <cellStyle name="Millares [0] 11 4 5 2 2" xfId="35434" xr:uid="{FC7478C4-6C96-4267-A943-51F037A3E612}"/>
    <cellStyle name="Millares [0] 11 4 5 3" xfId="20566" xr:uid="{A6272C1B-9A70-4C64-86AF-E8D32FE53C8E}"/>
    <cellStyle name="Millares [0] 11 4 5 3 2" xfId="42069" xr:uid="{C1F5A76F-DFC4-4D12-BF48-86C30D43DF19}"/>
    <cellStyle name="Millares [0] 11 4 5 4" xfId="27171" xr:uid="{402F7ED2-14DC-4D3C-B3A0-A3D284B59EFA}"/>
    <cellStyle name="Millares [0] 11 4 5 5" xfId="48674" xr:uid="{AC8866CF-3862-43CE-9226-C2E3A31A4740}"/>
    <cellStyle name="Millares [0] 11 4 5 6" xfId="55278" xr:uid="{7465256D-B9D6-4E8D-B56B-F56C28F23A99}"/>
    <cellStyle name="Millares [0] 11 4 6" xfId="7306" xr:uid="{FC298073-7CB1-4193-BD40-FEA485801E1A}"/>
    <cellStyle name="Millares [0] 11 4 6 2" xfId="28809" xr:uid="{1E299FE1-1C1B-46F5-B856-6B1605984113}"/>
    <cellStyle name="Millares [0] 11 4 7" xfId="8963" xr:uid="{FB9D8239-145D-48B4-B81E-D8F94033F5C0}"/>
    <cellStyle name="Millares [0] 11 4 7 2" xfId="30466" xr:uid="{27C35EB0-A58A-469C-9796-2BA80DBA3455}"/>
    <cellStyle name="Millares [0] 11 4 8" xfId="15598" xr:uid="{C012C52C-556D-445E-B3E0-A0D94901CFB8}"/>
    <cellStyle name="Millares [0] 11 4 8 2" xfId="37101" xr:uid="{9518C6D1-9DA6-40D7-A35F-C7EF3D692897}"/>
    <cellStyle name="Millares [0] 11 4 9" xfId="22203" xr:uid="{334A8A9F-F9DD-4406-B3F1-65C79695D748}"/>
    <cellStyle name="Millares [0] 11 5" xfId="965" xr:uid="{0C5FF0F4-0821-47EC-9189-6C784E9A1D66}"/>
    <cellStyle name="Millares [0] 11 5 2" xfId="3794" xr:uid="{9FBDC92A-6F18-4954-A02C-0ADFE664A0E2}"/>
    <cellStyle name="Millares [0] 11 5 2 2" xfId="12060" xr:uid="{743BAF2D-26E8-463E-8A3F-6B62AD6F71BB}"/>
    <cellStyle name="Millares [0] 11 5 2 2 2" xfId="33563" xr:uid="{9313731E-0BF2-4CA2-B335-0C24C7D17022}"/>
    <cellStyle name="Millares [0] 11 5 2 3" xfId="18695" xr:uid="{3067CBBE-06B3-4393-8B87-DDE91D61990B}"/>
    <cellStyle name="Millares [0] 11 5 2 3 2" xfId="40198" xr:uid="{74530A24-35B5-4412-90DE-C60EA6CE1975}"/>
    <cellStyle name="Millares [0] 11 5 2 4" xfId="25300" xr:uid="{1C6A661E-1B18-4628-8924-5F1E4E32E895}"/>
    <cellStyle name="Millares [0] 11 5 2 5" xfId="46803" xr:uid="{DFB71B1E-A569-460A-B4E8-B9E8BF1E9F2F}"/>
    <cellStyle name="Millares [0] 11 5 2 6" xfId="53407" xr:uid="{0EEAAC07-575C-47FC-AA00-D015E22E3AFA}"/>
    <cellStyle name="Millares [0] 11 5 3" xfId="5933" xr:uid="{BABFBEBF-EE2B-4AF7-B683-D13869E27FA6}"/>
    <cellStyle name="Millares [0] 11 5 3 2" xfId="14199" xr:uid="{F5D06321-CB11-443C-BC0D-5715B4D1D103}"/>
    <cellStyle name="Millares [0] 11 5 3 2 2" xfId="35702" xr:uid="{C8696F83-85D6-4236-888E-B710C5542EFA}"/>
    <cellStyle name="Millares [0] 11 5 3 3" xfId="20834" xr:uid="{C76235DA-A004-4AB7-A784-41D40F1F341B}"/>
    <cellStyle name="Millares [0] 11 5 3 3 2" xfId="42337" xr:uid="{3C6D0F0F-BD52-4472-B4A7-EAC917051C3F}"/>
    <cellStyle name="Millares [0] 11 5 3 4" xfId="27439" xr:uid="{E0BD0CF8-0255-407F-A96A-13A4DA00A8E6}"/>
    <cellStyle name="Millares [0] 11 5 3 5" xfId="48942" xr:uid="{EA497E06-25CA-4E29-99D3-2DE0383379DA}"/>
    <cellStyle name="Millares [0] 11 5 3 6" xfId="55546" xr:uid="{A6385450-CC13-4CD3-AFA7-518898A13451}"/>
    <cellStyle name="Millares [0] 11 5 4" xfId="7574" xr:uid="{10D8C6E3-71CB-4F87-A8B5-A9AB14795EBC}"/>
    <cellStyle name="Millares [0] 11 5 4 2" xfId="29077" xr:uid="{1F257C43-C3DA-48D0-91C1-88C7682B41E7}"/>
    <cellStyle name="Millares [0] 11 5 5" xfId="9231" xr:uid="{14A6792F-DF2D-42AB-9BB9-F9B9EBC6FBC5}"/>
    <cellStyle name="Millares [0] 11 5 5 2" xfId="30734" xr:uid="{220DA5B1-23AB-4C22-BF22-FEAB6F794846}"/>
    <cellStyle name="Millares [0] 11 5 6" xfId="15866" xr:uid="{82E3230A-B432-4965-884A-C3CB49E67FA2}"/>
    <cellStyle name="Millares [0] 11 5 6 2" xfId="37369" xr:uid="{DCAB2FE6-2CE6-4B0D-9CB8-B827114377A9}"/>
    <cellStyle name="Millares [0] 11 5 7" xfId="22471" xr:uid="{537611C5-B08D-4AD7-8188-BEE86DBEC169}"/>
    <cellStyle name="Millares [0] 11 5 8" xfId="43974" xr:uid="{756E18FA-4293-48FE-9F8C-D4BCDBEF43DF}"/>
    <cellStyle name="Millares [0] 11 5 9" xfId="50578" xr:uid="{5A69FACA-C600-4E83-AA07-164AFC500D7A}"/>
    <cellStyle name="Millares [0] 11 6" xfId="1226" xr:uid="{278EE656-90DA-4978-9BE0-A64B57DA0282}"/>
    <cellStyle name="Millares [0] 11 6 2" xfId="4055" xr:uid="{5BFE0C76-6340-4D03-936F-A75293FB8B3E}"/>
    <cellStyle name="Millares [0] 11 6 2 2" xfId="12321" xr:uid="{4D907EA3-5CB9-4DFE-9766-E70E8367D7E0}"/>
    <cellStyle name="Millares [0] 11 6 2 2 2" xfId="33824" xr:uid="{90A9BE6E-F993-4A53-BDAB-724B63F91282}"/>
    <cellStyle name="Millares [0] 11 6 2 3" xfId="18956" xr:uid="{CECAE981-CB4D-434D-AF2F-1744EA35FFA9}"/>
    <cellStyle name="Millares [0] 11 6 2 3 2" xfId="40459" xr:uid="{566EEBA5-EA26-4A91-9E98-8E16FAFFA5C5}"/>
    <cellStyle name="Millares [0] 11 6 2 4" xfId="25561" xr:uid="{5D468C67-C874-4450-B070-C8DA1F6E5CB3}"/>
    <cellStyle name="Millares [0] 11 6 2 5" xfId="47064" xr:uid="{D25BA005-BFF9-48C0-AF67-771A1CFDF166}"/>
    <cellStyle name="Millares [0] 11 6 2 6" xfId="53668" xr:uid="{F3E8827B-A11E-44EB-BE48-CC96ACE2ED08}"/>
    <cellStyle name="Millares [0] 11 6 3" xfId="6194" xr:uid="{290E56BA-0602-467E-B7CC-DE02D9F2009C}"/>
    <cellStyle name="Millares [0] 11 6 3 2" xfId="14460" xr:uid="{56BA4F60-ED27-4386-8937-152D7983A46F}"/>
    <cellStyle name="Millares [0] 11 6 3 2 2" xfId="35963" xr:uid="{99C018F4-C912-495D-A51C-C06E1A75D232}"/>
    <cellStyle name="Millares [0] 11 6 3 3" xfId="21095" xr:uid="{48F38D5B-801C-46EA-9FC7-BD5A3E760885}"/>
    <cellStyle name="Millares [0] 11 6 3 3 2" xfId="42598" xr:uid="{3FE8017D-2FE9-41BF-AF25-CE3A640C0EE8}"/>
    <cellStyle name="Millares [0] 11 6 3 4" xfId="27700" xr:uid="{8BF7713F-588C-41CB-A15B-B3D4B4418E6F}"/>
    <cellStyle name="Millares [0] 11 6 3 5" xfId="49203" xr:uid="{62B6FD90-7645-4687-9C12-A3E2BD64585B}"/>
    <cellStyle name="Millares [0] 11 6 3 6" xfId="55807" xr:uid="{49705B22-1C78-4AB7-96D6-DD293BEF6AFA}"/>
    <cellStyle name="Millares [0] 11 6 4" xfId="7835" xr:uid="{84FF97A5-A352-4591-A019-4A3ECAE59825}"/>
    <cellStyle name="Millares [0] 11 6 4 2" xfId="29338" xr:uid="{071DB7DA-CB16-41E8-B0AF-54B8EAC865A1}"/>
    <cellStyle name="Millares [0] 11 6 5" xfId="9492" xr:uid="{F346E454-AF07-495F-8455-678498559348}"/>
    <cellStyle name="Millares [0] 11 6 5 2" xfId="30995" xr:uid="{126F06DA-6D07-44BF-8A3B-5943EC6AECA3}"/>
    <cellStyle name="Millares [0] 11 6 6" xfId="16127" xr:uid="{76B1D893-5B66-4DCE-923B-91BDF580588B}"/>
    <cellStyle name="Millares [0] 11 6 6 2" xfId="37630" xr:uid="{8B43973C-7B37-43F8-AA27-743F68BBA245}"/>
    <cellStyle name="Millares [0] 11 6 7" xfId="22732" xr:uid="{77BD1F67-B214-472B-BE1D-95D89C62D261}"/>
    <cellStyle name="Millares [0] 11 6 8" xfId="44235" xr:uid="{CEEF06BD-1456-43A6-BE84-9B82CE794610}"/>
    <cellStyle name="Millares [0] 11 6 9" xfId="50839" xr:uid="{C3F6822B-6BD6-4ED1-AF76-CAB763A969D5}"/>
    <cellStyle name="Millares [0] 11 7" xfId="1914" xr:uid="{0F69AE1C-4906-41DF-B0A0-8E981A70BF4C}"/>
    <cellStyle name="Millares [0] 11 7 2" xfId="10180" xr:uid="{15670027-7CD3-46CE-A549-C714E0ED2AA1}"/>
    <cellStyle name="Millares [0] 11 7 2 2" xfId="31683" xr:uid="{BFEFA6DA-3581-4664-8D80-FA92D80D8A16}"/>
    <cellStyle name="Millares [0] 11 7 3" xfId="16815" xr:uid="{8BD7B580-C76A-4A05-AD70-944494A1CAF7}"/>
    <cellStyle name="Millares [0] 11 7 3 2" xfId="38318" xr:uid="{6F23C57F-FFAD-4F99-AC00-10FE00F2DDAD}"/>
    <cellStyle name="Millares [0] 11 7 4" xfId="23420" xr:uid="{6AA04054-63C5-4EB5-87F1-9D1FAB1E8095}"/>
    <cellStyle name="Millares [0] 11 7 5" xfId="44923" xr:uid="{D75C4E61-5199-4206-B3B0-C608A0B3F381}"/>
    <cellStyle name="Millares [0] 11 7 6" xfId="51527" xr:uid="{C6928AF6-8C67-4174-B89B-ED9F29C8F731}"/>
    <cellStyle name="Millares [0] 11 8" xfId="2599" xr:uid="{ABC01CF5-36B5-42D9-BB45-F2FD9F9DA95C}"/>
    <cellStyle name="Millares [0] 11 8 2" xfId="10865" xr:uid="{814BC225-6205-42B2-937A-45938C678BA3}"/>
    <cellStyle name="Millares [0] 11 8 2 2" xfId="32368" xr:uid="{42BA589B-4D73-448C-9FCE-474768885A0C}"/>
    <cellStyle name="Millares [0] 11 8 3" xfId="17500" xr:uid="{9BDE5BEF-8F01-4027-945E-565B3985F282}"/>
    <cellStyle name="Millares [0] 11 8 3 2" xfId="39003" xr:uid="{78BDA46D-CA2E-46C2-88F9-2DD81537DBD0}"/>
    <cellStyle name="Millares [0] 11 8 4" xfId="24105" xr:uid="{80FEB089-02A3-4F27-B334-68A759BEEB44}"/>
    <cellStyle name="Millares [0] 11 8 5" xfId="45608" xr:uid="{A2D9CB57-D14D-4468-A668-1C172EEB1D70}"/>
    <cellStyle name="Millares [0] 11 8 6" xfId="52212" xr:uid="{1E2AC7CE-B01E-4FB0-B466-7A05A73795EC}"/>
    <cellStyle name="Millares [0] 11 9" xfId="3110" xr:uid="{0EF0CF4B-9FC9-4949-ABB3-B305D2D8CED7}"/>
    <cellStyle name="Millares [0] 11 9 2" xfId="11376" xr:uid="{676F1092-62C0-4C61-A25F-7D45CB244C0B}"/>
    <cellStyle name="Millares [0] 11 9 2 2" xfId="32879" xr:uid="{0EB8FB68-DC15-46F9-9D19-FDA5D1E67DF8}"/>
    <cellStyle name="Millares [0] 11 9 3" xfId="18011" xr:uid="{DF2F4139-EE3C-4E34-AA92-7C958B2AE42A}"/>
    <cellStyle name="Millares [0] 11 9 3 2" xfId="39514" xr:uid="{762E1945-FC1E-4083-9E03-7F8E914A903F}"/>
    <cellStyle name="Millares [0] 11 9 4" xfId="24616" xr:uid="{823DD9C7-43F6-4E23-9AD6-CF1112D589B3}"/>
    <cellStyle name="Millares [0] 11 9 5" xfId="46119" xr:uid="{E682C663-F45D-49DE-A400-06E96371B3D9}"/>
    <cellStyle name="Millares [0] 11 9 6" xfId="52723" xr:uid="{C470EBD1-E0F2-49CE-9FA8-C69FB042A2C9}"/>
    <cellStyle name="Millares [0] 12" xfId="232" xr:uid="{1C24E37C-D3C1-40BF-B074-02DEC8AC1D30}"/>
    <cellStyle name="Millares [0] 12 10" xfId="4746" xr:uid="{B091362E-E958-4E76-A596-359BF839431A}"/>
    <cellStyle name="Millares [0] 12 10 2" xfId="13012" xr:uid="{48E96CD8-E926-475D-A7C3-9AA7FF567ED6}"/>
    <cellStyle name="Millares [0] 12 10 2 2" xfId="34515" xr:uid="{FC68628F-F814-43DC-9C07-B963920C76D7}"/>
    <cellStyle name="Millares [0] 12 10 3" xfId="19647" xr:uid="{94CA0D05-BB45-4A95-9FD6-D6572610B692}"/>
    <cellStyle name="Millares [0] 12 10 3 2" xfId="41150" xr:uid="{FCB5290D-D4C8-43F6-A3E2-06096D5032B0}"/>
    <cellStyle name="Millares [0] 12 10 4" xfId="26252" xr:uid="{2A8CBC07-3148-4490-88F4-F914C8968B79}"/>
    <cellStyle name="Millares [0] 12 10 5" xfId="47755" xr:uid="{893E2501-1755-4E99-B086-D8781C50C0B1}"/>
    <cellStyle name="Millares [0] 12 10 6" xfId="54359" xr:uid="{1965BA24-C909-4AEC-B053-F1FA244E334B}"/>
    <cellStyle name="Millares [0] 12 11" xfId="5249" xr:uid="{229395DC-72E0-49FF-81E7-B409DECEE9F3}"/>
    <cellStyle name="Millares [0] 12 11 2" xfId="13515" xr:uid="{2A1651FC-147A-42C8-B209-63BE3C1D2F71}"/>
    <cellStyle name="Millares [0] 12 11 2 2" xfId="35018" xr:uid="{BF91D24D-A362-43FB-8B2F-D3DADE9445BC}"/>
    <cellStyle name="Millares [0] 12 11 3" xfId="20150" xr:uid="{148DD82F-D590-4A6C-ABB7-945C186203D0}"/>
    <cellStyle name="Millares [0] 12 11 3 2" xfId="41653" xr:uid="{283714B5-C0B4-42FE-96AE-23D0DCF5F43D}"/>
    <cellStyle name="Millares [0] 12 11 4" xfId="26755" xr:uid="{EF780AFF-8D90-46B9-8B42-DABC7CF150D8}"/>
    <cellStyle name="Millares [0] 12 11 5" xfId="48258" xr:uid="{B11AE2EE-0BD5-44C0-8B0F-BD1C3E1A0D10}"/>
    <cellStyle name="Millares [0] 12 11 6" xfId="54862" xr:uid="{EAE067A2-79A6-44D6-A5AB-941733CEEE3E}"/>
    <cellStyle name="Millares [0] 12 12" xfId="6890" xr:uid="{56AEF4CE-A839-4D9D-86D5-30C728916C9D}"/>
    <cellStyle name="Millares [0] 12 12 2" xfId="28393" xr:uid="{1BBD3531-5B92-4C78-BABE-2B652576CA81}"/>
    <cellStyle name="Millares [0] 12 13" xfId="8545" xr:uid="{206E8AB4-247B-48D1-9450-472EDE651572}"/>
    <cellStyle name="Millares [0] 12 13 2" xfId="30048" xr:uid="{38452AD3-1D0E-407D-B7C6-9B67DECA8F8F}"/>
    <cellStyle name="Millares [0] 12 14" xfId="15183" xr:uid="{A3C7B44A-7B93-4394-BF0D-2B69159CE087}"/>
    <cellStyle name="Millares [0] 12 14 2" xfId="36686" xr:uid="{0687611C-19D8-4A44-BC0C-E340A2E28C21}"/>
    <cellStyle name="Millares [0] 12 15" xfId="21788" xr:uid="{A902C769-BE56-4779-AEA5-AAAB952DABCE}"/>
    <cellStyle name="Millares [0] 12 16" xfId="43291" xr:uid="{171CE0FA-AE76-41D4-8ED9-1E9A63E9C34D}"/>
    <cellStyle name="Millares [0] 12 17" xfId="49895" xr:uid="{4BFCB520-2F93-4075-BDFA-C95BCD823839}"/>
    <cellStyle name="Millares [0] 12 2" xfId="543" xr:uid="{17D87360-ED42-4C59-AA07-3776C22065ED}"/>
    <cellStyle name="Millares [0] 12 2 10" xfId="7154" xr:uid="{E8AB2B00-C2BF-430E-9245-3B86B0FBDE19}"/>
    <cellStyle name="Millares [0] 12 2 10 2" xfId="28657" xr:uid="{E214B27F-6DE4-433A-B288-10AEDF843612}"/>
    <cellStyle name="Millares [0] 12 2 11" xfId="8810" xr:uid="{AFFD99DD-A3D1-4AF3-9C9C-650D1814C9B5}"/>
    <cellStyle name="Millares [0] 12 2 11 2" xfId="30313" xr:uid="{C1A181AA-4EB6-4006-9056-978BEABD0A44}"/>
    <cellStyle name="Millares [0] 12 2 12" xfId="15446" xr:uid="{2095BFF0-9CDA-47B6-B8DF-B0352F1A67E1}"/>
    <cellStyle name="Millares [0] 12 2 12 2" xfId="36949" xr:uid="{9AEF6463-C946-441F-9AE4-7CE87BAF0171}"/>
    <cellStyle name="Millares [0] 12 2 13" xfId="22051" xr:uid="{27A4E815-FB88-4215-9664-8BF5B8351DF5}"/>
    <cellStyle name="Millares [0] 12 2 14" xfId="43554" xr:uid="{FCA26ABC-A963-43A2-A2DB-5D680232ED8A}"/>
    <cellStyle name="Millares [0] 12 2 15" xfId="50158" xr:uid="{8B5B3C2E-A23C-4B8F-92CB-C8D87C6B6BF7}"/>
    <cellStyle name="Millares [0] 12 2 2" xfId="825" xr:uid="{3D260932-BD76-4566-B8AD-C67D026B27BE}"/>
    <cellStyle name="Millares [0] 12 2 2 10" xfId="15726" xr:uid="{613B87C1-8A90-4A7B-9F2D-2E53AA13E7D3}"/>
    <cellStyle name="Millares [0] 12 2 2 10 2" xfId="37229" xr:uid="{8131E6F3-C6A8-4280-8B08-AEFB3EBBB3E1}"/>
    <cellStyle name="Millares [0] 12 2 2 11" xfId="22331" xr:uid="{620FB3FE-08BC-48B0-A284-8579F66D659E}"/>
    <cellStyle name="Millares [0] 12 2 2 12" xfId="43834" xr:uid="{3B7D75DB-14EE-4331-95A0-644BC58FDABE}"/>
    <cellStyle name="Millares [0] 12 2 2 13" xfId="50438" xr:uid="{3B287C93-1D73-4FE3-8C2E-36DBCA209D88}"/>
    <cellStyle name="Millares [0] 12 2 2 2" xfId="1771" xr:uid="{F3CD0156-CB2C-4976-88FC-863A70F848CF}"/>
    <cellStyle name="Millares [0] 12 2 2 2 2" xfId="4600" xr:uid="{679A8BCA-8A39-4BFE-BEA2-E1E87B89DB46}"/>
    <cellStyle name="Millares [0] 12 2 2 2 2 2" xfId="12866" xr:uid="{3365F641-21D4-452F-8B52-5837CFAB0C0A}"/>
    <cellStyle name="Millares [0] 12 2 2 2 2 2 2" xfId="34369" xr:uid="{E17E649A-7138-47C1-B454-739C958803E4}"/>
    <cellStyle name="Millares [0] 12 2 2 2 2 3" xfId="19501" xr:uid="{47EA4C96-A1EA-4ACE-92AE-8883C60D34B4}"/>
    <cellStyle name="Millares [0] 12 2 2 2 2 3 2" xfId="41004" xr:uid="{3BB6FCEE-2248-4E62-BD83-B47C722F2D9E}"/>
    <cellStyle name="Millares [0] 12 2 2 2 2 4" xfId="26106" xr:uid="{73911B46-61C2-48BE-BA7E-63BF964941C8}"/>
    <cellStyle name="Millares [0] 12 2 2 2 2 5" xfId="47609" xr:uid="{7AE3CE40-9EAD-4281-8F2F-B8D02E828CB7}"/>
    <cellStyle name="Millares [0] 12 2 2 2 2 6" xfId="54213" xr:uid="{971BE027-7F65-46AA-980E-04201AB5D557}"/>
    <cellStyle name="Millares [0] 12 2 2 2 3" xfId="6739" xr:uid="{6E5D81B8-BEB8-4D14-9727-84A6FE4A43C4}"/>
    <cellStyle name="Millares [0] 12 2 2 2 3 2" xfId="15005" xr:uid="{BDAF87DF-AA68-48B2-8C0D-6EA41E5EBA4C}"/>
    <cellStyle name="Millares [0] 12 2 2 2 3 2 2" xfId="36508" xr:uid="{6E8FD369-B416-4464-9F72-ED12632DB878}"/>
    <cellStyle name="Millares [0] 12 2 2 2 3 3" xfId="21640" xr:uid="{92F0971F-70C6-4FC3-9485-846C665A9CAB}"/>
    <cellStyle name="Millares [0] 12 2 2 2 3 3 2" xfId="43143" xr:uid="{720AB702-1EDD-46C7-B8D3-CA5350D14B1D}"/>
    <cellStyle name="Millares [0] 12 2 2 2 3 4" xfId="28245" xr:uid="{292E9F36-DDF0-47EF-977E-D61FFAA46EDD}"/>
    <cellStyle name="Millares [0] 12 2 2 2 3 5" xfId="49748" xr:uid="{066EB6DB-18AC-4C2E-9114-8092FD4EC7E8}"/>
    <cellStyle name="Millares [0] 12 2 2 2 3 6" xfId="56352" xr:uid="{7BCF1954-7AF4-4B9A-9FE2-1E8120E15420}"/>
    <cellStyle name="Millares [0] 12 2 2 2 4" xfId="8380" xr:uid="{6BF8B30D-FDFE-478D-8C99-177D2FAD4588}"/>
    <cellStyle name="Millares [0] 12 2 2 2 4 2" xfId="29883" xr:uid="{F9F752C8-F744-432B-ADF6-0183312BF995}"/>
    <cellStyle name="Millares [0] 12 2 2 2 5" xfId="10037" xr:uid="{6AB0BA74-FC46-4CBA-82F9-D9E294F1B9AB}"/>
    <cellStyle name="Millares [0] 12 2 2 2 5 2" xfId="31540" xr:uid="{18FE1438-D144-4540-B032-108294875DB6}"/>
    <cellStyle name="Millares [0] 12 2 2 2 6" xfId="16672" xr:uid="{4AC5F467-68BF-4342-990D-0E807C43EA7E}"/>
    <cellStyle name="Millares [0] 12 2 2 2 6 2" xfId="38175" xr:uid="{00650657-8E72-4359-8B55-BC699E521DD7}"/>
    <cellStyle name="Millares [0] 12 2 2 2 7" xfId="23277" xr:uid="{A86BADDA-7420-48CD-B034-9ABEE6578D69}"/>
    <cellStyle name="Millares [0] 12 2 2 2 8" xfId="44780" xr:uid="{6330DA23-8C35-4CA1-B606-B5735B3629F3}"/>
    <cellStyle name="Millares [0] 12 2 2 2 9" xfId="51384" xr:uid="{41AC4547-6777-4736-A9A8-0D26D252BAEB}"/>
    <cellStyle name="Millares [0] 12 2 2 3" xfId="2458" xr:uid="{1DD0C00C-D895-4F85-A892-8EE1F268BB8A}"/>
    <cellStyle name="Millares [0] 12 2 2 3 2" xfId="10724" xr:uid="{CE217D89-C695-4274-9BD6-213E68773B7A}"/>
    <cellStyle name="Millares [0] 12 2 2 3 2 2" xfId="32227" xr:uid="{A079DCC9-E0B1-4E19-9D8F-607DC09A0EBE}"/>
    <cellStyle name="Millares [0] 12 2 2 3 3" xfId="17359" xr:uid="{C687CAB1-A9F5-4319-B516-FCCCCF763C3E}"/>
    <cellStyle name="Millares [0] 12 2 2 3 3 2" xfId="38862" xr:uid="{0BAFE776-1674-46E4-9945-91E1D823BDA0}"/>
    <cellStyle name="Millares [0] 12 2 2 3 4" xfId="23964" xr:uid="{F841F321-E8C2-4863-8467-848D5E6C2922}"/>
    <cellStyle name="Millares [0] 12 2 2 3 5" xfId="45467" xr:uid="{1EF3E5AB-9A5E-4918-96D7-104192A0EA1F}"/>
    <cellStyle name="Millares [0] 12 2 2 3 6" xfId="52071" xr:uid="{A1CB6BD9-B465-424C-991E-700304D33E4A}"/>
    <cellStyle name="Millares [0] 12 2 2 4" xfId="2975" xr:uid="{2883DBA4-1035-440D-819B-0ACAD555D86F}"/>
    <cellStyle name="Millares [0] 12 2 2 4 2" xfId="11241" xr:uid="{73779740-912E-4222-B497-FE0517DF1DEB}"/>
    <cellStyle name="Millares [0] 12 2 2 4 2 2" xfId="32744" xr:uid="{B5A74698-5E3E-4C41-8A90-83753F90BDF2}"/>
    <cellStyle name="Millares [0] 12 2 2 4 3" xfId="17876" xr:uid="{D4F8B15D-6B3B-4BE6-8A4B-35E0E55CDCD5}"/>
    <cellStyle name="Millares [0] 12 2 2 4 3 2" xfId="39379" xr:uid="{ED669076-80FD-4BC7-8E58-FAB61D6ED102}"/>
    <cellStyle name="Millares [0] 12 2 2 4 4" xfId="24481" xr:uid="{2B5A98BA-AE80-4219-AEA6-01AE5A91B999}"/>
    <cellStyle name="Millares [0] 12 2 2 4 5" xfId="45984" xr:uid="{A09AF126-6515-4BC5-A4E1-C932B965B050}"/>
    <cellStyle name="Millares [0] 12 2 2 4 6" xfId="52588" xr:uid="{82008CCD-9359-4B66-B3EC-1A92D468DF59}"/>
    <cellStyle name="Millares [0] 12 2 2 5" xfId="3654" xr:uid="{9BE1582C-5573-4138-BF39-23E4AED90542}"/>
    <cellStyle name="Millares [0] 12 2 2 5 2" xfId="11920" xr:uid="{A745CA2B-CE95-4A82-AB7D-656CA4BB3B53}"/>
    <cellStyle name="Millares [0] 12 2 2 5 2 2" xfId="33423" xr:uid="{BA48A99A-57A5-40F7-9D7D-7BBFF781B015}"/>
    <cellStyle name="Millares [0] 12 2 2 5 3" xfId="18555" xr:uid="{7CCC8B22-FBEE-4231-975E-24E911F41E38}"/>
    <cellStyle name="Millares [0] 12 2 2 5 3 2" xfId="40058" xr:uid="{3640DFB8-EDF8-42B9-A0B2-68B5E856C38B}"/>
    <cellStyle name="Millares [0] 12 2 2 5 4" xfId="25160" xr:uid="{F20D4AA9-C035-4CF9-9CFC-6F39DE54D183}"/>
    <cellStyle name="Millares [0] 12 2 2 5 5" xfId="46663" xr:uid="{D3828061-627B-41F0-A681-8BEB66DEF964}"/>
    <cellStyle name="Millares [0] 12 2 2 5 6" xfId="53267" xr:uid="{EE0EF460-2B8D-451B-8DCD-CA6E036E7EA8}"/>
    <cellStyle name="Millares [0] 12 2 2 6" xfId="5119" xr:uid="{653A2998-833E-4A40-9B6C-C160E1307B72}"/>
    <cellStyle name="Millares [0] 12 2 2 6 2" xfId="13385" xr:uid="{C548F78A-4676-450B-964B-0C01205EC5AC}"/>
    <cellStyle name="Millares [0] 12 2 2 6 2 2" xfId="34888" xr:uid="{9DA3355A-4F24-475C-8E10-3776E5992F67}"/>
    <cellStyle name="Millares [0] 12 2 2 6 3" xfId="20020" xr:uid="{0E23AB1A-62D6-41E4-92E9-E7368055CFDF}"/>
    <cellStyle name="Millares [0] 12 2 2 6 3 2" xfId="41523" xr:uid="{985227BD-495B-43E9-B8E8-65EDEA1AFEE1}"/>
    <cellStyle name="Millares [0] 12 2 2 6 4" xfId="26625" xr:uid="{92A443F6-63BF-4DFD-9FDA-29F6BDF483E2}"/>
    <cellStyle name="Millares [0] 12 2 2 6 5" xfId="48128" xr:uid="{921B286F-294E-4682-AECF-32C701685CE1}"/>
    <cellStyle name="Millares [0] 12 2 2 6 6" xfId="54732" xr:uid="{1EAE54D0-4258-4881-AF9B-A38DF9F492DF}"/>
    <cellStyle name="Millares [0] 12 2 2 7" xfId="5793" xr:uid="{01F7D859-5C46-486E-B405-3F29D532C274}"/>
    <cellStyle name="Millares [0] 12 2 2 7 2" xfId="14059" xr:uid="{2EAB9C81-5002-417E-8450-90C7E8C04DAF}"/>
    <cellStyle name="Millares [0] 12 2 2 7 2 2" xfId="35562" xr:uid="{650C1B12-D9FF-47B4-B56A-6CB99BF2C94D}"/>
    <cellStyle name="Millares [0] 12 2 2 7 3" xfId="20694" xr:uid="{921B7AA2-920C-4DCB-BDD4-40FD456D910C}"/>
    <cellStyle name="Millares [0] 12 2 2 7 3 2" xfId="42197" xr:uid="{20D7B1A9-0F18-4CC3-BD13-566687C7E83A}"/>
    <cellStyle name="Millares [0] 12 2 2 7 4" xfId="27299" xr:uid="{EDC2C207-3F97-49C2-B0D9-C7402C3AE8B4}"/>
    <cellStyle name="Millares [0] 12 2 2 7 5" xfId="48802" xr:uid="{64A404A3-254B-4BE6-8B97-B198BA78DCFD}"/>
    <cellStyle name="Millares [0] 12 2 2 7 6" xfId="55406" xr:uid="{32048618-282E-40A9-B2FC-3F0FBCA0FBF0}"/>
    <cellStyle name="Millares [0] 12 2 2 8" xfId="7434" xr:uid="{C0AC631B-26FA-4555-B039-4D04FC92F961}"/>
    <cellStyle name="Millares [0] 12 2 2 8 2" xfId="28937" xr:uid="{5A2F9914-E682-466D-B5ED-F141B9B1167F}"/>
    <cellStyle name="Millares [0] 12 2 2 9" xfId="9091" xr:uid="{61CEFD00-A742-4E5C-9170-669A691F601D}"/>
    <cellStyle name="Millares [0] 12 2 2 9 2" xfId="30594" xr:uid="{18335037-6473-4062-93D0-6F411CE8B2C2}"/>
    <cellStyle name="Millares [0] 12 2 3" xfId="1095" xr:uid="{19C99FC8-3E07-4631-B0EA-9B2A81D2BAC4}"/>
    <cellStyle name="Millares [0] 12 2 3 2" xfId="3924" xr:uid="{C60D9871-0056-414B-9A95-EEBF76C0E0F0}"/>
    <cellStyle name="Millares [0] 12 2 3 2 2" xfId="12190" xr:uid="{666B50C5-1B82-4E36-957E-9F9579DBFA19}"/>
    <cellStyle name="Millares [0] 12 2 3 2 2 2" xfId="33693" xr:uid="{342EEBDD-CEF9-47E0-B4DD-08A9B8AA05D9}"/>
    <cellStyle name="Millares [0] 12 2 3 2 3" xfId="18825" xr:uid="{B88A755E-5F24-499E-8F76-709951A43AAF}"/>
    <cellStyle name="Millares [0] 12 2 3 2 3 2" xfId="40328" xr:uid="{D36D5E31-FDF9-4987-BD5F-3E76C8A1C5E1}"/>
    <cellStyle name="Millares [0] 12 2 3 2 4" xfId="25430" xr:uid="{9D258B7C-280F-48DC-BE27-CD8C2436B261}"/>
    <cellStyle name="Millares [0] 12 2 3 2 5" xfId="46933" xr:uid="{F0A12E75-EFE4-4160-AACE-A7C766CFD702}"/>
    <cellStyle name="Millares [0] 12 2 3 2 6" xfId="53537" xr:uid="{CE671C83-C8E6-4BAC-8B0A-A384963F9198}"/>
    <cellStyle name="Millares [0] 12 2 3 3" xfId="6063" xr:uid="{F2A045AE-2873-44CF-9669-D65D01A83A05}"/>
    <cellStyle name="Millares [0] 12 2 3 3 2" xfId="14329" xr:uid="{B0179741-C98B-4BBA-B3BF-F67AF13E648E}"/>
    <cellStyle name="Millares [0] 12 2 3 3 2 2" xfId="35832" xr:uid="{31226D9E-6E79-4B97-A722-80262A281830}"/>
    <cellStyle name="Millares [0] 12 2 3 3 3" xfId="20964" xr:uid="{944C89BD-0D7D-4701-AE85-EEDD96D7DBED}"/>
    <cellStyle name="Millares [0] 12 2 3 3 3 2" xfId="42467" xr:uid="{2C1A1216-F87E-45D3-AC1F-E84A17686AE3}"/>
    <cellStyle name="Millares [0] 12 2 3 3 4" xfId="27569" xr:uid="{AB856B31-8023-4F45-A53D-F31231DB5C9B}"/>
    <cellStyle name="Millares [0] 12 2 3 3 5" xfId="49072" xr:uid="{B7ADA7E9-2B65-4149-B29F-EF2FFF9D6BA6}"/>
    <cellStyle name="Millares [0] 12 2 3 3 6" xfId="55676" xr:uid="{2E312171-CE7D-460E-8894-B37061A96020}"/>
    <cellStyle name="Millares [0] 12 2 3 4" xfId="7704" xr:uid="{38B589B4-DCC3-4C1F-A6DE-CD853C9C9D8B}"/>
    <cellStyle name="Millares [0] 12 2 3 4 2" xfId="29207" xr:uid="{C3D81A07-A023-4DDB-96FF-8E3BC8CB06FE}"/>
    <cellStyle name="Millares [0] 12 2 3 5" xfId="9361" xr:uid="{BCFDB679-CA45-4184-9FD7-14DD892CB75C}"/>
    <cellStyle name="Millares [0] 12 2 3 5 2" xfId="30864" xr:uid="{E13F55A2-9F88-49CE-8B0D-90078A7285BC}"/>
    <cellStyle name="Millares [0] 12 2 3 6" xfId="15996" xr:uid="{284ABF6A-0389-446A-AB10-9722285DC360}"/>
    <cellStyle name="Millares [0] 12 2 3 6 2" xfId="37499" xr:uid="{F66D9181-826D-4E45-8009-68B7F633295E}"/>
    <cellStyle name="Millares [0] 12 2 3 7" xfId="22601" xr:uid="{4B8C6715-4C05-4457-BD76-F53F88C6D1FF}"/>
    <cellStyle name="Millares [0] 12 2 3 8" xfId="44104" xr:uid="{0ADC4645-516E-4457-A2BD-3C9307E65AA2}"/>
    <cellStyle name="Millares [0] 12 2 3 9" xfId="50708" xr:uid="{A49C9250-8991-43CA-B3E9-D746DBF0127C}"/>
    <cellStyle name="Millares [0] 12 2 4" xfId="1491" xr:uid="{D9A92730-3967-484B-8BE6-B43FF65C8E61}"/>
    <cellStyle name="Millares [0] 12 2 4 2" xfId="4320" xr:uid="{EFD3DF58-8ED1-48F9-A094-577CDD44A714}"/>
    <cellStyle name="Millares [0] 12 2 4 2 2" xfId="12586" xr:uid="{9A0EB3E6-7D31-458B-BE0D-5FCEFCA4C931}"/>
    <cellStyle name="Millares [0] 12 2 4 2 2 2" xfId="34089" xr:uid="{A1253EDD-FED6-4D64-A41D-3A7623E4993D}"/>
    <cellStyle name="Millares [0] 12 2 4 2 3" xfId="19221" xr:uid="{A4B4D127-B682-44C6-87BD-F3150A5B6B43}"/>
    <cellStyle name="Millares [0] 12 2 4 2 3 2" xfId="40724" xr:uid="{9140AF66-15B9-4B4B-AEA4-8EAF78C030DC}"/>
    <cellStyle name="Millares [0] 12 2 4 2 4" xfId="25826" xr:uid="{AA40E990-C4CB-4E41-8673-3EC131A2046D}"/>
    <cellStyle name="Millares [0] 12 2 4 2 5" xfId="47329" xr:uid="{248CD296-BDCD-49B2-841F-194C47FEB3DC}"/>
    <cellStyle name="Millares [0] 12 2 4 2 6" xfId="53933" xr:uid="{F072EF5C-B2F2-4004-8ED8-3CFD7542C8D2}"/>
    <cellStyle name="Millares [0] 12 2 4 3" xfId="6459" xr:uid="{3F40AC26-7629-4206-AAC1-A157014E59FB}"/>
    <cellStyle name="Millares [0] 12 2 4 3 2" xfId="14725" xr:uid="{506C4FF9-0A9C-449F-ADDA-120FAD6A1302}"/>
    <cellStyle name="Millares [0] 12 2 4 3 2 2" xfId="36228" xr:uid="{60C64700-2CB5-4505-95E2-2B5AB07A207E}"/>
    <cellStyle name="Millares [0] 12 2 4 3 3" xfId="21360" xr:uid="{BE8FED55-DE9C-4447-B5E1-4450AE923A21}"/>
    <cellStyle name="Millares [0] 12 2 4 3 3 2" xfId="42863" xr:uid="{0B5A2F39-129C-41CB-A530-A2A833CFADED}"/>
    <cellStyle name="Millares [0] 12 2 4 3 4" xfId="27965" xr:uid="{5FD2CA2B-F05B-456C-A891-5AB7EEF4CE54}"/>
    <cellStyle name="Millares [0] 12 2 4 3 5" xfId="49468" xr:uid="{9AE18ABA-41F0-4796-9646-C6717E5D04BD}"/>
    <cellStyle name="Millares [0] 12 2 4 3 6" xfId="56072" xr:uid="{A93DDBC1-AF1B-4859-9687-8430D13F6C60}"/>
    <cellStyle name="Millares [0] 12 2 4 4" xfId="8100" xr:uid="{A3B9AE20-7334-408B-A238-A9F9EDA747CF}"/>
    <cellStyle name="Millares [0] 12 2 4 4 2" xfId="29603" xr:uid="{2571DC62-218C-404A-A16B-DD9FED0F07C6}"/>
    <cellStyle name="Millares [0] 12 2 4 5" xfId="9757" xr:uid="{827FCBBE-3407-4605-A152-0794371B800E}"/>
    <cellStyle name="Millares [0] 12 2 4 5 2" xfId="31260" xr:uid="{7B5D5A93-760F-4D41-8FDF-CB4E26E4454B}"/>
    <cellStyle name="Millares [0] 12 2 4 6" xfId="16392" xr:uid="{1B84681F-B046-47A5-B541-976BED72F743}"/>
    <cellStyle name="Millares [0] 12 2 4 6 2" xfId="37895" xr:uid="{2D592518-D719-4195-8CE5-94F8F3114CA7}"/>
    <cellStyle name="Millares [0] 12 2 4 7" xfId="22997" xr:uid="{B095A652-1DE3-4E17-807F-28F577AD5151}"/>
    <cellStyle name="Millares [0] 12 2 4 8" xfId="44500" xr:uid="{E2EA5769-D922-44C6-A67A-5E0812377E11}"/>
    <cellStyle name="Millares [0] 12 2 4 9" xfId="51104" xr:uid="{58F02B99-AEBA-47E7-89AD-CD2C8EE2455B}"/>
    <cellStyle name="Millares [0] 12 2 5" xfId="2178" xr:uid="{2BA79599-E3F8-47A6-AFEA-C5B383073964}"/>
    <cellStyle name="Millares [0] 12 2 5 2" xfId="10444" xr:uid="{1355477D-63E7-4C18-BF7C-9C625D873837}"/>
    <cellStyle name="Millares [0] 12 2 5 2 2" xfId="31947" xr:uid="{C8EEE09D-D7B7-43F9-A7B2-07899BCB981A}"/>
    <cellStyle name="Millares [0] 12 2 5 3" xfId="17079" xr:uid="{3895E5EE-C411-4BD6-A925-EEACA8F02728}"/>
    <cellStyle name="Millares [0] 12 2 5 3 2" xfId="38582" xr:uid="{0057B895-33B1-47FB-A010-FDD4B5CF5027}"/>
    <cellStyle name="Millares [0] 12 2 5 4" xfId="23684" xr:uid="{F3464E9F-7860-4736-A8D8-4B4CB1612560}"/>
    <cellStyle name="Millares [0] 12 2 5 5" xfId="45187" xr:uid="{018B0A53-EF7E-4DCF-B7B6-B7F8117AF795}"/>
    <cellStyle name="Millares [0] 12 2 5 6" xfId="51791" xr:uid="{7B6ADF88-2C01-4538-855E-9092A8D16AAF}"/>
    <cellStyle name="Millares [0] 12 2 6" xfId="2724" xr:uid="{EA0A19B7-F69D-4510-9C03-DC74B74F32E7}"/>
    <cellStyle name="Millares [0] 12 2 6 2" xfId="10990" xr:uid="{6B6E1429-B192-4348-94D7-9359E8584779}"/>
    <cellStyle name="Millares [0] 12 2 6 2 2" xfId="32493" xr:uid="{E94A0E8F-08C3-46D8-8562-3519BC536861}"/>
    <cellStyle name="Millares [0] 12 2 6 3" xfId="17625" xr:uid="{6C6CDA66-C24F-41A4-B874-F90066F79C87}"/>
    <cellStyle name="Millares [0] 12 2 6 3 2" xfId="39128" xr:uid="{5EE4B90C-1C88-468F-B73E-286B5784D035}"/>
    <cellStyle name="Millares [0] 12 2 6 4" xfId="24230" xr:uid="{8222909E-FB85-44D7-ADD8-75CE5046BF70}"/>
    <cellStyle name="Millares [0] 12 2 6 5" xfId="45733" xr:uid="{35F14016-75A2-44C6-88C6-47C7768184BB}"/>
    <cellStyle name="Millares [0] 12 2 6 6" xfId="52337" xr:uid="{AC9F686C-EBD3-4A4A-BFBE-F3C69CC62001}"/>
    <cellStyle name="Millares [0] 12 2 7" xfId="3374" xr:uid="{E0F19BD4-9025-40B6-9ADA-FA088D81E854}"/>
    <cellStyle name="Millares [0] 12 2 7 2" xfId="11640" xr:uid="{F737E110-22E4-4499-8D9C-87D9C1E16B78}"/>
    <cellStyle name="Millares [0] 12 2 7 2 2" xfId="33143" xr:uid="{0B2C4F84-3D6F-4BD6-BD0F-DC9461A62F4E}"/>
    <cellStyle name="Millares [0] 12 2 7 3" xfId="18275" xr:uid="{F930961A-1FCC-4F4F-8703-C60B03FA4111}"/>
    <cellStyle name="Millares [0] 12 2 7 3 2" xfId="39778" xr:uid="{16810B21-6054-42FF-B4DF-F7DC70CE890D}"/>
    <cellStyle name="Millares [0] 12 2 7 4" xfId="24880" xr:uid="{29E72247-CF6E-40CD-BF5C-CFF2E29457F8}"/>
    <cellStyle name="Millares [0] 12 2 7 5" xfId="46383" xr:uid="{0B19A9D2-C07B-4548-B15B-7999EC3313A5}"/>
    <cellStyle name="Millares [0] 12 2 7 6" xfId="52987" xr:uid="{7772F544-AF09-4D02-8341-E0C82EE0DD2E}"/>
    <cellStyle name="Millares [0] 12 2 8" xfId="4868" xr:uid="{C7B53A48-0008-435A-9A87-39A5E5FB3436}"/>
    <cellStyle name="Millares [0] 12 2 8 2" xfId="13134" xr:uid="{993BB438-6D20-4A72-91FE-56B40BA33718}"/>
    <cellStyle name="Millares [0] 12 2 8 2 2" xfId="34637" xr:uid="{9C5E337E-E8BF-49D7-8DD5-5CFB7BEB865E}"/>
    <cellStyle name="Millares [0] 12 2 8 3" xfId="19769" xr:uid="{37F43989-C700-4379-923E-FC73B85DAFF9}"/>
    <cellStyle name="Millares [0] 12 2 8 3 2" xfId="41272" xr:uid="{7BDC146D-2679-429B-B957-74AEABE2D250}"/>
    <cellStyle name="Millares [0] 12 2 8 4" xfId="26374" xr:uid="{36F9B79D-F243-4654-9397-0815B95A6440}"/>
    <cellStyle name="Millares [0] 12 2 8 5" xfId="47877" xr:uid="{911FFC82-50CB-4732-9ED3-47EA57592930}"/>
    <cellStyle name="Millares [0] 12 2 8 6" xfId="54481" xr:uid="{6A2D89DB-1DA3-4BCE-AC9D-6494F6B733BF}"/>
    <cellStyle name="Millares [0] 12 2 9" xfId="5513" xr:uid="{F71EED9E-B4CF-4FB7-8B57-01F2B925FEF8}"/>
    <cellStyle name="Millares [0] 12 2 9 2" xfId="13779" xr:uid="{B10D05FF-B2AF-4400-9BA4-F14D8178C43C}"/>
    <cellStyle name="Millares [0] 12 2 9 2 2" xfId="35282" xr:uid="{FD9B5B77-1645-4D0A-92D6-33781F46052E}"/>
    <cellStyle name="Millares [0] 12 2 9 3" xfId="20414" xr:uid="{3C132624-3A12-43AA-969B-CCAAA9356BBA}"/>
    <cellStyle name="Millares [0] 12 2 9 3 2" xfId="41917" xr:uid="{96C9F73B-4DF4-453C-987E-37556B0FD8BF}"/>
    <cellStyle name="Millares [0] 12 2 9 4" xfId="27019" xr:uid="{A5DBD8B7-6783-44B8-B732-B5FD0B48554B}"/>
    <cellStyle name="Millares [0] 12 2 9 5" xfId="48522" xr:uid="{0A7F54F4-0139-4642-B01A-8A480B4D588F}"/>
    <cellStyle name="Millares [0] 12 2 9 6" xfId="55126" xr:uid="{055E2E73-E663-46A9-A5FB-0DEE014F25FE}"/>
    <cellStyle name="Millares [0] 12 3" xfId="414" xr:uid="{617BD1DC-19CC-4E7D-8903-29976914A7E0}"/>
    <cellStyle name="Millares [0] 12 3 10" xfId="15317" xr:uid="{74FE3304-122C-4EC6-939C-FCB7A893564C}"/>
    <cellStyle name="Millares [0] 12 3 10 2" xfId="36820" xr:uid="{E7AD08E9-D166-4E91-84F7-80C900CB25B7}"/>
    <cellStyle name="Millares [0] 12 3 11" xfId="21922" xr:uid="{B9FE7C65-3970-452C-B6F2-623C9050D6ED}"/>
    <cellStyle name="Millares [0] 12 3 12" xfId="43425" xr:uid="{450708A0-E340-4054-9732-C94592AF7168}"/>
    <cellStyle name="Millares [0] 12 3 13" xfId="50029" xr:uid="{06AB1419-D3A7-4F26-BFD2-829C367D38A3}"/>
    <cellStyle name="Millares [0] 12 3 2" xfId="1362" xr:uid="{7F234C1D-783C-4775-BC32-1DDF84D85D97}"/>
    <cellStyle name="Millares [0] 12 3 2 2" xfId="4191" xr:uid="{9D931F61-5F0F-421A-B565-D51DBBA4C692}"/>
    <cellStyle name="Millares [0] 12 3 2 2 2" xfId="12457" xr:uid="{779F7DF9-4B21-4D91-82D9-4944BD96CB00}"/>
    <cellStyle name="Millares [0] 12 3 2 2 2 2" xfId="33960" xr:uid="{E561580D-A4D8-40F3-8DB1-80FDC3F65954}"/>
    <cellStyle name="Millares [0] 12 3 2 2 3" xfId="19092" xr:uid="{9A0AD928-DA2B-4282-8B4E-46B0CB2CF5E8}"/>
    <cellStyle name="Millares [0] 12 3 2 2 3 2" xfId="40595" xr:uid="{E8933888-24DB-4CC1-ADDC-5E7FACF701B4}"/>
    <cellStyle name="Millares [0] 12 3 2 2 4" xfId="25697" xr:uid="{87C905F6-1E72-484C-B2D7-40BFBEBA72A8}"/>
    <cellStyle name="Millares [0] 12 3 2 2 5" xfId="47200" xr:uid="{B3542A7B-1071-4C17-B52E-F1FA21D2C827}"/>
    <cellStyle name="Millares [0] 12 3 2 2 6" xfId="53804" xr:uid="{25502ED7-28B4-464F-BC3A-D624524265E9}"/>
    <cellStyle name="Millares [0] 12 3 2 3" xfId="6330" xr:uid="{102664E8-F28D-4287-B76A-3D11C8703FF5}"/>
    <cellStyle name="Millares [0] 12 3 2 3 2" xfId="14596" xr:uid="{B7AFB183-0281-4415-B45D-2B435394DFE0}"/>
    <cellStyle name="Millares [0] 12 3 2 3 2 2" xfId="36099" xr:uid="{E0E9169F-3B02-4030-AF85-998380A52A1A}"/>
    <cellStyle name="Millares [0] 12 3 2 3 3" xfId="21231" xr:uid="{93096F3F-581F-45D5-B593-6B3ACDDA4A04}"/>
    <cellStyle name="Millares [0] 12 3 2 3 3 2" xfId="42734" xr:uid="{BB30C750-7738-449D-9D5C-F247B30D5BB9}"/>
    <cellStyle name="Millares [0] 12 3 2 3 4" xfId="27836" xr:uid="{20E7FEA0-7888-4F07-9816-CBF30CADEBDA}"/>
    <cellStyle name="Millares [0] 12 3 2 3 5" xfId="49339" xr:uid="{7C4F3863-0A5F-4BDB-A86B-1C13CDC6FE3E}"/>
    <cellStyle name="Millares [0] 12 3 2 3 6" xfId="55943" xr:uid="{8E51B268-86C1-4FDB-B462-104575559EBB}"/>
    <cellStyle name="Millares [0] 12 3 2 4" xfId="7971" xr:uid="{C99A98E2-5A8A-4359-8274-30ACFF2A7C09}"/>
    <cellStyle name="Millares [0] 12 3 2 4 2" xfId="29474" xr:uid="{62881FE0-ED83-490A-990A-51336D9F4506}"/>
    <cellStyle name="Millares [0] 12 3 2 5" xfId="9628" xr:uid="{83D9A051-2108-4222-92E7-5A44282DF1B3}"/>
    <cellStyle name="Millares [0] 12 3 2 5 2" xfId="31131" xr:uid="{D4E9EF04-5035-466F-9037-7C6A9FDFCFA2}"/>
    <cellStyle name="Millares [0] 12 3 2 6" xfId="16263" xr:uid="{31747F36-BD23-4A74-B7A1-A655D64541D2}"/>
    <cellStyle name="Millares [0] 12 3 2 6 2" xfId="37766" xr:uid="{8C8FD6BC-21B9-44FD-9A45-BEE392E035E7}"/>
    <cellStyle name="Millares [0] 12 3 2 7" xfId="22868" xr:uid="{F4015E88-8DCB-469E-B177-58968C4796BB}"/>
    <cellStyle name="Millares [0] 12 3 2 8" xfId="44371" xr:uid="{948CD429-1774-4822-893E-1015DBDF16C0}"/>
    <cellStyle name="Millares [0] 12 3 2 9" xfId="50975" xr:uid="{0024D021-E4A6-40AC-A563-335D34C18E1E}"/>
    <cellStyle name="Millares [0] 12 3 3" xfId="2049" xr:uid="{970C2950-FBFC-49C8-9BC7-B627F4E04CA8}"/>
    <cellStyle name="Millares [0] 12 3 3 2" xfId="10315" xr:uid="{479569B4-2DF2-45E5-A55A-C8EF509561FF}"/>
    <cellStyle name="Millares [0] 12 3 3 2 2" xfId="31818" xr:uid="{1FE207E3-685D-4431-BCFE-404E91DAF743}"/>
    <cellStyle name="Millares [0] 12 3 3 3" xfId="16950" xr:uid="{1CDE9C50-05BE-495C-B1A7-4DCF8D8078E4}"/>
    <cellStyle name="Millares [0] 12 3 3 3 2" xfId="38453" xr:uid="{2294A9D9-1FA1-4A26-A1F0-1C391E48E174}"/>
    <cellStyle name="Millares [0] 12 3 3 4" xfId="23555" xr:uid="{70A901A7-2F98-4E26-93CD-5551BD3DCA20}"/>
    <cellStyle name="Millares [0] 12 3 3 5" xfId="45058" xr:uid="{885A70FF-F246-42A7-9EE0-C4D77354BD6A}"/>
    <cellStyle name="Millares [0] 12 3 3 6" xfId="51662" xr:uid="{B70758E3-9903-4FD1-907E-AAAB9F9E87D2}"/>
    <cellStyle name="Millares [0] 12 3 4" xfId="2848" xr:uid="{946658D0-49F1-446E-AEAB-D981A1702147}"/>
    <cellStyle name="Millares [0] 12 3 4 2" xfId="11114" xr:uid="{D57DE3AF-354A-44C7-83CE-73F7A8166D84}"/>
    <cellStyle name="Millares [0] 12 3 4 2 2" xfId="32617" xr:uid="{820E7A7A-4A30-470D-A513-999CCF953B7D}"/>
    <cellStyle name="Millares [0] 12 3 4 3" xfId="17749" xr:uid="{3E7184E4-4614-4A14-896C-6618DEF19E7A}"/>
    <cellStyle name="Millares [0] 12 3 4 3 2" xfId="39252" xr:uid="{2EA33230-79B1-4D98-A1AC-E3EE7EB5DD86}"/>
    <cellStyle name="Millares [0] 12 3 4 4" xfId="24354" xr:uid="{502B88A1-AD1B-4AC1-829E-B2CE2D203243}"/>
    <cellStyle name="Millares [0] 12 3 4 5" xfId="45857" xr:uid="{F174E275-170A-4282-B43A-C23453D0748C}"/>
    <cellStyle name="Millares [0] 12 3 4 6" xfId="52461" xr:uid="{EA5B5322-5C5F-4148-9609-8FE737472F23}"/>
    <cellStyle name="Millares [0] 12 3 5" xfId="3245" xr:uid="{9ADA60CB-CAE2-4801-AF1B-9974F2ADED51}"/>
    <cellStyle name="Millares [0] 12 3 5 2" xfId="11511" xr:uid="{27851834-8BE1-4C4B-8830-5CA3CA4196AB}"/>
    <cellStyle name="Millares [0] 12 3 5 2 2" xfId="33014" xr:uid="{A0135E1A-ED30-47B9-817E-5FF31DA59BAF}"/>
    <cellStyle name="Millares [0] 12 3 5 3" xfId="18146" xr:uid="{677D9A77-C5F0-430D-950F-2800FFF55556}"/>
    <cellStyle name="Millares [0] 12 3 5 3 2" xfId="39649" xr:uid="{87C83F8A-6C83-4FA4-A925-D2734604A55A}"/>
    <cellStyle name="Millares [0] 12 3 5 4" xfId="24751" xr:uid="{0A4AE7CC-9F37-428B-8A70-9237CFE1F1D6}"/>
    <cellStyle name="Millares [0] 12 3 5 5" xfId="46254" xr:uid="{2DBFE768-AE9F-4779-B576-E88C5C8F27E6}"/>
    <cellStyle name="Millares [0] 12 3 5 6" xfId="52858" xr:uid="{4A079915-9961-434F-B415-70E37FC107E4}"/>
    <cellStyle name="Millares [0] 12 3 6" xfId="4992" xr:uid="{C61D4357-FF96-4DE0-940E-0F230BC1F225}"/>
    <cellStyle name="Millares [0] 12 3 6 2" xfId="13258" xr:uid="{B584CE55-B345-477A-ACAE-4AA5AD6F756F}"/>
    <cellStyle name="Millares [0] 12 3 6 2 2" xfId="34761" xr:uid="{CBC40E73-0C67-4AC3-BC2B-00AE3C159AD7}"/>
    <cellStyle name="Millares [0] 12 3 6 3" xfId="19893" xr:uid="{EB00C6BF-172C-40C3-9322-124E95734F6C}"/>
    <cellStyle name="Millares [0] 12 3 6 3 2" xfId="41396" xr:uid="{69B20970-37ED-4715-B7EB-829E6CC039CF}"/>
    <cellStyle name="Millares [0] 12 3 6 4" xfId="26498" xr:uid="{A76617AA-DB00-46EB-806A-11A36EC7A3DB}"/>
    <cellStyle name="Millares [0] 12 3 6 5" xfId="48001" xr:uid="{EFDF9991-0363-4883-ADFF-DFDA7CC6A58E}"/>
    <cellStyle name="Millares [0] 12 3 6 6" xfId="54605" xr:uid="{2A7A7AEA-CA50-498E-8511-D610067826A3}"/>
    <cellStyle name="Millares [0] 12 3 7" xfId="5384" xr:uid="{C2E3E556-FD16-4150-8CFE-2BF82890FDC0}"/>
    <cellStyle name="Millares [0] 12 3 7 2" xfId="13650" xr:uid="{1439F4B4-70E9-4E74-B75B-72E3644B9D1A}"/>
    <cellStyle name="Millares [0] 12 3 7 2 2" xfId="35153" xr:uid="{84B395E7-9CCC-4752-8733-841E8B1A6100}"/>
    <cellStyle name="Millares [0] 12 3 7 3" xfId="20285" xr:uid="{95D2D905-C489-4D07-BBC5-C7E0E5F20D91}"/>
    <cellStyle name="Millares [0] 12 3 7 3 2" xfId="41788" xr:uid="{8382EBDE-8FC9-489F-B5E0-148AB91814D1}"/>
    <cellStyle name="Millares [0] 12 3 7 4" xfId="26890" xr:uid="{534236A4-EDF5-479C-84EE-34F70612F203}"/>
    <cellStyle name="Millares [0] 12 3 7 5" xfId="48393" xr:uid="{E9E740C8-3022-4BE4-BCBE-57A0106AD1A5}"/>
    <cellStyle name="Millares [0] 12 3 7 6" xfId="54997" xr:uid="{A2DCB65F-5D04-4EEB-AAEE-5AFDA83DB08F}"/>
    <cellStyle name="Millares [0] 12 3 8" xfId="7025" xr:uid="{74FB37E6-2A40-4230-A91C-F2EA9E37B852}"/>
    <cellStyle name="Millares [0] 12 3 8 2" xfId="28528" xr:uid="{EA8DE8B9-1F12-4011-A3A2-9AF39E5616AD}"/>
    <cellStyle name="Millares [0] 12 3 9" xfId="8681" xr:uid="{9AF8463C-D84A-4CFB-BF31-CEE4C2816EC5}"/>
    <cellStyle name="Millares [0] 12 3 9 2" xfId="30184" xr:uid="{03E291F7-9B39-4BC6-8E36-43ACDF538372}"/>
    <cellStyle name="Millares [0] 12 4" xfId="698" xr:uid="{836A2307-3427-4771-A44B-3B3F41A1DBEF}"/>
    <cellStyle name="Millares [0] 12 4 10" xfId="43707" xr:uid="{126AA92B-55AD-437D-9541-3F1BDF71549D}"/>
    <cellStyle name="Millares [0] 12 4 11" xfId="50311" xr:uid="{CCFD4939-9AC7-4A47-A90B-8A7A83045532}"/>
    <cellStyle name="Millares [0] 12 4 2" xfId="1644" xr:uid="{B9C5B566-5FEF-453D-A929-890589093ECC}"/>
    <cellStyle name="Millares [0] 12 4 2 2" xfId="4473" xr:uid="{87D3B935-A541-4949-A27E-12591A2EA73E}"/>
    <cellStyle name="Millares [0] 12 4 2 2 2" xfId="12739" xr:uid="{53003F50-A57D-4B0A-83A9-7734CEC760AA}"/>
    <cellStyle name="Millares [0] 12 4 2 2 2 2" xfId="34242" xr:uid="{6F4AE4AA-A83F-4365-B237-0340C91E3BA0}"/>
    <cellStyle name="Millares [0] 12 4 2 2 3" xfId="19374" xr:uid="{21703B61-4D8A-4B87-8833-10984390F50B}"/>
    <cellStyle name="Millares [0] 12 4 2 2 3 2" xfId="40877" xr:uid="{169AB6DB-4831-44D0-949B-00B325F7ECD1}"/>
    <cellStyle name="Millares [0] 12 4 2 2 4" xfId="25979" xr:uid="{1016721E-E20F-41B8-AC3A-BDB68891288D}"/>
    <cellStyle name="Millares [0] 12 4 2 2 5" xfId="47482" xr:uid="{8C17D7A8-AED3-41B0-99AE-599605CDDE22}"/>
    <cellStyle name="Millares [0] 12 4 2 2 6" xfId="54086" xr:uid="{D8505415-37DC-4361-8F20-93B1579FCB03}"/>
    <cellStyle name="Millares [0] 12 4 2 3" xfId="6612" xr:uid="{697100BC-DF90-4ADB-9F91-A115C4970B20}"/>
    <cellStyle name="Millares [0] 12 4 2 3 2" xfId="14878" xr:uid="{78A4F7F1-A497-47C6-9FCA-569358702B28}"/>
    <cellStyle name="Millares [0] 12 4 2 3 2 2" xfId="36381" xr:uid="{8160347E-9DA7-4267-91D0-464793BE9346}"/>
    <cellStyle name="Millares [0] 12 4 2 3 3" xfId="21513" xr:uid="{AC733585-4AB4-439D-A5D1-893796EB8B6E}"/>
    <cellStyle name="Millares [0] 12 4 2 3 3 2" xfId="43016" xr:uid="{55C84A26-549B-4602-8810-6D0DFACDD51F}"/>
    <cellStyle name="Millares [0] 12 4 2 3 4" xfId="28118" xr:uid="{1EEB1C6A-1882-41ED-B5E8-A465CE268B48}"/>
    <cellStyle name="Millares [0] 12 4 2 3 5" xfId="49621" xr:uid="{15443508-A012-4038-9EAD-6B2ACB491CE5}"/>
    <cellStyle name="Millares [0] 12 4 2 3 6" xfId="56225" xr:uid="{3B2EBF02-8D0A-458C-A8FC-1215AFB99015}"/>
    <cellStyle name="Millares [0] 12 4 2 4" xfId="8253" xr:uid="{62A43AF2-E237-44D6-B72C-38F58A89B711}"/>
    <cellStyle name="Millares [0] 12 4 2 4 2" xfId="29756" xr:uid="{65D6E31F-C009-4C4F-BCD8-76B4F821C011}"/>
    <cellStyle name="Millares [0] 12 4 2 5" xfId="9910" xr:uid="{B961F88E-AF14-4778-87CB-C581885B4180}"/>
    <cellStyle name="Millares [0] 12 4 2 5 2" xfId="31413" xr:uid="{8ED303FC-69DB-46D3-820A-874463FD8838}"/>
    <cellStyle name="Millares [0] 12 4 2 6" xfId="16545" xr:uid="{66FC9453-AB89-4976-9801-464F7F76358D}"/>
    <cellStyle name="Millares [0] 12 4 2 6 2" xfId="38048" xr:uid="{5D6D5B4A-329A-4471-82EB-DB7869C584F2}"/>
    <cellStyle name="Millares [0] 12 4 2 7" xfId="23150" xr:uid="{43D3E9B6-108B-445A-928C-6569C8D45D15}"/>
    <cellStyle name="Millares [0] 12 4 2 8" xfId="44653" xr:uid="{E19A804B-DDF3-4CBF-ACF5-FCBADE85EA55}"/>
    <cellStyle name="Millares [0] 12 4 2 9" xfId="51257" xr:uid="{77C78313-B9D6-48B6-A7B8-8582AB41F7D6}"/>
    <cellStyle name="Millares [0] 12 4 3" xfId="2331" xr:uid="{F038544B-3814-40A7-AFB0-005A9677D740}"/>
    <cellStyle name="Millares [0] 12 4 3 2" xfId="10597" xr:uid="{FB3DFCCF-23E6-4BAF-B536-7A1555177F2D}"/>
    <cellStyle name="Millares [0] 12 4 3 2 2" xfId="32100" xr:uid="{4686ED8C-D4AF-4334-AC51-BC53ECD9F4F0}"/>
    <cellStyle name="Millares [0] 12 4 3 3" xfId="17232" xr:uid="{53D35383-8714-453F-9B5C-E18189B3B479}"/>
    <cellStyle name="Millares [0] 12 4 3 3 2" xfId="38735" xr:uid="{0510A6E8-10BD-4CB1-A501-5504429F52A7}"/>
    <cellStyle name="Millares [0] 12 4 3 4" xfId="23837" xr:uid="{1E2E402B-BF5F-4712-9666-8E5FBF30D7CF}"/>
    <cellStyle name="Millares [0] 12 4 3 5" xfId="45340" xr:uid="{4E776AFE-8695-44E7-88E6-5C43151137AA}"/>
    <cellStyle name="Millares [0] 12 4 3 6" xfId="51944" xr:uid="{A0B2DE8E-EDF5-4BAF-B8FA-D6167DAFD269}"/>
    <cellStyle name="Millares [0] 12 4 4" xfId="3527" xr:uid="{C72D0BF2-822D-4625-9425-0C63C061E521}"/>
    <cellStyle name="Millares [0] 12 4 4 2" xfId="11793" xr:uid="{E483915A-84E1-406C-9771-2B34AFB1267A}"/>
    <cellStyle name="Millares [0] 12 4 4 2 2" xfId="33296" xr:uid="{E9231380-F5EB-40F5-BB06-2B5E1518242E}"/>
    <cellStyle name="Millares [0] 12 4 4 3" xfId="18428" xr:uid="{9863ED72-6FE5-4F38-916B-D3A56FA78AF3}"/>
    <cellStyle name="Millares [0] 12 4 4 3 2" xfId="39931" xr:uid="{8D647F44-FD54-422C-B394-505A458B3AFB}"/>
    <cellStyle name="Millares [0] 12 4 4 4" xfId="25033" xr:uid="{61A1714E-9A04-4219-880B-C9DA26C67649}"/>
    <cellStyle name="Millares [0] 12 4 4 5" xfId="46536" xr:uid="{3B8ED4B2-EFC6-4049-8058-BBEF789079E2}"/>
    <cellStyle name="Millares [0] 12 4 4 6" xfId="53140" xr:uid="{14B56D83-9FBA-43EC-8DE9-A5B2285C9593}"/>
    <cellStyle name="Millares [0] 12 4 5" xfId="5666" xr:uid="{C0DC48FE-B9AC-4507-86D3-5E8C3A7E6BB5}"/>
    <cellStyle name="Millares [0] 12 4 5 2" xfId="13932" xr:uid="{630AD4BD-0727-4778-98D1-AA36D244D4CC}"/>
    <cellStyle name="Millares [0] 12 4 5 2 2" xfId="35435" xr:uid="{445D4AF7-77C9-4108-87AB-7B0B93A6A263}"/>
    <cellStyle name="Millares [0] 12 4 5 3" xfId="20567" xr:uid="{1081FBF9-841B-4312-8B97-5D47BEE2DB9F}"/>
    <cellStyle name="Millares [0] 12 4 5 3 2" xfId="42070" xr:uid="{AC412785-981A-461A-8740-93617C528961}"/>
    <cellStyle name="Millares [0] 12 4 5 4" xfId="27172" xr:uid="{333BAD9A-D3FB-4878-9D97-462637268F42}"/>
    <cellStyle name="Millares [0] 12 4 5 5" xfId="48675" xr:uid="{6463E1E2-CF66-4FAA-9EBD-4A0098DA5991}"/>
    <cellStyle name="Millares [0] 12 4 5 6" xfId="55279" xr:uid="{CD8AD7B7-5F73-45AA-BEA8-6D637E9FCCFC}"/>
    <cellStyle name="Millares [0] 12 4 6" xfId="7307" xr:uid="{93C4B426-3171-487F-A544-6053ACBD2B75}"/>
    <cellStyle name="Millares [0] 12 4 6 2" xfId="28810" xr:uid="{12C7ED2B-9599-4B15-AE5D-64D067DF9505}"/>
    <cellStyle name="Millares [0] 12 4 7" xfId="8964" xr:uid="{F8FD2D76-C954-4E0F-8188-08320D83FD3F}"/>
    <cellStyle name="Millares [0] 12 4 7 2" xfId="30467" xr:uid="{6545A8DE-8445-46E4-AD9F-07B812759C1F}"/>
    <cellStyle name="Millares [0] 12 4 8" xfId="15599" xr:uid="{06A33EFD-4D8E-4932-9672-3FC5E6F59D1C}"/>
    <cellStyle name="Millares [0] 12 4 8 2" xfId="37102" xr:uid="{34332075-7B91-4B04-978F-EB8F0A5B6269}"/>
    <cellStyle name="Millares [0] 12 4 9" xfId="22204" xr:uid="{C6B6A332-31AD-48DD-8C45-04643F160C7E}"/>
    <cellStyle name="Millares [0] 12 5" xfId="967" xr:uid="{025F3106-DEA5-4D08-B1F8-3A3C77DFF472}"/>
    <cellStyle name="Millares [0] 12 5 2" xfId="3796" xr:uid="{3A6CB1AC-E068-45CB-8F24-DD804BAA1CFF}"/>
    <cellStyle name="Millares [0] 12 5 2 2" xfId="12062" xr:uid="{438AEC41-1AB0-444E-AE89-99D05E1B7671}"/>
    <cellStyle name="Millares [0] 12 5 2 2 2" xfId="33565" xr:uid="{F139845A-4916-4C5C-9A86-CD0C38F65BF1}"/>
    <cellStyle name="Millares [0] 12 5 2 3" xfId="18697" xr:uid="{495EAE81-65F4-4FEA-B563-D5D959C38C15}"/>
    <cellStyle name="Millares [0] 12 5 2 3 2" xfId="40200" xr:uid="{0686A119-05F6-4BA9-9FA5-FE0D3C1D3D94}"/>
    <cellStyle name="Millares [0] 12 5 2 4" xfId="25302" xr:uid="{F9893EC5-BD4F-422C-A762-0EC4A13104E8}"/>
    <cellStyle name="Millares [0] 12 5 2 5" xfId="46805" xr:uid="{D60369A2-7FA2-4614-AC68-0098701AB612}"/>
    <cellStyle name="Millares [0] 12 5 2 6" xfId="53409" xr:uid="{8BB737D1-7322-4808-8163-E228CD5A750D}"/>
    <cellStyle name="Millares [0] 12 5 3" xfId="5935" xr:uid="{F9A386EE-D1F6-4B03-A40C-C19FFC04FB1F}"/>
    <cellStyle name="Millares [0] 12 5 3 2" xfId="14201" xr:uid="{D05FDB48-7D5E-43A5-81D8-01E82AB41691}"/>
    <cellStyle name="Millares [0] 12 5 3 2 2" xfId="35704" xr:uid="{EEC4A72F-A121-4365-93DD-2C9128C55F19}"/>
    <cellStyle name="Millares [0] 12 5 3 3" xfId="20836" xr:uid="{6BD45593-BF97-47CC-AE4E-4B2E3C4991AB}"/>
    <cellStyle name="Millares [0] 12 5 3 3 2" xfId="42339" xr:uid="{21B19640-C78C-4245-AB07-D7DBBC273639}"/>
    <cellStyle name="Millares [0] 12 5 3 4" xfId="27441" xr:uid="{52627EAC-ED87-4F25-BCDE-DBD425B2E42D}"/>
    <cellStyle name="Millares [0] 12 5 3 5" xfId="48944" xr:uid="{F577E6C8-3CA7-402C-B7D7-DC34EC2109FC}"/>
    <cellStyle name="Millares [0] 12 5 3 6" xfId="55548" xr:uid="{D78DAB83-B78C-43A0-BDD0-FEA66B95A198}"/>
    <cellStyle name="Millares [0] 12 5 4" xfId="7576" xr:uid="{00E12D0E-29CA-4238-831B-6E31F09D6627}"/>
    <cellStyle name="Millares [0] 12 5 4 2" xfId="29079" xr:uid="{B8B43656-468E-4453-8CE3-3A03432466E4}"/>
    <cellStyle name="Millares [0] 12 5 5" xfId="9233" xr:uid="{A462159B-2487-4F9B-8330-C515DB8156B9}"/>
    <cellStyle name="Millares [0] 12 5 5 2" xfId="30736" xr:uid="{701E9A63-7C45-4E5D-8C6E-C0EC7A57904E}"/>
    <cellStyle name="Millares [0] 12 5 6" xfId="15868" xr:uid="{824EF900-6C0F-47A6-BEC4-02EE9D5E56B7}"/>
    <cellStyle name="Millares [0] 12 5 6 2" xfId="37371" xr:uid="{27FB0B98-31DF-47D6-8498-A847A8717289}"/>
    <cellStyle name="Millares [0] 12 5 7" xfId="22473" xr:uid="{0E8F9D01-8A87-4C7E-B2B8-3AAA32008D5F}"/>
    <cellStyle name="Millares [0] 12 5 8" xfId="43976" xr:uid="{800C5EA9-75F2-47B7-B12B-E1F138F9C091}"/>
    <cellStyle name="Millares [0] 12 5 9" xfId="50580" xr:uid="{10090F57-193C-4819-B58E-A242F2EAE064}"/>
    <cellStyle name="Millares [0] 12 6" xfId="1227" xr:uid="{2E6607F9-9C2A-450D-9007-0CB9D3976869}"/>
    <cellStyle name="Millares [0] 12 6 2" xfId="4056" xr:uid="{12C11BD9-7DE0-4129-B848-4AC2EDAF302A}"/>
    <cellStyle name="Millares [0] 12 6 2 2" xfId="12322" xr:uid="{FEE59C56-FA26-43F7-AB07-E10FDD0D1E08}"/>
    <cellStyle name="Millares [0] 12 6 2 2 2" xfId="33825" xr:uid="{A56B6FAC-4D50-4675-BF30-C10190A92B47}"/>
    <cellStyle name="Millares [0] 12 6 2 3" xfId="18957" xr:uid="{44A28DB6-39E6-4491-8DF2-F2CC18472651}"/>
    <cellStyle name="Millares [0] 12 6 2 3 2" xfId="40460" xr:uid="{5BAD43DC-F5A7-4B70-8FA1-87A047E0F13D}"/>
    <cellStyle name="Millares [0] 12 6 2 4" xfId="25562" xr:uid="{336408FC-7588-42C0-B752-84D4A6F83968}"/>
    <cellStyle name="Millares [0] 12 6 2 5" xfId="47065" xr:uid="{B28610C0-C34A-4086-9F86-9C39D3BEA0DA}"/>
    <cellStyle name="Millares [0] 12 6 2 6" xfId="53669" xr:uid="{237BD106-4BA0-40A9-A4F9-7B5A0858C921}"/>
    <cellStyle name="Millares [0] 12 6 3" xfId="6195" xr:uid="{94E6FC9F-D590-4852-B61D-529E34681735}"/>
    <cellStyle name="Millares [0] 12 6 3 2" xfId="14461" xr:uid="{7B6CBC65-BC2E-4B27-A796-D487F9A54B5F}"/>
    <cellStyle name="Millares [0] 12 6 3 2 2" xfId="35964" xr:uid="{E87E621E-52FC-4CF5-BDEC-E51563D12874}"/>
    <cellStyle name="Millares [0] 12 6 3 3" xfId="21096" xr:uid="{7464EB32-C193-4458-A70F-0E2A401CAB27}"/>
    <cellStyle name="Millares [0] 12 6 3 3 2" xfId="42599" xr:uid="{6B5205D2-2FB5-484F-BCBE-3CB8BD0FC794}"/>
    <cellStyle name="Millares [0] 12 6 3 4" xfId="27701" xr:uid="{879A1492-0BA7-4585-97A4-2D4921E6CA0C}"/>
    <cellStyle name="Millares [0] 12 6 3 5" xfId="49204" xr:uid="{3C3DA46D-8867-490E-A92E-121B746B87B9}"/>
    <cellStyle name="Millares [0] 12 6 3 6" xfId="55808" xr:uid="{DF66F7D9-2904-4455-9129-71ACC177B607}"/>
    <cellStyle name="Millares [0] 12 6 4" xfId="7836" xr:uid="{125F2A7C-DCE6-4A55-8E98-E5D9597337E6}"/>
    <cellStyle name="Millares [0] 12 6 4 2" xfId="29339" xr:uid="{D711842A-40C8-4890-A1A5-3D3EE3A99662}"/>
    <cellStyle name="Millares [0] 12 6 5" xfId="9493" xr:uid="{B5A7EE82-3518-4534-8F52-F479BD63A553}"/>
    <cellStyle name="Millares [0] 12 6 5 2" xfId="30996" xr:uid="{DCB9A7DE-AB08-455A-855A-0FEC695F93C3}"/>
    <cellStyle name="Millares [0] 12 6 6" xfId="16128" xr:uid="{491AAA2A-BD04-428C-B1FE-C9824BF5DEF3}"/>
    <cellStyle name="Millares [0] 12 6 6 2" xfId="37631" xr:uid="{A3518CCD-33AF-4749-A063-8BDD53FDA1F1}"/>
    <cellStyle name="Millares [0] 12 6 7" xfId="22733" xr:uid="{FCBA781D-617D-4564-8891-CD8F330FD6D7}"/>
    <cellStyle name="Millares [0] 12 6 8" xfId="44236" xr:uid="{30278948-B5F7-417B-858B-BA94F49A42B4}"/>
    <cellStyle name="Millares [0] 12 6 9" xfId="50840" xr:uid="{D3CA812C-24AB-46EF-96F0-C0D80D959EEB}"/>
    <cellStyle name="Millares [0] 12 7" xfId="1915" xr:uid="{114967FB-2133-469C-9C2E-165088C5D558}"/>
    <cellStyle name="Millares [0] 12 7 2" xfId="10181" xr:uid="{A47B65F9-F0C2-4A57-95B1-2E05C093E34B}"/>
    <cellStyle name="Millares [0] 12 7 2 2" xfId="31684" xr:uid="{A2475225-C071-4714-A080-92F640CFB7D8}"/>
    <cellStyle name="Millares [0] 12 7 3" xfId="16816" xr:uid="{C5D43056-5F10-48E1-A6F3-4A8AAA969E41}"/>
    <cellStyle name="Millares [0] 12 7 3 2" xfId="38319" xr:uid="{83DF8385-985A-45BD-A2EE-8D448584FC84}"/>
    <cellStyle name="Millares [0] 12 7 4" xfId="23421" xr:uid="{ACB1208C-F057-4798-B444-3497247D51DA}"/>
    <cellStyle name="Millares [0] 12 7 5" xfId="44924" xr:uid="{9115988F-5B81-4E7D-ACBC-5FA3906DFCE8}"/>
    <cellStyle name="Millares [0] 12 7 6" xfId="51528" xr:uid="{5EB83D2D-1579-4730-9BCB-03B846DD636D}"/>
    <cellStyle name="Millares [0] 12 8" xfId="2600" xr:uid="{21DC1269-9A88-4DDD-938E-44A1BBCED0C3}"/>
    <cellStyle name="Millares [0] 12 8 2" xfId="10866" xr:uid="{85F42AA5-808E-44E1-895D-ADC8B7BFEF23}"/>
    <cellStyle name="Millares [0] 12 8 2 2" xfId="32369" xr:uid="{772A45B9-2840-4683-857D-9F7CD3B70088}"/>
    <cellStyle name="Millares [0] 12 8 3" xfId="17501" xr:uid="{FEC7F491-37CC-465D-8920-F376095592EA}"/>
    <cellStyle name="Millares [0] 12 8 3 2" xfId="39004" xr:uid="{B1436BF0-67A0-4280-946A-2BBB2EDAA74E}"/>
    <cellStyle name="Millares [0] 12 8 4" xfId="24106" xr:uid="{4C143145-136B-4F2A-B09A-594F597BEA29}"/>
    <cellStyle name="Millares [0] 12 8 5" xfId="45609" xr:uid="{971B531E-9722-4543-A237-EFF0C020F6CA}"/>
    <cellStyle name="Millares [0] 12 8 6" xfId="52213" xr:uid="{86B881BB-9277-436A-B2DC-4F8D3024E606}"/>
    <cellStyle name="Millares [0] 12 9" xfId="3111" xr:uid="{506AB5E0-8234-4D74-96CB-A41633030579}"/>
    <cellStyle name="Millares [0] 12 9 2" xfId="11377" xr:uid="{6CE76027-5174-4BB1-9D0E-C8C795C1C048}"/>
    <cellStyle name="Millares [0] 12 9 2 2" xfId="32880" xr:uid="{22EEB376-A539-41A3-9A7A-96CE43E4B394}"/>
    <cellStyle name="Millares [0] 12 9 3" xfId="18012" xr:uid="{BAB7AD87-A915-4CAD-B6D3-5B6D6D073BCA}"/>
    <cellStyle name="Millares [0] 12 9 3 2" xfId="39515" xr:uid="{0B8891CD-651B-4F83-8D74-6424AF4696E2}"/>
    <cellStyle name="Millares [0] 12 9 4" xfId="24617" xr:uid="{A140A838-AB02-42F6-A52A-E6FDF7EC4D33}"/>
    <cellStyle name="Millares [0] 12 9 5" xfId="46120" xr:uid="{F1D6798A-BDCA-4550-9E5A-97F2B899CE34}"/>
    <cellStyle name="Millares [0] 12 9 6" xfId="52724" xr:uid="{C913FC48-7C80-4EA2-BFA2-29C7AD909434}"/>
    <cellStyle name="Millares [0] 13" xfId="299" xr:uid="{2A9FDFA9-749B-4F62-ACE7-F880E19630CB}"/>
    <cellStyle name="Millares [0] 13 10" xfId="4768" xr:uid="{ADED5898-B9E0-40E1-98E0-563B9D804F97}"/>
    <cellStyle name="Millares [0] 13 10 2" xfId="13034" xr:uid="{6B9AAC77-AA5D-4CDA-B374-02D56BA85C8E}"/>
    <cellStyle name="Millares [0] 13 10 2 2" xfId="34537" xr:uid="{D7B4F9DC-6744-4308-AD61-84D8EFC43C87}"/>
    <cellStyle name="Millares [0] 13 10 3" xfId="19669" xr:uid="{D8A3D605-7124-4B87-9053-5315449AB6ED}"/>
    <cellStyle name="Millares [0] 13 10 3 2" xfId="41172" xr:uid="{7728FAB5-2AA6-4887-AD99-FD1275011201}"/>
    <cellStyle name="Millares [0] 13 10 4" xfId="26274" xr:uid="{0FFC0D41-2910-4412-83B8-ABDD2A71AB55}"/>
    <cellStyle name="Millares [0] 13 10 5" xfId="47777" xr:uid="{3F71CAF9-8770-4A3C-B276-0490FD7BE61B}"/>
    <cellStyle name="Millares [0] 13 10 6" xfId="54381" xr:uid="{05229DD5-E411-4634-BD48-1AA5FACC6613}"/>
    <cellStyle name="Millares [0] 13 11" xfId="5272" xr:uid="{2FE3B049-ECC5-4475-9308-F26CB9D3EFC3}"/>
    <cellStyle name="Millares [0] 13 11 2" xfId="13538" xr:uid="{1DDB452B-4F29-48C3-9004-079A2E0A6FCC}"/>
    <cellStyle name="Millares [0] 13 11 2 2" xfId="35041" xr:uid="{D4D39D5B-1B5A-4F12-95D6-E89DAA1B04EA}"/>
    <cellStyle name="Millares [0] 13 11 3" xfId="20173" xr:uid="{F2717579-3EC4-4EAF-8651-D2374039841E}"/>
    <cellStyle name="Millares [0] 13 11 3 2" xfId="41676" xr:uid="{C82C7D90-F6E5-4119-BB92-57CC272F9BFC}"/>
    <cellStyle name="Millares [0] 13 11 4" xfId="26778" xr:uid="{FA6FC2CD-EBB7-4A8F-BE89-51CC3BFC354F}"/>
    <cellStyle name="Millares [0] 13 11 5" xfId="48281" xr:uid="{BFE4CAA8-3EBA-450E-8717-CEE12C70F4F7}"/>
    <cellStyle name="Millares [0] 13 11 6" xfId="54885" xr:uid="{A464C77A-7C5B-4DB3-A912-F26DADE08B17}"/>
    <cellStyle name="Millares [0] 13 12" xfId="6913" xr:uid="{F155B5DF-C5C4-4B62-8421-3F191DD2DC85}"/>
    <cellStyle name="Millares [0] 13 12 2" xfId="28416" xr:uid="{7FBAB136-D13F-4DD7-8DC4-BE6A3210BE40}"/>
    <cellStyle name="Millares [0] 13 13" xfId="8569" xr:uid="{EBCE7382-38AC-441D-BF8B-B68A834CE0E4}"/>
    <cellStyle name="Millares [0] 13 13 2" xfId="30072" xr:uid="{3D7C0233-145D-4E5A-9C51-2A6174DBEBB7}"/>
    <cellStyle name="Millares [0] 13 14" xfId="15205" xr:uid="{F8D0DA02-97EF-4743-962B-CEE62872007C}"/>
    <cellStyle name="Millares [0] 13 14 2" xfId="36708" xr:uid="{D1CE8467-83B7-40E6-B262-93C69966C766}"/>
    <cellStyle name="Millares [0] 13 15" xfId="21810" xr:uid="{D76E13BC-9DAA-4641-9823-474A4AED9FF5}"/>
    <cellStyle name="Millares [0] 13 16" xfId="43313" xr:uid="{C9FD6E79-550A-486F-9E21-B444EFF14C8B}"/>
    <cellStyle name="Millares [0] 13 17" xfId="49917" xr:uid="{FA73E903-9F09-4A75-B0E2-A51122E35529}"/>
    <cellStyle name="Millares [0] 13 2" xfId="566" xr:uid="{90F01F93-BEF8-4419-80F9-F0EAB133ED45}"/>
    <cellStyle name="Millares [0] 13 2 10" xfId="7177" xr:uid="{59A3C93D-8DA4-4FF2-89DF-19EDC6D9CF3E}"/>
    <cellStyle name="Millares [0] 13 2 10 2" xfId="28680" xr:uid="{779EA4ED-6BDA-4ED4-BB8C-3C7F064893B3}"/>
    <cellStyle name="Millares [0] 13 2 11" xfId="8833" xr:uid="{954A2FDA-566B-410F-8C17-3F5F4CD5CDEA}"/>
    <cellStyle name="Millares [0] 13 2 11 2" xfId="30336" xr:uid="{8E313D8B-BD08-48D0-B865-94BB38E2AD66}"/>
    <cellStyle name="Millares [0] 13 2 12" xfId="15469" xr:uid="{75312A5C-7382-4FA7-81D1-B94CBD892AFE}"/>
    <cellStyle name="Millares [0] 13 2 12 2" xfId="36972" xr:uid="{46ECEFEF-6EB4-47F3-B545-BAE58F7D0ADF}"/>
    <cellStyle name="Millares [0] 13 2 13" xfId="22074" xr:uid="{4915BB71-E6E4-4F44-AEAD-BC6BC920C418}"/>
    <cellStyle name="Millares [0] 13 2 14" xfId="43577" xr:uid="{9BCAA872-94AD-48AD-8B18-542A32E16477}"/>
    <cellStyle name="Millares [0] 13 2 15" xfId="50181" xr:uid="{13BE8264-4890-443A-9702-11F6EFB97463}"/>
    <cellStyle name="Millares [0] 13 2 2" xfId="848" xr:uid="{6C393B80-8331-4FCA-8ED1-3401C93D12E4}"/>
    <cellStyle name="Millares [0] 13 2 2 10" xfId="15749" xr:uid="{9B00220C-DDC7-49A8-ACF7-FEC2CB7897CB}"/>
    <cellStyle name="Millares [0] 13 2 2 10 2" xfId="37252" xr:uid="{BF982AED-F7B8-4086-8447-25BEDE96EA23}"/>
    <cellStyle name="Millares [0] 13 2 2 11" xfId="22354" xr:uid="{D4C859B9-FC91-4C64-82C8-402A61ECF3BB}"/>
    <cellStyle name="Millares [0] 13 2 2 12" xfId="43857" xr:uid="{F3A92998-C018-4F41-A1F5-C97E02F5A2F3}"/>
    <cellStyle name="Millares [0] 13 2 2 13" xfId="50461" xr:uid="{2BD48AB1-34B4-4886-B1C4-FF3290DB5E1E}"/>
    <cellStyle name="Millares [0] 13 2 2 2" xfId="1794" xr:uid="{2E1D1FED-A219-408B-9445-3F63CC0C0ADA}"/>
    <cellStyle name="Millares [0] 13 2 2 2 2" xfId="4623" xr:uid="{367FE7F6-AE34-4116-B97E-85BE23FE7122}"/>
    <cellStyle name="Millares [0] 13 2 2 2 2 2" xfId="12889" xr:uid="{0715D97B-DC71-4D35-9439-A3BFB7083D3B}"/>
    <cellStyle name="Millares [0] 13 2 2 2 2 2 2" xfId="34392" xr:uid="{A8EE52C2-670B-4EDB-BA35-32AEA9CEE680}"/>
    <cellStyle name="Millares [0] 13 2 2 2 2 3" xfId="19524" xr:uid="{FB7E8F43-967D-4C88-9DE2-BF3CF59A2C7E}"/>
    <cellStyle name="Millares [0] 13 2 2 2 2 3 2" xfId="41027" xr:uid="{92FEA14F-C957-4BCB-B111-A55B2CB307E8}"/>
    <cellStyle name="Millares [0] 13 2 2 2 2 4" xfId="26129" xr:uid="{698D1329-0AB0-415F-AE6A-58641DEA457A}"/>
    <cellStyle name="Millares [0] 13 2 2 2 2 5" xfId="47632" xr:uid="{9B03DA1A-79D7-435B-8E84-668A8E4DD1A9}"/>
    <cellStyle name="Millares [0] 13 2 2 2 2 6" xfId="54236" xr:uid="{00670EE5-81F0-4F65-ABFB-11A89F648963}"/>
    <cellStyle name="Millares [0] 13 2 2 2 3" xfId="6762" xr:uid="{CE860285-0679-4277-A768-DCFA62B87309}"/>
    <cellStyle name="Millares [0] 13 2 2 2 3 2" xfId="15028" xr:uid="{737DF64D-B168-4769-A2C7-7B63AA63EADE}"/>
    <cellStyle name="Millares [0] 13 2 2 2 3 2 2" xfId="36531" xr:uid="{A5940EFF-1188-4C04-8F84-6756825BE854}"/>
    <cellStyle name="Millares [0] 13 2 2 2 3 3" xfId="21663" xr:uid="{42389A13-18BF-4CFF-8ECF-A91B4AB4D6D2}"/>
    <cellStyle name="Millares [0] 13 2 2 2 3 3 2" xfId="43166" xr:uid="{8B355907-671E-4F45-8A61-C03227EC1FCA}"/>
    <cellStyle name="Millares [0] 13 2 2 2 3 4" xfId="28268" xr:uid="{C6E1360B-13EA-4D76-8CD2-5F4480BA26F7}"/>
    <cellStyle name="Millares [0] 13 2 2 2 3 5" xfId="49771" xr:uid="{ADB3A211-6B47-4A53-BD56-CE5D39D22D2B}"/>
    <cellStyle name="Millares [0] 13 2 2 2 3 6" xfId="56375" xr:uid="{F5406B27-4294-429B-BC4A-7B97CF9BD2C4}"/>
    <cellStyle name="Millares [0] 13 2 2 2 4" xfId="8403" xr:uid="{8D39468E-705F-4336-804F-374795E8097F}"/>
    <cellStyle name="Millares [0] 13 2 2 2 4 2" xfId="29906" xr:uid="{BF8DD4BC-B065-445F-AB0F-54CC9AABA10F}"/>
    <cellStyle name="Millares [0] 13 2 2 2 5" xfId="10060" xr:uid="{A776B318-4540-4792-BE7A-004F56A9697A}"/>
    <cellStyle name="Millares [0] 13 2 2 2 5 2" xfId="31563" xr:uid="{EE056FD6-87A0-44DC-9206-8E9ECD70AE1F}"/>
    <cellStyle name="Millares [0] 13 2 2 2 6" xfId="16695" xr:uid="{6064F59B-361E-4290-BC19-BCD42B5E5F4B}"/>
    <cellStyle name="Millares [0] 13 2 2 2 6 2" xfId="38198" xr:uid="{488356A1-0DB1-4422-A953-1595F1140185}"/>
    <cellStyle name="Millares [0] 13 2 2 2 7" xfId="23300" xr:uid="{96895ABB-AFB4-4758-A809-E7DC773306EB}"/>
    <cellStyle name="Millares [0] 13 2 2 2 8" xfId="44803" xr:uid="{88239F1A-4FA2-4133-BC33-981B337B9002}"/>
    <cellStyle name="Millares [0] 13 2 2 2 9" xfId="51407" xr:uid="{511F64D1-4C34-472C-8DEF-387E6C16EC2B}"/>
    <cellStyle name="Millares [0] 13 2 2 3" xfId="2481" xr:uid="{81C71B21-2E22-421A-80B0-E75AC1949607}"/>
    <cellStyle name="Millares [0] 13 2 2 3 2" xfId="10747" xr:uid="{EE8D4D5A-5ABD-4E6A-BB52-2868EA2CA2A7}"/>
    <cellStyle name="Millares [0] 13 2 2 3 2 2" xfId="32250" xr:uid="{0697AE41-B48A-4F30-8081-06695307E146}"/>
    <cellStyle name="Millares [0] 13 2 2 3 3" xfId="17382" xr:uid="{2875D7DB-61B9-4922-B3A1-9A26ED4B53D0}"/>
    <cellStyle name="Millares [0] 13 2 2 3 3 2" xfId="38885" xr:uid="{0A46C923-D2C3-421A-8035-33926A989BD6}"/>
    <cellStyle name="Millares [0] 13 2 2 3 4" xfId="23987" xr:uid="{7BFC6CFC-DF67-4E53-8974-D953C9199972}"/>
    <cellStyle name="Millares [0] 13 2 2 3 5" xfId="45490" xr:uid="{94D6300F-FA05-41BB-9FDF-11BA578F61B3}"/>
    <cellStyle name="Millares [0] 13 2 2 3 6" xfId="52094" xr:uid="{09FB0E7F-EB6D-4190-8F4A-516E4F077DA2}"/>
    <cellStyle name="Millares [0] 13 2 2 4" xfId="2998" xr:uid="{F8D991AF-A4E5-4673-8088-45EE4CCE63E0}"/>
    <cellStyle name="Millares [0] 13 2 2 4 2" xfId="11264" xr:uid="{E18B8931-BB24-4CEA-9572-BC98B764A615}"/>
    <cellStyle name="Millares [0] 13 2 2 4 2 2" xfId="32767" xr:uid="{02163AC6-2242-4890-B46F-5CC73D9F5A7C}"/>
    <cellStyle name="Millares [0] 13 2 2 4 3" xfId="17899" xr:uid="{539E386A-9F70-4879-AF80-342235E045BB}"/>
    <cellStyle name="Millares [0] 13 2 2 4 3 2" xfId="39402" xr:uid="{4A5CE343-5E83-441C-8B28-71C91DBE9AE5}"/>
    <cellStyle name="Millares [0] 13 2 2 4 4" xfId="24504" xr:uid="{5030DCF6-37F6-4A4C-A219-B2D5F7A6C329}"/>
    <cellStyle name="Millares [0] 13 2 2 4 5" xfId="46007" xr:uid="{617C8F39-B39E-4BD8-AC7D-5DE95189E0B2}"/>
    <cellStyle name="Millares [0] 13 2 2 4 6" xfId="52611" xr:uid="{336448D4-1B22-4B7A-9132-1EE026E881FE}"/>
    <cellStyle name="Millares [0] 13 2 2 5" xfId="3677" xr:uid="{DD642210-1A2E-4EEA-B150-E9C16AC5C8F4}"/>
    <cellStyle name="Millares [0] 13 2 2 5 2" xfId="11943" xr:uid="{F0909891-1338-4FCF-B48F-EB5CAA13DB8D}"/>
    <cellStyle name="Millares [0] 13 2 2 5 2 2" xfId="33446" xr:uid="{84510C69-D411-4DB1-90D9-D205D55ECAB9}"/>
    <cellStyle name="Millares [0] 13 2 2 5 3" xfId="18578" xr:uid="{47796448-E1D5-4CB3-9CE1-24E7389EB519}"/>
    <cellStyle name="Millares [0] 13 2 2 5 3 2" xfId="40081" xr:uid="{401EA280-490A-4DB5-83CF-3474B6C571AC}"/>
    <cellStyle name="Millares [0] 13 2 2 5 4" xfId="25183" xr:uid="{B4001803-19EE-4EA2-9F2B-F9D8BE186B46}"/>
    <cellStyle name="Millares [0] 13 2 2 5 5" xfId="46686" xr:uid="{6E94118E-4D39-4590-84EE-5ABC6C27031E}"/>
    <cellStyle name="Millares [0] 13 2 2 5 6" xfId="53290" xr:uid="{0E67094F-C875-4454-B0CA-CCFA8C525818}"/>
    <cellStyle name="Millares [0] 13 2 2 6" xfId="5142" xr:uid="{BDDABF0D-7A84-4C21-9E5C-EEAD39F146FC}"/>
    <cellStyle name="Millares [0] 13 2 2 6 2" xfId="13408" xr:uid="{74F9212B-33FB-480A-AF76-D3ED3731387D}"/>
    <cellStyle name="Millares [0] 13 2 2 6 2 2" xfId="34911" xr:uid="{EC33094C-DD24-4EE7-83C6-1944137D4D81}"/>
    <cellStyle name="Millares [0] 13 2 2 6 3" xfId="20043" xr:uid="{F412B98A-962A-41AE-B19B-FDBC7AA1EB97}"/>
    <cellStyle name="Millares [0] 13 2 2 6 3 2" xfId="41546" xr:uid="{F6A01AA2-B45B-40E5-825F-FE0CEC8C4A68}"/>
    <cellStyle name="Millares [0] 13 2 2 6 4" xfId="26648" xr:uid="{CC5C6CF2-7371-4F7C-9E45-09A0511708A8}"/>
    <cellStyle name="Millares [0] 13 2 2 6 5" xfId="48151" xr:uid="{3710E6BA-6392-4B3F-93DB-4715137A3D2C}"/>
    <cellStyle name="Millares [0] 13 2 2 6 6" xfId="54755" xr:uid="{7C22A6F0-F94D-4258-8C11-E82786AC2023}"/>
    <cellStyle name="Millares [0] 13 2 2 7" xfId="5816" xr:uid="{146387B2-DE55-4035-956B-E948D2B9602D}"/>
    <cellStyle name="Millares [0] 13 2 2 7 2" xfId="14082" xr:uid="{ECCE1F80-4785-4FE8-82CB-B7FBD0D23526}"/>
    <cellStyle name="Millares [0] 13 2 2 7 2 2" xfId="35585" xr:uid="{C70B5DF7-AB3F-4B0F-858C-9A5DA2C42D8D}"/>
    <cellStyle name="Millares [0] 13 2 2 7 3" xfId="20717" xr:uid="{A75B922D-B55A-4D6B-BE06-2BB6E951B6FC}"/>
    <cellStyle name="Millares [0] 13 2 2 7 3 2" xfId="42220" xr:uid="{AB215849-487D-45A6-90B3-2548C76923B8}"/>
    <cellStyle name="Millares [0] 13 2 2 7 4" xfId="27322" xr:uid="{1555CDB6-DF0E-4FC3-8B59-3B7163CFB6D0}"/>
    <cellStyle name="Millares [0] 13 2 2 7 5" xfId="48825" xr:uid="{7E5801CC-3B4E-41A0-8B7C-C2A1340239B6}"/>
    <cellStyle name="Millares [0] 13 2 2 7 6" xfId="55429" xr:uid="{4E0330BD-1873-4414-A21E-438738137417}"/>
    <cellStyle name="Millares [0] 13 2 2 8" xfId="7457" xr:uid="{FFB26889-1D29-4D3A-A397-F4364B09CACC}"/>
    <cellStyle name="Millares [0] 13 2 2 8 2" xfId="28960" xr:uid="{A98D5F75-EC09-4169-9A16-56337155DBE1}"/>
    <cellStyle name="Millares [0] 13 2 2 9" xfId="9114" xr:uid="{A0C04AB1-20CE-4C73-AF0D-B732E818272C}"/>
    <cellStyle name="Millares [0] 13 2 2 9 2" xfId="30617" xr:uid="{0A2FA813-8833-412A-860D-B6CB6F252A2F}"/>
    <cellStyle name="Millares [0] 13 2 3" xfId="1118" xr:uid="{704AD765-B637-41AB-88ED-9C9789CE325C}"/>
    <cellStyle name="Millares [0] 13 2 3 2" xfId="3947" xr:uid="{7FD922ED-D53E-498D-8483-BE00B2471DA6}"/>
    <cellStyle name="Millares [0] 13 2 3 2 2" xfId="12213" xr:uid="{9ED6E950-949C-4B61-BF45-154F1C7F840F}"/>
    <cellStyle name="Millares [0] 13 2 3 2 2 2" xfId="33716" xr:uid="{93707F92-7DCE-4C47-A9B0-D588C7FDA975}"/>
    <cellStyle name="Millares [0] 13 2 3 2 3" xfId="18848" xr:uid="{4238D0F5-3C27-41BF-88F8-46567D4C6DB6}"/>
    <cellStyle name="Millares [0] 13 2 3 2 3 2" xfId="40351" xr:uid="{54CADD1A-A466-4B8A-AF97-3EE436746EAA}"/>
    <cellStyle name="Millares [0] 13 2 3 2 4" xfId="25453" xr:uid="{11E3A645-9F7E-47C7-B3B3-BFE1506F63AF}"/>
    <cellStyle name="Millares [0] 13 2 3 2 5" xfId="46956" xr:uid="{C49FE671-8F5D-4E9F-8D24-A11311E1D2DB}"/>
    <cellStyle name="Millares [0] 13 2 3 2 6" xfId="53560" xr:uid="{30A7892E-9014-42B4-AF08-56CD67420F4E}"/>
    <cellStyle name="Millares [0] 13 2 3 3" xfId="6086" xr:uid="{98FA7280-40B9-4B9F-B0AF-4BBB50004BEF}"/>
    <cellStyle name="Millares [0] 13 2 3 3 2" xfId="14352" xr:uid="{CA264915-E911-43EF-A8E4-0CE86D155A1C}"/>
    <cellStyle name="Millares [0] 13 2 3 3 2 2" xfId="35855" xr:uid="{2AA9A28D-B30B-4987-876B-D1747276A573}"/>
    <cellStyle name="Millares [0] 13 2 3 3 3" xfId="20987" xr:uid="{ECA6D0C4-9A54-414F-B12A-A731810451C3}"/>
    <cellStyle name="Millares [0] 13 2 3 3 3 2" xfId="42490" xr:uid="{F0CCC732-20F3-4DCC-AD06-0F0DBA5545E4}"/>
    <cellStyle name="Millares [0] 13 2 3 3 4" xfId="27592" xr:uid="{72C611BA-E13C-437B-9BA6-B437CE14F5BA}"/>
    <cellStyle name="Millares [0] 13 2 3 3 5" xfId="49095" xr:uid="{1A9DACD1-7B43-4727-966C-FBBCDBC1BAF3}"/>
    <cellStyle name="Millares [0] 13 2 3 3 6" xfId="55699" xr:uid="{FD59BA9D-D5AF-4E9E-80AE-B07635CF5E49}"/>
    <cellStyle name="Millares [0] 13 2 3 4" xfId="7727" xr:uid="{DF12356C-689F-4C31-974C-BE1F19227881}"/>
    <cellStyle name="Millares [0] 13 2 3 4 2" xfId="29230" xr:uid="{CD40BA89-7BB7-4EC1-AE1D-CE6A7DE0BC91}"/>
    <cellStyle name="Millares [0] 13 2 3 5" xfId="9384" xr:uid="{1BA6B1E3-D041-458E-A70D-CC635733CEF3}"/>
    <cellStyle name="Millares [0] 13 2 3 5 2" xfId="30887" xr:uid="{063865D6-2425-443F-9839-D6E5B9E0A978}"/>
    <cellStyle name="Millares [0] 13 2 3 6" xfId="16019" xr:uid="{B07F7899-CD6C-4A14-818D-8A8AF8FCD9FF}"/>
    <cellStyle name="Millares [0] 13 2 3 6 2" xfId="37522" xr:uid="{D49F6CD0-4E36-4EF3-9E19-CDD7E66F73DB}"/>
    <cellStyle name="Millares [0] 13 2 3 7" xfId="22624" xr:uid="{2E5C8B58-3C8C-4E9A-9B1C-C73A3354BD0C}"/>
    <cellStyle name="Millares [0] 13 2 3 8" xfId="44127" xr:uid="{B132B259-A9E5-4D44-B0DE-C8DEF39985C1}"/>
    <cellStyle name="Millares [0] 13 2 3 9" xfId="50731" xr:uid="{497F658E-8EB6-4D4D-8FD0-3A121201C3EF}"/>
    <cellStyle name="Millares [0] 13 2 4" xfId="1514" xr:uid="{A596C024-FE52-4E64-9DC6-D14D674F7BEE}"/>
    <cellStyle name="Millares [0] 13 2 4 2" xfId="4343" xr:uid="{5F7FAD2C-9516-4BC6-B2F1-29C8CD2F71AC}"/>
    <cellStyle name="Millares [0] 13 2 4 2 2" xfId="12609" xr:uid="{063E2D03-119A-4813-AA08-22959ADF07FC}"/>
    <cellStyle name="Millares [0] 13 2 4 2 2 2" xfId="34112" xr:uid="{65F0D3D8-50E8-4EB6-89FA-7207048C7821}"/>
    <cellStyle name="Millares [0] 13 2 4 2 3" xfId="19244" xr:uid="{1F3FE341-FDC7-4CD6-892D-B80359411790}"/>
    <cellStyle name="Millares [0] 13 2 4 2 3 2" xfId="40747" xr:uid="{7A1805D3-8C38-4173-BAB8-F9A5CA2E25F2}"/>
    <cellStyle name="Millares [0] 13 2 4 2 4" xfId="25849" xr:uid="{7C473096-C59F-495F-B3A2-E0E9D5D689EA}"/>
    <cellStyle name="Millares [0] 13 2 4 2 5" xfId="47352" xr:uid="{BC1BA00C-D57F-4121-9247-7355D353F16A}"/>
    <cellStyle name="Millares [0] 13 2 4 2 6" xfId="53956" xr:uid="{57CD3DDC-5BBE-4AC3-9DD4-606F05730658}"/>
    <cellStyle name="Millares [0] 13 2 4 3" xfId="6482" xr:uid="{22006B1B-813C-43C3-AE44-43B18EEB0213}"/>
    <cellStyle name="Millares [0] 13 2 4 3 2" xfId="14748" xr:uid="{0FC36E60-0C74-4FBE-BEBD-D4A46B8E420D}"/>
    <cellStyle name="Millares [0] 13 2 4 3 2 2" xfId="36251" xr:uid="{45EA6BBA-C38C-4EA1-98F6-2F404EA61120}"/>
    <cellStyle name="Millares [0] 13 2 4 3 3" xfId="21383" xr:uid="{2F3BE4F1-083A-49CD-96BD-D39D71E35583}"/>
    <cellStyle name="Millares [0] 13 2 4 3 3 2" xfId="42886" xr:uid="{E29778C3-A711-47B6-B8DC-B07C468EE596}"/>
    <cellStyle name="Millares [0] 13 2 4 3 4" xfId="27988" xr:uid="{9DB7AF2F-54BA-436E-A4C7-DEB4687D00C2}"/>
    <cellStyle name="Millares [0] 13 2 4 3 5" xfId="49491" xr:uid="{422227DD-933A-4ADD-8601-0FD8F63B09B4}"/>
    <cellStyle name="Millares [0] 13 2 4 3 6" xfId="56095" xr:uid="{30010E72-250F-4477-8C1A-8C4A29954760}"/>
    <cellStyle name="Millares [0] 13 2 4 4" xfId="8123" xr:uid="{BDF39349-9C5B-4E81-8EDB-7F1F62FDF09D}"/>
    <cellStyle name="Millares [0] 13 2 4 4 2" xfId="29626" xr:uid="{BF4E57AF-2B65-4DF5-8723-5900A9067B16}"/>
    <cellStyle name="Millares [0] 13 2 4 5" xfId="9780" xr:uid="{1CDE1BD6-8075-4495-97B0-D04FDBA80D6E}"/>
    <cellStyle name="Millares [0] 13 2 4 5 2" xfId="31283" xr:uid="{24122EAE-6CAE-4FED-94C3-BF2CAAF70738}"/>
    <cellStyle name="Millares [0] 13 2 4 6" xfId="16415" xr:uid="{E51DEA08-A125-4179-930E-69C5932A7CB7}"/>
    <cellStyle name="Millares [0] 13 2 4 6 2" xfId="37918" xr:uid="{61A903FC-6AC4-4D8D-A4D7-3C76F0519059}"/>
    <cellStyle name="Millares [0] 13 2 4 7" xfId="23020" xr:uid="{6BE0B4B4-082D-4897-8582-9A3B4C7078BA}"/>
    <cellStyle name="Millares [0] 13 2 4 8" xfId="44523" xr:uid="{4611FD96-1B86-4ED0-ABAB-6FEF5E950BEA}"/>
    <cellStyle name="Millares [0] 13 2 4 9" xfId="51127" xr:uid="{334C5B56-2929-4E4F-9930-0B1183617538}"/>
    <cellStyle name="Millares [0] 13 2 5" xfId="2201" xr:uid="{B53478D6-FCDD-464E-B406-25F1DBC24988}"/>
    <cellStyle name="Millares [0] 13 2 5 2" xfId="10467" xr:uid="{391D6534-2937-4074-AEEF-47402A0ABB23}"/>
    <cellStyle name="Millares [0] 13 2 5 2 2" xfId="31970" xr:uid="{143EE21B-2F25-4586-9275-1BB94FFCFF51}"/>
    <cellStyle name="Millares [0] 13 2 5 3" xfId="17102" xr:uid="{907EEA3B-A296-42E5-9EBD-A115CEAB9B3C}"/>
    <cellStyle name="Millares [0] 13 2 5 3 2" xfId="38605" xr:uid="{15816D15-2B2C-4C4B-9FCB-683CE8D495ED}"/>
    <cellStyle name="Millares [0] 13 2 5 4" xfId="23707" xr:uid="{178947FF-2E00-4132-AAC3-8B862BF3C7F1}"/>
    <cellStyle name="Millares [0] 13 2 5 5" xfId="45210" xr:uid="{A288AEBE-5331-47AF-BC08-92FDCE07547D}"/>
    <cellStyle name="Millares [0] 13 2 5 6" xfId="51814" xr:uid="{97A57EE3-8418-43DF-90D7-647561DD752F}"/>
    <cellStyle name="Millares [0] 13 2 6" xfId="2746" xr:uid="{525C156C-1B03-46A1-9A62-3D7B42170B89}"/>
    <cellStyle name="Millares [0] 13 2 6 2" xfId="11012" xr:uid="{3633127E-AA7E-482E-B64C-B1E38B942EF2}"/>
    <cellStyle name="Millares [0] 13 2 6 2 2" xfId="32515" xr:uid="{08B21D48-DD99-484C-A1CC-09A73EEDB327}"/>
    <cellStyle name="Millares [0] 13 2 6 3" xfId="17647" xr:uid="{6AA8DE15-5588-4F55-96E6-ED3E644FF8CD}"/>
    <cellStyle name="Millares [0] 13 2 6 3 2" xfId="39150" xr:uid="{1E0014BC-C642-49FB-9211-B2391D91A65D}"/>
    <cellStyle name="Millares [0] 13 2 6 4" xfId="24252" xr:uid="{8B4F627A-CCC9-4797-949D-AEA4F9526DAE}"/>
    <cellStyle name="Millares [0] 13 2 6 5" xfId="45755" xr:uid="{652799CD-64A8-4A22-B61C-B064B7FC0725}"/>
    <cellStyle name="Millares [0] 13 2 6 6" xfId="52359" xr:uid="{76A60615-2FE9-4C7E-81F3-0FA3BB0ABB41}"/>
    <cellStyle name="Millares [0] 13 2 7" xfId="3397" xr:uid="{37ABFA28-E903-444F-8E63-6FDEF6C9E0D6}"/>
    <cellStyle name="Millares [0] 13 2 7 2" xfId="11663" xr:uid="{411382D2-A146-45D2-AB64-412256FA0866}"/>
    <cellStyle name="Millares [0] 13 2 7 2 2" xfId="33166" xr:uid="{0C7B1D23-533C-4AE3-BFC5-05003D1A9790}"/>
    <cellStyle name="Millares [0] 13 2 7 3" xfId="18298" xr:uid="{DEA5B76E-0DF9-45A5-A809-37F3C859858D}"/>
    <cellStyle name="Millares [0] 13 2 7 3 2" xfId="39801" xr:uid="{94627437-E1FA-4AC9-A4F4-73487652319E}"/>
    <cellStyle name="Millares [0] 13 2 7 4" xfId="24903" xr:uid="{68B2A645-0C20-4D25-A8C3-7C14846C741C}"/>
    <cellStyle name="Millares [0] 13 2 7 5" xfId="46406" xr:uid="{403BCF7F-717A-4601-9FB5-5DB7FE2C20E9}"/>
    <cellStyle name="Millares [0] 13 2 7 6" xfId="53010" xr:uid="{3B40B7B0-758A-499C-B7D3-1491DD672CF2}"/>
    <cellStyle name="Millares [0] 13 2 8" xfId="4890" xr:uid="{1D79D0F0-1D13-445A-B694-4E81CE144A09}"/>
    <cellStyle name="Millares [0] 13 2 8 2" xfId="13156" xr:uid="{C5B31FEF-05F1-4DC2-A1C9-974E8FB9219A}"/>
    <cellStyle name="Millares [0] 13 2 8 2 2" xfId="34659" xr:uid="{6847CA98-5BAD-4E79-8244-E6E224917EE5}"/>
    <cellStyle name="Millares [0] 13 2 8 3" xfId="19791" xr:uid="{A6B6C09C-626D-4A23-9A5A-C6BDE0953360}"/>
    <cellStyle name="Millares [0] 13 2 8 3 2" xfId="41294" xr:uid="{1C74A262-8947-4FD2-961F-42EAA678A241}"/>
    <cellStyle name="Millares [0] 13 2 8 4" xfId="26396" xr:uid="{16DC6654-A342-4E1C-9847-35A452352158}"/>
    <cellStyle name="Millares [0] 13 2 8 5" xfId="47899" xr:uid="{C046675F-71E3-4103-9F05-66F42D53572A}"/>
    <cellStyle name="Millares [0] 13 2 8 6" xfId="54503" xr:uid="{6BFAC546-D561-4344-BAD2-C5B848FE2FC7}"/>
    <cellStyle name="Millares [0] 13 2 9" xfId="5536" xr:uid="{62F88650-1355-4496-8D50-BD8EE8FCE830}"/>
    <cellStyle name="Millares [0] 13 2 9 2" xfId="13802" xr:uid="{2A9DB3B1-7D92-429C-A272-17C86E9C846A}"/>
    <cellStyle name="Millares [0] 13 2 9 2 2" xfId="35305" xr:uid="{FEA0B006-A096-4F1C-AAF2-3EF0743467F2}"/>
    <cellStyle name="Millares [0] 13 2 9 3" xfId="20437" xr:uid="{FE4C8EF8-2429-4850-894E-9EE2BC336E98}"/>
    <cellStyle name="Millares [0] 13 2 9 3 2" xfId="41940" xr:uid="{708241D0-DC78-45C6-A0E1-3017DB2D4C2C}"/>
    <cellStyle name="Millares [0] 13 2 9 4" xfId="27042" xr:uid="{0C5A3E2D-B46B-4520-8013-F38A5D0E5B8C}"/>
    <cellStyle name="Millares [0] 13 2 9 5" xfId="48545" xr:uid="{F93434EA-B3D9-4D8F-AD6C-9C11A263325C}"/>
    <cellStyle name="Millares [0] 13 2 9 6" xfId="55149" xr:uid="{2EE6073A-D46D-41D1-B9D9-819AA23B5F60}"/>
    <cellStyle name="Millares [0] 13 3" xfId="438" xr:uid="{3AA4BC23-7135-403A-A2DE-50A0EAB3AD6F}"/>
    <cellStyle name="Millares [0] 13 3 10" xfId="15341" xr:uid="{027116D1-2621-41DD-AFE9-34BB0AAA5C20}"/>
    <cellStyle name="Millares [0] 13 3 10 2" xfId="36844" xr:uid="{F70443B4-9FE4-40A7-B151-84F1F2AAFDA2}"/>
    <cellStyle name="Millares [0] 13 3 11" xfId="21946" xr:uid="{4330C6D3-2D2F-440F-ACF0-31C91939E095}"/>
    <cellStyle name="Millares [0] 13 3 12" xfId="43449" xr:uid="{E2F0F4B8-951A-4514-87EE-CA0CAE43DA47}"/>
    <cellStyle name="Millares [0] 13 3 13" xfId="50053" xr:uid="{0AF00BC7-A3BC-46DE-8C60-455E04A55627}"/>
    <cellStyle name="Millares [0] 13 3 2" xfId="1386" xr:uid="{A42DCFEB-30E4-48A2-A3FD-E76CB3EA2C92}"/>
    <cellStyle name="Millares [0] 13 3 2 2" xfId="4215" xr:uid="{90EE6E10-071C-44D2-96DF-F138AF149EC6}"/>
    <cellStyle name="Millares [0] 13 3 2 2 2" xfId="12481" xr:uid="{8BC72972-989B-46D1-B504-655FE387A322}"/>
    <cellStyle name="Millares [0] 13 3 2 2 2 2" xfId="33984" xr:uid="{CD55B108-5AB3-4009-BB9E-2F249E035FCF}"/>
    <cellStyle name="Millares [0] 13 3 2 2 3" xfId="19116" xr:uid="{1BAA9314-E73A-48F4-B41E-685EDA6218BE}"/>
    <cellStyle name="Millares [0] 13 3 2 2 3 2" xfId="40619" xr:uid="{1E6B1CEE-46F6-4155-B7BA-601014C30668}"/>
    <cellStyle name="Millares [0] 13 3 2 2 4" xfId="25721" xr:uid="{7032AF4D-2A67-4DB1-AF6E-A2CEFCBBE6C0}"/>
    <cellStyle name="Millares [0] 13 3 2 2 5" xfId="47224" xr:uid="{A156C7E5-265C-41AB-B867-141BE8E44703}"/>
    <cellStyle name="Millares [0] 13 3 2 2 6" xfId="53828" xr:uid="{FDA1ED55-24F7-495E-A661-1D12E8169CA6}"/>
    <cellStyle name="Millares [0] 13 3 2 3" xfId="6354" xr:uid="{B74A3AA7-D0FE-4E4D-BECA-0F14919656B5}"/>
    <cellStyle name="Millares [0] 13 3 2 3 2" xfId="14620" xr:uid="{3E7C9036-CC7B-4526-A95D-5BA9CA30A0A1}"/>
    <cellStyle name="Millares [0] 13 3 2 3 2 2" xfId="36123" xr:uid="{2AEC541D-A3AE-4C11-8534-562A958B265D}"/>
    <cellStyle name="Millares [0] 13 3 2 3 3" xfId="21255" xr:uid="{A653B9BB-EB66-44E0-A2E5-EBE157C4E7DD}"/>
    <cellStyle name="Millares [0] 13 3 2 3 3 2" xfId="42758" xr:uid="{2F23F623-DA32-4460-813F-26FBD780EB78}"/>
    <cellStyle name="Millares [0] 13 3 2 3 4" xfId="27860" xr:uid="{FFD8F176-0AFB-4148-9ACC-8384E19CDAA3}"/>
    <cellStyle name="Millares [0] 13 3 2 3 5" xfId="49363" xr:uid="{EF60C83D-D32E-4451-AFFC-B07E8B5E5F8A}"/>
    <cellStyle name="Millares [0] 13 3 2 3 6" xfId="55967" xr:uid="{14EE6CD3-0C9D-44BF-AD4C-EBF979F522B9}"/>
    <cellStyle name="Millares [0] 13 3 2 4" xfId="7995" xr:uid="{00BDDBE9-45C2-4CF5-9746-66E24B6151B7}"/>
    <cellStyle name="Millares [0] 13 3 2 4 2" xfId="29498" xr:uid="{F53F861E-4E70-45D6-94D7-ACBF22A30803}"/>
    <cellStyle name="Millares [0] 13 3 2 5" xfId="9652" xr:uid="{D7C49613-E9FA-477B-B3DE-CE4CB9C8168A}"/>
    <cellStyle name="Millares [0] 13 3 2 5 2" xfId="31155" xr:uid="{BBB03CD2-09A3-48CB-8E76-32900B9AE456}"/>
    <cellStyle name="Millares [0] 13 3 2 6" xfId="16287" xr:uid="{95D4DFD3-F1A7-4C95-AB67-36C6492D37E4}"/>
    <cellStyle name="Millares [0] 13 3 2 6 2" xfId="37790" xr:uid="{DCD377AA-B662-4A06-9D67-5A6C6C59411F}"/>
    <cellStyle name="Millares [0] 13 3 2 7" xfId="22892" xr:uid="{01BA3A18-4941-4D6D-AA03-F56ABA82E4F4}"/>
    <cellStyle name="Millares [0] 13 3 2 8" xfId="44395" xr:uid="{8B29D1A1-3E38-4790-871B-2FFD9CD62949}"/>
    <cellStyle name="Millares [0] 13 3 2 9" xfId="50999" xr:uid="{AC05156B-2FB4-4F7F-B118-426BD2D492E3}"/>
    <cellStyle name="Millares [0] 13 3 3" xfId="2073" xr:uid="{97D5789F-0171-4DE0-B67E-22C956620C7C}"/>
    <cellStyle name="Millares [0] 13 3 3 2" xfId="10339" xr:uid="{25701A1C-33EE-4BCC-A316-1FDAF3FA09FD}"/>
    <cellStyle name="Millares [0] 13 3 3 2 2" xfId="31842" xr:uid="{DD6594F0-6996-4C15-84B1-471DF242EF58}"/>
    <cellStyle name="Millares [0] 13 3 3 3" xfId="16974" xr:uid="{8D119A4D-439C-48E5-8740-40067CC83815}"/>
    <cellStyle name="Millares [0] 13 3 3 3 2" xfId="38477" xr:uid="{F17E7C34-38B2-4A01-9C1B-DF47CA4DD525}"/>
    <cellStyle name="Millares [0] 13 3 3 4" xfId="23579" xr:uid="{A5CA07DE-6D05-48E7-8E90-E36C7770C247}"/>
    <cellStyle name="Millares [0] 13 3 3 5" xfId="45082" xr:uid="{83BD16B5-A880-4C29-B24C-8A91144CE4A6}"/>
    <cellStyle name="Millares [0] 13 3 3 6" xfId="51686" xr:uid="{72E2B702-E82D-45C4-9C3B-D86732CFCDC2}"/>
    <cellStyle name="Millares [0] 13 3 4" xfId="2870" xr:uid="{8F94CFF3-1988-4D45-B264-8D550D8A9C50}"/>
    <cellStyle name="Millares [0] 13 3 4 2" xfId="11136" xr:uid="{1E1CC68D-16F7-4058-90BA-212F24372303}"/>
    <cellStyle name="Millares [0] 13 3 4 2 2" xfId="32639" xr:uid="{A3834661-224F-4263-89BA-CE12496B5434}"/>
    <cellStyle name="Millares [0] 13 3 4 3" xfId="17771" xr:uid="{7E9756DE-00B5-452D-A496-595BF76BB558}"/>
    <cellStyle name="Millares [0] 13 3 4 3 2" xfId="39274" xr:uid="{4CEAAEA7-DB73-43F2-B471-08FF5295A509}"/>
    <cellStyle name="Millares [0] 13 3 4 4" xfId="24376" xr:uid="{706B626C-974C-4843-BEF5-4B902B698E6E}"/>
    <cellStyle name="Millares [0] 13 3 4 5" xfId="45879" xr:uid="{14F0C390-D276-49EF-B5BD-A6AB0DA658DB}"/>
    <cellStyle name="Millares [0] 13 3 4 6" xfId="52483" xr:uid="{29F7FC52-BE19-4C80-83A9-73E63B090656}"/>
    <cellStyle name="Millares [0] 13 3 5" xfId="3269" xr:uid="{CB18E0B6-8AA1-4582-81F2-E03C26D3333D}"/>
    <cellStyle name="Millares [0] 13 3 5 2" xfId="11535" xr:uid="{CD543287-1CFB-4BFE-B7D8-FB99C446E983}"/>
    <cellStyle name="Millares [0] 13 3 5 2 2" xfId="33038" xr:uid="{38621415-CF77-4077-AD4E-03B705B3607C}"/>
    <cellStyle name="Millares [0] 13 3 5 3" xfId="18170" xr:uid="{58F14B86-D558-485A-B39A-9CBA37C395D3}"/>
    <cellStyle name="Millares [0] 13 3 5 3 2" xfId="39673" xr:uid="{BEB21EE8-F6E5-4E7F-ABC4-5795D3E30468}"/>
    <cellStyle name="Millares [0] 13 3 5 4" xfId="24775" xr:uid="{A5839298-6B10-4F38-844D-3F5FED78FB8E}"/>
    <cellStyle name="Millares [0] 13 3 5 5" xfId="46278" xr:uid="{CA801ED4-F637-46D9-82F7-39F77839F890}"/>
    <cellStyle name="Millares [0] 13 3 5 6" xfId="52882" xr:uid="{02B8F717-B5D9-4A8D-9EF9-C5E74A504B10}"/>
    <cellStyle name="Millares [0] 13 3 6" xfId="5014" xr:uid="{C1ED2BB5-0599-4453-8914-805A3F1ECC8C}"/>
    <cellStyle name="Millares [0] 13 3 6 2" xfId="13280" xr:uid="{CCA37DC5-C883-4059-9010-48B44CA35A95}"/>
    <cellStyle name="Millares [0] 13 3 6 2 2" xfId="34783" xr:uid="{7F60D7C8-F631-4329-9371-A02489BA2C79}"/>
    <cellStyle name="Millares [0] 13 3 6 3" xfId="19915" xr:uid="{C78F43F7-F5A1-4F7E-867E-82842C237BD8}"/>
    <cellStyle name="Millares [0] 13 3 6 3 2" xfId="41418" xr:uid="{B89BC862-381E-41D0-B23B-1044FD3DC496}"/>
    <cellStyle name="Millares [0] 13 3 6 4" xfId="26520" xr:uid="{55758DC1-7C8C-4B49-9D15-B8535172F2B2}"/>
    <cellStyle name="Millares [0] 13 3 6 5" xfId="48023" xr:uid="{230EE473-ABD1-424A-8950-28F39A1398EE}"/>
    <cellStyle name="Millares [0] 13 3 6 6" xfId="54627" xr:uid="{AC61D8EC-CC52-4CF4-B811-0622F0E25998}"/>
    <cellStyle name="Millares [0] 13 3 7" xfId="5408" xr:uid="{FFDA6D34-12CE-42C0-8E35-1BCCD811F000}"/>
    <cellStyle name="Millares [0] 13 3 7 2" xfId="13674" xr:uid="{AA04CA3F-4D8D-4C44-A598-47D7A597933E}"/>
    <cellStyle name="Millares [0] 13 3 7 2 2" xfId="35177" xr:uid="{7DCC52D3-791F-4312-808D-342FE041F50B}"/>
    <cellStyle name="Millares [0] 13 3 7 3" xfId="20309" xr:uid="{03844C9C-6CCF-46BD-9D0D-55FD94A61AA9}"/>
    <cellStyle name="Millares [0] 13 3 7 3 2" xfId="41812" xr:uid="{FE2A0BBE-3B69-40E0-AB08-3A2F80AEA904}"/>
    <cellStyle name="Millares [0] 13 3 7 4" xfId="26914" xr:uid="{D070C980-36EF-414C-85B0-094296FB37A1}"/>
    <cellStyle name="Millares [0] 13 3 7 5" xfId="48417" xr:uid="{04BB0CA2-6180-4E37-AE76-6AE36E00A78F}"/>
    <cellStyle name="Millares [0] 13 3 7 6" xfId="55021" xr:uid="{9866B561-F278-4202-9BC2-8A79F4A227CA}"/>
    <cellStyle name="Millares [0] 13 3 8" xfId="7049" xr:uid="{DBAF12BC-3CBA-4623-A345-7B2A2514C93F}"/>
    <cellStyle name="Millares [0] 13 3 8 2" xfId="28552" xr:uid="{25D4D124-6613-4D71-AE5B-091245713D34}"/>
    <cellStyle name="Millares [0] 13 3 9" xfId="8705" xr:uid="{5B12967D-904A-4460-A545-685C3773042D}"/>
    <cellStyle name="Millares [0] 13 3 9 2" xfId="30208" xr:uid="{D34F45AD-BA7F-4202-876F-1255FF7C9294}"/>
    <cellStyle name="Millares [0] 13 4" xfId="720" xr:uid="{CB0FE414-FE9C-4179-B851-4E755D7EF724}"/>
    <cellStyle name="Millares [0] 13 4 10" xfId="43729" xr:uid="{5CDD746B-A84E-474B-B311-F69E19D4E69B}"/>
    <cellStyle name="Millares [0] 13 4 11" xfId="50333" xr:uid="{6DAD2534-0C0D-4BF2-9108-E42A543EA556}"/>
    <cellStyle name="Millares [0] 13 4 2" xfId="1666" xr:uid="{B4A07A36-E809-4FEE-903A-05AEC0E84AC2}"/>
    <cellStyle name="Millares [0] 13 4 2 2" xfId="4495" xr:uid="{25114B49-6619-43FD-9038-F5972C8E79A2}"/>
    <cellStyle name="Millares [0] 13 4 2 2 2" xfId="12761" xr:uid="{D1E87898-852D-4A0F-A162-3D35B1340E39}"/>
    <cellStyle name="Millares [0] 13 4 2 2 2 2" xfId="34264" xr:uid="{99438852-853C-432E-B454-F702B01E7DB0}"/>
    <cellStyle name="Millares [0] 13 4 2 2 3" xfId="19396" xr:uid="{EBFBDDB6-3117-4BCA-894A-1BCEBB5B5E8F}"/>
    <cellStyle name="Millares [0] 13 4 2 2 3 2" xfId="40899" xr:uid="{EF7E7F94-9FDC-4646-9BD5-9AE35FD57357}"/>
    <cellStyle name="Millares [0] 13 4 2 2 4" xfId="26001" xr:uid="{864EBCB8-33F7-4007-9166-56A85D4779C6}"/>
    <cellStyle name="Millares [0] 13 4 2 2 5" xfId="47504" xr:uid="{34812305-EA3D-4451-9920-738B3F9FA053}"/>
    <cellStyle name="Millares [0] 13 4 2 2 6" xfId="54108" xr:uid="{4201678F-30DD-4241-81E5-A015029EA2A2}"/>
    <cellStyle name="Millares [0] 13 4 2 3" xfId="6634" xr:uid="{62EDD5BA-E580-4A4C-B83F-023AFEC65B8E}"/>
    <cellStyle name="Millares [0] 13 4 2 3 2" xfId="14900" xr:uid="{44C84BDB-365B-41EA-A138-A7D00971A8CD}"/>
    <cellStyle name="Millares [0] 13 4 2 3 2 2" xfId="36403" xr:uid="{67B8F6DE-4445-42E6-9ECC-91C546B7735F}"/>
    <cellStyle name="Millares [0] 13 4 2 3 3" xfId="21535" xr:uid="{89267404-7991-400F-A78C-6458AB51778F}"/>
    <cellStyle name="Millares [0] 13 4 2 3 3 2" xfId="43038" xr:uid="{49D51D56-A66B-4148-A216-EFCDE0BD8313}"/>
    <cellStyle name="Millares [0] 13 4 2 3 4" xfId="28140" xr:uid="{81D3272A-DDAD-438E-ABCA-0B505DB24536}"/>
    <cellStyle name="Millares [0] 13 4 2 3 5" xfId="49643" xr:uid="{E8DF07C9-739B-4108-8BE0-633E2EFE6BDF}"/>
    <cellStyle name="Millares [0] 13 4 2 3 6" xfId="56247" xr:uid="{2A936E41-9ED9-433D-955C-2D4FEB7F4D86}"/>
    <cellStyle name="Millares [0] 13 4 2 4" xfId="8275" xr:uid="{C5DA561E-B37B-475B-BF3D-EFEB95F7037B}"/>
    <cellStyle name="Millares [0] 13 4 2 4 2" xfId="29778" xr:uid="{87166093-748A-4C81-9689-327214D96543}"/>
    <cellStyle name="Millares [0] 13 4 2 5" xfId="9932" xr:uid="{64F209B0-4D9D-47E4-9AC7-90AFB0D531DD}"/>
    <cellStyle name="Millares [0] 13 4 2 5 2" xfId="31435" xr:uid="{FFAE9041-5ACE-4859-A679-BB6640C0EAA4}"/>
    <cellStyle name="Millares [0] 13 4 2 6" xfId="16567" xr:uid="{A3A74404-CD0A-48E3-A519-D0D0F41045EF}"/>
    <cellStyle name="Millares [0] 13 4 2 6 2" xfId="38070" xr:uid="{67F67171-AFB7-4400-B97D-A72DB88FDB7C}"/>
    <cellStyle name="Millares [0] 13 4 2 7" xfId="23172" xr:uid="{B9640D9B-B735-4EA7-9AF7-C3EA552C0F54}"/>
    <cellStyle name="Millares [0] 13 4 2 8" xfId="44675" xr:uid="{F30F5E22-02C5-4C21-890E-F698C500DD45}"/>
    <cellStyle name="Millares [0] 13 4 2 9" xfId="51279" xr:uid="{5747BD4D-33B7-430A-94C5-62C14AF046A2}"/>
    <cellStyle name="Millares [0] 13 4 3" xfId="2353" xr:uid="{2918993F-EB63-4932-AFC0-1E0EC0F58F84}"/>
    <cellStyle name="Millares [0] 13 4 3 2" xfId="10619" xr:uid="{0E69515B-514E-45E3-8251-43441F4D99C8}"/>
    <cellStyle name="Millares [0] 13 4 3 2 2" xfId="32122" xr:uid="{965CD735-AE45-4F1C-B6CA-BB7B228F101F}"/>
    <cellStyle name="Millares [0] 13 4 3 3" xfId="17254" xr:uid="{5B067C0A-725A-42EC-B44E-17BEBBD5083B}"/>
    <cellStyle name="Millares [0] 13 4 3 3 2" xfId="38757" xr:uid="{C9A8B374-9229-4331-BE51-9E88B0409D06}"/>
    <cellStyle name="Millares [0] 13 4 3 4" xfId="23859" xr:uid="{160B0970-2754-44A3-9F4B-D5785B0B9F66}"/>
    <cellStyle name="Millares [0] 13 4 3 5" xfId="45362" xr:uid="{57FC2DDE-AA7F-46F8-84B8-F527E004D3B2}"/>
    <cellStyle name="Millares [0] 13 4 3 6" xfId="51966" xr:uid="{F166FDD3-4C68-462D-9E2C-686902A5D376}"/>
    <cellStyle name="Millares [0] 13 4 4" xfId="3549" xr:uid="{112D4863-845F-4233-96F3-903A31FC2467}"/>
    <cellStyle name="Millares [0] 13 4 4 2" xfId="11815" xr:uid="{B4824EAC-2ACC-497A-9B4A-6CECBA8EDB8A}"/>
    <cellStyle name="Millares [0] 13 4 4 2 2" xfId="33318" xr:uid="{309D29C0-7040-42AA-9532-577994BE0B42}"/>
    <cellStyle name="Millares [0] 13 4 4 3" xfId="18450" xr:uid="{2250DD61-AB59-4FD7-8BF8-0921BEF88084}"/>
    <cellStyle name="Millares [0] 13 4 4 3 2" xfId="39953" xr:uid="{3D3B0CA1-63D8-4675-B7E0-23D3969DE981}"/>
    <cellStyle name="Millares [0] 13 4 4 4" xfId="25055" xr:uid="{0C01C088-B853-4FE8-BBE6-80DEB191D555}"/>
    <cellStyle name="Millares [0] 13 4 4 5" xfId="46558" xr:uid="{8658FE02-39E6-44E9-B3BB-DF1D74D413D2}"/>
    <cellStyle name="Millares [0] 13 4 4 6" xfId="53162" xr:uid="{D0AA4E46-79A6-40A1-879D-C01A7E5A0D41}"/>
    <cellStyle name="Millares [0] 13 4 5" xfId="5688" xr:uid="{5F12F8AC-11A6-4294-BB91-EB522D64D685}"/>
    <cellStyle name="Millares [0] 13 4 5 2" xfId="13954" xr:uid="{AB42C09D-789C-433A-B217-093E385D342C}"/>
    <cellStyle name="Millares [0] 13 4 5 2 2" xfId="35457" xr:uid="{020D3C06-404D-4CB9-9F71-DE17BDB615AC}"/>
    <cellStyle name="Millares [0] 13 4 5 3" xfId="20589" xr:uid="{C95B7F72-18B2-448C-9868-C864197DBB57}"/>
    <cellStyle name="Millares [0] 13 4 5 3 2" xfId="42092" xr:uid="{8E606243-1CE9-4239-95D2-0904D06B5BDE}"/>
    <cellStyle name="Millares [0] 13 4 5 4" xfId="27194" xr:uid="{97DA8F46-510E-4CD1-84B5-E675D3CB903D}"/>
    <cellStyle name="Millares [0] 13 4 5 5" xfId="48697" xr:uid="{5DBB184C-834C-40DA-882A-8EED7481F3A0}"/>
    <cellStyle name="Millares [0] 13 4 5 6" xfId="55301" xr:uid="{F8A53601-88C7-4D15-A6E6-E37A5B688476}"/>
    <cellStyle name="Millares [0] 13 4 6" xfId="7329" xr:uid="{E857D080-4B26-414C-90F9-6258934F64C0}"/>
    <cellStyle name="Millares [0] 13 4 6 2" xfId="28832" xr:uid="{C8966624-F3A8-416B-B969-44B719BFABB1}"/>
    <cellStyle name="Millares [0] 13 4 7" xfId="8986" xr:uid="{8B5634F1-5846-477A-AE30-E8A6D39AFFCA}"/>
    <cellStyle name="Millares [0] 13 4 7 2" xfId="30489" xr:uid="{44483D88-AC12-497B-BD5C-7B1188DD8118}"/>
    <cellStyle name="Millares [0] 13 4 8" xfId="15621" xr:uid="{707D0F59-12B3-4B1E-A1B6-8909DDD6DF92}"/>
    <cellStyle name="Millares [0] 13 4 8 2" xfId="37124" xr:uid="{EEDFAC72-18CD-43AF-AE94-71B4FABA9D86}"/>
    <cellStyle name="Millares [0] 13 4 9" xfId="22226" xr:uid="{72C7E427-B03D-4FD1-AEC3-0F29D635785F}"/>
    <cellStyle name="Millares [0] 13 5" xfId="990" xr:uid="{E85F5658-2EBE-4665-AE44-485A19BD1DF0}"/>
    <cellStyle name="Millares [0] 13 5 2" xfId="3819" xr:uid="{763CDF4D-7673-4F3E-BF8A-750B3B5E0869}"/>
    <cellStyle name="Millares [0] 13 5 2 2" xfId="12085" xr:uid="{4CC2D7BA-8446-4DB7-8300-F64353DF2767}"/>
    <cellStyle name="Millares [0] 13 5 2 2 2" xfId="33588" xr:uid="{003D5DD0-4C63-4787-9D88-5C93549B1C7F}"/>
    <cellStyle name="Millares [0] 13 5 2 3" xfId="18720" xr:uid="{56ACF8A0-E980-40A1-85D0-50522CC76C89}"/>
    <cellStyle name="Millares [0] 13 5 2 3 2" xfId="40223" xr:uid="{52D5BB63-CF91-4C3F-B61A-F9A9E240031C}"/>
    <cellStyle name="Millares [0] 13 5 2 4" xfId="25325" xr:uid="{138FEB64-B0E9-4FD8-B104-067ADA8FB5E8}"/>
    <cellStyle name="Millares [0] 13 5 2 5" xfId="46828" xr:uid="{B13904CD-6459-445B-A4E7-71B37B51EAAF}"/>
    <cellStyle name="Millares [0] 13 5 2 6" xfId="53432" xr:uid="{FD349F32-DA19-43B4-BD0E-27B3C24E5699}"/>
    <cellStyle name="Millares [0] 13 5 3" xfId="5958" xr:uid="{82FB074F-ACA3-44FB-BD92-B12BAF258451}"/>
    <cellStyle name="Millares [0] 13 5 3 2" xfId="14224" xr:uid="{0E831E23-20EE-4333-A24C-76C17C153EA8}"/>
    <cellStyle name="Millares [0] 13 5 3 2 2" xfId="35727" xr:uid="{44E8CDD1-7A0B-45DB-B528-5F42DF6E4531}"/>
    <cellStyle name="Millares [0] 13 5 3 3" xfId="20859" xr:uid="{2D5A795C-88F8-4451-AA4F-B69068C3F7BA}"/>
    <cellStyle name="Millares [0] 13 5 3 3 2" xfId="42362" xr:uid="{58F769EB-4A29-4233-930C-880B5FE5FE9D}"/>
    <cellStyle name="Millares [0] 13 5 3 4" xfId="27464" xr:uid="{5E474737-262F-462B-85A4-64946D1A3A69}"/>
    <cellStyle name="Millares [0] 13 5 3 5" xfId="48967" xr:uid="{C3BCD6A9-FB36-4233-9B44-0ACFD1CBE3DA}"/>
    <cellStyle name="Millares [0] 13 5 3 6" xfId="55571" xr:uid="{FE58FD60-C8B2-46B3-8648-54E213E045B7}"/>
    <cellStyle name="Millares [0] 13 5 4" xfId="7599" xr:uid="{57E5DB7C-BA42-4AF9-899F-BB70298AB82F}"/>
    <cellStyle name="Millares [0] 13 5 4 2" xfId="29102" xr:uid="{848E37A7-7BBF-40F5-9F42-80BC1A1A822D}"/>
    <cellStyle name="Millares [0] 13 5 5" xfId="9256" xr:uid="{49C78E64-7D23-4BDA-A8BB-D0605E4F8524}"/>
    <cellStyle name="Millares [0] 13 5 5 2" xfId="30759" xr:uid="{A11E92B0-E72F-4343-8941-50162B4E9A70}"/>
    <cellStyle name="Millares [0] 13 5 6" xfId="15891" xr:uid="{8CB56BBA-2301-4E9B-AD59-C170A2B3E17D}"/>
    <cellStyle name="Millares [0] 13 5 6 2" xfId="37394" xr:uid="{4EDF4385-7D20-4C55-86FB-56D915DF9623}"/>
    <cellStyle name="Millares [0] 13 5 7" xfId="22496" xr:uid="{EC860908-1E7F-449E-8132-FAE2ABA91727}"/>
    <cellStyle name="Millares [0] 13 5 8" xfId="43999" xr:uid="{BAD78DCB-D5BE-4041-BC6B-948B958361E8}"/>
    <cellStyle name="Millares [0] 13 5 9" xfId="50603" xr:uid="{7524CED0-3BCA-49B8-AF69-9FC7B9089B20}"/>
    <cellStyle name="Millares [0] 13 6" xfId="1250" xr:uid="{057C067A-1CBA-4627-9868-831FF28963EF}"/>
    <cellStyle name="Millares [0] 13 6 2" xfId="4079" xr:uid="{2BC5E100-C99F-4DFC-AB03-B7BC8C40EC08}"/>
    <cellStyle name="Millares [0] 13 6 2 2" xfId="12345" xr:uid="{9CB88F7F-694E-4335-810A-55C6ED723CE4}"/>
    <cellStyle name="Millares [0] 13 6 2 2 2" xfId="33848" xr:uid="{6EF6056B-AAF8-4948-8E9F-338D26C37AD6}"/>
    <cellStyle name="Millares [0] 13 6 2 3" xfId="18980" xr:uid="{89377199-8BC6-42B2-BB10-20B31E97EC7E}"/>
    <cellStyle name="Millares [0] 13 6 2 3 2" xfId="40483" xr:uid="{FA6C25BC-4BF9-48D1-9DE8-7FC6B654F25F}"/>
    <cellStyle name="Millares [0] 13 6 2 4" xfId="25585" xr:uid="{B274EDAF-F280-45DB-8901-CBF5ADDC9BD8}"/>
    <cellStyle name="Millares [0] 13 6 2 5" xfId="47088" xr:uid="{5AF6930F-EEEA-42CB-A0C6-FAF8521204B5}"/>
    <cellStyle name="Millares [0] 13 6 2 6" xfId="53692" xr:uid="{B1C3333C-BDE3-45CB-8334-ACFABEBE3283}"/>
    <cellStyle name="Millares [0] 13 6 3" xfId="6218" xr:uid="{912C8A93-68AE-40D4-9FE5-CE654DEA55AE}"/>
    <cellStyle name="Millares [0] 13 6 3 2" xfId="14484" xr:uid="{3CC45375-9913-4633-96B5-D382B6DB08B0}"/>
    <cellStyle name="Millares [0] 13 6 3 2 2" xfId="35987" xr:uid="{BAA61FB2-49DB-4A35-930E-0B499E8C1171}"/>
    <cellStyle name="Millares [0] 13 6 3 3" xfId="21119" xr:uid="{1DEDC9C6-2037-4A5C-8363-3A449A0CD988}"/>
    <cellStyle name="Millares [0] 13 6 3 3 2" xfId="42622" xr:uid="{F3EC13BE-F87A-4B5D-8D0A-E1636D30C580}"/>
    <cellStyle name="Millares [0] 13 6 3 4" xfId="27724" xr:uid="{E59D0998-98E8-4AA2-BA44-01434E219B69}"/>
    <cellStyle name="Millares [0] 13 6 3 5" xfId="49227" xr:uid="{7286054B-E7D5-4478-BBB2-EA09613AFE82}"/>
    <cellStyle name="Millares [0] 13 6 3 6" xfId="55831" xr:uid="{D56203DF-DDA5-4F3F-B3CB-2710CCF79FB0}"/>
    <cellStyle name="Millares [0] 13 6 4" xfId="7859" xr:uid="{62749F97-0C1E-46E4-9A16-AD50F606761B}"/>
    <cellStyle name="Millares [0] 13 6 4 2" xfId="29362" xr:uid="{EBD13F25-1B28-4393-BA95-C3DC7C80B53B}"/>
    <cellStyle name="Millares [0] 13 6 5" xfId="9516" xr:uid="{FC8EF1FE-F65D-49BE-9DB7-E88103ADEFD4}"/>
    <cellStyle name="Millares [0] 13 6 5 2" xfId="31019" xr:uid="{5FD5C6C5-23EB-4CD7-8916-570FFB137872}"/>
    <cellStyle name="Millares [0] 13 6 6" xfId="16151" xr:uid="{1399FC99-9AD0-4CFB-AEEE-F1C5A8993AE3}"/>
    <cellStyle name="Millares [0] 13 6 6 2" xfId="37654" xr:uid="{05C27BBA-DA4D-4A46-8D9F-B941F0BFCC50}"/>
    <cellStyle name="Millares [0] 13 6 7" xfId="22756" xr:uid="{E28B89D0-8292-4D60-9A95-F84873E43DBE}"/>
    <cellStyle name="Millares [0] 13 6 8" xfId="44259" xr:uid="{FE80A517-3CDE-40B4-9DEB-8729A954A830}"/>
    <cellStyle name="Millares [0] 13 6 9" xfId="50863" xr:uid="{6F13370A-5A76-4EEE-9164-2568DE48F20E}"/>
    <cellStyle name="Millares [0] 13 7" xfId="1937" xr:uid="{A9ACF917-6D8E-4BC9-B35D-6119F31D42A7}"/>
    <cellStyle name="Millares [0] 13 7 2" xfId="10203" xr:uid="{4F4FD174-D398-4A33-BFA0-B81C92C87DAA}"/>
    <cellStyle name="Millares [0] 13 7 2 2" xfId="31706" xr:uid="{BE57C19A-5427-48E8-A1AC-C29DCCFDA111}"/>
    <cellStyle name="Millares [0] 13 7 3" xfId="16838" xr:uid="{19443E69-FE57-4F0E-9B27-8BD1A92EDEB5}"/>
    <cellStyle name="Millares [0] 13 7 3 2" xfId="38341" xr:uid="{31F3F934-E9A4-476E-A0B8-BEF5243E9F87}"/>
    <cellStyle name="Millares [0] 13 7 4" xfId="23443" xr:uid="{39AAAD86-9153-4ED3-B0B6-C5F58D767E0A}"/>
    <cellStyle name="Millares [0] 13 7 5" xfId="44946" xr:uid="{9AC4DAF0-B409-4217-A930-B933281B6829}"/>
    <cellStyle name="Millares [0] 13 7 6" xfId="51550" xr:uid="{D8F04EE3-DD0E-4B28-80E5-7382A2337EF7}"/>
    <cellStyle name="Millares [0] 13 8" xfId="2624" xr:uid="{B7BDEF0E-9C35-4366-8D1D-56AAF21EB797}"/>
    <cellStyle name="Millares [0] 13 8 2" xfId="10890" xr:uid="{1C974FE2-875A-4DD0-84E9-B74997C6A30F}"/>
    <cellStyle name="Millares [0] 13 8 2 2" xfId="32393" xr:uid="{56172119-1A08-4ECC-9126-20720D633E49}"/>
    <cellStyle name="Millares [0] 13 8 3" xfId="17525" xr:uid="{40F88D9B-E369-4207-AC49-EC7DB857279B}"/>
    <cellStyle name="Millares [0] 13 8 3 2" xfId="39028" xr:uid="{74D8BE53-3703-4BB6-8798-7D637A8598BF}"/>
    <cellStyle name="Millares [0] 13 8 4" xfId="24130" xr:uid="{FDD3C954-769A-453C-8A0C-0E20DCD35E61}"/>
    <cellStyle name="Millares [0] 13 8 5" xfId="45633" xr:uid="{71C7DF31-8B5C-4C11-B718-66CB628310B3}"/>
    <cellStyle name="Millares [0] 13 8 6" xfId="52237" xr:uid="{FD331950-158A-4C69-9620-2715793FB0C8}"/>
    <cellStyle name="Millares [0] 13 9" xfId="3133" xr:uid="{99E95CB9-CE85-42C8-823A-A3309263B436}"/>
    <cellStyle name="Millares [0] 13 9 2" xfId="11399" xr:uid="{3E57ABFE-F5AE-4736-9AB2-BF23C15CFBBA}"/>
    <cellStyle name="Millares [0] 13 9 2 2" xfId="32902" xr:uid="{1B3F0BE6-8E51-4BC8-B8C0-F10BFC8E8C63}"/>
    <cellStyle name="Millares [0] 13 9 3" xfId="18034" xr:uid="{E2EEC182-70CB-43D3-8497-E43CE9553EE8}"/>
    <cellStyle name="Millares [0] 13 9 3 2" xfId="39537" xr:uid="{FB2EC06A-2A17-4790-8019-64FB5E7041CE}"/>
    <cellStyle name="Millares [0] 13 9 4" xfId="24639" xr:uid="{AFC2BB27-CCF5-456B-9B5D-258822F34D01}"/>
    <cellStyle name="Millares [0] 13 9 5" xfId="46142" xr:uid="{AA6BB388-76EA-46D2-9943-3DB2374B2CB1}"/>
    <cellStyle name="Millares [0] 13 9 6" xfId="52746" xr:uid="{3EF230A7-C4F4-4727-9BD0-E4BA46D8B8EA}"/>
    <cellStyle name="Millares [0] 14" xfId="305" xr:uid="{FA836913-E6FF-4387-B266-BC6210FAEFC0}"/>
    <cellStyle name="Millares [0] 14 10" xfId="5275" xr:uid="{3C6B6A30-D1BB-4445-8ECB-F29E0523170B}"/>
    <cellStyle name="Millares [0] 14 10 2" xfId="13541" xr:uid="{17CCEC5A-E5CE-4E1A-87E7-5728A7C91D5A}"/>
    <cellStyle name="Millares [0] 14 10 2 2" xfId="35044" xr:uid="{988C1704-54F2-4AE7-9589-281F497C5C26}"/>
    <cellStyle name="Millares [0] 14 10 3" xfId="20176" xr:uid="{09E0B75F-C85B-4639-B4DD-7141716E15D2}"/>
    <cellStyle name="Millares [0] 14 10 3 2" xfId="41679" xr:uid="{B837EAEC-D49A-4DAA-ACA2-C5B9D35B36BE}"/>
    <cellStyle name="Millares [0] 14 10 4" xfId="26781" xr:uid="{77FF6914-F996-4096-BDC1-F5DB6D8D032C}"/>
    <cellStyle name="Millares [0] 14 10 5" xfId="48284" xr:uid="{C068A8EA-D587-464D-ADEE-DA69776AA7DA}"/>
    <cellStyle name="Millares [0] 14 10 6" xfId="54888" xr:uid="{D72FFA1F-341D-4FC6-8B4A-14BA80E9EED9}"/>
    <cellStyle name="Millares [0] 14 11" xfId="6916" xr:uid="{A4BDC0BF-AA85-40AF-87B6-2B5DB2CD9EFA}"/>
    <cellStyle name="Millares [0] 14 11 2" xfId="28419" xr:uid="{64EBC1ED-6808-41EC-9FA8-5536D5EEF953}"/>
    <cellStyle name="Millares [0] 14 12" xfId="8572" xr:uid="{86B944F3-D1EA-4789-AB4E-92A144F62C04}"/>
    <cellStyle name="Millares [0] 14 12 2" xfId="30075" xr:uid="{16355EA7-8FF8-4965-B24D-BAF21C44CFDD}"/>
    <cellStyle name="Millares [0] 14 13" xfId="15208" xr:uid="{9344F81A-5675-4DDB-9C3B-A22EC78B0405}"/>
    <cellStyle name="Millares [0] 14 13 2" xfId="36711" xr:uid="{4D5638DB-D505-44E1-AC60-8EC8DE0F5C46}"/>
    <cellStyle name="Millares [0] 14 14" xfId="21813" xr:uid="{AC0B74C1-FBE3-41B3-9AD4-9D8B3BC7A280}"/>
    <cellStyle name="Millares [0] 14 15" xfId="43316" xr:uid="{255DF309-D367-49C2-B6BB-CF20530A74CC}"/>
    <cellStyle name="Millares [0] 14 16" xfId="49920" xr:uid="{43E576AE-A469-43AE-8BD7-6F4D8D60AB9D}"/>
    <cellStyle name="Millares [0] 14 2" xfId="445" xr:uid="{A133F105-C905-47F9-B820-12AD58716428}"/>
    <cellStyle name="Millares [0] 14 2 10" xfId="15348" xr:uid="{9110E9B6-D448-4AF6-81ED-47713AF7976D}"/>
    <cellStyle name="Millares [0] 14 2 10 2" xfId="36851" xr:uid="{5D52AFF0-451F-480C-B318-1D63320A0037}"/>
    <cellStyle name="Millares [0] 14 2 11" xfId="21953" xr:uid="{74759605-289E-4FF5-BAA8-CDE0ACC64A8E}"/>
    <cellStyle name="Millares [0] 14 2 12" xfId="43456" xr:uid="{AD7CCF3F-608F-4FB0-AE4E-996996161FCD}"/>
    <cellStyle name="Millares [0] 14 2 13" xfId="50060" xr:uid="{DC36A31D-4A83-40BB-979E-21CF392BF60D}"/>
    <cellStyle name="Millares [0] 14 2 2" xfId="1393" xr:uid="{9ED38577-89C5-4C9E-A7AB-BFAC011ACC09}"/>
    <cellStyle name="Millares [0] 14 2 2 2" xfId="4222" xr:uid="{AE9E2A1A-08AB-4D77-BD88-24312DAD376F}"/>
    <cellStyle name="Millares [0] 14 2 2 2 2" xfId="12488" xr:uid="{310F0415-A7E4-4361-99FA-829A420B0BAE}"/>
    <cellStyle name="Millares [0] 14 2 2 2 2 2" xfId="33991" xr:uid="{6134A038-8812-4519-9DE5-21B2BAF7CC92}"/>
    <cellStyle name="Millares [0] 14 2 2 2 3" xfId="19123" xr:uid="{13B99611-E1E2-4D52-9D14-8562AEF54BC5}"/>
    <cellStyle name="Millares [0] 14 2 2 2 3 2" xfId="40626" xr:uid="{B0847B14-AE2A-4E3B-8BB1-E8D015DA5DB5}"/>
    <cellStyle name="Millares [0] 14 2 2 2 4" xfId="25728" xr:uid="{B800E9D5-AAE5-4B66-B23B-630476A3989A}"/>
    <cellStyle name="Millares [0] 14 2 2 2 5" xfId="47231" xr:uid="{6BA11B71-C1A2-4B15-AC65-B54BDB17AF47}"/>
    <cellStyle name="Millares [0] 14 2 2 2 6" xfId="53835" xr:uid="{720C60A0-F667-43E8-8818-E6E70F052F04}"/>
    <cellStyle name="Millares [0] 14 2 2 3" xfId="6361" xr:uid="{456F438F-0FBA-4343-B71E-DA2971E086CA}"/>
    <cellStyle name="Millares [0] 14 2 2 3 2" xfId="14627" xr:uid="{EBF244F5-15BD-401F-A570-BFDD64BD65FC}"/>
    <cellStyle name="Millares [0] 14 2 2 3 2 2" xfId="36130" xr:uid="{34DB70E3-334F-45D4-8148-FA5B17F81F07}"/>
    <cellStyle name="Millares [0] 14 2 2 3 3" xfId="21262" xr:uid="{DC0077C0-DB73-44BB-98B1-43C0A9214543}"/>
    <cellStyle name="Millares [0] 14 2 2 3 3 2" xfId="42765" xr:uid="{C5EC21D0-35C9-4B36-B4C1-D846A24BA8AF}"/>
    <cellStyle name="Millares [0] 14 2 2 3 4" xfId="27867" xr:uid="{C12F25A5-7348-4F65-BDE9-86A8D9653C2A}"/>
    <cellStyle name="Millares [0] 14 2 2 3 5" xfId="49370" xr:uid="{1B9EF8DF-216A-47DC-BD41-DAD739072A6F}"/>
    <cellStyle name="Millares [0] 14 2 2 3 6" xfId="55974" xr:uid="{A0486FC8-8559-4FBA-B88A-4A63A129140B}"/>
    <cellStyle name="Millares [0] 14 2 2 4" xfId="8002" xr:uid="{06558BAE-3563-4BDD-B881-916A58660C44}"/>
    <cellStyle name="Millares [0] 14 2 2 4 2" xfId="29505" xr:uid="{29E95211-F0F2-4BE0-9187-B1E208474888}"/>
    <cellStyle name="Millares [0] 14 2 2 5" xfId="9659" xr:uid="{EEF84E3A-D42E-4B81-8485-A74FB4F1122D}"/>
    <cellStyle name="Millares [0] 14 2 2 5 2" xfId="31162" xr:uid="{AAB470CA-EDEC-4145-8DBA-34C43D60DF42}"/>
    <cellStyle name="Millares [0] 14 2 2 6" xfId="16294" xr:uid="{D8F60D8B-6620-4160-B08C-3EDD26DABE05}"/>
    <cellStyle name="Millares [0] 14 2 2 6 2" xfId="37797" xr:uid="{322476E9-FFCA-4F29-840D-9CE68258A5A1}"/>
    <cellStyle name="Millares [0] 14 2 2 7" xfId="22899" xr:uid="{2181A470-6261-4318-84DF-388916197E0B}"/>
    <cellStyle name="Millares [0] 14 2 2 8" xfId="44402" xr:uid="{572CAE88-0E90-4506-B0BD-1E1EB0E91454}"/>
    <cellStyle name="Millares [0] 14 2 2 9" xfId="51006" xr:uid="{201B4D45-E069-49FC-8D95-0F96D8A1A4DF}"/>
    <cellStyle name="Millares [0] 14 2 3" xfId="2080" xr:uid="{DC4C1A6B-3088-425A-A30C-F3B0FEB22664}"/>
    <cellStyle name="Millares [0] 14 2 3 2" xfId="10346" xr:uid="{5F243F5F-3BA4-404A-BAA0-7A8631CAB475}"/>
    <cellStyle name="Millares [0] 14 2 3 2 2" xfId="31849" xr:uid="{276FF381-2EE0-49EA-873E-C392C05C8750}"/>
    <cellStyle name="Millares [0] 14 2 3 3" xfId="16981" xr:uid="{C18F85BA-98D2-4BE5-AC92-BAB1D53796BD}"/>
    <cellStyle name="Millares [0] 14 2 3 3 2" xfId="38484" xr:uid="{1F973CFC-FDAE-4BAC-8D33-577E4E004780}"/>
    <cellStyle name="Millares [0] 14 2 3 4" xfId="23586" xr:uid="{3D2F27FE-B148-4801-855C-1FEE0EB90725}"/>
    <cellStyle name="Millares [0] 14 2 3 5" xfId="45089" xr:uid="{DBD6EE58-C52D-4688-AB23-D9E8434E87A5}"/>
    <cellStyle name="Millares [0] 14 2 3 6" xfId="51693" xr:uid="{BB86349A-E4D1-4D85-8126-B5242819E201}"/>
    <cellStyle name="Millares [0] 14 2 4" xfId="2877" xr:uid="{2B3534A5-DAE4-48EA-A38F-5487FA836FAE}"/>
    <cellStyle name="Millares [0] 14 2 4 2" xfId="11143" xr:uid="{436404A4-13BB-4B45-A4E1-4606C40E25C5}"/>
    <cellStyle name="Millares [0] 14 2 4 2 2" xfId="32646" xr:uid="{B7E6580D-3E0F-4BA0-B65C-5B1BB94C6BDD}"/>
    <cellStyle name="Millares [0] 14 2 4 3" xfId="17778" xr:uid="{644FB4E8-EEFD-4A60-B23D-2535DA9AD816}"/>
    <cellStyle name="Millares [0] 14 2 4 3 2" xfId="39281" xr:uid="{CF0EB14E-FB07-459B-B764-FFCDE205745A}"/>
    <cellStyle name="Millares [0] 14 2 4 4" xfId="24383" xr:uid="{C9EDFA5E-579E-476E-B5A9-D9E8843CAED8}"/>
    <cellStyle name="Millares [0] 14 2 4 5" xfId="45886" xr:uid="{C4044701-9F27-45AE-A999-F7894EFCA2C9}"/>
    <cellStyle name="Millares [0] 14 2 4 6" xfId="52490" xr:uid="{F010A0B9-F802-4D7A-B2F4-ABE6DF08A1A3}"/>
    <cellStyle name="Millares [0] 14 2 5" xfId="3276" xr:uid="{28F1349A-FEE6-4497-8FB8-01A21EB23ABC}"/>
    <cellStyle name="Millares [0] 14 2 5 2" xfId="11542" xr:uid="{3DA21ADE-060D-4291-B4DE-1960E3C5307D}"/>
    <cellStyle name="Millares [0] 14 2 5 2 2" xfId="33045" xr:uid="{9DB62B18-6993-43B3-8A17-60EB1360E3E1}"/>
    <cellStyle name="Millares [0] 14 2 5 3" xfId="18177" xr:uid="{7D78A551-E7C4-426C-9FCB-78D4A9B57082}"/>
    <cellStyle name="Millares [0] 14 2 5 3 2" xfId="39680" xr:uid="{E26A6D7D-A426-4BDF-AF78-E53855BF03F5}"/>
    <cellStyle name="Millares [0] 14 2 5 4" xfId="24782" xr:uid="{639C7F64-F959-413D-B43E-30DCEE39745A}"/>
    <cellStyle name="Millares [0] 14 2 5 5" xfId="46285" xr:uid="{D7C32875-A3EB-44C8-954E-8646A0BE9666}"/>
    <cellStyle name="Millares [0] 14 2 5 6" xfId="52889" xr:uid="{66E4822B-E78D-40E4-A6A5-536373A270BA}"/>
    <cellStyle name="Millares [0] 14 2 6" xfId="5021" xr:uid="{63696E2E-72BE-4C88-8117-44A3253F071D}"/>
    <cellStyle name="Millares [0] 14 2 6 2" xfId="13287" xr:uid="{8D58D297-286D-4B8D-8DC7-9E9510F54043}"/>
    <cellStyle name="Millares [0] 14 2 6 2 2" xfId="34790" xr:uid="{30469320-CE99-470A-9312-B16BC0097251}"/>
    <cellStyle name="Millares [0] 14 2 6 3" xfId="19922" xr:uid="{DC255250-F5E5-45C8-81D2-26E755A16DF5}"/>
    <cellStyle name="Millares [0] 14 2 6 3 2" xfId="41425" xr:uid="{8EFC2349-C1BB-4E8B-A66E-FA2124D4FB67}"/>
    <cellStyle name="Millares [0] 14 2 6 4" xfId="26527" xr:uid="{03485030-B95C-4922-A779-446FD483FF84}"/>
    <cellStyle name="Millares [0] 14 2 6 5" xfId="48030" xr:uid="{EBC2B26E-F2EB-409F-BC1F-A56F0603707D}"/>
    <cellStyle name="Millares [0] 14 2 6 6" xfId="54634" xr:uid="{D9012903-670D-48B7-BC9C-B1D49323A569}"/>
    <cellStyle name="Millares [0] 14 2 7" xfId="5415" xr:uid="{7ABA5D63-BBB3-485F-86B7-0AA17E6EC51E}"/>
    <cellStyle name="Millares [0] 14 2 7 2" xfId="13681" xr:uid="{B5D2EBCA-34EB-4D47-A9C4-BA4D4196C2C9}"/>
    <cellStyle name="Millares [0] 14 2 7 2 2" xfId="35184" xr:uid="{6ED497A2-BBA3-4FE5-B219-FF3ECB445EFF}"/>
    <cellStyle name="Millares [0] 14 2 7 3" xfId="20316" xr:uid="{09762658-E243-411B-A4C2-E8F3B102D611}"/>
    <cellStyle name="Millares [0] 14 2 7 3 2" xfId="41819" xr:uid="{2038AA7E-A0DA-4FC6-8DEE-6400DA79E6E8}"/>
    <cellStyle name="Millares [0] 14 2 7 4" xfId="26921" xr:uid="{28A74F7A-E02C-45FB-9725-ECBA734A83BB}"/>
    <cellStyle name="Millares [0] 14 2 7 5" xfId="48424" xr:uid="{FA8C2BC9-7C86-4CC4-B994-6E224FF54757}"/>
    <cellStyle name="Millares [0] 14 2 7 6" xfId="55028" xr:uid="{48E5D141-AB0C-4CC4-84E5-77F46CB58357}"/>
    <cellStyle name="Millares [0] 14 2 8" xfId="7056" xr:uid="{FB73B9FB-256A-49E3-926F-E5B9D8C6B726}"/>
    <cellStyle name="Millares [0] 14 2 8 2" xfId="8565" xr:uid="{5C145541-E633-42EA-AFB8-19AE6DD62BE7}"/>
    <cellStyle name="Millares [0] 14 2 8 2 2" xfId="30068" xr:uid="{943E271E-E023-4D9F-89AB-F0888A58B8D2}"/>
    <cellStyle name="Millares [0] 14 2 8 3" xfId="28559" xr:uid="{3E1ED635-21BB-4E39-8F68-FBA24C10B7FC}"/>
    <cellStyle name="Millares [0] 14 2 9" xfId="8712" xr:uid="{5B9C04DE-972D-4E08-A2D0-22CE718FD2F5}"/>
    <cellStyle name="Millares [0] 14 2 9 2" xfId="30215" xr:uid="{F1A9C707-0F7A-42A8-ADB8-5878BCB814BA}"/>
    <cellStyle name="Millares [0] 14 3" xfId="727" xr:uid="{B9A3C958-C619-404D-B7B4-E7F6B5546533}"/>
    <cellStyle name="Millares [0] 14 3 10" xfId="43736" xr:uid="{EA214AFC-016B-4F6A-BD85-5DE9009D5563}"/>
    <cellStyle name="Millares [0] 14 3 11" xfId="50340" xr:uid="{8D699B35-05AB-45A1-B2DA-7AA8FCAB4F7E}"/>
    <cellStyle name="Millares [0] 14 3 2" xfId="1673" xr:uid="{66B1E8AC-8DEA-4B61-8AE5-F6F4C09B3D7A}"/>
    <cellStyle name="Millares [0] 14 3 2 2" xfId="4502" xr:uid="{26C36714-05F0-409C-8D8E-1271A626094C}"/>
    <cellStyle name="Millares [0] 14 3 2 2 2" xfId="12768" xr:uid="{D9CF8DA8-F2CF-4472-A725-A0DA66630B42}"/>
    <cellStyle name="Millares [0] 14 3 2 2 2 2" xfId="34271" xr:uid="{2BB02FC1-57FC-4856-8E7B-8874CBC45B21}"/>
    <cellStyle name="Millares [0] 14 3 2 2 3" xfId="19403" xr:uid="{606CF255-669B-4238-A1E6-AFCCD0B6F99D}"/>
    <cellStyle name="Millares [0] 14 3 2 2 3 2" xfId="40906" xr:uid="{01B3B414-CB37-47D6-8C79-4BA8688A04AA}"/>
    <cellStyle name="Millares [0] 14 3 2 2 4" xfId="26008" xr:uid="{846210E7-A752-45FA-885D-FDF916398F33}"/>
    <cellStyle name="Millares [0] 14 3 2 2 5" xfId="47511" xr:uid="{EE273155-9829-4F20-B34F-6A1074113723}"/>
    <cellStyle name="Millares [0] 14 3 2 2 6" xfId="54115" xr:uid="{CD8286C5-C1AC-4F05-BB23-B0E0B41907D7}"/>
    <cellStyle name="Millares [0] 14 3 2 3" xfId="6641" xr:uid="{47E4DB88-4F7F-4699-B7A7-DB616AB5E598}"/>
    <cellStyle name="Millares [0] 14 3 2 3 2" xfId="14907" xr:uid="{8FA088AC-5B26-493B-9475-F5942634E8BB}"/>
    <cellStyle name="Millares [0] 14 3 2 3 2 2" xfId="36410" xr:uid="{3D428E0C-8DF8-4EDB-9196-F8C3D539B6FF}"/>
    <cellStyle name="Millares [0] 14 3 2 3 3" xfId="21542" xr:uid="{4AF59223-AFC8-4BC0-81FD-D177D24FB93B}"/>
    <cellStyle name="Millares [0] 14 3 2 3 3 2" xfId="43045" xr:uid="{D43A9DF3-BA40-4CEA-BF06-0268E2F3EA1F}"/>
    <cellStyle name="Millares [0] 14 3 2 3 4" xfId="28147" xr:uid="{6128B298-AEEA-4780-8F60-39F7512A314C}"/>
    <cellStyle name="Millares [0] 14 3 2 3 5" xfId="49650" xr:uid="{2F849AED-8C33-43CB-B3DC-7939ABD49425}"/>
    <cellStyle name="Millares [0] 14 3 2 3 6" xfId="56254" xr:uid="{9DA6A684-AE5F-461D-8B2B-A41D14BA21D2}"/>
    <cellStyle name="Millares [0] 14 3 2 4" xfId="8282" xr:uid="{6F0C11AF-23B3-47DF-B865-4D8B116E9071}"/>
    <cellStyle name="Millares [0] 14 3 2 4 2" xfId="29785" xr:uid="{F48175B4-6054-460A-8AEB-29063553CFBC}"/>
    <cellStyle name="Millares [0] 14 3 2 5" xfId="9939" xr:uid="{E276CA8F-A1CD-4B9B-A4FE-4559658D7173}"/>
    <cellStyle name="Millares [0] 14 3 2 5 2" xfId="31442" xr:uid="{B1FDC653-ABDD-4D3E-B9FA-91EB9F50A782}"/>
    <cellStyle name="Millares [0] 14 3 2 6" xfId="16574" xr:uid="{AE5B53B8-8F0A-4D29-A5DB-518A37265E92}"/>
    <cellStyle name="Millares [0] 14 3 2 6 2" xfId="38077" xr:uid="{9CA63EA1-9A7A-4A19-8336-A4DA67C78178}"/>
    <cellStyle name="Millares [0] 14 3 2 7" xfId="23179" xr:uid="{99E834BA-3094-4D07-AC7F-7C08CB910037}"/>
    <cellStyle name="Millares [0] 14 3 2 8" xfId="44682" xr:uid="{E2F1D574-EAD0-4D59-8968-D06D0119C858}"/>
    <cellStyle name="Millares [0] 14 3 2 9" xfId="51286" xr:uid="{8333B264-2182-4962-AD70-EFFDD8389EE7}"/>
    <cellStyle name="Millares [0] 14 3 3" xfId="2360" xr:uid="{125653D2-21AD-45D2-A89D-A65E66AD706B}"/>
    <cellStyle name="Millares [0] 14 3 3 2" xfId="10626" xr:uid="{D231B349-A541-4EB9-B53D-EC354FA045E9}"/>
    <cellStyle name="Millares [0] 14 3 3 2 2" xfId="32129" xr:uid="{2DE23138-2F5F-42CA-BE25-D11546398C96}"/>
    <cellStyle name="Millares [0] 14 3 3 3" xfId="17261" xr:uid="{AFF05836-ED85-4F6D-8D49-80A933F1D576}"/>
    <cellStyle name="Millares [0] 14 3 3 3 2" xfId="38764" xr:uid="{E6B6B026-F09D-4C2F-90C9-AD2CDCFBDBCA}"/>
    <cellStyle name="Millares [0] 14 3 3 4" xfId="23866" xr:uid="{85BEB418-9DDD-465D-8E34-A53EFD002BBE}"/>
    <cellStyle name="Millares [0] 14 3 3 5" xfId="45369" xr:uid="{B0659ED6-8E4A-45E1-BF57-60471A232C43}"/>
    <cellStyle name="Millares [0] 14 3 3 6" xfId="51973" xr:uid="{D1FF9C7A-7443-4021-980B-B9A87D41C9BD}"/>
    <cellStyle name="Millares [0] 14 3 4" xfId="3556" xr:uid="{CC12B867-72AF-463C-88C9-16C394F6BCF5}"/>
    <cellStyle name="Millares [0] 14 3 4 2" xfId="11822" xr:uid="{35E55433-4CC2-4F68-A750-F22CF5C3FD81}"/>
    <cellStyle name="Millares [0] 14 3 4 2 2" xfId="33325" xr:uid="{BADEE1A5-0C7A-496D-9164-AD78B4F54478}"/>
    <cellStyle name="Millares [0] 14 3 4 3" xfId="18457" xr:uid="{72A8C91C-84BC-43D0-91E0-C2B7A1CE1492}"/>
    <cellStyle name="Millares [0] 14 3 4 3 2" xfId="39960" xr:uid="{829A43B2-A5C4-45F6-8FBA-542BF8C1E1A4}"/>
    <cellStyle name="Millares [0] 14 3 4 4" xfId="25062" xr:uid="{F42CAC59-C971-4C29-90F0-5A22389655A1}"/>
    <cellStyle name="Millares [0] 14 3 4 5" xfId="46565" xr:uid="{854BA0EB-7C48-4F8A-AA12-490116535B0A}"/>
    <cellStyle name="Millares [0] 14 3 4 6" xfId="53169" xr:uid="{13CA5A56-7184-4C88-B0F1-17B1BAF6126E}"/>
    <cellStyle name="Millares [0] 14 3 5" xfId="5695" xr:uid="{2F4243D0-1AC5-40A6-A03E-2AB7F820979C}"/>
    <cellStyle name="Millares [0] 14 3 5 2" xfId="13961" xr:uid="{23653650-AA6C-47F6-BF12-E3C2A1C1657F}"/>
    <cellStyle name="Millares [0] 14 3 5 2 2" xfId="35464" xr:uid="{F8DE0C6F-79D6-4AE3-ABB2-75546DC42E88}"/>
    <cellStyle name="Millares [0] 14 3 5 3" xfId="20596" xr:uid="{CEC30304-125C-48A5-B99A-240B393F3FB9}"/>
    <cellStyle name="Millares [0] 14 3 5 3 2" xfId="42099" xr:uid="{B9D4F2DE-1B45-4B43-86E0-8555CBBA7330}"/>
    <cellStyle name="Millares [0] 14 3 5 4" xfId="27201" xr:uid="{8190F4A8-77A6-499A-8AF7-6C6DA663E3C6}"/>
    <cellStyle name="Millares [0] 14 3 5 5" xfId="48704" xr:uid="{67F7C253-5EF8-48DB-B7D0-7E8A832E95AF}"/>
    <cellStyle name="Millares [0] 14 3 5 6" xfId="55308" xr:uid="{EC9C91CC-099A-48B3-88FB-A32956881C05}"/>
    <cellStyle name="Millares [0] 14 3 6" xfId="7336" xr:uid="{8DCF9555-8C61-4BF9-BE4B-8A98A59F7298}"/>
    <cellStyle name="Millares [0] 14 3 6 2" xfId="28839" xr:uid="{4E156E82-F235-4FCF-9A71-2D1148DED556}"/>
    <cellStyle name="Millares [0] 14 3 7" xfId="8993" xr:uid="{6A8113D0-7C8C-4BDC-94F4-78C16A415222}"/>
    <cellStyle name="Millares [0] 14 3 7 2" xfId="30496" xr:uid="{B83BDC04-0936-4A86-AAB0-28F2135A33A6}"/>
    <cellStyle name="Millares [0] 14 3 8" xfId="15628" xr:uid="{E25DB36E-9C9F-4838-A9BF-E165B4DA7323}"/>
    <cellStyle name="Millares [0] 14 3 8 2" xfId="37131" xr:uid="{4669CB92-A7A3-4548-8CD3-6F675CC7E2A7}"/>
    <cellStyle name="Millares [0] 14 3 9" xfId="22233" xr:uid="{296EC4AC-BDFB-467B-AFAC-638F7870FAB4}"/>
    <cellStyle name="Millares [0] 14 4" xfId="997" xr:uid="{B0155E07-168C-46D6-A19F-B8C941374234}"/>
    <cellStyle name="Millares [0] 14 4 2" xfId="3826" xr:uid="{DE6849BC-3850-4BE9-8483-907CB151E48F}"/>
    <cellStyle name="Millares [0] 14 4 2 2" xfId="12092" xr:uid="{C61AE4FF-1A79-48E0-B365-140210D348F5}"/>
    <cellStyle name="Millares [0] 14 4 2 2 2" xfId="33595" xr:uid="{603C3023-93DA-438B-B46A-8410E145D576}"/>
    <cellStyle name="Millares [0] 14 4 2 3" xfId="18727" xr:uid="{1B6ED8F9-DFC7-4065-9E45-AA0F03F1DF1E}"/>
    <cellStyle name="Millares [0] 14 4 2 3 2" xfId="40230" xr:uid="{3CE8D56D-A5CF-4A8E-8D7A-63D529EBE801}"/>
    <cellStyle name="Millares [0] 14 4 2 4" xfId="25332" xr:uid="{6666B782-DED0-4A19-A6AA-465849ECD8F2}"/>
    <cellStyle name="Millares [0] 14 4 2 5" xfId="46835" xr:uid="{4FE1A764-CB4C-42EA-9B05-C53A297E1159}"/>
    <cellStyle name="Millares [0] 14 4 2 6" xfId="53439" xr:uid="{C030F882-DA45-4954-A848-4B4391B69191}"/>
    <cellStyle name="Millares [0] 14 4 3" xfId="5965" xr:uid="{F66D89B4-F52C-45FD-8522-4BDBAC5BA28D}"/>
    <cellStyle name="Millares [0] 14 4 3 2" xfId="14231" xr:uid="{5633472F-19EE-44DC-B1E6-DD1CE3C97B82}"/>
    <cellStyle name="Millares [0] 14 4 3 2 2" xfId="35734" xr:uid="{AAA62CB7-B896-435C-9997-12CF4DEF18AC}"/>
    <cellStyle name="Millares [0] 14 4 3 3" xfId="20866" xr:uid="{EA13EC4B-5A7D-4198-AE21-9C68E18B065D}"/>
    <cellStyle name="Millares [0] 14 4 3 3 2" xfId="42369" xr:uid="{E2107631-6255-438D-A011-C28891CDA616}"/>
    <cellStyle name="Millares [0] 14 4 3 4" xfId="27471" xr:uid="{52878224-DFF0-466C-BE24-E1462C1CB3BE}"/>
    <cellStyle name="Millares [0] 14 4 3 5" xfId="48974" xr:uid="{6560DC6F-6D31-435B-A9E7-30BEBCB9DBD9}"/>
    <cellStyle name="Millares [0] 14 4 3 6" xfId="55578" xr:uid="{8F9AD4A9-1013-4034-8437-383B76DF8284}"/>
    <cellStyle name="Millares [0] 14 4 4" xfId="7606" xr:uid="{5D44A24D-6128-4717-A18D-8B659993216E}"/>
    <cellStyle name="Millares [0] 14 4 4 2" xfId="29109" xr:uid="{0EF0247C-8BE2-4820-8BD3-B1F929EEF5AB}"/>
    <cellStyle name="Millares [0] 14 4 5" xfId="9263" xr:uid="{EA256721-5AEC-427C-B1FE-EEDDB583C221}"/>
    <cellStyle name="Millares [0] 14 4 5 2" xfId="30766" xr:uid="{04A822D1-1334-4AE7-AE6D-FA0936580731}"/>
    <cellStyle name="Millares [0] 14 4 6" xfId="15898" xr:uid="{A95985FA-CD7F-43D6-874B-899EE0F2FC47}"/>
    <cellStyle name="Millares [0] 14 4 6 2" xfId="37401" xr:uid="{34D473AC-8820-4D24-B295-8B05A19B5D0A}"/>
    <cellStyle name="Millares [0] 14 4 7" xfId="22503" xr:uid="{8EB74446-C186-424A-A603-50AF02CD14A9}"/>
    <cellStyle name="Millares [0] 14 4 8" xfId="44006" xr:uid="{7866A536-FBB6-445E-9BBE-95FE5D8DDFA8}"/>
    <cellStyle name="Millares [0] 14 4 9" xfId="50610" xr:uid="{1F7EE9AA-0EFF-43C8-87D2-F00E98E94C5C}"/>
    <cellStyle name="Millares [0] 14 5" xfId="1253" xr:uid="{51A3D9B6-3491-4065-A10E-9A708692B7EC}"/>
    <cellStyle name="Millares [0] 14 5 2" xfId="4082" xr:uid="{A41F8EC9-D111-4843-8039-ACC6A3644682}"/>
    <cellStyle name="Millares [0] 14 5 2 2" xfId="12348" xr:uid="{5634FB9E-1B7C-441E-9F92-1C071BDD2ED0}"/>
    <cellStyle name="Millares [0] 14 5 2 2 2" xfId="33851" xr:uid="{5939C6DD-5D0B-4EE1-BA41-F920E378F733}"/>
    <cellStyle name="Millares [0] 14 5 2 3" xfId="18983" xr:uid="{19C09486-1F1F-424A-ACD5-5FD26270D9DF}"/>
    <cellStyle name="Millares [0] 14 5 2 3 2" xfId="40486" xr:uid="{5F58EC61-B6AF-47B6-915F-C2807A51B2E9}"/>
    <cellStyle name="Millares [0] 14 5 2 4" xfId="25588" xr:uid="{070485AE-596B-4737-8654-9BD88FA7EE2E}"/>
    <cellStyle name="Millares [0] 14 5 2 5" xfId="47091" xr:uid="{C836A153-78A8-494E-9AF6-D61ECB585561}"/>
    <cellStyle name="Millares [0] 14 5 2 6" xfId="53695" xr:uid="{935736A3-37E0-4FA4-B3FD-BD50CECD3590}"/>
    <cellStyle name="Millares [0] 14 5 3" xfId="6221" xr:uid="{434DC50F-0DD0-4F8E-884B-B1F09F38BF2F}"/>
    <cellStyle name="Millares [0] 14 5 3 2" xfId="14487" xr:uid="{061C3DF1-502F-4AF1-AA3A-D15A56227BA9}"/>
    <cellStyle name="Millares [0] 14 5 3 2 2" xfId="35990" xr:uid="{F86726F0-6CC6-4DB3-AD2B-4F4D488A2043}"/>
    <cellStyle name="Millares [0] 14 5 3 3" xfId="21122" xr:uid="{27A3DCDB-6CC8-401E-90CD-E70DA6471968}"/>
    <cellStyle name="Millares [0] 14 5 3 3 2" xfId="42625" xr:uid="{5541A4C2-5020-431E-92F1-27112D6FCFF5}"/>
    <cellStyle name="Millares [0] 14 5 3 4" xfId="27727" xr:uid="{86B5973F-32E7-4F37-861F-AD9BCE7B0537}"/>
    <cellStyle name="Millares [0] 14 5 3 5" xfId="49230" xr:uid="{E25CBD99-73FA-4A41-8C4E-338A6B23BE20}"/>
    <cellStyle name="Millares [0] 14 5 3 6" xfId="55834" xr:uid="{88573032-30B0-4206-AD56-2563BD5512CE}"/>
    <cellStyle name="Millares [0] 14 5 4" xfId="7862" xr:uid="{FDECD323-CAFD-4C0F-8D9A-DA858C7F2D66}"/>
    <cellStyle name="Millares [0] 14 5 4 2" xfId="29365" xr:uid="{CF79E3A4-0DAC-43D7-B8DA-9D2DBCBADA32}"/>
    <cellStyle name="Millares [0] 14 5 5" xfId="9519" xr:uid="{03669B63-9CA4-4258-9795-CAFD6860D3B4}"/>
    <cellStyle name="Millares [0] 14 5 5 2" xfId="31022" xr:uid="{FA541974-6A18-4402-AB43-A2550E16804D}"/>
    <cellStyle name="Millares [0] 14 5 6" xfId="16154" xr:uid="{3E029906-A4AB-40AA-800B-4CEB9A717902}"/>
    <cellStyle name="Millares [0] 14 5 6 2" xfId="37657" xr:uid="{D4B9C559-0A1B-4ECA-8034-86627414589F}"/>
    <cellStyle name="Millares [0] 14 5 7" xfId="22759" xr:uid="{1EA9B578-7EE7-439A-B6FF-AF13967F0549}"/>
    <cellStyle name="Millares [0] 14 5 8" xfId="44262" xr:uid="{DEF5CE25-B5CE-41C5-9BA1-C6F11F4E4882}"/>
    <cellStyle name="Millares [0] 14 5 9" xfId="50866" xr:uid="{6C0D01A5-7E87-4B13-8751-943FF8378E77}"/>
    <cellStyle name="Millares [0] 14 6" xfId="1940" xr:uid="{FEEF8109-F868-435E-8ABF-760372122986}"/>
    <cellStyle name="Millares [0] 14 6 2" xfId="10206" xr:uid="{74B5D903-569B-450C-B166-D0613B0B87B2}"/>
    <cellStyle name="Millares [0] 14 6 2 2" xfId="31709" xr:uid="{D5F5E77B-E9AC-4BFC-BBD1-5BABACEF94AA}"/>
    <cellStyle name="Millares [0] 14 6 3" xfId="16841" xr:uid="{71CE9435-CABF-4CFA-9479-67FA142D9EDF}"/>
    <cellStyle name="Millares [0] 14 6 3 2" xfId="38344" xr:uid="{52BD09A4-F2EE-4527-B172-11D2B5E7F7F5}"/>
    <cellStyle name="Millares [0] 14 6 4" xfId="23446" xr:uid="{48F4ECD2-3D61-4DB6-A0AB-E7316252D1A7}"/>
    <cellStyle name="Millares [0] 14 6 5" xfId="44949" xr:uid="{2FC6B594-9A10-4E3D-9511-854465B250AF}"/>
    <cellStyle name="Millares [0] 14 6 6" xfId="51553" xr:uid="{8F0BC939-30B7-4B99-A960-B3ABB8245D10}"/>
    <cellStyle name="Millares [0] 14 7" xfId="2627" xr:uid="{E6EA9F88-B87F-46F6-84DD-A898AEC496F9}"/>
    <cellStyle name="Millares [0] 14 7 2" xfId="10893" xr:uid="{8AC6FA0D-7AF4-45BF-A3AB-8005DD417635}"/>
    <cellStyle name="Millares [0] 14 7 2 2" xfId="32396" xr:uid="{1EEAC8FD-B58B-4B5F-A17E-E76597D3D6CC}"/>
    <cellStyle name="Millares [0] 14 7 3" xfId="17528" xr:uid="{D2376FB5-BE56-4EC5-9614-E9FB69D2C156}"/>
    <cellStyle name="Millares [0] 14 7 3 2" xfId="39031" xr:uid="{27FAC69D-0F68-4FFD-94F1-2A7D379AF5D7}"/>
    <cellStyle name="Millares [0] 14 7 4" xfId="24133" xr:uid="{C8B6A97A-80FA-4801-B5F3-B382DBBD14BF}"/>
    <cellStyle name="Millares [0] 14 7 5" xfId="45636" xr:uid="{DB9AEE65-C39D-4F64-9797-B1C8433978C3}"/>
    <cellStyle name="Millares [0] 14 7 6" xfId="52240" xr:uid="{4AD17009-0CE0-4796-821C-8DAAB85B2124}"/>
    <cellStyle name="Millares [0] 14 8" xfId="3136" xr:uid="{8034B7B5-B8EA-42CF-93D8-F852D5EFE681}"/>
    <cellStyle name="Millares [0] 14 8 2" xfId="11402" xr:uid="{0F540192-6232-48F3-BDC2-45625EA16B2F}"/>
    <cellStyle name="Millares [0] 14 8 2 2" xfId="32905" xr:uid="{A17592F4-8735-4653-A944-D33297B339F9}"/>
    <cellStyle name="Millares [0] 14 8 3" xfId="18037" xr:uid="{7641ACB7-ED62-46DF-A0F4-C798FECA340A}"/>
    <cellStyle name="Millares [0] 14 8 3 2" xfId="39540" xr:uid="{2A1F54C3-99F1-49B5-BF37-F96D47DED8DA}"/>
    <cellStyle name="Millares [0] 14 8 4" xfId="24642" xr:uid="{7C393512-8D02-4EA1-9FEC-6A119E8F0907}"/>
    <cellStyle name="Millares [0] 14 8 5" xfId="46145" xr:uid="{E4879A11-535B-4892-BBBA-0D3AE273DC98}"/>
    <cellStyle name="Millares [0] 14 8 6" xfId="52749" xr:uid="{62C3574C-7F4D-492D-BD82-94360AB46DF6}"/>
    <cellStyle name="Millares [0] 14 9" xfId="4771" xr:uid="{10180CE9-5033-4EE8-872B-24E3332E81D9}"/>
    <cellStyle name="Millares [0] 14 9 2" xfId="13037" xr:uid="{96AC4D9B-8498-4A6E-BFF9-622EC8D76228}"/>
    <cellStyle name="Millares [0] 14 9 2 2" xfId="34540" xr:uid="{3A532D40-5BE6-4CF8-89EF-92FAC0E1F192}"/>
    <cellStyle name="Millares [0] 14 9 3" xfId="19672" xr:uid="{52323C92-0448-4D68-ABC8-4162E1ADD01D}"/>
    <cellStyle name="Millares [0] 14 9 3 2" xfId="41175" xr:uid="{263DE3A8-BD9B-4BEC-96F0-617C01EA8E86}"/>
    <cellStyle name="Millares [0] 14 9 4" xfId="26277" xr:uid="{205A190A-9B17-41F5-BB39-8A952D5F7541}"/>
    <cellStyle name="Millares [0] 14 9 5" xfId="47780" xr:uid="{0F739138-0C43-4A8B-A131-17AC8EFE4A05}"/>
    <cellStyle name="Millares [0] 14 9 6" xfId="54384" xr:uid="{ACD332D3-4B2A-4EB0-8A43-314A70590B16}"/>
    <cellStyle name="Millares [0] 15" xfId="307" xr:uid="{FAC2CAD9-1FD4-400C-93C2-2A0DBD33D978}"/>
    <cellStyle name="Millares [0] 15 10" xfId="4894" xr:uid="{1116968B-DC41-4A54-9481-B72A4BD56A32}"/>
    <cellStyle name="Millares [0] 15 10 2" xfId="13160" xr:uid="{9BFFD835-C4F7-4A45-BA94-AFFAE18C4BF8}"/>
    <cellStyle name="Millares [0] 15 10 2 2" xfId="34663" xr:uid="{6AD6A071-7406-4388-A841-4D14EFE4B7B2}"/>
    <cellStyle name="Millares [0] 15 10 3" xfId="19795" xr:uid="{8311A77F-FA23-4797-9BD0-CD3C809FEFC9}"/>
    <cellStyle name="Millares [0] 15 10 3 2" xfId="41298" xr:uid="{1B18AA1C-CA84-4A42-89F4-F34168349CD7}"/>
    <cellStyle name="Millares [0] 15 10 4" xfId="26400" xr:uid="{A4A80EBB-3499-4A28-ACCA-E838C43E225B}"/>
    <cellStyle name="Millares [0] 15 10 5" xfId="47903" xr:uid="{5A8CD4F5-DB05-4422-B6F8-4C3028AE75DC}"/>
    <cellStyle name="Millares [0] 15 10 6" xfId="54507" xr:uid="{44C168D3-F764-4E03-B242-406B230E2237}"/>
    <cellStyle name="Millares [0] 15 11" xfId="5277" xr:uid="{8BB9D8F4-A9A0-45DE-A3AA-9A058F81BA13}"/>
    <cellStyle name="Millares [0] 15 11 2" xfId="13543" xr:uid="{35132A96-D741-42FE-95CD-8454C1105F93}"/>
    <cellStyle name="Millares [0] 15 11 2 2" xfId="35046" xr:uid="{130B49FF-7DF4-470B-AC5F-C4A195496449}"/>
    <cellStyle name="Millares [0] 15 11 3" xfId="20178" xr:uid="{0AC07B5B-FC4F-4858-BBD2-A56831C7030A}"/>
    <cellStyle name="Millares [0] 15 11 3 2" xfId="41681" xr:uid="{AA9DD5C1-D614-451F-9D59-B9F42EF29F30}"/>
    <cellStyle name="Millares [0] 15 11 4" xfId="26783" xr:uid="{8A9AEED5-9E34-41D5-963D-0436730BC63F}"/>
    <cellStyle name="Millares [0] 15 11 5" xfId="48286" xr:uid="{28F927D3-FAAD-470A-B43A-582AEA2F2D8B}"/>
    <cellStyle name="Millares [0] 15 11 6" xfId="54890" xr:uid="{DAE1BC10-6AAE-4467-BF75-F0236C748097}"/>
    <cellStyle name="Millares [0] 15 12" xfId="6918" xr:uid="{7C0842ED-10D7-4CE4-8C9C-D778536C0F5E}"/>
    <cellStyle name="Millares [0] 15 12 2" xfId="28421" xr:uid="{6E7D81EB-4E7F-439B-8DEF-5B4E9A41EABC}"/>
    <cellStyle name="Millares [0] 15 13" xfId="8574" xr:uid="{438EA056-2620-424B-B9C6-384BED24B618}"/>
    <cellStyle name="Millares [0] 15 13 2" xfId="30077" xr:uid="{F5D0C1CF-129C-41AF-BFB4-9B7834897780}"/>
    <cellStyle name="Millares [0] 15 14" xfId="15210" xr:uid="{087976E6-E46D-47A2-9B83-903FFB29A24E}"/>
    <cellStyle name="Millares [0] 15 14 2" xfId="36713" xr:uid="{C162687C-7ED5-4784-A7F3-E4B624E93AA6}"/>
    <cellStyle name="Millares [0] 15 15" xfId="21815" xr:uid="{9A987AE5-7CC5-4821-8945-6D6F721FAE8A}"/>
    <cellStyle name="Millares [0] 15 16" xfId="43318" xr:uid="{763117B8-35C1-415D-9ACE-2A63CA5AB54B}"/>
    <cellStyle name="Millares [0] 15 17" xfId="49922" xr:uid="{AC506DBB-60B7-4057-B564-0A73EEF26F04}"/>
    <cellStyle name="Millares [0] 15 2" xfId="570" xr:uid="{D9986384-A470-4D1B-B5A1-1B563F182B15}"/>
    <cellStyle name="Millares [0] 15 2 10" xfId="7181" xr:uid="{3F96EBE5-46AB-4E2A-B621-84F33EBD402A}"/>
    <cellStyle name="Millares [0] 15 2 10 2" xfId="28684" xr:uid="{8EC380C0-6122-4F21-8B66-84E0425873EC}"/>
    <cellStyle name="Millares [0] 15 2 11" xfId="8837" xr:uid="{8E16CBFD-56E7-437F-8B59-C85B8E3A2BE1}"/>
    <cellStyle name="Millares [0] 15 2 11 2" xfId="30340" xr:uid="{C0BA5068-35D2-467A-B14C-1E546A76CE5A}"/>
    <cellStyle name="Millares [0] 15 2 12" xfId="15473" xr:uid="{32C1F59A-396C-4166-8CCD-946ECA5AF1AB}"/>
    <cellStyle name="Millares [0] 15 2 12 2" xfId="36976" xr:uid="{45B6286C-DF3D-492A-B7FE-9FC5E991BADC}"/>
    <cellStyle name="Millares [0] 15 2 13" xfId="22078" xr:uid="{6D44BF86-DFD0-463E-844C-3A7B4459759D}"/>
    <cellStyle name="Millares [0] 15 2 14" xfId="43581" xr:uid="{E470BB17-DB19-47CA-9E16-A2D9025297B4}"/>
    <cellStyle name="Millares [0] 15 2 15" xfId="50185" xr:uid="{0215358B-5117-40F9-9715-79EBF8430A54}"/>
    <cellStyle name="Millares [0] 15 2 2" xfId="852" xr:uid="{60090654-4982-4C58-9C59-FFFAE3BDF947}"/>
    <cellStyle name="Millares [0] 15 2 2 10" xfId="43861" xr:uid="{9EA300E5-6DD9-4CCB-AB9B-8B79749A6B85}"/>
    <cellStyle name="Millares [0] 15 2 2 11" xfId="50465" xr:uid="{1DD5F1A9-F675-4B19-8F48-811A08710637}"/>
    <cellStyle name="Millares [0] 15 2 2 2" xfId="1798" xr:uid="{F7621F41-0DAE-4EFE-8454-C1AE16977CE5}"/>
    <cellStyle name="Millares [0] 15 2 2 2 2" xfId="4627" xr:uid="{DB212B73-F645-4521-943B-619BC81DB656}"/>
    <cellStyle name="Millares [0] 15 2 2 2 2 2" xfId="12893" xr:uid="{70BE4F19-BF32-4099-A070-AA26ECBC3AA8}"/>
    <cellStyle name="Millares [0] 15 2 2 2 2 2 2" xfId="34396" xr:uid="{8203BE0B-65B9-447F-B46C-705241DB81A7}"/>
    <cellStyle name="Millares [0] 15 2 2 2 2 3" xfId="19528" xr:uid="{A6D62F64-A995-4F1A-B6AC-9B52A7B72438}"/>
    <cellStyle name="Millares [0] 15 2 2 2 2 3 2" xfId="41031" xr:uid="{4684793E-69CD-422A-8455-46516C68D670}"/>
    <cellStyle name="Millares [0] 15 2 2 2 2 4" xfId="26133" xr:uid="{B0DCA40B-1149-4916-A15B-88EC3D3C6AD2}"/>
    <cellStyle name="Millares [0] 15 2 2 2 2 5" xfId="47636" xr:uid="{7918DFD4-6CD2-489C-9E44-A38F8A2F0BDC}"/>
    <cellStyle name="Millares [0] 15 2 2 2 2 6" xfId="54240" xr:uid="{7241AB27-A0B7-4663-9CA8-96C4F05DBAFE}"/>
    <cellStyle name="Millares [0] 15 2 2 2 3" xfId="6766" xr:uid="{CB167572-38F8-4DB7-914D-1D76D4033666}"/>
    <cellStyle name="Millares [0] 15 2 2 2 3 2" xfId="15032" xr:uid="{68FB7BC7-BD44-4555-9C4C-6AAF489EC05E}"/>
    <cellStyle name="Millares [0] 15 2 2 2 3 2 2" xfId="36535" xr:uid="{0BAC932C-4C84-4648-9BAA-7C20B597C74D}"/>
    <cellStyle name="Millares [0] 15 2 2 2 3 3" xfId="21667" xr:uid="{54DB4106-BAFC-4C40-AE43-ABB06A1EA6CA}"/>
    <cellStyle name="Millares [0] 15 2 2 2 3 3 2" xfId="43170" xr:uid="{60B79233-F7A8-4CC8-AA1F-6631BB9089DE}"/>
    <cellStyle name="Millares [0] 15 2 2 2 3 4" xfId="28272" xr:uid="{DA03DC56-A07A-44AB-B118-E8EBB1EAEE52}"/>
    <cellStyle name="Millares [0] 15 2 2 2 3 5" xfId="49775" xr:uid="{78DF5797-592E-4497-AFAC-E221345365F3}"/>
    <cellStyle name="Millares [0] 15 2 2 2 3 6" xfId="56379" xr:uid="{74186ED0-7CA6-4630-9F86-A6BD2E2F908C}"/>
    <cellStyle name="Millares [0] 15 2 2 2 4" xfId="8407" xr:uid="{7F16039E-408D-4B7A-8D12-365BE8F7CF04}"/>
    <cellStyle name="Millares [0] 15 2 2 2 4 2" xfId="29910" xr:uid="{30A4BD45-E81C-4037-800B-64425DB9D5EC}"/>
    <cellStyle name="Millares [0] 15 2 2 2 5" xfId="10064" xr:uid="{2CEB44DC-E50E-4BFE-96A6-1D88569C2CD9}"/>
    <cellStyle name="Millares [0] 15 2 2 2 5 2" xfId="31567" xr:uid="{C1DE87EE-1A8D-46E4-BD43-9A8C543FBFA2}"/>
    <cellStyle name="Millares [0] 15 2 2 2 6" xfId="16699" xr:uid="{589A31F1-57E9-4141-85E9-392459584BB4}"/>
    <cellStyle name="Millares [0] 15 2 2 2 6 2" xfId="38202" xr:uid="{60EC7F33-DB1E-4126-BE27-8C327F661691}"/>
    <cellStyle name="Millares [0] 15 2 2 2 7" xfId="23304" xr:uid="{6118C3AD-9645-4C49-9F7A-6B55D4C28FC2}"/>
    <cellStyle name="Millares [0] 15 2 2 2 8" xfId="44807" xr:uid="{6E60CA47-6A7C-485F-88B7-A7CEB15CB8CB}"/>
    <cellStyle name="Millares [0] 15 2 2 2 9" xfId="51411" xr:uid="{3F6A8C2C-BC33-4E71-97F3-2FE44B7E6767}"/>
    <cellStyle name="Millares [0] 15 2 2 3" xfId="2485" xr:uid="{A35F882F-04BD-4236-B5DC-9353ABACC58A}"/>
    <cellStyle name="Millares [0] 15 2 2 3 2" xfId="10751" xr:uid="{855F6DBF-97F0-4517-82F7-C2B792CFED84}"/>
    <cellStyle name="Millares [0] 15 2 2 3 2 2" xfId="32254" xr:uid="{105AF7A8-2AE0-4048-9AC1-C1CBBBE24564}"/>
    <cellStyle name="Millares [0] 15 2 2 3 3" xfId="17386" xr:uid="{9BDEACC2-B6AE-4FFB-ACD6-FD5A217F946C}"/>
    <cellStyle name="Millares [0] 15 2 2 3 3 2" xfId="38889" xr:uid="{7472E0C1-8ABB-43D3-960C-D65A44C1C87D}"/>
    <cellStyle name="Millares [0] 15 2 2 3 4" xfId="23991" xr:uid="{CCDAD20B-3875-4657-A106-3D6561E545EF}"/>
    <cellStyle name="Millares [0] 15 2 2 3 5" xfId="45494" xr:uid="{D70730E0-6B89-45FD-AD05-D292E93B6104}"/>
    <cellStyle name="Millares [0] 15 2 2 3 6" xfId="52098" xr:uid="{7FC47CFB-96D1-40D9-BB92-7128C0D8AC0E}"/>
    <cellStyle name="Millares [0] 15 2 2 4" xfId="3681" xr:uid="{7C2487B3-DCF0-4FA8-8607-0B4508189BDA}"/>
    <cellStyle name="Millares [0] 15 2 2 4 2" xfId="11947" xr:uid="{0A107F91-73B8-49C7-A346-815C9024D4AC}"/>
    <cellStyle name="Millares [0] 15 2 2 4 2 2" xfId="33450" xr:uid="{A1A14D01-7100-495C-A92A-DEB1F9A26860}"/>
    <cellStyle name="Millares [0] 15 2 2 4 3" xfId="18582" xr:uid="{1D9D32A4-BCB8-4B5A-95D2-3DB9E158F711}"/>
    <cellStyle name="Millares [0] 15 2 2 4 3 2" xfId="40085" xr:uid="{F6527347-FD96-495D-A041-587815F7E069}"/>
    <cellStyle name="Millares [0] 15 2 2 4 4" xfId="25187" xr:uid="{BF23AF38-8783-4349-B3F6-73EBA161A062}"/>
    <cellStyle name="Millares [0] 15 2 2 4 5" xfId="46690" xr:uid="{0A721727-AEDC-4389-A49B-E195F2A8DF5F}"/>
    <cellStyle name="Millares [0] 15 2 2 4 6" xfId="53294" xr:uid="{CF57069F-5D70-4B12-8EDF-EB48BCBB5C21}"/>
    <cellStyle name="Millares [0] 15 2 2 5" xfId="5820" xr:uid="{F9101E2C-D0F0-4994-918D-6F3B3A146B2C}"/>
    <cellStyle name="Millares [0] 15 2 2 5 2" xfId="14086" xr:uid="{1B1704AF-B306-4DB8-BA16-4473BB7D87B5}"/>
    <cellStyle name="Millares [0] 15 2 2 5 2 2" xfId="35589" xr:uid="{F677D650-A099-4B3B-871A-5C957E2BB1D6}"/>
    <cellStyle name="Millares [0] 15 2 2 5 3" xfId="20721" xr:uid="{961849E2-714E-4764-88A3-044B718AF00D}"/>
    <cellStyle name="Millares [0] 15 2 2 5 3 2" xfId="42224" xr:uid="{459CDED7-9D08-49AA-898C-D9CEA356D588}"/>
    <cellStyle name="Millares [0] 15 2 2 5 4" xfId="27326" xr:uid="{8EDD00AE-E8EB-4788-967C-C2FD998C7D97}"/>
    <cellStyle name="Millares [0] 15 2 2 5 5" xfId="48829" xr:uid="{C852E241-4FE7-4E2B-971C-41149966ECD8}"/>
    <cellStyle name="Millares [0] 15 2 2 5 6" xfId="55433" xr:uid="{49CC7850-09B8-4898-A987-2F418571E5B5}"/>
    <cellStyle name="Millares [0] 15 2 2 6" xfId="7461" xr:uid="{A4D091DB-CF3D-4373-9C26-0F35E9673FEB}"/>
    <cellStyle name="Millares [0] 15 2 2 6 2" xfId="28964" xr:uid="{A887586D-A351-4BC3-B3E2-44C1579418E4}"/>
    <cellStyle name="Millares [0] 15 2 2 7" xfId="9118" xr:uid="{CDE3A503-E394-4703-8855-701DEBD37521}"/>
    <cellStyle name="Millares [0] 15 2 2 7 2" xfId="30621" xr:uid="{065D6013-2E45-4357-92DA-14A8B2A1B0A2}"/>
    <cellStyle name="Millares [0] 15 2 2 8" xfId="15753" xr:uid="{EDBB55D7-504A-4593-893C-6A1E8ECCE3C4}"/>
    <cellStyle name="Millares [0] 15 2 2 8 2" xfId="37256" xr:uid="{5D0C325D-76EF-46DB-8B3D-7877A5B00371}"/>
    <cellStyle name="Millares [0] 15 2 2 9" xfId="22358" xr:uid="{22E03E71-2366-4A8E-84B5-9ED7BCAA4F83}"/>
    <cellStyle name="Millares [0] 15 2 3" xfId="1122" xr:uid="{12213861-30FA-4916-805E-CF4E5631A24E}"/>
    <cellStyle name="Millares [0] 15 2 3 2" xfId="3951" xr:uid="{A90FD276-03DD-4144-A017-A5E836368717}"/>
    <cellStyle name="Millares [0] 15 2 3 2 2" xfId="12217" xr:uid="{085D9674-7661-432C-BDA2-04046E47B203}"/>
    <cellStyle name="Millares [0] 15 2 3 2 2 2" xfId="33720" xr:uid="{083FBD86-A02F-440A-8019-8A6D5D503003}"/>
    <cellStyle name="Millares [0] 15 2 3 2 3" xfId="18852" xr:uid="{1A6EB7F0-7F43-41BA-9DAA-7BF4878985DE}"/>
    <cellStyle name="Millares [0] 15 2 3 2 3 2" xfId="40355" xr:uid="{325C7586-3C7B-439A-8465-E5400ADCEFE6}"/>
    <cellStyle name="Millares [0] 15 2 3 2 4" xfId="25457" xr:uid="{4EC6242B-2DA5-4472-B86C-5A2AC65EACA9}"/>
    <cellStyle name="Millares [0] 15 2 3 2 5" xfId="46960" xr:uid="{B5037C43-5233-43A3-8D98-26EF418AED6B}"/>
    <cellStyle name="Millares [0] 15 2 3 2 6" xfId="53564" xr:uid="{9D2E4FEC-FD6C-4621-A256-22F18EFB2802}"/>
    <cellStyle name="Millares [0] 15 2 3 3" xfId="6090" xr:uid="{A1BDDF41-F13F-43EB-8EB8-2A5AFF15BEDE}"/>
    <cellStyle name="Millares [0] 15 2 3 3 2" xfId="14356" xr:uid="{A57E4D38-C9B4-488B-8CC7-01B7518A3859}"/>
    <cellStyle name="Millares [0] 15 2 3 3 2 2" xfId="35859" xr:uid="{C3D3EC20-31B0-483E-B18A-9E1831AFDB50}"/>
    <cellStyle name="Millares [0] 15 2 3 3 3" xfId="20991" xr:uid="{2602AEEC-FFF4-4285-BC9D-E3D008A7422C}"/>
    <cellStyle name="Millares [0] 15 2 3 3 3 2" xfId="42494" xr:uid="{FE9112AF-B127-48EE-8CAC-85A83E32FC9A}"/>
    <cellStyle name="Millares [0] 15 2 3 3 4" xfId="27596" xr:uid="{47F53475-EFEE-4E15-B05A-7C27042830ED}"/>
    <cellStyle name="Millares [0] 15 2 3 3 5" xfId="49099" xr:uid="{25AD1D52-AF7A-43C1-96E5-8C93F9005521}"/>
    <cellStyle name="Millares [0] 15 2 3 3 6" xfId="55703" xr:uid="{E875153A-2272-442E-882A-04CCE111A547}"/>
    <cellStyle name="Millares [0] 15 2 3 4" xfId="7731" xr:uid="{606C3A0C-1C57-4B09-8231-BFAAFB190698}"/>
    <cellStyle name="Millares [0] 15 2 3 4 2" xfId="29234" xr:uid="{B91584AE-FA97-4C52-8CDC-C10A95C218ED}"/>
    <cellStyle name="Millares [0] 15 2 3 5" xfId="9388" xr:uid="{99F27C3E-C687-494D-9507-ECAF2D707CEF}"/>
    <cellStyle name="Millares [0] 15 2 3 5 2" xfId="30891" xr:uid="{23FFF81F-3B15-4405-B55C-55DD723C05B3}"/>
    <cellStyle name="Millares [0] 15 2 3 6" xfId="16023" xr:uid="{38D925A3-7D0F-4D44-B268-4C4245EB1067}"/>
    <cellStyle name="Millares [0] 15 2 3 6 2" xfId="37526" xr:uid="{40F3AE0D-BF90-4B50-A235-7D3BAC40D800}"/>
    <cellStyle name="Millares [0] 15 2 3 7" xfId="22628" xr:uid="{8E8D85BA-F403-4D17-8502-4BB59DF049AC}"/>
    <cellStyle name="Millares [0] 15 2 3 8" xfId="44131" xr:uid="{43C9812D-6AA3-47AB-AC8B-DC3DF830D6A8}"/>
    <cellStyle name="Millares [0] 15 2 3 9" xfId="50735" xr:uid="{958D658F-A5F4-475D-947A-28940376223F}"/>
    <cellStyle name="Millares [0] 15 2 4" xfId="1518" xr:uid="{140586DB-5E46-4B3A-9422-4A5C4485C4C0}"/>
    <cellStyle name="Millares [0] 15 2 4 2" xfId="4347" xr:uid="{50CC27EA-25F0-4ED7-B965-EEFB35BB6E8A}"/>
    <cellStyle name="Millares [0] 15 2 4 2 2" xfId="12613" xr:uid="{53F3533B-C1A5-49CA-89ED-D391CAE02B49}"/>
    <cellStyle name="Millares [0] 15 2 4 2 2 2" xfId="34116" xr:uid="{6526173B-20FC-4D36-BCB6-B4079B77E659}"/>
    <cellStyle name="Millares [0] 15 2 4 2 3" xfId="19248" xr:uid="{26C04453-60D6-4159-B40F-328847AEBCC0}"/>
    <cellStyle name="Millares [0] 15 2 4 2 3 2" xfId="40751" xr:uid="{4F58A55F-3417-4B2B-852B-A71A88B858A5}"/>
    <cellStyle name="Millares [0] 15 2 4 2 4" xfId="25853" xr:uid="{22F09974-83AB-455A-B50F-C42ABFDCB6CB}"/>
    <cellStyle name="Millares [0] 15 2 4 2 5" xfId="47356" xr:uid="{2367F465-49AF-493F-885F-77712237D7AD}"/>
    <cellStyle name="Millares [0] 15 2 4 2 6" xfId="53960" xr:uid="{014B9970-6A0E-4F1A-ADEB-2244DF2B773B}"/>
    <cellStyle name="Millares [0] 15 2 4 3" xfId="6486" xr:uid="{2CADA33C-BD53-4E16-B86C-D92D30328F07}"/>
    <cellStyle name="Millares [0] 15 2 4 3 2" xfId="14752" xr:uid="{4E72EF71-EC17-417D-A10F-AF60C9DFB063}"/>
    <cellStyle name="Millares [0] 15 2 4 3 2 2" xfId="36255" xr:uid="{E3ADFD75-8B5E-4098-9CCB-C11E24C7BFB1}"/>
    <cellStyle name="Millares [0] 15 2 4 3 3" xfId="21387" xr:uid="{B399C17A-D8D9-4F75-9FE7-7658A43FB61B}"/>
    <cellStyle name="Millares [0] 15 2 4 3 3 2" xfId="42890" xr:uid="{F20E7199-E317-4C5F-97EF-A337EFC75A3F}"/>
    <cellStyle name="Millares [0] 15 2 4 3 4" xfId="27992" xr:uid="{7AA37657-7A68-4201-A76C-0B112371493D}"/>
    <cellStyle name="Millares [0] 15 2 4 3 5" xfId="49495" xr:uid="{DF02C018-5B71-48EB-A078-FC3BBECA368B}"/>
    <cellStyle name="Millares [0] 15 2 4 3 6" xfId="56099" xr:uid="{0A4A3F52-D3F5-4693-A6FE-9CC910BFF6D6}"/>
    <cellStyle name="Millares [0] 15 2 4 4" xfId="8127" xr:uid="{AAD4D166-3B85-40CE-AC3D-1CA49F43A217}"/>
    <cellStyle name="Millares [0] 15 2 4 4 2" xfId="29630" xr:uid="{A5F8FD2A-82C4-43BC-98F9-2C026CA068A9}"/>
    <cellStyle name="Millares [0] 15 2 4 5" xfId="9784" xr:uid="{5AA950A3-F495-4266-9A95-D88605844B1A}"/>
    <cellStyle name="Millares [0] 15 2 4 5 2" xfId="31287" xr:uid="{756F12DF-34AC-461F-AE70-538818F109C5}"/>
    <cellStyle name="Millares [0] 15 2 4 6" xfId="16419" xr:uid="{36DA5122-261D-42B1-BBB2-B375997719D2}"/>
    <cellStyle name="Millares [0] 15 2 4 6 2" xfId="37922" xr:uid="{5939B8F0-625D-492A-BD52-DDDF7F400D68}"/>
    <cellStyle name="Millares [0] 15 2 4 7" xfId="23024" xr:uid="{639AEFA8-C719-4D42-9F5C-DA9586C8861D}"/>
    <cellStyle name="Millares [0] 15 2 4 8" xfId="44527" xr:uid="{11495606-C9ED-4FA7-A1D0-E1635FD5F817}"/>
    <cellStyle name="Millares [0] 15 2 4 9" xfId="51131" xr:uid="{F161C600-460B-4655-B52D-425EA751C346}"/>
    <cellStyle name="Millares [0] 15 2 5" xfId="2205" xr:uid="{9658C1E0-A706-4C87-8CB1-3D477FCEAE0B}"/>
    <cellStyle name="Millares [0] 15 2 5 2" xfId="10471" xr:uid="{EA6C9997-17CB-4727-9388-2C63EBC2FEE1}"/>
    <cellStyle name="Millares [0] 15 2 5 2 2" xfId="31974" xr:uid="{108247CE-C576-4882-9EF0-016AB320D545}"/>
    <cellStyle name="Millares [0] 15 2 5 3" xfId="17106" xr:uid="{BFB821AC-0E6E-4BDF-A1D9-4783FD14A0E2}"/>
    <cellStyle name="Millares [0] 15 2 5 3 2" xfId="38609" xr:uid="{242A67F9-9F25-4FAE-91B5-EEF52DC5222E}"/>
    <cellStyle name="Millares [0] 15 2 5 4" xfId="23711" xr:uid="{3B4F19E9-0DB1-4BAB-A084-5B5EFDACB361}"/>
    <cellStyle name="Millares [0] 15 2 5 5" xfId="45214" xr:uid="{5A15DAB1-CC8C-49F2-9BAD-2A15007E9C1A}"/>
    <cellStyle name="Millares [0] 15 2 5 6" xfId="51818" xr:uid="{295674F3-45A6-4A78-BF97-159BEE60FC3E}"/>
    <cellStyle name="Millares [0] 15 2 6" xfId="3002" xr:uid="{1D0300A7-33E0-4BF6-8F4A-5526C1DA7BA9}"/>
    <cellStyle name="Millares [0] 15 2 6 2" xfId="11268" xr:uid="{6AA4603E-5849-480B-B9BB-5ACC9E3ADC03}"/>
    <cellStyle name="Millares [0] 15 2 6 2 2" xfId="32771" xr:uid="{FD18CE80-4C3E-44E7-9B94-B44E3A66566C}"/>
    <cellStyle name="Millares [0] 15 2 6 3" xfId="17903" xr:uid="{9DEEB413-A266-44F4-907C-43A154A54E2F}"/>
    <cellStyle name="Millares [0] 15 2 6 3 2" xfId="39406" xr:uid="{39D7694B-959F-49FF-9AF6-84B30414A0F7}"/>
    <cellStyle name="Millares [0] 15 2 6 4" xfId="24508" xr:uid="{66D57164-1397-4A8C-B1C5-A2900289E3C8}"/>
    <cellStyle name="Millares [0] 15 2 6 5" xfId="46011" xr:uid="{1E381CB0-9B1E-4FB4-893C-ED3A64D1F3D4}"/>
    <cellStyle name="Millares [0] 15 2 6 6" xfId="52615" xr:uid="{9E6120BF-9622-421F-BF3C-2660469EBA51}"/>
    <cellStyle name="Millares [0] 15 2 7" xfId="3401" xr:uid="{41B153DE-60DB-4F64-96F0-1654FBBDA3C1}"/>
    <cellStyle name="Millares [0] 15 2 7 2" xfId="11667" xr:uid="{DA8AA7A8-62DA-4521-99E0-356261320486}"/>
    <cellStyle name="Millares [0] 15 2 7 2 2" xfId="33170" xr:uid="{37C487F7-AF03-4D7D-A44E-3589601F962F}"/>
    <cellStyle name="Millares [0] 15 2 7 3" xfId="18302" xr:uid="{B0A40E84-86D5-4DE4-AFD7-0F3BBD2299F7}"/>
    <cellStyle name="Millares [0] 15 2 7 3 2" xfId="39805" xr:uid="{95EA6366-E003-4AA1-A005-D4AF6CBCFF26}"/>
    <cellStyle name="Millares [0] 15 2 7 4" xfId="24907" xr:uid="{C26A5199-DB71-48FF-92E3-A0650AE54311}"/>
    <cellStyle name="Millares [0] 15 2 7 5" xfId="46410" xr:uid="{03B9F9B8-372E-4BA1-8921-D21CCF513FA4}"/>
    <cellStyle name="Millares [0] 15 2 7 6" xfId="53014" xr:uid="{49249D17-DE49-4AE9-B7F8-AEF0AF13416E}"/>
    <cellStyle name="Millares [0] 15 2 8" xfId="5146" xr:uid="{16FF85CB-9515-4C71-B137-65D8804065C4}"/>
    <cellStyle name="Millares [0] 15 2 8 2" xfId="13412" xr:uid="{D33839CA-C56C-46FF-B84D-8593B955242B}"/>
    <cellStyle name="Millares [0] 15 2 8 2 2" xfId="34915" xr:uid="{3A5CD9C5-81B2-47CC-A66F-D2EDB36C45A4}"/>
    <cellStyle name="Millares [0] 15 2 8 3" xfId="20047" xr:uid="{66A6FA36-9168-43E4-AEBA-FDA5B969CC8F}"/>
    <cellStyle name="Millares [0] 15 2 8 3 2" xfId="41550" xr:uid="{BBCA23E2-D5F7-467C-879D-6246A6D7DD33}"/>
    <cellStyle name="Millares [0] 15 2 8 4" xfId="26652" xr:uid="{73D8717B-87A8-4FDC-BC16-2680DE573AC7}"/>
    <cellStyle name="Millares [0] 15 2 8 5" xfId="48155" xr:uid="{2B84A539-2ADD-4528-B4BD-2409F297F3E1}"/>
    <cellStyle name="Millares [0] 15 2 8 6" xfId="54759" xr:uid="{213A7E9B-9345-4ADC-AEF0-8D4624DE4A1D}"/>
    <cellStyle name="Millares [0] 15 2 9" xfId="5540" xr:uid="{3C36308E-8944-4D77-A202-A4119F21A915}"/>
    <cellStyle name="Millares [0] 15 2 9 2" xfId="13806" xr:uid="{52F41615-751A-4023-8354-2DAF862A7119}"/>
    <cellStyle name="Millares [0] 15 2 9 2 2" xfId="35309" xr:uid="{6A2CB7F6-A9A5-48D1-A09D-AE1624DB4A45}"/>
    <cellStyle name="Millares [0] 15 2 9 3" xfId="20441" xr:uid="{00307618-E053-4B5D-8C39-0D7CB3E035EB}"/>
    <cellStyle name="Millares [0] 15 2 9 3 2" xfId="41944" xr:uid="{F663E6FD-4C0F-4AB5-B948-4DE757795F2B}"/>
    <cellStyle name="Millares [0] 15 2 9 4" xfId="27046" xr:uid="{56B4BD1F-A499-4CFB-9AE6-815425B57EBB}"/>
    <cellStyle name="Millares [0] 15 2 9 5" xfId="48549" xr:uid="{29AEDA50-57B5-4872-86A6-4132E7CAAE31}"/>
    <cellStyle name="Millares [0] 15 2 9 6" xfId="55153" xr:uid="{34B172B5-E8AE-4BBA-A633-0AB76245F166}"/>
    <cellStyle name="Millares [0] 15 3" xfId="442" xr:uid="{A49756A4-6D07-4C36-B074-0E4DE8A2A67E}"/>
    <cellStyle name="Millares [0] 15 3 10" xfId="15345" xr:uid="{F56BDDC2-113C-41B7-8A89-C5A4290729A1}"/>
    <cellStyle name="Millares [0] 15 3 10 2" xfId="36848" xr:uid="{E137BF58-1D94-4174-89EE-AC7D7DDC05C4}"/>
    <cellStyle name="Millares [0] 15 3 11" xfId="21950" xr:uid="{A5CC1364-D06A-438C-9D70-1EB557E82EA4}"/>
    <cellStyle name="Millares [0] 15 3 12" xfId="43453" xr:uid="{681EFA3C-1B7D-4AF8-A98A-99CDE38A092D}"/>
    <cellStyle name="Millares [0] 15 3 13" xfId="50057" xr:uid="{80872032-F9DB-4A0B-8F37-8EE15B67266B}"/>
    <cellStyle name="Millares [0] 15 3 2" xfId="1390" xr:uid="{E1AAFEC5-F18A-45B8-AD82-17D2B896139A}"/>
    <cellStyle name="Millares [0] 15 3 2 2" xfId="4219" xr:uid="{E92D9B04-CB07-49F1-A11C-34298108EAC7}"/>
    <cellStyle name="Millares [0] 15 3 2 2 2" xfId="12485" xr:uid="{397E9FF7-45B3-41B3-8CEE-4D60EFCFA75C}"/>
    <cellStyle name="Millares [0] 15 3 2 2 2 2" xfId="33988" xr:uid="{70BB8874-18DF-459D-ADC1-9D4ADA8FFBB7}"/>
    <cellStyle name="Millares [0] 15 3 2 2 3" xfId="19120" xr:uid="{5D646EDB-5F94-4CFF-BF19-498E5D229C2D}"/>
    <cellStyle name="Millares [0] 15 3 2 2 3 2" xfId="40623" xr:uid="{CBB37C94-8210-41AB-A937-16A6A704D484}"/>
    <cellStyle name="Millares [0] 15 3 2 2 4" xfId="25725" xr:uid="{DE91B49D-29AF-4947-B455-BF211ADD4238}"/>
    <cellStyle name="Millares [0] 15 3 2 2 5" xfId="47228" xr:uid="{493A6EED-46C6-4EFD-B760-6F5DCFE0185A}"/>
    <cellStyle name="Millares [0] 15 3 2 2 6" xfId="53832" xr:uid="{5909FA2A-68A9-4E72-A3E8-47B35A89C04E}"/>
    <cellStyle name="Millares [0] 15 3 2 3" xfId="6358" xr:uid="{7B302DA4-05DD-4CAF-AB1B-2F99AC26A21A}"/>
    <cellStyle name="Millares [0] 15 3 2 3 2" xfId="14624" xr:uid="{4232CBD0-9BCB-4E34-B814-CE427102C1C6}"/>
    <cellStyle name="Millares [0] 15 3 2 3 2 2" xfId="36127" xr:uid="{2C1AA7F9-DE2D-4C57-9BE9-536A83F95B92}"/>
    <cellStyle name="Millares [0] 15 3 2 3 3" xfId="21259" xr:uid="{ABF98012-24B7-4F80-8955-58721F55FEDD}"/>
    <cellStyle name="Millares [0] 15 3 2 3 3 2" xfId="42762" xr:uid="{5F47FECC-89ED-437D-B58C-B3CAD3ADD93B}"/>
    <cellStyle name="Millares [0] 15 3 2 3 4" xfId="27864" xr:uid="{604FBDA7-45E6-4F4B-B2E2-28ED44125D76}"/>
    <cellStyle name="Millares [0] 15 3 2 3 5" xfId="49367" xr:uid="{5803474C-48C4-4CB7-94A5-F06BA80804E8}"/>
    <cellStyle name="Millares [0] 15 3 2 3 6" xfId="55971" xr:uid="{CF614926-629F-40D6-A446-272746987A3F}"/>
    <cellStyle name="Millares [0] 15 3 2 4" xfId="7999" xr:uid="{B3DEC054-5265-4C87-9536-7A021EFA20A5}"/>
    <cellStyle name="Millares [0] 15 3 2 4 2" xfId="29502" xr:uid="{7202B062-8A33-4164-B582-760D158E27DB}"/>
    <cellStyle name="Millares [0] 15 3 2 5" xfId="9656" xr:uid="{F09E2CD8-BFFF-49D7-9DB8-FCA7A39691CD}"/>
    <cellStyle name="Millares [0] 15 3 2 5 2" xfId="31159" xr:uid="{D0CD23E7-27B7-4A9C-AF40-EEC22E3007F2}"/>
    <cellStyle name="Millares [0] 15 3 2 6" xfId="16291" xr:uid="{BF804699-9EF4-466C-B286-A169260714BD}"/>
    <cellStyle name="Millares [0] 15 3 2 6 2" xfId="37794" xr:uid="{D3020263-487F-49F2-B844-866AEA32B8F7}"/>
    <cellStyle name="Millares [0] 15 3 2 7" xfId="22896" xr:uid="{9B5C95F7-ACDF-4EA2-8502-5C1CB5844D37}"/>
    <cellStyle name="Millares [0] 15 3 2 8" xfId="44399" xr:uid="{1BD8D600-3C9B-4395-9CEC-89FB7BD5855D}"/>
    <cellStyle name="Millares [0] 15 3 2 9" xfId="51003" xr:uid="{686C8417-4A44-4E73-96F5-F173522DF42C}"/>
    <cellStyle name="Millares [0] 15 3 3" xfId="2077" xr:uid="{356596A4-2065-4F1D-BCCA-421C6C5CEEFD}"/>
    <cellStyle name="Millares [0] 15 3 3 2" xfId="10343" xr:uid="{0F35AFFD-B6DC-4F7A-9B20-12F7B3CFF69A}"/>
    <cellStyle name="Millares [0] 15 3 3 2 2" xfId="31846" xr:uid="{9ED2FC7D-ECCF-4C5E-A957-BBA1A0EDE000}"/>
    <cellStyle name="Millares [0] 15 3 3 3" xfId="16978" xr:uid="{292FC6AC-96A7-4D80-A611-09F95311A384}"/>
    <cellStyle name="Millares [0] 15 3 3 3 2" xfId="38481" xr:uid="{E41DA4C7-A97C-4C54-9C8B-116C3A9F1FE3}"/>
    <cellStyle name="Millares [0] 15 3 3 4" xfId="23583" xr:uid="{539C1786-4227-42EA-B96E-1A24A7550F84}"/>
    <cellStyle name="Millares [0] 15 3 3 5" xfId="45086" xr:uid="{9DD66B92-FE9F-4074-BB9E-23F14ACA1055}"/>
    <cellStyle name="Millares [0] 15 3 3 6" xfId="51690" xr:uid="{A55AD346-E47E-4287-B501-C684E2B7EB0E}"/>
    <cellStyle name="Millares [0] 15 3 4" xfId="2874" xr:uid="{8223D7CE-452E-4B21-8817-3F224F93C478}"/>
    <cellStyle name="Millares [0] 15 3 4 2" xfId="11140" xr:uid="{9196578C-92AB-4713-9610-76041B2C4B1F}"/>
    <cellStyle name="Millares [0] 15 3 4 2 2" xfId="32643" xr:uid="{C76D844F-70D7-4DC6-BC15-71D088EAF194}"/>
    <cellStyle name="Millares [0] 15 3 4 3" xfId="17775" xr:uid="{0A6D23ED-E2A9-4A02-A84B-7852014EB383}"/>
    <cellStyle name="Millares [0] 15 3 4 3 2" xfId="39278" xr:uid="{6DC40332-2283-40FF-B0F7-0E6A32ED360B}"/>
    <cellStyle name="Millares [0] 15 3 4 4" xfId="24380" xr:uid="{E5FA3E1B-85F5-41F1-A188-4A5CE2BE6BE1}"/>
    <cellStyle name="Millares [0] 15 3 4 5" xfId="45883" xr:uid="{41E9F143-16A0-4768-837E-7806F89B3C67}"/>
    <cellStyle name="Millares [0] 15 3 4 6" xfId="52487" xr:uid="{E8436D47-8BF5-4782-B991-90072F9B9713}"/>
    <cellStyle name="Millares [0] 15 3 5" xfId="3273" xr:uid="{D38BEA2F-73A3-4603-835B-7C22C0540FF9}"/>
    <cellStyle name="Millares [0] 15 3 5 2" xfId="11539" xr:uid="{82C47BC6-DCFD-48A4-8F6B-9E254DEC7901}"/>
    <cellStyle name="Millares [0] 15 3 5 2 2" xfId="33042" xr:uid="{E92A1FB0-D338-40F5-B366-94C25F7BF66A}"/>
    <cellStyle name="Millares [0] 15 3 5 3" xfId="18174" xr:uid="{F1213C1F-78BE-4435-98D9-14D5FE38194B}"/>
    <cellStyle name="Millares [0] 15 3 5 3 2" xfId="39677" xr:uid="{F3168CDA-28E3-46A7-889F-6D715290FA27}"/>
    <cellStyle name="Millares [0] 15 3 5 4" xfId="24779" xr:uid="{640EDECE-E5DD-4CA7-860B-EF8A1CD4C78F}"/>
    <cellStyle name="Millares [0] 15 3 5 5" xfId="46282" xr:uid="{5BD38E1C-5A51-405C-A32B-2431831EDAC2}"/>
    <cellStyle name="Millares [0] 15 3 5 6" xfId="52886" xr:uid="{C8D0BE7A-4303-4926-A879-37CEB1FCAF84}"/>
    <cellStyle name="Millares [0] 15 3 6" xfId="5018" xr:uid="{020A8147-63B3-4FE0-B1E1-19DE7B5206D9}"/>
    <cellStyle name="Millares [0] 15 3 6 2" xfId="13284" xr:uid="{50827825-71C2-4BA7-BE83-F3190F8EE06D}"/>
    <cellStyle name="Millares [0] 15 3 6 2 2" xfId="34787" xr:uid="{5819FB83-36C9-4D2E-96CE-4FD210F6CF0D}"/>
    <cellStyle name="Millares [0] 15 3 6 3" xfId="19919" xr:uid="{C4F7B858-F7BC-4F72-A7BF-01CE4B901B2A}"/>
    <cellStyle name="Millares [0] 15 3 6 3 2" xfId="41422" xr:uid="{A20EBB7A-2D8F-47CD-AA81-77B46D73A0E9}"/>
    <cellStyle name="Millares [0] 15 3 6 4" xfId="26524" xr:uid="{A153AA4C-0DD9-4263-9855-353D32EB6D30}"/>
    <cellStyle name="Millares [0] 15 3 6 5" xfId="48027" xr:uid="{4A600712-74EF-4608-9A57-98DCD3906BED}"/>
    <cellStyle name="Millares [0] 15 3 6 6" xfId="54631" xr:uid="{3E0146DA-4EAB-43CA-BE11-FFE6B0D6A8AB}"/>
    <cellStyle name="Millares [0] 15 3 7" xfId="5412" xr:uid="{2DE39DB4-FAC6-42BA-95F5-D0EF3449E44B}"/>
    <cellStyle name="Millares [0] 15 3 7 2" xfId="13678" xr:uid="{CAFCEBCC-8BF0-4499-8ACE-1930525F81E9}"/>
    <cellStyle name="Millares [0] 15 3 7 2 2" xfId="35181" xr:uid="{35456797-E8AF-40AA-A043-B383266FB318}"/>
    <cellStyle name="Millares [0] 15 3 7 3" xfId="20313" xr:uid="{B9DF16F7-2F96-4C6F-944F-7F28C320975E}"/>
    <cellStyle name="Millares [0] 15 3 7 3 2" xfId="41816" xr:uid="{0BAFF346-267D-4528-9E75-75C7ADA53D16}"/>
    <cellStyle name="Millares [0] 15 3 7 4" xfId="26918" xr:uid="{7836B87A-CB39-4E6E-98F0-B6D4318BC74C}"/>
    <cellStyle name="Millares [0] 15 3 7 5" xfId="48421" xr:uid="{E7493E96-4ABE-409A-B19C-DAC34ABAC121}"/>
    <cellStyle name="Millares [0] 15 3 7 6" xfId="55025" xr:uid="{24F662FA-4BD0-4BE1-A3E9-1801C15A0477}"/>
    <cellStyle name="Millares [0] 15 3 8" xfId="7053" xr:uid="{1AF4048F-3D4E-406B-9CAE-875EA842EB33}"/>
    <cellStyle name="Millares [0] 15 3 8 2" xfId="28556" xr:uid="{3EF571F1-155D-4A10-9EB6-F350C5115DC5}"/>
    <cellStyle name="Millares [0] 15 3 9" xfId="8709" xr:uid="{9E03DCB4-0AEA-4725-B79C-FFB67B6BE941}"/>
    <cellStyle name="Millares [0] 15 3 9 2" xfId="30212" xr:uid="{5590CCFC-EF6A-49A8-BC5F-4D20E4B409AA}"/>
    <cellStyle name="Millares [0] 15 4" xfId="724" xr:uid="{6AB74859-CB3A-46D8-93AD-0B0FEF1DDCCA}"/>
    <cellStyle name="Millares [0] 15 4 10" xfId="43733" xr:uid="{4642DD8F-5C02-495F-9205-7A6C5EDFE098}"/>
    <cellStyle name="Millares [0] 15 4 11" xfId="50337" xr:uid="{24F68F5A-CCFD-4B25-8F70-C8D9B712C664}"/>
    <cellStyle name="Millares [0] 15 4 2" xfId="1670" xr:uid="{2FE755E3-510B-4197-B327-42D6A53C89F3}"/>
    <cellStyle name="Millares [0] 15 4 2 2" xfId="4499" xr:uid="{ECB1680E-5CAE-45D2-A343-495623F472C5}"/>
    <cellStyle name="Millares [0] 15 4 2 2 2" xfId="12765" xr:uid="{E1CCA38D-0D96-4762-90EA-E268D497E9AE}"/>
    <cellStyle name="Millares [0] 15 4 2 2 2 2" xfId="34268" xr:uid="{4EAE61DC-F319-4C58-93EC-779A496D065C}"/>
    <cellStyle name="Millares [0] 15 4 2 2 3" xfId="19400" xr:uid="{43E20701-B399-4976-B11A-C9B64EADFE56}"/>
    <cellStyle name="Millares [0] 15 4 2 2 3 2" xfId="40903" xr:uid="{5F1B657E-0C06-4109-A4BD-BFC1BABCE78C}"/>
    <cellStyle name="Millares [0] 15 4 2 2 4" xfId="26005" xr:uid="{170FBCED-CE88-4AD3-80F9-91F66120A370}"/>
    <cellStyle name="Millares [0] 15 4 2 2 5" xfId="47508" xr:uid="{190C2D45-90F5-4F80-9302-4056633A8E25}"/>
    <cellStyle name="Millares [0] 15 4 2 2 6" xfId="54112" xr:uid="{FC20520B-EA51-4E87-906B-590BB45BC868}"/>
    <cellStyle name="Millares [0] 15 4 2 3" xfId="6638" xr:uid="{9FEFEF3F-D584-403B-8847-05977DCC19E0}"/>
    <cellStyle name="Millares [0] 15 4 2 3 2" xfId="14904" xr:uid="{2D287249-858C-41AE-A92C-531045ED7257}"/>
    <cellStyle name="Millares [0] 15 4 2 3 2 2" xfId="36407" xr:uid="{394167BE-99ED-494A-AEE3-246CB19DB4EE}"/>
    <cellStyle name="Millares [0] 15 4 2 3 3" xfId="21539" xr:uid="{125D37C2-8F7E-4AD8-97E6-BD3CDFFF93A1}"/>
    <cellStyle name="Millares [0] 15 4 2 3 3 2" xfId="43042" xr:uid="{ACCC9AF4-754D-4CC2-8352-DE3C28422FDD}"/>
    <cellStyle name="Millares [0] 15 4 2 3 4" xfId="28144" xr:uid="{C4379A4B-9039-4710-A847-A9EEB7EBA426}"/>
    <cellStyle name="Millares [0] 15 4 2 3 5" xfId="49647" xr:uid="{B71435D0-BEDB-4B49-B923-AD216592DE59}"/>
    <cellStyle name="Millares [0] 15 4 2 3 6" xfId="56251" xr:uid="{54CD3817-31DB-4FE1-85B1-CF2EE50D1DA3}"/>
    <cellStyle name="Millares [0] 15 4 2 4" xfId="8279" xr:uid="{FF88AC6B-A948-4171-B847-4CB9D1E2B922}"/>
    <cellStyle name="Millares [0] 15 4 2 4 2" xfId="29782" xr:uid="{2E65DF38-6C07-4250-84C2-AD90BC6A2ABE}"/>
    <cellStyle name="Millares [0] 15 4 2 5" xfId="9936" xr:uid="{1E8EAF49-D8B0-4C60-B787-0240BE5CECA6}"/>
    <cellStyle name="Millares [0] 15 4 2 5 2" xfId="31439" xr:uid="{DA1571B7-8535-469E-9A0F-6184229DC200}"/>
    <cellStyle name="Millares [0] 15 4 2 6" xfId="16571" xr:uid="{6135F5C3-51BD-4897-9D46-C0694B0D3F20}"/>
    <cellStyle name="Millares [0] 15 4 2 6 2" xfId="38074" xr:uid="{32FBCB9A-B246-4CF2-8FA8-E32D06425691}"/>
    <cellStyle name="Millares [0] 15 4 2 7" xfId="23176" xr:uid="{44AE9450-C3BD-4427-AC50-2820D87CD959}"/>
    <cellStyle name="Millares [0] 15 4 2 8" xfId="44679" xr:uid="{7A7CE5BF-38F9-43AF-BD53-6BE78F848C85}"/>
    <cellStyle name="Millares [0] 15 4 2 9" xfId="51283" xr:uid="{79BBC9DB-8672-4294-8089-82683849430C}"/>
    <cellStyle name="Millares [0] 15 4 3" xfId="2357" xr:uid="{8597F175-87CC-40B9-A66C-C4B32A726328}"/>
    <cellStyle name="Millares [0] 15 4 3 2" xfId="10623" xr:uid="{5D961F40-F5DC-46B4-BC4C-E7DC0CE478CA}"/>
    <cellStyle name="Millares [0] 15 4 3 2 2" xfId="32126" xr:uid="{2687AF87-8972-4B62-AC40-E09DA7583CFC}"/>
    <cellStyle name="Millares [0] 15 4 3 3" xfId="17258" xr:uid="{239D33A8-A599-4568-A09F-9FED3757C07A}"/>
    <cellStyle name="Millares [0] 15 4 3 3 2" xfId="38761" xr:uid="{050B37DA-4EC3-4AD7-8C7E-2570C402FFA3}"/>
    <cellStyle name="Millares [0] 15 4 3 4" xfId="23863" xr:uid="{007E5D34-CF5E-4527-859F-7049574BB0D7}"/>
    <cellStyle name="Millares [0] 15 4 3 5" xfId="45366" xr:uid="{C4102D1A-CCEA-4C5E-82AC-8F00289986F7}"/>
    <cellStyle name="Millares [0] 15 4 3 6" xfId="51970" xr:uid="{AAF77246-587F-4A12-B264-586FF896E762}"/>
    <cellStyle name="Millares [0] 15 4 4" xfId="3553" xr:uid="{E1F8686C-0CEF-4E35-ACD4-64B2DC722756}"/>
    <cellStyle name="Millares [0] 15 4 4 2" xfId="11819" xr:uid="{4B784BD8-B8D9-47C7-84BE-813C8FD1F96A}"/>
    <cellStyle name="Millares [0] 15 4 4 2 2" xfId="33322" xr:uid="{F53BC939-B468-4C94-B8C0-6B1AA92D79C9}"/>
    <cellStyle name="Millares [0] 15 4 4 3" xfId="18454" xr:uid="{E6946FE5-D835-418C-83BA-3AC54BA0B58C}"/>
    <cellStyle name="Millares [0] 15 4 4 3 2" xfId="39957" xr:uid="{6681B582-FD69-4736-B9E9-CFCBA6F138FC}"/>
    <cellStyle name="Millares [0] 15 4 4 4" xfId="25059" xr:uid="{553A3F66-52EE-44B3-99B5-BEDCBADA458C}"/>
    <cellStyle name="Millares [0] 15 4 4 5" xfId="46562" xr:uid="{474CF83D-3837-49B6-A52A-2ED94FF3B211}"/>
    <cellStyle name="Millares [0] 15 4 4 6" xfId="53166" xr:uid="{267E0042-0C5E-428A-915B-44B6E9882100}"/>
    <cellStyle name="Millares [0] 15 4 5" xfId="5692" xr:uid="{E6800A4C-5088-4F00-839F-031B41486306}"/>
    <cellStyle name="Millares [0] 15 4 5 2" xfId="13958" xr:uid="{0A8B4EF8-F7FB-415F-8A16-1C2D99FD7D1B}"/>
    <cellStyle name="Millares [0] 15 4 5 2 2" xfId="35461" xr:uid="{71B86DF1-2F36-4792-ACDE-352317B60511}"/>
    <cellStyle name="Millares [0] 15 4 5 3" xfId="20593" xr:uid="{A20908CA-FDBC-4A41-B74C-56C9CFC5CC47}"/>
    <cellStyle name="Millares [0] 15 4 5 3 2" xfId="42096" xr:uid="{B8EDDB00-3079-4B22-B02C-51DD319F2D97}"/>
    <cellStyle name="Millares [0] 15 4 5 4" xfId="27198" xr:uid="{B637D587-1593-4548-A197-8CDAA0043964}"/>
    <cellStyle name="Millares [0] 15 4 5 5" xfId="48701" xr:uid="{BBACCB31-4FE5-4BD6-ACE8-213BE1779AB4}"/>
    <cellStyle name="Millares [0] 15 4 5 6" xfId="55305" xr:uid="{E7E9C598-216F-44FE-B841-18C9D1514521}"/>
    <cellStyle name="Millares [0] 15 4 6" xfId="7333" xr:uid="{7E9F93C3-6E23-415A-89C8-ED31D08144B8}"/>
    <cellStyle name="Millares [0] 15 4 6 2" xfId="28836" xr:uid="{B31938BE-7D45-4102-945A-2D37CB6EFAC4}"/>
    <cellStyle name="Millares [0] 15 4 7" xfId="8990" xr:uid="{1F1769DF-71AE-4924-AE8A-AA51B15F7674}"/>
    <cellStyle name="Millares [0] 15 4 7 2" xfId="30493" xr:uid="{1D092AFD-E9BB-4395-A370-03E597DD6042}"/>
    <cellStyle name="Millares [0] 15 4 8" xfId="15625" xr:uid="{696113C7-99A2-4130-B03D-C541EACD9DC6}"/>
    <cellStyle name="Millares [0] 15 4 8 2" xfId="37128" xr:uid="{84731C6C-8ABD-4844-8126-B757F5551732}"/>
    <cellStyle name="Millares [0] 15 4 9" xfId="22230" xr:uid="{6C966BD5-B310-4525-864F-07B86B590ADA}"/>
    <cellStyle name="Millares [0] 15 5" xfId="994" xr:uid="{3D7926AA-BD76-4F0C-BA63-1DB3C3184D89}"/>
    <cellStyle name="Millares [0] 15 5 2" xfId="3823" xr:uid="{EF0CA904-1A73-4F27-979D-040A4163CDB3}"/>
    <cellStyle name="Millares [0] 15 5 2 2" xfId="12089" xr:uid="{51693560-D4A8-426E-AA17-121EA64933AC}"/>
    <cellStyle name="Millares [0] 15 5 2 2 2" xfId="33592" xr:uid="{1A6384E2-BDE3-45CF-A217-D42737919F9B}"/>
    <cellStyle name="Millares [0] 15 5 2 3" xfId="18724" xr:uid="{9DB0CB4A-EBFA-4CFB-9E56-E2CBEC7B1C00}"/>
    <cellStyle name="Millares [0] 15 5 2 3 2" xfId="40227" xr:uid="{204501B8-9E12-4106-8ABD-B7D6E339F5E9}"/>
    <cellStyle name="Millares [0] 15 5 2 4" xfId="25329" xr:uid="{17761C1E-9C86-46E0-BEAC-B58767EC82AC}"/>
    <cellStyle name="Millares [0] 15 5 2 5" xfId="46832" xr:uid="{7DA495BE-1DD9-42D7-8F3A-B1666180E1C9}"/>
    <cellStyle name="Millares [0] 15 5 2 6" xfId="53436" xr:uid="{F8F334E3-CF58-4D6E-84E9-B7A98A2A9D75}"/>
    <cellStyle name="Millares [0] 15 5 3" xfId="5962" xr:uid="{DAA47AE3-9FDC-481A-95AC-7D90E70D426F}"/>
    <cellStyle name="Millares [0] 15 5 3 2" xfId="14228" xr:uid="{B67CD298-98B5-4485-BC1A-14675789F661}"/>
    <cellStyle name="Millares [0] 15 5 3 2 2" xfId="35731" xr:uid="{9DC8A7C8-117C-4E20-B637-2321C5DCA78D}"/>
    <cellStyle name="Millares [0] 15 5 3 3" xfId="20863" xr:uid="{5B2614E3-3B8B-4A29-B516-E351DB804302}"/>
    <cellStyle name="Millares [0] 15 5 3 3 2" xfId="42366" xr:uid="{8C6762AB-1C9F-4068-BE5E-F5C2AE84D263}"/>
    <cellStyle name="Millares [0] 15 5 3 4" xfId="27468" xr:uid="{3D15576A-AE1D-40AD-98BB-B6BE37D5815F}"/>
    <cellStyle name="Millares [0] 15 5 3 5" xfId="48971" xr:uid="{FF978D3D-B89F-426C-ACDD-312A434E39D0}"/>
    <cellStyle name="Millares [0] 15 5 3 6" xfId="55575" xr:uid="{3087DC75-8485-4D7F-B07C-802318EF2770}"/>
    <cellStyle name="Millares [0] 15 5 4" xfId="7603" xr:uid="{19363F82-6B0E-4038-BCA2-D5B06F8BB9B5}"/>
    <cellStyle name="Millares [0] 15 5 4 2" xfId="29106" xr:uid="{8828ADBB-6577-4C9B-AA0F-7A85807B7908}"/>
    <cellStyle name="Millares [0] 15 5 5" xfId="9260" xr:uid="{ADBFDC8E-FFF1-4034-8D48-66DA73B60F4D}"/>
    <cellStyle name="Millares [0] 15 5 5 2" xfId="30763" xr:uid="{01EA9B31-FB32-4D4A-8D81-379455A5A113}"/>
    <cellStyle name="Millares [0] 15 5 6" xfId="15895" xr:uid="{FF4C939C-97E2-4A91-9C4D-329BE1E11699}"/>
    <cellStyle name="Millares [0] 15 5 6 2" xfId="37398" xr:uid="{4BD4BE88-90B9-4191-AE89-C32ECE3045E9}"/>
    <cellStyle name="Millares [0] 15 5 7" xfId="22500" xr:uid="{E5C3B0D2-08F8-4AA7-87B9-3BA2BB5EE76D}"/>
    <cellStyle name="Millares [0] 15 5 8" xfId="44003" xr:uid="{CAB87AFB-9CBD-4EB7-A212-7927582E61ED}"/>
    <cellStyle name="Millares [0] 15 5 9" xfId="50607" xr:uid="{F4AD9503-0138-4E14-B0E9-B3AEE7011CBA}"/>
    <cellStyle name="Millares [0] 15 6" xfId="1255" xr:uid="{BB2CE455-9320-4726-9211-AA481F7FC31E}"/>
    <cellStyle name="Millares [0] 15 6 2" xfId="4084" xr:uid="{3FE3A16F-336A-4E83-A057-0959E927C9BD}"/>
    <cellStyle name="Millares [0] 15 6 2 2" xfId="12350" xr:uid="{309CA1F6-9D60-4A34-B1BA-1921892F4C21}"/>
    <cellStyle name="Millares [0] 15 6 2 2 2" xfId="33853" xr:uid="{034964FC-B40A-48A8-8596-F56369E38B18}"/>
    <cellStyle name="Millares [0] 15 6 2 3" xfId="18985" xr:uid="{B281B5BB-5B5F-46E2-8315-046BDA79ECEA}"/>
    <cellStyle name="Millares [0] 15 6 2 3 2" xfId="40488" xr:uid="{C8501459-E16A-4049-A113-C52C0266124A}"/>
    <cellStyle name="Millares [0] 15 6 2 4" xfId="25590" xr:uid="{5A2A61D4-459B-4954-A420-521FD8F6E352}"/>
    <cellStyle name="Millares [0] 15 6 2 5" xfId="47093" xr:uid="{62876E59-2CCD-441C-AF80-2A03BE99EDC0}"/>
    <cellStyle name="Millares [0] 15 6 2 6" xfId="53697" xr:uid="{D3992A4E-5959-4C72-89A4-242040B9EC08}"/>
    <cellStyle name="Millares [0] 15 6 3" xfId="6223" xr:uid="{32C375C0-31C4-4EF6-9413-48BA1FCA9867}"/>
    <cellStyle name="Millares [0] 15 6 3 2" xfId="14489" xr:uid="{639A0A19-86E9-4B40-ACDF-1F2EF6F3877B}"/>
    <cellStyle name="Millares [0] 15 6 3 2 2" xfId="35992" xr:uid="{F8A4E291-C982-47B1-B970-25C63084AD21}"/>
    <cellStyle name="Millares [0] 15 6 3 3" xfId="21124" xr:uid="{F3025229-3B38-4B8C-B4DA-D078229A847B}"/>
    <cellStyle name="Millares [0] 15 6 3 3 2" xfId="42627" xr:uid="{4B5ACD26-B30D-4756-AEF0-80A2764EB713}"/>
    <cellStyle name="Millares [0] 15 6 3 4" xfId="27729" xr:uid="{6BCDCD1D-57B8-455A-B6C1-1FFEC26CA3FA}"/>
    <cellStyle name="Millares [0] 15 6 3 5" xfId="49232" xr:uid="{5E7EDBE5-F179-4C73-B6B4-420384C4BAE6}"/>
    <cellStyle name="Millares [0] 15 6 3 6" xfId="55836" xr:uid="{3285FA5F-04D1-435F-8E7A-C2975B9C546F}"/>
    <cellStyle name="Millares [0] 15 6 4" xfId="7864" xr:uid="{19008FD2-9993-4DC8-8894-9DF0EA667A86}"/>
    <cellStyle name="Millares [0] 15 6 4 2" xfId="29367" xr:uid="{B1E17EC2-EFB3-4207-B567-1A35539BDF29}"/>
    <cellStyle name="Millares [0] 15 6 5" xfId="9521" xr:uid="{DB0DC17E-0866-4794-988B-479D47AFAA66}"/>
    <cellStyle name="Millares [0] 15 6 5 2" xfId="31024" xr:uid="{8CE5E42C-6970-4BA8-BDEB-E5CA80639B14}"/>
    <cellStyle name="Millares [0] 15 6 6" xfId="16156" xr:uid="{A915590F-9B4F-4491-9686-9705E49CF608}"/>
    <cellStyle name="Millares [0] 15 6 6 2" xfId="37659" xr:uid="{D19AB8D4-B04A-49E6-91A2-5D63B1EF7F3D}"/>
    <cellStyle name="Millares [0] 15 6 7" xfId="22761" xr:uid="{155BB922-392C-4691-9530-BF98CA084CB5}"/>
    <cellStyle name="Millares [0] 15 6 8" xfId="44264" xr:uid="{F53525A7-DC19-4A53-B1D5-862DFD46F425}"/>
    <cellStyle name="Millares [0] 15 6 9" xfId="50868" xr:uid="{6D6B2078-ECE3-4B23-8DE7-9FFEA96C8210}"/>
    <cellStyle name="Millares [0] 15 7" xfId="1942" xr:uid="{ADB0A52D-8D49-47BC-908C-FF17B21C546B}"/>
    <cellStyle name="Millares [0] 15 7 2" xfId="10208" xr:uid="{48104AC0-090F-4C57-9DF4-288E2BE8CDED}"/>
    <cellStyle name="Millares [0] 15 7 2 2" xfId="31711" xr:uid="{E27EBD9E-1DDD-418F-9D5B-5FF409A58D2C}"/>
    <cellStyle name="Millares [0] 15 7 3" xfId="16843" xr:uid="{5F868181-12B9-4C09-90E1-8F18A75BE37E}"/>
    <cellStyle name="Millares [0] 15 7 3 2" xfId="38346" xr:uid="{1BC01751-29EF-482F-92DC-1B5316B611FB}"/>
    <cellStyle name="Millares [0] 15 7 4" xfId="23448" xr:uid="{4CDE58E6-BB49-46AA-A534-4D71FAD788E0}"/>
    <cellStyle name="Millares [0] 15 7 5" xfId="44951" xr:uid="{DCC212EC-2EA2-4654-BAF9-496D401F982E}"/>
    <cellStyle name="Millares [0] 15 7 6" xfId="51555" xr:uid="{824319CF-BA4F-4AE6-A3DB-C41EFEC702F3}"/>
    <cellStyle name="Millares [0] 15 8" xfId="2750" xr:uid="{93D8EEEA-841E-4D21-ABDC-2DB34A4BB0CB}"/>
    <cellStyle name="Millares [0] 15 8 2" xfId="11016" xr:uid="{2C216395-7D07-4899-A4FC-9A5955AA2A77}"/>
    <cellStyle name="Millares [0] 15 8 2 2" xfId="32519" xr:uid="{E4C492A7-4EA8-4FA6-813D-6DC180FD1628}"/>
    <cellStyle name="Millares [0] 15 8 3" xfId="17651" xr:uid="{2184562C-F048-45D0-B979-A05B1C0AD779}"/>
    <cellStyle name="Millares [0] 15 8 3 2" xfId="39154" xr:uid="{BC618747-5A14-445B-A2C9-E7D64E2C4B85}"/>
    <cellStyle name="Millares [0] 15 8 4" xfId="24256" xr:uid="{F8602DEA-CF08-46C9-9059-351452B4989E}"/>
    <cellStyle name="Millares [0] 15 8 5" xfId="45759" xr:uid="{42DF5B20-832D-43A1-BF7A-DCB48B7CF0F0}"/>
    <cellStyle name="Millares [0] 15 8 6" xfId="52363" xr:uid="{752DB1A6-120F-41A5-839B-6C20ADB7F675}"/>
    <cellStyle name="Millares [0] 15 9" xfId="3138" xr:uid="{0F68B490-D0E6-49C9-99B6-1C4C1AA238C8}"/>
    <cellStyle name="Millares [0] 15 9 2" xfId="11404" xr:uid="{6DA023AA-A9CB-4327-BD5C-9E7AB604A293}"/>
    <cellStyle name="Millares [0] 15 9 2 2" xfId="32907" xr:uid="{22C5282C-46EB-4C3F-A569-12EBF3629494}"/>
    <cellStyle name="Millares [0] 15 9 3" xfId="18039" xr:uid="{5C57EB3C-03D8-443C-944A-67EE667600B1}"/>
    <cellStyle name="Millares [0] 15 9 3 2" xfId="39542" xr:uid="{91C6ACBE-3081-4D6E-81FC-B0419F28CC0C}"/>
    <cellStyle name="Millares [0] 15 9 4" xfId="24644" xr:uid="{88F3B560-AF6A-4107-A9A0-003829604111}"/>
    <cellStyle name="Millares [0] 15 9 5" xfId="46147" xr:uid="{E6661FFF-BAE8-4DA6-8301-2279439D8054}"/>
    <cellStyle name="Millares [0] 15 9 6" xfId="52751" xr:uid="{B2144702-1C25-4E18-8534-3FF00D8D50E7}"/>
    <cellStyle name="Millares [0] 16" xfId="314" xr:uid="{4F269863-BC89-4D46-B01C-28EC96DC7306}"/>
    <cellStyle name="Millares [0] 16 10" xfId="15217" xr:uid="{8775B77A-7189-4708-B372-41EAC5C1F569}"/>
    <cellStyle name="Millares [0] 16 10 2" xfId="36720" xr:uid="{3D46F95F-455A-4DF0-9A8F-E726E5D26196}"/>
    <cellStyle name="Millares [0] 16 11" xfId="21822" xr:uid="{7C85E5FF-06DD-41E4-9662-BA53A22B915F}"/>
    <cellStyle name="Millares [0] 16 12" xfId="43325" xr:uid="{B72FFA31-FD26-4F60-A1E6-F968E5D3D9A6}"/>
    <cellStyle name="Millares [0] 16 13" xfId="49929" xr:uid="{BF15ACAE-1D37-417C-AA94-9C0AE2DC04FF}"/>
    <cellStyle name="Millares [0] 16 2" xfId="1262" xr:uid="{5CF4B156-B5DB-45A7-8172-E5633A334BD0}"/>
    <cellStyle name="Millares [0] 16 2 2" xfId="4091" xr:uid="{0DE31E70-566D-4804-9400-9ABD01585F0C}"/>
    <cellStyle name="Millares [0] 16 2 2 2" xfId="12357" xr:uid="{521B38B2-A730-4ADC-B208-45B3DE3CE341}"/>
    <cellStyle name="Millares [0] 16 2 2 2 2" xfId="33860" xr:uid="{3AE8D5D3-6013-4E53-8DFA-55813731993C}"/>
    <cellStyle name="Millares [0] 16 2 2 3" xfId="18992" xr:uid="{3DF10015-6425-42FF-916E-50762E4C572D}"/>
    <cellStyle name="Millares [0] 16 2 2 3 2" xfId="40495" xr:uid="{EEF9F32A-7B2B-46AB-8B66-693FF9B236A2}"/>
    <cellStyle name="Millares [0] 16 2 2 4" xfId="25597" xr:uid="{4B2EE180-EF5C-4CF4-BAF7-505B1E7DDA19}"/>
    <cellStyle name="Millares [0] 16 2 2 5" xfId="47100" xr:uid="{4E4EDC4C-7F8F-46A7-ACBF-967B564BFE9C}"/>
    <cellStyle name="Millares [0] 16 2 2 6" xfId="53704" xr:uid="{26842EC7-8230-4322-9948-772990117008}"/>
    <cellStyle name="Millares [0] 16 2 3" xfId="6230" xr:uid="{3129B407-1EF4-4519-8017-989A54AB0A5D}"/>
    <cellStyle name="Millares [0] 16 2 3 2" xfId="14496" xr:uid="{D78556B7-6066-4112-B763-59F8E65BF0F8}"/>
    <cellStyle name="Millares [0] 16 2 3 2 2" xfId="35999" xr:uid="{1A500B37-F342-4499-AA3E-BA8888CE56D5}"/>
    <cellStyle name="Millares [0] 16 2 3 3" xfId="21131" xr:uid="{F6A254D4-C457-4D2A-AED3-DFFFE0CAC3CC}"/>
    <cellStyle name="Millares [0] 16 2 3 3 2" xfId="42634" xr:uid="{357B3BD2-67BF-48F8-9565-D2BB814A5740}"/>
    <cellStyle name="Millares [0] 16 2 3 4" xfId="27736" xr:uid="{AF81C54A-42C7-469C-8A8C-0EDA495B56BB}"/>
    <cellStyle name="Millares [0] 16 2 3 5" xfId="49239" xr:uid="{9F339FA8-3F6E-4137-B8C4-8E364CA2DBFA}"/>
    <cellStyle name="Millares [0] 16 2 3 6" xfId="55843" xr:uid="{3959814A-F983-4E28-9CDA-9DC60B8744F6}"/>
    <cellStyle name="Millares [0] 16 2 4" xfId="7871" xr:uid="{0E069CA1-58D7-4DD1-B02B-F09B2C15D7B0}"/>
    <cellStyle name="Millares [0] 16 2 4 2" xfId="29374" xr:uid="{6B985BA6-8DCB-449F-915E-16CA1A0BB5A0}"/>
    <cellStyle name="Millares [0] 16 2 5" xfId="9528" xr:uid="{17381BC9-82D1-482E-9665-5BEABB31BC25}"/>
    <cellStyle name="Millares [0] 16 2 5 2" xfId="31031" xr:uid="{A4DAD5CF-AE21-4663-8DAA-C38073393144}"/>
    <cellStyle name="Millares [0] 16 2 6" xfId="16163" xr:uid="{0E6687FA-386D-42C8-8F8B-3DF929866B49}"/>
    <cellStyle name="Millares [0] 16 2 6 2" xfId="37666" xr:uid="{0C00E8A6-6CF0-4E26-AE17-41A159B1A57B}"/>
    <cellStyle name="Millares [0] 16 2 7" xfId="22768" xr:uid="{7377F4F2-ADA7-4BAC-8D3E-4FA3666F5908}"/>
    <cellStyle name="Millares [0] 16 2 8" xfId="44271" xr:uid="{5AC71081-E606-4440-B9D5-1CA5B583510A}"/>
    <cellStyle name="Millares [0] 16 2 9" xfId="50875" xr:uid="{40176262-9219-494D-9888-FCFCE2CC240D}"/>
    <cellStyle name="Millares [0] 16 3" xfId="1949" xr:uid="{BD607231-8585-4389-B0D2-1AF0E6091E6F}"/>
    <cellStyle name="Millares [0] 16 3 2" xfId="10215" xr:uid="{43BB553B-EADC-4B39-B5A0-E170B5675AEF}"/>
    <cellStyle name="Millares [0] 16 3 2 2" xfId="31718" xr:uid="{6BDA5DC3-20B5-49F5-B8AC-280C46E15996}"/>
    <cellStyle name="Millares [0] 16 3 3" xfId="16850" xr:uid="{E33890A0-7C29-4AB8-8495-AB230C38570B}"/>
    <cellStyle name="Millares [0] 16 3 3 2" xfId="38353" xr:uid="{88DDF724-C0A0-4E7C-9B42-B63045ECF024}"/>
    <cellStyle name="Millares [0] 16 3 4" xfId="23455" xr:uid="{D54F3452-EC5D-41D9-BE8D-CD84296C7223}"/>
    <cellStyle name="Millares [0] 16 3 5" xfId="44958" xr:uid="{9333267C-4500-4C5A-A13B-E8E5DA326F87}"/>
    <cellStyle name="Millares [0] 16 3 6" xfId="51562" xr:uid="{0F72CD50-18B5-4F38-B15A-68F7D6FED0E3}"/>
    <cellStyle name="Millares [0] 16 4" xfId="2629" xr:uid="{674DE5CB-49CF-4BFD-BDDC-717CE44DD3AC}"/>
    <cellStyle name="Millares [0] 16 4 2" xfId="10895" xr:uid="{B19DC6E8-438D-4D30-9D3F-B5B2FAF81875}"/>
    <cellStyle name="Millares [0] 16 4 2 2" xfId="32398" xr:uid="{0A0E1484-0E64-41AE-B6EC-180EC4C20086}"/>
    <cellStyle name="Millares [0] 16 4 3" xfId="17530" xr:uid="{BF75422C-30DD-4F54-81A4-7556A46BDB38}"/>
    <cellStyle name="Millares [0] 16 4 3 2" xfId="39033" xr:uid="{8EF6F0D2-DDD4-4A9B-BFD3-55DD65858AFE}"/>
    <cellStyle name="Millares [0] 16 4 4" xfId="24135" xr:uid="{53132314-5F4B-4560-A620-9C9FA1C0C563}"/>
    <cellStyle name="Millares [0] 16 4 5" xfId="45638" xr:uid="{F36CCD34-ED06-4D20-AEB9-5A2563DCA76F}"/>
    <cellStyle name="Millares [0] 16 4 6" xfId="52242" xr:uid="{F0913EE1-DF73-4093-9E91-04B4A7F5CB6B}"/>
    <cellStyle name="Millares [0] 16 5" xfId="3145" xr:uid="{B5DBEC89-14A0-4771-9B5A-0A0D8FED2517}"/>
    <cellStyle name="Millares [0] 16 5 2" xfId="11411" xr:uid="{E27A2A61-5F0E-458E-8285-0EAAA5E1FFBD}"/>
    <cellStyle name="Millares [0] 16 5 2 2" xfId="32914" xr:uid="{55D48028-EDB8-49F7-9EE7-C718B178680F}"/>
    <cellStyle name="Millares [0] 16 5 3" xfId="18046" xr:uid="{F2AC2083-FCAE-478F-BD0A-94259B534640}"/>
    <cellStyle name="Millares [0] 16 5 3 2" xfId="39549" xr:uid="{A122ABEA-279D-4455-92CB-E3ECAF28BC01}"/>
    <cellStyle name="Millares [0] 16 5 4" xfId="24651" xr:uid="{A0249B77-C7B7-4E0D-96A4-1BB5A6988F53}"/>
    <cellStyle name="Millares [0] 16 5 5" xfId="46154" xr:uid="{2EFCA285-DA71-41EB-8B6B-77F9AF732A76}"/>
    <cellStyle name="Millares [0] 16 5 6" xfId="52758" xr:uid="{74F16073-F0EC-4551-A7FA-9AE8D7DC38AA}"/>
    <cellStyle name="Millares [0] 16 6" xfId="4773" xr:uid="{BFA1E484-0962-4A67-9474-4F9BD77F89C4}"/>
    <cellStyle name="Millares [0] 16 6 2" xfId="13039" xr:uid="{6CFF882E-329C-4FDB-94E1-B76C2ADEF9DF}"/>
    <cellStyle name="Millares [0] 16 6 2 2" xfId="34542" xr:uid="{C36D26ED-41BA-4702-B3A6-68DE517B1B99}"/>
    <cellStyle name="Millares [0] 16 6 3" xfId="19674" xr:uid="{9FF95EDC-1856-4E78-BF65-20D5E0B26659}"/>
    <cellStyle name="Millares [0] 16 6 3 2" xfId="41177" xr:uid="{66528A90-C535-4AC0-A244-86F0F3CAA49F}"/>
    <cellStyle name="Millares [0] 16 6 4" xfId="26279" xr:uid="{EECD14C0-9690-4E3E-9DFD-9367AA0D9E5F}"/>
    <cellStyle name="Millares [0] 16 6 5" xfId="47782" xr:uid="{66550043-377A-49EB-A00E-FEB393CB5070}"/>
    <cellStyle name="Millares [0] 16 6 6" xfId="54386" xr:uid="{E67FD202-14CC-4572-9FB9-B1A4F4F5E110}"/>
    <cellStyle name="Millares [0] 16 7" xfId="5284" xr:uid="{655239E8-46A6-44D7-9874-1EBBF28B7743}"/>
    <cellStyle name="Millares [0] 16 7 2" xfId="13550" xr:uid="{E1D343E8-2726-4A6E-AAD2-34AA5C79D0C4}"/>
    <cellStyle name="Millares [0] 16 7 2 2" xfId="35053" xr:uid="{A02D4217-1F82-4343-92D2-1F5C0361C73D}"/>
    <cellStyle name="Millares [0] 16 7 3" xfId="20185" xr:uid="{4AC8500F-71A4-4E8C-8DC8-B97911B35607}"/>
    <cellStyle name="Millares [0] 16 7 3 2" xfId="41688" xr:uid="{3CDB556D-A0E1-40BD-805B-CB62EB762AA5}"/>
    <cellStyle name="Millares [0] 16 7 4" xfId="26790" xr:uid="{E2F33A87-C9B9-414D-B1C2-F89A1C602C43}"/>
    <cellStyle name="Millares [0] 16 7 5" xfId="48293" xr:uid="{4363547A-D91D-4879-A811-513160A94AE2}"/>
    <cellStyle name="Millares [0] 16 7 6" xfId="54897" xr:uid="{BDD02FAC-AD86-45A6-A398-9CA59D2AC890}"/>
    <cellStyle name="Millares [0] 16 8" xfId="6925" xr:uid="{1CA13BD4-81C7-4BCA-9D52-8D1141A2C222}"/>
    <cellStyle name="Millares [0] 16 8 2" xfId="28428" xr:uid="{0EFBED9C-52E5-49C8-BCE6-32E80093683C}"/>
    <cellStyle name="Millares [0] 16 9" xfId="8581" xr:uid="{6703324A-BDDD-4332-BDEE-BA4C17F189C2}"/>
    <cellStyle name="Millares [0] 16 9 2" xfId="30084" xr:uid="{6BBEF7E0-284D-43F5-BC32-DD74C41094AC}"/>
    <cellStyle name="Millares [0] 17" xfId="595" xr:uid="{86D9CAFC-4CDE-4AE7-86B0-14937FA6E134}"/>
    <cellStyle name="Millares [0] 17 10" xfId="15498" xr:uid="{46D20AB9-C0A1-4590-AD5F-D30B4AA02C7A}"/>
    <cellStyle name="Millares [0] 17 10 2" xfId="37001" xr:uid="{C95EAB4F-AAF9-4B43-801F-AEEF5E4AE152}"/>
    <cellStyle name="Millares [0] 17 11" xfId="22103" xr:uid="{7FB30C3E-3A89-41F6-9075-210F4431A1EC}"/>
    <cellStyle name="Millares [0] 17 12" xfId="43606" xr:uid="{E0CA0218-0917-48BC-85EB-434463ADDD53}"/>
    <cellStyle name="Millares [0] 17 13" xfId="50210" xr:uid="{14F35D49-B95B-4B74-A916-8AE6455ED9EB}"/>
    <cellStyle name="Millares [0] 17 2" xfId="1543" xr:uid="{BD714097-C969-4064-AAFB-D8CD0AF20999}"/>
    <cellStyle name="Millares [0] 17 2 2" xfId="4372" xr:uid="{AB0A7F05-AC56-4E10-B41F-97CFC4139B17}"/>
    <cellStyle name="Millares [0] 17 2 2 2" xfId="12638" xr:uid="{A8FEF8E1-D6E3-4F0B-82D8-E98764FCD40B}"/>
    <cellStyle name="Millares [0] 17 2 2 2 2" xfId="34141" xr:uid="{48D1FEDB-F585-419E-B7EF-DDE9CDCA5DAD}"/>
    <cellStyle name="Millares [0] 17 2 2 3" xfId="19273" xr:uid="{94CECFE9-FE59-47A5-B087-C5C2DEA86F3C}"/>
    <cellStyle name="Millares [0] 17 2 2 3 2" xfId="40776" xr:uid="{6C9282E8-ABAC-4B60-BD07-1E2CA18063D1}"/>
    <cellStyle name="Millares [0] 17 2 2 4" xfId="25878" xr:uid="{E3932198-0F0E-4728-A494-7F3ADBAB5554}"/>
    <cellStyle name="Millares [0] 17 2 2 5" xfId="47381" xr:uid="{A85E227D-94A9-4596-929F-070FC0B489B4}"/>
    <cellStyle name="Millares [0] 17 2 2 6" xfId="53985" xr:uid="{F405D851-62E7-46CF-AA6F-C9ECA2DE80D1}"/>
    <cellStyle name="Millares [0] 17 2 3" xfId="6511" xr:uid="{965AD7C2-008D-4774-9A79-580AC2390942}"/>
    <cellStyle name="Millares [0] 17 2 3 2" xfId="14777" xr:uid="{C9599F51-7D7B-4D27-B3C8-383ACCD90A79}"/>
    <cellStyle name="Millares [0] 17 2 3 2 2" xfId="36280" xr:uid="{FE5D978D-5391-4C02-99A1-16D54ADE2664}"/>
    <cellStyle name="Millares [0] 17 2 3 3" xfId="21412" xr:uid="{F5A0C13E-CD09-4E60-A069-B1E3F531B5DA}"/>
    <cellStyle name="Millares [0] 17 2 3 3 2" xfId="42915" xr:uid="{2408FD26-1BD9-4B45-B5B9-0E6ED9570579}"/>
    <cellStyle name="Millares [0] 17 2 3 4" xfId="28017" xr:uid="{C8044284-AB79-4ADD-93E4-5076CB810CEA}"/>
    <cellStyle name="Millares [0] 17 2 3 5" xfId="49520" xr:uid="{85BA9BBF-B8C6-4E3D-860D-CF9F8E9AFDF1}"/>
    <cellStyle name="Millares [0] 17 2 3 6" xfId="56124" xr:uid="{44D2B737-B2D5-4E52-A7C6-264A4F54459C}"/>
    <cellStyle name="Millares [0] 17 2 4" xfId="8152" xr:uid="{46543224-0D6D-4BB4-BDA1-C62F7ABADBDA}"/>
    <cellStyle name="Millares [0] 17 2 4 2" xfId="29655" xr:uid="{621080C5-EE19-4B2A-AB77-E203AB821153}"/>
    <cellStyle name="Millares [0] 17 2 5" xfId="9809" xr:uid="{B9738761-63BE-4C9B-92F9-F27CD6E160C2}"/>
    <cellStyle name="Millares [0] 17 2 5 2" xfId="31312" xr:uid="{C7023C57-8592-4A9C-9DD0-DE93574ACE6D}"/>
    <cellStyle name="Millares [0] 17 2 6" xfId="16444" xr:uid="{5E3C110D-0216-447F-8335-CB4DB00C1069}"/>
    <cellStyle name="Millares [0] 17 2 6 2" xfId="37947" xr:uid="{14BEC9F0-6FE1-49A6-B252-5EEA149A5C6F}"/>
    <cellStyle name="Millares [0] 17 2 7" xfId="23049" xr:uid="{5D25D777-5AEB-4B2C-8942-D1E159228BAD}"/>
    <cellStyle name="Millares [0] 17 2 8" xfId="44552" xr:uid="{25AF0297-1B1B-4D19-B9FB-597643FCF9D3}"/>
    <cellStyle name="Millares [0] 17 2 9" xfId="51156" xr:uid="{42DCB315-D621-480C-AB3E-95AE278C8D31}"/>
    <cellStyle name="Millares [0] 17 3" xfId="2230" xr:uid="{34CF3766-F0CF-48A9-9B1B-744D0DE5A121}"/>
    <cellStyle name="Millares [0] 17 3 2" xfId="10496" xr:uid="{D11D90B3-4F36-4475-ABE7-3FF68597AE01}"/>
    <cellStyle name="Millares [0] 17 3 2 2" xfId="31999" xr:uid="{45300DFE-49E6-416D-9199-120ACBAAA64B}"/>
    <cellStyle name="Millares [0] 17 3 3" xfId="17131" xr:uid="{38197814-C03C-42CF-834B-57C713E0E7C6}"/>
    <cellStyle name="Millares [0] 17 3 3 2" xfId="38634" xr:uid="{7A3B0301-95FE-4175-90A5-43D67BF37ED4}"/>
    <cellStyle name="Millares [0] 17 3 4" xfId="23736" xr:uid="{5ADDA913-BB8B-45A1-9EA2-7F84A367C6C6}"/>
    <cellStyle name="Millares [0] 17 3 5" xfId="45239" xr:uid="{0D6A8F2C-B286-4B41-B731-7DA7ECA0D997}"/>
    <cellStyle name="Millares [0] 17 3 6" xfId="51843" xr:uid="{504CB47D-37F6-400A-9211-1595D66132B4}"/>
    <cellStyle name="Millares [0] 17 4" xfId="2753" xr:uid="{D04FEA32-E0D6-4832-B232-73CD561BD7A0}"/>
    <cellStyle name="Millares [0] 17 4 2" xfId="11019" xr:uid="{6B11B975-2570-400C-9760-D08FD366AE84}"/>
    <cellStyle name="Millares [0] 17 4 2 2" xfId="32522" xr:uid="{E5B7F23E-18C4-4FB3-90C5-3023A0AC2CE0}"/>
    <cellStyle name="Millares [0] 17 4 3" xfId="17654" xr:uid="{6E0380FC-F58C-4673-967C-3ED247A15640}"/>
    <cellStyle name="Millares [0] 17 4 3 2" xfId="39157" xr:uid="{A389E4F0-63DC-45E4-8467-7E28529A345B}"/>
    <cellStyle name="Millares [0] 17 4 4" xfId="24259" xr:uid="{BE06864A-6541-4767-91C8-691E062DE0F6}"/>
    <cellStyle name="Millares [0] 17 4 5" xfId="45762" xr:uid="{099BD5A2-4946-4FED-A817-349B2963F186}"/>
    <cellStyle name="Millares [0] 17 4 6" xfId="52366" xr:uid="{20354E8D-ADA1-4D89-BDEF-3E119FE910D8}"/>
    <cellStyle name="Millares [0] 17 5" xfId="3426" xr:uid="{ACEA9DE4-E139-450E-A734-CA2757563101}"/>
    <cellStyle name="Millares [0] 17 5 2" xfId="11692" xr:uid="{12E6C47E-9323-4097-AC82-0743E1189F0E}"/>
    <cellStyle name="Millares [0] 17 5 2 2" xfId="33195" xr:uid="{2FAE5F03-7F70-46C6-A8D6-4DE9FF331FAA}"/>
    <cellStyle name="Millares [0] 17 5 3" xfId="18327" xr:uid="{A45B9BEC-2217-4C30-A95B-0626E838FDBC}"/>
    <cellStyle name="Millares [0] 17 5 3 2" xfId="39830" xr:uid="{C59D7833-7ECA-406E-B681-34171C38B09A}"/>
    <cellStyle name="Millares [0] 17 5 4" xfId="24932" xr:uid="{5D4F7CE8-7AA7-4AAF-B098-278E76D4D5E8}"/>
    <cellStyle name="Millares [0] 17 5 5" xfId="46435" xr:uid="{90D9C063-8C74-4F68-B99C-5CA26621BFBC}"/>
    <cellStyle name="Millares [0] 17 5 6" xfId="53039" xr:uid="{C7B9A6C1-B1F3-48C1-88F8-729369EC2E67}"/>
    <cellStyle name="Millares [0] 17 6" xfId="4897" xr:uid="{209227A9-FCC6-4CCF-B3EA-608ED4EEFEEB}"/>
    <cellStyle name="Millares [0] 17 6 2" xfId="13163" xr:uid="{7D1C7991-6478-4B41-B78C-2615088E78C4}"/>
    <cellStyle name="Millares [0] 17 6 2 2" xfId="34666" xr:uid="{0F2E665F-9401-4E63-943E-051C585CD8D4}"/>
    <cellStyle name="Millares [0] 17 6 3" xfId="19798" xr:uid="{21E3DA5A-EF31-4F3A-94B7-90D79F081557}"/>
    <cellStyle name="Millares [0] 17 6 3 2" xfId="41301" xr:uid="{107EF66D-8716-46E0-9216-568B57DBA13C}"/>
    <cellStyle name="Millares [0] 17 6 4" xfId="26403" xr:uid="{E99DFE49-E23C-4EF3-A9F6-236B7799B94C}"/>
    <cellStyle name="Millares [0] 17 6 5" xfId="47906" xr:uid="{495AE697-676B-46F7-8620-6F06A0B2DD00}"/>
    <cellStyle name="Millares [0] 17 6 6" xfId="54510" xr:uid="{00853BD4-4BEC-4082-91E5-09B0F7D9BDBC}"/>
    <cellStyle name="Millares [0] 17 7" xfId="5565" xr:uid="{A92EF6CB-3CA3-487B-8DEE-0912A1A43319}"/>
    <cellStyle name="Millares [0] 17 7 2" xfId="13831" xr:uid="{FAA22827-806F-4150-98EA-2BCFEC7E7B58}"/>
    <cellStyle name="Millares [0] 17 7 2 2" xfId="35334" xr:uid="{B596A8E8-C098-4801-9AA3-22F21F74EA57}"/>
    <cellStyle name="Millares [0] 17 7 3" xfId="20466" xr:uid="{62A6CF76-CD07-4E99-AF33-5582B54DE373}"/>
    <cellStyle name="Millares [0] 17 7 3 2" xfId="41969" xr:uid="{E30E359F-E8F2-43B9-8A70-90CA24751F2E}"/>
    <cellStyle name="Millares [0] 17 7 4" xfId="27071" xr:uid="{03C0F731-E188-4A7E-8C11-858CC9523939}"/>
    <cellStyle name="Millares [0] 17 7 5" xfId="48574" xr:uid="{C3A223E9-71DC-44F5-B137-DCCC5A8F7654}"/>
    <cellStyle name="Millares [0] 17 7 6" xfId="55178" xr:uid="{07A3FE54-C07F-4E1D-A639-0FACD4C2C3A9}"/>
    <cellStyle name="Millares [0] 17 8" xfId="7206" xr:uid="{26D0E874-62FC-47FF-B24A-12EBC8BB6DFC}"/>
    <cellStyle name="Millares [0] 17 8 2" xfId="28709" xr:uid="{ECDFD38E-2C66-4D5D-BA0D-CD7A712C757B}"/>
    <cellStyle name="Millares [0] 17 9" xfId="8862" xr:uid="{35721058-F732-473B-992C-4C20D6E4A1E6}"/>
    <cellStyle name="Millares [0] 17 9 2" xfId="30365" xr:uid="{5CECC6EF-28FF-48CA-B56D-294581D8E0B2}"/>
    <cellStyle name="Millares [0] 18" xfId="598" xr:uid="{CCD8FC0F-E2F4-4140-8C62-3F580CD65171}"/>
    <cellStyle name="Millares [0] 18 10" xfId="43609" xr:uid="{74B42EAD-7018-4B00-91CD-6CCAC0702450}"/>
    <cellStyle name="Millares [0] 18 11" xfId="50213" xr:uid="{75358125-FC8C-4883-834E-52FCAE9D55A1}"/>
    <cellStyle name="Millares [0] 18 2" xfId="1546" xr:uid="{D818B5D7-80FD-4234-92AB-A3DA767FE38F}"/>
    <cellStyle name="Millares [0] 18 2 2" xfId="4375" xr:uid="{33F346BC-B8D2-4440-9E01-150A7118F063}"/>
    <cellStyle name="Millares [0] 18 2 2 2" xfId="12641" xr:uid="{551395A2-A38C-4120-8C04-754CE89459AA}"/>
    <cellStyle name="Millares [0] 18 2 2 2 2" xfId="34144" xr:uid="{804FC741-91C8-4802-AF7E-47D9ECB78F4E}"/>
    <cellStyle name="Millares [0] 18 2 2 3" xfId="19276" xr:uid="{E4E4169E-4C37-49C3-8042-64A22013761B}"/>
    <cellStyle name="Millares [0] 18 2 2 3 2" xfId="40779" xr:uid="{60FA9667-2E8D-43BA-93A1-3C6BD2661D6A}"/>
    <cellStyle name="Millares [0] 18 2 2 4" xfId="25881" xr:uid="{A9B44F74-915B-4E74-91CD-2BFBC2910243}"/>
    <cellStyle name="Millares [0] 18 2 2 5" xfId="47384" xr:uid="{471631BE-6BB2-455D-9672-598748F1681B}"/>
    <cellStyle name="Millares [0] 18 2 2 6" xfId="53988" xr:uid="{42C54492-65B1-4AD3-985F-DF54F32CE46B}"/>
    <cellStyle name="Millares [0] 18 2 3" xfId="6514" xr:uid="{B967BAF5-4883-42B0-8DBA-9ED17ABAA265}"/>
    <cellStyle name="Millares [0] 18 2 3 2" xfId="14780" xr:uid="{BCE0F8A9-68F3-4CC7-8FCB-3263F9CD96BC}"/>
    <cellStyle name="Millares [0] 18 2 3 2 2" xfId="36283" xr:uid="{FFE20FD3-31D8-4CCC-8869-2CD86BE88C37}"/>
    <cellStyle name="Millares [0] 18 2 3 3" xfId="21415" xr:uid="{DDC0A3ED-FBFC-43EA-90FB-99410DC5841D}"/>
    <cellStyle name="Millares [0] 18 2 3 3 2" xfId="42918" xr:uid="{07748FAB-C2D2-4164-BC1F-D5E16C06C272}"/>
    <cellStyle name="Millares [0] 18 2 3 4" xfId="28020" xr:uid="{DE3BD0BC-36BD-4C58-B6EB-818AE50DA2E6}"/>
    <cellStyle name="Millares [0] 18 2 3 5" xfId="49523" xr:uid="{53DFC464-F485-48D5-A684-431F7EC6D480}"/>
    <cellStyle name="Millares [0] 18 2 3 6" xfId="56127" xr:uid="{FEF99537-691B-4180-AF19-6F3353EA87D7}"/>
    <cellStyle name="Millares [0] 18 2 4" xfId="8155" xr:uid="{8AA4F679-3240-4A15-B1D9-CAAA2C9FBCA1}"/>
    <cellStyle name="Millares [0] 18 2 4 2" xfId="29658" xr:uid="{04C5AAC3-EBAF-4E5A-9804-3DB53640E217}"/>
    <cellStyle name="Millares [0] 18 2 5" xfId="9812" xr:uid="{D3175261-5E2E-4671-BB8A-2FAFC33B4AFA}"/>
    <cellStyle name="Millares [0] 18 2 5 2" xfId="31315" xr:uid="{A6145F07-3EB5-4509-9131-EC1761FCBCA7}"/>
    <cellStyle name="Millares [0] 18 2 6" xfId="16447" xr:uid="{E996FEB9-44F9-4530-8B54-2FF4AB7A125C}"/>
    <cellStyle name="Millares [0] 18 2 6 2" xfId="37950" xr:uid="{056A9CC8-BFED-4EE8-B622-54B14A5A6AE7}"/>
    <cellStyle name="Millares [0] 18 2 7" xfId="23052" xr:uid="{96362216-D802-4070-8CD2-51687B04F82E}"/>
    <cellStyle name="Millares [0] 18 2 8" xfId="44555" xr:uid="{27F81210-555F-4185-9A37-209F5248EC3B}"/>
    <cellStyle name="Millares [0] 18 2 9" xfId="51159" xr:uid="{D30EB5C8-D1A1-4737-ABE0-8C68CF626DBB}"/>
    <cellStyle name="Millares [0] 18 3" xfId="2233" xr:uid="{31CB76C1-5A18-4248-9AD6-0CF2428F9E3D}"/>
    <cellStyle name="Millares [0] 18 3 2" xfId="10499" xr:uid="{DFFF41DB-1621-4885-BA41-BEA9931C4AE3}"/>
    <cellStyle name="Millares [0] 18 3 2 2" xfId="32002" xr:uid="{AA695367-1302-4B8A-8B93-82D10A370E31}"/>
    <cellStyle name="Millares [0] 18 3 3" xfId="17134" xr:uid="{B2E52C2B-CD79-43A6-9190-D37797D34FEE}"/>
    <cellStyle name="Millares [0] 18 3 3 2" xfId="38637" xr:uid="{D2DDDEE0-90CB-4D16-930F-9C2936D4EB02}"/>
    <cellStyle name="Millares [0] 18 3 4" xfId="23739" xr:uid="{873C75DD-44BE-4D2D-A815-D82C6364E2A3}"/>
    <cellStyle name="Millares [0] 18 3 5" xfId="45242" xr:uid="{62F34171-7EDB-432D-85D7-149FC4260222}"/>
    <cellStyle name="Millares [0] 18 3 6" xfId="51846" xr:uid="{B2FD8F10-0083-464D-8707-03EF9AAFA1C8}"/>
    <cellStyle name="Millares [0] 18 4" xfId="3429" xr:uid="{5F37B346-36F8-499B-A915-884813841D98}"/>
    <cellStyle name="Millares [0] 18 4 2" xfId="11695" xr:uid="{54306451-B4B2-4C1D-AFAE-8D456B255CF7}"/>
    <cellStyle name="Millares [0] 18 4 2 2" xfId="33198" xr:uid="{79AD5C02-3F9B-458E-8EEA-583009DEE018}"/>
    <cellStyle name="Millares [0] 18 4 3" xfId="18330" xr:uid="{69D6C33F-30B0-4A1B-B110-8C74D023F88D}"/>
    <cellStyle name="Millares [0] 18 4 3 2" xfId="39833" xr:uid="{287C45FD-2645-4EFB-93F7-E3BF71500D9A}"/>
    <cellStyle name="Millares [0] 18 4 4" xfId="24935" xr:uid="{B3141362-2931-41C1-8ECF-79CE4B2AA81F}"/>
    <cellStyle name="Millares [0] 18 4 5" xfId="46438" xr:uid="{B631B44F-5FD1-4FFE-91D8-69641F3188A4}"/>
    <cellStyle name="Millares [0] 18 4 6" xfId="53042" xr:uid="{8EC6BCA0-88FF-4463-8D61-A7EED555B698}"/>
    <cellStyle name="Millares [0] 18 5" xfId="5568" xr:uid="{EE95B37A-9163-40F9-9C69-544E9284952D}"/>
    <cellStyle name="Millares [0] 18 5 2" xfId="13834" xr:uid="{650AB04F-CF90-4202-9F1A-0EC7999025B7}"/>
    <cellStyle name="Millares [0] 18 5 2 2" xfId="35337" xr:uid="{E8D7A3B4-64B3-4367-92A4-6A4C38A6FDA3}"/>
    <cellStyle name="Millares [0] 18 5 3" xfId="20469" xr:uid="{E5453117-708E-4A89-8144-95D9A859F5F9}"/>
    <cellStyle name="Millares [0] 18 5 3 2" xfId="41972" xr:uid="{ACEF3EA2-78F6-4BCD-BD25-3B71846C9D81}"/>
    <cellStyle name="Millares [0] 18 5 4" xfId="27074" xr:uid="{90B0CDB9-9827-4CB3-9B57-07359730FD24}"/>
    <cellStyle name="Millares [0] 18 5 5" xfId="48577" xr:uid="{37AAFC18-1312-43DD-B22C-A89A06AB3E86}"/>
    <cellStyle name="Millares [0] 18 5 6" xfId="55181" xr:uid="{6501F244-0C21-4C3F-883E-F7C9E0A7FDEB}"/>
    <cellStyle name="Millares [0] 18 6" xfId="7209" xr:uid="{E7A17FB4-C0AB-4427-9BB7-E65CC883EC15}"/>
    <cellStyle name="Millares [0] 18 6 2" xfId="28712" xr:uid="{D1DEAF47-9C5B-4113-BA06-C13275623B21}"/>
    <cellStyle name="Millares [0] 18 7" xfId="8865" xr:uid="{FA7E96B0-2116-4554-8174-85E3B9E2EF85}"/>
    <cellStyle name="Millares [0] 18 7 2" xfId="30368" xr:uid="{0AB5D4F4-7748-4A1A-A61A-4BBF6E37F4DC}"/>
    <cellStyle name="Millares [0] 18 8" xfId="15501" xr:uid="{90888C1D-481E-4A84-8EC4-C0E25204ED38}"/>
    <cellStyle name="Millares [0] 18 8 2" xfId="37004" xr:uid="{93E59DDD-E06E-4122-99AF-3B44998DDA4B}"/>
    <cellStyle name="Millares [0] 18 9" xfId="22106" xr:uid="{8B9177FE-F90D-4949-A4F8-805CEAC98C95}"/>
    <cellStyle name="Millares [0] 19" xfId="601" xr:uid="{D5476CD3-2497-4BA1-8867-84E65470AC81}"/>
    <cellStyle name="Millares [0] 19 10" xfId="43610" xr:uid="{26A1FBF1-1A84-40AB-96F1-5CFC188FAE58}"/>
    <cellStyle name="Millares [0] 19 11" xfId="50214" xr:uid="{5CD3502E-93C4-4866-965C-6326CEDF7126}"/>
    <cellStyle name="Millares [0] 19 2" xfId="1547" xr:uid="{4CFB9065-B870-4839-97A3-ACDC126703C7}"/>
    <cellStyle name="Millares [0] 19 2 2" xfId="4376" xr:uid="{AA8171BE-D8E9-4ADF-A0B3-537715D4A9BF}"/>
    <cellStyle name="Millares [0] 19 2 2 2" xfId="12642" xr:uid="{5BCE7D57-24F8-423E-B139-60D14A90F205}"/>
    <cellStyle name="Millares [0] 19 2 2 2 2" xfId="34145" xr:uid="{3CCCBF2C-366F-4BB3-94B5-211170DDDB52}"/>
    <cellStyle name="Millares [0] 19 2 2 3" xfId="19277" xr:uid="{25A80089-41C6-47CA-9053-BE11F935E72E}"/>
    <cellStyle name="Millares [0] 19 2 2 3 2" xfId="40780" xr:uid="{DA32CB06-B2F1-49D6-AA15-60FF5DCAC2C9}"/>
    <cellStyle name="Millares [0] 19 2 2 4" xfId="25882" xr:uid="{A88163AF-4D7C-4EFC-AB30-84E258A13DFA}"/>
    <cellStyle name="Millares [0] 19 2 2 5" xfId="47385" xr:uid="{0D4FD1A5-BDB4-4DA6-8413-B9AD9121A12D}"/>
    <cellStyle name="Millares [0] 19 2 2 6" xfId="53989" xr:uid="{E1E24F2D-8E7D-41F8-AADD-2816FD034EA6}"/>
    <cellStyle name="Millares [0] 19 2 3" xfId="6515" xr:uid="{97CB5B4D-1131-48DC-9F70-BB77D8E3298A}"/>
    <cellStyle name="Millares [0] 19 2 3 2" xfId="14781" xr:uid="{35CE525D-1F67-4374-97E3-39C10E7E0391}"/>
    <cellStyle name="Millares [0] 19 2 3 2 2" xfId="36284" xr:uid="{FC9CC2E4-5619-4B18-B4B9-273D8542809D}"/>
    <cellStyle name="Millares [0] 19 2 3 3" xfId="21416" xr:uid="{A34FA2AE-AFE3-481F-A0EE-7D5955C34375}"/>
    <cellStyle name="Millares [0] 19 2 3 3 2" xfId="42919" xr:uid="{C4FD05CB-C145-4617-A51B-4223403FB231}"/>
    <cellStyle name="Millares [0] 19 2 3 4" xfId="28021" xr:uid="{1EF37C5D-E8C3-4B04-A318-FEA002536219}"/>
    <cellStyle name="Millares [0] 19 2 3 5" xfId="49524" xr:uid="{072BCE43-C7A7-4DEC-8FE5-FAF5BC3B19D6}"/>
    <cellStyle name="Millares [0] 19 2 3 6" xfId="56128" xr:uid="{A3E2534A-FA95-4DEB-AF63-808CA223282C}"/>
    <cellStyle name="Millares [0] 19 2 4" xfId="8156" xr:uid="{F25B431F-1555-45A8-B602-CD10D3CDD4D6}"/>
    <cellStyle name="Millares [0] 19 2 4 2" xfId="29659" xr:uid="{CF379D8F-DC3C-42FF-9D64-92B4609C8B9A}"/>
    <cellStyle name="Millares [0] 19 2 5" xfId="9813" xr:uid="{4222CA4A-BFA0-477C-9C26-AEB8D375AD16}"/>
    <cellStyle name="Millares [0] 19 2 5 2" xfId="31316" xr:uid="{15D3261A-519F-461D-98B7-DBF7F32103D7}"/>
    <cellStyle name="Millares [0] 19 2 6" xfId="16448" xr:uid="{BBE34838-B5DC-4791-BBA9-03432E391225}"/>
    <cellStyle name="Millares [0] 19 2 6 2" xfId="37951" xr:uid="{92F4FBF9-179A-45C6-AEA6-33366FB81132}"/>
    <cellStyle name="Millares [0] 19 2 7" xfId="23053" xr:uid="{16176D9F-9B47-4BDB-A3EF-F2F423BC902C}"/>
    <cellStyle name="Millares [0] 19 2 8" xfId="44556" xr:uid="{4A40EE8A-36EB-48D3-B174-07A35702E74A}"/>
    <cellStyle name="Millares [0] 19 2 9" xfId="51160" xr:uid="{E2F0D9F7-57D4-4E41-AB15-FB6C3232C7B5}"/>
    <cellStyle name="Millares [0] 19 3" xfId="2234" xr:uid="{0ECEF88A-4BC0-4034-8098-0DFF4ED69EC7}"/>
    <cellStyle name="Millares [0] 19 3 2" xfId="10500" xr:uid="{61B01ED8-9CBE-4A73-BDE6-2EE149A079AA}"/>
    <cellStyle name="Millares [0] 19 3 2 2" xfId="32003" xr:uid="{6151096C-FD0F-48BC-A033-EF3EC1E540D4}"/>
    <cellStyle name="Millares [0] 19 3 3" xfId="17135" xr:uid="{A02E91C5-83CD-4BED-9360-981E1F78AF82}"/>
    <cellStyle name="Millares [0] 19 3 3 2" xfId="38638" xr:uid="{04163AAB-9C05-44EA-B533-81E62D872B89}"/>
    <cellStyle name="Millares [0] 19 3 4" xfId="23740" xr:uid="{F955ECA8-E9B3-4BA6-977C-8EB05371DA76}"/>
    <cellStyle name="Millares [0] 19 3 5" xfId="45243" xr:uid="{AF11948E-0F3F-406A-BCDA-9EE070164D12}"/>
    <cellStyle name="Millares [0] 19 3 6" xfId="51847" xr:uid="{1D9D7228-1B6D-46F2-AE59-59AF53CAD219}"/>
    <cellStyle name="Millares [0] 19 4" xfId="3430" xr:uid="{89B68962-0424-4FB9-8D0C-0F397787EEF5}"/>
    <cellStyle name="Millares [0] 19 4 2" xfId="11696" xr:uid="{778A1787-1D57-4FED-8CC3-D159C7EF265B}"/>
    <cellStyle name="Millares [0] 19 4 2 2" xfId="33199" xr:uid="{7EE8A505-E5C7-43B1-93BD-1CF7B9AD3E4E}"/>
    <cellStyle name="Millares [0] 19 4 3" xfId="18331" xr:uid="{13C4974A-C896-40E8-87DF-F221D0B3ADA8}"/>
    <cellStyle name="Millares [0] 19 4 3 2" xfId="39834" xr:uid="{A8222372-23F3-4BDE-A876-F266753EBFA7}"/>
    <cellStyle name="Millares [0] 19 4 4" xfId="24936" xr:uid="{77E8C7DB-9EA7-4ECE-871D-14792F642D7B}"/>
    <cellStyle name="Millares [0] 19 4 5" xfId="46439" xr:uid="{C08DBFF9-391F-42AB-9719-7FEBD18363A6}"/>
    <cellStyle name="Millares [0] 19 4 6" xfId="53043" xr:uid="{78D7FAB5-C76F-4D4C-861E-E3963C625B6D}"/>
    <cellStyle name="Millares [0] 19 5" xfId="5569" xr:uid="{4FBE558A-F32F-4E3E-9C28-845DB67E299A}"/>
    <cellStyle name="Millares [0] 19 5 2" xfId="13835" xr:uid="{5462F8CA-0FE3-4464-911F-D5C10FC6621E}"/>
    <cellStyle name="Millares [0] 19 5 2 2" xfId="35338" xr:uid="{D9C6FDEA-9E6E-4928-AA71-5639E071DD7A}"/>
    <cellStyle name="Millares [0] 19 5 3" xfId="20470" xr:uid="{19C7D355-51FE-4FB6-91DE-AC4DB760B6E9}"/>
    <cellStyle name="Millares [0] 19 5 3 2" xfId="41973" xr:uid="{271EB3D2-FADD-4A94-BA13-9D6A6F9C8EB7}"/>
    <cellStyle name="Millares [0] 19 5 4" xfId="27075" xr:uid="{7326E264-C804-42D7-99A2-F70715299F17}"/>
    <cellStyle name="Millares [0] 19 5 5" xfId="48578" xr:uid="{F22F8685-3E11-46E0-8CCB-3656ABD811E7}"/>
    <cellStyle name="Millares [0] 19 5 6" xfId="55182" xr:uid="{CD67A816-BCDC-495C-B506-83A445CB4150}"/>
    <cellStyle name="Millares [0] 19 6" xfId="7210" xr:uid="{5EC3FFD0-9C53-46C2-BA01-D36483DDC9D4}"/>
    <cellStyle name="Millares [0] 19 6 2" xfId="28713" xr:uid="{0A32F6C3-5607-409A-9DA5-74D8AA5BF884}"/>
    <cellStyle name="Millares [0] 19 7" xfId="8867" xr:uid="{3F0E51FE-836C-4D06-8F5B-CF9A08F760D8}"/>
    <cellStyle name="Millares [0] 19 7 2" xfId="30370" xr:uid="{5F2F6029-69B0-4EF9-92FC-79898BBB5148}"/>
    <cellStyle name="Millares [0] 19 8" xfId="15502" xr:uid="{769F2040-CD06-439B-B73A-C0A20D823A08}"/>
    <cellStyle name="Millares [0] 19 8 2" xfId="37005" xr:uid="{C3EE9FD7-2F47-40E1-85E0-7D008BEBF1C4}"/>
    <cellStyle name="Millares [0] 19 9" xfId="22107" xr:uid="{41931349-3953-4A89-BCEB-DE322977E12C}"/>
    <cellStyle name="Millares [0] 2" xfId="101" xr:uid="{9C6DD605-A1B7-434B-938E-0D89D763012E}"/>
    <cellStyle name="Millares [0] 2 2" xfId="251" xr:uid="{C53CF60A-B8B4-4B51-BFC2-519287DF80B5}"/>
    <cellStyle name="Millares [0] 2 2 10" xfId="3130" xr:uid="{ABA465AB-A9A6-460E-911B-9E26B4EA7D06}"/>
    <cellStyle name="Millares [0] 2 2 10 2" xfId="11396" xr:uid="{A6178DA8-C05F-4BEF-A5AD-035A8113E925}"/>
    <cellStyle name="Millares [0] 2 2 10 2 2" xfId="32899" xr:uid="{899398DC-C6D0-47D1-A23E-46CCF9B851E8}"/>
    <cellStyle name="Millares [0] 2 2 10 3" xfId="18031" xr:uid="{64C9E011-2685-4A97-9F42-9E7671166D5D}"/>
    <cellStyle name="Millares [0] 2 2 10 3 2" xfId="39534" xr:uid="{8F4BA47A-233B-47C8-AEAD-C0510C9C840F}"/>
    <cellStyle name="Millares [0] 2 2 10 4" xfId="24636" xr:uid="{A6A8087D-0F81-4F35-8495-9DCD9EAC8143}"/>
    <cellStyle name="Millares [0] 2 2 10 5" xfId="46139" xr:uid="{274F371F-BBF8-47A2-82A8-87803D07B76E}"/>
    <cellStyle name="Millares [0] 2 2 10 6" xfId="52743" xr:uid="{85BA96CC-F9B9-4075-B434-6637D52A1DA6}"/>
    <cellStyle name="Millares [0] 2 2 11" xfId="4765" xr:uid="{5E22720E-B249-482A-B3DF-9E008DE5D70C}"/>
    <cellStyle name="Millares [0] 2 2 11 2" xfId="13031" xr:uid="{FA089B7A-E7C3-487A-96AA-52FC8DD8E8CD}"/>
    <cellStyle name="Millares [0] 2 2 11 2 2" xfId="34534" xr:uid="{F44923EA-1F0A-45F0-AAF8-814F45DC2FFA}"/>
    <cellStyle name="Millares [0] 2 2 11 3" xfId="19666" xr:uid="{A5660DEC-D73E-415C-B4CC-426A10ECEF0B}"/>
    <cellStyle name="Millares [0] 2 2 11 3 2" xfId="41169" xr:uid="{F8D6ADC9-F316-4859-A378-F3AEA6818EAF}"/>
    <cellStyle name="Millares [0] 2 2 11 4" xfId="26271" xr:uid="{04D1CF68-2F52-4096-9C3A-17C82269020A}"/>
    <cellStyle name="Millares [0] 2 2 11 5" xfId="47774" xr:uid="{BE7CAAD6-801E-461C-A222-D7CECDB5DAA0}"/>
    <cellStyle name="Millares [0] 2 2 11 6" xfId="54378" xr:uid="{268044B1-3BC7-4349-B258-81EF5A49FAAE}"/>
    <cellStyle name="Millares [0] 2 2 12" xfId="5268" xr:uid="{F847B9B0-2D0F-4CFB-9EF3-F498E3336E0E}"/>
    <cellStyle name="Millares [0] 2 2 12 2" xfId="13534" xr:uid="{ABD2E9A4-1FF3-46B8-B6A5-0895829C81DF}"/>
    <cellStyle name="Millares [0] 2 2 12 2 2" xfId="35037" xr:uid="{DD05DB3C-4F30-4C38-AB30-C9E27040D359}"/>
    <cellStyle name="Millares [0] 2 2 12 3" xfId="20169" xr:uid="{1DF785B3-49CE-40D8-918F-0E81D169CC44}"/>
    <cellStyle name="Millares [0] 2 2 12 3 2" xfId="41672" xr:uid="{A7D222D6-784B-4270-AA25-A787454A9A69}"/>
    <cellStyle name="Millares [0] 2 2 12 4" xfId="26774" xr:uid="{1816DF92-1827-4DED-9C88-1E9C93AB9D74}"/>
    <cellStyle name="Millares [0] 2 2 12 5" xfId="48277" xr:uid="{5EFB66E3-01F8-4ACA-93A2-037D308EDC30}"/>
    <cellStyle name="Millares [0] 2 2 12 6" xfId="54881" xr:uid="{2A2D05F2-25C9-4359-B563-49EFDF413669}"/>
    <cellStyle name="Millares [0] 2 2 13" xfId="6909" xr:uid="{82A2AB70-6326-4216-89A4-E56AEDAA9CF5}"/>
    <cellStyle name="Millares [0] 2 2 13 2" xfId="28412" xr:uid="{49165835-BF80-47A1-A9A3-90AACD430189}"/>
    <cellStyle name="Millares [0] 2 2 14" xfId="8564" xr:uid="{8A860948-D3F9-4FEF-84E5-CF2218D45F47}"/>
    <cellStyle name="Millares [0] 2 2 14 2" xfId="30067" xr:uid="{94BDA665-C56E-4BB6-A9D0-93908DAA4022}"/>
    <cellStyle name="Millares [0] 2 2 15" xfId="15202" xr:uid="{7E3DD4A1-1198-4DEB-BF7C-64230D731282}"/>
    <cellStyle name="Millares [0] 2 2 15 2" xfId="36705" xr:uid="{0EAA0499-FB10-4D3F-80AE-88034302B591}"/>
    <cellStyle name="Millares [0] 2 2 16" xfId="21807" xr:uid="{B570E435-02BA-4AF6-8B86-6FBCABC6D6BC}"/>
    <cellStyle name="Millares [0] 2 2 17" xfId="43310" xr:uid="{BD572E8E-0890-47D3-A924-E7847562A6F2}"/>
    <cellStyle name="Millares [0] 2 2 18" xfId="49914" xr:uid="{658D039E-631F-467B-826B-87FDBE9ABCD4}"/>
    <cellStyle name="Millares [0] 2 2 2" xfId="303" xr:uid="{A04AF003-CB00-4771-A68B-BBE16C639ED7}"/>
    <cellStyle name="Millares [0] 2 2 2 10" xfId="4770" xr:uid="{9A1537BD-72A0-47D8-AD8F-14E6E486CCD9}"/>
    <cellStyle name="Millares [0] 2 2 2 10 2" xfId="13036" xr:uid="{46DBD93E-9C59-4580-9CBF-6623046267C0}"/>
    <cellStyle name="Millares [0] 2 2 2 10 2 2" xfId="34539" xr:uid="{6BCE52D7-0C0E-41D2-9B42-2945C41069E5}"/>
    <cellStyle name="Millares [0] 2 2 2 10 3" xfId="19671" xr:uid="{CB41D03C-D8BF-4B69-AA02-A14289C67415}"/>
    <cellStyle name="Millares [0] 2 2 2 10 3 2" xfId="41174" xr:uid="{B0CD7D05-9A60-4701-9A82-1CF3375AFB72}"/>
    <cellStyle name="Millares [0] 2 2 2 10 4" xfId="26276" xr:uid="{7D46D765-EAEC-443F-AB17-B5DE476561A8}"/>
    <cellStyle name="Millares [0] 2 2 2 10 5" xfId="47779" xr:uid="{0328EF67-33EB-442D-981E-DF21576965FC}"/>
    <cellStyle name="Millares [0] 2 2 2 10 6" xfId="54383" xr:uid="{B511CAEB-7112-4A3A-9EFD-02CD5348FF69}"/>
    <cellStyle name="Millares [0] 2 2 2 11" xfId="5274" xr:uid="{31932674-940A-4D08-B48D-9D1C4D86F1C4}"/>
    <cellStyle name="Millares [0] 2 2 2 11 2" xfId="13540" xr:uid="{D81A9093-F11E-47C9-BB2D-2BDA24C918AF}"/>
    <cellStyle name="Millares [0] 2 2 2 11 2 2" xfId="35043" xr:uid="{E1F8E1D4-C544-4423-BC9B-BAD96C55DD7D}"/>
    <cellStyle name="Millares [0] 2 2 2 11 3" xfId="20175" xr:uid="{17AC4195-052F-450F-8EEE-B7B76C804A7C}"/>
    <cellStyle name="Millares [0] 2 2 2 11 3 2" xfId="41678" xr:uid="{7C10D64F-E824-498F-AC4B-D2BA353DFE86}"/>
    <cellStyle name="Millares [0] 2 2 2 11 4" xfId="26780" xr:uid="{C54EE5C4-611E-4A3A-8CB5-834698FF3AC4}"/>
    <cellStyle name="Millares [0] 2 2 2 11 5" xfId="48283" xr:uid="{3793B154-C3D5-4441-9FA5-FA79ABE94FB5}"/>
    <cellStyle name="Millares [0] 2 2 2 11 6" xfId="54887" xr:uid="{1F27D5A3-2345-475B-8213-CDFEDEA8FA0E}"/>
    <cellStyle name="Millares [0] 2 2 2 12" xfId="6915" xr:uid="{871FF217-0701-4CFD-A999-1AD5FCC10331}"/>
    <cellStyle name="Millares [0] 2 2 2 12 2" xfId="28418" xr:uid="{2B266D9B-F80E-4A15-BE1A-651A3F210F14}"/>
    <cellStyle name="Millares [0] 2 2 2 13" xfId="8571" xr:uid="{501E9C3E-1634-4F67-8427-C3FBE1F89251}"/>
    <cellStyle name="Millares [0] 2 2 2 13 2" xfId="30074" xr:uid="{1CAB05F1-74C5-4E06-AEEB-25D0B19AA242}"/>
    <cellStyle name="Millares [0] 2 2 2 14" xfId="15207" xr:uid="{645CA9F3-97F6-42E0-9CAF-77FF859CE5B1}"/>
    <cellStyle name="Millares [0] 2 2 2 14 2" xfId="36710" xr:uid="{347FB19A-DFDB-4842-8CDA-E7C58E52A9E0}"/>
    <cellStyle name="Millares [0] 2 2 2 15" xfId="21812" xr:uid="{1596DFE3-EC09-4238-9DCE-5FACD199060B}"/>
    <cellStyle name="Millares [0] 2 2 2 16" xfId="43315" xr:uid="{D265FE1B-67DF-4968-90BE-FE1CE4EDB4F9}"/>
    <cellStyle name="Millares [0] 2 2 2 17" xfId="49919" xr:uid="{70AD9E28-1D6F-46C8-8CFA-EBEE3AC0FF8A}"/>
    <cellStyle name="Millares [0] 2 2 2 2" xfId="568" xr:uid="{EA26B43D-99FE-4ED5-A0C5-78AA624AE3C1}"/>
    <cellStyle name="Millares [0] 2 2 2 2 10" xfId="7179" xr:uid="{70F90585-11ED-45C4-8B3B-086A4CBC8322}"/>
    <cellStyle name="Millares [0] 2 2 2 2 10 2" xfId="28682" xr:uid="{5D305D48-B934-424A-963B-A033500F542E}"/>
    <cellStyle name="Millares [0] 2 2 2 2 11" xfId="8835" xr:uid="{B49EAF81-ECFE-44F4-80AA-CC381CF66C87}"/>
    <cellStyle name="Millares [0] 2 2 2 2 11 2" xfId="30338" xr:uid="{65DB9955-7A3B-4E15-92BA-2C808361940D}"/>
    <cellStyle name="Millares [0] 2 2 2 2 12" xfId="15471" xr:uid="{A27A2DDD-6653-4675-8C40-0E42F1AF20CD}"/>
    <cellStyle name="Millares [0] 2 2 2 2 12 2" xfId="36974" xr:uid="{735B9D72-92E1-444D-A5F2-E7A3107BF397}"/>
    <cellStyle name="Millares [0] 2 2 2 2 13" xfId="22076" xr:uid="{F3DE350A-F547-42A8-B6C8-963AC839D939}"/>
    <cellStyle name="Millares [0] 2 2 2 2 14" xfId="43579" xr:uid="{41B3AD68-C2A1-451B-9DD5-327CD328B4F1}"/>
    <cellStyle name="Millares [0] 2 2 2 2 15" xfId="50183" xr:uid="{798FD86B-48EE-4291-BFF7-7AE085123893}"/>
    <cellStyle name="Millares [0] 2 2 2 2 2" xfId="850" xr:uid="{AADB8F98-F57E-41DF-84C2-ECADFD9D35F5}"/>
    <cellStyle name="Millares [0] 2 2 2 2 2 10" xfId="15751" xr:uid="{B4D60ECD-1B53-49AC-B24F-7661AFF55CB6}"/>
    <cellStyle name="Millares [0] 2 2 2 2 2 10 2" xfId="37254" xr:uid="{443ED115-EB48-4EB5-979C-54F9CAEDB863}"/>
    <cellStyle name="Millares [0] 2 2 2 2 2 11" xfId="22356" xr:uid="{F20DF56C-9FED-4936-954A-07353B559DF5}"/>
    <cellStyle name="Millares [0] 2 2 2 2 2 12" xfId="43859" xr:uid="{B61F1916-24EE-44E2-933E-F174CA04525A}"/>
    <cellStyle name="Millares [0] 2 2 2 2 2 13" xfId="50463" xr:uid="{2B3FF5A6-0289-4F1E-8014-B53075D6F0EB}"/>
    <cellStyle name="Millares [0] 2 2 2 2 2 2" xfId="1796" xr:uid="{65FD52DC-5315-45B1-9264-09527A2F8C4A}"/>
    <cellStyle name="Millares [0] 2 2 2 2 2 2 2" xfId="4625" xr:uid="{06070DD6-7D1D-423B-BEC0-796711788E4C}"/>
    <cellStyle name="Millares [0] 2 2 2 2 2 2 2 2" xfId="12891" xr:uid="{448AB3A6-CDA9-403D-9854-0C29738D1C16}"/>
    <cellStyle name="Millares [0] 2 2 2 2 2 2 2 2 2" xfId="34394" xr:uid="{1779C66E-DBA4-4B7E-A478-79FB11747DD9}"/>
    <cellStyle name="Millares [0] 2 2 2 2 2 2 2 3" xfId="19526" xr:uid="{7E6C239A-7052-47E3-B99E-B8153FBFA829}"/>
    <cellStyle name="Millares [0] 2 2 2 2 2 2 2 3 2" xfId="41029" xr:uid="{DFE06275-541E-4426-9BAB-4EA7ED9BB8A4}"/>
    <cellStyle name="Millares [0] 2 2 2 2 2 2 2 4" xfId="26131" xr:uid="{602A0C94-74FD-4DC9-AA01-2877F3E65DCC}"/>
    <cellStyle name="Millares [0] 2 2 2 2 2 2 2 5" xfId="47634" xr:uid="{68902D6A-E62D-4323-BEF2-3E9A970D4359}"/>
    <cellStyle name="Millares [0] 2 2 2 2 2 2 2 6" xfId="54238" xr:uid="{822D43BE-3DE7-4D87-BF41-CE3F8927600F}"/>
    <cellStyle name="Millares [0] 2 2 2 2 2 2 3" xfId="6764" xr:uid="{71F17DE8-F645-4909-ABA2-85875793E51D}"/>
    <cellStyle name="Millares [0] 2 2 2 2 2 2 3 2" xfId="15030" xr:uid="{92BF5E15-FD4D-4FC2-BEFE-F2E236A89FEB}"/>
    <cellStyle name="Millares [0] 2 2 2 2 2 2 3 2 2" xfId="36533" xr:uid="{95C27C6C-CA29-49F3-AE37-032DFF6C01D7}"/>
    <cellStyle name="Millares [0] 2 2 2 2 2 2 3 3" xfId="21665" xr:uid="{B8BA6701-5905-4A25-9348-DDEEAE57A53E}"/>
    <cellStyle name="Millares [0] 2 2 2 2 2 2 3 3 2" xfId="43168" xr:uid="{08CCC2FC-4503-4D22-BC2D-BE726B8788D6}"/>
    <cellStyle name="Millares [0] 2 2 2 2 2 2 3 4" xfId="28270" xr:uid="{0FE92181-67D7-422E-BD28-C3CE783B02B7}"/>
    <cellStyle name="Millares [0] 2 2 2 2 2 2 3 5" xfId="49773" xr:uid="{3B930AB9-6EE6-4700-BE75-B492B71193BE}"/>
    <cellStyle name="Millares [0] 2 2 2 2 2 2 3 6" xfId="56377" xr:uid="{78BAF97A-7D6B-40E9-8397-A7C06C03FB8F}"/>
    <cellStyle name="Millares [0] 2 2 2 2 2 2 4" xfId="8405" xr:uid="{129B8C53-2B25-43C6-AB46-E02A754EC43C}"/>
    <cellStyle name="Millares [0] 2 2 2 2 2 2 4 2" xfId="29908" xr:uid="{DC31140A-F2FE-4BCD-92C3-EEC4AD9A31C7}"/>
    <cellStyle name="Millares [0] 2 2 2 2 2 2 5" xfId="10062" xr:uid="{828D02CF-0420-4018-BCDD-29241600C4E1}"/>
    <cellStyle name="Millares [0] 2 2 2 2 2 2 5 2" xfId="31565" xr:uid="{0AEFE74F-85AF-4E67-AFD7-EC81AA336455}"/>
    <cellStyle name="Millares [0] 2 2 2 2 2 2 6" xfId="16697" xr:uid="{AE537E54-F5E6-46CC-B5E7-EBFCC86727C2}"/>
    <cellStyle name="Millares [0] 2 2 2 2 2 2 6 2" xfId="38200" xr:uid="{BFFD2DD5-6360-4990-912A-48A2E6FA5695}"/>
    <cellStyle name="Millares [0] 2 2 2 2 2 2 7" xfId="23302" xr:uid="{470992F5-9C49-436D-A495-8E38D88F21B7}"/>
    <cellStyle name="Millares [0] 2 2 2 2 2 2 8" xfId="44805" xr:uid="{EDFAF6AC-214A-4224-83D7-EF1470071FFD}"/>
    <cellStyle name="Millares [0] 2 2 2 2 2 2 9" xfId="51409" xr:uid="{9711C3FA-9F36-4B80-B9FD-F92134BBECEB}"/>
    <cellStyle name="Millares [0] 2 2 2 2 2 3" xfId="2483" xr:uid="{7F9F4726-8606-4486-A3BB-49410C6E205F}"/>
    <cellStyle name="Millares [0] 2 2 2 2 2 3 2" xfId="10749" xr:uid="{1D3B1489-C49F-4C5E-A756-C25A2BE37ACD}"/>
    <cellStyle name="Millares [0] 2 2 2 2 2 3 2 2" xfId="32252" xr:uid="{B216A1CD-8656-4FE7-9333-957151C1113E}"/>
    <cellStyle name="Millares [0] 2 2 2 2 2 3 3" xfId="17384" xr:uid="{34CFFBEC-DA67-4CD8-9321-4D569A4D34BE}"/>
    <cellStyle name="Millares [0] 2 2 2 2 2 3 3 2" xfId="38887" xr:uid="{FDE51B7A-2F2F-439F-8C75-58D9CA4155CC}"/>
    <cellStyle name="Millares [0] 2 2 2 2 2 3 4" xfId="23989" xr:uid="{232F9B90-29A0-4F8D-A27F-85C973848469}"/>
    <cellStyle name="Millares [0] 2 2 2 2 2 3 5" xfId="45492" xr:uid="{FA693140-C5F3-4721-91D1-A4DAC10027F6}"/>
    <cellStyle name="Millares [0] 2 2 2 2 2 3 6" xfId="52096" xr:uid="{F320DE58-E853-4B1C-945E-BD0AAD477218}"/>
    <cellStyle name="Millares [0] 2 2 2 2 2 4" xfId="3000" xr:uid="{B71A2D57-DDF7-478C-8A94-F11723ABC6D3}"/>
    <cellStyle name="Millares [0] 2 2 2 2 2 4 2" xfId="11266" xr:uid="{F17122C0-0148-4757-97A5-ACBEDDAA85DC}"/>
    <cellStyle name="Millares [0] 2 2 2 2 2 4 2 2" xfId="32769" xr:uid="{E51B75BA-E3FA-4504-BC46-BF3604E46817}"/>
    <cellStyle name="Millares [0] 2 2 2 2 2 4 3" xfId="17901" xr:uid="{CF307755-603D-4A74-804F-3DD50261975D}"/>
    <cellStyle name="Millares [0] 2 2 2 2 2 4 3 2" xfId="39404" xr:uid="{C3AB4771-87D8-4A1B-B385-0B386C470803}"/>
    <cellStyle name="Millares [0] 2 2 2 2 2 4 4" xfId="24506" xr:uid="{CB5204BE-2101-4FFF-964E-98492768101F}"/>
    <cellStyle name="Millares [0] 2 2 2 2 2 4 5" xfId="46009" xr:uid="{08B1112E-56FC-4C5F-B264-138E3138F111}"/>
    <cellStyle name="Millares [0] 2 2 2 2 2 4 6" xfId="52613" xr:uid="{9D52AECF-1BC6-4ED3-BDC3-C277E9C60D35}"/>
    <cellStyle name="Millares [0] 2 2 2 2 2 5" xfId="3679" xr:uid="{AB076401-42AE-4069-8A35-703811AF296B}"/>
    <cellStyle name="Millares [0] 2 2 2 2 2 5 2" xfId="11945" xr:uid="{412F2CE1-5F04-48DA-99CB-ACFFE75D19E0}"/>
    <cellStyle name="Millares [0] 2 2 2 2 2 5 2 2" xfId="33448" xr:uid="{2E39B786-005F-4554-83BA-2260B911AEA9}"/>
    <cellStyle name="Millares [0] 2 2 2 2 2 5 3" xfId="18580" xr:uid="{C57C57EE-81E5-4B00-9A18-7001B4BBCD75}"/>
    <cellStyle name="Millares [0] 2 2 2 2 2 5 3 2" xfId="40083" xr:uid="{A2E5F673-375C-45F8-8D80-15E4706952FB}"/>
    <cellStyle name="Millares [0] 2 2 2 2 2 5 4" xfId="25185" xr:uid="{73E21B99-147A-4AED-A1EE-20723D3CD714}"/>
    <cellStyle name="Millares [0] 2 2 2 2 2 5 5" xfId="46688" xr:uid="{CC111CAA-602B-4544-BAAE-22EB7F22FDEE}"/>
    <cellStyle name="Millares [0] 2 2 2 2 2 5 6" xfId="53292" xr:uid="{66E58D05-F6D0-4258-B935-F013383130E3}"/>
    <cellStyle name="Millares [0] 2 2 2 2 2 6" xfId="5144" xr:uid="{9FB55395-E02D-401E-8C60-B211BC98F8F8}"/>
    <cellStyle name="Millares [0] 2 2 2 2 2 6 2" xfId="13410" xr:uid="{5C96DFCF-BD07-4E86-B659-B7058E16926A}"/>
    <cellStyle name="Millares [0] 2 2 2 2 2 6 2 2" xfId="34913" xr:uid="{D860FA1D-BA3D-480A-845A-DC0E4559426A}"/>
    <cellStyle name="Millares [0] 2 2 2 2 2 6 3" xfId="20045" xr:uid="{2C2A31CC-777C-44E0-92ED-3430EB35BBFC}"/>
    <cellStyle name="Millares [0] 2 2 2 2 2 6 3 2" xfId="41548" xr:uid="{766F695A-7BE3-4730-B4AD-ACADFB24D0F2}"/>
    <cellStyle name="Millares [0] 2 2 2 2 2 6 4" xfId="26650" xr:uid="{5B0F4E31-CC26-4D46-A228-485BD9C7648F}"/>
    <cellStyle name="Millares [0] 2 2 2 2 2 6 5" xfId="48153" xr:uid="{A4F26858-90F5-4F24-BB24-FBABCA3044A3}"/>
    <cellStyle name="Millares [0] 2 2 2 2 2 6 6" xfId="54757" xr:uid="{0B87E5CD-B10C-4566-BBEF-8B1D163E8265}"/>
    <cellStyle name="Millares [0] 2 2 2 2 2 7" xfId="5818" xr:uid="{09FC8BB6-250E-496C-9D89-7DF0CB5EF8E8}"/>
    <cellStyle name="Millares [0] 2 2 2 2 2 7 2" xfId="14084" xr:uid="{10CF317C-859E-4B7D-A35A-B847A5814236}"/>
    <cellStyle name="Millares [0] 2 2 2 2 2 7 2 2" xfId="35587" xr:uid="{2A7D26E5-745E-473B-9F97-C4DF9065AA1C}"/>
    <cellStyle name="Millares [0] 2 2 2 2 2 7 3" xfId="20719" xr:uid="{B4B589B5-0CBB-4D99-90A8-35BBB71FBCC5}"/>
    <cellStyle name="Millares [0] 2 2 2 2 2 7 3 2" xfId="42222" xr:uid="{5CEB7D5E-B13E-4FB2-A5A7-DC80627CE933}"/>
    <cellStyle name="Millares [0] 2 2 2 2 2 7 4" xfId="27324" xr:uid="{B2F57A2A-59CF-4F28-B284-1A5D560C117F}"/>
    <cellStyle name="Millares [0] 2 2 2 2 2 7 5" xfId="48827" xr:uid="{794C774C-5640-41AC-8AED-63574FFA0967}"/>
    <cellStyle name="Millares [0] 2 2 2 2 2 7 6" xfId="55431" xr:uid="{4DB9899D-4B5B-47C3-93F6-6A8C2EC77DD9}"/>
    <cellStyle name="Millares [0] 2 2 2 2 2 8" xfId="7459" xr:uid="{B217ADE1-0C32-4383-9467-8D84F5834A73}"/>
    <cellStyle name="Millares [0] 2 2 2 2 2 8 2" xfId="28962" xr:uid="{36C5002D-54E5-4F92-878A-76186A648E64}"/>
    <cellStyle name="Millares [0] 2 2 2 2 2 9" xfId="9116" xr:uid="{D1B3D2F9-ECCC-46C5-8612-BB9718BD0E74}"/>
    <cellStyle name="Millares [0] 2 2 2 2 2 9 2" xfId="30619" xr:uid="{511B2212-2CA8-49D3-8DEE-C27653E60FA8}"/>
    <cellStyle name="Millares [0] 2 2 2 2 3" xfId="1120" xr:uid="{CB0C6715-B249-477C-8A2C-BD85DE1EF798}"/>
    <cellStyle name="Millares [0] 2 2 2 2 3 2" xfId="3949" xr:uid="{C7678E8F-11A0-4B42-9C5F-D2C9B27D6731}"/>
    <cellStyle name="Millares [0] 2 2 2 2 3 2 2" xfId="12215" xr:uid="{AF855D9B-85E7-4E68-BAFF-141FA8E295AB}"/>
    <cellStyle name="Millares [0] 2 2 2 2 3 2 2 2" xfId="33718" xr:uid="{6AC9CF30-16F7-41F1-9C29-65FF65596610}"/>
    <cellStyle name="Millares [0] 2 2 2 2 3 2 3" xfId="18850" xr:uid="{E4B74835-86BE-46BC-B773-9EDB67FC5BFA}"/>
    <cellStyle name="Millares [0] 2 2 2 2 3 2 3 2" xfId="40353" xr:uid="{65622AD6-2E28-46EB-A260-FF628751486A}"/>
    <cellStyle name="Millares [0] 2 2 2 2 3 2 4" xfId="25455" xr:uid="{7936B262-C1FC-4D38-ADBB-37256B04A853}"/>
    <cellStyle name="Millares [0] 2 2 2 2 3 2 5" xfId="46958" xr:uid="{8298E638-18A7-4087-829D-0B63EE32A6E3}"/>
    <cellStyle name="Millares [0] 2 2 2 2 3 2 6" xfId="53562" xr:uid="{8AE0B06A-D121-4B31-8752-DD229C76C954}"/>
    <cellStyle name="Millares [0] 2 2 2 2 3 3" xfId="6088" xr:uid="{0C684211-3F4B-4B44-9A23-F5F1E82E8708}"/>
    <cellStyle name="Millares [0] 2 2 2 2 3 3 2" xfId="14354" xr:uid="{581E76D9-A41D-4278-901B-D9689E941296}"/>
    <cellStyle name="Millares [0] 2 2 2 2 3 3 2 2" xfId="35857" xr:uid="{6F649CCB-D98A-4765-B9D4-39E065EE5E4A}"/>
    <cellStyle name="Millares [0] 2 2 2 2 3 3 3" xfId="20989" xr:uid="{69837616-A586-42EA-BB31-A5547FE256DD}"/>
    <cellStyle name="Millares [0] 2 2 2 2 3 3 3 2" xfId="42492" xr:uid="{566A4404-5545-47C2-9E49-DAFFF4DA7234}"/>
    <cellStyle name="Millares [0] 2 2 2 2 3 3 4" xfId="27594" xr:uid="{F798B3A8-F831-4C3E-9C87-0D76963DECC0}"/>
    <cellStyle name="Millares [0] 2 2 2 2 3 3 5" xfId="49097" xr:uid="{A63BD699-6443-49DC-B12A-41129D8633DC}"/>
    <cellStyle name="Millares [0] 2 2 2 2 3 3 6" xfId="55701" xr:uid="{2C439AE7-256C-496B-A713-393C5B4CFB56}"/>
    <cellStyle name="Millares [0] 2 2 2 2 3 4" xfId="7729" xr:uid="{068087BD-1ABC-4D96-BD8A-B968FF5381FB}"/>
    <cellStyle name="Millares [0] 2 2 2 2 3 4 2" xfId="29232" xr:uid="{0E407C81-56FC-4FB2-9125-8097BE1BA3BA}"/>
    <cellStyle name="Millares [0] 2 2 2 2 3 5" xfId="9386" xr:uid="{C686C7F7-13DE-4ED8-A1F8-857245823810}"/>
    <cellStyle name="Millares [0] 2 2 2 2 3 5 2" xfId="30889" xr:uid="{5ACC7FCC-7D3F-4F18-A032-6E947C216052}"/>
    <cellStyle name="Millares [0] 2 2 2 2 3 6" xfId="16021" xr:uid="{50328DBF-FDBA-4B9E-BDD2-5ABD0A92E2A5}"/>
    <cellStyle name="Millares [0] 2 2 2 2 3 6 2" xfId="37524" xr:uid="{CA033CAC-BF94-4D22-8801-1BA5D8A8EBF2}"/>
    <cellStyle name="Millares [0] 2 2 2 2 3 7" xfId="22626" xr:uid="{A02B16FD-A780-4DB1-909D-5AF804250260}"/>
    <cellStyle name="Millares [0] 2 2 2 2 3 8" xfId="44129" xr:uid="{141FEAB2-1FBA-4A01-BF82-FD59F35AA1F3}"/>
    <cellStyle name="Millares [0] 2 2 2 2 3 9" xfId="50733" xr:uid="{0134CA46-62CB-425F-88E9-7F4F08D8522F}"/>
    <cellStyle name="Millares [0] 2 2 2 2 4" xfId="1516" xr:uid="{4ED33582-9057-4300-A627-D1F9291568A4}"/>
    <cellStyle name="Millares [0] 2 2 2 2 4 2" xfId="4345" xr:uid="{313E5838-1B7C-401E-B3A3-8B8ED72982B5}"/>
    <cellStyle name="Millares [0] 2 2 2 2 4 2 2" xfId="12611" xr:uid="{1583DF84-491C-4B7D-B7C8-11957989D3F4}"/>
    <cellStyle name="Millares [0] 2 2 2 2 4 2 2 2" xfId="34114" xr:uid="{D36DA885-5A1A-440B-98BA-24D7D2B95996}"/>
    <cellStyle name="Millares [0] 2 2 2 2 4 2 3" xfId="19246" xr:uid="{0FADC5FF-0ABA-45B2-BDA0-5DAFC8784AC6}"/>
    <cellStyle name="Millares [0] 2 2 2 2 4 2 3 2" xfId="40749" xr:uid="{E3CC05CF-EC52-4EAE-B318-8AC443CE8CEA}"/>
    <cellStyle name="Millares [0] 2 2 2 2 4 2 4" xfId="25851" xr:uid="{51EF969E-C784-4927-A110-9B612526CAF4}"/>
    <cellStyle name="Millares [0] 2 2 2 2 4 2 5" xfId="47354" xr:uid="{BCB7544E-0989-488C-8EAE-B38B7272C768}"/>
    <cellStyle name="Millares [0] 2 2 2 2 4 2 6" xfId="53958" xr:uid="{CAEB64B0-0CB6-4B50-81D5-7EAF95D8A1CC}"/>
    <cellStyle name="Millares [0] 2 2 2 2 4 3" xfId="6484" xr:uid="{31CCE0B3-0307-4EF8-BBD1-475A79C9A23E}"/>
    <cellStyle name="Millares [0] 2 2 2 2 4 3 2" xfId="14750" xr:uid="{2B3C8D03-D076-426D-801F-A2E30F773A0D}"/>
    <cellStyle name="Millares [0] 2 2 2 2 4 3 2 2" xfId="36253" xr:uid="{7A2E7E00-37F9-4E91-B8FD-4ED8D49FCB7A}"/>
    <cellStyle name="Millares [0] 2 2 2 2 4 3 3" xfId="21385" xr:uid="{40199798-3373-4A82-87B7-764AF09F593B}"/>
    <cellStyle name="Millares [0] 2 2 2 2 4 3 3 2" xfId="42888" xr:uid="{63D66D0E-821F-4C50-93F3-68407D33A095}"/>
    <cellStyle name="Millares [0] 2 2 2 2 4 3 4" xfId="27990" xr:uid="{B9C19895-A3BB-433A-A774-63B20B2B9F7C}"/>
    <cellStyle name="Millares [0] 2 2 2 2 4 3 5" xfId="49493" xr:uid="{4EF9AC48-A3D8-4061-BD0D-A13C54D26E79}"/>
    <cellStyle name="Millares [0] 2 2 2 2 4 3 6" xfId="56097" xr:uid="{9216B43A-F64F-4ABE-AE2A-5C7A258CF43F}"/>
    <cellStyle name="Millares [0] 2 2 2 2 4 4" xfId="8125" xr:uid="{CA24C838-8E8D-4809-B459-11ED3980BF35}"/>
    <cellStyle name="Millares [0] 2 2 2 2 4 4 2" xfId="29628" xr:uid="{FD8A909C-1C36-4A16-B0F2-114D3C93FCE9}"/>
    <cellStyle name="Millares [0] 2 2 2 2 4 5" xfId="9782" xr:uid="{CA83C9B8-D02F-47BD-9C6F-1A7D91ECC6EA}"/>
    <cellStyle name="Millares [0] 2 2 2 2 4 5 2" xfId="31285" xr:uid="{B1F2D258-ADDD-4C15-8441-F9C9B337B8EC}"/>
    <cellStyle name="Millares [0] 2 2 2 2 4 6" xfId="16417" xr:uid="{FB9F0C00-70B8-489E-BC7D-04FA833F642D}"/>
    <cellStyle name="Millares [0] 2 2 2 2 4 6 2" xfId="37920" xr:uid="{978F00F8-12A6-443B-A5BF-4ADDBD0AC250}"/>
    <cellStyle name="Millares [0] 2 2 2 2 4 7" xfId="23022" xr:uid="{E1FF6D6E-AD95-41A2-A48F-37BA07CEF213}"/>
    <cellStyle name="Millares [0] 2 2 2 2 4 8" xfId="44525" xr:uid="{25ACCF46-28A3-40C0-9704-82110223A140}"/>
    <cellStyle name="Millares [0] 2 2 2 2 4 9" xfId="51129" xr:uid="{EE421107-DEF6-4271-8D4E-52F4F9184F0D}"/>
    <cellStyle name="Millares [0] 2 2 2 2 5" xfId="2203" xr:uid="{06F6D34A-651A-4139-B1BB-B3A2ABF84292}"/>
    <cellStyle name="Millares [0] 2 2 2 2 5 2" xfId="10469" xr:uid="{8AC85BF0-D87F-4687-8962-006B4D84246D}"/>
    <cellStyle name="Millares [0] 2 2 2 2 5 2 2" xfId="31972" xr:uid="{DE0CD2A0-0591-414F-AA8F-14C2D2BD619D}"/>
    <cellStyle name="Millares [0] 2 2 2 2 5 3" xfId="17104" xr:uid="{C8F6CCFD-1689-4413-BF57-480A2CA8532E}"/>
    <cellStyle name="Millares [0] 2 2 2 2 5 3 2" xfId="38607" xr:uid="{E3AB834B-2978-474B-ACD1-E2479E8D564E}"/>
    <cellStyle name="Millares [0] 2 2 2 2 5 4" xfId="23709" xr:uid="{62F2E2AC-5B95-4044-A128-CF7AF1E6DDCF}"/>
    <cellStyle name="Millares [0] 2 2 2 2 5 5" xfId="45212" xr:uid="{6E15C2FB-828D-4501-8ECE-A8E520BFE916}"/>
    <cellStyle name="Millares [0] 2 2 2 2 5 6" xfId="51816" xr:uid="{8D6F4888-7FC9-4FDC-AA59-FBCDA51EAC89}"/>
    <cellStyle name="Millares [0] 2 2 2 2 6" xfId="2748" xr:uid="{67191FAC-7D81-4908-9C2E-E315EE1C6FB6}"/>
    <cellStyle name="Millares [0] 2 2 2 2 6 2" xfId="11014" xr:uid="{92E55316-0D1C-470C-BA87-697508D2EAA4}"/>
    <cellStyle name="Millares [0] 2 2 2 2 6 2 2" xfId="32517" xr:uid="{D38BBA04-6510-4423-B42B-AB9938B60128}"/>
    <cellStyle name="Millares [0] 2 2 2 2 6 3" xfId="17649" xr:uid="{5A7D7C71-DDF3-43C0-B0BF-814112B4BBA3}"/>
    <cellStyle name="Millares [0] 2 2 2 2 6 3 2" xfId="39152" xr:uid="{865D5298-53DF-4280-B954-DBAFA17CC1CD}"/>
    <cellStyle name="Millares [0] 2 2 2 2 6 4" xfId="24254" xr:uid="{D95E48CA-C81E-465D-97C9-779245D17A67}"/>
    <cellStyle name="Millares [0] 2 2 2 2 6 5" xfId="45757" xr:uid="{F314A5F2-1E12-4A1F-BC45-032C017ACFBB}"/>
    <cellStyle name="Millares [0] 2 2 2 2 6 6" xfId="52361" xr:uid="{36A2F304-838E-4E71-9CFB-F984AD8E5D72}"/>
    <cellStyle name="Millares [0] 2 2 2 2 7" xfId="3399" xr:uid="{FE3E2224-101E-4E8C-B208-86EBF5C66C15}"/>
    <cellStyle name="Millares [0] 2 2 2 2 7 2" xfId="11665" xr:uid="{6B7B0A32-1CF3-44ED-BCD0-8EC61AE3CBFB}"/>
    <cellStyle name="Millares [0] 2 2 2 2 7 2 2" xfId="33168" xr:uid="{A76590AB-E333-4B2A-8541-0296AE2D1447}"/>
    <cellStyle name="Millares [0] 2 2 2 2 7 3" xfId="18300" xr:uid="{9679284E-18AE-43F7-99B6-E7BE80A1889D}"/>
    <cellStyle name="Millares [0] 2 2 2 2 7 3 2" xfId="39803" xr:uid="{8B7BA130-BF18-45A2-AA5C-E3E2E1C87579}"/>
    <cellStyle name="Millares [0] 2 2 2 2 7 4" xfId="24905" xr:uid="{5D732196-F660-451D-90D0-9503FBE2BC86}"/>
    <cellStyle name="Millares [0] 2 2 2 2 7 5" xfId="46408" xr:uid="{95771E68-4379-4389-9D8C-EA58A6DC773D}"/>
    <cellStyle name="Millares [0] 2 2 2 2 7 6" xfId="53012" xr:uid="{6AF8B363-8877-4785-BF22-A1772128EEA7}"/>
    <cellStyle name="Millares [0] 2 2 2 2 8" xfId="4892" xr:uid="{4CBCD267-43C7-4FDB-9FE5-C696A7008841}"/>
    <cellStyle name="Millares [0] 2 2 2 2 8 2" xfId="13158" xr:uid="{0F571C8C-DED5-45BE-B8C9-9814FCB84E10}"/>
    <cellStyle name="Millares [0] 2 2 2 2 8 2 2" xfId="34661" xr:uid="{EBCBBE1B-7323-453A-AA6E-19F38960BBB6}"/>
    <cellStyle name="Millares [0] 2 2 2 2 8 3" xfId="19793" xr:uid="{26B99873-ACA0-4343-BE15-91A3AF58F843}"/>
    <cellStyle name="Millares [0] 2 2 2 2 8 3 2" xfId="41296" xr:uid="{6D70611A-80D1-4376-9567-1CC96E78DE09}"/>
    <cellStyle name="Millares [0] 2 2 2 2 8 4" xfId="26398" xr:uid="{9AE4A6C6-5547-4F69-A3E8-7FA60D790B1F}"/>
    <cellStyle name="Millares [0] 2 2 2 2 8 5" xfId="47901" xr:uid="{93E88B56-B4D0-440C-A5C9-3463BABBC129}"/>
    <cellStyle name="Millares [0] 2 2 2 2 8 6" xfId="54505" xr:uid="{96F7769B-C2F0-4ACD-99D9-D9A7A4D842E6}"/>
    <cellStyle name="Millares [0] 2 2 2 2 9" xfId="5538" xr:uid="{9278945F-1DA4-4730-9FF6-14CC93682018}"/>
    <cellStyle name="Millares [0] 2 2 2 2 9 2" xfId="13804" xr:uid="{552D0397-B6B5-4397-B88D-4EC7503B17CB}"/>
    <cellStyle name="Millares [0] 2 2 2 2 9 2 2" xfId="35307" xr:uid="{D89C2440-3174-415A-B577-BDBFF307D09D}"/>
    <cellStyle name="Millares [0] 2 2 2 2 9 3" xfId="20439" xr:uid="{AFF3FFB8-9E33-4F97-9518-18B302AF18C6}"/>
    <cellStyle name="Millares [0] 2 2 2 2 9 3 2" xfId="41942" xr:uid="{E250B404-FC6C-4E16-88DD-CED36B972530}"/>
    <cellStyle name="Millares [0] 2 2 2 2 9 4" xfId="27044" xr:uid="{7ABE786B-6C0A-4749-BE63-13ED15C89357}"/>
    <cellStyle name="Millares [0] 2 2 2 2 9 5" xfId="48547" xr:uid="{B72B9755-6DE8-4B35-AE9E-5CFB4B714278}"/>
    <cellStyle name="Millares [0] 2 2 2 2 9 6" xfId="55151" xr:uid="{E43DC021-ACF2-42D3-86A8-A1157DEC77E8}"/>
    <cellStyle name="Millares [0] 2 2 2 3" xfId="440" xr:uid="{9A07D63D-E310-4C2D-82C0-0E2888E688E3}"/>
    <cellStyle name="Millares [0] 2 2 2 3 10" xfId="15343" xr:uid="{B376BE4D-38BF-4578-9CE5-1C12F58B658C}"/>
    <cellStyle name="Millares [0] 2 2 2 3 10 2" xfId="36846" xr:uid="{A852CEE0-09CD-446C-AB84-1EB06D3AFC6E}"/>
    <cellStyle name="Millares [0] 2 2 2 3 11" xfId="21948" xr:uid="{4E4B913A-1CEF-4493-BD26-A3566DB5AFFF}"/>
    <cellStyle name="Millares [0] 2 2 2 3 12" xfId="43451" xr:uid="{5D5B9770-DCB1-48C8-83A6-1B443EA8A930}"/>
    <cellStyle name="Millares [0] 2 2 2 3 13" xfId="50055" xr:uid="{F2191DA8-6EB9-455E-8422-F6D56E5BDAE9}"/>
    <cellStyle name="Millares [0] 2 2 2 3 2" xfId="1388" xr:uid="{E159B8B8-AC8A-4B38-B698-2941AE0D103B}"/>
    <cellStyle name="Millares [0] 2 2 2 3 2 2" xfId="4217" xr:uid="{13E70AA0-F694-471A-8372-84AAA7363168}"/>
    <cellStyle name="Millares [0] 2 2 2 3 2 2 2" xfId="12483" xr:uid="{1333887C-33F8-4C56-A351-EDD4F764349B}"/>
    <cellStyle name="Millares [0] 2 2 2 3 2 2 2 2" xfId="33986" xr:uid="{F011D4D4-17C7-409D-A932-E6DE91090F1B}"/>
    <cellStyle name="Millares [0] 2 2 2 3 2 2 3" xfId="19118" xr:uid="{31FB973B-3A8E-465D-B30B-42362D492528}"/>
    <cellStyle name="Millares [0] 2 2 2 3 2 2 3 2" xfId="40621" xr:uid="{D9603F68-9F70-42F0-9A61-9AFAD10AAEAE}"/>
    <cellStyle name="Millares [0] 2 2 2 3 2 2 4" xfId="25723" xr:uid="{7B576749-E828-42FA-BA79-819A6FE337C6}"/>
    <cellStyle name="Millares [0] 2 2 2 3 2 2 5" xfId="47226" xr:uid="{D8B38E46-AFEF-497F-8596-EBD81BD972A5}"/>
    <cellStyle name="Millares [0] 2 2 2 3 2 2 6" xfId="53830" xr:uid="{17AA445F-7A43-464D-831D-F35E970F3F93}"/>
    <cellStyle name="Millares [0] 2 2 2 3 2 3" xfId="6356" xr:uid="{6BC52A75-5E80-4DD1-9319-812E6587DECE}"/>
    <cellStyle name="Millares [0] 2 2 2 3 2 3 2" xfId="14622" xr:uid="{4F24F80F-1AAE-49FE-8B27-5EC10649E385}"/>
    <cellStyle name="Millares [0] 2 2 2 3 2 3 2 2" xfId="36125" xr:uid="{CA888A70-430B-4B41-99CF-99DB06BED9C0}"/>
    <cellStyle name="Millares [0] 2 2 2 3 2 3 3" xfId="21257" xr:uid="{8DDD634C-BEEA-4486-8447-42721D80713B}"/>
    <cellStyle name="Millares [0] 2 2 2 3 2 3 3 2" xfId="42760" xr:uid="{057399B9-6612-437B-9B50-0A7BE77F1BB7}"/>
    <cellStyle name="Millares [0] 2 2 2 3 2 3 4" xfId="27862" xr:uid="{FD985C00-D753-4FD5-B14E-40A59D194199}"/>
    <cellStyle name="Millares [0] 2 2 2 3 2 3 5" xfId="49365" xr:uid="{3E46105F-C983-4894-8C35-4D7DF1C9E6BC}"/>
    <cellStyle name="Millares [0] 2 2 2 3 2 3 6" xfId="55969" xr:uid="{656E8F0C-FD6D-4BC7-A51D-79B5893EBF2A}"/>
    <cellStyle name="Millares [0] 2 2 2 3 2 4" xfId="7997" xr:uid="{D92C34EA-24AB-42B9-B118-15584E93B427}"/>
    <cellStyle name="Millares [0] 2 2 2 3 2 4 2" xfId="29500" xr:uid="{53195120-5FF0-4BAB-B426-9CDF92C88D48}"/>
    <cellStyle name="Millares [0] 2 2 2 3 2 5" xfId="9654" xr:uid="{10B32EDA-EEF8-4EE8-A948-8276C7A53DBE}"/>
    <cellStyle name="Millares [0] 2 2 2 3 2 5 2" xfId="31157" xr:uid="{DAFECE87-72A8-4C03-8BDD-AB27AB471E74}"/>
    <cellStyle name="Millares [0] 2 2 2 3 2 6" xfId="16289" xr:uid="{98A37206-1E5E-48D6-BF40-FF2A9DC96B76}"/>
    <cellStyle name="Millares [0] 2 2 2 3 2 6 2" xfId="37792" xr:uid="{62C1B45C-DF01-4660-B7E7-44B906E63813}"/>
    <cellStyle name="Millares [0] 2 2 2 3 2 7" xfId="22894" xr:uid="{CBFD1402-75FC-4965-9557-CF656BB6E825}"/>
    <cellStyle name="Millares [0] 2 2 2 3 2 8" xfId="44397" xr:uid="{490E6C95-1D16-4401-B235-8A4924A80061}"/>
    <cellStyle name="Millares [0] 2 2 2 3 2 9" xfId="51001" xr:uid="{5D80F623-685E-4E19-8FA3-3FC1574F645D}"/>
    <cellStyle name="Millares [0] 2 2 2 3 3" xfId="2075" xr:uid="{BD8F178D-F7D4-4407-87A7-030F5B7770F9}"/>
    <cellStyle name="Millares [0] 2 2 2 3 3 2" xfId="10341" xr:uid="{C49354D7-B3F6-4758-BDF3-7528D46E4544}"/>
    <cellStyle name="Millares [0] 2 2 2 3 3 2 2" xfId="31844" xr:uid="{28F33F5E-B2B8-461C-8801-990BB7A80E5B}"/>
    <cellStyle name="Millares [0] 2 2 2 3 3 3" xfId="16976" xr:uid="{F22B0BB7-F09A-43DA-AD33-FFB8915D0C2A}"/>
    <cellStyle name="Millares [0] 2 2 2 3 3 3 2" xfId="38479" xr:uid="{4693A08A-D9BB-4449-95F6-A0C652550699}"/>
    <cellStyle name="Millares [0] 2 2 2 3 3 4" xfId="23581" xr:uid="{40A14D44-F513-446B-A2B6-622E1D2E8574}"/>
    <cellStyle name="Millares [0] 2 2 2 3 3 5" xfId="45084" xr:uid="{55610F47-BAB9-4BEE-A222-E3E5566AEB18}"/>
    <cellStyle name="Millares [0] 2 2 2 3 3 6" xfId="51688" xr:uid="{1C0FB39A-256B-423D-A9F0-CEC9B455F7D8}"/>
    <cellStyle name="Millares [0] 2 2 2 3 4" xfId="2872" xr:uid="{5E4195F2-43A0-47C4-BD16-698EEF3E3B48}"/>
    <cellStyle name="Millares [0] 2 2 2 3 4 2" xfId="11138" xr:uid="{2E802D23-2B05-4B32-BC69-5B97BE584284}"/>
    <cellStyle name="Millares [0] 2 2 2 3 4 2 2" xfId="32641" xr:uid="{797A0717-CC34-465B-9E94-66F46E1B5A58}"/>
    <cellStyle name="Millares [0] 2 2 2 3 4 3" xfId="17773" xr:uid="{4A50FDFB-3E5D-4406-ACC5-5A718D6A095B}"/>
    <cellStyle name="Millares [0] 2 2 2 3 4 3 2" xfId="39276" xr:uid="{62E5176E-5DE2-4FAC-AF9F-B63F8188BCDA}"/>
    <cellStyle name="Millares [0] 2 2 2 3 4 4" xfId="24378" xr:uid="{EA58CC5F-8D99-4CAC-B53E-DE4B0D24D64B}"/>
    <cellStyle name="Millares [0] 2 2 2 3 4 5" xfId="45881" xr:uid="{ECD31C59-25DB-4079-B211-85F0A8AE6859}"/>
    <cellStyle name="Millares [0] 2 2 2 3 4 6" xfId="52485" xr:uid="{3CC5A9E0-15F5-47DA-A621-8CBDBAAD93F9}"/>
    <cellStyle name="Millares [0] 2 2 2 3 5" xfId="3271" xr:uid="{DCBD0212-401B-41AE-81A7-6B51A696047D}"/>
    <cellStyle name="Millares [0] 2 2 2 3 5 2" xfId="11537" xr:uid="{FAAB0EB9-00FF-4E09-86B1-9DD4E66D0602}"/>
    <cellStyle name="Millares [0] 2 2 2 3 5 2 2" xfId="33040" xr:uid="{E131CE30-B2CF-4173-B843-3EAC09DBAF3E}"/>
    <cellStyle name="Millares [0] 2 2 2 3 5 3" xfId="18172" xr:uid="{E157CE11-9353-47C9-94D4-5BC2B88E47A4}"/>
    <cellStyle name="Millares [0] 2 2 2 3 5 3 2" xfId="39675" xr:uid="{0BF47BD1-B604-4B78-B00F-C590CE8C8D0D}"/>
    <cellStyle name="Millares [0] 2 2 2 3 5 4" xfId="24777" xr:uid="{6FC2510F-514A-4F35-8D81-A3E0A96431C3}"/>
    <cellStyle name="Millares [0] 2 2 2 3 5 5" xfId="46280" xr:uid="{F0C76DE2-D3C5-40FF-A640-B2671C72C3C3}"/>
    <cellStyle name="Millares [0] 2 2 2 3 5 6" xfId="52884" xr:uid="{A4DCE591-CE81-4141-8D67-41702A296A32}"/>
    <cellStyle name="Millares [0] 2 2 2 3 6" xfId="5016" xr:uid="{82118412-F17D-4FAD-BE0C-238634BBAA22}"/>
    <cellStyle name="Millares [0] 2 2 2 3 6 2" xfId="13282" xr:uid="{B6C1545A-69DD-45FC-9A99-6E3057940C10}"/>
    <cellStyle name="Millares [0] 2 2 2 3 6 2 2" xfId="34785" xr:uid="{70520566-1F5F-4EF4-855B-EB42C29C4273}"/>
    <cellStyle name="Millares [0] 2 2 2 3 6 3" xfId="19917" xr:uid="{A550E645-7094-426C-980C-89706979EDE2}"/>
    <cellStyle name="Millares [0] 2 2 2 3 6 3 2" xfId="41420" xr:uid="{9EB786FF-66D8-4A77-A70B-252A389C79B2}"/>
    <cellStyle name="Millares [0] 2 2 2 3 6 4" xfId="26522" xr:uid="{52777192-04D8-477C-B588-9109766730D4}"/>
    <cellStyle name="Millares [0] 2 2 2 3 6 5" xfId="48025" xr:uid="{7A1EB160-A532-418E-B1E0-20DF42DFFC32}"/>
    <cellStyle name="Millares [0] 2 2 2 3 6 6" xfId="54629" xr:uid="{8AFE43A8-A2AF-4A04-BE09-E263D7D89725}"/>
    <cellStyle name="Millares [0] 2 2 2 3 7" xfId="5410" xr:uid="{BD460A3D-7CDB-4F48-90B4-15594E5619E5}"/>
    <cellStyle name="Millares [0] 2 2 2 3 7 2" xfId="13676" xr:uid="{9AD26118-1E6B-4440-8B6E-91CD0CB6B14C}"/>
    <cellStyle name="Millares [0] 2 2 2 3 7 2 2" xfId="35179" xr:uid="{5614BCDC-419B-4396-A124-877E54009299}"/>
    <cellStyle name="Millares [0] 2 2 2 3 7 3" xfId="20311" xr:uid="{3C57475E-482A-4B45-94E1-17C9032E7697}"/>
    <cellStyle name="Millares [0] 2 2 2 3 7 3 2" xfId="41814" xr:uid="{2FFE913F-DF63-42D5-BBD1-D6396530037F}"/>
    <cellStyle name="Millares [0] 2 2 2 3 7 4" xfId="26916" xr:uid="{B113BB2B-4801-4CFD-97A0-5170CDC094CE}"/>
    <cellStyle name="Millares [0] 2 2 2 3 7 5" xfId="48419" xr:uid="{896FE999-7B49-46A1-B393-3959E1276D44}"/>
    <cellStyle name="Millares [0] 2 2 2 3 7 6" xfId="55023" xr:uid="{82BC6BC4-D87A-40C7-8ED1-915A2FE4ED45}"/>
    <cellStyle name="Millares [0] 2 2 2 3 8" xfId="7051" xr:uid="{C192319D-B25D-44B5-89BC-53D96099FD20}"/>
    <cellStyle name="Millares [0] 2 2 2 3 8 2" xfId="28554" xr:uid="{4FE54BD6-B2AE-422E-829B-8B86A4BE9ADB}"/>
    <cellStyle name="Millares [0] 2 2 2 3 9" xfId="8707" xr:uid="{593DA166-756A-4824-A473-2D7EDBD07FEF}"/>
    <cellStyle name="Millares [0] 2 2 2 3 9 2" xfId="30210" xr:uid="{58F710D8-9F4F-480E-A0CB-88BF6A7581A1}"/>
    <cellStyle name="Millares [0] 2 2 2 4" xfId="722" xr:uid="{59991F35-3C8D-4206-9168-471C55575D44}"/>
    <cellStyle name="Millares [0] 2 2 2 4 10" xfId="43731" xr:uid="{A2438764-FD6F-4D58-BA83-33F0C545420B}"/>
    <cellStyle name="Millares [0] 2 2 2 4 11" xfId="50335" xr:uid="{BE17E32D-1A67-4EFD-A9A7-68011EC5892C}"/>
    <cellStyle name="Millares [0] 2 2 2 4 2" xfId="1668" xr:uid="{5DEF4CDC-DFD9-42A9-B593-C61FAD6FE3AF}"/>
    <cellStyle name="Millares [0] 2 2 2 4 2 2" xfId="4497" xr:uid="{FDD6C551-30AF-454E-AC6D-0FA3EC0108DC}"/>
    <cellStyle name="Millares [0] 2 2 2 4 2 2 2" xfId="12763" xr:uid="{EF41E401-50B9-4362-B26D-5D3A0BB7DE0C}"/>
    <cellStyle name="Millares [0] 2 2 2 4 2 2 2 2" xfId="34266" xr:uid="{937BA8B9-8769-4126-89C6-BBD3A358874F}"/>
    <cellStyle name="Millares [0] 2 2 2 4 2 2 3" xfId="19398" xr:uid="{8083EC2F-EACA-4010-A30E-01057AEE10D0}"/>
    <cellStyle name="Millares [0] 2 2 2 4 2 2 3 2" xfId="40901" xr:uid="{284C3732-E912-4CB1-AF5C-DE6EA8F3F111}"/>
    <cellStyle name="Millares [0] 2 2 2 4 2 2 4" xfId="26003" xr:uid="{7DC63201-B2AD-4B21-AD4B-ABF2179AA842}"/>
    <cellStyle name="Millares [0] 2 2 2 4 2 2 5" xfId="47506" xr:uid="{C9EF27C3-637C-4203-BE77-04A2E7E4EB05}"/>
    <cellStyle name="Millares [0] 2 2 2 4 2 2 6" xfId="54110" xr:uid="{97D28198-CFBC-4160-9D8B-F6EDE736FB5E}"/>
    <cellStyle name="Millares [0] 2 2 2 4 2 3" xfId="6636" xr:uid="{B41E7F52-037A-44EB-87D3-70364D14BD73}"/>
    <cellStyle name="Millares [0] 2 2 2 4 2 3 2" xfId="14902" xr:uid="{25D4967D-696E-4163-9125-AF2984AA4CF5}"/>
    <cellStyle name="Millares [0] 2 2 2 4 2 3 2 2" xfId="36405" xr:uid="{CB9082D2-7E52-4032-A684-A4928E8BA3B8}"/>
    <cellStyle name="Millares [0] 2 2 2 4 2 3 3" xfId="21537" xr:uid="{AAE09D49-0472-45FD-A6F1-F3D61CD25887}"/>
    <cellStyle name="Millares [0] 2 2 2 4 2 3 3 2" xfId="43040" xr:uid="{5E28FE13-5042-42AF-896E-ABA6ED3E2C97}"/>
    <cellStyle name="Millares [0] 2 2 2 4 2 3 4" xfId="28142" xr:uid="{0FD29F2E-21B3-432E-A80E-94E23974475E}"/>
    <cellStyle name="Millares [0] 2 2 2 4 2 3 5" xfId="49645" xr:uid="{0219ED82-B00F-4E5A-BF6C-441C0F436243}"/>
    <cellStyle name="Millares [0] 2 2 2 4 2 3 6" xfId="56249" xr:uid="{BE4CC1CF-C37C-4654-BA8B-572BE228DCFD}"/>
    <cellStyle name="Millares [0] 2 2 2 4 2 4" xfId="8277" xr:uid="{7DAFE7C6-A1CE-4C3C-ABB6-9F6DBBD6C105}"/>
    <cellStyle name="Millares [0] 2 2 2 4 2 4 2" xfId="29780" xr:uid="{C64EFC46-7121-451B-A603-992B31D1AD6E}"/>
    <cellStyle name="Millares [0] 2 2 2 4 2 5" xfId="9934" xr:uid="{DAF40BD2-9AFA-4172-9FB0-C0695E4EA4C9}"/>
    <cellStyle name="Millares [0] 2 2 2 4 2 5 2" xfId="31437" xr:uid="{960ABBCD-2DB4-411F-B492-6F0738C23DA7}"/>
    <cellStyle name="Millares [0] 2 2 2 4 2 6" xfId="16569" xr:uid="{7F3B8563-FE2D-4147-9A53-6837BD36B292}"/>
    <cellStyle name="Millares [0] 2 2 2 4 2 6 2" xfId="38072" xr:uid="{52173586-43AD-4A34-BC31-224A12031221}"/>
    <cellStyle name="Millares [0] 2 2 2 4 2 7" xfId="23174" xr:uid="{C8E0853A-F359-4F26-9AA7-E9A069068CBC}"/>
    <cellStyle name="Millares [0] 2 2 2 4 2 8" xfId="44677" xr:uid="{6A5E6E23-8FDA-4652-8550-F6A1B9C0B891}"/>
    <cellStyle name="Millares [0] 2 2 2 4 2 9" xfId="51281" xr:uid="{0AEDFE41-113D-41FE-9F07-369162159984}"/>
    <cellStyle name="Millares [0] 2 2 2 4 3" xfId="2355" xr:uid="{CF7491B6-5315-4A7F-A63D-B2CD4E2F4510}"/>
    <cellStyle name="Millares [0] 2 2 2 4 3 2" xfId="10621" xr:uid="{FFA0D85A-24A3-4DF4-83AB-685A130EF351}"/>
    <cellStyle name="Millares [0] 2 2 2 4 3 2 2" xfId="32124" xr:uid="{6B71ED47-D511-4549-B3F4-B86A4FCA93F6}"/>
    <cellStyle name="Millares [0] 2 2 2 4 3 3" xfId="17256" xr:uid="{51FE415A-A24A-4DA0-AB9D-E0C2B799FF01}"/>
    <cellStyle name="Millares [0] 2 2 2 4 3 3 2" xfId="38759" xr:uid="{80B77282-194D-4C0C-A65C-5A1B2A492C3F}"/>
    <cellStyle name="Millares [0] 2 2 2 4 3 4" xfId="23861" xr:uid="{83F83684-9D8D-4E5D-B57D-4799C855E358}"/>
    <cellStyle name="Millares [0] 2 2 2 4 3 5" xfId="45364" xr:uid="{0EC0D289-C4A6-479A-A48B-DF5E366FEA8B}"/>
    <cellStyle name="Millares [0] 2 2 2 4 3 6" xfId="51968" xr:uid="{0F7AA44F-A304-4D67-B2D7-58DCA3E9724A}"/>
    <cellStyle name="Millares [0] 2 2 2 4 4" xfId="3551" xr:uid="{D35EA689-FDA6-4E94-ACB5-F066DD3D55DF}"/>
    <cellStyle name="Millares [0] 2 2 2 4 4 2" xfId="11817" xr:uid="{5D69AF09-20DC-44B8-813A-6DBE3795827B}"/>
    <cellStyle name="Millares [0] 2 2 2 4 4 2 2" xfId="33320" xr:uid="{F8361F24-B132-4F5F-8126-87FC057386EA}"/>
    <cellStyle name="Millares [0] 2 2 2 4 4 3" xfId="18452" xr:uid="{57804956-A7DF-450A-BEC7-93B1ED50B2A8}"/>
    <cellStyle name="Millares [0] 2 2 2 4 4 3 2" xfId="39955" xr:uid="{02FAA60E-3978-410C-AACC-BB2FC6E31D69}"/>
    <cellStyle name="Millares [0] 2 2 2 4 4 4" xfId="25057" xr:uid="{FFBEC4ED-9335-4141-BADE-4AA9E62D2065}"/>
    <cellStyle name="Millares [0] 2 2 2 4 4 5" xfId="46560" xr:uid="{CA8F545B-3C2D-434C-B528-40765129D8AD}"/>
    <cellStyle name="Millares [0] 2 2 2 4 4 6" xfId="53164" xr:uid="{282D9894-6711-48AE-B01C-74623DF7AFE8}"/>
    <cellStyle name="Millares [0] 2 2 2 4 5" xfId="5690" xr:uid="{024888B3-7692-459D-9015-0CC171274241}"/>
    <cellStyle name="Millares [0] 2 2 2 4 5 2" xfId="13956" xr:uid="{522FC826-1C75-4A9F-9DE9-4B26415A15E9}"/>
    <cellStyle name="Millares [0] 2 2 2 4 5 2 2" xfId="35459" xr:uid="{576DBDF4-EDF4-4999-8DC6-8CA1C8BB121A}"/>
    <cellStyle name="Millares [0] 2 2 2 4 5 3" xfId="20591" xr:uid="{37FF657F-BB71-41FC-A267-85BE447EC819}"/>
    <cellStyle name="Millares [0] 2 2 2 4 5 3 2" xfId="42094" xr:uid="{9E947C91-D825-4FF1-8FBD-DFADBD3AAB32}"/>
    <cellStyle name="Millares [0] 2 2 2 4 5 4" xfId="27196" xr:uid="{8FB7C1B4-8546-43E3-B0F9-FB2F418686E0}"/>
    <cellStyle name="Millares [0] 2 2 2 4 5 5" xfId="48699" xr:uid="{59AC1A1C-37B5-486D-86CA-37B254250DFE}"/>
    <cellStyle name="Millares [0] 2 2 2 4 5 6" xfId="55303" xr:uid="{4654621C-BDD6-4F1F-84C1-9ED6D16B0237}"/>
    <cellStyle name="Millares [0] 2 2 2 4 6" xfId="7331" xr:uid="{DBBEFE3A-92D5-41F9-B934-AC72137DDA55}"/>
    <cellStyle name="Millares [0] 2 2 2 4 6 2" xfId="28834" xr:uid="{585D72AD-F8E6-4632-9AB3-B1D8C9A57A45}"/>
    <cellStyle name="Millares [0] 2 2 2 4 7" xfId="8988" xr:uid="{772BB211-9BEE-4BDF-A691-761435503F8C}"/>
    <cellStyle name="Millares [0] 2 2 2 4 7 2" xfId="30491" xr:uid="{C5AA337D-60DA-45E0-A3AF-7CFCAFF4E0AC}"/>
    <cellStyle name="Millares [0] 2 2 2 4 8" xfId="15623" xr:uid="{49F9D973-F41A-4D24-A005-8ED525B1C23C}"/>
    <cellStyle name="Millares [0] 2 2 2 4 8 2" xfId="37126" xr:uid="{A685CF36-B818-40CF-920F-C9DAEFECEE84}"/>
    <cellStyle name="Millares [0] 2 2 2 4 9" xfId="22228" xr:uid="{E3AFA10C-0B9C-4F4E-B902-C3317417F65C}"/>
    <cellStyle name="Millares [0] 2 2 2 5" xfId="992" xr:uid="{967A4798-50C9-4D7F-92AE-68282B34D58F}"/>
    <cellStyle name="Millares [0] 2 2 2 5 2" xfId="3821" xr:uid="{6CCDF798-5B17-418A-93D6-BC79B4F5FF01}"/>
    <cellStyle name="Millares [0] 2 2 2 5 2 2" xfId="12087" xr:uid="{5746C373-1957-4A41-BF86-59773D44FAE0}"/>
    <cellStyle name="Millares [0] 2 2 2 5 2 2 2" xfId="33590" xr:uid="{908B2F52-B219-4AA2-B445-D7EEB8CBFAD5}"/>
    <cellStyle name="Millares [0] 2 2 2 5 2 3" xfId="18722" xr:uid="{59F08A6A-2668-461C-B41E-FF3D82592E1D}"/>
    <cellStyle name="Millares [0] 2 2 2 5 2 3 2" xfId="40225" xr:uid="{BE837D1C-1B16-4AE7-AB3F-D4DCF23E5ECD}"/>
    <cellStyle name="Millares [0] 2 2 2 5 2 4" xfId="25327" xr:uid="{92936772-C5FA-4EF0-9BCA-B23DEED2F190}"/>
    <cellStyle name="Millares [0] 2 2 2 5 2 5" xfId="46830" xr:uid="{1218C7CB-9D9F-4E28-B885-9BCE0B034BA0}"/>
    <cellStyle name="Millares [0] 2 2 2 5 2 6" xfId="53434" xr:uid="{4493807E-AC93-45D0-8F0A-2C23267DF449}"/>
    <cellStyle name="Millares [0] 2 2 2 5 3" xfId="5960" xr:uid="{82203FEE-CFFB-4B31-94BD-4D7EE10FD33F}"/>
    <cellStyle name="Millares [0] 2 2 2 5 3 2" xfId="14226" xr:uid="{E704EDDD-BD1D-4B0D-8278-2E459FF8210A}"/>
    <cellStyle name="Millares [0] 2 2 2 5 3 2 2" xfId="35729" xr:uid="{FB601345-F450-451A-8C5F-34CA3359277D}"/>
    <cellStyle name="Millares [0] 2 2 2 5 3 3" xfId="20861" xr:uid="{73A14FDA-79FE-427A-A4E5-72CD170D9741}"/>
    <cellStyle name="Millares [0] 2 2 2 5 3 3 2" xfId="42364" xr:uid="{87C973A8-217E-4ECA-894D-687C22D010C4}"/>
    <cellStyle name="Millares [0] 2 2 2 5 3 4" xfId="27466" xr:uid="{CC1DF4C9-141A-4572-A887-E98224A74244}"/>
    <cellStyle name="Millares [0] 2 2 2 5 3 5" xfId="48969" xr:uid="{8152B6BC-8B2A-47B0-BB0B-689BD4E447FF}"/>
    <cellStyle name="Millares [0] 2 2 2 5 3 6" xfId="55573" xr:uid="{B0FC2D19-8856-4986-84CD-236F3B8D66D5}"/>
    <cellStyle name="Millares [0] 2 2 2 5 4" xfId="7601" xr:uid="{778ADCAE-F611-4A9F-90B6-8238D245597F}"/>
    <cellStyle name="Millares [0] 2 2 2 5 4 2" xfId="29104" xr:uid="{32F9A812-D9C6-4CBD-B169-E80B88E05524}"/>
    <cellStyle name="Millares [0] 2 2 2 5 5" xfId="9258" xr:uid="{18449780-11D4-4CB9-804C-AAE660164782}"/>
    <cellStyle name="Millares [0] 2 2 2 5 5 2" xfId="30761" xr:uid="{288F6530-385F-462D-8DCE-B5BF6D9D3A05}"/>
    <cellStyle name="Millares [0] 2 2 2 5 6" xfId="15893" xr:uid="{BEA6A513-7209-4C65-975E-507C11F2F609}"/>
    <cellStyle name="Millares [0] 2 2 2 5 6 2" xfId="37396" xr:uid="{5B1840DD-3FAE-4378-ABA6-98A6EA7096DA}"/>
    <cellStyle name="Millares [0] 2 2 2 5 7" xfId="22498" xr:uid="{E5F29343-61AE-4CE0-AFBF-DC067A437E45}"/>
    <cellStyle name="Millares [0] 2 2 2 5 8" xfId="44001" xr:uid="{3A215AE4-1B86-4259-B405-B954A4435072}"/>
    <cellStyle name="Millares [0] 2 2 2 5 9" xfId="50605" xr:uid="{A4324E09-B70C-4878-98B5-56DAC2AF8BBB}"/>
    <cellStyle name="Millares [0] 2 2 2 6" xfId="1252" xr:uid="{71C61017-F9A7-4EDD-8AA4-ADDDA95145A5}"/>
    <cellStyle name="Millares [0] 2 2 2 6 2" xfId="4081" xr:uid="{BF4AB7B6-8371-424A-98DD-A702FA745613}"/>
    <cellStyle name="Millares [0] 2 2 2 6 2 2" xfId="12347" xr:uid="{F1326F17-5B7E-4B27-B660-C2D481D283C8}"/>
    <cellStyle name="Millares [0] 2 2 2 6 2 2 2" xfId="33850" xr:uid="{F4875626-923A-4242-9E92-2490337B3AB4}"/>
    <cellStyle name="Millares [0] 2 2 2 6 2 3" xfId="18982" xr:uid="{FB7BA690-FF2E-4FA5-94A9-FCA3B41A4E25}"/>
    <cellStyle name="Millares [0] 2 2 2 6 2 3 2" xfId="40485" xr:uid="{EAA6816B-030F-4450-9399-3FE45B51B9D8}"/>
    <cellStyle name="Millares [0] 2 2 2 6 2 4" xfId="25587" xr:uid="{3FDD9885-3D7D-46C6-B605-8772C1B52F18}"/>
    <cellStyle name="Millares [0] 2 2 2 6 2 5" xfId="47090" xr:uid="{2497FA8B-6721-4AF2-973D-CC3B4FD38FC7}"/>
    <cellStyle name="Millares [0] 2 2 2 6 2 6" xfId="53694" xr:uid="{20D6307A-2B16-4266-A16F-A3A269112C8E}"/>
    <cellStyle name="Millares [0] 2 2 2 6 3" xfId="6220" xr:uid="{96CAB328-966C-41C4-9818-0CB8AB595170}"/>
    <cellStyle name="Millares [0] 2 2 2 6 3 2" xfId="14486" xr:uid="{FE439A72-8C80-4555-A8C3-45F393D2D9AA}"/>
    <cellStyle name="Millares [0] 2 2 2 6 3 2 2" xfId="35989" xr:uid="{CA289604-2567-4DDD-A72E-3B7BA3346291}"/>
    <cellStyle name="Millares [0] 2 2 2 6 3 3" xfId="21121" xr:uid="{26E2D1E1-ABD9-462C-AF88-F1FFEFCDC047}"/>
    <cellStyle name="Millares [0] 2 2 2 6 3 3 2" xfId="42624" xr:uid="{AF5A6E25-132A-4F66-BFEA-7D2EC36B34A6}"/>
    <cellStyle name="Millares [0] 2 2 2 6 3 4" xfId="27726" xr:uid="{1310F4CC-B1FF-4C7A-91F2-02F8641DC102}"/>
    <cellStyle name="Millares [0] 2 2 2 6 3 5" xfId="49229" xr:uid="{0924A1E7-BA92-43C2-BBC4-D4AB1B2125DA}"/>
    <cellStyle name="Millares [0] 2 2 2 6 3 6" xfId="55833" xr:uid="{58CD00C4-189C-43EC-9D69-90E7316BF51E}"/>
    <cellStyle name="Millares [0] 2 2 2 6 4" xfId="7861" xr:uid="{46423512-B25A-40F7-B1F9-79CB927BE0BE}"/>
    <cellStyle name="Millares [0] 2 2 2 6 4 2" xfId="29364" xr:uid="{068BC583-206D-4D37-9EDA-91AD65515022}"/>
    <cellStyle name="Millares [0] 2 2 2 6 5" xfId="9518" xr:uid="{B2997B38-0D75-4DE8-A2B9-4396F3AF4A6B}"/>
    <cellStyle name="Millares [0] 2 2 2 6 5 2" xfId="31021" xr:uid="{8D514AB4-64D5-4AE7-AB55-E3987272725F}"/>
    <cellStyle name="Millares [0] 2 2 2 6 6" xfId="16153" xr:uid="{F6CE96FD-8BD7-425C-8AFB-66585559FDC5}"/>
    <cellStyle name="Millares [0] 2 2 2 6 6 2" xfId="37656" xr:uid="{48617E38-550E-4540-9D94-9C2D43F49B43}"/>
    <cellStyle name="Millares [0] 2 2 2 6 7" xfId="22758" xr:uid="{2BEA15B2-BAFB-49E4-A2A8-31CD7E16973B}"/>
    <cellStyle name="Millares [0] 2 2 2 6 8" xfId="44261" xr:uid="{856EF216-319A-4C32-B6F9-13D6EE05216B}"/>
    <cellStyle name="Millares [0] 2 2 2 6 9" xfId="50865" xr:uid="{D12EC5EF-0E52-4554-A18A-EB09C2E126A9}"/>
    <cellStyle name="Millares [0] 2 2 2 7" xfId="1939" xr:uid="{D1D77300-C3D9-4CAD-A963-823C503BFB22}"/>
    <cellStyle name="Millares [0] 2 2 2 7 2" xfId="10205" xr:uid="{5303D21B-458B-497F-8F21-10DDC91C6FEC}"/>
    <cellStyle name="Millares [0] 2 2 2 7 2 2" xfId="31708" xr:uid="{22D9D59D-B9E2-4196-8305-65828AB5B476}"/>
    <cellStyle name="Millares [0] 2 2 2 7 3" xfId="16840" xr:uid="{AAE8DB12-898D-4E39-AD94-5E59A6847D4F}"/>
    <cellStyle name="Millares [0] 2 2 2 7 3 2" xfId="38343" xr:uid="{4DB673B2-DC67-4CC8-AD1A-6EB1DB4CF56A}"/>
    <cellStyle name="Millares [0] 2 2 2 7 4" xfId="23445" xr:uid="{7E3F0B3B-7051-42B5-9113-1E07447AF59E}"/>
    <cellStyle name="Millares [0] 2 2 2 7 5" xfId="44948" xr:uid="{4BDF3E99-9934-4272-B366-A73CE4865774}"/>
    <cellStyle name="Millares [0] 2 2 2 7 6" xfId="51552" xr:uid="{B4D3B648-8D9B-40E4-AA94-FDDCF5957719}"/>
    <cellStyle name="Millares [0] 2 2 2 8" xfId="2626" xr:uid="{70677620-8C55-433A-9F3B-EBAA74C5F68C}"/>
    <cellStyle name="Millares [0] 2 2 2 8 2" xfId="10892" xr:uid="{40BC52C7-2F77-458A-A212-7CE3CC599BD2}"/>
    <cellStyle name="Millares [0] 2 2 2 8 2 2" xfId="32395" xr:uid="{FC0AB8D0-856A-484C-BFAC-22C79E38BBD6}"/>
    <cellStyle name="Millares [0] 2 2 2 8 3" xfId="17527" xr:uid="{97502619-FD5F-4C6F-AF69-01A585EDCF9A}"/>
    <cellStyle name="Millares [0] 2 2 2 8 3 2" xfId="39030" xr:uid="{3B7DC479-4751-431C-B12A-71259B37CB68}"/>
    <cellStyle name="Millares [0] 2 2 2 8 4" xfId="24132" xr:uid="{4AA744C8-48FF-4ADB-9954-CEF0F5F70DB2}"/>
    <cellStyle name="Millares [0] 2 2 2 8 5" xfId="45635" xr:uid="{C107D5B1-76FB-4E85-8360-E78730465AA1}"/>
    <cellStyle name="Millares [0] 2 2 2 8 6" xfId="52239" xr:uid="{718EF484-06FC-4320-892D-89BB83F1E0F8}"/>
    <cellStyle name="Millares [0] 2 2 2 9" xfId="3135" xr:uid="{49CF5514-8CCA-4283-A21C-224801E0EF6F}"/>
    <cellStyle name="Millares [0] 2 2 2 9 2" xfId="11401" xr:uid="{AE404E93-BDBE-4A35-91FD-A40C939FD7AF}"/>
    <cellStyle name="Millares [0] 2 2 2 9 2 2" xfId="32904" xr:uid="{538B4856-2C70-4CF3-9E13-0D297902027F}"/>
    <cellStyle name="Millares [0] 2 2 2 9 3" xfId="18036" xr:uid="{0B160807-7BE7-4D01-8FD5-A54A72023E64}"/>
    <cellStyle name="Millares [0] 2 2 2 9 3 2" xfId="39539" xr:uid="{8BA16DE8-AEB3-49D1-8E8F-299EA703A057}"/>
    <cellStyle name="Millares [0] 2 2 2 9 4" xfId="24641" xr:uid="{6C9FE3A8-357C-42BE-9FFC-C392045A1CF9}"/>
    <cellStyle name="Millares [0] 2 2 2 9 5" xfId="46144" xr:uid="{19B48292-8835-48CC-A6F1-5513056ADF43}"/>
    <cellStyle name="Millares [0] 2 2 2 9 6" xfId="52748" xr:uid="{D29C9B20-AEBB-4956-9BC2-19688D917054}"/>
    <cellStyle name="Millares [0] 2 2 3" xfId="562" xr:uid="{AC82E6F6-002E-4F74-8032-96C6D1F6DC52}"/>
    <cellStyle name="Millares [0] 2 2 3 10" xfId="7173" xr:uid="{13FCC3D6-BDD7-4411-887A-015E8528BD2F}"/>
    <cellStyle name="Millares [0] 2 2 3 10 2" xfId="28676" xr:uid="{5290C913-9BEA-4510-AC70-6AC4DC877086}"/>
    <cellStyle name="Millares [0] 2 2 3 11" xfId="8829" xr:uid="{2533E12F-AFF3-4339-95D3-E7827C9D85ED}"/>
    <cellStyle name="Millares [0] 2 2 3 11 2" xfId="30332" xr:uid="{D6FCC6F7-7FF2-4DD2-A540-8D56AE2176F4}"/>
    <cellStyle name="Millares [0] 2 2 3 12" xfId="15465" xr:uid="{463F46FD-C5D6-4EE1-BA04-AD44B87B3342}"/>
    <cellStyle name="Millares [0] 2 2 3 12 2" xfId="36968" xr:uid="{F3A1E8D9-5836-4F1E-9DA1-9DD7F7356E81}"/>
    <cellStyle name="Millares [0] 2 2 3 13" xfId="22070" xr:uid="{05A57FB9-3003-4226-8475-4BA3F3939DDF}"/>
    <cellStyle name="Millares [0] 2 2 3 14" xfId="43573" xr:uid="{565AA5D3-B081-4C34-BA8C-01FEC901199F}"/>
    <cellStyle name="Millares [0] 2 2 3 15" xfId="50177" xr:uid="{8E57AC58-E1E0-4574-A9A9-8723ABD56114}"/>
    <cellStyle name="Millares [0] 2 2 3 2" xfId="844" xr:uid="{C64F6DC4-DE08-47DA-B0C9-396E3C8FB630}"/>
    <cellStyle name="Millares [0] 2 2 3 2 10" xfId="15745" xr:uid="{4AE055F9-F02F-47C5-890B-9D1FCB702290}"/>
    <cellStyle name="Millares [0] 2 2 3 2 10 2" xfId="37248" xr:uid="{FC7BCF34-F046-4813-87D3-7B11C958B8A9}"/>
    <cellStyle name="Millares [0] 2 2 3 2 11" xfId="22350" xr:uid="{4E4722F0-F856-4890-9E7E-A4FC64D1BF11}"/>
    <cellStyle name="Millares [0] 2 2 3 2 12" xfId="43853" xr:uid="{D4DDF347-9D65-458E-B2CE-E2C46F55377F}"/>
    <cellStyle name="Millares [0] 2 2 3 2 13" xfId="50457" xr:uid="{BA64BA54-57A3-42A1-93CE-4D3CB5744EF1}"/>
    <cellStyle name="Millares [0] 2 2 3 2 2" xfId="1790" xr:uid="{4160AB81-B7D5-4D66-8038-BAFFE7A71478}"/>
    <cellStyle name="Millares [0] 2 2 3 2 2 2" xfId="4619" xr:uid="{3846A336-805E-42F3-83A3-21D2A249B290}"/>
    <cellStyle name="Millares [0] 2 2 3 2 2 2 2" xfId="12885" xr:uid="{B3C0F187-D034-4941-834F-13455B6FF4F2}"/>
    <cellStyle name="Millares [0] 2 2 3 2 2 2 2 2" xfId="34388" xr:uid="{9750AFD7-4C66-4396-9DA6-EB145DEFC51F}"/>
    <cellStyle name="Millares [0] 2 2 3 2 2 2 3" xfId="19520" xr:uid="{6C379370-7973-4E2E-AD77-D65576BF5358}"/>
    <cellStyle name="Millares [0] 2 2 3 2 2 2 3 2" xfId="41023" xr:uid="{BEB84A2B-5FD3-4F62-9A0B-E6F58480A8DD}"/>
    <cellStyle name="Millares [0] 2 2 3 2 2 2 4" xfId="26125" xr:uid="{161A68D1-FA1A-4C56-9FB0-7D58F53D9B93}"/>
    <cellStyle name="Millares [0] 2 2 3 2 2 2 5" xfId="47628" xr:uid="{2CBD2A7C-563A-4AC7-A909-3C7BF303553C}"/>
    <cellStyle name="Millares [0] 2 2 3 2 2 2 6" xfId="54232" xr:uid="{1B4D0582-48D3-411D-B0AD-7D1E7122BF9E}"/>
    <cellStyle name="Millares [0] 2 2 3 2 2 3" xfId="6758" xr:uid="{3F292BED-BF47-40BA-B331-27E8FA049A3E}"/>
    <cellStyle name="Millares [0] 2 2 3 2 2 3 2" xfId="15024" xr:uid="{77BFF8FD-DF7E-4C8D-B930-5C2D34D2C057}"/>
    <cellStyle name="Millares [0] 2 2 3 2 2 3 2 2" xfId="36527" xr:uid="{67A75A2C-BD01-498F-A921-9DECC9E09FD7}"/>
    <cellStyle name="Millares [0] 2 2 3 2 2 3 3" xfId="21659" xr:uid="{E1827E6A-204C-4110-8294-5F8BE033B483}"/>
    <cellStyle name="Millares [0] 2 2 3 2 2 3 3 2" xfId="43162" xr:uid="{01B43E38-4212-4F2B-8832-9F38DED48FBC}"/>
    <cellStyle name="Millares [0] 2 2 3 2 2 3 4" xfId="28264" xr:uid="{798DFA04-0CCB-4604-ADE5-E9D326D021BE}"/>
    <cellStyle name="Millares [0] 2 2 3 2 2 3 5" xfId="49767" xr:uid="{E3012AEA-079A-4BF4-BDB8-D4C8C13B5686}"/>
    <cellStyle name="Millares [0] 2 2 3 2 2 3 6" xfId="56371" xr:uid="{3926AF76-9148-42A5-8830-F340AC2C0495}"/>
    <cellStyle name="Millares [0] 2 2 3 2 2 4" xfId="8399" xr:uid="{2934276C-0CB8-46B3-844D-DF9334EAD235}"/>
    <cellStyle name="Millares [0] 2 2 3 2 2 4 2" xfId="29902" xr:uid="{903F9018-E86A-42DC-8C37-D5CA8486DEC3}"/>
    <cellStyle name="Millares [0] 2 2 3 2 2 5" xfId="10056" xr:uid="{640EA887-D41C-46B9-A68E-955CC3BF3630}"/>
    <cellStyle name="Millares [0] 2 2 3 2 2 5 2" xfId="31559" xr:uid="{908F35DB-B6EA-4232-9E88-A48C971697EB}"/>
    <cellStyle name="Millares [0] 2 2 3 2 2 6" xfId="16691" xr:uid="{DB505F7F-BB35-4AE5-BBC0-8E797AC44EF5}"/>
    <cellStyle name="Millares [0] 2 2 3 2 2 6 2" xfId="38194" xr:uid="{9934C908-CFB9-457B-9692-06C8BA17007E}"/>
    <cellStyle name="Millares [0] 2 2 3 2 2 7" xfId="23296" xr:uid="{B8694A35-F50D-41AC-ABE0-600583ED10CE}"/>
    <cellStyle name="Millares [0] 2 2 3 2 2 8" xfId="44799" xr:uid="{1BD98A44-C4E4-47F0-9EC5-7882B0E47E93}"/>
    <cellStyle name="Millares [0] 2 2 3 2 2 9" xfId="51403" xr:uid="{7D12E556-B5E6-4320-858D-5CD1E0CC1382}"/>
    <cellStyle name="Millares [0] 2 2 3 2 3" xfId="2477" xr:uid="{89CFEC52-2036-493F-B37B-B48298D769B1}"/>
    <cellStyle name="Millares [0] 2 2 3 2 3 2" xfId="10743" xr:uid="{068DC4FB-46ED-488F-A324-60130E9D3FBC}"/>
    <cellStyle name="Millares [0] 2 2 3 2 3 2 2" xfId="32246" xr:uid="{20AECEB4-ECE2-414F-A11C-6AAEF7BF8C90}"/>
    <cellStyle name="Millares [0] 2 2 3 2 3 3" xfId="17378" xr:uid="{1F56722D-4FE6-4AFF-BF60-196CEDE5A6A3}"/>
    <cellStyle name="Millares [0] 2 2 3 2 3 3 2" xfId="38881" xr:uid="{93EB6179-FB9C-4B2A-A346-D5B8537D1E57}"/>
    <cellStyle name="Millares [0] 2 2 3 2 3 4" xfId="23983" xr:uid="{95F308FC-0BE8-4862-9364-635355CC9057}"/>
    <cellStyle name="Millares [0] 2 2 3 2 3 5" xfId="45486" xr:uid="{308938DC-FF86-44FD-A8B0-CD3C4ECDE1D3}"/>
    <cellStyle name="Millares [0] 2 2 3 2 3 6" xfId="52090" xr:uid="{C90C8281-DECD-4B58-AB23-A8B7E2CB83D8}"/>
    <cellStyle name="Millares [0] 2 2 3 2 4" xfId="2994" xr:uid="{C42B05C2-3013-480A-84B2-AEDBC96FF9EE}"/>
    <cellStyle name="Millares [0] 2 2 3 2 4 2" xfId="11260" xr:uid="{201F5164-5115-4448-9456-109326C57556}"/>
    <cellStyle name="Millares [0] 2 2 3 2 4 2 2" xfId="32763" xr:uid="{B39371AC-A0B9-437B-965A-8F4DD65B2427}"/>
    <cellStyle name="Millares [0] 2 2 3 2 4 3" xfId="17895" xr:uid="{7413232B-6D70-4197-938A-12EAB8481961}"/>
    <cellStyle name="Millares [0] 2 2 3 2 4 3 2" xfId="39398" xr:uid="{724A14E8-7E42-42F3-BEEE-6CA1D12E9C7D}"/>
    <cellStyle name="Millares [0] 2 2 3 2 4 4" xfId="24500" xr:uid="{A763F30B-1354-44B3-B067-375F67349D25}"/>
    <cellStyle name="Millares [0] 2 2 3 2 4 5" xfId="46003" xr:uid="{F2143F82-0AED-4121-BF22-6F8B1C05DAE1}"/>
    <cellStyle name="Millares [0] 2 2 3 2 4 6" xfId="52607" xr:uid="{23BE4FAA-4614-4F4D-9D21-E8FAE9B6D4D9}"/>
    <cellStyle name="Millares [0] 2 2 3 2 5" xfId="3673" xr:uid="{B0FA26DF-D1E9-448E-BFA5-AE6BC8803031}"/>
    <cellStyle name="Millares [0] 2 2 3 2 5 2" xfId="11939" xr:uid="{40DDF8B0-8C7C-425B-9252-50266A1F1CE6}"/>
    <cellStyle name="Millares [0] 2 2 3 2 5 2 2" xfId="33442" xr:uid="{8A3E4845-C5A0-491A-85FB-A1E7CE7A0EA6}"/>
    <cellStyle name="Millares [0] 2 2 3 2 5 3" xfId="18574" xr:uid="{5DEFFA4C-2251-4561-B858-86F7AF00EDD4}"/>
    <cellStyle name="Millares [0] 2 2 3 2 5 3 2" xfId="40077" xr:uid="{7724C944-5B58-4FBE-97B5-8DEB04F505C4}"/>
    <cellStyle name="Millares [0] 2 2 3 2 5 4" xfId="25179" xr:uid="{BF1C301E-5FDB-4990-9401-5C23B78BE612}"/>
    <cellStyle name="Millares [0] 2 2 3 2 5 5" xfId="46682" xr:uid="{F49DC45B-11D6-4795-8468-671E409CBE62}"/>
    <cellStyle name="Millares [0] 2 2 3 2 5 6" xfId="53286" xr:uid="{3CE44EAD-5EC0-4418-88A0-B822931F157A}"/>
    <cellStyle name="Millares [0] 2 2 3 2 6" xfId="5138" xr:uid="{8A79B0CE-4FA9-411F-9AE9-9D1A0B181E67}"/>
    <cellStyle name="Millares [0] 2 2 3 2 6 2" xfId="13404" xr:uid="{4E400E52-F678-4BB9-940E-A2F3E46EC32D}"/>
    <cellStyle name="Millares [0] 2 2 3 2 6 2 2" xfId="34907" xr:uid="{2A02B315-2DB3-4714-A159-717AEE48FF29}"/>
    <cellStyle name="Millares [0] 2 2 3 2 6 3" xfId="20039" xr:uid="{72A07AD8-4788-4A60-AD07-2B984B8B1C12}"/>
    <cellStyle name="Millares [0] 2 2 3 2 6 3 2" xfId="41542" xr:uid="{FF9DA097-2C62-443C-ACD6-F196362B0700}"/>
    <cellStyle name="Millares [0] 2 2 3 2 6 4" xfId="26644" xr:uid="{C6096BA2-B3A8-42C0-B0EE-2E86EC032A31}"/>
    <cellStyle name="Millares [0] 2 2 3 2 6 5" xfId="48147" xr:uid="{B78F2B2A-6A75-493D-9FA1-8184FD5D134C}"/>
    <cellStyle name="Millares [0] 2 2 3 2 6 6" xfId="54751" xr:uid="{921C221C-0182-487C-A9C2-E2650F967984}"/>
    <cellStyle name="Millares [0] 2 2 3 2 7" xfId="5812" xr:uid="{117267F7-F021-4389-8DCC-DD51706D775D}"/>
    <cellStyle name="Millares [0] 2 2 3 2 7 2" xfId="14078" xr:uid="{91184585-4565-4154-888E-424CF308F5D7}"/>
    <cellStyle name="Millares [0] 2 2 3 2 7 2 2" xfId="35581" xr:uid="{27C234F9-F646-444C-B0ED-09340763B723}"/>
    <cellStyle name="Millares [0] 2 2 3 2 7 3" xfId="20713" xr:uid="{79EC39B5-FB72-4A80-8F77-1124E40FCFE4}"/>
    <cellStyle name="Millares [0] 2 2 3 2 7 3 2" xfId="42216" xr:uid="{262547D6-6817-4F65-96A1-40DCE6BC5956}"/>
    <cellStyle name="Millares [0] 2 2 3 2 7 4" xfId="27318" xr:uid="{3A5062AC-1E67-48F0-92C8-E13FAEA48AC6}"/>
    <cellStyle name="Millares [0] 2 2 3 2 7 5" xfId="48821" xr:uid="{B1E0631F-0234-44CA-A032-A3F9B5D4D126}"/>
    <cellStyle name="Millares [0] 2 2 3 2 7 6" xfId="55425" xr:uid="{16B1B716-12C0-4DF0-A985-F9E9ACDAE98F}"/>
    <cellStyle name="Millares [0] 2 2 3 2 8" xfId="7453" xr:uid="{21E89379-7B3E-4345-A467-4EF136511764}"/>
    <cellStyle name="Millares [0] 2 2 3 2 8 2" xfId="28956" xr:uid="{A9221A97-213B-4122-BC59-DABDD45191A6}"/>
    <cellStyle name="Millares [0] 2 2 3 2 9" xfId="9110" xr:uid="{826C0FA8-3EAA-4620-8695-6003D396CA3D}"/>
    <cellStyle name="Millares [0] 2 2 3 2 9 2" xfId="30613" xr:uid="{4B108DD7-D394-4839-A428-934C0452D707}"/>
    <cellStyle name="Millares [0] 2 2 3 3" xfId="1114" xr:uid="{298D3C70-F12D-4840-8924-6CC58BE83626}"/>
    <cellStyle name="Millares [0] 2 2 3 3 2" xfId="3943" xr:uid="{335A0B76-FD49-4D77-AB40-11649AFDF012}"/>
    <cellStyle name="Millares [0] 2 2 3 3 2 2" xfId="12209" xr:uid="{D33E6301-7686-4ABE-B805-79AD249AEB54}"/>
    <cellStyle name="Millares [0] 2 2 3 3 2 2 2" xfId="33712" xr:uid="{0C2EB772-703A-4081-B974-506FAE84493F}"/>
    <cellStyle name="Millares [0] 2 2 3 3 2 3" xfId="18844" xr:uid="{D3BA9B6E-CAC9-476E-BEB1-EE4B8CEE27F1}"/>
    <cellStyle name="Millares [0] 2 2 3 3 2 3 2" xfId="40347" xr:uid="{28E165B8-F986-41E6-AE26-961191F155B1}"/>
    <cellStyle name="Millares [0] 2 2 3 3 2 4" xfId="25449" xr:uid="{8507A663-0479-4C27-8357-BB6AC5437DD1}"/>
    <cellStyle name="Millares [0] 2 2 3 3 2 5" xfId="46952" xr:uid="{30329843-3CA0-4035-A786-317006ADB6BA}"/>
    <cellStyle name="Millares [0] 2 2 3 3 2 6" xfId="53556" xr:uid="{FC830AA6-1A17-4FCF-9065-67BB31A1BA22}"/>
    <cellStyle name="Millares [0] 2 2 3 3 3" xfId="6082" xr:uid="{B1F33652-A41A-4189-8B56-D1C242AC24CD}"/>
    <cellStyle name="Millares [0] 2 2 3 3 3 2" xfId="14348" xr:uid="{CE232DFA-61C7-4B14-B5C5-6DCAD7B8A94E}"/>
    <cellStyle name="Millares [0] 2 2 3 3 3 2 2" xfId="35851" xr:uid="{40503143-3D29-4B76-9A9A-111508B66C5E}"/>
    <cellStyle name="Millares [0] 2 2 3 3 3 3" xfId="20983" xr:uid="{FD3E345C-90AD-4BF6-BCB1-49CDD6704400}"/>
    <cellStyle name="Millares [0] 2 2 3 3 3 3 2" xfId="42486" xr:uid="{FD63A8C0-FDF8-41B9-B422-3DBD395B884E}"/>
    <cellStyle name="Millares [0] 2 2 3 3 3 4" xfId="27588" xr:uid="{52BE4DC4-760E-41DB-AC25-ACB7FB982711}"/>
    <cellStyle name="Millares [0] 2 2 3 3 3 5" xfId="49091" xr:uid="{D69E242D-E34D-4294-BECD-2CD9A5AD3FE8}"/>
    <cellStyle name="Millares [0] 2 2 3 3 3 6" xfId="55695" xr:uid="{A6ADD22F-26A8-466C-A4AC-B9FCCD345E41}"/>
    <cellStyle name="Millares [0] 2 2 3 3 4" xfId="7723" xr:uid="{2122B448-B468-4E17-A062-36AE4FCD09A5}"/>
    <cellStyle name="Millares [0] 2 2 3 3 4 2" xfId="29226" xr:uid="{CFF18FAE-5D96-405F-9B5C-831A9E03FF98}"/>
    <cellStyle name="Millares [0] 2 2 3 3 5" xfId="9380" xr:uid="{81EC46EE-5648-41D4-9075-8FD551CE929A}"/>
    <cellStyle name="Millares [0] 2 2 3 3 5 2" xfId="30883" xr:uid="{B6F84E9B-EC58-4322-9A48-27C2918D1F8E}"/>
    <cellStyle name="Millares [0] 2 2 3 3 6" xfId="16015" xr:uid="{CAED9244-5109-422B-A57A-502D94BC164D}"/>
    <cellStyle name="Millares [0] 2 2 3 3 6 2" xfId="37518" xr:uid="{47BD71C4-E0C3-496F-B672-DF48A54A3393}"/>
    <cellStyle name="Millares [0] 2 2 3 3 7" xfId="22620" xr:uid="{FEA85755-FCDE-48B2-806D-1F5D3C40FD1F}"/>
    <cellStyle name="Millares [0] 2 2 3 3 8" xfId="44123" xr:uid="{E2D292F7-94B0-4D01-A1B5-BC8B8D697F2C}"/>
    <cellStyle name="Millares [0] 2 2 3 3 9" xfId="50727" xr:uid="{D620D5EC-889D-4F59-A70E-FDD0A70456F6}"/>
    <cellStyle name="Millares [0] 2 2 3 4" xfId="1510" xr:uid="{4C349035-3A8A-40D4-A52F-F2B57C0AB2FE}"/>
    <cellStyle name="Millares [0] 2 2 3 4 2" xfId="4339" xr:uid="{881C14D7-9EF5-4FB9-BAAE-D97140BB8747}"/>
    <cellStyle name="Millares [0] 2 2 3 4 2 2" xfId="12605" xr:uid="{3CAE3C78-E43D-4330-85F7-A567ED020EB5}"/>
    <cellStyle name="Millares [0] 2 2 3 4 2 2 2" xfId="34108" xr:uid="{C84697C4-344E-48D3-9669-36F83D5E8988}"/>
    <cellStyle name="Millares [0] 2 2 3 4 2 3" xfId="19240" xr:uid="{F36D39FC-B00F-4637-BA2B-75EC9745A9F1}"/>
    <cellStyle name="Millares [0] 2 2 3 4 2 3 2" xfId="40743" xr:uid="{86BAE51B-2330-4548-AD04-48465E3B36F5}"/>
    <cellStyle name="Millares [0] 2 2 3 4 2 4" xfId="25845" xr:uid="{089E0F32-1853-4B91-9EDC-FF788B157EA1}"/>
    <cellStyle name="Millares [0] 2 2 3 4 2 5" xfId="47348" xr:uid="{F3F10B33-3390-4F9C-BFED-AB71B1FFD35D}"/>
    <cellStyle name="Millares [0] 2 2 3 4 2 6" xfId="53952" xr:uid="{C37A4528-1A43-4617-B7EF-C377C7A7CECD}"/>
    <cellStyle name="Millares [0] 2 2 3 4 3" xfId="6478" xr:uid="{B2F29DA8-BA40-4491-990C-F9909C18B648}"/>
    <cellStyle name="Millares [0] 2 2 3 4 3 2" xfId="14744" xr:uid="{04376841-BB9F-4EE5-B08A-F12AC1F03400}"/>
    <cellStyle name="Millares [0] 2 2 3 4 3 2 2" xfId="36247" xr:uid="{33F3B62E-23FB-4CD0-9444-D5BFBC531103}"/>
    <cellStyle name="Millares [0] 2 2 3 4 3 3" xfId="21379" xr:uid="{22A0406C-ACC0-44EE-92B9-5CB0F6AFDAD7}"/>
    <cellStyle name="Millares [0] 2 2 3 4 3 3 2" xfId="42882" xr:uid="{BA3A8598-687C-4D4A-87CD-368EE94EF580}"/>
    <cellStyle name="Millares [0] 2 2 3 4 3 4" xfId="27984" xr:uid="{6C4FD056-E3E0-49F7-8D42-C63431912EEC}"/>
    <cellStyle name="Millares [0] 2 2 3 4 3 5" xfId="49487" xr:uid="{CF7E3653-3E1B-40FC-B2A7-92DCEEED47F0}"/>
    <cellStyle name="Millares [0] 2 2 3 4 3 6" xfId="56091" xr:uid="{EE165CB0-73E1-49AB-B5EC-CA07A51A221B}"/>
    <cellStyle name="Millares [0] 2 2 3 4 4" xfId="8119" xr:uid="{536A1A2D-7A7D-4858-AF7F-EE194C9C3F4B}"/>
    <cellStyle name="Millares [0] 2 2 3 4 4 2" xfId="29622" xr:uid="{71894C08-65E3-4216-9850-588B0033DE54}"/>
    <cellStyle name="Millares [0] 2 2 3 4 5" xfId="9776" xr:uid="{C8155120-7430-41F6-A89A-2727D81CD94C}"/>
    <cellStyle name="Millares [0] 2 2 3 4 5 2" xfId="31279" xr:uid="{A4B53C50-FD35-4170-ACA8-971A13377D18}"/>
    <cellStyle name="Millares [0] 2 2 3 4 6" xfId="16411" xr:uid="{C3200813-5355-41A1-A490-824E67AAA693}"/>
    <cellStyle name="Millares [0] 2 2 3 4 6 2" xfId="37914" xr:uid="{1B5BBA87-AA8C-485E-BC13-87E84E42B3A9}"/>
    <cellStyle name="Millares [0] 2 2 3 4 7" xfId="23016" xr:uid="{7B1FB93B-9858-45E4-9083-C20E225081C2}"/>
    <cellStyle name="Millares [0] 2 2 3 4 8" xfId="44519" xr:uid="{41FC3533-6907-4CE1-8B07-4685214BD9E1}"/>
    <cellStyle name="Millares [0] 2 2 3 4 9" xfId="51123" xr:uid="{D20C7A76-4FC7-4CFA-99D3-2824783E3C85}"/>
    <cellStyle name="Millares [0] 2 2 3 5" xfId="2197" xr:uid="{DC62601C-9265-4E98-A3A0-CB0C071F6588}"/>
    <cellStyle name="Millares [0] 2 2 3 5 2" xfId="10463" xr:uid="{3EAE52B1-645D-467A-A37B-BDA5A5C1FBFE}"/>
    <cellStyle name="Millares [0] 2 2 3 5 2 2" xfId="31966" xr:uid="{2ACAEE7B-B5EE-4947-820E-5624FDD4CE68}"/>
    <cellStyle name="Millares [0] 2 2 3 5 3" xfId="17098" xr:uid="{2FF28A55-130C-48E7-9E4F-5819342ADE34}"/>
    <cellStyle name="Millares [0] 2 2 3 5 3 2" xfId="38601" xr:uid="{2F0BA25B-3A35-447C-B35E-954BE560773A}"/>
    <cellStyle name="Millares [0] 2 2 3 5 4" xfId="23703" xr:uid="{A83ACEF3-3734-4AD7-B2A4-CE3E141F0428}"/>
    <cellStyle name="Millares [0] 2 2 3 5 5" xfId="45206" xr:uid="{300F5B21-3A20-412E-91DB-B2B61741452C}"/>
    <cellStyle name="Millares [0] 2 2 3 5 6" xfId="51810" xr:uid="{47F8EA1D-2597-4B4C-902A-958C2FC2874F}"/>
    <cellStyle name="Millares [0] 2 2 3 6" xfId="2743" xr:uid="{C8852A74-FA48-4D4B-A003-F96496895F95}"/>
    <cellStyle name="Millares [0] 2 2 3 6 2" xfId="11009" xr:uid="{704603CB-A61F-4552-B37A-54D78C905394}"/>
    <cellStyle name="Millares [0] 2 2 3 6 2 2" xfId="32512" xr:uid="{88996260-13A8-4528-A7BE-4DCF56F21DDA}"/>
    <cellStyle name="Millares [0] 2 2 3 6 3" xfId="17644" xr:uid="{6BAE3AA3-5E07-4DD2-9435-16C0AB934A5F}"/>
    <cellStyle name="Millares [0] 2 2 3 6 3 2" xfId="39147" xr:uid="{4D129DF5-7BEE-4EBD-A93E-8FB5438BBC04}"/>
    <cellStyle name="Millares [0] 2 2 3 6 4" xfId="24249" xr:uid="{AFA2D8E5-F293-4089-8263-A0E1C536339F}"/>
    <cellStyle name="Millares [0] 2 2 3 6 5" xfId="45752" xr:uid="{7889E2AA-6DBF-4BE7-8EEC-121194FE6723}"/>
    <cellStyle name="Millares [0] 2 2 3 6 6" xfId="52356" xr:uid="{7CC50AC2-E625-4320-BA31-B2F84AC25D9D}"/>
    <cellStyle name="Millares [0] 2 2 3 7" xfId="3393" xr:uid="{61BF48C7-88D9-482A-BABE-76942A0C45A6}"/>
    <cellStyle name="Millares [0] 2 2 3 7 2" xfId="11659" xr:uid="{D7A7A3A2-AE22-4882-A905-6BA67ECB31C6}"/>
    <cellStyle name="Millares [0] 2 2 3 7 2 2" xfId="33162" xr:uid="{58594D60-49D2-46DF-967D-A82271B96DC4}"/>
    <cellStyle name="Millares [0] 2 2 3 7 3" xfId="18294" xr:uid="{87690F58-205F-44F8-900F-8DAE41FA565B}"/>
    <cellStyle name="Millares [0] 2 2 3 7 3 2" xfId="39797" xr:uid="{E3EDD1F2-D979-4E5F-BA17-7AF472FF1AB6}"/>
    <cellStyle name="Millares [0] 2 2 3 7 4" xfId="24899" xr:uid="{6E56537F-3B9F-4819-94B6-B4ED7F59606D}"/>
    <cellStyle name="Millares [0] 2 2 3 7 5" xfId="46402" xr:uid="{487F0B07-6E26-4BAC-8406-D31E4462908E}"/>
    <cellStyle name="Millares [0] 2 2 3 7 6" xfId="53006" xr:uid="{36331B1C-2212-4796-9FDD-AEE108119C96}"/>
    <cellStyle name="Millares [0] 2 2 3 8" xfId="4887" xr:uid="{96DD0082-E2C2-4732-86D0-1131AE20383B}"/>
    <cellStyle name="Millares [0] 2 2 3 8 2" xfId="13153" xr:uid="{3D26BD29-79F6-4BFB-978F-58C6615F2753}"/>
    <cellStyle name="Millares [0] 2 2 3 8 2 2" xfId="34656" xr:uid="{03207683-847E-436D-9531-FCEA9CC411A1}"/>
    <cellStyle name="Millares [0] 2 2 3 8 3" xfId="19788" xr:uid="{C8CEE1CE-B064-46C4-81D8-19C2066196DE}"/>
    <cellStyle name="Millares [0] 2 2 3 8 3 2" xfId="41291" xr:uid="{16BE614D-3319-47D3-9D19-4DB1A2ADC25D}"/>
    <cellStyle name="Millares [0] 2 2 3 8 4" xfId="26393" xr:uid="{CF70793C-4E59-4D38-9AC5-E9B96950BCF8}"/>
    <cellStyle name="Millares [0] 2 2 3 8 5" xfId="47896" xr:uid="{C3C05DC7-CCE0-4077-B2BA-F1FC62CB95A6}"/>
    <cellStyle name="Millares [0] 2 2 3 8 6" xfId="54500" xr:uid="{7F5C44CF-AB95-4B4F-811E-2332574CBB33}"/>
    <cellStyle name="Millares [0] 2 2 3 9" xfId="5532" xr:uid="{4E53BCCE-BD4F-40ED-A44E-F37ADBEA85A1}"/>
    <cellStyle name="Millares [0] 2 2 3 9 2" xfId="13798" xr:uid="{86586024-CF8E-4CAC-9869-F4FC96821991}"/>
    <cellStyle name="Millares [0] 2 2 3 9 2 2" xfId="35301" xr:uid="{47357856-482B-4DC2-ACA3-C4AA3531E4AB}"/>
    <cellStyle name="Millares [0] 2 2 3 9 3" xfId="20433" xr:uid="{B185F7D6-9C4F-4B0F-A63F-6C346E9B8C4F}"/>
    <cellStyle name="Millares [0] 2 2 3 9 3 2" xfId="41936" xr:uid="{29A27609-C16A-44E2-AC3B-8E417B1DCAA4}"/>
    <cellStyle name="Millares [0] 2 2 3 9 4" xfId="27038" xr:uid="{29838F85-577B-4E46-BA61-CE1732B17A11}"/>
    <cellStyle name="Millares [0] 2 2 3 9 5" xfId="48541" xr:uid="{E20AC6AA-CBC2-45DD-8476-ECA171AFDF7A}"/>
    <cellStyle name="Millares [0] 2 2 3 9 6" xfId="55145" xr:uid="{3A25A1C9-84E3-428D-944C-17BA9E712753}"/>
    <cellStyle name="Millares [0] 2 2 4" xfId="433" xr:uid="{8A9961FC-7A62-4636-A08D-73E84735CE18}"/>
    <cellStyle name="Millares [0] 2 2 4 10" xfId="15336" xr:uid="{F8F19472-47EF-4406-A407-45C7FFBA9602}"/>
    <cellStyle name="Millares [0] 2 2 4 10 2" xfId="36839" xr:uid="{29A5C4A4-8D39-4BF1-9157-7390983A387D}"/>
    <cellStyle name="Millares [0] 2 2 4 11" xfId="21941" xr:uid="{BEA485D2-1A8E-4B29-916D-543CE8A2C048}"/>
    <cellStyle name="Millares [0] 2 2 4 12" xfId="43444" xr:uid="{455C64CF-5111-4443-BA92-FE505DE2D5DF}"/>
    <cellStyle name="Millares [0] 2 2 4 13" xfId="50048" xr:uid="{D7B92B04-866D-453E-A62C-6B6087710780}"/>
    <cellStyle name="Millares [0] 2 2 4 2" xfId="1381" xr:uid="{B9D64082-B619-4C49-9BD9-7DD552BF6CBC}"/>
    <cellStyle name="Millares [0] 2 2 4 2 2" xfId="4210" xr:uid="{FBDEC05F-909D-49EC-8093-B92D0B616599}"/>
    <cellStyle name="Millares [0] 2 2 4 2 2 2" xfId="12476" xr:uid="{9E2245AE-1454-476B-8E9E-454867AB031E}"/>
    <cellStyle name="Millares [0] 2 2 4 2 2 2 2" xfId="33979" xr:uid="{9F21F277-3BEF-4556-B535-F8740FF72ABB}"/>
    <cellStyle name="Millares [0] 2 2 4 2 2 3" xfId="19111" xr:uid="{E359628A-EE4A-4AC9-9388-C3A000E97AA2}"/>
    <cellStyle name="Millares [0] 2 2 4 2 2 3 2" xfId="40614" xr:uid="{B6603685-5C59-4EDF-AD85-E297C30EAF81}"/>
    <cellStyle name="Millares [0] 2 2 4 2 2 4" xfId="25716" xr:uid="{BB5A79BD-C268-4183-9299-2BB809FF2C71}"/>
    <cellStyle name="Millares [0] 2 2 4 2 2 5" xfId="47219" xr:uid="{4E15664D-BCA7-4E07-8C8E-285373630530}"/>
    <cellStyle name="Millares [0] 2 2 4 2 2 6" xfId="53823" xr:uid="{805B71B8-0E16-4C82-B92E-2479F579ABF3}"/>
    <cellStyle name="Millares [0] 2 2 4 2 3" xfId="6349" xr:uid="{6EF96216-CB2F-4597-98DC-38A1C72E5C80}"/>
    <cellStyle name="Millares [0] 2 2 4 2 3 2" xfId="14615" xr:uid="{83C6D3F2-943E-4D96-AF02-898EAE6D353F}"/>
    <cellStyle name="Millares [0] 2 2 4 2 3 2 2" xfId="36118" xr:uid="{72D59011-5328-4228-9FA9-46663E6CF83B}"/>
    <cellStyle name="Millares [0] 2 2 4 2 3 3" xfId="21250" xr:uid="{93BA0CC4-9FD6-4BDD-844E-3BD270367CC8}"/>
    <cellStyle name="Millares [0] 2 2 4 2 3 3 2" xfId="42753" xr:uid="{13AE61EC-7BC2-4337-9CCF-4C196E34ECBC}"/>
    <cellStyle name="Millares [0] 2 2 4 2 3 4" xfId="27855" xr:uid="{6BF2333C-0337-4FE6-A401-964DBAA25EEF}"/>
    <cellStyle name="Millares [0] 2 2 4 2 3 5" xfId="49358" xr:uid="{102FB20C-7285-45B2-9BC1-8E00B1803C50}"/>
    <cellStyle name="Millares [0] 2 2 4 2 3 6" xfId="55962" xr:uid="{A5B12507-95E3-4459-8F74-EC6BF88836BD}"/>
    <cellStyle name="Millares [0] 2 2 4 2 4" xfId="7990" xr:uid="{655E79D5-F5B2-4FC8-B45E-9845418FF28B}"/>
    <cellStyle name="Millares [0] 2 2 4 2 4 2" xfId="29493" xr:uid="{CD436D44-96DA-4A63-95E4-7A3E328347E8}"/>
    <cellStyle name="Millares [0] 2 2 4 2 5" xfId="9647" xr:uid="{067924C3-56D5-4455-BBE0-9BF5B4E80BAA}"/>
    <cellStyle name="Millares [0] 2 2 4 2 5 2" xfId="31150" xr:uid="{BE6F831B-F8F0-4538-AE27-058BE79C2F8B}"/>
    <cellStyle name="Millares [0] 2 2 4 2 6" xfId="16282" xr:uid="{021CA81A-95E0-4A67-8175-F788459BF330}"/>
    <cellStyle name="Millares [0] 2 2 4 2 6 2" xfId="37785" xr:uid="{1D73A2F0-37B2-4760-95A5-60D160FF63B8}"/>
    <cellStyle name="Millares [0] 2 2 4 2 7" xfId="22887" xr:uid="{C9797755-A127-4690-959E-6EE80A3E4AB4}"/>
    <cellStyle name="Millares [0] 2 2 4 2 8" xfId="44390" xr:uid="{EE605C91-C799-4534-8A21-0172D960055E}"/>
    <cellStyle name="Millares [0] 2 2 4 2 9" xfId="50994" xr:uid="{767D8BA4-D404-4B9D-8070-167E9D5BE27F}"/>
    <cellStyle name="Millares [0] 2 2 4 3" xfId="2068" xr:uid="{5FFB6957-6641-4F46-A95D-D95ED1F05F36}"/>
    <cellStyle name="Millares [0] 2 2 4 3 2" xfId="10334" xr:uid="{61777459-CA82-43C3-B217-DC28BBE884E7}"/>
    <cellStyle name="Millares [0] 2 2 4 3 2 2" xfId="31837" xr:uid="{150E1AF4-5AF8-482C-8EB4-251088535BA6}"/>
    <cellStyle name="Millares [0] 2 2 4 3 3" xfId="16969" xr:uid="{3F2A1A2D-47C3-4941-9BFE-ACA6F4ADED5F}"/>
    <cellStyle name="Millares [0] 2 2 4 3 3 2" xfId="38472" xr:uid="{411C75EC-51F3-4D84-B21B-F33109BF6625}"/>
    <cellStyle name="Millares [0] 2 2 4 3 4" xfId="23574" xr:uid="{187A850D-3135-4B0E-93E3-65025A0D1B7C}"/>
    <cellStyle name="Millares [0] 2 2 4 3 5" xfId="45077" xr:uid="{82F72A5D-B957-4E3A-8432-B2DC22AB1DC0}"/>
    <cellStyle name="Millares [0] 2 2 4 3 6" xfId="51681" xr:uid="{1DDBA7E6-3A5D-40D6-8D2A-66C0A0C7D1E4}"/>
    <cellStyle name="Millares [0] 2 2 4 4" xfId="2867" xr:uid="{E7E1E59E-8742-490F-AE9A-0F7DEE123B86}"/>
    <cellStyle name="Millares [0] 2 2 4 4 2" xfId="11133" xr:uid="{C3792982-E97B-48AF-BBA0-0E8BF91908EF}"/>
    <cellStyle name="Millares [0] 2 2 4 4 2 2" xfId="32636" xr:uid="{4C323F2B-3BC1-4D3A-B87D-30F4F2EFBFFD}"/>
    <cellStyle name="Millares [0] 2 2 4 4 3" xfId="17768" xr:uid="{005521E8-9220-4241-B4A2-C6931BF416EF}"/>
    <cellStyle name="Millares [0] 2 2 4 4 3 2" xfId="39271" xr:uid="{723EFDC1-8CD6-474F-9905-CC51727584AD}"/>
    <cellStyle name="Millares [0] 2 2 4 4 4" xfId="24373" xr:uid="{B87167DB-EFB7-4381-B126-94CB305A4FB8}"/>
    <cellStyle name="Millares [0] 2 2 4 4 5" xfId="45876" xr:uid="{4F9B11BF-31EF-4C72-887B-48B1865AAE18}"/>
    <cellStyle name="Millares [0] 2 2 4 4 6" xfId="52480" xr:uid="{0E25058D-685D-48F1-B64C-D1F13BD62F8B}"/>
    <cellStyle name="Millares [0] 2 2 4 5" xfId="3264" xr:uid="{E5D0A3DD-4C8D-4C1F-8EFE-BD2C552C9134}"/>
    <cellStyle name="Millares [0] 2 2 4 5 2" xfId="11530" xr:uid="{FA345253-A1CE-4C57-B5C5-468C940DE95E}"/>
    <cellStyle name="Millares [0] 2 2 4 5 2 2" xfId="33033" xr:uid="{3C6C5589-6A92-4B0D-AE54-E089A35203FA}"/>
    <cellStyle name="Millares [0] 2 2 4 5 3" xfId="18165" xr:uid="{D3EE7C9C-9D1E-44AD-A7ED-A3DBBF8AB576}"/>
    <cellStyle name="Millares [0] 2 2 4 5 3 2" xfId="39668" xr:uid="{87990A43-24A0-4029-864F-A463A4224E5D}"/>
    <cellStyle name="Millares [0] 2 2 4 5 4" xfId="24770" xr:uid="{56DE501D-1A02-462C-9886-E7CB355BDCAB}"/>
    <cellStyle name="Millares [0] 2 2 4 5 5" xfId="46273" xr:uid="{4393B5DF-F8CA-4978-A5BC-EC8E81EDC019}"/>
    <cellStyle name="Millares [0] 2 2 4 5 6" xfId="52877" xr:uid="{20A4A683-CD94-4095-A59D-0BE2D36BAC3D}"/>
    <cellStyle name="Millares [0] 2 2 4 6" xfId="5011" xr:uid="{6C4B7800-AAE8-4104-A4D8-F86D1CC851F4}"/>
    <cellStyle name="Millares [0] 2 2 4 6 2" xfId="13277" xr:uid="{6AF2D2AD-F97E-4306-844E-6B73B21DA297}"/>
    <cellStyle name="Millares [0] 2 2 4 6 2 2" xfId="34780" xr:uid="{6A1BC4D8-8BF9-46BD-A2E0-B72BFE6582BE}"/>
    <cellStyle name="Millares [0] 2 2 4 6 3" xfId="19912" xr:uid="{A1E5AEFD-3443-4BA4-9C49-747F9D06363E}"/>
    <cellStyle name="Millares [0] 2 2 4 6 3 2" xfId="41415" xr:uid="{C5587E17-D864-4D2F-9B8D-F351B54869CB}"/>
    <cellStyle name="Millares [0] 2 2 4 6 4" xfId="26517" xr:uid="{6BC84AB5-3C6C-495F-9FFD-A01C5FA30150}"/>
    <cellStyle name="Millares [0] 2 2 4 6 5" xfId="48020" xr:uid="{2E52E75E-8334-43EF-A271-BF31C8C3A3F7}"/>
    <cellStyle name="Millares [0] 2 2 4 6 6" xfId="54624" xr:uid="{735A4DE1-DF18-477B-9578-BC656957FA8E}"/>
    <cellStyle name="Millares [0] 2 2 4 7" xfId="5403" xr:uid="{CC658341-FD80-4A4D-A7DD-92CE2D034363}"/>
    <cellStyle name="Millares [0] 2 2 4 7 2" xfId="13669" xr:uid="{5285535F-C733-49D8-8A0F-1F2E8D4D6DEC}"/>
    <cellStyle name="Millares [0] 2 2 4 7 2 2" xfId="35172" xr:uid="{E3D82BD2-598F-4C89-AF50-19BAA452EA28}"/>
    <cellStyle name="Millares [0] 2 2 4 7 3" xfId="20304" xr:uid="{42C4836F-1849-4D6B-A098-231D5D5E1909}"/>
    <cellStyle name="Millares [0] 2 2 4 7 3 2" xfId="41807" xr:uid="{6D9E571B-3C75-465A-A095-0B3733BF895A}"/>
    <cellStyle name="Millares [0] 2 2 4 7 4" xfId="26909" xr:uid="{473B3F84-37E7-45F8-A9A2-39FC01FD7C36}"/>
    <cellStyle name="Millares [0] 2 2 4 7 5" xfId="48412" xr:uid="{374D1788-DE6E-479D-85FE-6BCD54EF7559}"/>
    <cellStyle name="Millares [0] 2 2 4 7 6" xfId="55016" xr:uid="{8F81A81D-92AB-4D38-BC9D-6A7A474A2726}"/>
    <cellStyle name="Millares [0] 2 2 4 8" xfId="7044" xr:uid="{976F1B90-AB22-433E-B718-8D1A4D5E90A5}"/>
    <cellStyle name="Millares [0] 2 2 4 8 2" xfId="28547" xr:uid="{10C4FAEE-1CBD-4662-BB05-C71B921C1617}"/>
    <cellStyle name="Millares [0] 2 2 4 9" xfId="8700" xr:uid="{EECF5BF6-50AC-473D-BEB6-661D521920EF}"/>
    <cellStyle name="Millares [0] 2 2 4 9 2" xfId="30203" xr:uid="{1EDB1256-5212-475C-B085-8607EB0DC020}"/>
    <cellStyle name="Millares [0] 2 2 5" xfId="717" xr:uid="{04B2B8FF-F81F-4AFC-A27B-E953A942F3C9}"/>
    <cellStyle name="Millares [0] 2 2 5 10" xfId="43726" xr:uid="{63193939-F2DE-4FA7-8F28-FB314D344A4B}"/>
    <cellStyle name="Millares [0] 2 2 5 11" xfId="50330" xr:uid="{71BBA78A-A7C5-472C-9AE1-FF27857186DD}"/>
    <cellStyle name="Millares [0] 2 2 5 2" xfId="1663" xr:uid="{45DEF383-B7A4-43B3-ABB7-A2444F4D5C18}"/>
    <cellStyle name="Millares [0] 2 2 5 2 2" xfId="4492" xr:uid="{4F63F132-0DAC-4F08-B26F-C9F44B38EFF4}"/>
    <cellStyle name="Millares [0] 2 2 5 2 2 2" xfId="12758" xr:uid="{7A15B4FA-79B1-4C0C-A8F1-A708CD6D07A7}"/>
    <cellStyle name="Millares [0] 2 2 5 2 2 2 2" xfId="34261" xr:uid="{1DA22A9F-05DB-43D0-84B0-FDBA633ACDBF}"/>
    <cellStyle name="Millares [0] 2 2 5 2 2 3" xfId="19393" xr:uid="{B70E0B17-4D37-4112-9C00-42F7DC851ADD}"/>
    <cellStyle name="Millares [0] 2 2 5 2 2 3 2" xfId="40896" xr:uid="{3B49F388-D782-4778-B624-1D0520469A12}"/>
    <cellStyle name="Millares [0] 2 2 5 2 2 4" xfId="25998" xr:uid="{BB209820-3555-4FD6-9EA6-62316F1F2FEC}"/>
    <cellStyle name="Millares [0] 2 2 5 2 2 5" xfId="47501" xr:uid="{9A81CE93-0AA7-442E-AFB6-A934C108427B}"/>
    <cellStyle name="Millares [0] 2 2 5 2 2 6" xfId="54105" xr:uid="{2D18EFF4-294E-4892-886F-B939D680503E}"/>
    <cellStyle name="Millares [0] 2 2 5 2 3" xfId="6631" xr:uid="{DD7175B1-0D99-4ADE-8464-DD1B36B26AC1}"/>
    <cellStyle name="Millares [0] 2 2 5 2 3 2" xfId="14897" xr:uid="{FC04F8E0-CB54-4AE5-B4CD-41659F4DA749}"/>
    <cellStyle name="Millares [0] 2 2 5 2 3 2 2" xfId="36400" xr:uid="{63A49D66-45F5-4ED3-9405-2065FCB78E7D}"/>
    <cellStyle name="Millares [0] 2 2 5 2 3 3" xfId="21532" xr:uid="{1E7EA608-2FB0-45F8-B59C-260023598C7E}"/>
    <cellStyle name="Millares [0] 2 2 5 2 3 3 2" xfId="43035" xr:uid="{9B4B5009-DAAF-4857-97E4-66D08A6531FC}"/>
    <cellStyle name="Millares [0] 2 2 5 2 3 4" xfId="28137" xr:uid="{C0256E95-E0DB-4684-93BF-65BF61E36D4F}"/>
    <cellStyle name="Millares [0] 2 2 5 2 3 5" xfId="49640" xr:uid="{2E7960C1-73AF-42A9-A255-7BF7AF018EFD}"/>
    <cellStyle name="Millares [0] 2 2 5 2 3 6" xfId="56244" xr:uid="{6D0DDF60-3C6A-4DAF-BFFE-0AFFC43699DC}"/>
    <cellStyle name="Millares [0] 2 2 5 2 4" xfId="8272" xr:uid="{E2B4D081-8A3F-423F-966B-A5B1C03BB642}"/>
    <cellStyle name="Millares [0] 2 2 5 2 4 2" xfId="29775" xr:uid="{DDA39B37-040D-480A-B3A3-36BFCD8D54C7}"/>
    <cellStyle name="Millares [0] 2 2 5 2 5" xfId="9929" xr:uid="{4D3F5E1A-77BD-4A1A-977A-50DCC57C94B0}"/>
    <cellStyle name="Millares [0] 2 2 5 2 5 2" xfId="31432" xr:uid="{7DA9C442-22C0-4DE3-96C9-4E87DCA84FBE}"/>
    <cellStyle name="Millares [0] 2 2 5 2 6" xfId="16564" xr:uid="{4CB162F5-5361-45D8-ACF2-9155594D2EA5}"/>
    <cellStyle name="Millares [0] 2 2 5 2 6 2" xfId="38067" xr:uid="{69FD5775-F9EF-4824-878C-AFE25B1BC0C1}"/>
    <cellStyle name="Millares [0] 2 2 5 2 7" xfId="23169" xr:uid="{91F67E22-6193-47F0-A72B-5D8044B60FAE}"/>
    <cellStyle name="Millares [0] 2 2 5 2 8" xfId="44672" xr:uid="{E1A4B2AD-307B-4453-BA9C-537C79F0FBC7}"/>
    <cellStyle name="Millares [0] 2 2 5 2 9" xfId="51276" xr:uid="{34179D3E-BD0E-46BB-9E85-713F8748D24E}"/>
    <cellStyle name="Millares [0] 2 2 5 3" xfId="2350" xr:uid="{E4C22E92-BFC3-40E4-9ECD-F30B2F968E81}"/>
    <cellStyle name="Millares [0] 2 2 5 3 2" xfId="10616" xr:uid="{E07EBBC5-8A31-4976-800B-2A9AA2669AE9}"/>
    <cellStyle name="Millares [0] 2 2 5 3 2 2" xfId="32119" xr:uid="{4BD91C8E-7EED-4381-8A80-66054AAA0E79}"/>
    <cellStyle name="Millares [0] 2 2 5 3 3" xfId="17251" xr:uid="{5980107B-F635-403D-81C7-5EA5D7DADF1D}"/>
    <cellStyle name="Millares [0] 2 2 5 3 3 2" xfId="38754" xr:uid="{046CD302-0008-47D5-8BE8-6D9941932608}"/>
    <cellStyle name="Millares [0] 2 2 5 3 4" xfId="23856" xr:uid="{AB6FEFF7-B688-468A-9D5B-091975DBC84C}"/>
    <cellStyle name="Millares [0] 2 2 5 3 5" xfId="45359" xr:uid="{CB3AF2DA-71D4-4164-BF5B-3B624BA158F2}"/>
    <cellStyle name="Millares [0] 2 2 5 3 6" xfId="51963" xr:uid="{2C6CFA60-AEB7-478C-A1D8-145DF2AE48A4}"/>
    <cellStyle name="Millares [0] 2 2 5 4" xfId="3546" xr:uid="{2D9AF914-42D9-40B7-859C-5CA0ED210FA1}"/>
    <cellStyle name="Millares [0] 2 2 5 4 2" xfId="11812" xr:uid="{D57567CE-2555-432B-81F7-9BAA60F6C6AB}"/>
    <cellStyle name="Millares [0] 2 2 5 4 2 2" xfId="33315" xr:uid="{8D8E9439-73D9-4146-A06D-54357827F20F}"/>
    <cellStyle name="Millares [0] 2 2 5 4 3" xfId="18447" xr:uid="{40AF9F47-7A03-4A25-BABF-71F666D0822A}"/>
    <cellStyle name="Millares [0] 2 2 5 4 3 2" xfId="39950" xr:uid="{7F1A04EB-7C2B-40F8-A880-BC3498E2FA9A}"/>
    <cellStyle name="Millares [0] 2 2 5 4 4" xfId="25052" xr:uid="{C8DA7EE4-1CFA-46D9-9AAA-F092FB01AF7B}"/>
    <cellStyle name="Millares [0] 2 2 5 4 5" xfId="46555" xr:uid="{568FCC51-B0A2-4580-A188-B3A7341CE870}"/>
    <cellStyle name="Millares [0] 2 2 5 4 6" xfId="53159" xr:uid="{8E149B8C-8FB8-4753-86D9-9E1D02EF8879}"/>
    <cellStyle name="Millares [0] 2 2 5 5" xfId="5685" xr:uid="{54F9B332-8DD0-4EDF-A9DB-F0C0235F0C2C}"/>
    <cellStyle name="Millares [0] 2 2 5 5 2" xfId="13951" xr:uid="{1E2B4321-2F2F-4D42-8EB1-834EF297A586}"/>
    <cellStyle name="Millares [0] 2 2 5 5 2 2" xfId="35454" xr:uid="{5DB28DBC-0F85-41E6-A8EE-5E8BA2E66ABC}"/>
    <cellStyle name="Millares [0] 2 2 5 5 3" xfId="20586" xr:uid="{F533AF12-6C72-4F15-B2DF-F20905819DD4}"/>
    <cellStyle name="Millares [0] 2 2 5 5 3 2" xfId="42089" xr:uid="{EC76D274-DE4E-4878-88D6-AA5ECBF6B08F}"/>
    <cellStyle name="Millares [0] 2 2 5 5 4" xfId="27191" xr:uid="{974139F7-FDB0-4CA2-9D67-BCC26005154E}"/>
    <cellStyle name="Millares [0] 2 2 5 5 5" xfId="48694" xr:uid="{929F1201-897E-47A5-A631-C8C72A166F7F}"/>
    <cellStyle name="Millares [0] 2 2 5 5 6" xfId="55298" xr:uid="{548DA616-907B-4D3B-8F5F-0122D789B317}"/>
    <cellStyle name="Millares [0] 2 2 5 6" xfId="7326" xr:uid="{0C0476FD-DA1E-420E-9443-8304E0B4C96D}"/>
    <cellStyle name="Millares [0] 2 2 5 6 2" xfId="28829" xr:uid="{587C7CDF-99DE-4DCA-88AF-951C8211984C}"/>
    <cellStyle name="Millares [0] 2 2 5 7" xfId="8983" xr:uid="{103A435C-3E2D-407D-A2BA-42E145E7DC4E}"/>
    <cellStyle name="Millares [0] 2 2 5 7 2" xfId="30486" xr:uid="{C9B13B6F-A819-42CF-890A-4D15920B1195}"/>
    <cellStyle name="Millares [0] 2 2 5 8" xfId="15618" xr:uid="{E15ADC36-102E-4825-ACF8-0589CD3C9FC6}"/>
    <cellStyle name="Millares [0] 2 2 5 8 2" xfId="37121" xr:uid="{8CF2B13D-4517-41C1-A6DD-A59D4482C07E}"/>
    <cellStyle name="Millares [0] 2 2 5 9" xfId="22223" xr:uid="{E2523287-6755-4C47-9651-F1A9EA0AEB4B}"/>
    <cellStyle name="Millares [0] 2 2 6" xfId="986" xr:uid="{63ABA7D4-E372-4E75-A3BB-3C8A6BAC0A07}"/>
    <cellStyle name="Millares [0] 2 2 6 2" xfId="3815" xr:uid="{1F3E37D3-893A-43BF-BACE-21ED478E13E3}"/>
    <cellStyle name="Millares [0] 2 2 6 2 2" xfId="12081" xr:uid="{61370600-CB81-441B-AFB1-D3A4031A8749}"/>
    <cellStyle name="Millares [0] 2 2 6 2 2 2" xfId="33584" xr:uid="{C3617D10-7F9D-4184-BC30-6411CC0EE119}"/>
    <cellStyle name="Millares [0] 2 2 6 2 3" xfId="18716" xr:uid="{B5D2F490-D210-45EF-ABBA-FC9898FE5AFE}"/>
    <cellStyle name="Millares [0] 2 2 6 2 3 2" xfId="40219" xr:uid="{0ADC1F2E-1DC1-4466-938F-CE19C0D6D876}"/>
    <cellStyle name="Millares [0] 2 2 6 2 4" xfId="25321" xr:uid="{87BB18F0-C2E2-4E66-A0A9-F3B9D871A872}"/>
    <cellStyle name="Millares [0] 2 2 6 2 5" xfId="46824" xr:uid="{8BBEF0C0-2358-4E40-99EC-6220EA50957F}"/>
    <cellStyle name="Millares [0] 2 2 6 2 6" xfId="53428" xr:uid="{D5C3389B-87DE-48B1-9339-4AD1A61D7C84}"/>
    <cellStyle name="Millares [0] 2 2 6 3" xfId="5954" xr:uid="{67A1E8C7-67ED-49BC-81B0-96444434CAD9}"/>
    <cellStyle name="Millares [0] 2 2 6 3 2" xfId="14220" xr:uid="{7C8D6880-A192-4765-8233-EA0E3C19235F}"/>
    <cellStyle name="Millares [0] 2 2 6 3 2 2" xfId="35723" xr:uid="{89D0868F-16B7-46BA-994F-BA8D0CA67118}"/>
    <cellStyle name="Millares [0] 2 2 6 3 3" xfId="20855" xr:uid="{64078C53-991D-4D95-8AE1-3A25DB9A09EC}"/>
    <cellStyle name="Millares [0] 2 2 6 3 3 2" xfId="42358" xr:uid="{7FFB1AA9-F178-4A06-8A03-5F9F5A4CB0FE}"/>
    <cellStyle name="Millares [0] 2 2 6 3 4" xfId="27460" xr:uid="{D794D20C-1393-4CCA-8586-46EB992E5FCB}"/>
    <cellStyle name="Millares [0] 2 2 6 3 5" xfId="48963" xr:uid="{093A65CC-72C6-4358-92C4-6C203C64652F}"/>
    <cellStyle name="Millares [0] 2 2 6 3 6" xfId="55567" xr:uid="{56138C48-153D-47D1-ABC8-E2F792977CF3}"/>
    <cellStyle name="Millares [0] 2 2 6 4" xfId="7595" xr:uid="{F76A708A-B88D-444D-B101-2135219E1EF5}"/>
    <cellStyle name="Millares [0] 2 2 6 4 2" xfId="29098" xr:uid="{199D4675-A83A-421D-B04E-BBE672E84262}"/>
    <cellStyle name="Millares [0] 2 2 6 5" xfId="9252" xr:uid="{B9B90291-877D-4F54-9AD6-6591EC8149EB}"/>
    <cellStyle name="Millares [0] 2 2 6 5 2" xfId="30755" xr:uid="{1CD85521-1639-4E79-A768-E2E6B719178D}"/>
    <cellStyle name="Millares [0] 2 2 6 6" xfId="15887" xr:uid="{2A306EF4-818F-489F-96A9-B1945C56A8D1}"/>
    <cellStyle name="Millares [0] 2 2 6 6 2" xfId="37390" xr:uid="{8395AAC5-E095-4B58-BF3B-4C7EED17C6E7}"/>
    <cellStyle name="Millares [0] 2 2 6 7" xfId="22492" xr:uid="{DA3FEE7E-13BA-491D-AD4D-DE4C5D5AF870}"/>
    <cellStyle name="Millares [0] 2 2 6 8" xfId="43995" xr:uid="{A28D5F12-529B-4721-81E3-3EF94CADDB53}"/>
    <cellStyle name="Millares [0] 2 2 6 9" xfId="50599" xr:uid="{DF051F35-546A-4F77-A654-FD6E46A4DF03}"/>
    <cellStyle name="Millares [0] 2 2 7" xfId="1246" xr:uid="{1CF223E8-C157-4C7D-BF17-BB1F3195FC81}"/>
    <cellStyle name="Millares [0] 2 2 7 2" xfId="4075" xr:uid="{7D056FAB-8908-4EA2-B16B-343F88D56AE5}"/>
    <cellStyle name="Millares [0] 2 2 7 2 2" xfId="12341" xr:uid="{7AF57DFB-D519-48FF-BA3E-8681C9449274}"/>
    <cellStyle name="Millares [0] 2 2 7 2 2 2" xfId="33844" xr:uid="{DBDEFBC9-D1D8-48F8-A4B1-9B0AB00D7AFE}"/>
    <cellStyle name="Millares [0] 2 2 7 2 3" xfId="18976" xr:uid="{BC5D5A1E-C27C-48F8-B79A-847E790F0E02}"/>
    <cellStyle name="Millares [0] 2 2 7 2 3 2" xfId="40479" xr:uid="{E3D4DBF6-742B-47D9-A389-F08C2FA13750}"/>
    <cellStyle name="Millares [0] 2 2 7 2 4" xfId="25581" xr:uid="{60AA9C4E-C889-4734-8B20-CB3D573766F9}"/>
    <cellStyle name="Millares [0] 2 2 7 2 5" xfId="47084" xr:uid="{0A0206EF-99FE-4879-89B0-8D735CA4C7C0}"/>
    <cellStyle name="Millares [0] 2 2 7 2 6" xfId="53688" xr:uid="{1964D69D-F35E-4E9A-BC46-7D5140200BB1}"/>
    <cellStyle name="Millares [0] 2 2 7 3" xfId="6214" xr:uid="{1A1DAB3E-C288-463F-ACB0-B207A80B6D24}"/>
    <cellStyle name="Millares [0] 2 2 7 3 2" xfId="14480" xr:uid="{674FCA67-EC3E-4431-A5F8-E1B7D4EA550D}"/>
    <cellStyle name="Millares [0] 2 2 7 3 2 2" xfId="35983" xr:uid="{176E208E-5CA3-4C75-93FC-FFAC705117EA}"/>
    <cellStyle name="Millares [0] 2 2 7 3 3" xfId="21115" xr:uid="{BCCF99CE-01A7-4CB7-AEE9-96BF5827F352}"/>
    <cellStyle name="Millares [0] 2 2 7 3 3 2" xfId="42618" xr:uid="{13B2C681-DBB6-4A9D-B770-E6F1B721A086}"/>
    <cellStyle name="Millares [0] 2 2 7 3 4" xfId="27720" xr:uid="{CA04D40E-6BF2-4BDC-9B68-3CAFEA79224D}"/>
    <cellStyle name="Millares [0] 2 2 7 3 5" xfId="49223" xr:uid="{DB38E719-2258-4AAE-8DDE-8993AB2F43E5}"/>
    <cellStyle name="Millares [0] 2 2 7 3 6" xfId="55827" xr:uid="{2219A833-49C2-4DF2-B02F-61B234989A32}"/>
    <cellStyle name="Millares [0] 2 2 7 4" xfId="7855" xr:uid="{4CD4B9C9-87DE-4FD0-A1DF-E40B83FD6901}"/>
    <cellStyle name="Millares [0] 2 2 7 4 2" xfId="29358" xr:uid="{DA38ABEB-07A1-4922-A140-9EAE3A20438A}"/>
    <cellStyle name="Millares [0] 2 2 7 5" xfId="9512" xr:uid="{DBA78543-B875-4806-ABD1-CF88E1A852D9}"/>
    <cellStyle name="Millares [0] 2 2 7 5 2" xfId="31015" xr:uid="{6341CC94-6AAD-4363-B4B6-B85739CD8091}"/>
    <cellStyle name="Millares [0] 2 2 7 6" xfId="16147" xr:uid="{243674B4-8D61-4F1D-9A42-6F1A46170330}"/>
    <cellStyle name="Millares [0] 2 2 7 6 2" xfId="37650" xr:uid="{A24CDE83-1321-400A-8DB4-160C45B9BA2D}"/>
    <cellStyle name="Millares [0] 2 2 7 7" xfId="22752" xr:uid="{2185FB31-9F80-4A81-B057-8758DAF49992}"/>
    <cellStyle name="Millares [0] 2 2 7 8" xfId="44255" xr:uid="{743A74A5-E5A1-43EF-B798-A781DB1001A2}"/>
    <cellStyle name="Millares [0] 2 2 7 9" xfId="50859" xr:uid="{D9E88DE4-0E15-44EB-803D-E12D50D3FEC9}"/>
    <cellStyle name="Millares [0] 2 2 8" xfId="1934" xr:uid="{611148C6-DB04-4D4C-8602-C52E6DF0A09D}"/>
    <cellStyle name="Millares [0] 2 2 8 2" xfId="10200" xr:uid="{CC5A12B9-A5C2-4AAF-93F3-C3CCE3159B57}"/>
    <cellStyle name="Millares [0] 2 2 8 2 2" xfId="31703" xr:uid="{28600B63-79E6-4C74-B111-26FA49448BD7}"/>
    <cellStyle name="Millares [0] 2 2 8 3" xfId="16835" xr:uid="{C880381B-830A-4FF2-A732-FA874DC83AFA}"/>
    <cellStyle name="Millares [0] 2 2 8 3 2" xfId="38338" xr:uid="{369E9044-789D-44D9-86D2-7ADD9AACA40E}"/>
    <cellStyle name="Millares [0] 2 2 8 4" xfId="23440" xr:uid="{AE4271D7-8C8C-425E-82CC-3C20DAE3E662}"/>
    <cellStyle name="Millares [0] 2 2 8 5" xfId="44943" xr:uid="{30570F19-3A54-4D5B-8C37-F72A332101F4}"/>
    <cellStyle name="Millares [0] 2 2 8 6" xfId="51547" xr:uid="{DC38E77D-437B-4DA3-B61E-DC161BA29393}"/>
    <cellStyle name="Millares [0] 2 2 9" xfId="2619" xr:uid="{50E26A8F-4ACC-412A-BFE9-F2F20A694EF8}"/>
    <cellStyle name="Millares [0] 2 2 9 2" xfId="10885" xr:uid="{DFCA6E55-D7EB-4939-8742-658D3218A84C}"/>
    <cellStyle name="Millares [0] 2 2 9 2 2" xfId="32388" xr:uid="{B290D62F-CF48-44D5-8671-02A2863C6B61}"/>
    <cellStyle name="Millares [0] 2 2 9 3" xfId="17520" xr:uid="{23747888-5320-43B0-8FF5-228421878A52}"/>
    <cellStyle name="Millares [0] 2 2 9 3 2" xfId="39023" xr:uid="{0230A2B0-E841-4624-A0E8-2162640F0C95}"/>
    <cellStyle name="Millares [0] 2 2 9 4" xfId="24125" xr:uid="{CBED96BA-9334-45DF-AC65-97B41D901EBC}"/>
    <cellStyle name="Millares [0] 2 2 9 5" xfId="45628" xr:uid="{345BEACB-20B8-49F9-9EC3-FF65F1E253B4}"/>
    <cellStyle name="Millares [0] 2 2 9 6" xfId="52232" xr:uid="{1FA03FB9-C7E0-4E22-9F97-3DE5AAE32090}"/>
    <cellStyle name="Millares [0] 2 3" xfId="865" xr:uid="{933B7F1C-943B-4D00-99B2-4112070A0B22}"/>
    <cellStyle name="Millares [0] 2 3 10" xfId="43874" xr:uid="{9526375D-85B0-4A55-9CBC-79DBFCDDD3E4}"/>
    <cellStyle name="Millares [0] 2 3 11" xfId="50478" xr:uid="{7714B5FC-2CEE-45D5-A41A-5672FDAE00B2}"/>
    <cellStyle name="Millares [0] 2 3 2" xfId="1811" xr:uid="{58AC207F-18ED-4593-956C-5B216092A506}"/>
    <cellStyle name="Millares [0] 2 3 2 2" xfId="4640" xr:uid="{104E3BFA-26AE-4025-A2F1-35AAB4D65C0E}"/>
    <cellStyle name="Millares [0] 2 3 2 2 2" xfId="12906" xr:uid="{0C2BFBB6-DB87-4348-892B-46BB51845C5B}"/>
    <cellStyle name="Millares [0] 2 3 2 2 2 2" xfId="34409" xr:uid="{A1B2656A-0CB8-4421-A240-45206E4C048E}"/>
    <cellStyle name="Millares [0] 2 3 2 2 3" xfId="19541" xr:uid="{0EB1901C-815A-4768-9F9E-523A59A29C37}"/>
    <cellStyle name="Millares [0] 2 3 2 2 3 2" xfId="41044" xr:uid="{1A6067F8-149C-4F3C-8BE7-3C2F31A7E26B}"/>
    <cellStyle name="Millares [0] 2 3 2 2 4" xfId="26146" xr:uid="{346F6325-6DB3-42AF-8811-93781586ACFF}"/>
    <cellStyle name="Millares [0] 2 3 2 2 5" xfId="47649" xr:uid="{E065EFE3-B615-4271-AD76-42890CEBBCD1}"/>
    <cellStyle name="Millares [0] 2 3 2 2 6" xfId="54253" xr:uid="{AE83A24B-7CAF-4A95-B641-1B1CB1106AE9}"/>
    <cellStyle name="Millares [0] 2 3 2 3" xfId="6779" xr:uid="{63D0B516-6FD2-49C3-BA8C-8CF6DB22B458}"/>
    <cellStyle name="Millares [0] 2 3 2 3 2" xfId="15045" xr:uid="{5F620AD4-E971-47C9-9579-48653077D918}"/>
    <cellStyle name="Millares [0] 2 3 2 3 2 2" xfId="36548" xr:uid="{55A49242-9FBA-4315-9C60-C8EEA38CE9E9}"/>
    <cellStyle name="Millares [0] 2 3 2 3 3" xfId="21680" xr:uid="{7116F5E1-F8D5-42D0-BD4B-1A1AE7C8E5D5}"/>
    <cellStyle name="Millares [0] 2 3 2 3 3 2" xfId="43183" xr:uid="{2694E64B-5805-4A3A-8084-F35CB7E757FB}"/>
    <cellStyle name="Millares [0] 2 3 2 3 4" xfId="28285" xr:uid="{F7180306-01F0-453F-BF8C-6569BEEFF9E2}"/>
    <cellStyle name="Millares [0] 2 3 2 3 5" xfId="49788" xr:uid="{26818DDA-7AB1-40D9-82C0-1EDC96CC76C0}"/>
    <cellStyle name="Millares [0] 2 3 2 3 6" xfId="56392" xr:uid="{578E07E7-EDBC-4D2E-814E-8C47D601A6C1}"/>
    <cellStyle name="Millares [0] 2 3 2 4" xfId="8420" xr:uid="{D34C2005-4215-484B-BA1C-AE45C9EC2276}"/>
    <cellStyle name="Millares [0] 2 3 2 4 2" xfId="29923" xr:uid="{B77027BF-AADA-445F-8835-639206FA138E}"/>
    <cellStyle name="Millares [0] 2 3 2 5" xfId="10077" xr:uid="{187FB4B9-61F4-48EC-9D3A-C6F75B84AADF}"/>
    <cellStyle name="Millares [0] 2 3 2 5 2" xfId="31580" xr:uid="{22E4BE4E-46DB-474A-8B62-3B8629251863}"/>
    <cellStyle name="Millares [0] 2 3 2 6" xfId="16712" xr:uid="{E440D648-CEE3-44D7-96DA-073F6154C2C6}"/>
    <cellStyle name="Millares [0] 2 3 2 6 2" xfId="38215" xr:uid="{0D371722-2BEE-4A5C-BAAB-785D191EB8F3}"/>
    <cellStyle name="Millares [0] 2 3 2 7" xfId="23317" xr:uid="{25E9D46A-B680-4EB7-841A-F4838F3D81DD}"/>
    <cellStyle name="Millares [0] 2 3 2 8" xfId="44820" xr:uid="{CCF62750-5CC5-4313-B3AB-EA8F6E58919B}"/>
    <cellStyle name="Millares [0] 2 3 2 9" xfId="51424" xr:uid="{589A61C7-6260-4CCB-B75B-CA3DD0337BC9}"/>
    <cellStyle name="Millares [0] 2 3 3" xfId="2498" xr:uid="{A8F42B33-D70E-4FCA-BC6D-985CBC9B0651}"/>
    <cellStyle name="Millares [0] 2 3 3 2" xfId="10764" xr:uid="{2EBD5C5A-F102-4B37-8D7D-2DD192A54C16}"/>
    <cellStyle name="Millares [0] 2 3 3 2 2" xfId="32267" xr:uid="{6FF292DF-1B87-48D2-8E48-35C06366606B}"/>
    <cellStyle name="Millares [0] 2 3 3 3" xfId="17399" xr:uid="{673C40C1-1D16-414D-9C5F-F9A5714EF5B4}"/>
    <cellStyle name="Millares [0] 2 3 3 3 2" xfId="38902" xr:uid="{E5200355-2040-406E-8E92-4EDCE78F84C1}"/>
    <cellStyle name="Millares [0] 2 3 3 4" xfId="24004" xr:uid="{43041B33-6947-4FB6-9BA8-5AE67A890EFA}"/>
    <cellStyle name="Millares [0] 2 3 3 5" xfId="45507" xr:uid="{3BD4DEB1-46A8-4D34-B7A7-7B1C0D0A6598}"/>
    <cellStyle name="Millares [0] 2 3 3 6" xfId="52111" xr:uid="{945F99CC-3443-4A0E-97F6-739A9D92ED93}"/>
    <cellStyle name="Millares [0] 2 3 4" xfId="3694" xr:uid="{547B2CFF-7736-438D-AA9E-E5530D85034D}"/>
    <cellStyle name="Millares [0] 2 3 4 2" xfId="11960" xr:uid="{5E267CE9-F5D2-4A3A-8AF4-AF51378D63D5}"/>
    <cellStyle name="Millares [0] 2 3 4 2 2" xfId="33463" xr:uid="{906D7955-A8A1-4E06-A261-D4AD96C4EFAC}"/>
    <cellStyle name="Millares [0] 2 3 4 3" xfId="18595" xr:uid="{FB9FAFA3-26C9-479C-8644-F91005AEEA59}"/>
    <cellStyle name="Millares [0] 2 3 4 3 2" xfId="40098" xr:uid="{9CE33AFA-D969-4365-93DD-6220F9E38AAB}"/>
    <cellStyle name="Millares [0] 2 3 4 4" xfId="25200" xr:uid="{E4E2C765-9EDB-44EB-BF10-6F0BF942857F}"/>
    <cellStyle name="Millares [0] 2 3 4 5" xfId="46703" xr:uid="{A48F21AF-BD4B-4DA2-B9A7-BB6A3F9691BC}"/>
    <cellStyle name="Millares [0] 2 3 4 6" xfId="53307" xr:uid="{24678FB1-E584-4830-8C3D-AD6407E83643}"/>
    <cellStyle name="Millares [0] 2 3 5" xfId="5833" xr:uid="{6205A30C-A9B8-4843-A89A-A108561CA84B}"/>
    <cellStyle name="Millares [0] 2 3 5 2" xfId="14099" xr:uid="{4DDBC90D-1ED5-4613-A5E0-65C559B592BC}"/>
    <cellStyle name="Millares [0] 2 3 5 2 2" xfId="35602" xr:uid="{3A176976-1E4F-41FB-ABF1-58EF5B70B991}"/>
    <cellStyle name="Millares [0] 2 3 5 3" xfId="20734" xr:uid="{DC5293B4-8484-4840-BEB2-BF05900ECC28}"/>
    <cellStyle name="Millares [0] 2 3 5 3 2" xfId="42237" xr:uid="{84AD6B6D-0E6F-4670-AA8F-3EAE6EC44316}"/>
    <cellStyle name="Millares [0] 2 3 5 4" xfId="27339" xr:uid="{FF8BBB19-3510-439C-8767-D517B0258B8D}"/>
    <cellStyle name="Millares [0] 2 3 5 5" xfId="48842" xr:uid="{1C8C0AEE-B44A-4326-B489-9EB55C76FD37}"/>
    <cellStyle name="Millares [0] 2 3 5 6" xfId="55446" xr:uid="{75C87521-1709-4C24-A570-D095C5FB7884}"/>
    <cellStyle name="Millares [0] 2 3 6" xfId="7474" xr:uid="{3325F937-964C-4958-9C3B-462C0299542E}"/>
    <cellStyle name="Millares [0] 2 3 6 2" xfId="28977" xr:uid="{C501E981-FE11-4427-ADA8-6F5A838E67A0}"/>
    <cellStyle name="Millares [0] 2 3 7" xfId="9131" xr:uid="{0D21D0B3-5BCC-455A-85E1-574F1594EF50}"/>
    <cellStyle name="Millares [0] 2 3 7 2" xfId="30634" xr:uid="{05E5A3A0-D27A-48DB-A519-00F6709E76F8}"/>
    <cellStyle name="Millares [0] 2 3 8" xfId="15766" xr:uid="{D0D37685-F1DA-459F-8157-2F5835FE17CB}"/>
    <cellStyle name="Millares [0] 2 3 8 2" xfId="37269" xr:uid="{C319414E-23A0-46E6-A3AD-68A6A5C37493}"/>
    <cellStyle name="Millares [0] 2 3 9" xfId="22371" xr:uid="{268CE942-A048-4509-A117-8901983249A2}"/>
    <cellStyle name="Millares [0] 20" xfId="603" xr:uid="{14F0F684-0533-4AA9-A8D5-2D9B33E3A244}"/>
    <cellStyle name="Millares [0] 20 10" xfId="43612" xr:uid="{E13DD1A9-34E1-4C8F-8CCC-28CAAB097789}"/>
    <cellStyle name="Millares [0] 20 11" xfId="50216" xr:uid="{BE67A7F6-B0C0-4BA4-B415-D56D5B4C403E}"/>
    <cellStyle name="Millares [0] 20 2" xfId="1549" xr:uid="{04C97D18-DAEB-474B-B966-848A998AD1B8}"/>
    <cellStyle name="Millares [0] 20 2 2" xfId="4378" xr:uid="{61447829-38D7-446C-B70C-157080F71FC2}"/>
    <cellStyle name="Millares [0] 20 2 2 2" xfId="12644" xr:uid="{6FE115EA-E0F6-4074-9E7F-CDE383141583}"/>
    <cellStyle name="Millares [0] 20 2 2 2 2" xfId="34147" xr:uid="{8D49FD00-8906-49D9-9FC7-B68B1C52C225}"/>
    <cellStyle name="Millares [0] 20 2 2 3" xfId="19279" xr:uid="{31BDC221-39EC-4259-8AC2-0673A6A5CC19}"/>
    <cellStyle name="Millares [0] 20 2 2 3 2" xfId="40782" xr:uid="{5AEA13CE-5B92-4C25-A41C-D2568EDE6624}"/>
    <cellStyle name="Millares [0] 20 2 2 4" xfId="25884" xr:uid="{3DA3ED17-1740-43BD-A051-5A07EEDC5E52}"/>
    <cellStyle name="Millares [0] 20 2 2 5" xfId="47387" xr:uid="{54549270-E9C9-43AC-802E-FEB01D91CCB1}"/>
    <cellStyle name="Millares [0] 20 2 2 6" xfId="53991" xr:uid="{15C164F0-7EE8-4031-B2F1-914E7ED5897C}"/>
    <cellStyle name="Millares [0] 20 2 3" xfId="6517" xr:uid="{DA8494C3-4B66-4902-B2E0-BBCA7EAC762C}"/>
    <cellStyle name="Millares [0] 20 2 3 2" xfId="14783" xr:uid="{04B80D1E-75E4-40F1-8CC9-3A3FEE03779C}"/>
    <cellStyle name="Millares [0] 20 2 3 2 2" xfId="36286" xr:uid="{C9F707C8-B5F7-4533-B912-A0FA04CC256C}"/>
    <cellStyle name="Millares [0] 20 2 3 3" xfId="21418" xr:uid="{59470F39-4C6D-4D3A-8F91-8844893B8708}"/>
    <cellStyle name="Millares [0] 20 2 3 3 2" xfId="42921" xr:uid="{F93EDB44-9932-452A-A925-AF8E012642DE}"/>
    <cellStyle name="Millares [0] 20 2 3 4" xfId="28023" xr:uid="{D0A35895-BD4A-4C12-B787-6164AE757AF5}"/>
    <cellStyle name="Millares [0] 20 2 3 5" xfId="49526" xr:uid="{B1FA689F-1A2C-44DA-B532-E756C90E04B4}"/>
    <cellStyle name="Millares [0] 20 2 3 6" xfId="56130" xr:uid="{AF1D8A01-5F78-4B50-B372-23EEF7C8E17C}"/>
    <cellStyle name="Millares [0] 20 2 4" xfId="8158" xr:uid="{E7288F5B-992D-4C0B-8EF5-757AA5460D83}"/>
    <cellStyle name="Millares [0] 20 2 4 2" xfId="29661" xr:uid="{7D473528-EC7E-4FDC-AF89-AAAFA8B93977}"/>
    <cellStyle name="Millares [0] 20 2 5" xfId="9815" xr:uid="{854BA846-F813-4B0B-85F1-995BC009936B}"/>
    <cellStyle name="Millares [0] 20 2 5 2" xfId="31318" xr:uid="{05C73AF7-DABD-4576-A12A-518E83D6EF6A}"/>
    <cellStyle name="Millares [0] 20 2 6" xfId="16450" xr:uid="{C8318E6E-8E54-4362-A422-68E487241FCA}"/>
    <cellStyle name="Millares [0] 20 2 6 2" xfId="37953" xr:uid="{902A4227-CF95-4E29-A7E7-EE0F92F0759A}"/>
    <cellStyle name="Millares [0] 20 2 7" xfId="23055" xr:uid="{8256596D-2D48-4F56-A680-E3942358F508}"/>
    <cellStyle name="Millares [0] 20 2 8" xfId="44558" xr:uid="{4C093488-AF75-480D-9F81-6391D24016CC}"/>
    <cellStyle name="Millares [0] 20 2 9" xfId="51162" xr:uid="{90BCD871-C06D-4EA8-A136-C7D174E0A0D8}"/>
    <cellStyle name="Millares [0] 20 3" xfId="2236" xr:uid="{B3ECB091-B83A-4557-8D67-6B7B554CBF13}"/>
    <cellStyle name="Millares [0] 20 3 2" xfId="10502" xr:uid="{ADDDBF59-BE55-45D9-A1D7-60B3207EC7BF}"/>
    <cellStyle name="Millares [0] 20 3 2 2" xfId="32005" xr:uid="{15462177-3541-4F81-85C6-A32BDA76FFBC}"/>
    <cellStyle name="Millares [0] 20 3 3" xfId="17137" xr:uid="{09A2F903-5BD2-4712-8FC5-7EE692DC6C2A}"/>
    <cellStyle name="Millares [0] 20 3 3 2" xfId="38640" xr:uid="{1CCFDE4F-A465-40B7-8D89-FF85079DBF2A}"/>
    <cellStyle name="Millares [0] 20 3 4" xfId="23742" xr:uid="{F428E778-0EF8-4DFE-871C-59E741A69F35}"/>
    <cellStyle name="Millares [0] 20 3 5" xfId="45245" xr:uid="{3D22B0BE-464A-4FA5-8A99-5BE59D6B3C04}"/>
    <cellStyle name="Millares [0] 20 3 6" xfId="51849" xr:uid="{FCBF4256-2875-476A-A87F-85393593DD6B}"/>
    <cellStyle name="Millares [0] 20 4" xfId="3432" xr:uid="{4D27212F-165E-4120-8959-E8B3C60C9CA5}"/>
    <cellStyle name="Millares [0] 20 4 2" xfId="11698" xr:uid="{C1660581-A7DE-4565-9F13-6864BBE07914}"/>
    <cellStyle name="Millares [0] 20 4 2 2" xfId="33201" xr:uid="{3C27C946-F405-4CC1-BF28-565454B4E0C4}"/>
    <cellStyle name="Millares [0] 20 4 3" xfId="18333" xr:uid="{DFC9403F-A9B8-4515-A332-1AE08C88647C}"/>
    <cellStyle name="Millares [0] 20 4 3 2" xfId="39836" xr:uid="{660ED87E-21AC-4F4B-8F84-58F2317A3720}"/>
    <cellStyle name="Millares [0] 20 4 4" xfId="24938" xr:uid="{713E0D14-0C08-45FF-B323-81DF8BC89922}"/>
    <cellStyle name="Millares [0] 20 4 5" xfId="46441" xr:uid="{73A84A90-3FF0-47B5-9090-F59101D352D3}"/>
    <cellStyle name="Millares [0] 20 4 6" xfId="53045" xr:uid="{D02B9F2E-5F39-4C16-B216-30EE9122633F}"/>
    <cellStyle name="Millares [0] 20 5" xfId="5571" xr:uid="{EC4D466F-BA01-454E-A674-5FA14B45663C}"/>
    <cellStyle name="Millares [0] 20 5 2" xfId="13837" xr:uid="{DB1D2754-F281-4849-98BD-D016C37D6E01}"/>
    <cellStyle name="Millares [0] 20 5 2 2" xfId="35340" xr:uid="{0AAC0555-AB1A-465E-AC47-697EC66BF1C0}"/>
    <cellStyle name="Millares [0] 20 5 3" xfId="20472" xr:uid="{01328AA5-C353-4747-B281-62EC4A7251A9}"/>
    <cellStyle name="Millares [0] 20 5 3 2" xfId="41975" xr:uid="{F432BFCC-5414-4F62-BE50-2082062BA5D1}"/>
    <cellStyle name="Millares [0] 20 5 4" xfId="27077" xr:uid="{AEDCE871-DC89-4E67-8038-A077962724F2}"/>
    <cellStyle name="Millares [0] 20 5 5" xfId="48580" xr:uid="{F14C4EA9-5063-4D57-ABF5-2B436C9AE8CF}"/>
    <cellStyle name="Millares [0] 20 5 6" xfId="55184" xr:uid="{B0EA8DE3-B4B5-4146-AD4F-3AAC94488933}"/>
    <cellStyle name="Millares [0] 20 6" xfId="7212" xr:uid="{2152EE76-9C69-4BDF-BBE3-750A23F0D63E}"/>
    <cellStyle name="Millares [0] 20 6 2" xfId="28715" xr:uid="{E6F55B28-DC0E-4809-88A5-D51499BFF304}"/>
    <cellStyle name="Millares [0] 20 7" xfId="8869" xr:uid="{0EB6F4DC-6764-4E1D-B0F0-A43ECE8BB7F7}"/>
    <cellStyle name="Millares [0] 20 7 2" xfId="30372" xr:uid="{28DA7679-3478-4314-8AFC-306D8ED2CFAE}"/>
    <cellStyle name="Millares [0] 20 8" xfId="15504" xr:uid="{23E491BC-53D3-413A-A082-53052A8F9E58}"/>
    <cellStyle name="Millares [0] 20 8 2" xfId="37007" xr:uid="{F801EB14-CD61-4C26-B8D9-EF0C64B6AA15}"/>
    <cellStyle name="Millares [0] 20 9" xfId="22109" xr:uid="{897CEDFE-62EE-4A59-8497-B07C36F3042D}"/>
    <cellStyle name="Millares [0] 21" xfId="861" xr:uid="{5674AA99-4E9C-4A55-8262-A90F9F525AED}"/>
    <cellStyle name="Millares [0] 21 10" xfId="43870" xr:uid="{B4FE1C09-6548-4AB9-B09C-BE606A05CFB3}"/>
    <cellStyle name="Millares [0] 21 11" xfId="50474" xr:uid="{F2BB1824-E33D-4521-A7E0-E5FC7C514B36}"/>
    <cellStyle name="Millares [0] 21 2" xfId="1807" xr:uid="{DBD2A4D6-28A7-4C5A-92CA-5A4908288834}"/>
    <cellStyle name="Millares [0] 21 2 2" xfId="4636" xr:uid="{0117C384-F1DC-48C5-ACE1-5FB65AF5EFED}"/>
    <cellStyle name="Millares [0] 21 2 2 2" xfId="12902" xr:uid="{784AD1C1-E1EC-44B5-8BB4-730335FA874B}"/>
    <cellStyle name="Millares [0] 21 2 2 2 2" xfId="34405" xr:uid="{E46CA69E-EB97-4C5A-854B-60B208D5C07F}"/>
    <cellStyle name="Millares [0] 21 2 2 3" xfId="19537" xr:uid="{2B93C4F4-8369-4480-97FD-759D3DB2C077}"/>
    <cellStyle name="Millares [0] 21 2 2 3 2" xfId="41040" xr:uid="{D0C8FCE2-D33C-4F00-B359-99F874E50955}"/>
    <cellStyle name="Millares [0] 21 2 2 4" xfId="26142" xr:uid="{93180156-1A4F-4454-A2F0-BAF2E2A6672A}"/>
    <cellStyle name="Millares [0] 21 2 2 5" xfId="47645" xr:uid="{2B39D8C7-EABB-41E1-BBB5-6FA16A51D5B1}"/>
    <cellStyle name="Millares [0] 21 2 2 6" xfId="54249" xr:uid="{3E72785B-C180-4B30-9D46-E47006BC6842}"/>
    <cellStyle name="Millares [0] 21 2 3" xfId="6775" xr:uid="{29E91C3C-DAC9-45EF-8110-9A16E8FA1F34}"/>
    <cellStyle name="Millares [0] 21 2 3 2" xfId="15041" xr:uid="{60F008D1-77CD-43DA-9426-82397FF56A08}"/>
    <cellStyle name="Millares [0] 21 2 3 2 2" xfId="36544" xr:uid="{EDE41F6F-6EED-4D9A-914B-19107A39F83B}"/>
    <cellStyle name="Millares [0] 21 2 3 3" xfId="21676" xr:uid="{EDDE48E4-533E-4A46-8D7A-490EDEC066BF}"/>
    <cellStyle name="Millares [0] 21 2 3 3 2" xfId="43179" xr:uid="{F3A5DF65-7119-4146-B9B8-5A4D9843743C}"/>
    <cellStyle name="Millares [0] 21 2 3 4" xfId="28281" xr:uid="{46220378-B010-4433-B872-4EC0E63F4039}"/>
    <cellStyle name="Millares [0] 21 2 3 5" xfId="49784" xr:uid="{739C8435-E6EB-4936-8F53-7FCF350CBABE}"/>
    <cellStyle name="Millares [0] 21 2 3 6" xfId="56388" xr:uid="{9ACCA207-C52B-46FA-A77C-5B025E3E7023}"/>
    <cellStyle name="Millares [0] 21 2 4" xfId="8416" xr:uid="{C3BB5156-DDC2-4496-9504-445F8653A209}"/>
    <cellStyle name="Millares [0] 21 2 4 2" xfId="29919" xr:uid="{120CDE33-5E9B-46BD-8840-7C4FA44BE533}"/>
    <cellStyle name="Millares [0] 21 2 5" xfId="10073" xr:uid="{244DFB18-1352-43D8-BF58-D64170480D5A}"/>
    <cellStyle name="Millares [0] 21 2 5 2" xfId="31576" xr:uid="{FA322A71-8C40-4051-B5EC-4DD84289D937}"/>
    <cellStyle name="Millares [0] 21 2 6" xfId="16708" xr:uid="{63B21AAD-BD5A-43EC-A803-A6DF9CE4461D}"/>
    <cellStyle name="Millares [0] 21 2 6 2" xfId="38211" xr:uid="{9D081C67-3D3B-4AA9-85D6-CCAE2EF02DEB}"/>
    <cellStyle name="Millares [0] 21 2 7" xfId="23313" xr:uid="{B8C3A3AF-4F6F-47C7-9DAB-2D53938572A3}"/>
    <cellStyle name="Millares [0] 21 2 8" xfId="44816" xr:uid="{79AB3510-9205-4159-9D43-722A852E7FEF}"/>
    <cellStyle name="Millares [0] 21 2 9" xfId="51420" xr:uid="{CA5DE1C9-C336-4F6A-AFBF-C381313C7F36}"/>
    <cellStyle name="Millares [0] 21 3" xfId="2494" xr:uid="{1C10366F-F2E7-41A3-97AD-AFBA255BB0F2}"/>
    <cellStyle name="Millares [0] 21 3 2" xfId="10760" xr:uid="{38A3AC27-D7F8-4BC9-9518-F62720E15FE7}"/>
    <cellStyle name="Millares [0] 21 3 2 2" xfId="32263" xr:uid="{461D40FE-1383-4912-9D5E-1107B04D469C}"/>
    <cellStyle name="Millares [0] 21 3 3" xfId="17395" xr:uid="{4F099BF7-52B7-4CA3-8269-161EF23F87B1}"/>
    <cellStyle name="Millares [0] 21 3 3 2" xfId="38898" xr:uid="{EE7C708F-D01C-41F5-A9C1-9B35F0083C58}"/>
    <cellStyle name="Millares [0] 21 3 4" xfId="24000" xr:uid="{D7462481-71DD-494F-86B2-39A8490CB7EC}"/>
    <cellStyle name="Millares [0] 21 3 5" xfId="45503" xr:uid="{B2323391-F676-43DE-A584-FAB1C3C0A7D6}"/>
    <cellStyle name="Millares [0] 21 3 6" xfId="52107" xr:uid="{9D8A12C7-E7E4-49DF-9BF1-C263D46AE917}"/>
    <cellStyle name="Millares [0] 21 4" xfId="3690" xr:uid="{B6089C3B-692A-4CB1-8E82-423ADB1024A4}"/>
    <cellStyle name="Millares [0] 21 4 2" xfId="11956" xr:uid="{999DCDBF-5159-4167-9E9A-56DEA8D58139}"/>
    <cellStyle name="Millares [0] 21 4 2 2" xfId="33459" xr:uid="{C67A471F-E70A-4F7B-BF1B-C3ED28A1AAF1}"/>
    <cellStyle name="Millares [0] 21 4 3" xfId="18591" xr:uid="{C86BD557-9AFB-46DA-AA9F-3E28B921641F}"/>
    <cellStyle name="Millares [0] 21 4 3 2" xfId="40094" xr:uid="{DC882B52-D9B1-493C-8DA2-D6D183C155C1}"/>
    <cellStyle name="Millares [0] 21 4 4" xfId="25196" xr:uid="{6C19789B-3EED-422A-B46A-85311EC28E39}"/>
    <cellStyle name="Millares [0] 21 4 5" xfId="46699" xr:uid="{0282A7B1-C894-4678-B594-1A10114E05C8}"/>
    <cellStyle name="Millares [0] 21 4 6" xfId="53303" xr:uid="{EBDA9310-89D1-49A5-8778-A5DE1B7EA311}"/>
    <cellStyle name="Millares [0] 21 5" xfId="5829" xr:uid="{FBB11691-9D9B-487A-8714-D0E91ECF4420}"/>
    <cellStyle name="Millares [0] 21 5 2" xfId="14095" xr:uid="{B3D6F7F4-6A83-4D68-8171-FAC671BB101C}"/>
    <cellStyle name="Millares [0] 21 5 2 2" xfId="35598" xr:uid="{CE014A5B-8D43-4BBF-9B8B-FE52A3B89480}"/>
    <cellStyle name="Millares [0] 21 5 3" xfId="20730" xr:uid="{25F8F731-C518-4FE0-9D1E-E3C5070141B7}"/>
    <cellStyle name="Millares [0] 21 5 3 2" xfId="42233" xr:uid="{BFC3597F-0EA1-4E85-8D0F-FD2723675EF5}"/>
    <cellStyle name="Millares [0] 21 5 4" xfId="27335" xr:uid="{ECF9360A-739F-4846-BBA9-1B32E80FA26C}"/>
    <cellStyle name="Millares [0] 21 5 5" xfId="48838" xr:uid="{24B319CC-36D6-4FB3-B02D-B0F617A25281}"/>
    <cellStyle name="Millares [0] 21 5 6" xfId="55442" xr:uid="{E7CCBA8A-B3F2-42C3-90F3-54D1E47B60E9}"/>
    <cellStyle name="Millares [0] 21 6" xfId="7470" xr:uid="{309D1D7D-336D-41D7-AA32-FDF865D0444E}"/>
    <cellStyle name="Millares [0] 21 6 2" xfId="28973" xr:uid="{F4457A48-E4EE-4D04-94D8-61DCAEF8FA34}"/>
    <cellStyle name="Millares [0] 21 7" xfId="9127" xr:uid="{F3157E5A-D7AA-4887-A128-9AE5AA899EAB}"/>
    <cellStyle name="Millares [0] 21 7 2" xfId="30630" xr:uid="{828BBC02-0A4A-4484-8A91-2A0D3EE1F673}"/>
    <cellStyle name="Millares [0] 21 8" xfId="15762" xr:uid="{D2B41099-10A8-450B-AD12-8849373C2546}"/>
    <cellStyle name="Millares [0] 21 8 2" xfId="37265" xr:uid="{50896356-5564-4520-A7BC-273448E83DC7}"/>
    <cellStyle name="Millares [0] 21 9" xfId="22367" xr:uid="{96A35A8F-B0A6-4DAF-81F9-E8132F6D4C7F}"/>
    <cellStyle name="Millares [0] 22" xfId="871" xr:uid="{C4DDF0E0-D18D-45C9-A319-9FF023A1CE2B}"/>
    <cellStyle name="Millares [0] 22 2" xfId="3700" xr:uid="{1BBB7E54-9EFA-4BB4-AC7E-6F9D950D1542}"/>
    <cellStyle name="Millares [0] 22 2 2" xfId="11966" xr:uid="{2DF46FFC-185E-4F7C-BF81-64354036105C}"/>
    <cellStyle name="Millares [0] 22 2 2 2" xfId="33469" xr:uid="{28EEDB3F-BC4F-4E64-AD28-B5D1A0889329}"/>
    <cellStyle name="Millares [0] 22 2 3" xfId="18601" xr:uid="{5AB5B245-6294-4373-99EF-4EF3261F1868}"/>
    <cellStyle name="Millares [0] 22 2 3 2" xfId="40104" xr:uid="{55F71874-96F1-4920-87D1-0996F234C5F6}"/>
    <cellStyle name="Millares [0] 22 2 4" xfId="25206" xr:uid="{4796FC8D-AB2A-4254-9C07-B03DE8E25617}"/>
    <cellStyle name="Millares [0] 22 2 5" xfId="46709" xr:uid="{15541AF2-F22B-405D-8763-B00FBB27264C}"/>
    <cellStyle name="Millares [0] 22 2 6" xfId="53313" xr:uid="{87875774-661C-4A12-9D6E-8B82E23F5B6C}"/>
    <cellStyle name="Millares [0] 22 3" xfId="5839" xr:uid="{B1778732-166F-45CA-8E73-76C8A2F1B8B5}"/>
    <cellStyle name="Millares [0] 22 3 2" xfId="14105" xr:uid="{6449B09E-8394-4476-847B-EF01461039C6}"/>
    <cellStyle name="Millares [0] 22 3 2 2" xfId="35608" xr:uid="{0C728D16-C6F6-4560-A4F8-1FC388328E68}"/>
    <cellStyle name="Millares [0] 22 3 3" xfId="20740" xr:uid="{E6B53F73-763B-43C2-8EF3-0BD74B324A4C}"/>
    <cellStyle name="Millares [0] 22 3 3 2" xfId="42243" xr:uid="{3DAC1419-D74A-4039-B61D-AF7E3D1B519E}"/>
    <cellStyle name="Millares [0] 22 3 4" xfId="27345" xr:uid="{98EF765A-842D-468A-AF8F-C7014BF1BCC0}"/>
    <cellStyle name="Millares [0] 22 3 5" xfId="48848" xr:uid="{13957C90-6E4D-4E16-B0BB-F9F17118A621}"/>
    <cellStyle name="Millares [0] 22 3 6" xfId="55452" xr:uid="{B5B4E4BD-95D2-4D7E-8768-5AD9870A3B79}"/>
    <cellStyle name="Millares [0] 22 4" xfId="7480" xr:uid="{8336D79F-6D23-4882-8972-BE808C14979A}"/>
    <cellStyle name="Millares [0] 22 4 2" xfId="28983" xr:uid="{503694E1-62FC-429E-98C4-9111F38F81C9}"/>
    <cellStyle name="Millares [0] 22 5" xfId="9137" xr:uid="{BF211257-CD48-4C6E-B22C-8D78A3889E15}"/>
    <cellStyle name="Millares [0] 22 5 2" xfId="30640" xr:uid="{6E2DF71D-880F-4FFC-AAE8-6ED8912E5806}"/>
    <cellStyle name="Millares [0] 22 6" xfId="15772" xr:uid="{ECA98E77-FADC-4867-A816-F508F6AFA54D}"/>
    <cellStyle name="Millares [0] 22 6 2" xfId="37275" xr:uid="{B34CC2F5-B23E-484A-8369-CB487E893244}"/>
    <cellStyle name="Millares [0] 22 7" xfId="22377" xr:uid="{8E8AA352-1AB5-4852-9F47-94A8ED958C51}"/>
    <cellStyle name="Millares [0] 22 8" xfId="43880" xr:uid="{380FB68B-E6C6-415B-B3D7-98BC49322E2D}"/>
    <cellStyle name="Millares [0] 22 9" xfId="50484" xr:uid="{71175F8C-C9A0-4B9E-AE41-8A4BAED6F4A3}"/>
    <cellStyle name="Millares [0] 23" xfId="1132" xr:uid="{A2B55FDB-5F48-497E-9112-923A9F92890A}"/>
    <cellStyle name="Millares [0] 23 2" xfId="3961" xr:uid="{F02EA898-2AA5-4AC8-89F2-5589FAA5CCC7}"/>
    <cellStyle name="Millares [0] 23 2 2" xfId="12227" xr:uid="{C06295BA-CAF5-43E6-A9E2-7D6A23D40A37}"/>
    <cellStyle name="Millares [0] 23 2 2 2" xfId="33730" xr:uid="{FE29F64F-C074-409C-8ECD-156CCD756A5C}"/>
    <cellStyle name="Millares [0] 23 2 3" xfId="18862" xr:uid="{6AAB91F9-59D8-49EC-B9A7-8E0116752AB8}"/>
    <cellStyle name="Millares [0] 23 2 3 2" xfId="40365" xr:uid="{8711BFE0-CED4-4903-A342-1950F5D4D3C8}"/>
    <cellStyle name="Millares [0] 23 2 4" xfId="25467" xr:uid="{FF4FAB72-9DF9-410A-967C-9D04347E71B9}"/>
    <cellStyle name="Millares [0] 23 2 5" xfId="46970" xr:uid="{E919CE07-5499-4A65-A927-0FFE69016019}"/>
    <cellStyle name="Millares [0] 23 2 6" xfId="53574" xr:uid="{F9767224-3147-4EAD-A743-3AADE2C6AD67}"/>
    <cellStyle name="Millares [0] 23 3" xfId="6100" xr:uid="{7B07DE14-C65B-4A18-AA03-F0AD5A5F41D1}"/>
    <cellStyle name="Millares [0] 23 3 2" xfId="14366" xr:uid="{4A476EA8-8B49-445A-AD0F-F28855F7840D}"/>
    <cellStyle name="Millares [0] 23 3 2 2" xfId="35869" xr:uid="{AD425AB6-7835-4F6A-A220-CC57DA57D084}"/>
    <cellStyle name="Millares [0] 23 3 3" xfId="21001" xr:uid="{B346C106-C543-4564-B540-DAC43D00E65D}"/>
    <cellStyle name="Millares [0] 23 3 3 2" xfId="42504" xr:uid="{660AE5BD-6728-4F08-B791-210EE1C20A9E}"/>
    <cellStyle name="Millares [0] 23 3 4" xfId="27606" xr:uid="{0AFB55EA-29BE-461E-9A85-5A1ADD2176C7}"/>
    <cellStyle name="Millares [0] 23 3 5" xfId="49109" xr:uid="{19147B0B-6CF8-46E5-A550-63CC4940821D}"/>
    <cellStyle name="Millares [0] 23 3 6" xfId="55713" xr:uid="{18ABA630-8703-4B08-B161-B9D2150BE44A}"/>
    <cellStyle name="Millares [0] 23 4" xfId="7741" xr:uid="{61A74221-3B28-487E-A5D6-2251B5B9A8D6}"/>
    <cellStyle name="Millares [0] 23 4 2" xfId="29244" xr:uid="{16B44EC1-8944-424D-9788-56105FC8E7FE}"/>
    <cellStyle name="Millares [0] 23 5" xfId="9398" xr:uid="{4F6BE3A7-A0C8-4230-A8CA-5FCA974399C4}"/>
    <cellStyle name="Millares [0] 23 5 2" xfId="30901" xr:uid="{2D210496-AE91-4673-9366-EF3B8F9622C5}"/>
    <cellStyle name="Millares [0] 23 6" xfId="16033" xr:uid="{51920D8A-7DF2-477F-98AB-77478DBEA8CD}"/>
    <cellStyle name="Millares [0] 23 6 2" xfId="37536" xr:uid="{0F8A2465-2BCD-4D35-950E-999702114F12}"/>
    <cellStyle name="Millares [0] 23 7" xfId="22638" xr:uid="{E45E9C6A-FB21-441C-AD1A-0E07128BB6D0}"/>
    <cellStyle name="Millares [0] 23 8" xfId="44141" xr:uid="{2140EF4C-F2D3-4D8B-B14D-5EE28B516B5A}"/>
    <cellStyle name="Millares [0] 23 9" xfId="50745" xr:uid="{6FFE745C-8521-4F02-BDA7-1C17C567D4B4}"/>
    <cellStyle name="Millares [0] 24" xfId="1818" xr:uid="{6E40E32D-4387-4519-A39D-F940145284BF}"/>
    <cellStyle name="Millares [0] 24 2" xfId="4647" xr:uid="{C0B6ADEE-F6A8-4961-8876-304E692A1042}"/>
    <cellStyle name="Millares [0] 24 2 2" xfId="12913" xr:uid="{93715D90-8AD8-4340-8970-F7A2093B2C68}"/>
    <cellStyle name="Millares [0] 24 2 2 2" xfId="34416" xr:uid="{3CEB185B-3AC1-44D2-82E4-D063362EF91A}"/>
    <cellStyle name="Millares [0] 24 2 3" xfId="19548" xr:uid="{912A72DD-36F4-4589-A994-52AF3212BCC4}"/>
    <cellStyle name="Millares [0] 24 2 3 2" xfId="41051" xr:uid="{A9F0DAD0-9744-4939-BE26-4CF06F541AB9}"/>
    <cellStyle name="Millares [0] 24 2 4" xfId="26153" xr:uid="{5A8CE826-52A2-485E-9104-CE51685E6A9F}"/>
    <cellStyle name="Millares [0] 24 2 5" xfId="47656" xr:uid="{8C9FFFBA-1EC8-4E9A-BF68-1B91444A294A}"/>
    <cellStyle name="Millares [0] 24 2 6" xfId="54260" xr:uid="{BAED1C08-06C7-4133-B48B-870571916220}"/>
    <cellStyle name="Millares [0] 24 3" xfId="6786" xr:uid="{AD6D5E91-97B7-4A9B-A4D0-040036B324C6}"/>
    <cellStyle name="Millares [0] 24 3 2" xfId="15052" xr:uid="{6DCD3B51-AABC-4661-A6F4-11FC9C011C7A}"/>
    <cellStyle name="Millares [0] 24 3 2 2" xfId="36555" xr:uid="{97768BC5-7A34-4DEF-80FA-6514874D9601}"/>
    <cellStyle name="Millares [0] 24 3 3" xfId="21687" xr:uid="{167DAD93-75D7-4DAF-904B-4DB6088BE582}"/>
    <cellStyle name="Millares [0] 24 3 3 2" xfId="43190" xr:uid="{10B70853-A0D8-412E-B566-09FDD2ECA4D4}"/>
    <cellStyle name="Millares [0] 24 3 4" xfId="28292" xr:uid="{E45BE9AF-19FB-4D06-BB1D-EE5FFDDDDDB1}"/>
    <cellStyle name="Millares [0] 24 3 5" xfId="49795" xr:uid="{06DF3103-CFCF-4E85-9858-6C5D2C3083B2}"/>
    <cellStyle name="Millares [0] 24 3 6" xfId="56399" xr:uid="{39C180A9-136F-4CD9-B04C-E26D01F9A99B}"/>
    <cellStyle name="Millares [0] 24 4" xfId="8427" xr:uid="{023D0D9A-A0BE-4FE5-A6AB-953760EFAC85}"/>
    <cellStyle name="Millares [0] 24 4 2" xfId="29930" xr:uid="{0CF15496-C638-402B-8553-7D6E09F82605}"/>
    <cellStyle name="Millares [0] 24 5" xfId="10084" xr:uid="{3A51272C-3483-4921-A0EF-6B9A900FB7EA}"/>
    <cellStyle name="Millares [0] 24 5 2" xfId="31587" xr:uid="{7936751D-F792-4F52-8A19-CC4DE2C3DAD5}"/>
    <cellStyle name="Millares [0] 24 6" xfId="16719" xr:uid="{B7A3AEC6-18DB-4288-8235-BFE641C13F0D}"/>
    <cellStyle name="Millares [0] 24 6 2" xfId="38222" xr:uid="{6B33B978-18A8-4228-A2C1-257FC182D934}"/>
    <cellStyle name="Millares [0] 24 7" xfId="23324" xr:uid="{0C60EE10-E6DD-46EC-AF10-1222FC61FB0B}"/>
    <cellStyle name="Millares [0] 24 8" xfId="44827" xr:uid="{DB50DE91-01BF-4A23-9C54-68FBFF7E35C6}"/>
    <cellStyle name="Millares [0] 24 9" xfId="51431" xr:uid="{46D204AE-0C24-4729-B30D-47FC1EB1E2B9}"/>
    <cellStyle name="Millares [0] 25" xfId="1820" xr:uid="{D46A6198-54BB-4E85-8229-FF7630A9EC1D}"/>
    <cellStyle name="Millares [0] 25 2" xfId="4648" xr:uid="{3FE7E015-0679-41EA-9CE8-9521C88870EE}"/>
    <cellStyle name="Millares [0] 25 2 2" xfId="12914" xr:uid="{D2D62738-C301-4889-8281-F250682038EA}"/>
    <cellStyle name="Millares [0] 25 2 2 2" xfId="34417" xr:uid="{3BB3B923-5E19-4C61-8656-D7D641FB280E}"/>
    <cellStyle name="Millares [0] 25 2 3" xfId="19549" xr:uid="{BBEA87EE-B362-4FD0-A8D4-62FD856C091C}"/>
    <cellStyle name="Millares [0] 25 2 3 2" xfId="41052" xr:uid="{AC82EA5C-E814-48C6-A3B2-6CC0799C0895}"/>
    <cellStyle name="Millares [0] 25 2 4" xfId="26154" xr:uid="{E30E1CE4-53C4-4387-AE71-5A0A098B48AA}"/>
    <cellStyle name="Millares [0] 25 2 5" xfId="47657" xr:uid="{C9554131-BEEC-4076-8756-906081EE88D0}"/>
    <cellStyle name="Millares [0] 25 2 6" xfId="54261" xr:uid="{63E1950C-77B9-49BC-92FB-331A761B97BE}"/>
    <cellStyle name="Millares [0] 25 3" xfId="6787" xr:uid="{E8090F00-3881-4EEC-8E58-37AAC87CDA69}"/>
    <cellStyle name="Millares [0] 25 3 2" xfId="15053" xr:uid="{F0F1EFDC-0DAB-4593-9120-858284FFD1AB}"/>
    <cellStyle name="Millares [0] 25 3 2 2" xfId="36556" xr:uid="{B39E0B64-A7AA-4528-9BF2-DB66BFD470C2}"/>
    <cellStyle name="Millares [0] 25 3 3" xfId="21688" xr:uid="{95937227-C493-4595-A974-02CA3B08E25C}"/>
    <cellStyle name="Millares [0] 25 3 3 2" xfId="43191" xr:uid="{8F380957-F225-4EFD-A854-50EC54A39BF7}"/>
    <cellStyle name="Millares [0] 25 3 4" xfId="28293" xr:uid="{48866C46-B814-4A7A-9BD0-2829A2650D17}"/>
    <cellStyle name="Millares [0] 25 3 5" xfId="49796" xr:uid="{58153420-70BA-4F7D-B29F-009735E08930}"/>
    <cellStyle name="Millares [0] 25 3 6" xfId="56400" xr:uid="{5E6A6D22-2519-438B-AD6E-5FACA0CB796B}"/>
    <cellStyle name="Millares [0] 25 4" xfId="8428" xr:uid="{D7450D81-A74C-4349-AF5B-56A637764B0B}"/>
    <cellStyle name="Millares [0] 25 4 2" xfId="29931" xr:uid="{9DD52C7F-2180-49FA-B2C6-0EF9C3BA0F13}"/>
    <cellStyle name="Millares [0] 25 5" xfId="10086" xr:uid="{79A7A562-8B4F-4863-8A8F-646C519A866E}"/>
    <cellStyle name="Millares [0] 25 5 2" xfId="31589" xr:uid="{2BADEAEE-C031-4B2A-9D64-D8E340274B6F}"/>
    <cellStyle name="Millares [0] 25 6" xfId="16721" xr:uid="{09E9346C-E72E-4EAD-AB3F-3EC83DE90684}"/>
    <cellStyle name="Millares [0] 25 6 2" xfId="38224" xr:uid="{17C29191-459A-4F4B-B684-1040C429220E}"/>
    <cellStyle name="Millares [0] 25 7" xfId="23326" xr:uid="{8E094029-B266-45A9-A390-97C20A65A22D}"/>
    <cellStyle name="Millares [0] 25 8" xfId="44829" xr:uid="{D3F5475D-A2FB-4777-B0FC-69AB2222A7C9}"/>
    <cellStyle name="Millares [0] 25 9" xfId="51433" xr:uid="{4E6AE199-95B9-431F-8D81-E3CFDEFBFBB0}"/>
    <cellStyle name="Millares [0] 26" xfId="2504" xr:uid="{5711A786-2735-4B0C-9CB9-DA08D3FD862E}"/>
    <cellStyle name="Millares [0] 26 2" xfId="10770" xr:uid="{71561174-CB43-4652-B1A7-D5DA6CEA693E}"/>
    <cellStyle name="Millares [0] 26 2 2" xfId="32273" xr:uid="{BC6075A7-6211-4DF6-9465-3073CB844245}"/>
    <cellStyle name="Millares [0] 26 3" xfId="17405" xr:uid="{7E09736D-547E-4D2B-ABD2-DF395A9B3BF8}"/>
    <cellStyle name="Millares [0] 26 3 2" xfId="38908" xr:uid="{F7207C24-31C4-4159-8E69-458B272CEDD7}"/>
    <cellStyle name="Millares [0] 26 4" xfId="24010" xr:uid="{CB806D40-B3EC-44A4-AD0E-6000DBA74F20}"/>
    <cellStyle name="Millares [0] 26 5" xfId="45513" xr:uid="{8AE40194-9363-4736-AB98-37F469844FA8}"/>
    <cellStyle name="Millares [0] 26 6" xfId="52117" xr:uid="{A24FC4F8-88D4-4C9E-A04A-E329115D540D}"/>
    <cellStyle name="Millares [0] 27" xfId="3016" xr:uid="{8E7C3A08-51BE-44AE-8F02-4F318AB9BD7E}"/>
    <cellStyle name="Millares [0] 27 2" xfId="11282" xr:uid="{FE91A426-EB3C-48E4-BBAF-B30BF95EB273}"/>
    <cellStyle name="Millares [0] 27 2 2" xfId="32785" xr:uid="{5E23523A-4F4B-4D52-9AFE-74AB7E88880F}"/>
    <cellStyle name="Millares [0] 27 3" xfId="17917" xr:uid="{2C53932B-C249-4026-9207-360318D4C70F}"/>
    <cellStyle name="Millares [0] 27 3 2" xfId="39420" xr:uid="{F7DCB394-9E4F-4C2E-823D-51635C00E208}"/>
    <cellStyle name="Millares [0] 27 4" xfId="24522" xr:uid="{854BAF81-3F77-45EF-A060-1846691C5DFC}"/>
    <cellStyle name="Millares [0] 27 5" xfId="46025" xr:uid="{D46A7388-30C6-411A-91B3-626ED960A781}"/>
    <cellStyle name="Millares [0] 27 6" xfId="52629" xr:uid="{0BB6BDDD-11FB-4BA9-8C6A-09C47AEBAF0C}"/>
    <cellStyle name="Millares [0] 28" xfId="4651" xr:uid="{EA6BD00F-1CF5-4908-99D0-ADEC74A6B377}"/>
    <cellStyle name="Millares [0] 28 2" xfId="12917" xr:uid="{8B017446-8027-4212-9930-F78C60A2D1DA}"/>
    <cellStyle name="Millares [0] 28 2 2" xfId="34420" xr:uid="{6F8C6039-DED8-4EE4-9A6B-13A77E4833C8}"/>
    <cellStyle name="Millares [0] 28 3" xfId="19552" xr:uid="{E00EE494-3435-44B0-B455-7B8EE64D61C7}"/>
    <cellStyle name="Millares [0] 28 3 2" xfId="41055" xr:uid="{4917E280-D4E4-4769-9C80-CFE1971DE244}"/>
    <cellStyle name="Millares [0] 28 4" xfId="26157" xr:uid="{E6D17320-F2C5-40CC-BA36-D7FA72EB44CA}"/>
    <cellStyle name="Millares [0] 28 5" xfId="47660" xr:uid="{A6D56844-7470-4F91-9E60-CD065D4E4CE7}"/>
    <cellStyle name="Millares [0] 28 6" xfId="54264" xr:uid="{3DEB0E9E-D68E-496F-A5F0-3E0032C13CB3}"/>
    <cellStyle name="Millares [0] 29" xfId="5154" xr:uid="{2506A10B-64B8-4694-BAC3-BCF3E649F004}"/>
    <cellStyle name="Millares [0] 29 2" xfId="13420" xr:uid="{4C203D15-771D-4E66-9121-460DA5AF698C}"/>
    <cellStyle name="Millares [0] 29 2 2" xfId="34923" xr:uid="{8E465AD9-EEAC-4FF0-9FED-F6432998A20E}"/>
    <cellStyle name="Millares [0] 29 3" xfId="20055" xr:uid="{C2F6B8C7-A730-424F-AD80-145CBF513F43}"/>
    <cellStyle name="Millares [0] 29 3 2" xfId="41558" xr:uid="{ED621363-AD6C-4055-B31C-AE85E6E5B644}"/>
    <cellStyle name="Millares [0] 29 4" xfId="26660" xr:uid="{EE12B9B3-C20B-4FC9-AB08-3398C5A9B32C}"/>
    <cellStyle name="Millares [0] 29 5" xfId="48163" xr:uid="{42ACD835-757F-46C3-A758-B8C559120DC5}"/>
    <cellStyle name="Millares [0] 29 6" xfId="54767" xr:uid="{DA5EBF52-E9FB-4766-8819-B4399B381CE2}"/>
    <cellStyle name="Millares [0] 3" xfId="81" xr:uid="{00000000-0005-0000-0000-000004000000}"/>
    <cellStyle name="Millares [0] 3 2" xfId="301" xr:uid="{24E41B15-5679-4078-88B4-2467771B7A81}"/>
    <cellStyle name="Millares [0] 3 2 10" xfId="4769" xr:uid="{454F520F-A668-4E0A-A83C-0D0766A06D4C}"/>
    <cellStyle name="Millares [0] 3 2 10 2" xfId="13035" xr:uid="{46E126B7-E2C4-4DBD-8765-EDCDE54EB755}"/>
    <cellStyle name="Millares [0] 3 2 10 2 2" xfId="34538" xr:uid="{05642C42-5CF1-4E1E-B006-601DDA931553}"/>
    <cellStyle name="Millares [0] 3 2 10 3" xfId="19670" xr:uid="{7796381A-66A6-43EA-8434-FDDF3854059D}"/>
    <cellStyle name="Millares [0] 3 2 10 3 2" xfId="41173" xr:uid="{0B1C7CFB-A89E-4815-9726-E89262CF9E71}"/>
    <cellStyle name="Millares [0] 3 2 10 4" xfId="26275" xr:uid="{DBB45FA4-B3ED-4076-9657-3F931BE97AC9}"/>
    <cellStyle name="Millares [0] 3 2 10 5" xfId="47778" xr:uid="{40F28425-EB04-477A-9685-D8A630F48B8C}"/>
    <cellStyle name="Millares [0] 3 2 10 6" xfId="54382" xr:uid="{E5193C12-62B7-4922-9AC6-C3B3627AFF62}"/>
    <cellStyle name="Millares [0] 3 2 11" xfId="5273" xr:uid="{C4EACFF0-5ABF-4417-895B-FF55F9FCD2DC}"/>
    <cellStyle name="Millares [0] 3 2 11 2" xfId="13539" xr:uid="{767A8D2D-FC0F-45A8-8DB5-E5BFEF078EEE}"/>
    <cellStyle name="Millares [0] 3 2 11 2 2" xfId="35042" xr:uid="{39F44C41-701D-45FA-B98C-060CB5EE1A39}"/>
    <cellStyle name="Millares [0] 3 2 11 3" xfId="20174" xr:uid="{BFD565A3-526B-416E-9615-015B01199110}"/>
    <cellStyle name="Millares [0] 3 2 11 3 2" xfId="41677" xr:uid="{283857B1-E4A0-4A25-80E4-00D13F86D889}"/>
    <cellStyle name="Millares [0] 3 2 11 4" xfId="26779" xr:uid="{0F1FBB55-29A7-40D6-AA36-94E731FC98FB}"/>
    <cellStyle name="Millares [0] 3 2 11 5" xfId="48282" xr:uid="{AB599989-29B8-4779-9FA4-E4107A340835}"/>
    <cellStyle name="Millares [0] 3 2 11 6" xfId="54886" xr:uid="{F33B5E4C-1FF2-43B2-81E2-D537960B66D1}"/>
    <cellStyle name="Millares [0] 3 2 12" xfId="6914" xr:uid="{C0089EB1-5CB1-4E06-B6E2-57318C87BA7D}"/>
    <cellStyle name="Millares [0] 3 2 12 2" xfId="28417" xr:uid="{930ED7F3-5E19-429C-9C34-EAF75121F4A0}"/>
    <cellStyle name="Millares [0] 3 2 13" xfId="8570" xr:uid="{9EBC5ECC-A50A-4AD8-B88D-937966D2B406}"/>
    <cellStyle name="Millares [0] 3 2 13 2" xfId="30073" xr:uid="{26188025-0EBF-4015-98EE-B36B8718BBDD}"/>
    <cellStyle name="Millares [0] 3 2 14" xfId="15206" xr:uid="{BD78385D-981D-47E7-8DF9-A898E5CD2A0C}"/>
    <cellStyle name="Millares [0] 3 2 14 2" xfId="36709" xr:uid="{C11E2A40-D407-42E2-A0C2-4E36A292C9C4}"/>
    <cellStyle name="Millares [0] 3 2 15" xfId="21811" xr:uid="{7547BB3B-D8C4-4B84-A810-4068A6121DF4}"/>
    <cellStyle name="Millares [0] 3 2 16" xfId="43314" xr:uid="{F8E90351-0FB3-4C73-AC6E-53125E8666AB}"/>
    <cellStyle name="Millares [0] 3 2 17" xfId="49918" xr:uid="{63CA4B91-776C-42D3-A2C3-3A2E9CDECB10}"/>
    <cellStyle name="Millares [0] 3 2 2" xfId="567" xr:uid="{7DA09B21-1D93-4670-A533-39E5285D06A7}"/>
    <cellStyle name="Millares [0] 3 2 2 10" xfId="7178" xr:uid="{051C1AB3-F36F-4DD4-9148-09E5F79846EF}"/>
    <cellStyle name="Millares [0] 3 2 2 10 2" xfId="28681" xr:uid="{4AA2AB81-089A-46CC-A02F-479F58667B4B}"/>
    <cellStyle name="Millares [0] 3 2 2 11" xfId="8834" xr:uid="{F1FBBE89-8825-4793-8BAA-A984E6C7C283}"/>
    <cellStyle name="Millares [0] 3 2 2 11 2" xfId="30337" xr:uid="{89274F51-D7FE-44A5-A14C-2735896F932A}"/>
    <cellStyle name="Millares [0] 3 2 2 12" xfId="15470" xr:uid="{40C001BE-9A71-4D08-B0D0-8884F41701BA}"/>
    <cellStyle name="Millares [0] 3 2 2 12 2" xfId="36973" xr:uid="{B91A1938-468C-424C-A0A8-D3F9A3C075E5}"/>
    <cellStyle name="Millares [0] 3 2 2 13" xfId="22075" xr:uid="{711CA470-1801-4ED3-BC47-F19136F7E058}"/>
    <cellStyle name="Millares [0] 3 2 2 14" xfId="43578" xr:uid="{B54B3F2B-E23F-4321-9E9E-975D9885317C}"/>
    <cellStyle name="Millares [0] 3 2 2 15" xfId="50182" xr:uid="{8FE7B280-21B4-4B33-BF23-DD6048A83723}"/>
    <cellStyle name="Millares [0] 3 2 2 2" xfId="849" xr:uid="{8770B565-19FB-4F0C-9067-0D4DC58DA47F}"/>
    <cellStyle name="Millares [0] 3 2 2 2 10" xfId="15750" xr:uid="{62F1CBF8-6D07-48A8-919F-363F617E912B}"/>
    <cellStyle name="Millares [0] 3 2 2 2 10 2" xfId="37253" xr:uid="{8E8A2F3B-67E7-4B96-AD75-683A6516F305}"/>
    <cellStyle name="Millares [0] 3 2 2 2 11" xfId="22355" xr:uid="{A65512BC-46C7-48BE-8B39-98707BCD60E4}"/>
    <cellStyle name="Millares [0] 3 2 2 2 12" xfId="43858" xr:uid="{D124B218-1785-4287-B1EA-7352C54BA043}"/>
    <cellStyle name="Millares [0] 3 2 2 2 13" xfId="50462" xr:uid="{7A7AD83B-98E7-4C16-B835-52E2BB126833}"/>
    <cellStyle name="Millares [0] 3 2 2 2 2" xfId="1795" xr:uid="{DBEA7B17-F56E-4DB2-943D-1FE13C3DD575}"/>
    <cellStyle name="Millares [0] 3 2 2 2 2 2" xfId="4624" xr:uid="{647DB092-DCF8-4783-A34C-40182DE2172D}"/>
    <cellStyle name="Millares [0] 3 2 2 2 2 2 2" xfId="12890" xr:uid="{6D253D9D-CD68-4215-9413-D907AF2E463D}"/>
    <cellStyle name="Millares [0] 3 2 2 2 2 2 2 2" xfId="34393" xr:uid="{AB5B606B-8AE8-4BC1-97DA-7997E683294B}"/>
    <cellStyle name="Millares [0] 3 2 2 2 2 2 3" xfId="19525" xr:uid="{9F936CD2-5ACE-453F-AA4A-54FFB6EA51C0}"/>
    <cellStyle name="Millares [0] 3 2 2 2 2 2 3 2" xfId="41028" xr:uid="{FF5F85A9-1045-4488-A90E-C0DD02B123DC}"/>
    <cellStyle name="Millares [0] 3 2 2 2 2 2 4" xfId="26130" xr:uid="{949142B6-973E-45F8-ABA1-FEFA22C1473F}"/>
    <cellStyle name="Millares [0] 3 2 2 2 2 2 5" xfId="47633" xr:uid="{58B2F119-0F3A-4002-A5D6-B3CB397B43AC}"/>
    <cellStyle name="Millares [0] 3 2 2 2 2 2 6" xfId="54237" xr:uid="{316282FA-350D-4961-A189-0C6F7D5DC463}"/>
    <cellStyle name="Millares [0] 3 2 2 2 2 3" xfId="6763" xr:uid="{F44532D3-6EF6-4DA9-A2F1-3A84AA02766E}"/>
    <cellStyle name="Millares [0] 3 2 2 2 2 3 2" xfId="15029" xr:uid="{FAAE408B-2173-4FC0-84F9-5F61A02595E5}"/>
    <cellStyle name="Millares [0] 3 2 2 2 2 3 2 2" xfId="36532" xr:uid="{14417E56-6625-4196-B316-43F9A3CA66B8}"/>
    <cellStyle name="Millares [0] 3 2 2 2 2 3 3" xfId="21664" xr:uid="{277E715A-6C4F-4E9E-A068-AAF41D6FD949}"/>
    <cellStyle name="Millares [0] 3 2 2 2 2 3 3 2" xfId="43167" xr:uid="{31651ED7-F9F4-41E4-B96F-EE65883F2988}"/>
    <cellStyle name="Millares [0] 3 2 2 2 2 3 4" xfId="28269" xr:uid="{2A37A2DD-9AB5-4F79-811F-62B7418FE25D}"/>
    <cellStyle name="Millares [0] 3 2 2 2 2 3 5" xfId="49772" xr:uid="{635BD8D3-A61A-46AF-AE49-8029EF0DE5D9}"/>
    <cellStyle name="Millares [0] 3 2 2 2 2 3 6" xfId="56376" xr:uid="{FAB3B13F-141E-4BB9-8A7B-B5CF2EC0F094}"/>
    <cellStyle name="Millares [0] 3 2 2 2 2 4" xfId="8404" xr:uid="{56020D29-BBD2-413B-A478-628C1D31D31C}"/>
    <cellStyle name="Millares [0] 3 2 2 2 2 4 2" xfId="29907" xr:uid="{4B497738-86AC-46F8-A621-188F318FF5C0}"/>
    <cellStyle name="Millares [0] 3 2 2 2 2 5" xfId="10061" xr:uid="{14CD9355-E953-4FB3-97FD-977BC8243BE1}"/>
    <cellStyle name="Millares [0] 3 2 2 2 2 5 2" xfId="31564" xr:uid="{39DD2202-E30D-4775-916C-6227A75FD53D}"/>
    <cellStyle name="Millares [0] 3 2 2 2 2 6" xfId="16696" xr:uid="{A8C4607C-86EF-4549-A6DC-E0500B520CBD}"/>
    <cellStyle name="Millares [0] 3 2 2 2 2 6 2" xfId="38199" xr:uid="{37340807-D124-4A15-9615-F882D267C076}"/>
    <cellStyle name="Millares [0] 3 2 2 2 2 7" xfId="23301" xr:uid="{51D85990-9A37-4D09-9040-9485DAA1244F}"/>
    <cellStyle name="Millares [0] 3 2 2 2 2 8" xfId="44804" xr:uid="{7A84D07C-4F65-4C64-A978-8AD109E9517A}"/>
    <cellStyle name="Millares [0] 3 2 2 2 2 9" xfId="51408" xr:uid="{7D2B2072-A98A-40CC-8B5A-CD3DE3E46051}"/>
    <cellStyle name="Millares [0] 3 2 2 2 3" xfId="2482" xr:uid="{B9DB060D-28E0-46EA-BF21-D5F58A5DC32F}"/>
    <cellStyle name="Millares [0] 3 2 2 2 3 2" xfId="10748" xr:uid="{DD2350FC-DF41-483A-98D2-FCB1D727857D}"/>
    <cellStyle name="Millares [0] 3 2 2 2 3 2 2" xfId="32251" xr:uid="{5EBE8CA7-9887-4EED-B2A7-7B680731241D}"/>
    <cellStyle name="Millares [0] 3 2 2 2 3 3" xfId="17383" xr:uid="{3293D876-B130-4F13-8BDA-501402D2A67F}"/>
    <cellStyle name="Millares [0] 3 2 2 2 3 3 2" xfId="38886" xr:uid="{394B82CC-EC44-4EDD-B0F6-A2E709FC7846}"/>
    <cellStyle name="Millares [0] 3 2 2 2 3 4" xfId="23988" xr:uid="{1AF445BE-CA92-455A-B85E-DD4719DFEB7F}"/>
    <cellStyle name="Millares [0] 3 2 2 2 3 5" xfId="45491" xr:uid="{02265D3F-A620-443E-B6ED-0E9AA29694B1}"/>
    <cellStyle name="Millares [0] 3 2 2 2 3 6" xfId="52095" xr:uid="{0DF7092D-BE92-4F37-A892-96AA8BAC8495}"/>
    <cellStyle name="Millares [0] 3 2 2 2 4" xfId="2999" xr:uid="{51A214C5-AD68-48D1-A49F-48182E61E2A8}"/>
    <cellStyle name="Millares [0] 3 2 2 2 4 2" xfId="11265" xr:uid="{055326AF-7A85-48E1-9FDD-8336BBEB91D0}"/>
    <cellStyle name="Millares [0] 3 2 2 2 4 2 2" xfId="32768" xr:uid="{639715F5-0150-4CA2-A2DD-94A1C01D8452}"/>
    <cellStyle name="Millares [0] 3 2 2 2 4 3" xfId="17900" xr:uid="{59E3C1D9-2C23-43B8-9E5E-6856A98D0A69}"/>
    <cellStyle name="Millares [0] 3 2 2 2 4 3 2" xfId="39403" xr:uid="{44245449-148D-4B9F-B938-DB05C129DACC}"/>
    <cellStyle name="Millares [0] 3 2 2 2 4 4" xfId="24505" xr:uid="{4649F486-C451-4C3E-935F-D0E3AACD4254}"/>
    <cellStyle name="Millares [0] 3 2 2 2 4 5" xfId="46008" xr:uid="{9EC9607D-7DAD-45E5-9872-4E5749BF1020}"/>
    <cellStyle name="Millares [0] 3 2 2 2 4 6" xfId="52612" xr:uid="{8BC66EC7-15B9-41F7-82E1-0B2F0FCC63E4}"/>
    <cellStyle name="Millares [0] 3 2 2 2 5" xfId="3678" xr:uid="{7D4A9699-0549-429F-AF50-80DFEE242FAB}"/>
    <cellStyle name="Millares [0] 3 2 2 2 5 2" xfId="11944" xr:uid="{872E43C6-E801-4491-A6FC-513C02E802B9}"/>
    <cellStyle name="Millares [0] 3 2 2 2 5 2 2" xfId="33447" xr:uid="{1B0FE50E-6103-4268-8883-425E28365806}"/>
    <cellStyle name="Millares [0] 3 2 2 2 5 3" xfId="18579" xr:uid="{9B22964D-7BAF-48B2-9856-AB190E0D3870}"/>
    <cellStyle name="Millares [0] 3 2 2 2 5 3 2" xfId="40082" xr:uid="{0055B380-CB6F-4447-91FA-3F569D332A1F}"/>
    <cellStyle name="Millares [0] 3 2 2 2 5 4" xfId="25184" xr:uid="{7DDFD0E5-8686-4632-8F17-D2EEE2206761}"/>
    <cellStyle name="Millares [0] 3 2 2 2 5 5" xfId="46687" xr:uid="{78175D08-67E0-476F-90BB-85F275F5B226}"/>
    <cellStyle name="Millares [0] 3 2 2 2 5 6" xfId="53291" xr:uid="{FA170CC2-C8B7-4545-B6DE-3B976C9266CB}"/>
    <cellStyle name="Millares [0] 3 2 2 2 6" xfId="5143" xr:uid="{3C51296F-8A30-4C8A-88D0-417735FD08AF}"/>
    <cellStyle name="Millares [0] 3 2 2 2 6 2" xfId="13409" xr:uid="{692003D3-68AC-46F9-AACE-EF92C16E2AD8}"/>
    <cellStyle name="Millares [0] 3 2 2 2 6 2 2" xfId="34912" xr:uid="{F4AB8D63-90CF-409D-95CB-76955DD3FF25}"/>
    <cellStyle name="Millares [0] 3 2 2 2 6 3" xfId="20044" xr:uid="{6FA860EC-5D0F-4473-8740-E1AC59E41BAD}"/>
    <cellStyle name="Millares [0] 3 2 2 2 6 3 2" xfId="41547" xr:uid="{CC4CB467-F219-42D2-8BF4-38C837332ECA}"/>
    <cellStyle name="Millares [0] 3 2 2 2 6 4" xfId="26649" xr:uid="{4BB3A430-8CB3-4696-87CB-575968F6E8D7}"/>
    <cellStyle name="Millares [0] 3 2 2 2 6 5" xfId="48152" xr:uid="{26B8E5DA-550C-49E8-A2E6-3CCA20401ACC}"/>
    <cellStyle name="Millares [0] 3 2 2 2 6 6" xfId="54756" xr:uid="{31E23777-D7A0-40EB-878C-779769AA705F}"/>
    <cellStyle name="Millares [0] 3 2 2 2 7" xfId="5817" xr:uid="{7A0C89E7-8411-42FD-B4A2-A888BB694299}"/>
    <cellStyle name="Millares [0] 3 2 2 2 7 2" xfId="14083" xr:uid="{11FD408B-54D5-4635-B83B-86A85B75B890}"/>
    <cellStyle name="Millares [0] 3 2 2 2 7 2 2" xfId="35586" xr:uid="{EE284A7A-CA0A-424A-BC16-46335298C932}"/>
    <cellStyle name="Millares [0] 3 2 2 2 7 3" xfId="20718" xr:uid="{A11D2CF0-7133-4D37-AFE3-865C808A28E2}"/>
    <cellStyle name="Millares [0] 3 2 2 2 7 3 2" xfId="42221" xr:uid="{597C085F-EB3F-4CD9-96B2-DD08EC76A58B}"/>
    <cellStyle name="Millares [0] 3 2 2 2 7 4" xfId="27323" xr:uid="{B451759A-724F-46F0-8D49-A471C80C116C}"/>
    <cellStyle name="Millares [0] 3 2 2 2 7 5" xfId="48826" xr:uid="{B42BBD5D-6BD4-463D-B566-DBE550CAA33E}"/>
    <cellStyle name="Millares [0] 3 2 2 2 7 6" xfId="55430" xr:uid="{638C9CE3-8C21-4EB0-87CB-97E2588D0B5F}"/>
    <cellStyle name="Millares [0] 3 2 2 2 8" xfId="7458" xr:uid="{A5954EE2-BA74-4120-8081-FCC6FE71B566}"/>
    <cellStyle name="Millares [0] 3 2 2 2 8 2" xfId="28961" xr:uid="{059D5DC3-6CB7-4F55-9B51-85AA52AE91E7}"/>
    <cellStyle name="Millares [0] 3 2 2 2 9" xfId="9115" xr:uid="{7DAE38AB-47E5-4CB7-AC52-74CB1043A09D}"/>
    <cellStyle name="Millares [0] 3 2 2 2 9 2" xfId="30618" xr:uid="{090184CB-CB59-4888-A205-CBB4AB6031B5}"/>
    <cellStyle name="Millares [0] 3 2 2 3" xfId="1119" xr:uid="{68A7696C-7F08-4CAE-9386-91562E7096BB}"/>
    <cellStyle name="Millares [0] 3 2 2 3 2" xfId="3948" xr:uid="{88AFD098-BE53-4BC8-BA11-4DD061D303C4}"/>
    <cellStyle name="Millares [0] 3 2 2 3 2 2" xfId="12214" xr:uid="{71FAA199-2BF8-4B7F-B330-7661E49EEF2C}"/>
    <cellStyle name="Millares [0] 3 2 2 3 2 2 2" xfId="33717" xr:uid="{771E9BEC-AB85-4621-B6CF-70C2F1A4E089}"/>
    <cellStyle name="Millares [0] 3 2 2 3 2 3" xfId="18849" xr:uid="{867AAD84-BC4D-4549-BF93-33C0435B1CC6}"/>
    <cellStyle name="Millares [0] 3 2 2 3 2 3 2" xfId="40352" xr:uid="{0B2A39E1-601D-42D9-B365-BF3B15F2AD9C}"/>
    <cellStyle name="Millares [0] 3 2 2 3 2 4" xfId="25454" xr:uid="{7EFB9BC6-549F-4AD1-8596-8891BAB699CA}"/>
    <cellStyle name="Millares [0] 3 2 2 3 2 5" xfId="46957" xr:uid="{E5E125CA-D72A-42FD-965D-9F9C17381860}"/>
    <cellStyle name="Millares [0] 3 2 2 3 2 6" xfId="53561" xr:uid="{E19B42B6-7489-4013-85D3-9B58108AA4ED}"/>
    <cellStyle name="Millares [0] 3 2 2 3 3" xfId="6087" xr:uid="{877D781B-2DF1-4B8C-BA4D-773857ECE99B}"/>
    <cellStyle name="Millares [0] 3 2 2 3 3 2" xfId="14353" xr:uid="{3D7B6091-B2AD-458A-AB31-FE14A7279F4A}"/>
    <cellStyle name="Millares [0] 3 2 2 3 3 2 2" xfId="35856" xr:uid="{CD33BBAA-42E9-4A03-BDF8-21496C4A7B1B}"/>
    <cellStyle name="Millares [0] 3 2 2 3 3 3" xfId="20988" xr:uid="{C987D6DD-2E51-42B1-87FC-EE68C8C5C755}"/>
    <cellStyle name="Millares [0] 3 2 2 3 3 3 2" xfId="42491" xr:uid="{681E1E79-6FA5-403F-A664-977DFBAC6BC0}"/>
    <cellStyle name="Millares [0] 3 2 2 3 3 4" xfId="27593" xr:uid="{C40A2FDD-06DE-4B25-8BEF-77C12CDBD299}"/>
    <cellStyle name="Millares [0] 3 2 2 3 3 5" xfId="49096" xr:uid="{1621FBB8-4EB9-4923-80AC-1AB3556620E2}"/>
    <cellStyle name="Millares [0] 3 2 2 3 3 6" xfId="55700" xr:uid="{B16FB331-86DC-4807-8120-B3ED7D5B5144}"/>
    <cellStyle name="Millares [0] 3 2 2 3 4" xfId="7728" xr:uid="{1CCBD30D-EA3F-4196-AD01-5655A61619DF}"/>
    <cellStyle name="Millares [0] 3 2 2 3 4 2" xfId="29231" xr:uid="{ABB1E980-2A02-4A4F-9D7B-B28FBF3055F1}"/>
    <cellStyle name="Millares [0] 3 2 2 3 5" xfId="9385" xr:uid="{50485BFA-3228-4C3F-BBBC-A7808CAF1FC1}"/>
    <cellStyle name="Millares [0] 3 2 2 3 5 2" xfId="30888" xr:uid="{D1B83EB7-5CE9-48FE-935F-0788E7500AB4}"/>
    <cellStyle name="Millares [0] 3 2 2 3 6" xfId="16020" xr:uid="{A1A924C0-45B1-42E5-AFCB-BCC5A41E61DC}"/>
    <cellStyle name="Millares [0] 3 2 2 3 6 2" xfId="37523" xr:uid="{C65B6638-6E45-4AEA-AAD6-9CCD56710802}"/>
    <cellStyle name="Millares [0] 3 2 2 3 7" xfId="22625" xr:uid="{54104394-49BE-42C3-9378-A45B6F22B028}"/>
    <cellStyle name="Millares [0] 3 2 2 3 8" xfId="44128" xr:uid="{713A2781-901B-47BD-9201-749F9486DE84}"/>
    <cellStyle name="Millares [0] 3 2 2 3 9" xfId="50732" xr:uid="{24E6A494-1CB9-4399-99BE-2D7141F750EE}"/>
    <cellStyle name="Millares [0] 3 2 2 4" xfId="1515" xr:uid="{17E705D9-7EB1-4CE2-B6A4-6F8F83B1238C}"/>
    <cellStyle name="Millares [0] 3 2 2 4 2" xfId="4344" xr:uid="{4874B869-9CA1-46F7-B5FB-BC3D9DE09E64}"/>
    <cellStyle name="Millares [0] 3 2 2 4 2 2" xfId="12610" xr:uid="{BDB60D6C-8D62-4845-B0EC-417D9690AA17}"/>
    <cellStyle name="Millares [0] 3 2 2 4 2 2 2" xfId="34113" xr:uid="{C51E3E40-920C-46F4-99F8-E5A66705C47F}"/>
    <cellStyle name="Millares [0] 3 2 2 4 2 3" xfId="19245" xr:uid="{B2EF2C1B-C560-423B-9EBF-DF01E9433E4F}"/>
    <cellStyle name="Millares [0] 3 2 2 4 2 3 2" xfId="40748" xr:uid="{8489E97B-CF24-4700-87F6-05E0F86EFED5}"/>
    <cellStyle name="Millares [0] 3 2 2 4 2 4" xfId="25850" xr:uid="{FAF026AA-28C5-4AA7-87C6-B6050AC274F3}"/>
    <cellStyle name="Millares [0] 3 2 2 4 2 5" xfId="47353" xr:uid="{31721FB8-821A-4717-BDA0-3C8956243939}"/>
    <cellStyle name="Millares [0] 3 2 2 4 2 6" xfId="53957" xr:uid="{0136FF45-DC61-4A59-89C6-89B0EE90597F}"/>
    <cellStyle name="Millares [0] 3 2 2 4 3" xfId="6483" xr:uid="{A8A8C217-9E15-44B3-A09A-B926C1E98601}"/>
    <cellStyle name="Millares [0] 3 2 2 4 3 2" xfId="14749" xr:uid="{D028990A-A4F7-49EA-A7A1-0769B65E1D71}"/>
    <cellStyle name="Millares [0] 3 2 2 4 3 2 2" xfId="36252" xr:uid="{3EE852F8-9586-40CF-8594-84124429CA44}"/>
    <cellStyle name="Millares [0] 3 2 2 4 3 3" xfId="21384" xr:uid="{A1DF442F-7359-4425-A0F4-2236F7737FEA}"/>
    <cellStyle name="Millares [0] 3 2 2 4 3 3 2" xfId="42887" xr:uid="{AE27FF14-5482-42AF-AEAC-F4ED7C548C87}"/>
    <cellStyle name="Millares [0] 3 2 2 4 3 4" xfId="27989" xr:uid="{A28641A5-9858-42C8-87AC-CA97300744CC}"/>
    <cellStyle name="Millares [0] 3 2 2 4 3 5" xfId="49492" xr:uid="{78EBAE34-2B7D-4782-8FDE-27341B9C7BDE}"/>
    <cellStyle name="Millares [0] 3 2 2 4 3 6" xfId="56096" xr:uid="{5253CAB2-8DDD-43E7-AD15-8A3029811412}"/>
    <cellStyle name="Millares [0] 3 2 2 4 4" xfId="8124" xr:uid="{72738889-2CFD-4829-8B15-8FB7A9BF84AF}"/>
    <cellStyle name="Millares [0] 3 2 2 4 4 2" xfId="29627" xr:uid="{496781A4-3EC0-445F-B4DB-FB3CB6868494}"/>
    <cellStyle name="Millares [0] 3 2 2 4 5" xfId="9781" xr:uid="{43F1EBA3-39F4-47EE-8492-63B400084BE3}"/>
    <cellStyle name="Millares [0] 3 2 2 4 5 2" xfId="31284" xr:uid="{B128C5D1-92A5-4915-8395-C5425170B4F2}"/>
    <cellStyle name="Millares [0] 3 2 2 4 6" xfId="16416" xr:uid="{38D37495-172B-4C1C-872D-681249499B2E}"/>
    <cellStyle name="Millares [0] 3 2 2 4 6 2" xfId="37919" xr:uid="{BD2C6E50-44D8-4D4B-B17D-0076296799C2}"/>
    <cellStyle name="Millares [0] 3 2 2 4 7" xfId="23021" xr:uid="{13DAD431-A1D5-4750-8A8D-F8385417B835}"/>
    <cellStyle name="Millares [0] 3 2 2 4 8" xfId="44524" xr:uid="{FDF2AE59-9590-4B00-B162-139EEC843B6A}"/>
    <cellStyle name="Millares [0] 3 2 2 4 9" xfId="51128" xr:uid="{C50C23D5-E9CE-48BE-8959-CFAD48FD2095}"/>
    <cellStyle name="Millares [0] 3 2 2 5" xfId="2202" xr:uid="{72AAE05E-E235-4D58-B5B1-C55366218E6B}"/>
    <cellStyle name="Millares [0] 3 2 2 5 2" xfId="10468" xr:uid="{818342AB-48E0-48DB-B611-5A79979E932D}"/>
    <cellStyle name="Millares [0] 3 2 2 5 2 2" xfId="31971" xr:uid="{2FF6E831-E59B-4E18-B7A3-0886423D3827}"/>
    <cellStyle name="Millares [0] 3 2 2 5 3" xfId="17103" xr:uid="{B3710844-9D2A-4617-B9E9-51B754D12B26}"/>
    <cellStyle name="Millares [0] 3 2 2 5 3 2" xfId="38606" xr:uid="{AF6E75D9-BA12-40A1-A8DA-38D622A2ED50}"/>
    <cellStyle name="Millares [0] 3 2 2 5 4" xfId="23708" xr:uid="{C197B2B4-3D07-464C-9EA1-59BB5CA71CC1}"/>
    <cellStyle name="Millares [0] 3 2 2 5 5" xfId="45211" xr:uid="{C5605441-19DA-4924-87D1-07899672D288}"/>
    <cellStyle name="Millares [0] 3 2 2 5 6" xfId="51815" xr:uid="{B9BF99D0-80FE-4401-974E-B2C1CFBB557E}"/>
    <cellStyle name="Millares [0] 3 2 2 6" xfId="2747" xr:uid="{6C7A051C-3589-49D3-A842-60834A587C54}"/>
    <cellStyle name="Millares [0] 3 2 2 6 2" xfId="11013" xr:uid="{D5EA439C-8788-4A17-867B-5B309D358D48}"/>
    <cellStyle name="Millares [0] 3 2 2 6 2 2" xfId="32516" xr:uid="{833C4E9F-AB16-4323-8193-D109275D492A}"/>
    <cellStyle name="Millares [0] 3 2 2 6 3" xfId="17648" xr:uid="{9ACFE67F-D0E8-4955-95B1-61731B717670}"/>
    <cellStyle name="Millares [0] 3 2 2 6 3 2" xfId="39151" xr:uid="{AAC4D624-D8DA-4E58-AAFF-2C2043F21C7E}"/>
    <cellStyle name="Millares [0] 3 2 2 6 4" xfId="24253" xr:uid="{B9B2C6E6-5BFD-43A9-BDE8-B8444E6E2B2C}"/>
    <cellStyle name="Millares [0] 3 2 2 6 5" xfId="45756" xr:uid="{9714C045-BBB7-4EE2-81C2-3965249F6ABE}"/>
    <cellStyle name="Millares [0] 3 2 2 6 6" xfId="52360" xr:uid="{8D45DE9B-FA9C-4F1A-8EE2-2FBAFB5A4A2E}"/>
    <cellStyle name="Millares [0] 3 2 2 7" xfId="3398" xr:uid="{961EEBBD-6FFD-44AB-8F49-D771EB5FFB56}"/>
    <cellStyle name="Millares [0] 3 2 2 7 2" xfId="11664" xr:uid="{97AC50F0-FDF8-4EFF-BEE7-E339DB291DCE}"/>
    <cellStyle name="Millares [0] 3 2 2 7 2 2" xfId="33167" xr:uid="{C1134ECC-BCF0-42AC-9C67-A4B4BBB41EF8}"/>
    <cellStyle name="Millares [0] 3 2 2 7 3" xfId="18299" xr:uid="{618E867A-FA30-4E1A-B70B-EC104954D5F0}"/>
    <cellStyle name="Millares [0] 3 2 2 7 3 2" xfId="39802" xr:uid="{6BD2AD24-B113-4410-A192-E59E1E0270E4}"/>
    <cellStyle name="Millares [0] 3 2 2 7 4" xfId="24904" xr:uid="{ABF17986-12EE-45FC-9BC2-76C74FFE6AEA}"/>
    <cellStyle name="Millares [0] 3 2 2 7 5" xfId="46407" xr:uid="{47BE8326-FDFB-4829-8DCF-3712537A5459}"/>
    <cellStyle name="Millares [0] 3 2 2 7 6" xfId="53011" xr:uid="{A30A8238-62DC-426A-8138-CBD61E435E12}"/>
    <cellStyle name="Millares [0] 3 2 2 8" xfId="4891" xr:uid="{4B639784-1F23-4A7C-A544-918DB8199501}"/>
    <cellStyle name="Millares [0] 3 2 2 8 2" xfId="13157" xr:uid="{2D78E4C5-0631-434A-86A0-5CD35B1F5A4B}"/>
    <cellStyle name="Millares [0] 3 2 2 8 2 2" xfId="34660" xr:uid="{A2FD160B-3057-4A4E-A6D2-DA202B4E69CB}"/>
    <cellStyle name="Millares [0] 3 2 2 8 3" xfId="19792" xr:uid="{7FAC727D-879F-4F2F-9585-64D4FCE45900}"/>
    <cellStyle name="Millares [0] 3 2 2 8 3 2" xfId="41295" xr:uid="{269950E6-B4F2-4591-A034-0CB738BBDB0E}"/>
    <cellStyle name="Millares [0] 3 2 2 8 4" xfId="26397" xr:uid="{380CDAF2-538F-43EC-AB17-FCDA865154DA}"/>
    <cellStyle name="Millares [0] 3 2 2 8 5" xfId="47900" xr:uid="{8C2400F1-BA5D-410C-8ECE-6336DE5DFAE9}"/>
    <cellStyle name="Millares [0] 3 2 2 8 6" xfId="54504" xr:uid="{A9D9D021-B6C2-428A-AF2F-640F4B39A653}"/>
    <cellStyle name="Millares [0] 3 2 2 9" xfId="5537" xr:uid="{D9F1B863-D83C-45E6-BEA5-C730A7E2B660}"/>
    <cellStyle name="Millares [0] 3 2 2 9 2" xfId="13803" xr:uid="{F9011E7E-9AE2-4030-900D-B77609629B6E}"/>
    <cellStyle name="Millares [0] 3 2 2 9 2 2" xfId="35306" xr:uid="{7A9DCD24-E0BD-4448-8228-F04345625735}"/>
    <cellStyle name="Millares [0] 3 2 2 9 3" xfId="20438" xr:uid="{67E7B9DC-EC2B-4098-BDD3-29FF061EFC33}"/>
    <cellStyle name="Millares [0] 3 2 2 9 3 2" xfId="41941" xr:uid="{E4B988A0-25A9-4ED8-A993-0A7775EB2CE5}"/>
    <cellStyle name="Millares [0] 3 2 2 9 4" xfId="27043" xr:uid="{6964B0F2-6BB9-46A8-B7E1-AF78ECBC39D1}"/>
    <cellStyle name="Millares [0] 3 2 2 9 5" xfId="48546" xr:uid="{838A2579-08A7-40C3-8152-F66196ECFA84}"/>
    <cellStyle name="Millares [0] 3 2 2 9 6" xfId="55150" xr:uid="{CB2DA486-17F5-45C9-8573-DA73947EAB0C}"/>
    <cellStyle name="Millares [0] 3 2 3" xfId="439" xr:uid="{AFF406CB-EC93-467F-A5F8-672F02D5F591}"/>
    <cellStyle name="Millares [0] 3 2 3 10" xfId="15342" xr:uid="{49F2257C-F3C1-4031-A255-D267E12D2F86}"/>
    <cellStyle name="Millares [0] 3 2 3 10 2" xfId="36845" xr:uid="{A1C59937-39DD-4278-818E-84740A27D4F8}"/>
    <cellStyle name="Millares [0] 3 2 3 11" xfId="21947" xr:uid="{2A6303F6-0C16-48BD-B50E-517D2647FEA3}"/>
    <cellStyle name="Millares [0] 3 2 3 12" xfId="43450" xr:uid="{D00C8563-282D-46E7-AFAD-01FF896EE363}"/>
    <cellStyle name="Millares [0] 3 2 3 13" xfId="50054" xr:uid="{5BB2E32C-94B9-4FF1-A102-1B49AD00E0B0}"/>
    <cellStyle name="Millares [0] 3 2 3 2" xfId="1387" xr:uid="{14BB02F9-712C-4DD9-AAC2-F7F155DFE433}"/>
    <cellStyle name="Millares [0] 3 2 3 2 2" xfId="4216" xr:uid="{2A29898D-30D0-4973-A665-B8BE430FB50B}"/>
    <cellStyle name="Millares [0] 3 2 3 2 2 2" xfId="12482" xr:uid="{F59AC92E-E964-44AC-BF48-35E12FDE1FEE}"/>
    <cellStyle name="Millares [0] 3 2 3 2 2 2 2" xfId="33985" xr:uid="{80AF303F-5495-4F00-B3F6-383E20A24DDC}"/>
    <cellStyle name="Millares [0] 3 2 3 2 2 3" xfId="19117" xr:uid="{34BFD3B1-C18F-4D39-AD32-7BCA7A3B0803}"/>
    <cellStyle name="Millares [0] 3 2 3 2 2 3 2" xfId="40620" xr:uid="{9CD2F5B5-ECB5-4CE2-9B1C-F2888DFEB9D8}"/>
    <cellStyle name="Millares [0] 3 2 3 2 2 4" xfId="25722" xr:uid="{EAA76FD0-9352-40DF-B4AC-DE774DEFBF05}"/>
    <cellStyle name="Millares [0] 3 2 3 2 2 5" xfId="47225" xr:uid="{8B6A00C2-095B-45AC-B9D2-A18BD3093AFF}"/>
    <cellStyle name="Millares [0] 3 2 3 2 2 6" xfId="53829" xr:uid="{3086264B-38D5-4137-8034-43A901E89968}"/>
    <cellStyle name="Millares [0] 3 2 3 2 3" xfId="6355" xr:uid="{7942DA5D-7EFB-46DD-AD44-BF3A85C71382}"/>
    <cellStyle name="Millares [0] 3 2 3 2 3 2" xfId="14621" xr:uid="{26EE427B-9936-457A-9361-CDC0C91A494D}"/>
    <cellStyle name="Millares [0] 3 2 3 2 3 2 2" xfId="36124" xr:uid="{26820ACB-A472-4DBF-9FF2-38E09546A51D}"/>
    <cellStyle name="Millares [0] 3 2 3 2 3 3" xfId="21256" xr:uid="{18F7DF5A-23AD-4E05-8CFB-717428408C8B}"/>
    <cellStyle name="Millares [0] 3 2 3 2 3 3 2" xfId="42759" xr:uid="{1AC818BB-AF8B-44D9-9B96-0C665C04690E}"/>
    <cellStyle name="Millares [0] 3 2 3 2 3 4" xfId="27861" xr:uid="{CBC2FEF9-7C10-453F-BF51-5439E6ADF872}"/>
    <cellStyle name="Millares [0] 3 2 3 2 3 5" xfId="49364" xr:uid="{ED23A8F2-0618-48F7-9047-B70A5C5F9E7D}"/>
    <cellStyle name="Millares [0] 3 2 3 2 3 6" xfId="55968" xr:uid="{53F8B075-E4A7-4818-A5BA-2F008150C611}"/>
    <cellStyle name="Millares [0] 3 2 3 2 4" xfId="7996" xr:uid="{C1585C4C-89EA-4636-8303-3FACF3B05C7B}"/>
    <cellStyle name="Millares [0] 3 2 3 2 4 2" xfId="29499" xr:uid="{CE54DFEE-3199-44FE-8C01-8672DBE37005}"/>
    <cellStyle name="Millares [0] 3 2 3 2 5" xfId="9653" xr:uid="{9EEAC99D-212F-43B4-A51D-F28279CD1A41}"/>
    <cellStyle name="Millares [0] 3 2 3 2 5 2" xfId="31156" xr:uid="{BD23938E-9FE3-46DC-885F-C08151A00DBE}"/>
    <cellStyle name="Millares [0] 3 2 3 2 6" xfId="16288" xr:uid="{63240D51-DCC0-4A84-BBA5-E1A58033DA19}"/>
    <cellStyle name="Millares [0] 3 2 3 2 6 2" xfId="37791" xr:uid="{991E8D44-E51D-474D-B161-52051C92C85D}"/>
    <cellStyle name="Millares [0] 3 2 3 2 7" xfId="22893" xr:uid="{967F9BB3-8648-4D24-BCD1-A11F523B4EA3}"/>
    <cellStyle name="Millares [0] 3 2 3 2 8" xfId="44396" xr:uid="{C39AF677-3C8D-46B0-A79E-FDC4F621D10B}"/>
    <cellStyle name="Millares [0] 3 2 3 2 9" xfId="51000" xr:uid="{CE55552A-27ED-4FC8-A73C-62DBC6C55DA7}"/>
    <cellStyle name="Millares [0] 3 2 3 3" xfId="2074" xr:uid="{A6AAA0A2-7F84-46B8-97F2-E9C37D89EA4A}"/>
    <cellStyle name="Millares [0] 3 2 3 3 2" xfId="10340" xr:uid="{BBDB3CC2-2C4C-4045-B1D9-E5168AEFA361}"/>
    <cellStyle name="Millares [0] 3 2 3 3 2 2" xfId="31843" xr:uid="{553AC34A-7CBA-4F30-8DED-E13B757E5625}"/>
    <cellStyle name="Millares [0] 3 2 3 3 3" xfId="16975" xr:uid="{2DB40E27-396D-4ADC-BE11-166CD81091EC}"/>
    <cellStyle name="Millares [0] 3 2 3 3 3 2" xfId="38478" xr:uid="{746A6B60-1327-40C0-968B-683F911DB7E9}"/>
    <cellStyle name="Millares [0] 3 2 3 3 4" xfId="23580" xr:uid="{D6E25C8E-9DBD-4475-B18A-54FA7D6347F8}"/>
    <cellStyle name="Millares [0] 3 2 3 3 5" xfId="45083" xr:uid="{17A8B3E2-9648-4129-AA0C-A3DCAA860670}"/>
    <cellStyle name="Millares [0] 3 2 3 3 6" xfId="51687" xr:uid="{F3C9CCB1-BD07-4248-8F94-9512BD2ABAEB}"/>
    <cellStyle name="Millares [0] 3 2 3 4" xfId="2871" xr:uid="{4125E27C-ACD3-4010-9C4C-21FD8FABC6A0}"/>
    <cellStyle name="Millares [0] 3 2 3 4 2" xfId="11137" xr:uid="{7C49B668-782A-4164-B35A-B44A0E87BE04}"/>
    <cellStyle name="Millares [0] 3 2 3 4 2 2" xfId="32640" xr:uid="{2A69B4EC-4E0B-4BF8-B7F6-CDB8C7115865}"/>
    <cellStyle name="Millares [0] 3 2 3 4 3" xfId="17772" xr:uid="{ADDC8CC5-35A9-4D64-B372-7D8D7C43BCA3}"/>
    <cellStyle name="Millares [0] 3 2 3 4 3 2" xfId="39275" xr:uid="{936EDDFE-994C-497B-86BC-1B9B9E734E65}"/>
    <cellStyle name="Millares [0] 3 2 3 4 4" xfId="24377" xr:uid="{1B69B5CF-A1B1-447F-B3D9-92D9E72229A1}"/>
    <cellStyle name="Millares [0] 3 2 3 4 5" xfId="45880" xr:uid="{DFC7AB18-A878-48E5-9D3F-3D366393CF7C}"/>
    <cellStyle name="Millares [0] 3 2 3 4 6" xfId="52484" xr:uid="{ED9958F5-3769-400D-933A-FDF1D75DBB45}"/>
    <cellStyle name="Millares [0] 3 2 3 5" xfId="3270" xr:uid="{0C3C5D36-4067-465A-99BD-1BE744B1A1F8}"/>
    <cellStyle name="Millares [0] 3 2 3 5 2" xfId="11536" xr:uid="{338314DE-6E64-4DBA-9BF4-BFCC22E74658}"/>
    <cellStyle name="Millares [0] 3 2 3 5 2 2" xfId="33039" xr:uid="{2C18B41C-B806-4C7F-9A55-88F2BC9BAAE2}"/>
    <cellStyle name="Millares [0] 3 2 3 5 3" xfId="18171" xr:uid="{22494F27-643A-4061-B69A-8F55770C6E5C}"/>
    <cellStyle name="Millares [0] 3 2 3 5 3 2" xfId="39674" xr:uid="{35C35E5F-3281-404C-8AD2-C7112A572C68}"/>
    <cellStyle name="Millares [0] 3 2 3 5 4" xfId="24776" xr:uid="{D39E53F3-F243-4F15-BE77-C6C2F4E7A708}"/>
    <cellStyle name="Millares [0] 3 2 3 5 5" xfId="46279" xr:uid="{FA1862A6-3884-41A9-8973-813B1C04D6DE}"/>
    <cellStyle name="Millares [0] 3 2 3 5 6" xfId="52883" xr:uid="{3B387ADD-8DA8-4ABC-93A9-A32E8A7CAF79}"/>
    <cellStyle name="Millares [0] 3 2 3 6" xfId="5015" xr:uid="{2F51F12B-8D73-4951-A8D4-FFB4DABA915E}"/>
    <cellStyle name="Millares [0] 3 2 3 6 2" xfId="13281" xr:uid="{CC3745F3-0CA1-405E-80B1-726B0FCEC870}"/>
    <cellStyle name="Millares [0] 3 2 3 6 2 2" xfId="34784" xr:uid="{F904967A-248B-4B7A-87BF-04130CCE5AD3}"/>
    <cellStyle name="Millares [0] 3 2 3 6 3" xfId="19916" xr:uid="{EF44EC1D-B652-49AC-AC4C-142D330F740F}"/>
    <cellStyle name="Millares [0] 3 2 3 6 3 2" xfId="41419" xr:uid="{215DEE20-BECD-4FC4-A8CD-2B587453EE86}"/>
    <cellStyle name="Millares [0] 3 2 3 6 4" xfId="26521" xr:uid="{5024F7D3-D39C-40A8-B4A7-948942CCF11C}"/>
    <cellStyle name="Millares [0] 3 2 3 6 5" xfId="48024" xr:uid="{C9A72FF1-2DFC-4E7B-AF72-E138A8CF5E31}"/>
    <cellStyle name="Millares [0] 3 2 3 6 6" xfId="54628" xr:uid="{5C6DD539-30F2-409D-A0A5-01FD759D63FD}"/>
    <cellStyle name="Millares [0] 3 2 3 7" xfId="5409" xr:uid="{9E3DEF04-8188-4F85-9E5A-8EA902820B09}"/>
    <cellStyle name="Millares [0] 3 2 3 7 2" xfId="13675" xr:uid="{DCFE6463-685A-4D98-8AA9-47717E9936E9}"/>
    <cellStyle name="Millares [0] 3 2 3 7 2 2" xfId="35178" xr:uid="{DB6F7D53-C91A-4107-BF8B-E7EB72D1F77B}"/>
    <cellStyle name="Millares [0] 3 2 3 7 3" xfId="20310" xr:uid="{7C9F03C9-C133-4760-8C2F-8DDB2DAE2824}"/>
    <cellStyle name="Millares [0] 3 2 3 7 3 2" xfId="41813" xr:uid="{8618BBAB-142F-4460-84AD-8817678C7D46}"/>
    <cellStyle name="Millares [0] 3 2 3 7 4" xfId="26915" xr:uid="{0C4566C6-5D5C-402F-AEC2-DC9F42C9239C}"/>
    <cellStyle name="Millares [0] 3 2 3 7 5" xfId="48418" xr:uid="{14EC6984-E045-4011-8D06-37B768C034E1}"/>
    <cellStyle name="Millares [0] 3 2 3 7 6" xfId="55022" xr:uid="{7451DF0C-B567-4F51-9AE6-E1EC0E6CA64E}"/>
    <cellStyle name="Millares [0] 3 2 3 8" xfId="7050" xr:uid="{0D9B9CB2-26F1-4025-A386-9CBFFAF49E1A}"/>
    <cellStyle name="Millares [0] 3 2 3 8 2" xfId="28553" xr:uid="{2484BD84-6303-46F6-B8BB-0D6388F0AFC6}"/>
    <cellStyle name="Millares [0] 3 2 3 9" xfId="8706" xr:uid="{D2883870-D8F3-48BB-A2D6-00E3307F92BA}"/>
    <cellStyle name="Millares [0] 3 2 3 9 2" xfId="30209" xr:uid="{0F4C2734-00F3-4468-B582-AF49CC08FC9F}"/>
    <cellStyle name="Millares [0] 3 2 4" xfId="721" xr:uid="{AD5FDBDC-FB10-471E-B09F-D10B76D2B120}"/>
    <cellStyle name="Millares [0] 3 2 4 10" xfId="43730" xr:uid="{A834FCAD-6293-4082-84E1-E509EAC8D200}"/>
    <cellStyle name="Millares [0] 3 2 4 11" xfId="50334" xr:uid="{139E3363-7D3C-4A88-B88E-756E709A54C6}"/>
    <cellStyle name="Millares [0] 3 2 4 2" xfId="1667" xr:uid="{0A6DE268-FACF-4B36-8260-4C84D536A2D5}"/>
    <cellStyle name="Millares [0] 3 2 4 2 2" xfId="4496" xr:uid="{7C52A46E-FC9C-4CDA-A3AC-C095283BB430}"/>
    <cellStyle name="Millares [0] 3 2 4 2 2 2" xfId="12762" xr:uid="{4C13FB70-AB7D-4CE6-9ED7-660ABF3D1B9C}"/>
    <cellStyle name="Millares [0] 3 2 4 2 2 2 2" xfId="34265" xr:uid="{CA49D9C0-1278-4D57-9182-31D2DAE8F301}"/>
    <cellStyle name="Millares [0] 3 2 4 2 2 3" xfId="19397" xr:uid="{02CFC278-2ED1-4F01-BBA9-2CA52DFF80B1}"/>
    <cellStyle name="Millares [0] 3 2 4 2 2 3 2" xfId="40900" xr:uid="{68C9D447-5084-4CAF-901E-CE12981D1C53}"/>
    <cellStyle name="Millares [0] 3 2 4 2 2 4" xfId="26002" xr:uid="{5E4457BE-2785-4F98-AE36-D250C4D79D1E}"/>
    <cellStyle name="Millares [0] 3 2 4 2 2 5" xfId="47505" xr:uid="{4A84289B-12C6-41CC-BE17-78A6ACD524DD}"/>
    <cellStyle name="Millares [0] 3 2 4 2 2 6" xfId="54109" xr:uid="{4729BD11-453B-4D2B-BFE5-06E6BFEF8C1E}"/>
    <cellStyle name="Millares [0] 3 2 4 2 3" xfId="6635" xr:uid="{00C0F060-072D-4707-AC2B-E673B7654DB2}"/>
    <cellStyle name="Millares [0] 3 2 4 2 3 2" xfId="14901" xr:uid="{3AC07B11-D181-415C-AF4F-4634B551D9EC}"/>
    <cellStyle name="Millares [0] 3 2 4 2 3 2 2" xfId="36404" xr:uid="{3434FCA7-7EC1-4824-A870-F19261F45728}"/>
    <cellStyle name="Millares [0] 3 2 4 2 3 3" xfId="21536" xr:uid="{392EE1E1-F058-400E-9BBB-01F29DAE9DD0}"/>
    <cellStyle name="Millares [0] 3 2 4 2 3 3 2" xfId="43039" xr:uid="{19FB363A-BEA7-493A-B199-E29BBFE1CFD6}"/>
    <cellStyle name="Millares [0] 3 2 4 2 3 4" xfId="28141" xr:uid="{28F18F3C-A253-48D9-A274-1A3962BEBCBB}"/>
    <cellStyle name="Millares [0] 3 2 4 2 3 5" xfId="49644" xr:uid="{03D9EC49-3FBB-431A-A68E-07937024980A}"/>
    <cellStyle name="Millares [0] 3 2 4 2 3 6" xfId="56248" xr:uid="{0E943C85-44C5-49EC-9CCC-C531E2EBA9F7}"/>
    <cellStyle name="Millares [0] 3 2 4 2 4" xfId="8276" xr:uid="{CEA7276E-A09D-4EA7-A7A7-CFA6E08D113B}"/>
    <cellStyle name="Millares [0] 3 2 4 2 4 2" xfId="29779" xr:uid="{CF8376B1-D5C0-4D49-9B8D-D8AAE39D8DEF}"/>
    <cellStyle name="Millares [0] 3 2 4 2 5" xfId="9933" xr:uid="{8603FC6A-1010-4D25-A90D-BAF6260C43B2}"/>
    <cellStyle name="Millares [0] 3 2 4 2 5 2" xfId="31436" xr:uid="{13751DD8-8A52-4EBE-8461-6A8B97FC0C5E}"/>
    <cellStyle name="Millares [0] 3 2 4 2 6" xfId="16568" xr:uid="{3AA3B58B-C776-496C-AD9A-28316E6AB3F1}"/>
    <cellStyle name="Millares [0] 3 2 4 2 6 2" xfId="38071" xr:uid="{66266846-2070-4FA4-9F7F-BF7990F5B9D8}"/>
    <cellStyle name="Millares [0] 3 2 4 2 7" xfId="23173" xr:uid="{9896845E-218B-4E68-8691-B7732221AD76}"/>
    <cellStyle name="Millares [0] 3 2 4 2 8" xfId="44676" xr:uid="{5D5E742E-5125-4D79-94DC-DED5618FFB27}"/>
    <cellStyle name="Millares [0] 3 2 4 2 9" xfId="51280" xr:uid="{4A294EC0-2356-4732-AD18-65440B3F9175}"/>
    <cellStyle name="Millares [0] 3 2 4 3" xfId="2354" xr:uid="{5C4D4535-AE40-4483-9B0C-F162087BEC99}"/>
    <cellStyle name="Millares [0] 3 2 4 3 2" xfId="10620" xr:uid="{99425BF1-1563-4FA3-9FF4-6879F88D190B}"/>
    <cellStyle name="Millares [0] 3 2 4 3 2 2" xfId="32123" xr:uid="{563AD027-B1DD-4BE3-BEC5-6F3C14B7DC0D}"/>
    <cellStyle name="Millares [0] 3 2 4 3 3" xfId="17255" xr:uid="{B5B3F0CB-BC8F-486B-B6D2-7B1C96077532}"/>
    <cellStyle name="Millares [0] 3 2 4 3 3 2" xfId="38758" xr:uid="{BCA77540-376A-4457-98C0-683F130FC388}"/>
    <cellStyle name="Millares [0] 3 2 4 3 4" xfId="23860" xr:uid="{6D372CC3-8650-4B89-967F-05551ACA92CC}"/>
    <cellStyle name="Millares [0] 3 2 4 3 5" xfId="45363" xr:uid="{A2481F6F-FE11-4A75-B43E-7D7F35BC8FF4}"/>
    <cellStyle name="Millares [0] 3 2 4 3 6" xfId="51967" xr:uid="{EE9C081A-54FB-483A-B7B9-732B7B62B1C3}"/>
    <cellStyle name="Millares [0] 3 2 4 4" xfId="3550" xr:uid="{01AAA1A4-C4B9-4FCA-A678-005ABC1F6880}"/>
    <cellStyle name="Millares [0] 3 2 4 4 2" xfId="11816" xr:uid="{C5834DAC-563D-4DEB-9AC5-CE9108AC5BBD}"/>
    <cellStyle name="Millares [0] 3 2 4 4 2 2" xfId="33319" xr:uid="{E4CB473E-69B3-4FA9-B6E4-DA6B0B7B98A1}"/>
    <cellStyle name="Millares [0] 3 2 4 4 3" xfId="18451" xr:uid="{F4A2C366-2949-4AD3-8475-522CFF9ABC1D}"/>
    <cellStyle name="Millares [0] 3 2 4 4 3 2" xfId="39954" xr:uid="{85CD26FF-F788-4ACE-9F48-7A6A7BCCDB30}"/>
    <cellStyle name="Millares [0] 3 2 4 4 4" xfId="25056" xr:uid="{202AEA73-AB19-4FFE-B09E-22E8DD4143B2}"/>
    <cellStyle name="Millares [0] 3 2 4 4 5" xfId="46559" xr:uid="{0F0CFBFB-077D-437F-8A4C-3B7DE8EC31B7}"/>
    <cellStyle name="Millares [0] 3 2 4 4 6" xfId="53163" xr:uid="{9D514A1F-09FA-40D5-B7DE-A42209652B16}"/>
    <cellStyle name="Millares [0] 3 2 4 5" xfId="5689" xr:uid="{577CFF1F-1BDB-448A-A5EC-75B931C4563F}"/>
    <cellStyle name="Millares [0] 3 2 4 5 2" xfId="13955" xr:uid="{C62097A6-4CB3-42F4-B0A5-B94D30B90A2F}"/>
    <cellStyle name="Millares [0] 3 2 4 5 2 2" xfId="35458" xr:uid="{A25A3FD5-C0FB-4614-9388-096A04DFF373}"/>
    <cellStyle name="Millares [0] 3 2 4 5 3" xfId="20590" xr:uid="{EF89A560-8CB7-4FD9-BCB6-ADD26F115DF5}"/>
    <cellStyle name="Millares [0] 3 2 4 5 3 2" xfId="42093" xr:uid="{49422089-6B0C-465A-AE53-1B40658030FB}"/>
    <cellStyle name="Millares [0] 3 2 4 5 4" xfId="27195" xr:uid="{F7FA97E5-28E4-4F13-BC3A-31F9B187A3C9}"/>
    <cellStyle name="Millares [0] 3 2 4 5 5" xfId="48698" xr:uid="{8A37199A-BCCC-4398-BF99-121564B7788B}"/>
    <cellStyle name="Millares [0] 3 2 4 5 6" xfId="55302" xr:uid="{331EEE87-6BD5-46A2-B4AD-A1ACB524E7E8}"/>
    <cellStyle name="Millares [0] 3 2 4 6" xfId="7330" xr:uid="{5A59C5C9-4B8C-4631-B7D1-C09849845EC9}"/>
    <cellStyle name="Millares [0] 3 2 4 6 2" xfId="28833" xr:uid="{7E4A2D5E-840B-47F6-AB1B-29E1AF94668D}"/>
    <cellStyle name="Millares [0] 3 2 4 7" xfId="8987" xr:uid="{3C3B7F89-1A83-46BA-9A6F-A0B84B83EC2C}"/>
    <cellStyle name="Millares [0] 3 2 4 7 2" xfId="30490" xr:uid="{DCC0ADA7-0B70-4EF4-9EEC-7B82BE5238DC}"/>
    <cellStyle name="Millares [0] 3 2 4 8" xfId="15622" xr:uid="{3F8F7FA1-49FD-4C29-9A1D-EAAF2673BFD3}"/>
    <cellStyle name="Millares [0] 3 2 4 8 2" xfId="37125" xr:uid="{97E95763-E70E-4ED8-81B6-ADF6A0787293}"/>
    <cellStyle name="Millares [0] 3 2 4 9" xfId="22227" xr:uid="{B8F45398-5D90-4616-B634-835D147DA89A}"/>
    <cellStyle name="Millares [0] 3 2 5" xfId="991" xr:uid="{87FB5F2E-682B-47EB-982E-C0A7FC8A5B90}"/>
    <cellStyle name="Millares [0] 3 2 5 2" xfId="3820" xr:uid="{745E8E5D-EF36-45B0-A09A-0D123A8D8EB7}"/>
    <cellStyle name="Millares [0] 3 2 5 2 2" xfId="12086" xr:uid="{619DDD62-3FF6-46B1-A168-5929F6EB1136}"/>
    <cellStyle name="Millares [0] 3 2 5 2 2 2" xfId="33589" xr:uid="{3E333D6C-86EE-4466-8AF4-45EA40BF5F46}"/>
    <cellStyle name="Millares [0] 3 2 5 2 3" xfId="18721" xr:uid="{8A0636AE-B406-46A7-A3F2-9C61FE5F3D81}"/>
    <cellStyle name="Millares [0] 3 2 5 2 3 2" xfId="40224" xr:uid="{0E7AA953-0CFC-4B85-8A3A-01E46AF3F689}"/>
    <cellStyle name="Millares [0] 3 2 5 2 4" xfId="25326" xr:uid="{A60AA710-D36E-4CA7-B35B-0BCEB573C36A}"/>
    <cellStyle name="Millares [0] 3 2 5 2 5" xfId="46829" xr:uid="{B7825B19-454E-4938-822F-F71A3C65193D}"/>
    <cellStyle name="Millares [0] 3 2 5 2 6" xfId="53433" xr:uid="{A45971C9-664F-460B-BAF8-5B4A998615F6}"/>
    <cellStyle name="Millares [0] 3 2 5 3" xfId="5959" xr:uid="{7D48D5D2-F111-4B72-91BD-258976D7A86C}"/>
    <cellStyle name="Millares [0] 3 2 5 3 2" xfId="14225" xr:uid="{A0915842-3971-48D1-87FB-1C31FFC4B996}"/>
    <cellStyle name="Millares [0] 3 2 5 3 2 2" xfId="35728" xr:uid="{4587AF7C-FFAA-491C-9C5A-0B53EA0DB5B4}"/>
    <cellStyle name="Millares [0] 3 2 5 3 3" xfId="20860" xr:uid="{F729B496-88F2-4166-A50C-FC036C53D422}"/>
    <cellStyle name="Millares [0] 3 2 5 3 3 2" xfId="42363" xr:uid="{8EB3FE6E-836C-492C-A068-023F3AA4EDF5}"/>
    <cellStyle name="Millares [0] 3 2 5 3 4" xfId="27465" xr:uid="{837A11F0-6AB9-492E-B625-CCEA0FA2BD53}"/>
    <cellStyle name="Millares [0] 3 2 5 3 5" xfId="48968" xr:uid="{BCC996C1-1EEE-4D6C-82EC-6278D0A01B33}"/>
    <cellStyle name="Millares [0] 3 2 5 3 6" xfId="55572" xr:uid="{C125AE03-49B5-4C54-A33A-0601833536B8}"/>
    <cellStyle name="Millares [0] 3 2 5 4" xfId="7600" xr:uid="{F76DA7DE-D29F-4B40-A003-EBD4C11ED29C}"/>
    <cellStyle name="Millares [0] 3 2 5 4 2" xfId="29103" xr:uid="{3FA48A4B-8BAC-4126-BA62-1AF454FAE578}"/>
    <cellStyle name="Millares [0] 3 2 5 5" xfId="9257" xr:uid="{99D66992-725E-4DF0-8665-230EE5A98ED1}"/>
    <cellStyle name="Millares [0] 3 2 5 5 2" xfId="30760" xr:uid="{5C8EB2EB-448B-44C8-BF13-A87F2AADEDFE}"/>
    <cellStyle name="Millares [0] 3 2 5 6" xfId="15892" xr:uid="{50C4AFA1-2BAC-4DC0-88B2-60BBB373500C}"/>
    <cellStyle name="Millares [0] 3 2 5 6 2" xfId="37395" xr:uid="{F9735FF9-8E3C-49A7-9F0E-F8FF25E90957}"/>
    <cellStyle name="Millares [0] 3 2 5 7" xfId="22497" xr:uid="{4591C0E4-66AA-4446-908D-5005ED540DC2}"/>
    <cellStyle name="Millares [0] 3 2 5 8" xfId="44000" xr:uid="{3E46B7BD-CC01-435D-8BA0-FA218623A82E}"/>
    <cellStyle name="Millares [0] 3 2 5 9" xfId="50604" xr:uid="{8F83CF28-7F5E-45B4-BC9B-FA6B2E37ECA5}"/>
    <cellStyle name="Millares [0] 3 2 6" xfId="1251" xr:uid="{5E5F517F-EDDE-4C95-AE25-AA758ED37156}"/>
    <cellStyle name="Millares [0] 3 2 6 2" xfId="4080" xr:uid="{F6E4D66F-4DEF-4793-ACFC-2877232613C2}"/>
    <cellStyle name="Millares [0] 3 2 6 2 2" xfId="12346" xr:uid="{09E94983-7427-4EDA-8106-3521F83BAD6A}"/>
    <cellStyle name="Millares [0] 3 2 6 2 2 2" xfId="33849" xr:uid="{0EF26090-C139-4C00-A310-ACBBC27DDFEF}"/>
    <cellStyle name="Millares [0] 3 2 6 2 3" xfId="18981" xr:uid="{F5115A69-958D-4032-8CFE-769AA81C5016}"/>
    <cellStyle name="Millares [0] 3 2 6 2 3 2" xfId="40484" xr:uid="{0F8BB543-1350-43E7-B47E-C0C6269A3508}"/>
    <cellStyle name="Millares [0] 3 2 6 2 4" xfId="25586" xr:uid="{E4953CA4-D95E-45EE-A6DA-7BA2D3EDA802}"/>
    <cellStyle name="Millares [0] 3 2 6 2 5" xfId="47089" xr:uid="{97ED0103-8A31-4E89-B593-42CFFB8B0131}"/>
    <cellStyle name="Millares [0] 3 2 6 2 6" xfId="53693" xr:uid="{299C8F7F-1927-497F-878B-6D4CDE529B7C}"/>
    <cellStyle name="Millares [0] 3 2 6 3" xfId="6219" xr:uid="{1D03ED05-1B3A-4734-AE8F-2C0D9EBE068F}"/>
    <cellStyle name="Millares [0] 3 2 6 3 2" xfId="14485" xr:uid="{FD93407C-07E5-400F-9ADA-83A065B9B7E1}"/>
    <cellStyle name="Millares [0] 3 2 6 3 2 2" xfId="35988" xr:uid="{5F2AA9D4-97CE-4F8D-85EC-CF83B8EAF662}"/>
    <cellStyle name="Millares [0] 3 2 6 3 3" xfId="21120" xr:uid="{75A29B00-6CA3-4BA8-8809-B9EF1722B32B}"/>
    <cellStyle name="Millares [0] 3 2 6 3 3 2" xfId="42623" xr:uid="{51790B6A-850D-42C6-906E-9CD3576F02B8}"/>
    <cellStyle name="Millares [0] 3 2 6 3 4" xfId="27725" xr:uid="{6C194EB1-79A2-446E-9FF8-6312F2744D3D}"/>
    <cellStyle name="Millares [0] 3 2 6 3 5" xfId="49228" xr:uid="{04CD2C93-1F8A-416A-95D7-B7E84B0A9BE8}"/>
    <cellStyle name="Millares [0] 3 2 6 3 6" xfId="55832" xr:uid="{7E431049-C5CF-46EB-85A2-3E77DDC9E358}"/>
    <cellStyle name="Millares [0] 3 2 6 4" xfId="7860" xr:uid="{67A68641-394C-4F7F-AEA7-D09D0EF8C035}"/>
    <cellStyle name="Millares [0] 3 2 6 4 2" xfId="29363" xr:uid="{1BEED6D9-4189-4B56-8786-3413B9B5AA6B}"/>
    <cellStyle name="Millares [0] 3 2 6 5" xfId="9517" xr:uid="{72952FA5-390E-4AC5-961C-6E4C5A5DBC40}"/>
    <cellStyle name="Millares [0] 3 2 6 5 2" xfId="31020" xr:uid="{941463A8-916A-47AB-BB37-E29B7F1895BE}"/>
    <cellStyle name="Millares [0] 3 2 6 6" xfId="16152" xr:uid="{3DB33E88-8766-4C22-B95B-D082822E8545}"/>
    <cellStyle name="Millares [0] 3 2 6 6 2" xfId="37655" xr:uid="{155083D0-AD6C-47CE-AB22-3E34EB96CC8A}"/>
    <cellStyle name="Millares [0] 3 2 6 7" xfId="22757" xr:uid="{E3F34ACA-9DFC-4E25-AA67-8F7DBB1097A0}"/>
    <cellStyle name="Millares [0] 3 2 6 8" xfId="44260" xr:uid="{2C4D3216-D90A-4E1D-BAAA-5A2AFAF3360F}"/>
    <cellStyle name="Millares [0] 3 2 6 9" xfId="50864" xr:uid="{A241A7BA-DA5D-455D-B708-7486F280DDFC}"/>
    <cellStyle name="Millares [0] 3 2 7" xfId="1938" xr:uid="{A28BC458-02E6-417B-AEF0-9351A4DDC219}"/>
    <cellStyle name="Millares [0] 3 2 7 2" xfId="10204" xr:uid="{9F0A3F89-46F6-49B2-9B1D-A689B2959992}"/>
    <cellStyle name="Millares [0] 3 2 7 2 2" xfId="31707" xr:uid="{26C96439-3D57-493A-A020-AC5D3197CD73}"/>
    <cellStyle name="Millares [0] 3 2 7 3" xfId="16839" xr:uid="{CA14D621-C054-4120-8781-B7895AB6F821}"/>
    <cellStyle name="Millares [0] 3 2 7 3 2" xfId="38342" xr:uid="{E4B2DAC0-DB9B-4012-BD3B-310DB1BAF09D}"/>
    <cellStyle name="Millares [0] 3 2 7 4" xfId="23444" xr:uid="{E11EEC83-4990-41B8-8B81-886745820F47}"/>
    <cellStyle name="Millares [0] 3 2 7 5" xfId="44947" xr:uid="{E6E0F191-4FC9-46C0-9BED-AE06C7D5231B}"/>
    <cellStyle name="Millares [0] 3 2 7 6" xfId="51551" xr:uid="{666B66CE-0B61-4938-B99B-3B67105B10CF}"/>
    <cellStyle name="Millares [0] 3 2 8" xfId="2625" xr:uid="{92AF7312-4455-4A26-8B3C-7CADAC1AC749}"/>
    <cellStyle name="Millares [0] 3 2 8 2" xfId="10891" xr:uid="{E051F0B4-09EC-4DBC-BB74-6EDE7BDF5005}"/>
    <cellStyle name="Millares [0] 3 2 8 2 2" xfId="32394" xr:uid="{AC8B9792-AEE6-4D44-8B24-5728ED4F6AEB}"/>
    <cellStyle name="Millares [0] 3 2 8 3" xfId="17526" xr:uid="{A1AC317D-3A4C-43F7-996F-9F81EE18DBBC}"/>
    <cellStyle name="Millares [0] 3 2 8 3 2" xfId="39029" xr:uid="{07F97374-BC8C-4B6F-9775-1B8BE0BB585E}"/>
    <cellStyle name="Millares [0] 3 2 8 4" xfId="24131" xr:uid="{8B9FCEA8-30CB-4BD2-9D3D-DA05DEB5C608}"/>
    <cellStyle name="Millares [0] 3 2 8 5" xfId="45634" xr:uid="{B033D1D9-3915-4639-9264-E0B1A499A2C2}"/>
    <cellStyle name="Millares [0] 3 2 8 6" xfId="52238" xr:uid="{34D5DA25-A56D-4105-A92B-C0B55380A9C0}"/>
    <cellStyle name="Millares [0] 3 2 9" xfId="3134" xr:uid="{00847E0D-CFDC-4349-AA5B-A8C35E3311D9}"/>
    <cellStyle name="Millares [0] 3 2 9 2" xfId="11400" xr:uid="{8DCC5963-A203-478B-B17C-37160122C40A}"/>
    <cellStyle name="Millares [0] 3 2 9 2 2" xfId="32903" xr:uid="{ECCCDA3A-93FD-47D4-A92E-C2370B093818}"/>
    <cellStyle name="Millares [0] 3 2 9 3" xfId="18035" xr:uid="{E8A0C31A-A986-4689-9F6B-0489737A3250}"/>
    <cellStyle name="Millares [0] 3 2 9 3 2" xfId="39538" xr:uid="{444ADBE6-4494-4BBF-B129-2FA4E72D7136}"/>
    <cellStyle name="Millares [0] 3 2 9 4" xfId="24640" xr:uid="{A1572B23-8456-4C95-92B8-8CC096ACE9BA}"/>
    <cellStyle name="Millares [0] 3 2 9 5" xfId="46143" xr:uid="{42565DF4-35DD-4DF4-813F-4CFC67C632A2}"/>
    <cellStyle name="Millares [0] 3 2 9 6" xfId="52747" xr:uid="{B13A80CC-4C27-4925-BDEA-5C199F5E57D2}"/>
    <cellStyle name="Millares [0] 30" xfId="6789" xr:uid="{9F845D0B-EC16-4FE2-B074-53ADDEEA3B0B}"/>
    <cellStyle name="Millares [0] 30 2" xfId="15055" xr:uid="{E7E075C4-2107-486A-9693-8C4AEA1D04D8}"/>
    <cellStyle name="Millares [0] 30 2 2" xfId="36558" xr:uid="{7C212894-34AD-420A-AACD-0C3B78CBF0E8}"/>
    <cellStyle name="Millares [0] 30 3" xfId="21690" xr:uid="{9354C412-C392-47EB-BF6E-AC953058EB94}"/>
    <cellStyle name="Millares [0] 30 3 2" xfId="43193" xr:uid="{DA6D460D-C313-4AAD-A76D-1F573D9FFA71}"/>
    <cellStyle name="Millares [0] 30 4" xfId="28295" xr:uid="{2C568AA8-9F94-48C9-9020-17CDBAA2C349}"/>
    <cellStyle name="Millares [0] 30 5" xfId="49798" xr:uid="{56A909E5-701B-48AB-A4EF-A749D6BF8C7F}"/>
    <cellStyle name="Millares [0] 30 6" xfId="56402" xr:uid="{FA2E4927-88A0-4541-9363-DB89AF2E86D7}"/>
    <cellStyle name="Millares [0] 31" xfId="6791" xr:uid="{2287481C-B30D-4B9E-A086-DAFEBCD06EBE}"/>
    <cellStyle name="Millares [0] 31 2" xfId="15056" xr:uid="{C2921868-9F01-4BDB-A9BD-64B2B78B0D7E}"/>
    <cellStyle name="Millares [0] 31 2 2" xfId="36559" xr:uid="{D7EF20A2-3D54-4538-948B-87966C5A759B}"/>
    <cellStyle name="Millares [0] 31 3" xfId="21691" xr:uid="{961B71B1-47CA-4506-B89B-BDC332216268}"/>
    <cellStyle name="Millares [0] 31 3 2" xfId="43194" xr:uid="{86739624-F897-4164-97B1-FC7F70E90890}"/>
    <cellStyle name="Millares [0] 31 4" xfId="28296" xr:uid="{77BB912D-7D96-4643-8103-08785CE10B18}"/>
    <cellStyle name="Millares [0] 31 5" xfId="56403" xr:uid="{F5E2EE83-D1C7-43C6-A33A-A0F1511E3A33}"/>
    <cellStyle name="Millares [0] 32" xfId="6795" xr:uid="{E25921C9-4677-4EB8-91B4-990B3970BAE6}"/>
    <cellStyle name="Millares [0] 32 2" xfId="8439" xr:uid="{4EE53491-E30E-49CF-810C-37AF602A4F97}"/>
    <cellStyle name="Millares [0] 32 2 2" xfId="29942" xr:uid="{2F212BD9-5B43-40CC-9CC9-340F4A8AD163}"/>
    <cellStyle name="Millares [0] 32 3" xfId="28298" xr:uid="{C299794B-C492-4264-A5D3-3B04105D467D}"/>
    <cellStyle name="Millares [0] 33" xfId="8434" xr:uid="{90474FB1-AF14-43EE-A10C-635E339013F0}"/>
    <cellStyle name="Millares [0] 33 2" xfId="29937" xr:uid="{FE238F2A-DE29-469E-86F6-2D84A75A43B1}"/>
    <cellStyle name="Millares [0] 34" xfId="15088" xr:uid="{250DB42D-1D3A-4368-B99A-65E760430A02}"/>
    <cellStyle name="Millares [0] 34 2" xfId="36591" xr:uid="{032F3979-F755-4801-9813-5CF40E9BB531}"/>
    <cellStyle name="Millares [0] 35" xfId="21693" xr:uid="{79BE8BDB-EFFB-4D46-BA58-A9F6171D6E23}"/>
    <cellStyle name="Millares [0] 36" xfId="43196" xr:uid="{B126077B-E137-4449-8299-0AC1439C0016}"/>
    <cellStyle name="Millares [0] 37" xfId="49800" xr:uid="{A3AA685E-65FE-44E0-90E5-577EEF88279D}"/>
    <cellStyle name="Millares [0] 4" xfId="122" xr:uid="{39A100C9-9A4A-4F49-ACFD-9ACBC89528F6}"/>
    <cellStyle name="Millares [0] 4 10" xfId="1829" xr:uid="{BD6D0683-3FDC-4F9C-9311-67468005F9B9}"/>
    <cellStyle name="Millares [0] 4 10 2" xfId="10095" xr:uid="{1E4F147F-C4DF-45C8-A0CB-D9477E24356C}"/>
    <cellStyle name="Millares [0] 4 10 2 2" xfId="31598" xr:uid="{F4CF92BE-EF76-4CB6-BE80-876FED7BB19D}"/>
    <cellStyle name="Millares [0] 4 10 3" xfId="16730" xr:uid="{ADB2B00B-1FFA-4CB2-8EBB-BFB983349D96}"/>
    <cellStyle name="Millares [0] 4 10 3 2" xfId="38233" xr:uid="{E1C465AC-9B5C-469D-B651-2BBB419E432E}"/>
    <cellStyle name="Millares [0] 4 10 4" xfId="23335" xr:uid="{8F8451D1-9579-4423-B674-E12E4C34F79D}"/>
    <cellStyle name="Millares [0] 4 10 5" xfId="44838" xr:uid="{B7A6F5ED-F2BE-4C91-A942-A59C756ED794}"/>
    <cellStyle name="Millares [0] 4 10 6" xfId="51442" xr:uid="{7DC65588-D1F4-4EF0-82FD-7AD6E948CDFD}"/>
    <cellStyle name="Millares [0] 4 11" xfId="2514" xr:uid="{D3BB31D1-AE47-4FC5-9675-074FB7B31E09}"/>
    <cellStyle name="Millares [0] 4 11 2" xfId="10780" xr:uid="{9D0FA9D5-C364-491F-9F9F-CEA84C9BE46C}"/>
    <cellStyle name="Millares [0] 4 11 2 2" xfId="32283" xr:uid="{D3CD204E-05E8-43D6-9B1B-F1DC3C2DC054}"/>
    <cellStyle name="Millares [0] 4 11 3" xfId="17415" xr:uid="{F057D874-F5C9-4F6F-BD72-B8AEF275AD8E}"/>
    <cellStyle name="Millares [0] 4 11 3 2" xfId="38918" xr:uid="{3FC0E6E2-32EC-4B1F-AF38-39DE05B7BC05}"/>
    <cellStyle name="Millares [0] 4 11 4" xfId="24020" xr:uid="{F7DD372A-EC03-40FD-ABE1-AC6ACD06C1A9}"/>
    <cellStyle name="Millares [0] 4 11 5" xfId="45523" xr:uid="{5AC4340E-A8A9-4CEE-81F8-9A707E6A146D}"/>
    <cellStyle name="Millares [0] 4 11 6" xfId="52127" xr:uid="{BBD0BC3C-BB3E-4E62-A427-19AF152D0534}"/>
    <cellStyle name="Millares [0] 4 12" xfId="3025" xr:uid="{2F1DC65E-EA74-4193-98EB-FAA2C50D59A8}"/>
    <cellStyle name="Millares [0] 4 12 2" xfId="11291" xr:uid="{A9370127-9C28-4FE0-9EC1-C4F14FFAEB66}"/>
    <cellStyle name="Millares [0] 4 12 2 2" xfId="32794" xr:uid="{0409A583-2679-4D4D-B790-6759AFEEEA6B}"/>
    <cellStyle name="Millares [0] 4 12 3" xfId="17926" xr:uid="{E395C0CB-16DC-435C-B972-51A271735F25}"/>
    <cellStyle name="Millares [0] 4 12 3 2" xfId="39429" xr:uid="{31544FAE-E976-41B7-8DBF-72837246999F}"/>
    <cellStyle name="Millares [0] 4 12 4" xfId="24531" xr:uid="{B8C5DB07-867E-40ED-82E8-E6230091F685}"/>
    <cellStyle name="Millares [0] 4 12 5" xfId="46034" xr:uid="{8877DC79-A35E-4A51-AFF0-6BEB1E346360}"/>
    <cellStyle name="Millares [0] 4 12 6" xfId="52638" xr:uid="{1A2E130F-F7D2-4384-9C9D-4FB8616845AC}"/>
    <cellStyle name="Millares [0] 4 13" xfId="4660" xr:uid="{7255F736-89D6-4D27-B81F-7E8D35644591}"/>
    <cellStyle name="Millares [0] 4 13 2" xfId="12926" xr:uid="{B144E896-A072-4419-9B28-2548B47DAD0A}"/>
    <cellStyle name="Millares [0] 4 13 2 2" xfId="34429" xr:uid="{251F26AE-A167-4F48-AAF5-8988442D4781}"/>
    <cellStyle name="Millares [0] 4 13 3" xfId="19561" xr:uid="{312760E9-6ABF-4458-8A55-D2F657E7309D}"/>
    <cellStyle name="Millares [0] 4 13 3 2" xfId="41064" xr:uid="{422CEBDE-C588-406F-A515-236721E5F60D}"/>
    <cellStyle name="Millares [0] 4 13 4" xfId="26166" xr:uid="{AA01883C-0C0B-4174-8AE6-A552F7C24163}"/>
    <cellStyle name="Millares [0] 4 13 5" xfId="47669" xr:uid="{8CA9F050-31C0-4DFD-A722-B47675CE4B95}"/>
    <cellStyle name="Millares [0] 4 13 6" xfId="54273" xr:uid="{77939E49-02C9-40D5-8CD5-4F99EBF34CB9}"/>
    <cellStyle name="Millares [0] 4 14" xfId="5163" xr:uid="{DA4B72FF-E4D9-4CF9-8844-0F2E6562F351}"/>
    <cellStyle name="Millares [0] 4 14 2" xfId="13429" xr:uid="{FB057B61-A1CB-498C-8AF5-7EE76981A126}"/>
    <cellStyle name="Millares [0] 4 14 2 2" xfId="34932" xr:uid="{23EAEFE2-C47F-46CD-9F57-8D4EE1C78905}"/>
    <cellStyle name="Millares [0] 4 14 3" xfId="20064" xr:uid="{5223E724-7535-4B0F-9D6E-1A6147178215}"/>
    <cellStyle name="Millares [0] 4 14 3 2" xfId="41567" xr:uid="{4F34E692-9FD5-45C8-A75F-630C2396FF66}"/>
    <cellStyle name="Millares [0] 4 14 4" xfId="26669" xr:uid="{A1A3998C-8670-4676-8C14-EE1807B1515D}"/>
    <cellStyle name="Millares [0] 4 14 5" xfId="48172" xr:uid="{97ABB41C-BC03-4F3B-9BDE-D489EBA89727}"/>
    <cellStyle name="Millares [0] 4 14 6" xfId="54776" xr:uid="{03A19413-A489-4585-8F78-6B8078209A14}"/>
    <cellStyle name="Millares [0] 4 15" xfId="6804" xr:uid="{7FC4D114-4ECE-413C-904D-1FE8822871FC}"/>
    <cellStyle name="Millares [0] 4 15 2" xfId="28307" xr:uid="{A1D0EE42-0918-48D2-8CE8-F230D85C4A88}"/>
    <cellStyle name="Millares [0] 4 16" xfId="8458" xr:uid="{6244D12B-41A4-4EE9-BDA6-C535D3B55D6A}"/>
    <cellStyle name="Millares [0] 4 16 2" xfId="29961" xr:uid="{5CA65D7E-D28E-45DB-89E5-FFE4A0706803}"/>
    <cellStyle name="Millares [0] 4 17" xfId="15097" xr:uid="{36B1EA45-A05F-4E7B-961F-F874334F8416}"/>
    <cellStyle name="Millares [0] 4 17 2" xfId="36600" xr:uid="{39D8BF4E-EF3C-4963-9C53-D64EB48417A4}"/>
    <cellStyle name="Millares [0] 4 18" xfId="21702" xr:uid="{9B06F175-AD13-4880-89D3-27666B8E76BD}"/>
    <cellStyle name="Millares [0] 4 19" xfId="43205" xr:uid="{62F22A8E-CA31-46EB-9E2B-015D410AD5FA}"/>
    <cellStyle name="Millares [0] 4 2" xfId="160" xr:uid="{63A53F87-AA1F-45B1-806C-4E4D3FEE0EBA}"/>
    <cellStyle name="Millares [0] 4 2 10" xfId="4697" xr:uid="{1BE87CBB-D30A-4828-B970-8AF32C1D71C5}"/>
    <cellStyle name="Millares [0] 4 2 10 2" xfId="12963" xr:uid="{9FAE4E5C-9029-4C2F-BC74-2DB9317979D7}"/>
    <cellStyle name="Millares [0] 4 2 10 2 2" xfId="34466" xr:uid="{37013725-EAEA-45AC-ACCC-DDF0E17AFF96}"/>
    <cellStyle name="Millares [0] 4 2 10 3" xfId="19598" xr:uid="{FED285A9-A56F-4816-A243-4F09AC5E5B61}"/>
    <cellStyle name="Millares [0] 4 2 10 3 2" xfId="41101" xr:uid="{723EA9B1-C95C-40E2-B278-ADE8757491A2}"/>
    <cellStyle name="Millares [0] 4 2 10 4" xfId="26203" xr:uid="{53E63AED-90E4-4097-87AD-A3F3E65BE1C5}"/>
    <cellStyle name="Millares [0] 4 2 10 5" xfId="47706" xr:uid="{8D21AE3E-D22A-4AF5-812D-2BACD329296E}"/>
    <cellStyle name="Millares [0] 4 2 10 6" xfId="54310" xr:uid="{3B311F4C-82A6-47A9-B33E-ED25A4576D22}"/>
    <cellStyle name="Millares [0] 4 2 11" xfId="5200" xr:uid="{B08D6E41-5AAB-4A15-9520-09792975CD29}"/>
    <cellStyle name="Millares [0] 4 2 11 2" xfId="13466" xr:uid="{A1BCF4CC-3528-4EF4-B11F-43602AD35794}"/>
    <cellStyle name="Millares [0] 4 2 11 2 2" xfId="34969" xr:uid="{FD71888F-601E-4D4F-845C-D984831866EA}"/>
    <cellStyle name="Millares [0] 4 2 11 3" xfId="20101" xr:uid="{DE570530-97A6-4405-BBA5-35381F63CA52}"/>
    <cellStyle name="Millares [0] 4 2 11 3 2" xfId="41604" xr:uid="{B486F1AE-69BA-43E5-B658-0B96D7C3DEA4}"/>
    <cellStyle name="Millares [0] 4 2 11 4" xfId="26706" xr:uid="{84CB463B-8025-45D3-B53A-1B122DA8B188}"/>
    <cellStyle name="Millares [0] 4 2 11 5" xfId="48209" xr:uid="{B795DA88-E4F3-4F61-9180-A7BFEDE8A0B8}"/>
    <cellStyle name="Millares [0] 4 2 11 6" xfId="54813" xr:uid="{3A969410-EAFF-4D30-819D-78AEE7050710}"/>
    <cellStyle name="Millares [0] 4 2 12" xfId="6841" xr:uid="{4AC56D9F-D4B5-42BB-9848-9ECD0C4BA9D4}"/>
    <cellStyle name="Millares [0] 4 2 12 2" xfId="28344" xr:uid="{A1094AEC-3F41-400E-A686-044FC25389C5}"/>
    <cellStyle name="Millares [0] 4 2 13" xfId="8495" xr:uid="{EC6C822C-495F-45F1-A003-B83C462A0843}"/>
    <cellStyle name="Millares [0] 4 2 13 2" xfId="29998" xr:uid="{A2016B50-47AB-46E8-810D-FD6355C9A363}"/>
    <cellStyle name="Millares [0] 4 2 14" xfId="15134" xr:uid="{F21DF31E-FF3F-41BC-AD21-F74551C32EDF}"/>
    <cellStyle name="Millares [0] 4 2 14 2" xfId="36637" xr:uid="{F5334E0C-2658-4239-8A54-D8F452C46C3B}"/>
    <cellStyle name="Millares [0] 4 2 15" xfId="21739" xr:uid="{38595C97-C8D1-49DC-AAD6-D53169C3F183}"/>
    <cellStyle name="Millares [0] 4 2 16" xfId="43242" xr:uid="{34635344-89DC-4C6B-98EB-268677A0B5C2}"/>
    <cellStyle name="Millares [0] 4 2 17" xfId="49846" xr:uid="{A051C955-4A85-407C-92B3-1F8E06C2C869}"/>
    <cellStyle name="Millares [0] 4 2 2" xfId="492" xr:uid="{F9104FBA-326E-4636-8123-BA4C3CBB9440}"/>
    <cellStyle name="Millares [0] 4 2 2 10" xfId="7103" xr:uid="{8CA4E291-87BE-4B0C-85A8-617463F884EC}"/>
    <cellStyle name="Millares [0] 4 2 2 10 2" xfId="28606" xr:uid="{1D253CF0-875A-4E5A-983A-7A66952BCED7}"/>
    <cellStyle name="Millares [0] 4 2 2 11" xfId="8759" xr:uid="{B49D149B-3688-4898-9BEE-48E57641F309}"/>
    <cellStyle name="Millares [0] 4 2 2 11 2" xfId="30262" xr:uid="{4A08A4D5-3F66-4B9D-B555-FCF3A4F9520E}"/>
    <cellStyle name="Millares [0] 4 2 2 12" xfId="15395" xr:uid="{49E68F4F-B293-4A67-8A53-7D4DC58D8BDD}"/>
    <cellStyle name="Millares [0] 4 2 2 12 2" xfId="36898" xr:uid="{85D1573A-77AC-4ED3-8637-AF91D5649D47}"/>
    <cellStyle name="Millares [0] 4 2 2 13" xfId="22000" xr:uid="{4ED8BF90-3086-4BF7-8ADE-504EE13849C0}"/>
    <cellStyle name="Millares [0] 4 2 2 14" xfId="43503" xr:uid="{E6061741-F49B-4163-8848-D6051C381457}"/>
    <cellStyle name="Millares [0] 4 2 2 15" xfId="50107" xr:uid="{B6987553-0066-4A6D-923C-4D44AFD0985E}"/>
    <cellStyle name="Millares [0] 4 2 2 2" xfId="774" xr:uid="{C1B00CF2-974A-4C3D-92BB-4CB7D6CA81D2}"/>
    <cellStyle name="Millares [0] 4 2 2 2 10" xfId="15675" xr:uid="{D9963C14-7B03-4688-B015-6B421D88E45F}"/>
    <cellStyle name="Millares [0] 4 2 2 2 10 2" xfId="37178" xr:uid="{5BBA07EE-822D-44E9-85CC-F777E00F1236}"/>
    <cellStyle name="Millares [0] 4 2 2 2 11" xfId="22280" xr:uid="{3AB87659-5393-4B2A-AED6-1D7342DF012A}"/>
    <cellStyle name="Millares [0] 4 2 2 2 12" xfId="43783" xr:uid="{7C1BFADF-6A40-414F-A90F-B1599512FC78}"/>
    <cellStyle name="Millares [0] 4 2 2 2 13" xfId="50387" xr:uid="{5198E1D5-F535-483A-9565-E26913476865}"/>
    <cellStyle name="Millares [0] 4 2 2 2 2" xfId="1720" xr:uid="{73C96EF2-ECC0-4A37-A4C7-1D3172073C17}"/>
    <cellStyle name="Millares [0] 4 2 2 2 2 2" xfId="4549" xr:uid="{609BC814-1128-4F60-B0CF-C8AE8B8AB635}"/>
    <cellStyle name="Millares [0] 4 2 2 2 2 2 2" xfId="12815" xr:uid="{6B2F4681-5CE9-4FE3-8EBF-27A8987BEA87}"/>
    <cellStyle name="Millares [0] 4 2 2 2 2 2 2 2" xfId="34318" xr:uid="{9D5E3DC0-0929-4304-A861-2FE07CA46F8C}"/>
    <cellStyle name="Millares [0] 4 2 2 2 2 2 3" xfId="19450" xr:uid="{D83E254E-7664-4DE2-B6E2-E9D4AC689F53}"/>
    <cellStyle name="Millares [0] 4 2 2 2 2 2 3 2" xfId="40953" xr:uid="{7E3B80EE-0F62-40BC-BE50-109BB99BE72E}"/>
    <cellStyle name="Millares [0] 4 2 2 2 2 2 4" xfId="26055" xr:uid="{34EE700E-EC7D-40E1-AEFF-87788AFF3182}"/>
    <cellStyle name="Millares [0] 4 2 2 2 2 2 5" xfId="47558" xr:uid="{FA39710D-899D-48C3-BA16-52611C55A248}"/>
    <cellStyle name="Millares [0] 4 2 2 2 2 2 6" xfId="54162" xr:uid="{92B2A9CC-0B72-4C31-81CA-B0FB710AAA12}"/>
    <cellStyle name="Millares [0] 4 2 2 2 2 3" xfId="6688" xr:uid="{871E6318-50AB-4273-A8B7-A3588ABE74E1}"/>
    <cellStyle name="Millares [0] 4 2 2 2 2 3 2" xfId="14954" xr:uid="{A2351DF8-2585-41CA-AF80-648DE6C21626}"/>
    <cellStyle name="Millares [0] 4 2 2 2 2 3 2 2" xfId="36457" xr:uid="{018972D1-06A8-4CF0-A37E-D171BA9AEFCC}"/>
    <cellStyle name="Millares [0] 4 2 2 2 2 3 3" xfId="21589" xr:uid="{2831D601-6A7A-40D4-B117-98203B42F748}"/>
    <cellStyle name="Millares [0] 4 2 2 2 2 3 3 2" xfId="43092" xr:uid="{88CB3482-06D7-46B2-BE74-A7F08927B480}"/>
    <cellStyle name="Millares [0] 4 2 2 2 2 3 4" xfId="28194" xr:uid="{E71314B1-9651-48A5-8D50-E78FB6356846}"/>
    <cellStyle name="Millares [0] 4 2 2 2 2 3 5" xfId="49697" xr:uid="{9DEFB94F-1B23-4CA2-9810-2466CCB40F8F}"/>
    <cellStyle name="Millares [0] 4 2 2 2 2 3 6" xfId="56301" xr:uid="{BF73FECA-B995-4081-AB08-C38B7AEAC74D}"/>
    <cellStyle name="Millares [0] 4 2 2 2 2 4" xfId="8329" xr:uid="{09D992CD-240F-4389-B4A6-6F6599CA162E}"/>
    <cellStyle name="Millares [0] 4 2 2 2 2 4 2" xfId="29832" xr:uid="{B6F09F0D-92A7-4518-9169-92B051E0D71E}"/>
    <cellStyle name="Millares [0] 4 2 2 2 2 5" xfId="9986" xr:uid="{CCEFC0DF-3D1C-424B-ACAB-90627733F7F3}"/>
    <cellStyle name="Millares [0] 4 2 2 2 2 5 2" xfId="31489" xr:uid="{0AD39756-5CF6-4F3D-9418-93ACBBD2BE1F}"/>
    <cellStyle name="Millares [0] 4 2 2 2 2 6" xfId="16621" xr:uid="{4831E94A-B8D7-4847-85EF-6173F4936EA1}"/>
    <cellStyle name="Millares [0] 4 2 2 2 2 6 2" xfId="38124" xr:uid="{A5D9A8A2-991C-4C53-BA06-FC0A84C71EF9}"/>
    <cellStyle name="Millares [0] 4 2 2 2 2 7" xfId="23226" xr:uid="{C4BC644E-D153-46D2-9A52-62BF2D4AC57B}"/>
    <cellStyle name="Millares [0] 4 2 2 2 2 8" xfId="44729" xr:uid="{D4828DA9-C108-415E-BAC6-7E37B7F8A625}"/>
    <cellStyle name="Millares [0] 4 2 2 2 2 9" xfId="51333" xr:uid="{0B4C38F6-4C7A-4BF1-A739-92DA811745EB}"/>
    <cellStyle name="Millares [0] 4 2 2 2 3" xfId="2407" xr:uid="{2A75B1D8-BE27-4F3C-8019-D8F064FBFD20}"/>
    <cellStyle name="Millares [0] 4 2 2 2 3 2" xfId="10673" xr:uid="{9271A3D3-4F30-4513-A149-6613E6295103}"/>
    <cellStyle name="Millares [0] 4 2 2 2 3 2 2" xfId="32176" xr:uid="{A9598263-512F-4C29-B41E-E94CEBB00DED}"/>
    <cellStyle name="Millares [0] 4 2 2 2 3 3" xfId="17308" xr:uid="{B68ADB67-79DA-4F50-9255-76FBC25FCD2F}"/>
    <cellStyle name="Millares [0] 4 2 2 2 3 3 2" xfId="38811" xr:uid="{0F039A79-6881-4BB6-95E5-53E2B6AADB89}"/>
    <cellStyle name="Millares [0] 4 2 2 2 3 4" xfId="23913" xr:uid="{9D2FFCDA-DF84-49E5-B4C9-704FE7705D74}"/>
    <cellStyle name="Millares [0] 4 2 2 2 3 5" xfId="45416" xr:uid="{6827BA03-397B-445B-A585-9DBD271CF0F2}"/>
    <cellStyle name="Millares [0] 4 2 2 2 3 6" xfId="52020" xr:uid="{0BDEBB83-B6AB-42FB-8410-D01A84C1EFA2}"/>
    <cellStyle name="Millares [0] 4 2 2 2 4" xfId="2924" xr:uid="{AC72B208-F001-430C-9EF3-36A47A6206AA}"/>
    <cellStyle name="Millares [0] 4 2 2 2 4 2" xfId="11190" xr:uid="{F8CC6498-7F9B-4AB1-BAAD-88570328BB5E}"/>
    <cellStyle name="Millares [0] 4 2 2 2 4 2 2" xfId="32693" xr:uid="{57CA2D88-E9BE-4361-9D38-A739715BB220}"/>
    <cellStyle name="Millares [0] 4 2 2 2 4 3" xfId="17825" xr:uid="{D93E1BE8-E496-4678-AD74-CEE9F96BEB8D}"/>
    <cellStyle name="Millares [0] 4 2 2 2 4 3 2" xfId="39328" xr:uid="{579F8D11-632D-4BA7-B3E0-6D2D96582580}"/>
    <cellStyle name="Millares [0] 4 2 2 2 4 4" xfId="24430" xr:uid="{EAEBE274-6602-4E33-978C-D7F2B98D2670}"/>
    <cellStyle name="Millares [0] 4 2 2 2 4 5" xfId="45933" xr:uid="{76650537-EB26-4883-9518-F2A07FE8A3E0}"/>
    <cellStyle name="Millares [0] 4 2 2 2 4 6" xfId="52537" xr:uid="{CCB7F914-D554-436B-9BEE-0C12F311F666}"/>
    <cellStyle name="Millares [0] 4 2 2 2 5" xfId="3603" xr:uid="{CEDF641C-A056-4111-91A8-F1C5B692753A}"/>
    <cellStyle name="Millares [0] 4 2 2 2 5 2" xfId="11869" xr:uid="{67B27135-91CB-49D6-BBD1-BD13227BC546}"/>
    <cellStyle name="Millares [0] 4 2 2 2 5 2 2" xfId="33372" xr:uid="{8DC89BE1-D82D-4D35-AAEF-A86827A39C2B}"/>
    <cellStyle name="Millares [0] 4 2 2 2 5 3" xfId="18504" xr:uid="{30303388-A065-4954-8F14-715FA9026E67}"/>
    <cellStyle name="Millares [0] 4 2 2 2 5 3 2" xfId="40007" xr:uid="{5BD203C1-C928-432F-85E5-D1CE67CF38B0}"/>
    <cellStyle name="Millares [0] 4 2 2 2 5 4" xfId="25109" xr:uid="{C84FEB15-BE7F-4387-9662-D10C27E61C77}"/>
    <cellStyle name="Millares [0] 4 2 2 2 5 5" xfId="46612" xr:uid="{0E9B2C10-C484-4A89-806D-62468C92C764}"/>
    <cellStyle name="Millares [0] 4 2 2 2 5 6" xfId="53216" xr:uid="{F2EC9C58-F7EB-4233-9DF8-DFB568BF9435}"/>
    <cellStyle name="Millares [0] 4 2 2 2 6" xfId="5068" xr:uid="{34FA7399-412A-450D-A34A-A4EE58036686}"/>
    <cellStyle name="Millares [0] 4 2 2 2 6 2" xfId="13334" xr:uid="{4402729B-F825-49EC-B4B4-4EF7D2941F57}"/>
    <cellStyle name="Millares [0] 4 2 2 2 6 2 2" xfId="34837" xr:uid="{E596B053-A362-454D-BE3D-C8C795E29928}"/>
    <cellStyle name="Millares [0] 4 2 2 2 6 3" xfId="19969" xr:uid="{C6C57C11-32C3-4E39-8BE1-E8AE75AA4CE7}"/>
    <cellStyle name="Millares [0] 4 2 2 2 6 3 2" xfId="41472" xr:uid="{64E601EC-2EB2-4C54-9415-2952A9B20201}"/>
    <cellStyle name="Millares [0] 4 2 2 2 6 4" xfId="26574" xr:uid="{501C323B-6977-4904-94CA-7D9A8A685825}"/>
    <cellStyle name="Millares [0] 4 2 2 2 6 5" xfId="48077" xr:uid="{1DEF3B41-B17D-4EC0-B5CB-7A960C312432}"/>
    <cellStyle name="Millares [0] 4 2 2 2 6 6" xfId="54681" xr:uid="{68966FA7-5B0D-4070-85A9-7C8C58F19749}"/>
    <cellStyle name="Millares [0] 4 2 2 2 7" xfId="5742" xr:uid="{C5F36268-BBE5-45E0-8D54-0C31F5218779}"/>
    <cellStyle name="Millares [0] 4 2 2 2 7 2" xfId="14008" xr:uid="{776D809E-772E-4F23-ACAF-3D6BCB3EF908}"/>
    <cellStyle name="Millares [0] 4 2 2 2 7 2 2" xfId="35511" xr:uid="{51937451-ECFB-40DF-A4AF-55D5FEA82FB0}"/>
    <cellStyle name="Millares [0] 4 2 2 2 7 3" xfId="20643" xr:uid="{4CF94345-83BD-4B03-BDC4-54615191677D}"/>
    <cellStyle name="Millares [0] 4 2 2 2 7 3 2" xfId="42146" xr:uid="{73796DF1-305C-430E-8EE1-72747407F4A0}"/>
    <cellStyle name="Millares [0] 4 2 2 2 7 4" xfId="27248" xr:uid="{5EDBFC12-9A7C-407E-841A-13F89E1FCF43}"/>
    <cellStyle name="Millares [0] 4 2 2 2 7 5" xfId="48751" xr:uid="{6757961D-A984-48D6-8AEF-F97F980312DE}"/>
    <cellStyle name="Millares [0] 4 2 2 2 7 6" xfId="55355" xr:uid="{9439B391-2379-4AB3-A119-6AFFC163F3F6}"/>
    <cellStyle name="Millares [0] 4 2 2 2 8" xfId="7383" xr:uid="{B53CC1E2-469A-4C34-A833-71D5E368B899}"/>
    <cellStyle name="Millares [0] 4 2 2 2 8 2" xfId="28886" xr:uid="{D963F69B-915B-404F-9CE6-9628AA2B7919}"/>
    <cellStyle name="Millares [0] 4 2 2 2 9" xfId="9040" xr:uid="{50202DC2-BC68-4A22-BD73-7D9148AF9AFE}"/>
    <cellStyle name="Millares [0] 4 2 2 2 9 2" xfId="30543" xr:uid="{AE6AA2F8-5E3A-40EA-9250-87CEE1DA6FDF}"/>
    <cellStyle name="Millares [0] 4 2 2 3" xfId="1044" xr:uid="{F13C07DF-0032-4301-AD25-CE8D74BE9943}"/>
    <cellStyle name="Millares [0] 4 2 2 3 2" xfId="3873" xr:uid="{6AF95F9E-6D76-48BB-986C-98ADFB11C132}"/>
    <cellStyle name="Millares [0] 4 2 2 3 2 2" xfId="12139" xr:uid="{2FD03E9D-F826-4C6C-8594-9416CB3FAED4}"/>
    <cellStyle name="Millares [0] 4 2 2 3 2 2 2" xfId="33642" xr:uid="{1C96FA3B-4AB7-40A7-8428-0732158BCC23}"/>
    <cellStyle name="Millares [0] 4 2 2 3 2 3" xfId="18774" xr:uid="{2277C66B-4E0C-4505-906D-83A81A980605}"/>
    <cellStyle name="Millares [0] 4 2 2 3 2 3 2" xfId="40277" xr:uid="{69ACB59D-9B79-45E3-BFD3-4119F14A2F2E}"/>
    <cellStyle name="Millares [0] 4 2 2 3 2 4" xfId="25379" xr:uid="{4119E726-1636-4103-9A3D-2C240A6829F1}"/>
    <cellStyle name="Millares [0] 4 2 2 3 2 5" xfId="46882" xr:uid="{8D4F9253-E3EC-4D32-9E84-A5CA4D1F7001}"/>
    <cellStyle name="Millares [0] 4 2 2 3 2 6" xfId="53486" xr:uid="{02E51DAC-A49A-4A87-A6CA-A30E4C7D7B12}"/>
    <cellStyle name="Millares [0] 4 2 2 3 3" xfId="6012" xr:uid="{CC05DD83-1AB6-41F9-AD4C-595400BE563C}"/>
    <cellStyle name="Millares [0] 4 2 2 3 3 2" xfId="14278" xr:uid="{EC2C2300-CC47-4BDC-A878-73CC1DB558AE}"/>
    <cellStyle name="Millares [0] 4 2 2 3 3 2 2" xfId="35781" xr:uid="{31B20FDE-8EE6-4F10-8F23-E7695C39D36A}"/>
    <cellStyle name="Millares [0] 4 2 2 3 3 3" xfId="20913" xr:uid="{E86082E7-1540-4720-B663-C184FA8B343F}"/>
    <cellStyle name="Millares [0] 4 2 2 3 3 3 2" xfId="42416" xr:uid="{4207334A-62BE-42D4-8C18-F5A0196D6ADC}"/>
    <cellStyle name="Millares [0] 4 2 2 3 3 4" xfId="27518" xr:uid="{D32F49B4-B2FE-4F67-A4E8-FE1E8C74F51E}"/>
    <cellStyle name="Millares [0] 4 2 2 3 3 5" xfId="49021" xr:uid="{56317BC4-9B31-47A3-92C2-4D4FFAB2F1E8}"/>
    <cellStyle name="Millares [0] 4 2 2 3 3 6" xfId="55625" xr:uid="{B81E92B7-B882-4A90-9597-8BD8C755BF1D}"/>
    <cellStyle name="Millares [0] 4 2 2 3 4" xfId="7653" xr:uid="{36AB6B9B-F75D-40D0-A202-B10D4FA32826}"/>
    <cellStyle name="Millares [0] 4 2 2 3 4 2" xfId="29156" xr:uid="{D3F1556F-427E-41A1-B655-3F3321295E34}"/>
    <cellStyle name="Millares [0] 4 2 2 3 5" xfId="9310" xr:uid="{70F2762F-E2CA-4856-9D82-3903EE7E4D47}"/>
    <cellStyle name="Millares [0] 4 2 2 3 5 2" xfId="30813" xr:uid="{996A27A1-CB24-404F-A587-DE550E0E6AFC}"/>
    <cellStyle name="Millares [0] 4 2 2 3 6" xfId="15945" xr:uid="{27029EA2-28C7-4470-99D7-A2107F9352C1}"/>
    <cellStyle name="Millares [0] 4 2 2 3 6 2" xfId="37448" xr:uid="{F75469DF-47A9-40BE-A9F4-7B6A7520BDA1}"/>
    <cellStyle name="Millares [0] 4 2 2 3 7" xfId="22550" xr:uid="{195791F9-3423-4FE1-B40F-1CC28D4FD835}"/>
    <cellStyle name="Millares [0] 4 2 2 3 8" xfId="44053" xr:uid="{AABA3241-510D-4A35-9CBB-BC6B16A1FBC2}"/>
    <cellStyle name="Millares [0] 4 2 2 3 9" xfId="50657" xr:uid="{D9AF2BA7-6538-4AB9-8A30-C184FBD346CC}"/>
    <cellStyle name="Millares [0] 4 2 2 4" xfId="1440" xr:uid="{DFE7A2A2-90E7-47D5-8575-051086EE0485}"/>
    <cellStyle name="Millares [0] 4 2 2 4 2" xfId="4269" xr:uid="{8FA0DF7B-D93B-4CC0-943C-0C38D91DAFDF}"/>
    <cellStyle name="Millares [0] 4 2 2 4 2 2" xfId="12535" xr:uid="{C0F7811B-DB33-4502-8875-5E9DF8B403C2}"/>
    <cellStyle name="Millares [0] 4 2 2 4 2 2 2" xfId="34038" xr:uid="{84C8E42C-168F-4805-B0EB-6CA300D246EC}"/>
    <cellStyle name="Millares [0] 4 2 2 4 2 3" xfId="19170" xr:uid="{125D63EE-CA34-4234-AC67-A578917CCBC9}"/>
    <cellStyle name="Millares [0] 4 2 2 4 2 3 2" xfId="40673" xr:uid="{34B228CC-03A5-4CDA-B1E2-A35651A52E4E}"/>
    <cellStyle name="Millares [0] 4 2 2 4 2 4" xfId="25775" xr:uid="{A7AA7C06-3F25-4A23-BA2D-225A014C27BC}"/>
    <cellStyle name="Millares [0] 4 2 2 4 2 5" xfId="47278" xr:uid="{217CAA2E-3C0F-4C47-AD16-9B1E5B9CA913}"/>
    <cellStyle name="Millares [0] 4 2 2 4 2 6" xfId="53882" xr:uid="{240BBC8C-15F0-4548-AE51-C11ED4EAA8ED}"/>
    <cellStyle name="Millares [0] 4 2 2 4 3" xfId="6408" xr:uid="{1B49EF80-7EF3-4E70-AD69-531A36437A0F}"/>
    <cellStyle name="Millares [0] 4 2 2 4 3 2" xfId="14674" xr:uid="{460F1FE1-35D0-45B7-9554-7308D19AF19E}"/>
    <cellStyle name="Millares [0] 4 2 2 4 3 2 2" xfId="36177" xr:uid="{B8E1F7C8-179C-40C3-A34C-E85DF47CC135}"/>
    <cellStyle name="Millares [0] 4 2 2 4 3 3" xfId="21309" xr:uid="{CC77F173-1D37-4E33-BE97-99689872962B}"/>
    <cellStyle name="Millares [0] 4 2 2 4 3 3 2" xfId="42812" xr:uid="{AB7A9634-E8B7-4B75-90C6-F1BA28BAB320}"/>
    <cellStyle name="Millares [0] 4 2 2 4 3 4" xfId="27914" xr:uid="{041D6E09-E11C-4658-BAB4-0169232C487B}"/>
    <cellStyle name="Millares [0] 4 2 2 4 3 5" xfId="49417" xr:uid="{4597E08F-D480-4BD4-A17F-E84DE5C85749}"/>
    <cellStyle name="Millares [0] 4 2 2 4 3 6" xfId="56021" xr:uid="{AB07405F-0C41-4D24-B449-897FA7E5DFA3}"/>
    <cellStyle name="Millares [0] 4 2 2 4 4" xfId="8049" xr:uid="{88EA4CB3-F0E6-4086-B488-371FC4539CC6}"/>
    <cellStyle name="Millares [0] 4 2 2 4 4 2" xfId="29552" xr:uid="{6C5D083E-2043-4653-BFAD-BD4E90A5BE82}"/>
    <cellStyle name="Millares [0] 4 2 2 4 5" xfId="9706" xr:uid="{910C5619-A5B7-417E-820B-94EE7A09BE3A}"/>
    <cellStyle name="Millares [0] 4 2 2 4 5 2" xfId="31209" xr:uid="{FDE66D02-CABF-493C-AB5C-C143DE213D9E}"/>
    <cellStyle name="Millares [0] 4 2 2 4 6" xfId="16341" xr:uid="{8B894862-1BE8-41F3-BCD7-80B2AB7FDECC}"/>
    <cellStyle name="Millares [0] 4 2 2 4 6 2" xfId="37844" xr:uid="{B7F18E76-7DE0-450E-9B01-44A4504B9F23}"/>
    <cellStyle name="Millares [0] 4 2 2 4 7" xfId="22946" xr:uid="{B5288549-8217-421B-916F-E992E5FCF794}"/>
    <cellStyle name="Millares [0] 4 2 2 4 8" xfId="44449" xr:uid="{9767A490-D9A9-4AA6-B73D-657A8D2F689E}"/>
    <cellStyle name="Millares [0] 4 2 2 4 9" xfId="51053" xr:uid="{EDA55D17-6B33-4354-A122-9D6284A95897}"/>
    <cellStyle name="Millares [0] 4 2 2 5" xfId="2127" xr:uid="{CBE7C4A0-974D-4488-B1B3-DAA20503CB6B}"/>
    <cellStyle name="Millares [0] 4 2 2 5 2" xfId="10393" xr:uid="{01CFFCC1-7594-4455-AAF7-50985315A987}"/>
    <cellStyle name="Millares [0] 4 2 2 5 2 2" xfId="31896" xr:uid="{CB3F91F9-BF94-43FB-AD43-2AEEF25C61E9}"/>
    <cellStyle name="Millares [0] 4 2 2 5 3" xfId="17028" xr:uid="{A657E664-3DE1-4529-AB12-34830C1EB2E7}"/>
    <cellStyle name="Millares [0] 4 2 2 5 3 2" xfId="38531" xr:uid="{65B1DBB3-1CAC-4575-A9AA-36EC607CF595}"/>
    <cellStyle name="Millares [0] 4 2 2 5 4" xfId="23633" xr:uid="{B94F6103-1014-4383-B7E6-38A74FFB45C0}"/>
    <cellStyle name="Millares [0] 4 2 2 5 5" xfId="45136" xr:uid="{10ACFE52-DB68-4B8E-86DD-C692905E34ED}"/>
    <cellStyle name="Millares [0] 4 2 2 5 6" xfId="51740" xr:uid="{100B846D-C623-40EE-995F-0F4441415373}"/>
    <cellStyle name="Millares [0] 4 2 2 6" xfId="2675" xr:uid="{5F07AABC-F9CE-4C41-B10F-FE32A120C255}"/>
    <cellStyle name="Millares [0] 4 2 2 6 2" xfId="10941" xr:uid="{529BF145-5F96-4E57-9D78-E489F89697AA}"/>
    <cellStyle name="Millares [0] 4 2 2 6 2 2" xfId="32444" xr:uid="{70A29A69-5ADD-4094-87DA-9AF932D7F468}"/>
    <cellStyle name="Millares [0] 4 2 2 6 3" xfId="17576" xr:uid="{E989DAE0-F6FC-4EBD-8F0C-2852875F91FC}"/>
    <cellStyle name="Millares [0] 4 2 2 6 3 2" xfId="39079" xr:uid="{4FCA6404-6675-473A-9363-C21EA7DC954D}"/>
    <cellStyle name="Millares [0] 4 2 2 6 4" xfId="24181" xr:uid="{39B5709A-7510-44BE-A5FA-DBDD759FE303}"/>
    <cellStyle name="Millares [0] 4 2 2 6 5" xfId="45684" xr:uid="{172E95B1-4DD1-47D3-8A80-950B7A327762}"/>
    <cellStyle name="Millares [0] 4 2 2 6 6" xfId="52288" xr:uid="{670AB51B-F5CF-4CBD-8B9D-6B3B174E6AB0}"/>
    <cellStyle name="Millares [0] 4 2 2 7" xfId="3323" xr:uid="{6D10EAF3-1945-4114-8CE3-0D81C5B64438}"/>
    <cellStyle name="Millares [0] 4 2 2 7 2" xfId="11589" xr:uid="{D8152520-DDEF-4A51-97FB-83CF2BF1C8A0}"/>
    <cellStyle name="Millares [0] 4 2 2 7 2 2" xfId="33092" xr:uid="{7A52E5F2-4DCA-45AF-B923-81A10C16931A}"/>
    <cellStyle name="Millares [0] 4 2 2 7 3" xfId="18224" xr:uid="{68A97A74-8CCF-4791-9577-4FED3259DAB0}"/>
    <cellStyle name="Millares [0] 4 2 2 7 3 2" xfId="39727" xr:uid="{07FC8124-DFBC-415B-9A61-2C748046B6CB}"/>
    <cellStyle name="Millares [0] 4 2 2 7 4" xfId="24829" xr:uid="{18425E72-D68A-43AF-BC91-FC276A9D4962}"/>
    <cellStyle name="Millares [0] 4 2 2 7 5" xfId="46332" xr:uid="{7150B96A-ED1E-4E19-9844-D590041E9A6F}"/>
    <cellStyle name="Millares [0] 4 2 2 7 6" xfId="52936" xr:uid="{C3AE330A-3EDF-426E-8881-91B871E46D9B}"/>
    <cellStyle name="Millares [0] 4 2 2 8" xfId="4819" xr:uid="{A0A64C8B-C203-4992-9B83-5B0CFF95F4AD}"/>
    <cellStyle name="Millares [0] 4 2 2 8 2" xfId="13085" xr:uid="{DF3EC4FD-5B73-4F5C-9A7A-E2A3884E21CB}"/>
    <cellStyle name="Millares [0] 4 2 2 8 2 2" xfId="34588" xr:uid="{3425C104-7ECB-4E8A-B866-7A0347EEF896}"/>
    <cellStyle name="Millares [0] 4 2 2 8 3" xfId="19720" xr:uid="{E9E5A32E-6C41-48BD-85E6-A29E056D5987}"/>
    <cellStyle name="Millares [0] 4 2 2 8 3 2" xfId="41223" xr:uid="{B546E08D-CB65-4866-9DF6-D3C2905E3F0C}"/>
    <cellStyle name="Millares [0] 4 2 2 8 4" xfId="26325" xr:uid="{F38B7C6A-8BEE-4AE4-B6CE-021AA527AE33}"/>
    <cellStyle name="Millares [0] 4 2 2 8 5" xfId="47828" xr:uid="{9F22016B-B0F2-48AA-8698-4A4B383AF4A4}"/>
    <cellStyle name="Millares [0] 4 2 2 8 6" xfId="54432" xr:uid="{198AE78A-1FA2-4EA1-BF15-5C5ABD876E47}"/>
    <cellStyle name="Millares [0] 4 2 2 9" xfId="5462" xr:uid="{E95240FD-63B6-46CD-9626-E65370DD56F7}"/>
    <cellStyle name="Millares [0] 4 2 2 9 2" xfId="13728" xr:uid="{8E284070-B958-446D-B443-F1C83840660F}"/>
    <cellStyle name="Millares [0] 4 2 2 9 2 2" xfId="35231" xr:uid="{9B08EDD5-9EA6-49BF-B417-2532F1754A50}"/>
    <cellStyle name="Millares [0] 4 2 2 9 3" xfId="20363" xr:uid="{362DD19F-8AF7-45C7-B34E-3B6F9BD6DD41}"/>
    <cellStyle name="Millares [0] 4 2 2 9 3 2" xfId="41866" xr:uid="{6448A852-E46A-4C01-B5B3-54CB649564C0}"/>
    <cellStyle name="Millares [0] 4 2 2 9 4" xfId="26968" xr:uid="{F604FB2F-41EA-4462-85AC-92835058D683}"/>
    <cellStyle name="Millares [0] 4 2 2 9 5" xfId="48471" xr:uid="{03F229BA-B2D3-4337-B828-BF1C4BD3A5BC}"/>
    <cellStyle name="Millares [0] 4 2 2 9 6" xfId="55075" xr:uid="{5A8C9E8C-B15D-406B-82EC-3702FE248E3C}"/>
    <cellStyle name="Millares [0] 4 2 3" xfId="365" xr:uid="{E0CF681C-6FB2-497B-A943-2BF9D7E84BF4}"/>
    <cellStyle name="Millares [0] 4 2 3 10" xfId="15268" xr:uid="{DDF0A49A-3484-4AB9-92FE-FF575EE53D28}"/>
    <cellStyle name="Millares [0] 4 2 3 10 2" xfId="36771" xr:uid="{E9D7401F-A1F8-4420-B23A-FCBCF5239587}"/>
    <cellStyle name="Millares [0] 4 2 3 11" xfId="21873" xr:uid="{DC8A6620-31C5-4DF1-A39C-D6C54F4A8873}"/>
    <cellStyle name="Millares [0] 4 2 3 12" xfId="43376" xr:uid="{C656D2CC-5A62-4CCE-9FB3-EEAFBC007A26}"/>
    <cellStyle name="Millares [0] 4 2 3 13" xfId="49980" xr:uid="{B83BC49A-0771-4DB8-A989-71062D6A99E4}"/>
    <cellStyle name="Millares [0] 4 2 3 2" xfId="1313" xr:uid="{9D08A47B-6AAF-4B0E-9F82-8AA02E47DFAB}"/>
    <cellStyle name="Millares [0] 4 2 3 2 2" xfId="4142" xr:uid="{B1A2057F-7019-4096-AAAD-071DD2009465}"/>
    <cellStyle name="Millares [0] 4 2 3 2 2 2" xfId="12408" xr:uid="{9975DD5B-DA4A-4317-8FE2-FAA8B61BE0C4}"/>
    <cellStyle name="Millares [0] 4 2 3 2 2 2 2" xfId="33911" xr:uid="{2C2E453A-21AE-44F0-BD25-BE1C4503BF6E}"/>
    <cellStyle name="Millares [0] 4 2 3 2 2 3" xfId="19043" xr:uid="{48F77A25-92CF-4AE2-B091-091AE2E4B2D2}"/>
    <cellStyle name="Millares [0] 4 2 3 2 2 3 2" xfId="40546" xr:uid="{C6ACBCCE-C2F0-4F32-A75B-CF9A1256871C}"/>
    <cellStyle name="Millares [0] 4 2 3 2 2 4" xfId="25648" xr:uid="{92C31A47-75A6-44F7-B0AA-608BA90A304C}"/>
    <cellStyle name="Millares [0] 4 2 3 2 2 5" xfId="47151" xr:uid="{0D0855A5-93FE-4551-9450-64A254A460F5}"/>
    <cellStyle name="Millares [0] 4 2 3 2 2 6" xfId="53755" xr:uid="{43C67CEB-B43A-4A58-BC0E-97F850A93F17}"/>
    <cellStyle name="Millares [0] 4 2 3 2 3" xfId="6281" xr:uid="{B504009E-315A-409C-8AD4-54688FCC70A1}"/>
    <cellStyle name="Millares [0] 4 2 3 2 3 2" xfId="14547" xr:uid="{DBDB9767-5BCD-4DA9-AF49-2BB8182316F8}"/>
    <cellStyle name="Millares [0] 4 2 3 2 3 2 2" xfId="36050" xr:uid="{5D395F71-6D93-426F-9BA7-9C127873FBF2}"/>
    <cellStyle name="Millares [0] 4 2 3 2 3 3" xfId="21182" xr:uid="{D1D54F2C-57A8-41F7-8476-182B1AA9B618}"/>
    <cellStyle name="Millares [0] 4 2 3 2 3 3 2" xfId="42685" xr:uid="{508E9EBE-C456-4D4B-AD81-47A55A49AEF0}"/>
    <cellStyle name="Millares [0] 4 2 3 2 3 4" xfId="27787" xr:uid="{C7870957-DB20-4BFF-81D3-E03F4B0DCDB2}"/>
    <cellStyle name="Millares [0] 4 2 3 2 3 5" xfId="49290" xr:uid="{286404E8-C636-46FC-98EE-8BD7F0CC3F1A}"/>
    <cellStyle name="Millares [0] 4 2 3 2 3 6" xfId="55894" xr:uid="{A1D89F52-AA45-4D1F-BFC9-A33EF771C33E}"/>
    <cellStyle name="Millares [0] 4 2 3 2 4" xfId="7922" xr:uid="{7E85374C-EC97-48DD-A10B-BD8E9AC91D24}"/>
    <cellStyle name="Millares [0] 4 2 3 2 4 2" xfId="29425" xr:uid="{12DD5ABB-9F9B-410E-B6A4-856F849F1325}"/>
    <cellStyle name="Millares [0] 4 2 3 2 5" xfId="9579" xr:uid="{22C31FA1-32D1-4EEA-8923-46C0E7996403}"/>
    <cellStyle name="Millares [0] 4 2 3 2 5 2" xfId="31082" xr:uid="{88564D25-8450-4EE2-8DAB-922BA64104B3}"/>
    <cellStyle name="Millares [0] 4 2 3 2 6" xfId="16214" xr:uid="{EB4E3967-5756-4000-9A90-B9BFDAC8D73B}"/>
    <cellStyle name="Millares [0] 4 2 3 2 6 2" xfId="37717" xr:uid="{3156EB7D-534E-4034-B1A3-883CD64A747F}"/>
    <cellStyle name="Millares [0] 4 2 3 2 7" xfId="22819" xr:uid="{917A0C0A-6249-4867-9B7E-D132576A287D}"/>
    <cellStyle name="Millares [0] 4 2 3 2 8" xfId="44322" xr:uid="{84CB2ACD-2069-48E9-830C-6413CA9C5550}"/>
    <cellStyle name="Millares [0] 4 2 3 2 9" xfId="50926" xr:uid="{96EBA8FC-AA5D-4AFD-836C-DC4B34FE9B2D}"/>
    <cellStyle name="Millares [0] 4 2 3 3" xfId="2000" xr:uid="{BA381C72-3CE0-4B66-972C-25D581CB40AE}"/>
    <cellStyle name="Millares [0] 4 2 3 3 2" xfId="10266" xr:uid="{F023E6AC-8F98-4AB1-BD61-74CEC63B3417}"/>
    <cellStyle name="Millares [0] 4 2 3 3 2 2" xfId="31769" xr:uid="{A6499EB7-5582-4E6D-A589-8F7CA917E599}"/>
    <cellStyle name="Millares [0] 4 2 3 3 3" xfId="16901" xr:uid="{77B9C0CC-348B-4516-AE8E-3535847B4BF4}"/>
    <cellStyle name="Millares [0] 4 2 3 3 3 2" xfId="38404" xr:uid="{0E717005-9997-4CF4-8ECB-F0F30A716A21}"/>
    <cellStyle name="Millares [0] 4 2 3 3 4" xfId="23506" xr:uid="{EB183CE3-EAAC-40D6-8031-720BDC25EA62}"/>
    <cellStyle name="Millares [0] 4 2 3 3 5" xfId="45009" xr:uid="{E737D364-6E13-4622-8057-6CDC9B54CAAF}"/>
    <cellStyle name="Millares [0] 4 2 3 3 6" xfId="51613" xr:uid="{30512850-BF3A-4C87-9BC1-64630B6E549B}"/>
    <cellStyle name="Millares [0] 4 2 3 4" xfId="2799" xr:uid="{0136850A-3691-4943-ACE5-0E179EFEA7E4}"/>
    <cellStyle name="Millares [0] 4 2 3 4 2" xfId="11065" xr:uid="{CD150483-2A80-4F44-9C9C-5FB7B570DBC4}"/>
    <cellStyle name="Millares [0] 4 2 3 4 2 2" xfId="32568" xr:uid="{7E5332CB-CAB3-46B6-A021-7B8601CF0CBC}"/>
    <cellStyle name="Millares [0] 4 2 3 4 3" xfId="17700" xr:uid="{3335BC0D-12B7-4741-8CF1-BE115F001D18}"/>
    <cellStyle name="Millares [0] 4 2 3 4 3 2" xfId="39203" xr:uid="{5CEE6FFB-D3DF-400F-883F-BA74D6DD8741}"/>
    <cellStyle name="Millares [0] 4 2 3 4 4" xfId="24305" xr:uid="{08F48BE8-8D9A-4546-B55B-1740A364CDC4}"/>
    <cellStyle name="Millares [0] 4 2 3 4 5" xfId="45808" xr:uid="{CDB21569-BF5D-4A53-B276-3EA6DE18EB75}"/>
    <cellStyle name="Millares [0] 4 2 3 4 6" xfId="52412" xr:uid="{B1929FF0-26DD-4128-9EC9-5185B79BC1B8}"/>
    <cellStyle name="Millares [0] 4 2 3 5" xfId="3196" xr:uid="{A3CC1479-669E-4DC9-AAFE-AE10A4647925}"/>
    <cellStyle name="Millares [0] 4 2 3 5 2" xfId="11462" xr:uid="{22ED4E13-10CF-4554-BB05-C5AF8392C9AE}"/>
    <cellStyle name="Millares [0] 4 2 3 5 2 2" xfId="32965" xr:uid="{6285C363-A4CE-4363-85AA-1E6D1A7E473C}"/>
    <cellStyle name="Millares [0] 4 2 3 5 3" xfId="18097" xr:uid="{E4352B37-496D-4CD0-A3D7-882E04FC59C3}"/>
    <cellStyle name="Millares [0] 4 2 3 5 3 2" xfId="39600" xr:uid="{D2B9B2CA-4F15-4A87-8A95-03F9F41BB8D5}"/>
    <cellStyle name="Millares [0] 4 2 3 5 4" xfId="24702" xr:uid="{C6D86D9C-5823-4E56-9A90-00DEC59F6C2C}"/>
    <cellStyle name="Millares [0] 4 2 3 5 5" xfId="46205" xr:uid="{57F4D5ED-1DBA-4ACD-AFCF-721A9611C969}"/>
    <cellStyle name="Millares [0] 4 2 3 5 6" xfId="52809" xr:uid="{B01DAF81-8670-4441-A405-FA1E405DFF8E}"/>
    <cellStyle name="Millares [0] 4 2 3 6" xfId="4943" xr:uid="{BFDCEB4D-7D3F-42D6-9641-041434395469}"/>
    <cellStyle name="Millares [0] 4 2 3 6 2" xfId="13209" xr:uid="{F3D74024-06DA-4D7C-943B-DC64095AB241}"/>
    <cellStyle name="Millares [0] 4 2 3 6 2 2" xfId="34712" xr:uid="{0749FE50-EC49-4C12-A134-A3DFD4825376}"/>
    <cellStyle name="Millares [0] 4 2 3 6 3" xfId="19844" xr:uid="{D4FDED93-1485-4D02-8BEE-6DA46BB7F225}"/>
    <cellStyle name="Millares [0] 4 2 3 6 3 2" xfId="41347" xr:uid="{BF78B641-F06D-457B-A815-A89363E85A9E}"/>
    <cellStyle name="Millares [0] 4 2 3 6 4" xfId="26449" xr:uid="{F4275763-7E58-4C10-9307-E59FC40BD3DF}"/>
    <cellStyle name="Millares [0] 4 2 3 6 5" xfId="47952" xr:uid="{33F0A5D0-9CC0-4D67-9523-0A02EA46754F}"/>
    <cellStyle name="Millares [0] 4 2 3 6 6" xfId="54556" xr:uid="{27906152-D7C9-4DE5-8DF0-C2450307404D}"/>
    <cellStyle name="Millares [0] 4 2 3 7" xfId="5335" xr:uid="{BA941A53-1AFC-4388-9897-31A39C3CEF9A}"/>
    <cellStyle name="Millares [0] 4 2 3 7 2" xfId="13601" xr:uid="{CA74967C-4E5A-47A2-A69C-871ACCA2DD22}"/>
    <cellStyle name="Millares [0] 4 2 3 7 2 2" xfId="35104" xr:uid="{0FC0BD78-42AC-47F6-99F3-55881DC7C7C9}"/>
    <cellStyle name="Millares [0] 4 2 3 7 3" xfId="20236" xr:uid="{832E85F6-4BF8-4E8B-99C2-CC0F322C443C}"/>
    <cellStyle name="Millares [0] 4 2 3 7 3 2" xfId="41739" xr:uid="{F67ACCA9-462A-4CA1-86B7-A6980D997D72}"/>
    <cellStyle name="Millares [0] 4 2 3 7 4" xfId="26841" xr:uid="{3A61AC0C-C322-465F-9A72-493A462E2E7E}"/>
    <cellStyle name="Millares [0] 4 2 3 7 5" xfId="48344" xr:uid="{A84B3DFC-A10D-47F5-A288-B69233E760F5}"/>
    <cellStyle name="Millares [0] 4 2 3 7 6" xfId="54948" xr:uid="{DE4C7576-BA1C-47DC-9DB8-A81FC6F2778E}"/>
    <cellStyle name="Millares [0] 4 2 3 8" xfId="6976" xr:uid="{56E2765A-A42A-434E-9AD4-6490BE4728D8}"/>
    <cellStyle name="Millares [0] 4 2 3 8 2" xfId="28479" xr:uid="{D4106705-9BFD-4E2A-9479-057D2C40E0F1}"/>
    <cellStyle name="Millares [0] 4 2 3 9" xfId="8632" xr:uid="{28B74587-DEFB-496A-A150-50DF93FEAAF9}"/>
    <cellStyle name="Millares [0] 4 2 3 9 2" xfId="30135" xr:uid="{01C2ED90-46D6-47EE-8153-349A95EF79CE}"/>
    <cellStyle name="Millares [0] 4 2 4" xfId="649" xr:uid="{F9003278-D001-4F2A-8DC5-20970A10B464}"/>
    <cellStyle name="Millares [0] 4 2 4 10" xfId="43658" xr:uid="{4043B0F4-95E3-4847-882D-9823D84EE36F}"/>
    <cellStyle name="Millares [0] 4 2 4 11" xfId="50262" xr:uid="{6F28868A-F542-49DB-B98E-AB454900D9FA}"/>
    <cellStyle name="Millares [0] 4 2 4 2" xfId="1595" xr:uid="{C196AA63-C450-475A-9376-8A8198644DA6}"/>
    <cellStyle name="Millares [0] 4 2 4 2 2" xfId="4424" xr:uid="{ECF6852E-BB8B-4AB8-89BD-9FD017EA9D91}"/>
    <cellStyle name="Millares [0] 4 2 4 2 2 2" xfId="12690" xr:uid="{3C0C762B-D362-452C-A984-A284EC03101F}"/>
    <cellStyle name="Millares [0] 4 2 4 2 2 2 2" xfId="34193" xr:uid="{9C423272-CE05-447D-97D4-7D440FAADA90}"/>
    <cellStyle name="Millares [0] 4 2 4 2 2 3" xfId="19325" xr:uid="{0138E099-BD91-4909-A183-3908BC802848}"/>
    <cellStyle name="Millares [0] 4 2 4 2 2 3 2" xfId="40828" xr:uid="{40CE3744-C32E-418C-80D8-C1C2D6A7F8D5}"/>
    <cellStyle name="Millares [0] 4 2 4 2 2 4" xfId="25930" xr:uid="{F90B0055-ADC0-4306-BFB4-85237442E96C}"/>
    <cellStyle name="Millares [0] 4 2 4 2 2 5" xfId="47433" xr:uid="{74725379-D283-4B29-A2F1-FFA052D973A8}"/>
    <cellStyle name="Millares [0] 4 2 4 2 2 6" xfId="54037" xr:uid="{3304083E-8EF7-48DC-ACAC-4BDC8CED8683}"/>
    <cellStyle name="Millares [0] 4 2 4 2 3" xfId="6563" xr:uid="{1D23CE2E-8A78-4F57-A581-605C32EF01D0}"/>
    <cellStyle name="Millares [0] 4 2 4 2 3 2" xfId="14829" xr:uid="{D2D78C2F-7615-484A-B4FF-BA77CF2A2689}"/>
    <cellStyle name="Millares [0] 4 2 4 2 3 2 2" xfId="36332" xr:uid="{16E8E7B2-73AB-484B-AA80-866DF128B21D}"/>
    <cellStyle name="Millares [0] 4 2 4 2 3 3" xfId="21464" xr:uid="{E16E6542-096E-4E7E-A4ED-C1CDE94EEF96}"/>
    <cellStyle name="Millares [0] 4 2 4 2 3 3 2" xfId="42967" xr:uid="{0AD1AEFA-0585-4469-AA57-DD016F17E45D}"/>
    <cellStyle name="Millares [0] 4 2 4 2 3 4" xfId="28069" xr:uid="{3E85E5DE-CE16-4890-B789-9B74241EF4CB}"/>
    <cellStyle name="Millares [0] 4 2 4 2 3 5" xfId="49572" xr:uid="{23243459-9DEB-4773-83CA-3CDF2EB2CBF6}"/>
    <cellStyle name="Millares [0] 4 2 4 2 3 6" xfId="56176" xr:uid="{E20510DA-41FB-4A35-BB69-4D7A96CB32AF}"/>
    <cellStyle name="Millares [0] 4 2 4 2 4" xfId="8204" xr:uid="{34B9D240-85F4-46A2-B301-E08F133DC292}"/>
    <cellStyle name="Millares [0] 4 2 4 2 4 2" xfId="29707" xr:uid="{BA36123C-7059-449B-B33B-ED029C8710A0}"/>
    <cellStyle name="Millares [0] 4 2 4 2 5" xfId="9861" xr:uid="{702412F9-045E-4307-8D70-0D4A0CBA6158}"/>
    <cellStyle name="Millares [0] 4 2 4 2 5 2" xfId="31364" xr:uid="{3C7B9794-0997-4472-BD31-DA519F90B60F}"/>
    <cellStyle name="Millares [0] 4 2 4 2 6" xfId="16496" xr:uid="{C682EEF6-E306-4AD2-8E30-C4101E7FBA34}"/>
    <cellStyle name="Millares [0] 4 2 4 2 6 2" xfId="37999" xr:uid="{3DB91C79-7FD5-4C45-98A2-9EAEE3CECAAC}"/>
    <cellStyle name="Millares [0] 4 2 4 2 7" xfId="23101" xr:uid="{75B5904C-244B-4CB3-AB1B-75CD9034C92B}"/>
    <cellStyle name="Millares [0] 4 2 4 2 8" xfId="44604" xr:uid="{637D215C-1ECE-41DF-9C91-EAA7AF7C1DD0}"/>
    <cellStyle name="Millares [0] 4 2 4 2 9" xfId="51208" xr:uid="{7649990F-F6BC-452F-AE21-9235CF809328}"/>
    <cellStyle name="Millares [0] 4 2 4 3" xfId="2282" xr:uid="{CE075F68-F28D-46A3-A76C-B4ECC0AB2B5E}"/>
    <cellStyle name="Millares [0] 4 2 4 3 2" xfId="10548" xr:uid="{F4790D71-EF3C-46CE-8D2B-6E53A374A441}"/>
    <cellStyle name="Millares [0] 4 2 4 3 2 2" xfId="32051" xr:uid="{B715CF6E-1DB0-4CD3-A258-CC51D99532BE}"/>
    <cellStyle name="Millares [0] 4 2 4 3 3" xfId="17183" xr:uid="{E43E52AE-6A86-4874-93B9-191D066B7922}"/>
    <cellStyle name="Millares [0] 4 2 4 3 3 2" xfId="38686" xr:uid="{E729B565-D66D-4164-B66B-733C85F06BC6}"/>
    <cellStyle name="Millares [0] 4 2 4 3 4" xfId="23788" xr:uid="{5D89D703-2318-44E7-AE8F-DDC5BEEBEBF5}"/>
    <cellStyle name="Millares [0] 4 2 4 3 5" xfId="45291" xr:uid="{D9D5B7CF-4582-48D9-820E-AF0580C9FB68}"/>
    <cellStyle name="Millares [0] 4 2 4 3 6" xfId="51895" xr:uid="{5B397D60-4FA0-40CD-9A35-3E0BB97553E2}"/>
    <cellStyle name="Millares [0] 4 2 4 4" xfId="3478" xr:uid="{5DC7DB9F-61FF-43AB-A61C-A1A810ADEADB}"/>
    <cellStyle name="Millares [0] 4 2 4 4 2" xfId="11744" xr:uid="{DEE72B73-1960-434C-83F9-B69DEF5C5443}"/>
    <cellStyle name="Millares [0] 4 2 4 4 2 2" xfId="33247" xr:uid="{7983B513-2A8D-42AD-AC55-89819DB4C387}"/>
    <cellStyle name="Millares [0] 4 2 4 4 3" xfId="18379" xr:uid="{31F4D2B1-F4A4-44D5-8B7A-566487331246}"/>
    <cellStyle name="Millares [0] 4 2 4 4 3 2" xfId="39882" xr:uid="{B061545F-89AA-4E72-987D-886AE0D588B1}"/>
    <cellStyle name="Millares [0] 4 2 4 4 4" xfId="24984" xr:uid="{3EA9541B-B347-46B4-8895-1697BB21BC2B}"/>
    <cellStyle name="Millares [0] 4 2 4 4 5" xfId="46487" xr:uid="{6D9E1A41-DC91-4388-AB97-E4BD61137D7D}"/>
    <cellStyle name="Millares [0] 4 2 4 4 6" xfId="53091" xr:uid="{4C651AFE-3DC4-4659-85CD-E5B9D3BBF41D}"/>
    <cellStyle name="Millares [0] 4 2 4 5" xfId="5617" xr:uid="{E3CE088B-B64A-4B80-A0B1-7409C694E3B1}"/>
    <cellStyle name="Millares [0] 4 2 4 5 2" xfId="13883" xr:uid="{CDC045BE-C23F-4BC5-998D-D9CF92657E16}"/>
    <cellStyle name="Millares [0] 4 2 4 5 2 2" xfId="35386" xr:uid="{3034B8FD-AFD1-425D-A4B0-DA6B12820C5B}"/>
    <cellStyle name="Millares [0] 4 2 4 5 3" xfId="20518" xr:uid="{5E793BD1-AF46-4783-B298-B6E71C46B418}"/>
    <cellStyle name="Millares [0] 4 2 4 5 3 2" xfId="42021" xr:uid="{EC8EE328-9819-40CF-960E-420305DBEA7A}"/>
    <cellStyle name="Millares [0] 4 2 4 5 4" xfId="27123" xr:uid="{58EFB003-2581-4A59-9136-AB43EA12472D}"/>
    <cellStyle name="Millares [0] 4 2 4 5 5" xfId="48626" xr:uid="{EFF46161-10DE-4130-B137-DE0E923BDC3F}"/>
    <cellStyle name="Millares [0] 4 2 4 5 6" xfId="55230" xr:uid="{E7D354B1-073D-4F4D-AA69-4C60DA86D679}"/>
    <cellStyle name="Millares [0] 4 2 4 6" xfId="7258" xr:uid="{3B02D34F-49A3-45AD-B0DB-829A40DFF652}"/>
    <cellStyle name="Millares [0] 4 2 4 6 2" xfId="28761" xr:uid="{B5954713-8BDF-4020-8E2E-F97D9A9A15A4}"/>
    <cellStyle name="Millares [0] 4 2 4 7" xfId="8915" xr:uid="{262AB143-132F-458E-8999-01C56549127B}"/>
    <cellStyle name="Millares [0] 4 2 4 7 2" xfId="30418" xr:uid="{DC2AE7C8-22CC-443B-AB16-7D7EE765C8CA}"/>
    <cellStyle name="Millares [0] 4 2 4 8" xfId="15550" xr:uid="{9DF4740E-FEB5-45CD-9F51-1F41ECDE87FB}"/>
    <cellStyle name="Millares [0] 4 2 4 8 2" xfId="37053" xr:uid="{7BBC3D4B-8AE1-43B3-BCE9-5026CB06A3F7}"/>
    <cellStyle name="Millares [0] 4 2 4 9" xfId="22155" xr:uid="{130E0E10-1BDB-42F4-A8AB-1EB9E415599E}"/>
    <cellStyle name="Millares [0] 4 2 5" xfId="917" xr:uid="{93B8B26F-5F81-4DC1-81FE-2446A86E69F5}"/>
    <cellStyle name="Millares [0] 4 2 5 2" xfId="3746" xr:uid="{6456C058-6734-42AC-87B6-9A2FB1BD01C7}"/>
    <cellStyle name="Millares [0] 4 2 5 2 2" xfId="12012" xr:uid="{24C47F31-E76C-4BA9-B325-78F9021925EB}"/>
    <cellStyle name="Millares [0] 4 2 5 2 2 2" xfId="33515" xr:uid="{7883C90A-046C-4C1F-B91D-C0567DFD14C2}"/>
    <cellStyle name="Millares [0] 4 2 5 2 3" xfId="18647" xr:uid="{7A307B53-3848-4249-8615-234B12B82B2F}"/>
    <cellStyle name="Millares [0] 4 2 5 2 3 2" xfId="40150" xr:uid="{84E9DD8B-975F-489F-9A57-7CA50005BC71}"/>
    <cellStyle name="Millares [0] 4 2 5 2 4" xfId="25252" xr:uid="{4B47D59C-7C16-4872-AF4C-4CCF46662872}"/>
    <cellStyle name="Millares [0] 4 2 5 2 5" xfId="46755" xr:uid="{B994C652-05F6-40DA-A145-51D57D33B226}"/>
    <cellStyle name="Millares [0] 4 2 5 2 6" xfId="53359" xr:uid="{90D3DF04-B671-4B68-A7F0-2917703F57D9}"/>
    <cellStyle name="Millares [0] 4 2 5 3" xfId="5885" xr:uid="{74E8AFD9-69A1-4010-BE46-4C29BAA23315}"/>
    <cellStyle name="Millares [0] 4 2 5 3 2" xfId="14151" xr:uid="{F8F95E3B-7074-4FA3-AAD1-BE827784C417}"/>
    <cellStyle name="Millares [0] 4 2 5 3 2 2" xfId="35654" xr:uid="{8ED0E71D-5D7E-417D-8C01-E0F1D54759D7}"/>
    <cellStyle name="Millares [0] 4 2 5 3 3" xfId="20786" xr:uid="{ACF0B379-116E-4C00-8EFE-5AF26639EEC8}"/>
    <cellStyle name="Millares [0] 4 2 5 3 3 2" xfId="42289" xr:uid="{B141B72D-5834-4F74-93FF-65227F8D7AE5}"/>
    <cellStyle name="Millares [0] 4 2 5 3 4" xfId="27391" xr:uid="{D7B8318A-2F70-4B10-B9A7-79DFA15D2B98}"/>
    <cellStyle name="Millares [0] 4 2 5 3 5" xfId="48894" xr:uid="{4D2205E2-14CE-4ECF-B103-F9081910EC38}"/>
    <cellStyle name="Millares [0] 4 2 5 3 6" xfId="55498" xr:uid="{602414DF-E99C-4C58-B2D0-9D3E94876210}"/>
    <cellStyle name="Millares [0] 4 2 5 4" xfId="7526" xr:uid="{23666CF9-A522-4EBF-9215-8E99079D8DB1}"/>
    <cellStyle name="Millares [0] 4 2 5 4 2" xfId="29029" xr:uid="{E4F3688C-AA9A-44FC-A637-2CA65DE54C55}"/>
    <cellStyle name="Millares [0] 4 2 5 5" xfId="9183" xr:uid="{1BF20A4F-5EDD-4957-BE86-BDC335128733}"/>
    <cellStyle name="Millares [0] 4 2 5 5 2" xfId="30686" xr:uid="{FA01E2FC-12AF-4055-950C-72FCA1792474}"/>
    <cellStyle name="Millares [0] 4 2 5 6" xfId="15818" xr:uid="{E4B5F163-5831-45FC-8A40-DFD2D69C7EBC}"/>
    <cellStyle name="Millares [0] 4 2 5 6 2" xfId="37321" xr:uid="{FBA65AEA-2653-4D20-B133-6846B91E1AD5}"/>
    <cellStyle name="Millares [0] 4 2 5 7" xfId="22423" xr:uid="{1AEA23D3-E397-49A7-8C2D-7C382184C936}"/>
    <cellStyle name="Millares [0] 4 2 5 8" xfId="43926" xr:uid="{B743A473-16D4-4125-A1BF-85F62539A34C}"/>
    <cellStyle name="Millares [0] 4 2 5 9" xfId="50530" xr:uid="{7D132A19-7D08-4CB2-8E49-4FFB66A106E5}"/>
    <cellStyle name="Millares [0] 4 2 6" xfId="1178" xr:uid="{595570FE-FC7E-4598-83F9-68301CA85A9C}"/>
    <cellStyle name="Millares [0] 4 2 6 2" xfId="4007" xr:uid="{5DED81B1-EEE0-42E6-9454-31393B6723FD}"/>
    <cellStyle name="Millares [0] 4 2 6 2 2" xfId="12273" xr:uid="{AAA01D25-20B3-41B1-8C84-A30173D239C6}"/>
    <cellStyle name="Millares [0] 4 2 6 2 2 2" xfId="33776" xr:uid="{D7214A3B-9C08-4ADB-A6F6-C30E70165900}"/>
    <cellStyle name="Millares [0] 4 2 6 2 3" xfId="18908" xr:uid="{07CB0DC5-A54D-4BCF-84CB-AF509200FFFD}"/>
    <cellStyle name="Millares [0] 4 2 6 2 3 2" xfId="40411" xr:uid="{37C2418D-9799-47CA-872E-293F83B96C9C}"/>
    <cellStyle name="Millares [0] 4 2 6 2 4" xfId="25513" xr:uid="{2336591C-438F-4CD9-B877-B38D87423134}"/>
    <cellStyle name="Millares [0] 4 2 6 2 5" xfId="47016" xr:uid="{07C4051C-819E-4434-AFAF-D8740DBEDD30}"/>
    <cellStyle name="Millares [0] 4 2 6 2 6" xfId="53620" xr:uid="{3ABFF8CA-9C1A-4EBB-95A7-BD63BF1CC048}"/>
    <cellStyle name="Millares [0] 4 2 6 3" xfId="6146" xr:uid="{01855A25-8918-4725-8560-C5474CF76293}"/>
    <cellStyle name="Millares [0] 4 2 6 3 2" xfId="14412" xr:uid="{25032BC5-B9D7-4B19-8BF8-53CB29D3832A}"/>
    <cellStyle name="Millares [0] 4 2 6 3 2 2" xfId="35915" xr:uid="{C22DCFF4-048D-4F32-8B5E-A5E5528CC1A4}"/>
    <cellStyle name="Millares [0] 4 2 6 3 3" xfId="21047" xr:uid="{ECA30FA9-E2E2-495C-9934-1432905986A1}"/>
    <cellStyle name="Millares [0] 4 2 6 3 3 2" xfId="42550" xr:uid="{FC4A3B93-7BE5-487B-B915-97715E06E542}"/>
    <cellStyle name="Millares [0] 4 2 6 3 4" xfId="27652" xr:uid="{9AC330DB-009A-46A9-97F9-80AE6345D009}"/>
    <cellStyle name="Millares [0] 4 2 6 3 5" xfId="49155" xr:uid="{B9DDF87B-1C3B-42A9-BAFE-088BFAE090C2}"/>
    <cellStyle name="Millares [0] 4 2 6 3 6" xfId="55759" xr:uid="{D8F2BE27-F370-4ABF-B29E-E105DDAD3A95}"/>
    <cellStyle name="Millares [0] 4 2 6 4" xfId="7787" xr:uid="{11BCA0CB-B7E0-496D-BADB-F9CA27E09A5B}"/>
    <cellStyle name="Millares [0] 4 2 6 4 2" xfId="29290" xr:uid="{FA66E0AE-F4A6-456A-A8C0-2C3627A51470}"/>
    <cellStyle name="Millares [0] 4 2 6 5" xfId="9444" xr:uid="{27747F91-BEED-4380-A889-3C61213C55A5}"/>
    <cellStyle name="Millares [0] 4 2 6 5 2" xfId="30947" xr:uid="{988C6262-4348-4F6A-A3DE-7263F81673E9}"/>
    <cellStyle name="Millares [0] 4 2 6 6" xfId="16079" xr:uid="{92F2727A-BF27-4182-8906-D889501A2375}"/>
    <cellStyle name="Millares [0] 4 2 6 6 2" xfId="37582" xr:uid="{3628BA02-2B8B-4102-BA9C-2BDE23DD7585}"/>
    <cellStyle name="Millares [0] 4 2 6 7" xfId="22684" xr:uid="{5A3588E9-DA02-4E65-AE8C-0E44E88147FD}"/>
    <cellStyle name="Millares [0] 4 2 6 8" xfId="44187" xr:uid="{891F3691-043A-428D-878E-7A0AA2781D3F}"/>
    <cellStyle name="Millares [0] 4 2 6 9" xfId="50791" xr:uid="{05EBF9D5-C645-48C2-8DCF-B02E69C286D0}"/>
    <cellStyle name="Millares [0] 4 2 7" xfId="1866" xr:uid="{083B8E88-8837-4505-99AF-8EC84F2F8A72}"/>
    <cellStyle name="Millares [0] 4 2 7 2" xfId="10132" xr:uid="{22A8594D-8849-4F54-8E90-1F1C255B0AC1}"/>
    <cellStyle name="Millares [0] 4 2 7 2 2" xfId="31635" xr:uid="{77DC4A43-9B68-47CA-806F-718F72FCB778}"/>
    <cellStyle name="Millares [0] 4 2 7 3" xfId="16767" xr:uid="{1C9FA633-6F2D-4ED8-9758-C109AC45DFA6}"/>
    <cellStyle name="Millares [0] 4 2 7 3 2" xfId="38270" xr:uid="{88897B34-D51D-42E2-826C-0F39D29C901D}"/>
    <cellStyle name="Millares [0] 4 2 7 4" xfId="23372" xr:uid="{54837E3A-CC9D-4AA3-BB79-1C60A0D71CAD}"/>
    <cellStyle name="Millares [0] 4 2 7 5" xfId="44875" xr:uid="{4FBE8553-8447-4851-956B-9C7CB62F41C4}"/>
    <cellStyle name="Millares [0] 4 2 7 6" xfId="51479" xr:uid="{5B96BEB1-FCEC-48CB-84DE-EBDE4E09700B}"/>
    <cellStyle name="Millares [0] 4 2 8" xfId="2551" xr:uid="{05433DC6-0027-4D02-BFE4-471997E6E457}"/>
    <cellStyle name="Millares [0] 4 2 8 2" xfId="10817" xr:uid="{262CFCB3-70D7-4DD1-9ED2-9482143B5B7E}"/>
    <cellStyle name="Millares [0] 4 2 8 2 2" xfId="32320" xr:uid="{655C0DF0-D7F0-4AE5-BA0F-E29253E90781}"/>
    <cellStyle name="Millares [0] 4 2 8 3" xfId="17452" xr:uid="{7C68B66C-7E48-4A35-A52B-9A816DB99EE6}"/>
    <cellStyle name="Millares [0] 4 2 8 3 2" xfId="38955" xr:uid="{41725C89-9384-4ED0-B773-6AACD346DC58}"/>
    <cellStyle name="Millares [0] 4 2 8 4" xfId="24057" xr:uid="{478F48B8-3106-4562-9B3C-5D4D539E085D}"/>
    <cellStyle name="Millares [0] 4 2 8 5" xfId="45560" xr:uid="{552B76C5-63AF-4593-8873-4DC56537AD3D}"/>
    <cellStyle name="Millares [0] 4 2 8 6" xfId="52164" xr:uid="{0268B232-9AA1-48F7-987C-DBDE23627AB7}"/>
    <cellStyle name="Millares [0] 4 2 9" xfId="3062" xr:uid="{924EEFF9-164A-4167-BF03-9F5BC22B53D2}"/>
    <cellStyle name="Millares [0] 4 2 9 2" xfId="11328" xr:uid="{FAD58966-0767-4695-B0FD-812511C36E06}"/>
    <cellStyle name="Millares [0] 4 2 9 2 2" xfId="32831" xr:uid="{1148A39F-FF1A-4DB5-AA71-2D3BDAE9E79E}"/>
    <cellStyle name="Millares [0] 4 2 9 3" xfId="17963" xr:uid="{E6E32DC7-AB72-4A8D-AB68-D6C4B12A114E}"/>
    <cellStyle name="Millares [0] 4 2 9 3 2" xfId="39466" xr:uid="{69710D63-83B1-43DE-AA45-A22BE4ECD8ED}"/>
    <cellStyle name="Millares [0] 4 2 9 4" xfId="24568" xr:uid="{4CD995E8-D98B-4306-AE8A-057DA1E37604}"/>
    <cellStyle name="Millares [0] 4 2 9 5" xfId="46071" xr:uid="{716962C0-246A-4408-B395-9C271D81FAED}"/>
    <cellStyle name="Millares [0] 4 2 9 6" xfId="52675" xr:uid="{9AE51D28-74EE-401F-9E87-692FA77409BF}"/>
    <cellStyle name="Millares [0] 4 20" xfId="49809" xr:uid="{D7F2F22E-09AF-4CCA-A5EC-A0CBA474C4A1}"/>
    <cellStyle name="Millares [0] 4 3" xfId="201" xr:uid="{86A3D979-DDE1-452F-84D4-6D1643ED854D}"/>
    <cellStyle name="Millares [0] 4 3 10" xfId="4720" xr:uid="{CC52397F-3308-4A1B-90AC-B6C59DB281B1}"/>
    <cellStyle name="Millares [0] 4 3 10 2" xfId="12986" xr:uid="{3BA72BA4-FACD-4481-9C25-A0E5B0E611F9}"/>
    <cellStyle name="Millares [0] 4 3 10 2 2" xfId="34489" xr:uid="{F14805A0-B672-45C0-92B7-570454C8FC17}"/>
    <cellStyle name="Millares [0] 4 3 10 3" xfId="19621" xr:uid="{989D329D-059D-4E78-95A2-BC253B6C9A56}"/>
    <cellStyle name="Millares [0] 4 3 10 3 2" xfId="41124" xr:uid="{B3B74292-20AB-4E32-929E-76E2ED3044D0}"/>
    <cellStyle name="Millares [0] 4 3 10 4" xfId="26226" xr:uid="{75037B8E-F69C-4B3D-806B-1E600A6F32CE}"/>
    <cellStyle name="Millares [0] 4 3 10 5" xfId="47729" xr:uid="{FA828F60-82ED-472C-924F-D3712E97E6B3}"/>
    <cellStyle name="Millares [0] 4 3 10 6" xfId="54333" xr:uid="{7CB2EC31-CAF7-4F4D-BD33-2B9300BD9598}"/>
    <cellStyle name="Millares [0] 4 3 11" xfId="5223" xr:uid="{ED3E2A08-4D65-4679-8770-04303D96E43D}"/>
    <cellStyle name="Millares [0] 4 3 11 2" xfId="13489" xr:uid="{53EFEADD-438A-4BB1-A40D-FF7C89B4804C}"/>
    <cellStyle name="Millares [0] 4 3 11 2 2" xfId="34992" xr:uid="{A8A36792-9C8E-46F6-913F-067FFA01BE34}"/>
    <cellStyle name="Millares [0] 4 3 11 3" xfId="20124" xr:uid="{E5B9B4AE-E60C-4D99-B43A-673EF18BD890}"/>
    <cellStyle name="Millares [0] 4 3 11 3 2" xfId="41627" xr:uid="{354BA595-DD85-49F0-A20D-9414E07E4EB3}"/>
    <cellStyle name="Millares [0] 4 3 11 4" xfId="26729" xr:uid="{F95FABA3-6A2E-4343-9244-BCAEC32592DD}"/>
    <cellStyle name="Millares [0] 4 3 11 5" xfId="48232" xr:uid="{26907A41-A326-4D76-8AD4-4975499B8B82}"/>
    <cellStyle name="Millares [0] 4 3 11 6" xfId="54836" xr:uid="{5FD5E3CB-18A1-4010-9874-C1F8E11644B4}"/>
    <cellStyle name="Millares [0] 4 3 12" xfId="6864" xr:uid="{5518B309-08DD-4311-8E9F-DF3802BDBC0B}"/>
    <cellStyle name="Millares [0] 4 3 12 2" xfId="28367" xr:uid="{02794B2D-C2C1-46D1-B32E-180E24B01879}"/>
    <cellStyle name="Millares [0] 4 3 13" xfId="8518" xr:uid="{00CE5373-3B6B-4001-8804-BBA32AA7F7A0}"/>
    <cellStyle name="Millares [0] 4 3 13 2" xfId="30021" xr:uid="{C0E26EEF-5781-408A-B428-D60ED632DA9D}"/>
    <cellStyle name="Millares [0] 4 3 14" xfId="15157" xr:uid="{CACD90AB-9C88-4843-8F59-FFC4A216A6C2}"/>
    <cellStyle name="Millares [0] 4 3 14 2" xfId="36660" xr:uid="{EA5591E3-FE8F-485E-87DF-E0F9E24AFF07}"/>
    <cellStyle name="Millares [0] 4 3 15" xfId="21762" xr:uid="{0D396301-C0D1-4D9E-AED4-5862C53AA609}"/>
    <cellStyle name="Millares [0] 4 3 16" xfId="43265" xr:uid="{8AADD92B-8349-4A56-8234-4B128EF93E95}"/>
    <cellStyle name="Millares [0] 4 3 17" xfId="49869" xr:uid="{1BDCD369-9FBF-4812-AC38-02BD343D1CA9}"/>
    <cellStyle name="Millares [0] 4 3 2" xfId="516" xr:uid="{6C7D91E9-817A-43CC-BE75-AD3BFF9FE942}"/>
    <cellStyle name="Millares [0] 4 3 2 10" xfId="7127" xr:uid="{0E8C60ED-66B0-42C4-A341-75ABE3011BBE}"/>
    <cellStyle name="Millares [0] 4 3 2 10 2" xfId="28630" xr:uid="{4BF50ECA-2819-4EA9-93A8-63642E4ACC40}"/>
    <cellStyle name="Millares [0] 4 3 2 11" xfId="8783" xr:uid="{3ECBB02D-ED81-46ED-B17E-95B7D94EEE00}"/>
    <cellStyle name="Millares [0] 4 3 2 11 2" xfId="30286" xr:uid="{9123293E-721A-4BE9-AB13-FBA08DF4CC89}"/>
    <cellStyle name="Millares [0] 4 3 2 12" xfId="15419" xr:uid="{B3037090-0E90-40E4-9F8B-6C1C26FD4FF9}"/>
    <cellStyle name="Millares [0] 4 3 2 12 2" xfId="36922" xr:uid="{E01E4A67-23AF-4CD8-B902-194DA97534D8}"/>
    <cellStyle name="Millares [0] 4 3 2 13" xfId="22024" xr:uid="{D6A68DA0-0367-43D8-A8AD-CB0F2126C8B8}"/>
    <cellStyle name="Millares [0] 4 3 2 14" xfId="43527" xr:uid="{6AF42CE1-4A07-494B-9CB4-25F2E5D730AE}"/>
    <cellStyle name="Millares [0] 4 3 2 15" xfId="50131" xr:uid="{BC57419D-87CA-4531-826A-11EC102170D4}"/>
    <cellStyle name="Millares [0] 4 3 2 2" xfId="798" xr:uid="{71BCE479-CE0C-4FE9-BFC1-160834F8A8F0}"/>
    <cellStyle name="Millares [0] 4 3 2 2 10" xfId="15699" xr:uid="{DC5C8286-B55A-42D1-B0FC-48C164C1BC89}"/>
    <cellStyle name="Millares [0] 4 3 2 2 10 2" xfId="37202" xr:uid="{4471946F-11CC-4C91-AFD8-F0B4CB30F953}"/>
    <cellStyle name="Millares [0] 4 3 2 2 11" xfId="22304" xr:uid="{80A7BB29-1949-4591-AEB0-9A411F835BD9}"/>
    <cellStyle name="Millares [0] 4 3 2 2 12" xfId="43807" xr:uid="{CB73126E-E961-4EC0-ABEE-0FD0E9B56DDF}"/>
    <cellStyle name="Millares [0] 4 3 2 2 13" xfId="50411" xr:uid="{F1BF4A2A-19E5-4B59-B198-AFE36F6DA990}"/>
    <cellStyle name="Millares [0] 4 3 2 2 2" xfId="1744" xr:uid="{BD10AAB8-0252-4E1A-A98B-01BC7D7E9255}"/>
    <cellStyle name="Millares [0] 4 3 2 2 2 2" xfId="4573" xr:uid="{6D42CD7C-BCEB-4F33-BA89-42157B59A5BE}"/>
    <cellStyle name="Millares [0] 4 3 2 2 2 2 2" xfId="12839" xr:uid="{9A828536-4B89-4D5D-A456-CA8B6DF8A7C8}"/>
    <cellStyle name="Millares [0] 4 3 2 2 2 2 2 2" xfId="34342" xr:uid="{9A93CF93-E348-47DD-A211-1065075E7DED}"/>
    <cellStyle name="Millares [0] 4 3 2 2 2 2 3" xfId="19474" xr:uid="{77A3D72B-7272-4A95-B0C7-E570E9A0025F}"/>
    <cellStyle name="Millares [0] 4 3 2 2 2 2 3 2" xfId="40977" xr:uid="{0A6E99A9-C613-4507-A698-3CEF9C3C5B56}"/>
    <cellStyle name="Millares [0] 4 3 2 2 2 2 4" xfId="26079" xr:uid="{215366D1-0BA6-4FAF-9CFD-077683A167CC}"/>
    <cellStyle name="Millares [0] 4 3 2 2 2 2 5" xfId="47582" xr:uid="{BD95B654-D16F-410D-BAE9-6374F695288A}"/>
    <cellStyle name="Millares [0] 4 3 2 2 2 2 6" xfId="54186" xr:uid="{CE44C7EE-5BA7-4B62-BFD0-455CF86A1ACC}"/>
    <cellStyle name="Millares [0] 4 3 2 2 2 3" xfId="6712" xr:uid="{3AFCA9A3-2A28-4679-8E14-12A7571E0C02}"/>
    <cellStyle name="Millares [0] 4 3 2 2 2 3 2" xfId="14978" xr:uid="{5044BA98-5EAE-41CE-8B6E-23323F751EDE}"/>
    <cellStyle name="Millares [0] 4 3 2 2 2 3 2 2" xfId="36481" xr:uid="{660D2ED7-665E-47DD-AD99-3D08D1BA8399}"/>
    <cellStyle name="Millares [0] 4 3 2 2 2 3 3" xfId="21613" xr:uid="{BC1FEC6A-86B8-4C79-812E-9EB494774896}"/>
    <cellStyle name="Millares [0] 4 3 2 2 2 3 3 2" xfId="43116" xr:uid="{8AA19654-688C-4F14-B268-67704140187B}"/>
    <cellStyle name="Millares [0] 4 3 2 2 2 3 4" xfId="28218" xr:uid="{F8327AED-D516-4F49-808B-0B7C5BFCD78C}"/>
    <cellStyle name="Millares [0] 4 3 2 2 2 3 5" xfId="49721" xr:uid="{111F25DD-7D91-4EE8-9DA5-4CB551272942}"/>
    <cellStyle name="Millares [0] 4 3 2 2 2 3 6" xfId="56325" xr:uid="{34BA1DAD-6F2C-4803-98FC-BC9B78907DB0}"/>
    <cellStyle name="Millares [0] 4 3 2 2 2 4" xfId="8353" xr:uid="{1C366D33-212F-4DAC-81F8-0C4C776EA086}"/>
    <cellStyle name="Millares [0] 4 3 2 2 2 4 2" xfId="29856" xr:uid="{91BD6F2D-34F9-4747-9290-D6976B1F1342}"/>
    <cellStyle name="Millares [0] 4 3 2 2 2 5" xfId="10010" xr:uid="{E8F75D03-18C5-4220-AD02-092174CD5F2C}"/>
    <cellStyle name="Millares [0] 4 3 2 2 2 5 2" xfId="31513" xr:uid="{82B3D15D-DD3A-4FAB-BA3C-A36F46D37083}"/>
    <cellStyle name="Millares [0] 4 3 2 2 2 6" xfId="16645" xr:uid="{00079B03-AE3B-483B-8790-46FBBAFB7AB6}"/>
    <cellStyle name="Millares [0] 4 3 2 2 2 6 2" xfId="38148" xr:uid="{F8ABA8FD-BF2A-4198-B816-DD89B09757B9}"/>
    <cellStyle name="Millares [0] 4 3 2 2 2 7" xfId="23250" xr:uid="{897A5DCE-EA5D-402A-A204-1655EB58C2BF}"/>
    <cellStyle name="Millares [0] 4 3 2 2 2 8" xfId="44753" xr:uid="{7CFCE9FC-DBAB-485B-9489-8B16238D13E0}"/>
    <cellStyle name="Millares [0] 4 3 2 2 2 9" xfId="51357" xr:uid="{247BBEA3-53D1-45D9-A046-A20ED68B37D7}"/>
    <cellStyle name="Millares [0] 4 3 2 2 3" xfId="2431" xr:uid="{10F5AA97-8A7D-4D1D-981D-B3564E5B37C8}"/>
    <cellStyle name="Millares [0] 4 3 2 2 3 2" xfId="10697" xr:uid="{89075538-CAEB-42B2-A291-61EC29EAA3BD}"/>
    <cellStyle name="Millares [0] 4 3 2 2 3 2 2" xfId="32200" xr:uid="{58274EB4-E643-44EA-A2A4-24224CE05A74}"/>
    <cellStyle name="Millares [0] 4 3 2 2 3 3" xfId="17332" xr:uid="{239425A6-70A2-4DDE-A19D-41857720B605}"/>
    <cellStyle name="Millares [0] 4 3 2 2 3 3 2" xfId="38835" xr:uid="{2809F939-4B20-4915-BF9F-7180DDA68A8C}"/>
    <cellStyle name="Millares [0] 4 3 2 2 3 4" xfId="23937" xr:uid="{127E012D-BD6A-43A2-B8E5-1D51DCFB791F}"/>
    <cellStyle name="Millares [0] 4 3 2 2 3 5" xfId="45440" xr:uid="{B268D79D-5A6D-42DA-A8B0-DDB502FE2849}"/>
    <cellStyle name="Millares [0] 4 3 2 2 3 6" xfId="52044" xr:uid="{C1052C18-EF6D-4A91-A19D-C4CA2248BDEA}"/>
    <cellStyle name="Millares [0] 4 3 2 2 4" xfId="2948" xr:uid="{B43F4B7A-D50F-4424-AEF4-B6A2FC9BBA93}"/>
    <cellStyle name="Millares [0] 4 3 2 2 4 2" xfId="11214" xr:uid="{1DAA9DA9-66DC-4FEA-93BD-62D7408670E3}"/>
    <cellStyle name="Millares [0] 4 3 2 2 4 2 2" xfId="32717" xr:uid="{BABB50FE-8C98-4CA2-BEBD-450AD77517B2}"/>
    <cellStyle name="Millares [0] 4 3 2 2 4 3" xfId="17849" xr:uid="{1AFFE014-AADC-4D4A-802D-B8606FD6B4AE}"/>
    <cellStyle name="Millares [0] 4 3 2 2 4 3 2" xfId="39352" xr:uid="{93BA9A4C-730C-48CE-9378-D422AEB3A5E4}"/>
    <cellStyle name="Millares [0] 4 3 2 2 4 4" xfId="24454" xr:uid="{D706E62A-AF67-4BF9-B030-DBE9415E473A}"/>
    <cellStyle name="Millares [0] 4 3 2 2 4 5" xfId="45957" xr:uid="{D1C2BA76-D801-4099-BF5B-18F1542DF8AE}"/>
    <cellStyle name="Millares [0] 4 3 2 2 4 6" xfId="52561" xr:uid="{3364D28C-706D-4B6C-81FE-B7974FD73211}"/>
    <cellStyle name="Millares [0] 4 3 2 2 5" xfId="3627" xr:uid="{668128A6-90E7-49EC-868D-09382B4A7372}"/>
    <cellStyle name="Millares [0] 4 3 2 2 5 2" xfId="11893" xr:uid="{1A8AC203-3CCA-42E5-B4F0-B0A6D41B46C2}"/>
    <cellStyle name="Millares [0] 4 3 2 2 5 2 2" xfId="33396" xr:uid="{E9F6FC60-62D7-4E61-8F97-5A32D854EE10}"/>
    <cellStyle name="Millares [0] 4 3 2 2 5 3" xfId="18528" xr:uid="{F7793C7B-2727-47D2-A8B4-BBC16568DFC4}"/>
    <cellStyle name="Millares [0] 4 3 2 2 5 3 2" xfId="40031" xr:uid="{B7F389AD-3E9D-4106-BD1D-475DD0D6F8C3}"/>
    <cellStyle name="Millares [0] 4 3 2 2 5 4" xfId="25133" xr:uid="{AE1B4E19-7FDE-435A-ABC1-C52975F888DC}"/>
    <cellStyle name="Millares [0] 4 3 2 2 5 5" xfId="46636" xr:uid="{30AA1214-CEAF-4362-AC42-1EE31C829965}"/>
    <cellStyle name="Millares [0] 4 3 2 2 5 6" xfId="53240" xr:uid="{2995863E-6C1D-494D-8CB7-E5BF97BDAB7F}"/>
    <cellStyle name="Millares [0] 4 3 2 2 6" xfId="5092" xr:uid="{214CF054-B381-4EB9-BA61-ADF4DF7C5D34}"/>
    <cellStyle name="Millares [0] 4 3 2 2 6 2" xfId="13358" xr:uid="{DAAE8AA7-6347-4FFE-AFC6-4C65E575DBB4}"/>
    <cellStyle name="Millares [0] 4 3 2 2 6 2 2" xfId="34861" xr:uid="{6A03DE3D-28D0-4982-8E6A-16FF080E186F}"/>
    <cellStyle name="Millares [0] 4 3 2 2 6 3" xfId="19993" xr:uid="{0734A9A4-08FB-4B0D-8F31-DB072E52ABFC}"/>
    <cellStyle name="Millares [0] 4 3 2 2 6 3 2" xfId="41496" xr:uid="{CFA1C96D-AE02-4829-B808-2F4E035A7029}"/>
    <cellStyle name="Millares [0] 4 3 2 2 6 4" xfId="26598" xr:uid="{A9AE8DA8-7B9E-4DA0-A2FB-FD8960C573D5}"/>
    <cellStyle name="Millares [0] 4 3 2 2 6 5" xfId="48101" xr:uid="{00E52022-CBCF-457A-83A2-28DA184FAC99}"/>
    <cellStyle name="Millares [0] 4 3 2 2 6 6" xfId="54705" xr:uid="{E0C81C93-68A3-47B7-95FD-CEE98A872777}"/>
    <cellStyle name="Millares [0] 4 3 2 2 7" xfId="5766" xr:uid="{37000F63-7EA4-47B9-AD2C-E5D5F2324290}"/>
    <cellStyle name="Millares [0] 4 3 2 2 7 2" xfId="14032" xr:uid="{CF75E193-764D-4FDF-B882-A3DDE0015B51}"/>
    <cellStyle name="Millares [0] 4 3 2 2 7 2 2" xfId="35535" xr:uid="{C4FBA7C4-69A9-4569-B75A-5D2FAC109D87}"/>
    <cellStyle name="Millares [0] 4 3 2 2 7 3" xfId="20667" xr:uid="{BDFFB108-4E1C-415B-AE57-351A9884952A}"/>
    <cellStyle name="Millares [0] 4 3 2 2 7 3 2" xfId="42170" xr:uid="{DF98A4BF-E406-4559-AA52-943BEB36309B}"/>
    <cellStyle name="Millares [0] 4 3 2 2 7 4" xfId="27272" xr:uid="{7B1EC057-A511-4CFF-B287-0E9A09B7604B}"/>
    <cellStyle name="Millares [0] 4 3 2 2 7 5" xfId="48775" xr:uid="{3B5EA53E-8E97-40A8-89C0-A42C96648FB4}"/>
    <cellStyle name="Millares [0] 4 3 2 2 7 6" xfId="55379" xr:uid="{B6414B57-95F2-480B-84A5-D4106A68848C}"/>
    <cellStyle name="Millares [0] 4 3 2 2 8" xfId="7407" xr:uid="{316D53CF-3B44-4EE2-BC12-6F296ABE1FB4}"/>
    <cellStyle name="Millares [0] 4 3 2 2 8 2" xfId="28910" xr:uid="{9D963A96-2418-4B45-AC94-4054CBB472BE}"/>
    <cellStyle name="Millares [0] 4 3 2 2 9" xfId="9064" xr:uid="{0DBEFF4D-E802-4F72-920D-3B802106CF9D}"/>
    <cellStyle name="Millares [0] 4 3 2 2 9 2" xfId="30567" xr:uid="{046626D0-93E9-4A37-A6E1-D7E8D6924911}"/>
    <cellStyle name="Millares [0] 4 3 2 3" xfId="1068" xr:uid="{E35C4718-D066-46D7-AB1D-B91A90BEC72B}"/>
    <cellStyle name="Millares [0] 4 3 2 3 2" xfId="3897" xr:uid="{F7BD662C-6BC8-49D3-985E-F4EC0378EE6F}"/>
    <cellStyle name="Millares [0] 4 3 2 3 2 2" xfId="12163" xr:uid="{831FA984-7EF4-49F9-B65D-C766365D544A}"/>
    <cellStyle name="Millares [0] 4 3 2 3 2 2 2" xfId="33666" xr:uid="{48A5F7C7-D4D2-4935-A521-BF05FE8E6806}"/>
    <cellStyle name="Millares [0] 4 3 2 3 2 3" xfId="18798" xr:uid="{4EEB1679-A985-4647-AE20-2EC5253E0BC9}"/>
    <cellStyle name="Millares [0] 4 3 2 3 2 3 2" xfId="40301" xr:uid="{F95EAA47-BFED-4ED5-BFB0-F85CFD73660C}"/>
    <cellStyle name="Millares [0] 4 3 2 3 2 4" xfId="25403" xr:uid="{68A625F6-A536-4224-A919-D5D48BC6C55D}"/>
    <cellStyle name="Millares [0] 4 3 2 3 2 5" xfId="46906" xr:uid="{C2826BAC-093F-43FF-ACED-F5BDB9EC4655}"/>
    <cellStyle name="Millares [0] 4 3 2 3 2 6" xfId="53510" xr:uid="{145A7525-022A-4F69-A4F8-2699EF821AAA}"/>
    <cellStyle name="Millares [0] 4 3 2 3 3" xfId="6036" xr:uid="{B7FD2170-EA85-4EE1-8A82-48A95F08BEF0}"/>
    <cellStyle name="Millares [0] 4 3 2 3 3 2" xfId="14302" xr:uid="{BCB6778C-80A8-4E16-8A1F-C90A98D6BEEF}"/>
    <cellStyle name="Millares [0] 4 3 2 3 3 2 2" xfId="35805" xr:uid="{AF79A9C2-BB50-469F-9391-6884A7BE6B29}"/>
    <cellStyle name="Millares [0] 4 3 2 3 3 3" xfId="20937" xr:uid="{B11151AC-45A6-420D-94ED-8E6601E40677}"/>
    <cellStyle name="Millares [0] 4 3 2 3 3 3 2" xfId="42440" xr:uid="{C68A276E-AEC4-42E1-A0B4-080CD4C23BC4}"/>
    <cellStyle name="Millares [0] 4 3 2 3 3 4" xfId="27542" xr:uid="{07D24BDB-FF9C-4765-A392-033D39D22A2E}"/>
    <cellStyle name="Millares [0] 4 3 2 3 3 5" xfId="49045" xr:uid="{5CA46CB8-8FAF-495D-9C1B-F61EA27FA867}"/>
    <cellStyle name="Millares [0] 4 3 2 3 3 6" xfId="55649" xr:uid="{2CD37B9E-90E3-4A22-AF45-4074E727591A}"/>
    <cellStyle name="Millares [0] 4 3 2 3 4" xfId="7677" xr:uid="{10A02BD6-8593-4948-B59B-A2BCBB2EC8A1}"/>
    <cellStyle name="Millares [0] 4 3 2 3 4 2" xfId="29180" xr:uid="{06429011-A7EF-4446-9F64-F1ADEA0D4849}"/>
    <cellStyle name="Millares [0] 4 3 2 3 5" xfId="9334" xr:uid="{C0A31ABE-3316-4FDD-A481-306109B7FEFB}"/>
    <cellStyle name="Millares [0] 4 3 2 3 5 2" xfId="30837" xr:uid="{5194BA6F-E71E-4DB0-876C-25BA73F1C453}"/>
    <cellStyle name="Millares [0] 4 3 2 3 6" xfId="15969" xr:uid="{B516D23C-3DF9-44A2-AD8C-BB5B8F0AEB79}"/>
    <cellStyle name="Millares [0] 4 3 2 3 6 2" xfId="37472" xr:uid="{1407857D-1D05-4EF6-B40E-34ABFD145660}"/>
    <cellStyle name="Millares [0] 4 3 2 3 7" xfId="22574" xr:uid="{114A67BA-2D8D-47C7-8563-8BED907A346C}"/>
    <cellStyle name="Millares [0] 4 3 2 3 8" xfId="44077" xr:uid="{6D1CFF6B-138E-4A4D-BD5D-003B43381D9B}"/>
    <cellStyle name="Millares [0] 4 3 2 3 9" xfId="50681" xr:uid="{96033923-8017-4C51-A202-143749A31FF4}"/>
    <cellStyle name="Millares [0] 4 3 2 4" xfId="1464" xr:uid="{08630656-7D88-4548-877E-55F1DA0FDC44}"/>
    <cellStyle name="Millares [0] 4 3 2 4 2" xfId="4293" xr:uid="{4792B4D7-A695-47CD-8BE4-88DC6465C0B3}"/>
    <cellStyle name="Millares [0] 4 3 2 4 2 2" xfId="12559" xr:uid="{C092EFEF-5132-44B6-8028-78860FBAC323}"/>
    <cellStyle name="Millares [0] 4 3 2 4 2 2 2" xfId="34062" xr:uid="{FE82B128-7891-43B6-821E-2745E44FB84E}"/>
    <cellStyle name="Millares [0] 4 3 2 4 2 3" xfId="19194" xr:uid="{AF9A70B6-F2FA-4E3D-9799-0456AD3ECFE5}"/>
    <cellStyle name="Millares [0] 4 3 2 4 2 3 2" xfId="40697" xr:uid="{F41BAF91-FEED-4D61-A0AA-E69C1C0BEBAB}"/>
    <cellStyle name="Millares [0] 4 3 2 4 2 4" xfId="25799" xr:uid="{5472EAA8-0146-4729-B695-1775EDE08B42}"/>
    <cellStyle name="Millares [0] 4 3 2 4 2 5" xfId="47302" xr:uid="{FE60657E-C34D-43DD-9EDE-F70371693F5D}"/>
    <cellStyle name="Millares [0] 4 3 2 4 2 6" xfId="53906" xr:uid="{8F3F45CB-52C5-46DB-92FA-C9675D8B686C}"/>
    <cellStyle name="Millares [0] 4 3 2 4 3" xfId="6432" xr:uid="{E57339C7-88D0-4F8E-84D4-A2055AA27E66}"/>
    <cellStyle name="Millares [0] 4 3 2 4 3 2" xfId="14698" xr:uid="{C36D52CA-31E1-4256-B044-E3F98CF36399}"/>
    <cellStyle name="Millares [0] 4 3 2 4 3 2 2" xfId="36201" xr:uid="{360CF540-91CC-4551-B7DC-CC03AB5E36A4}"/>
    <cellStyle name="Millares [0] 4 3 2 4 3 3" xfId="21333" xr:uid="{E3A30CBF-AAEB-43FB-96B2-A1B60B06E0EF}"/>
    <cellStyle name="Millares [0] 4 3 2 4 3 3 2" xfId="42836" xr:uid="{884C3907-8D37-4F3A-AF8A-1D0B293EDBE0}"/>
    <cellStyle name="Millares [0] 4 3 2 4 3 4" xfId="27938" xr:uid="{20E2DD6D-D0A2-4DDC-9F15-37B3F9B5909A}"/>
    <cellStyle name="Millares [0] 4 3 2 4 3 5" xfId="49441" xr:uid="{A3654227-30C6-4C49-9E48-61BA81FABD30}"/>
    <cellStyle name="Millares [0] 4 3 2 4 3 6" xfId="56045" xr:uid="{D98D5EAE-CB92-434B-98FC-ABCE6757086C}"/>
    <cellStyle name="Millares [0] 4 3 2 4 4" xfId="8073" xr:uid="{AEAC641B-6024-494D-9FC1-F14FD3E0804A}"/>
    <cellStyle name="Millares [0] 4 3 2 4 4 2" xfId="29576" xr:uid="{A515D6DB-E921-41B7-AE49-304B827BFBF4}"/>
    <cellStyle name="Millares [0] 4 3 2 4 5" xfId="9730" xr:uid="{F866F036-F515-4B98-87AF-4AFAC466D155}"/>
    <cellStyle name="Millares [0] 4 3 2 4 5 2" xfId="31233" xr:uid="{8A74DB64-7011-4288-86C7-1FF351FE15A2}"/>
    <cellStyle name="Millares [0] 4 3 2 4 6" xfId="16365" xr:uid="{44508BFA-99B4-403A-AA1E-B9C468721C11}"/>
    <cellStyle name="Millares [0] 4 3 2 4 6 2" xfId="37868" xr:uid="{E295E2C0-E29E-402B-B25B-BC87C2861803}"/>
    <cellStyle name="Millares [0] 4 3 2 4 7" xfId="22970" xr:uid="{1C515FB9-8FC3-4D78-9203-94977A0897DB}"/>
    <cellStyle name="Millares [0] 4 3 2 4 8" xfId="44473" xr:uid="{0771E4A3-0B1F-4AAB-AA78-456EA4FAD556}"/>
    <cellStyle name="Millares [0] 4 3 2 4 9" xfId="51077" xr:uid="{8BC1FCC6-9CF4-40DA-AC21-8CAE44787498}"/>
    <cellStyle name="Millares [0] 4 3 2 5" xfId="2151" xr:uid="{8198FBFA-4852-4932-A1CF-82E106F38536}"/>
    <cellStyle name="Millares [0] 4 3 2 5 2" xfId="10417" xr:uid="{812D43D0-4B1C-41C3-91B9-6786BECB0711}"/>
    <cellStyle name="Millares [0] 4 3 2 5 2 2" xfId="31920" xr:uid="{C1E5A1ED-8A65-4399-B946-658CC583D30D}"/>
    <cellStyle name="Millares [0] 4 3 2 5 3" xfId="17052" xr:uid="{40DA8FEA-C57E-42CD-81DA-056E7855E081}"/>
    <cellStyle name="Millares [0] 4 3 2 5 3 2" xfId="38555" xr:uid="{60DD9253-B256-497B-9295-52FC10504667}"/>
    <cellStyle name="Millares [0] 4 3 2 5 4" xfId="23657" xr:uid="{C2AAF608-1CB2-40C7-A834-E522C8C2165A}"/>
    <cellStyle name="Millares [0] 4 3 2 5 5" xfId="45160" xr:uid="{C1424225-DE5B-4578-8AD9-1F3BEBF3A976}"/>
    <cellStyle name="Millares [0] 4 3 2 5 6" xfId="51764" xr:uid="{44DEA04E-BBB3-48D1-A310-38A435144B37}"/>
    <cellStyle name="Millares [0] 4 3 2 6" xfId="2698" xr:uid="{4BA391B0-F805-4A38-A49B-312E9309C99C}"/>
    <cellStyle name="Millares [0] 4 3 2 6 2" xfId="10964" xr:uid="{4870254A-7F58-4CCC-B82E-E8EC6B127B00}"/>
    <cellStyle name="Millares [0] 4 3 2 6 2 2" xfId="32467" xr:uid="{4BA646C3-5F5A-4D47-BAA7-1139CBAECA7F}"/>
    <cellStyle name="Millares [0] 4 3 2 6 3" xfId="17599" xr:uid="{463CF869-A070-48CE-AA50-4B46530D6D60}"/>
    <cellStyle name="Millares [0] 4 3 2 6 3 2" xfId="39102" xr:uid="{A7FD4BB0-17DB-4EBE-B304-C533520EC06B}"/>
    <cellStyle name="Millares [0] 4 3 2 6 4" xfId="24204" xr:uid="{68632EB9-8AB2-4D6D-A440-D4FC836C7220}"/>
    <cellStyle name="Millares [0] 4 3 2 6 5" xfId="45707" xr:uid="{98449DF6-8D80-489E-A1A0-B731EA8154E8}"/>
    <cellStyle name="Millares [0] 4 3 2 6 6" xfId="52311" xr:uid="{16BA2BD0-A075-4165-AF05-7D6BB12C3C60}"/>
    <cellStyle name="Millares [0] 4 3 2 7" xfId="3347" xr:uid="{D7420993-3930-45FA-AF41-FA1DB0142C2A}"/>
    <cellStyle name="Millares [0] 4 3 2 7 2" xfId="11613" xr:uid="{E966AA08-6242-4558-A4A8-FF65ABC82395}"/>
    <cellStyle name="Millares [0] 4 3 2 7 2 2" xfId="33116" xr:uid="{2ADB14DE-77BD-4B65-8A22-662DE78BC1CA}"/>
    <cellStyle name="Millares [0] 4 3 2 7 3" xfId="18248" xr:uid="{B879725A-FB0C-4249-BA9A-8C07AA5B3B2A}"/>
    <cellStyle name="Millares [0] 4 3 2 7 3 2" xfId="39751" xr:uid="{7CD53D1E-9F0E-4543-B8B6-976AEC31E12A}"/>
    <cellStyle name="Millares [0] 4 3 2 7 4" xfId="24853" xr:uid="{44CB3681-D28B-45C3-B11F-69DF75352F8C}"/>
    <cellStyle name="Millares [0] 4 3 2 7 5" xfId="46356" xr:uid="{CE6EDE63-0B83-40F0-8B06-D044E9305275}"/>
    <cellStyle name="Millares [0] 4 3 2 7 6" xfId="52960" xr:uid="{27FC433D-DE7F-4B68-8A6F-C6FF50FC8F8F}"/>
    <cellStyle name="Millares [0] 4 3 2 8" xfId="4842" xr:uid="{BB2BA979-B180-4253-A8AD-5A57F0E774EB}"/>
    <cellStyle name="Millares [0] 4 3 2 8 2" xfId="13108" xr:uid="{83A3EB6B-B336-488E-A40E-0CC05FDB0ADE}"/>
    <cellStyle name="Millares [0] 4 3 2 8 2 2" xfId="34611" xr:uid="{3641E973-CB9C-4F99-89C8-26B86DD1E7B6}"/>
    <cellStyle name="Millares [0] 4 3 2 8 3" xfId="19743" xr:uid="{1982B474-5D6D-4955-8F0E-D9DB633735E9}"/>
    <cellStyle name="Millares [0] 4 3 2 8 3 2" xfId="41246" xr:uid="{C6315FA3-DBC4-4832-B612-3343A079C1A6}"/>
    <cellStyle name="Millares [0] 4 3 2 8 4" xfId="26348" xr:uid="{CDEB22BF-C35E-43D9-ABC5-0F5D76F8A1E8}"/>
    <cellStyle name="Millares [0] 4 3 2 8 5" xfId="47851" xr:uid="{88DBB42F-9A93-45E6-8680-B1553FAF5F0A}"/>
    <cellStyle name="Millares [0] 4 3 2 8 6" xfId="54455" xr:uid="{960F5D6C-8A6F-4BAB-A05E-0E212DCA7B9F}"/>
    <cellStyle name="Millares [0] 4 3 2 9" xfId="5486" xr:uid="{3A18046F-D4A5-44C3-9CB0-E0680F72E33D}"/>
    <cellStyle name="Millares [0] 4 3 2 9 2" xfId="13752" xr:uid="{FB893068-EA1C-45B2-8081-E6200BA1F9FB}"/>
    <cellStyle name="Millares [0] 4 3 2 9 2 2" xfId="35255" xr:uid="{D4B0974F-4795-40CD-9784-D4B26660B93E}"/>
    <cellStyle name="Millares [0] 4 3 2 9 3" xfId="20387" xr:uid="{F9408565-2226-4101-9B5B-71CEE12703AA}"/>
    <cellStyle name="Millares [0] 4 3 2 9 3 2" xfId="41890" xr:uid="{7384BD12-A858-4B61-A9C3-8A918B1616A8}"/>
    <cellStyle name="Millares [0] 4 3 2 9 4" xfId="26992" xr:uid="{176D8763-EB4C-4B97-9067-EC081E85EC3D}"/>
    <cellStyle name="Millares [0] 4 3 2 9 5" xfId="48495" xr:uid="{FBAF6F80-931D-4EC0-8928-A07F73372E47}"/>
    <cellStyle name="Millares [0] 4 3 2 9 6" xfId="55099" xr:uid="{7B4F8CCD-6A08-4C79-AFAE-B23CC72E508B}"/>
    <cellStyle name="Millares [0] 4 3 3" xfId="388" xr:uid="{F72354AE-D363-4A86-B1AA-31F786440BC8}"/>
    <cellStyle name="Millares [0] 4 3 3 10" xfId="15291" xr:uid="{E971D99C-D3C0-4123-80A3-062B9E530AA5}"/>
    <cellStyle name="Millares [0] 4 3 3 10 2" xfId="36794" xr:uid="{BD0F55C2-6B7A-4831-BC6B-E83B86941623}"/>
    <cellStyle name="Millares [0] 4 3 3 11" xfId="21896" xr:uid="{540A0CAA-51AA-4BFE-A116-5F5C0E942904}"/>
    <cellStyle name="Millares [0] 4 3 3 12" xfId="43399" xr:uid="{4D982CFB-9B7F-400E-89BE-44DB6DC2F23C}"/>
    <cellStyle name="Millares [0] 4 3 3 13" xfId="50003" xr:uid="{B21B199C-6576-4967-940D-8FBC56B69CF6}"/>
    <cellStyle name="Millares [0] 4 3 3 2" xfId="1336" xr:uid="{2AEA03CB-C784-497D-8606-D7460FBA8061}"/>
    <cellStyle name="Millares [0] 4 3 3 2 2" xfId="4165" xr:uid="{2C96BE6F-F77D-4A29-BA9A-670D7EEFF2DD}"/>
    <cellStyle name="Millares [0] 4 3 3 2 2 2" xfId="12431" xr:uid="{B41E195A-D680-4BFB-B5A5-0ED16FDBEF88}"/>
    <cellStyle name="Millares [0] 4 3 3 2 2 2 2" xfId="33934" xr:uid="{0CD9C727-144F-43B8-8A50-4514FFBD773E}"/>
    <cellStyle name="Millares [0] 4 3 3 2 2 3" xfId="19066" xr:uid="{1002FD3A-A33D-4C09-BC92-DE8F6E695346}"/>
    <cellStyle name="Millares [0] 4 3 3 2 2 3 2" xfId="40569" xr:uid="{72B5CFCF-237F-404B-AF1A-C0592058843B}"/>
    <cellStyle name="Millares [0] 4 3 3 2 2 4" xfId="25671" xr:uid="{E556DF46-222A-4915-A531-F07FE8FB961D}"/>
    <cellStyle name="Millares [0] 4 3 3 2 2 5" xfId="47174" xr:uid="{00FFAED6-89DE-4140-A338-784B5EE8DD41}"/>
    <cellStyle name="Millares [0] 4 3 3 2 2 6" xfId="53778" xr:uid="{92455A70-39F5-41FE-88D2-E365D042C9E3}"/>
    <cellStyle name="Millares [0] 4 3 3 2 3" xfId="6304" xr:uid="{EBE3931E-A478-4C46-936B-8C5E4A18CB07}"/>
    <cellStyle name="Millares [0] 4 3 3 2 3 2" xfId="14570" xr:uid="{281BDE95-C35E-4921-80CF-9D24D8F930F1}"/>
    <cellStyle name="Millares [0] 4 3 3 2 3 2 2" xfId="36073" xr:uid="{F639851E-43AF-4E4E-B358-4AF7D325D82D}"/>
    <cellStyle name="Millares [0] 4 3 3 2 3 3" xfId="21205" xr:uid="{4CE42588-1166-4804-815E-2D3A89F59C33}"/>
    <cellStyle name="Millares [0] 4 3 3 2 3 3 2" xfId="42708" xr:uid="{91B4FEDC-7737-4FFF-B92D-A15B64634ED7}"/>
    <cellStyle name="Millares [0] 4 3 3 2 3 4" xfId="27810" xr:uid="{67560CF9-7700-47FA-B106-7932DD166CC2}"/>
    <cellStyle name="Millares [0] 4 3 3 2 3 5" xfId="49313" xr:uid="{DE880C4B-24DB-4037-8341-6E6B9F3A5DE1}"/>
    <cellStyle name="Millares [0] 4 3 3 2 3 6" xfId="55917" xr:uid="{6078027E-7B16-4B63-9B48-9109D832E8DC}"/>
    <cellStyle name="Millares [0] 4 3 3 2 4" xfId="7945" xr:uid="{3FF658F8-31F2-4D9D-A070-5C418CA941C1}"/>
    <cellStyle name="Millares [0] 4 3 3 2 4 2" xfId="29448" xr:uid="{F83C527B-A871-433D-B0E2-06AB093C5425}"/>
    <cellStyle name="Millares [0] 4 3 3 2 5" xfId="9602" xr:uid="{34F4E36E-2F85-4FCC-9714-572D75625F93}"/>
    <cellStyle name="Millares [0] 4 3 3 2 5 2" xfId="31105" xr:uid="{04DD1846-2112-497A-8675-6DA5BC89AC32}"/>
    <cellStyle name="Millares [0] 4 3 3 2 6" xfId="16237" xr:uid="{F333B82E-766C-4F42-8215-A9A10CFD6E84}"/>
    <cellStyle name="Millares [0] 4 3 3 2 6 2" xfId="37740" xr:uid="{56B9F0C6-D933-4E13-9273-3D7B01CF5C5B}"/>
    <cellStyle name="Millares [0] 4 3 3 2 7" xfId="22842" xr:uid="{A1257AC7-225E-4416-BF5B-533A9046F33A}"/>
    <cellStyle name="Millares [0] 4 3 3 2 8" xfId="44345" xr:uid="{B0A07F18-1115-49DA-B806-F43F457F3951}"/>
    <cellStyle name="Millares [0] 4 3 3 2 9" xfId="50949" xr:uid="{0858ED92-C76F-48AD-B0C5-035EA7436C26}"/>
    <cellStyle name="Millares [0] 4 3 3 3" xfId="2023" xr:uid="{5B98D2E8-B6A3-4699-BB30-3702FB1A5902}"/>
    <cellStyle name="Millares [0] 4 3 3 3 2" xfId="10289" xr:uid="{658771E1-8583-414A-841F-EBA36F897262}"/>
    <cellStyle name="Millares [0] 4 3 3 3 2 2" xfId="31792" xr:uid="{C6C14300-AE3B-45BD-AE1E-19D9E911B6A8}"/>
    <cellStyle name="Millares [0] 4 3 3 3 3" xfId="16924" xr:uid="{179A919F-868B-4846-A6F2-F1AE6DEB2D57}"/>
    <cellStyle name="Millares [0] 4 3 3 3 3 2" xfId="38427" xr:uid="{CF4B5D5D-36BC-454B-968D-FAAFCEED1870}"/>
    <cellStyle name="Millares [0] 4 3 3 3 4" xfId="23529" xr:uid="{0DE4DEB6-F274-4883-93B1-4FB0C44224FD}"/>
    <cellStyle name="Millares [0] 4 3 3 3 5" xfId="45032" xr:uid="{8AD24FB1-7986-4147-99B5-C33B3BCBDD4E}"/>
    <cellStyle name="Millares [0] 4 3 3 3 6" xfId="51636" xr:uid="{295E5215-F3E0-41CC-A3D2-29402B441A8B}"/>
    <cellStyle name="Millares [0] 4 3 3 4" xfId="2822" xr:uid="{FB541F1E-648F-44EB-AEA7-A8B17E725942}"/>
    <cellStyle name="Millares [0] 4 3 3 4 2" xfId="11088" xr:uid="{4C36DBEA-8884-4BD7-BBA8-58CB0CA85D5C}"/>
    <cellStyle name="Millares [0] 4 3 3 4 2 2" xfId="32591" xr:uid="{5BAD69F0-7FB7-482E-985D-D2E5E89BCB9A}"/>
    <cellStyle name="Millares [0] 4 3 3 4 3" xfId="17723" xr:uid="{9E00ED6A-CAE8-4BCC-BD0C-B8D6DDAFFB50}"/>
    <cellStyle name="Millares [0] 4 3 3 4 3 2" xfId="39226" xr:uid="{4B4F3A89-9FF6-4977-9C34-E147BCD9AE47}"/>
    <cellStyle name="Millares [0] 4 3 3 4 4" xfId="24328" xr:uid="{DE9ED086-DC41-47E9-A77D-A66877D6A467}"/>
    <cellStyle name="Millares [0] 4 3 3 4 5" xfId="45831" xr:uid="{3C7DFAEB-9753-468D-B98F-2294C35AA730}"/>
    <cellStyle name="Millares [0] 4 3 3 4 6" xfId="52435" xr:uid="{7AC7CF9E-1424-429B-9148-DBA803CC61C7}"/>
    <cellStyle name="Millares [0] 4 3 3 5" xfId="3219" xr:uid="{ACC88245-E34F-4239-A25E-6DB629EC3A26}"/>
    <cellStyle name="Millares [0] 4 3 3 5 2" xfId="11485" xr:uid="{D8C8CAD8-2E69-4E77-A453-1C3B00EBC15A}"/>
    <cellStyle name="Millares [0] 4 3 3 5 2 2" xfId="32988" xr:uid="{134A546E-3109-4E2B-9CEC-59DCC92B2C0B}"/>
    <cellStyle name="Millares [0] 4 3 3 5 3" xfId="18120" xr:uid="{C85042A3-4842-46B7-8527-D8BD1BEC8D8E}"/>
    <cellStyle name="Millares [0] 4 3 3 5 3 2" xfId="39623" xr:uid="{B013A4FB-013C-4D22-86B3-88D1878D3E0F}"/>
    <cellStyle name="Millares [0] 4 3 3 5 4" xfId="24725" xr:uid="{88498EDB-1C8E-43FA-9450-0BF9D7EF5560}"/>
    <cellStyle name="Millares [0] 4 3 3 5 5" xfId="46228" xr:uid="{48FF5773-7E28-4038-9EA7-FFF919F3C5A3}"/>
    <cellStyle name="Millares [0] 4 3 3 5 6" xfId="52832" xr:uid="{65223C0D-598D-4CE6-A502-76AA9473A9B8}"/>
    <cellStyle name="Millares [0] 4 3 3 6" xfId="4966" xr:uid="{BB95263A-B2EE-4469-A6CE-068A917F91F4}"/>
    <cellStyle name="Millares [0] 4 3 3 6 2" xfId="13232" xr:uid="{E9B28E6A-A40F-4672-98D5-664CD594231F}"/>
    <cellStyle name="Millares [0] 4 3 3 6 2 2" xfId="34735" xr:uid="{0E6FB739-8E45-4B68-9331-53FC4E590743}"/>
    <cellStyle name="Millares [0] 4 3 3 6 3" xfId="19867" xr:uid="{2004A87C-37CC-4448-A47D-825AD88B70E0}"/>
    <cellStyle name="Millares [0] 4 3 3 6 3 2" xfId="41370" xr:uid="{D019A526-B3B7-4699-8BE5-D9087D7C59AB}"/>
    <cellStyle name="Millares [0] 4 3 3 6 4" xfId="26472" xr:uid="{F4DF0840-5792-4EFB-9224-B1F1F4F04B1E}"/>
    <cellStyle name="Millares [0] 4 3 3 6 5" xfId="47975" xr:uid="{CC47BE69-674A-4036-AF02-08971546C702}"/>
    <cellStyle name="Millares [0] 4 3 3 6 6" xfId="54579" xr:uid="{8F936F40-1D2C-4A0E-A9B2-FC5FC53AA209}"/>
    <cellStyle name="Millares [0] 4 3 3 7" xfId="5358" xr:uid="{A2BC8BE5-48AE-4B19-A18E-09A3323AF6FD}"/>
    <cellStyle name="Millares [0] 4 3 3 7 2" xfId="13624" xr:uid="{C6FE15DD-CF07-4B66-9D71-AEA0620C26FF}"/>
    <cellStyle name="Millares [0] 4 3 3 7 2 2" xfId="35127" xr:uid="{94118EEF-FDAF-4CA0-9EDD-7A961AE57E00}"/>
    <cellStyle name="Millares [0] 4 3 3 7 3" xfId="20259" xr:uid="{D8807C5D-EDDE-4E0C-A5C4-3EB410A347B5}"/>
    <cellStyle name="Millares [0] 4 3 3 7 3 2" xfId="41762" xr:uid="{7478AB75-808C-46D8-9010-357C1B93A98F}"/>
    <cellStyle name="Millares [0] 4 3 3 7 4" xfId="26864" xr:uid="{D5D40621-1DBA-4753-BD16-63AB34BE8E0B}"/>
    <cellStyle name="Millares [0] 4 3 3 7 5" xfId="48367" xr:uid="{1FEF199B-7E9B-4618-9A02-3D24966C4730}"/>
    <cellStyle name="Millares [0] 4 3 3 7 6" xfId="54971" xr:uid="{62B1E046-452F-4229-9DE9-E9543CB0BA6B}"/>
    <cellStyle name="Millares [0] 4 3 3 8" xfId="6999" xr:uid="{9E95F027-3BA5-4F2C-9670-ECE30A18170C}"/>
    <cellStyle name="Millares [0] 4 3 3 8 2" xfId="28502" xr:uid="{A055CFFE-FE1E-4056-9D3D-FACB48787E2C}"/>
    <cellStyle name="Millares [0] 4 3 3 9" xfId="8655" xr:uid="{FDBD4F39-BA76-42D1-A34A-79048B088D6F}"/>
    <cellStyle name="Millares [0] 4 3 3 9 2" xfId="30158" xr:uid="{D366857F-1BD9-4A90-94CC-A491F5FDE634}"/>
    <cellStyle name="Millares [0] 4 3 4" xfId="672" xr:uid="{9A0F02F2-9E81-4C7B-8925-7F39CAD25EEA}"/>
    <cellStyle name="Millares [0] 4 3 4 10" xfId="43681" xr:uid="{2EEDA8EA-6488-4D61-A0CE-A77A11866696}"/>
    <cellStyle name="Millares [0] 4 3 4 11" xfId="50285" xr:uid="{A46A8E6F-25AB-4C89-9B54-6DE4B7B4B7ED}"/>
    <cellStyle name="Millares [0] 4 3 4 2" xfId="1618" xr:uid="{0D327425-50E3-4165-B909-07E5D1A802AB}"/>
    <cellStyle name="Millares [0] 4 3 4 2 2" xfId="4447" xr:uid="{994646B8-53D5-4032-8A46-0ED6CADA5D46}"/>
    <cellStyle name="Millares [0] 4 3 4 2 2 2" xfId="12713" xr:uid="{049FDC86-9B23-4698-AE4C-E96F7875E1FF}"/>
    <cellStyle name="Millares [0] 4 3 4 2 2 2 2" xfId="34216" xr:uid="{43268209-7077-425C-A87A-366CE53AA266}"/>
    <cellStyle name="Millares [0] 4 3 4 2 2 3" xfId="19348" xr:uid="{593AA223-792E-444A-B352-CAB8D4BD6363}"/>
    <cellStyle name="Millares [0] 4 3 4 2 2 3 2" xfId="40851" xr:uid="{000F346C-A19E-4122-AD5F-425920982903}"/>
    <cellStyle name="Millares [0] 4 3 4 2 2 4" xfId="25953" xr:uid="{707725D7-5ECE-4447-80AD-CE2834E5A87E}"/>
    <cellStyle name="Millares [0] 4 3 4 2 2 5" xfId="47456" xr:uid="{BA1B5FC9-9047-42CA-AB42-A0CB2A45905D}"/>
    <cellStyle name="Millares [0] 4 3 4 2 2 6" xfId="54060" xr:uid="{D0B21A18-78BC-4F27-A555-F8F64C77F782}"/>
    <cellStyle name="Millares [0] 4 3 4 2 3" xfId="6586" xr:uid="{385FB56F-092E-40B6-83D8-16F981D4EE8E}"/>
    <cellStyle name="Millares [0] 4 3 4 2 3 2" xfId="14852" xr:uid="{0F36387E-DAA8-4F9A-A823-EC58BA45C5A0}"/>
    <cellStyle name="Millares [0] 4 3 4 2 3 2 2" xfId="36355" xr:uid="{0EF49810-240C-47C0-B162-614FA10B3D76}"/>
    <cellStyle name="Millares [0] 4 3 4 2 3 3" xfId="21487" xr:uid="{5644F986-405F-402F-A223-76A4DFC818F3}"/>
    <cellStyle name="Millares [0] 4 3 4 2 3 3 2" xfId="42990" xr:uid="{593183DD-F106-4ED0-9C25-0918CFF42C34}"/>
    <cellStyle name="Millares [0] 4 3 4 2 3 4" xfId="28092" xr:uid="{FDA7F22A-1400-4E36-BDE6-600013E85DFB}"/>
    <cellStyle name="Millares [0] 4 3 4 2 3 5" xfId="49595" xr:uid="{FA564DE7-AE3A-4684-8AB2-4EECD1BC4380}"/>
    <cellStyle name="Millares [0] 4 3 4 2 3 6" xfId="56199" xr:uid="{8DA96824-0BC2-429D-8615-EDE7AE589ADC}"/>
    <cellStyle name="Millares [0] 4 3 4 2 4" xfId="8227" xr:uid="{76EA5CA7-22E2-478A-A1E8-FE103F1EDA4B}"/>
    <cellStyle name="Millares [0] 4 3 4 2 4 2" xfId="29730" xr:uid="{35BE85D0-6FF3-4C4D-ABDE-049EEF8A5925}"/>
    <cellStyle name="Millares [0] 4 3 4 2 5" xfId="9884" xr:uid="{AA2307E0-0127-471F-ABBB-C249F414517D}"/>
    <cellStyle name="Millares [0] 4 3 4 2 5 2" xfId="31387" xr:uid="{2CD6C155-0FAF-4448-A8E0-D35FE2A35434}"/>
    <cellStyle name="Millares [0] 4 3 4 2 6" xfId="16519" xr:uid="{18393FD9-CA62-41D8-9949-49A7EA37AD6E}"/>
    <cellStyle name="Millares [0] 4 3 4 2 6 2" xfId="38022" xr:uid="{6400CB2E-866C-4A69-9C7C-A88744918CFC}"/>
    <cellStyle name="Millares [0] 4 3 4 2 7" xfId="23124" xr:uid="{BEE4807B-673E-4183-B33A-5EBDCFADB680}"/>
    <cellStyle name="Millares [0] 4 3 4 2 8" xfId="44627" xr:uid="{9949488C-C8B3-4562-B5B1-4ABFB59CEB77}"/>
    <cellStyle name="Millares [0] 4 3 4 2 9" xfId="51231" xr:uid="{5B2674A1-1923-4C58-B7F9-A5AA640648AD}"/>
    <cellStyle name="Millares [0] 4 3 4 3" xfId="2305" xr:uid="{07398911-E24D-4647-816F-F1B5AEBCC7CB}"/>
    <cellStyle name="Millares [0] 4 3 4 3 2" xfId="10571" xr:uid="{D3FCE950-6A32-44E6-ACCB-D23E483AF349}"/>
    <cellStyle name="Millares [0] 4 3 4 3 2 2" xfId="32074" xr:uid="{DDC1E99F-7D55-454E-94D4-9EA65CBA4891}"/>
    <cellStyle name="Millares [0] 4 3 4 3 3" xfId="17206" xr:uid="{B22A5AF8-F0C9-4C1C-A442-D5DC0E3CAF74}"/>
    <cellStyle name="Millares [0] 4 3 4 3 3 2" xfId="38709" xr:uid="{9905642B-4739-4960-9C5B-079DD6B6DC03}"/>
    <cellStyle name="Millares [0] 4 3 4 3 4" xfId="23811" xr:uid="{AD7BB9A1-DF7A-4F9B-9F2E-CD1CF5385CC4}"/>
    <cellStyle name="Millares [0] 4 3 4 3 5" xfId="45314" xr:uid="{AC349292-C117-4366-A8F7-24525AF8F779}"/>
    <cellStyle name="Millares [0] 4 3 4 3 6" xfId="51918" xr:uid="{65159BA1-C976-4C8D-BBF9-BC7E62FBC656}"/>
    <cellStyle name="Millares [0] 4 3 4 4" xfId="3501" xr:uid="{EBCFA5F5-D29B-4CF0-B0DE-A9A7C8E7AD28}"/>
    <cellStyle name="Millares [0] 4 3 4 4 2" xfId="11767" xr:uid="{6E748C3A-B215-49F4-8CEE-A26A206FC7AE}"/>
    <cellStyle name="Millares [0] 4 3 4 4 2 2" xfId="33270" xr:uid="{7ED6E07B-8723-4B27-8DA2-2DCCD367E6F7}"/>
    <cellStyle name="Millares [0] 4 3 4 4 3" xfId="18402" xr:uid="{15D490A3-EFFA-498E-9994-B84B3761DBFE}"/>
    <cellStyle name="Millares [0] 4 3 4 4 3 2" xfId="39905" xr:uid="{6B801D32-48DF-4D51-A06B-433CF5B28E30}"/>
    <cellStyle name="Millares [0] 4 3 4 4 4" xfId="25007" xr:uid="{327677FC-846F-4524-923C-8E681A95C28A}"/>
    <cellStyle name="Millares [0] 4 3 4 4 5" xfId="46510" xr:uid="{061C78C3-570E-4D04-889B-70FDB918B4E7}"/>
    <cellStyle name="Millares [0] 4 3 4 4 6" xfId="53114" xr:uid="{60B693B9-9D1C-47DD-B0E4-1845A3AE9091}"/>
    <cellStyle name="Millares [0] 4 3 4 5" xfId="5640" xr:uid="{7C9D793B-4739-4C0B-BFF5-D67ECB80E720}"/>
    <cellStyle name="Millares [0] 4 3 4 5 2" xfId="13906" xr:uid="{7E8D58AC-AFB7-41D0-9209-60C2706E4F21}"/>
    <cellStyle name="Millares [0] 4 3 4 5 2 2" xfId="35409" xr:uid="{C1A44143-24E7-4E1A-9810-4B8DE3508029}"/>
    <cellStyle name="Millares [0] 4 3 4 5 3" xfId="20541" xr:uid="{893ECEA1-BE6D-498C-B728-CE19D69AF5B1}"/>
    <cellStyle name="Millares [0] 4 3 4 5 3 2" xfId="42044" xr:uid="{6C45D271-0226-472D-980E-F33B699FEE4C}"/>
    <cellStyle name="Millares [0] 4 3 4 5 4" xfId="27146" xr:uid="{A81CFA41-108D-46B9-BDCF-1E54FE86022E}"/>
    <cellStyle name="Millares [0] 4 3 4 5 5" xfId="48649" xr:uid="{27F7E04D-7783-4747-B33C-959F7F9D64F5}"/>
    <cellStyle name="Millares [0] 4 3 4 5 6" xfId="55253" xr:uid="{5493E40D-CC59-450D-A229-46AABD00BB02}"/>
    <cellStyle name="Millares [0] 4 3 4 6" xfId="7281" xr:uid="{F6563961-A94A-43B3-B545-99E02282F1FF}"/>
    <cellStyle name="Millares [0] 4 3 4 6 2" xfId="28784" xr:uid="{F09A639A-7487-42BA-8DFC-3AE38764B918}"/>
    <cellStyle name="Millares [0] 4 3 4 7" xfId="8938" xr:uid="{131B8DF9-4C6D-43F1-91B4-C60F8C4433A4}"/>
    <cellStyle name="Millares [0] 4 3 4 7 2" xfId="30441" xr:uid="{5DE6A2D6-28CC-428E-BA73-BC1EFCD9E8BE}"/>
    <cellStyle name="Millares [0] 4 3 4 8" xfId="15573" xr:uid="{1448C293-3461-49DC-A53E-20B154CA5285}"/>
    <cellStyle name="Millares [0] 4 3 4 8 2" xfId="37076" xr:uid="{B9704041-C163-4CE6-8696-6AD501ED38D2}"/>
    <cellStyle name="Millares [0] 4 3 4 9" xfId="22178" xr:uid="{34E4D3F4-FCAF-4751-B2E3-53D4A687ADAA}"/>
    <cellStyle name="Millares [0] 4 3 5" xfId="940" xr:uid="{C0234A6B-B34E-49B1-80A3-619CD6DD102C}"/>
    <cellStyle name="Millares [0] 4 3 5 2" xfId="3769" xr:uid="{6A9D467A-2B25-4A23-A5B0-0853A9B25CA2}"/>
    <cellStyle name="Millares [0] 4 3 5 2 2" xfId="12035" xr:uid="{0790AAF3-FAD1-4C5A-8121-F5E457DDE56C}"/>
    <cellStyle name="Millares [0] 4 3 5 2 2 2" xfId="33538" xr:uid="{682F1D74-890C-462B-AE36-9C5E2DC57B9B}"/>
    <cellStyle name="Millares [0] 4 3 5 2 3" xfId="18670" xr:uid="{F3F46D53-BEC0-44DD-9B94-8935D821E626}"/>
    <cellStyle name="Millares [0] 4 3 5 2 3 2" xfId="40173" xr:uid="{0CE52C94-FDC5-4516-A49F-6664F8736EE5}"/>
    <cellStyle name="Millares [0] 4 3 5 2 4" xfId="25275" xr:uid="{AED41945-AFA3-4796-8394-AD94480697EA}"/>
    <cellStyle name="Millares [0] 4 3 5 2 5" xfId="46778" xr:uid="{D0F63F88-376D-42D9-B0AB-619496F8934E}"/>
    <cellStyle name="Millares [0] 4 3 5 2 6" xfId="53382" xr:uid="{AA838AF2-7642-4398-80DB-0A86B11866C8}"/>
    <cellStyle name="Millares [0] 4 3 5 3" xfId="5908" xr:uid="{F63A6EFB-7AA9-495C-8953-1E764C424159}"/>
    <cellStyle name="Millares [0] 4 3 5 3 2" xfId="14174" xr:uid="{AE421CC8-5E4D-4189-99F2-03562DB9C8CC}"/>
    <cellStyle name="Millares [0] 4 3 5 3 2 2" xfId="35677" xr:uid="{B8773991-7D4E-4C61-898D-2BF8EC830C06}"/>
    <cellStyle name="Millares [0] 4 3 5 3 3" xfId="20809" xr:uid="{D07B3E73-275A-471F-B01B-3BA4D1C0D9B5}"/>
    <cellStyle name="Millares [0] 4 3 5 3 3 2" xfId="42312" xr:uid="{CDF110DB-B406-4760-8624-40EF4A02D341}"/>
    <cellStyle name="Millares [0] 4 3 5 3 4" xfId="27414" xr:uid="{3BCF135D-8820-49FE-B8D9-0C4661F4C458}"/>
    <cellStyle name="Millares [0] 4 3 5 3 5" xfId="48917" xr:uid="{4A0984AE-CE3A-4CD8-945B-CE4509B366AA}"/>
    <cellStyle name="Millares [0] 4 3 5 3 6" xfId="55521" xr:uid="{C31599FC-A61A-4BB6-B9C9-7C6C780C899A}"/>
    <cellStyle name="Millares [0] 4 3 5 4" xfId="7549" xr:uid="{5A7C7D0E-D9AD-4E53-8240-68B1B72F4D5D}"/>
    <cellStyle name="Millares [0] 4 3 5 4 2" xfId="29052" xr:uid="{3CF7C7F8-5BBD-413E-9852-9FC838EFBBE9}"/>
    <cellStyle name="Millares [0] 4 3 5 5" xfId="9206" xr:uid="{63FA9AA9-C704-470A-9521-AC7673109EC9}"/>
    <cellStyle name="Millares [0] 4 3 5 5 2" xfId="30709" xr:uid="{1D676986-56B2-4E27-BA6E-1712F0B373BA}"/>
    <cellStyle name="Millares [0] 4 3 5 6" xfId="15841" xr:uid="{10AF7F4A-D308-4B96-8064-E5E4006E2823}"/>
    <cellStyle name="Millares [0] 4 3 5 6 2" xfId="37344" xr:uid="{B7A0DBD2-A1EA-4852-8039-5F398423A47A}"/>
    <cellStyle name="Millares [0] 4 3 5 7" xfId="22446" xr:uid="{73AF0DEA-214F-453C-9595-ADF9CC83B83E}"/>
    <cellStyle name="Millares [0] 4 3 5 8" xfId="43949" xr:uid="{FBCE9F3A-9C15-4A64-A6E9-80AB39D4C3EB}"/>
    <cellStyle name="Millares [0] 4 3 5 9" xfId="50553" xr:uid="{38CCDEC5-0E21-467D-A310-E8D2FEF7F8F4}"/>
    <cellStyle name="Millares [0] 4 3 6" xfId="1201" xr:uid="{155C5104-C3E3-479F-8CD3-3DDB730D8E2F}"/>
    <cellStyle name="Millares [0] 4 3 6 2" xfId="4030" xr:uid="{206499A5-622A-46AF-A2BB-C4C99DA2D8B5}"/>
    <cellStyle name="Millares [0] 4 3 6 2 2" xfId="12296" xr:uid="{F07AFD69-D069-4568-90B3-A9766F14944C}"/>
    <cellStyle name="Millares [0] 4 3 6 2 2 2" xfId="33799" xr:uid="{D887E952-78D3-4059-8E14-FE7F562D6242}"/>
    <cellStyle name="Millares [0] 4 3 6 2 3" xfId="18931" xr:uid="{6AF9E15B-FD59-4A96-9B5C-506B672BCA66}"/>
    <cellStyle name="Millares [0] 4 3 6 2 3 2" xfId="40434" xr:uid="{A62FED77-2979-46E2-9D06-1A976F23217A}"/>
    <cellStyle name="Millares [0] 4 3 6 2 4" xfId="25536" xr:uid="{CA4DEBA1-295F-4F01-8227-A7A9E33CFA53}"/>
    <cellStyle name="Millares [0] 4 3 6 2 5" xfId="47039" xr:uid="{1A505D8A-5F3F-4007-A653-CC19EB7118A7}"/>
    <cellStyle name="Millares [0] 4 3 6 2 6" xfId="53643" xr:uid="{EB3C75EC-5A66-426C-A20A-E2A79BEDBD9E}"/>
    <cellStyle name="Millares [0] 4 3 6 3" xfId="6169" xr:uid="{1797415F-F523-4D2D-8164-061C2EB502F4}"/>
    <cellStyle name="Millares [0] 4 3 6 3 2" xfId="14435" xr:uid="{AA18CF4D-7E02-4332-BBB6-541EED7F8FD8}"/>
    <cellStyle name="Millares [0] 4 3 6 3 2 2" xfId="35938" xr:uid="{91A50EC2-584C-49D4-9674-FA4FB874141A}"/>
    <cellStyle name="Millares [0] 4 3 6 3 3" xfId="21070" xr:uid="{376693EC-156D-4E16-A9A0-D9745837C7CD}"/>
    <cellStyle name="Millares [0] 4 3 6 3 3 2" xfId="42573" xr:uid="{3B62E606-00F8-4B4B-9CF6-2243A3187A85}"/>
    <cellStyle name="Millares [0] 4 3 6 3 4" xfId="27675" xr:uid="{B2A7689B-E23F-4A89-A2CA-5D78A4205B62}"/>
    <cellStyle name="Millares [0] 4 3 6 3 5" xfId="49178" xr:uid="{E407BC33-D4A4-4ADD-9F66-53EA9D245A8A}"/>
    <cellStyle name="Millares [0] 4 3 6 3 6" xfId="55782" xr:uid="{1BAAEC31-B23B-4605-B6EE-26303C0E18DA}"/>
    <cellStyle name="Millares [0] 4 3 6 4" xfId="7810" xr:uid="{B2067407-E7A9-4A37-BFCB-8EBB27F51716}"/>
    <cellStyle name="Millares [0] 4 3 6 4 2" xfId="29313" xr:uid="{7C31B077-846C-41E1-B849-5E87C8E298EA}"/>
    <cellStyle name="Millares [0] 4 3 6 5" xfId="9467" xr:uid="{4B7B1F8A-6648-44F9-A1CE-700A5770D79B}"/>
    <cellStyle name="Millares [0] 4 3 6 5 2" xfId="30970" xr:uid="{69816915-8085-432B-A55B-D18754F3D24D}"/>
    <cellStyle name="Millares [0] 4 3 6 6" xfId="16102" xr:uid="{DAD3828E-F3C3-4946-AA7F-4E031CA5F229}"/>
    <cellStyle name="Millares [0] 4 3 6 6 2" xfId="37605" xr:uid="{39C26F94-5368-4672-9CC1-88A90746561C}"/>
    <cellStyle name="Millares [0] 4 3 6 7" xfId="22707" xr:uid="{3597C891-DF6A-4B4E-B867-4E47B79D69FA}"/>
    <cellStyle name="Millares [0] 4 3 6 8" xfId="44210" xr:uid="{7BDC90C6-6EB2-426B-A626-5CEE1E436A58}"/>
    <cellStyle name="Millares [0] 4 3 6 9" xfId="50814" xr:uid="{D0F247F6-87CB-40B7-B6B8-BE0F2E5533B9}"/>
    <cellStyle name="Millares [0] 4 3 7" xfId="1889" xr:uid="{C8F6156D-46CB-4FBF-9C05-B7BB0C5491E8}"/>
    <cellStyle name="Millares [0] 4 3 7 2" xfId="10155" xr:uid="{6AEC4EA5-93DD-499C-A213-DE71415D2744}"/>
    <cellStyle name="Millares [0] 4 3 7 2 2" xfId="31658" xr:uid="{E43B9D57-C2D9-4B44-ABFE-E1606CBF6B08}"/>
    <cellStyle name="Millares [0] 4 3 7 3" xfId="16790" xr:uid="{7E02BA77-9907-4B76-BA51-28DAED0B12F2}"/>
    <cellStyle name="Millares [0] 4 3 7 3 2" xfId="38293" xr:uid="{71C7C915-8223-43F6-BC24-6F9F1B4B04D4}"/>
    <cellStyle name="Millares [0] 4 3 7 4" xfId="23395" xr:uid="{085DC1A8-A447-411F-9C0D-1E2EEF5B9B6F}"/>
    <cellStyle name="Millares [0] 4 3 7 5" xfId="44898" xr:uid="{234459DD-D58D-49A6-8996-915749D841D8}"/>
    <cellStyle name="Millares [0] 4 3 7 6" xfId="51502" xr:uid="{0B04F459-5FD1-49FA-B7CF-63F6DAE91C4E}"/>
    <cellStyle name="Millares [0] 4 3 8" xfId="2574" xr:uid="{FFA313C7-0C0B-4B18-9F86-1DCD1B4FF265}"/>
    <cellStyle name="Millares [0] 4 3 8 2" xfId="10840" xr:uid="{AA2D4246-7458-4E13-874C-E27C9B8FF026}"/>
    <cellStyle name="Millares [0] 4 3 8 2 2" xfId="32343" xr:uid="{97E24C9C-709B-4668-942A-439AA9EA3236}"/>
    <cellStyle name="Millares [0] 4 3 8 3" xfId="17475" xr:uid="{A6B611D3-B989-4E57-8DCB-EC27511B6DB3}"/>
    <cellStyle name="Millares [0] 4 3 8 3 2" xfId="38978" xr:uid="{E171C0CA-7DA8-4760-8BAE-DED3EC88D0E5}"/>
    <cellStyle name="Millares [0] 4 3 8 4" xfId="24080" xr:uid="{91D82837-15A5-45A2-B570-F75353CEDC5A}"/>
    <cellStyle name="Millares [0] 4 3 8 5" xfId="45583" xr:uid="{F0AD595D-CAEF-422B-AD59-222897D3D3C6}"/>
    <cellStyle name="Millares [0] 4 3 8 6" xfId="52187" xr:uid="{CA771CCF-7E3E-4BE8-B550-66BB63FF2420}"/>
    <cellStyle name="Millares [0] 4 3 9" xfId="3085" xr:uid="{A98E429B-D00C-4CCD-B303-F7F254A03620}"/>
    <cellStyle name="Millares [0] 4 3 9 2" xfId="11351" xr:uid="{10021CCB-8321-4DC1-A563-A9D9ED5C215A}"/>
    <cellStyle name="Millares [0] 4 3 9 2 2" xfId="32854" xr:uid="{7C8B8008-573B-4B5F-A986-ABA5360E7223}"/>
    <cellStyle name="Millares [0] 4 3 9 3" xfId="17986" xr:uid="{22202F22-CFC2-4F94-AB59-D025C0369915}"/>
    <cellStyle name="Millares [0] 4 3 9 3 2" xfId="39489" xr:uid="{0F12AA7A-38A5-401D-A601-6D9F1E91E033}"/>
    <cellStyle name="Millares [0] 4 3 9 4" xfId="24591" xr:uid="{41BB22D1-9BAF-4DEB-81B1-37805159CDCD}"/>
    <cellStyle name="Millares [0] 4 3 9 5" xfId="46094" xr:uid="{FBEA6E81-0DD8-49A8-AA86-84F339456D37}"/>
    <cellStyle name="Millares [0] 4 3 9 6" xfId="52698" xr:uid="{26631956-81A1-4F68-8336-228FA513635D}"/>
    <cellStyle name="Millares [0] 4 4" xfId="236" xr:uid="{510D571F-2C34-47F2-A3A3-59BF51144A0E}"/>
    <cellStyle name="Millares [0] 4 4 10" xfId="4750" xr:uid="{A0A44DD1-3C68-4820-936B-351F3C730246}"/>
    <cellStyle name="Millares [0] 4 4 10 2" xfId="13016" xr:uid="{DC0BFE58-6529-458C-B5A9-F6BA27B595C8}"/>
    <cellStyle name="Millares [0] 4 4 10 2 2" xfId="34519" xr:uid="{44990D17-969F-4BD8-9562-3894C72E9022}"/>
    <cellStyle name="Millares [0] 4 4 10 3" xfId="19651" xr:uid="{120DA93B-DF72-4F6B-BB6A-2E45959B7FDB}"/>
    <cellStyle name="Millares [0] 4 4 10 3 2" xfId="41154" xr:uid="{3367A901-F405-48AF-8C94-2873AF9415B0}"/>
    <cellStyle name="Millares [0] 4 4 10 4" xfId="26256" xr:uid="{97139DD9-9251-4543-A339-F2C0B70F0B06}"/>
    <cellStyle name="Millares [0] 4 4 10 5" xfId="47759" xr:uid="{13B0AF4E-6ADA-440F-8EDE-0B0CFD09E528}"/>
    <cellStyle name="Millares [0] 4 4 10 6" xfId="54363" xr:uid="{44AADB4C-16D1-4129-9E97-8B6439D5FEBC}"/>
    <cellStyle name="Millares [0] 4 4 11" xfId="5253" xr:uid="{F566661C-1886-48EB-B37E-D60AAA0E6FE2}"/>
    <cellStyle name="Millares [0] 4 4 11 2" xfId="13519" xr:uid="{06656377-9F30-45C5-A2E4-023947007014}"/>
    <cellStyle name="Millares [0] 4 4 11 2 2" xfId="35022" xr:uid="{C812D3D1-C11C-4984-807C-40A87DC141FD}"/>
    <cellStyle name="Millares [0] 4 4 11 3" xfId="20154" xr:uid="{B6ECB8EB-64F3-47DE-B7C9-AFF7CEF47930}"/>
    <cellStyle name="Millares [0] 4 4 11 3 2" xfId="41657" xr:uid="{C97961D7-752F-45FE-94B0-C076C538E6AA}"/>
    <cellStyle name="Millares [0] 4 4 11 4" xfId="26759" xr:uid="{D45E33E3-7552-42C5-A390-905D55B4D3A6}"/>
    <cellStyle name="Millares [0] 4 4 11 5" xfId="48262" xr:uid="{00910FBF-6220-40E7-950E-FD9CCAFB8354}"/>
    <cellStyle name="Millares [0] 4 4 11 6" xfId="54866" xr:uid="{9DB6993C-AF17-4326-B90A-CEFA3176FC69}"/>
    <cellStyle name="Millares [0] 4 4 12" xfId="6894" xr:uid="{D2A8E4E0-66EB-4790-ACC6-CFD186754226}"/>
    <cellStyle name="Millares [0] 4 4 12 2" xfId="28397" xr:uid="{71C1DEC0-A953-464B-AFDC-F71B26DA05FA}"/>
    <cellStyle name="Millares [0] 4 4 13" xfId="8549" xr:uid="{BD720707-D7C1-4C86-8BCD-884BB24F51E3}"/>
    <cellStyle name="Millares [0] 4 4 13 2" xfId="30052" xr:uid="{6D0AA5AB-281F-4C86-9D50-61873285116A}"/>
    <cellStyle name="Millares [0] 4 4 14" xfId="15187" xr:uid="{F38C0274-7BA2-49C8-A86D-A60600535E91}"/>
    <cellStyle name="Millares [0] 4 4 14 2" xfId="36690" xr:uid="{15E8A201-6851-4859-9C1A-BDBBCFFDA3F2}"/>
    <cellStyle name="Millares [0] 4 4 15" xfId="21792" xr:uid="{E30127BD-19CE-45F2-B189-099865C77019}"/>
    <cellStyle name="Millares [0] 4 4 16" xfId="43295" xr:uid="{59FE552F-219D-46A5-A000-D015DE8F187A}"/>
    <cellStyle name="Millares [0] 4 4 17" xfId="49899" xr:uid="{94896794-C75A-4F61-AF97-607655C743A0}"/>
    <cellStyle name="Millares [0] 4 4 2" xfId="547" xr:uid="{D4AAC7FD-4146-4A96-A97B-802DB1AFE82C}"/>
    <cellStyle name="Millares [0] 4 4 2 10" xfId="7158" xr:uid="{03E5EED5-42A2-41B4-8A6B-3A4E0E6C5B62}"/>
    <cellStyle name="Millares [0] 4 4 2 10 2" xfId="28661" xr:uid="{01DB77E8-F397-4A76-935B-4231104044DB}"/>
    <cellStyle name="Millares [0] 4 4 2 11" xfId="8814" xr:uid="{4B20A737-C75C-47C8-B9BC-603E93598AA5}"/>
    <cellStyle name="Millares [0] 4 4 2 11 2" xfId="30317" xr:uid="{BB6E5E32-0F1D-46F1-93E7-6EE8036962B1}"/>
    <cellStyle name="Millares [0] 4 4 2 12" xfId="15450" xr:uid="{83ABCACD-43F5-4C26-9DBE-F4832EB5CD7A}"/>
    <cellStyle name="Millares [0] 4 4 2 12 2" xfId="36953" xr:uid="{1C7F2105-ED35-49C8-A71B-71F72D40840E}"/>
    <cellStyle name="Millares [0] 4 4 2 13" xfId="22055" xr:uid="{CF78360F-2314-4FE1-A969-DEBB6EA802B1}"/>
    <cellStyle name="Millares [0] 4 4 2 14" xfId="43558" xr:uid="{7B184612-1F2A-49EE-BBAD-22B1EA43602D}"/>
    <cellStyle name="Millares [0] 4 4 2 15" xfId="50162" xr:uid="{290BC1F7-107D-4338-AE72-D5B537631AEC}"/>
    <cellStyle name="Millares [0] 4 4 2 2" xfId="829" xr:uid="{825F0B3B-1BC2-4D83-9398-3E7720187D02}"/>
    <cellStyle name="Millares [0] 4 4 2 2 10" xfId="15730" xr:uid="{A3F79107-9078-4D95-A6FE-4A744F7D986C}"/>
    <cellStyle name="Millares [0] 4 4 2 2 10 2" xfId="37233" xr:uid="{222D5CC5-010A-49ED-9949-5A472A530A4C}"/>
    <cellStyle name="Millares [0] 4 4 2 2 11" xfId="22335" xr:uid="{94ADB50E-BFE9-49A1-8EA9-F102CA449D92}"/>
    <cellStyle name="Millares [0] 4 4 2 2 12" xfId="43838" xr:uid="{B8128666-25D5-4B06-8815-D549DA12F1C1}"/>
    <cellStyle name="Millares [0] 4 4 2 2 13" xfId="50442" xr:uid="{045982E0-CCD6-44AD-8BFF-6FE788E73CE0}"/>
    <cellStyle name="Millares [0] 4 4 2 2 2" xfId="1775" xr:uid="{A123B58C-C975-421E-B9D4-78DF90F459E7}"/>
    <cellStyle name="Millares [0] 4 4 2 2 2 2" xfId="4604" xr:uid="{F123F9A9-F3F2-48BB-8798-C4195193D4DD}"/>
    <cellStyle name="Millares [0] 4 4 2 2 2 2 2" xfId="12870" xr:uid="{027B5BDA-DC63-4AE8-A2C1-85BEC16E299E}"/>
    <cellStyle name="Millares [0] 4 4 2 2 2 2 2 2" xfId="34373" xr:uid="{E24D7A68-2328-435E-8E9A-E49E5BC80B83}"/>
    <cellStyle name="Millares [0] 4 4 2 2 2 2 3" xfId="19505" xr:uid="{FD4D470F-7C43-43CE-A3B3-4469EB26B30C}"/>
    <cellStyle name="Millares [0] 4 4 2 2 2 2 3 2" xfId="41008" xr:uid="{2F978F47-2F73-4D7C-B051-1C2A5969E4E1}"/>
    <cellStyle name="Millares [0] 4 4 2 2 2 2 4" xfId="26110" xr:uid="{3B9391E2-93A3-44CC-9CEF-350C5D000092}"/>
    <cellStyle name="Millares [0] 4 4 2 2 2 2 5" xfId="47613" xr:uid="{818F38A5-2ED9-4CCF-BE75-E643B2A3EB47}"/>
    <cellStyle name="Millares [0] 4 4 2 2 2 2 6" xfId="54217" xr:uid="{17C9BA9D-1010-4D22-AA72-F203B256F7C2}"/>
    <cellStyle name="Millares [0] 4 4 2 2 2 3" xfId="6743" xr:uid="{070E7F22-02BA-458C-A741-B1344DEB7522}"/>
    <cellStyle name="Millares [0] 4 4 2 2 2 3 2" xfId="15009" xr:uid="{1A95F77E-F4C2-4119-992A-AD2B070B1383}"/>
    <cellStyle name="Millares [0] 4 4 2 2 2 3 2 2" xfId="36512" xr:uid="{A910A240-4EBA-4EF0-A9C0-7EE5671F8E2E}"/>
    <cellStyle name="Millares [0] 4 4 2 2 2 3 3" xfId="21644" xr:uid="{977D589A-8971-4804-A896-A6B9A9908F36}"/>
    <cellStyle name="Millares [0] 4 4 2 2 2 3 3 2" xfId="43147" xr:uid="{90F31A33-9619-459F-884F-2277C1471168}"/>
    <cellStyle name="Millares [0] 4 4 2 2 2 3 4" xfId="28249" xr:uid="{6578412B-21AC-47C0-AA9B-D86A0D313900}"/>
    <cellStyle name="Millares [0] 4 4 2 2 2 3 5" xfId="49752" xr:uid="{0B2A9C90-BE6D-456B-BDC3-4859E8BCFF8A}"/>
    <cellStyle name="Millares [0] 4 4 2 2 2 3 6" xfId="56356" xr:uid="{43682DC6-9260-4DE1-A1FC-FEFCA0231D9B}"/>
    <cellStyle name="Millares [0] 4 4 2 2 2 4" xfId="8384" xr:uid="{5B256503-1A38-4085-9703-381D5F07BA3A}"/>
    <cellStyle name="Millares [0] 4 4 2 2 2 4 2" xfId="29887" xr:uid="{6CD6557E-7340-420D-A931-295E0BCBE9B5}"/>
    <cellStyle name="Millares [0] 4 4 2 2 2 5" xfId="10041" xr:uid="{CAA14395-8527-4573-AA9C-3B08CF9BDF9F}"/>
    <cellStyle name="Millares [0] 4 4 2 2 2 5 2" xfId="31544" xr:uid="{C6F06567-A70E-4B4C-B886-A98458AFE179}"/>
    <cellStyle name="Millares [0] 4 4 2 2 2 6" xfId="16676" xr:uid="{AED6B6BC-6C11-4964-A293-60A1308A52FD}"/>
    <cellStyle name="Millares [0] 4 4 2 2 2 6 2" xfId="38179" xr:uid="{ABD316C4-9764-4967-AB88-4A00EFC78232}"/>
    <cellStyle name="Millares [0] 4 4 2 2 2 7" xfId="23281" xr:uid="{794DC8E3-9D5B-45A0-95EF-0F81A91AC2BD}"/>
    <cellStyle name="Millares [0] 4 4 2 2 2 8" xfId="44784" xr:uid="{B608E329-FA77-4C6D-8F80-2BD1782A15F9}"/>
    <cellStyle name="Millares [0] 4 4 2 2 2 9" xfId="51388" xr:uid="{F337725C-66E2-440E-9F36-FFEEED83669F}"/>
    <cellStyle name="Millares [0] 4 4 2 2 3" xfId="2462" xr:uid="{8E704403-C7BF-45D0-B549-EBE931DFAF8E}"/>
    <cellStyle name="Millares [0] 4 4 2 2 3 2" xfId="10728" xr:uid="{C39B9D80-5B0F-4E51-88E5-300994F5D121}"/>
    <cellStyle name="Millares [0] 4 4 2 2 3 2 2" xfId="32231" xr:uid="{9B040CEC-A1BC-4705-BD0A-A03C8085307D}"/>
    <cellStyle name="Millares [0] 4 4 2 2 3 3" xfId="17363" xr:uid="{58EDFEAA-D741-48BA-B69D-B788D97A7E82}"/>
    <cellStyle name="Millares [0] 4 4 2 2 3 3 2" xfId="38866" xr:uid="{AAC8D50E-6B24-4B5E-9816-45505D4D99CC}"/>
    <cellStyle name="Millares [0] 4 4 2 2 3 4" xfId="23968" xr:uid="{8CF26CBE-8417-47B6-BE1A-58B5D227AD22}"/>
    <cellStyle name="Millares [0] 4 4 2 2 3 5" xfId="45471" xr:uid="{3E105F26-7FE8-4345-AA26-60BD35A6E77A}"/>
    <cellStyle name="Millares [0] 4 4 2 2 3 6" xfId="52075" xr:uid="{11A0DC42-3EC0-45EF-B196-4308B4B833CE}"/>
    <cellStyle name="Millares [0] 4 4 2 2 4" xfId="2979" xr:uid="{DFE3F325-48B9-4716-BFDA-8564F95EE3BF}"/>
    <cellStyle name="Millares [0] 4 4 2 2 4 2" xfId="11245" xr:uid="{F7422A88-8E8D-4F3B-B76A-1C0E15858180}"/>
    <cellStyle name="Millares [0] 4 4 2 2 4 2 2" xfId="32748" xr:uid="{D04BCFEE-BE7C-4A42-9E4E-FC9A4B017269}"/>
    <cellStyle name="Millares [0] 4 4 2 2 4 3" xfId="17880" xr:uid="{27DA8AC5-CAFF-4704-9C10-A4924654B1A9}"/>
    <cellStyle name="Millares [0] 4 4 2 2 4 3 2" xfId="39383" xr:uid="{6C0CDE0C-6652-4D31-8AC4-7FD7CCEC3085}"/>
    <cellStyle name="Millares [0] 4 4 2 2 4 4" xfId="24485" xr:uid="{4069A13F-B4F2-4415-AB00-2E2FB7D7CC19}"/>
    <cellStyle name="Millares [0] 4 4 2 2 4 5" xfId="45988" xr:uid="{9F6BD203-B075-4D1E-B014-9D8A475D9FFF}"/>
    <cellStyle name="Millares [0] 4 4 2 2 4 6" xfId="52592" xr:uid="{810C05C9-7F60-4460-A866-6524E04F7F4A}"/>
    <cellStyle name="Millares [0] 4 4 2 2 5" xfId="3658" xr:uid="{A7506AE8-78CB-4BD1-9C8D-0E7B13D2CD65}"/>
    <cellStyle name="Millares [0] 4 4 2 2 5 2" xfId="11924" xr:uid="{AD51B25B-8EA6-43D7-ACBD-9E620F0FD812}"/>
    <cellStyle name="Millares [0] 4 4 2 2 5 2 2" xfId="33427" xr:uid="{28C6056C-23CF-4510-9D63-EBEEAEFA5CC7}"/>
    <cellStyle name="Millares [0] 4 4 2 2 5 3" xfId="18559" xr:uid="{B0051524-A51F-421C-A697-2C3452A76D49}"/>
    <cellStyle name="Millares [0] 4 4 2 2 5 3 2" xfId="40062" xr:uid="{4A5C131C-D64B-4BA6-B6AA-15573C5C2DA1}"/>
    <cellStyle name="Millares [0] 4 4 2 2 5 4" xfId="25164" xr:uid="{DCB4F82C-5035-4BFE-BFBE-C7A5F35687BF}"/>
    <cellStyle name="Millares [0] 4 4 2 2 5 5" xfId="46667" xr:uid="{FAC7CC32-C6A8-446C-9505-258639440502}"/>
    <cellStyle name="Millares [0] 4 4 2 2 5 6" xfId="53271" xr:uid="{517E6A29-73DF-4581-A67E-354B795D2E4A}"/>
    <cellStyle name="Millares [0] 4 4 2 2 6" xfId="5123" xr:uid="{0D9CEBAA-7700-4721-811F-D6F14B558D6A}"/>
    <cellStyle name="Millares [0] 4 4 2 2 6 2" xfId="13389" xr:uid="{D0C132ED-DBF7-47DB-BDC1-59FBEBEA923D}"/>
    <cellStyle name="Millares [0] 4 4 2 2 6 2 2" xfId="34892" xr:uid="{1D5375E9-6AAA-4519-B0C0-9F705F29C8CB}"/>
    <cellStyle name="Millares [0] 4 4 2 2 6 3" xfId="20024" xr:uid="{46CF87C5-9175-402F-BDD1-45E8B63F98F8}"/>
    <cellStyle name="Millares [0] 4 4 2 2 6 3 2" xfId="41527" xr:uid="{75AE08E9-C19E-4E66-9C78-D3239A14F8D2}"/>
    <cellStyle name="Millares [0] 4 4 2 2 6 4" xfId="26629" xr:uid="{6EBF152C-962A-4B58-8A28-8DD6260326D8}"/>
    <cellStyle name="Millares [0] 4 4 2 2 6 5" xfId="48132" xr:uid="{35A2091E-67F4-4CF5-87D4-CA3FFDB3666D}"/>
    <cellStyle name="Millares [0] 4 4 2 2 6 6" xfId="54736" xr:uid="{434B1D99-CA43-43EA-8CF1-E49806CC3C68}"/>
    <cellStyle name="Millares [0] 4 4 2 2 7" xfId="5797" xr:uid="{64D1CF97-EB8D-49D6-9B0C-70BF615E28B8}"/>
    <cellStyle name="Millares [0] 4 4 2 2 7 2" xfId="14063" xr:uid="{47A45E36-4F04-4771-B720-17A8EC7E4700}"/>
    <cellStyle name="Millares [0] 4 4 2 2 7 2 2" xfId="35566" xr:uid="{7A37721A-E73F-48F2-8CC9-B5F811E3B746}"/>
    <cellStyle name="Millares [0] 4 4 2 2 7 3" xfId="20698" xr:uid="{14359CF9-0407-4A1B-A4DC-318655E4C01C}"/>
    <cellStyle name="Millares [0] 4 4 2 2 7 3 2" xfId="42201" xr:uid="{7DCAB560-3149-4977-8B0A-8ADDABE29D87}"/>
    <cellStyle name="Millares [0] 4 4 2 2 7 4" xfId="27303" xr:uid="{F7583EB2-07E4-45B5-9D11-057A0FD24548}"/>
    <cellStyle name="Millares [0] 4 4 2 2 7 5" xfId="48806" xr:uid="{A44E87C3-58DA-471C-89F4-89BCD441D62D}"/>
    <cellStyle name="Millares [0] 4 4 2 2 7 6" xfId="55410" xr:uid="{6ED26FEC-14B7-4564-8253-9CDE28175740}"/>
    <cellStyle name="Millares [0] 4 4 2 2 8" xfId="7438" xr:uid="{54539AA2-62D9-4255-8D54-B547B2C85ABA}"/>
    <cellStyle name="Millares [0] 4 4 2 2 8 2" xfId="28941" xr:uid="{6FFBB7F1-5604-4B59-A4ED-7DF2B43A2CB8}"/>
    <cellStyle name="Millares [0] 4 4 2 2 9" xfId="9095" xr:uid="{2CC1F886-B01E-4297-9DD2-FC2B03EABBF2}"/>
    <cellStyle name="Millares [0] 4 4 2 2 9 2" xfId="30598" xr:uid="{052C511B-3312-49E5-9118-CE6BB546A993}"/>
    <cellStyle name="Millares [0] 4 4 2 3" xfId="1099" xr:uid="{62A157D3-AF85-45B4-BC7E-70E74E9B57BD}"/>
    <cellStyle name="Millares [0] 4 4 2 3 2" xfId="3928" xr:uid="{83F966F0-CDA0-426B-AA26-5D6872D92A4E}"/>
    <cellStyle name="Millares [0] 4 4 2 3 2 2" xfId="12194" xr:uid="{9C0865BE-DD2F-4813-AE7F-0078051464AC}"/>
    <cellStyle name="Millares [0] 4 4 2 3 2 2 2" xfId="33697" xr:uid="{2564D70B-EF12-42D8-BB06-8A0816F44B55}"/>
    <cellStyle name="Millares [0] 4 4 2 3 2 3" xfId="18829" xr:uid="{0BB3E7EB-5CC3-4861-83EB-E58F0D7F609B}"/>
    <cellStyle name="Millares [0] 4 4 2 3 2 3 2" xfId="40332" xr:uid="{0630C510-D73D-44D3-B1DC-82CA81DE2B5E}"/>
    <cellStyle name="Millares [0] 4 4 2 3 2 4" xfId="25434" xr:uid="{8BBE7419-38C3-4950-B027-170A3A4F1F16}"/>
    <cellStyle name="Millares [0] 4 4 2 3 2 5" xfId="46937" xr:uid="{EF61B89A-0D77-4C1E-93DE-DCA866D7EFF1}"/>
    <cellStyle name="Millares [0] 4 4 2 3 2 6" xfId="53541" xr:uid="{619FC186-C351-4C86-81FD-8D8E917423B5}"/>
    <cellStyle name="Millares [0] 4 4 2 3 3" xfId="6067" xr:uid="{1B7A96AB-4FF4-4B97-A580-15EA8745214F}"/>
    <cellStyle name="Millares [0] 4 4 2 3 3 2" xfId="14333" xr:uid="{8E51B979-A239-446F-A3AC-AD0EFF2484B3}"/>
    <cellStyle name="Millares [0] 4 4 2 3 3 2 2" xfId="35836" xr:uid="{AB1DBD4B-5FA3-46C3-B350-EA8C4B1D5FCD}"/>
    <cellStyle name="Millares [0] 4 4 2 3 3 3" xfId="20968" xr:uid="{5DD793C1-C568-4D71-964B-33042042ED48}"/>
    <cellStyle name="Millares [0] 4 4 2 3 3 3 2" xfId="42471" xr:uid="{E92D46BC-7DB5-40F6-A7DF-C1023A7ECB74}"/>
    <cellStyle name="Millares [0] 4 4 2 3 3 4" xfId="27573" xr:uid="{52F0C86F-A9CA-488A-97D0-041A3CC82DEC}"/>
    <cellStyle name="Millares [0] 4 4 2 3 3 5" xfId="49076" xr:uid="{05408583-D591-457E-AB70-3463F22B9C54}"/>
    <cellStyle name="Millares [0] 4 4 2 3 3 6" xfId="55680" xr:uid="{07B80172-205D-40FA-8D77-E897E90FCC72}"/>
    <cellStyle name="Millares [0] 4 4 2 3 4" xfId="7708" xr:uid="{103196C8-21AA-4FEA-B552-4C2B59DB1A29}"/>
    <cellStyle name="Millares [0] 4 4 2 3 4 2" xfId="29211" xr:uid="{46679214-ACFC-40DB-9818-83C4535A92E9}"/>
    <cellStyle name="Millares [0] 4 4 2 3 5" xfId="9365" xr:uid="{FD637662-19EE-4670-B331-EFE1A14A717C}"/>
    <cellStyle name="Millares [0] 4 4 2 3 5 2" xfId="30868" xr:uid="{B5C353E7-4DDD-4805-8193-E7D895E4E220}"/>
    <cellStyle name="Millares [0] 4 4 2 3 6" xfId="16000" xr:uid="{71221778-DDD3-45C7-A47F-A7B483D19FD3}"/>
    <cellStyle name="Millares [0] 4 4 2 3 6 2" xfId="37503" xr:uid="{9F37336C-5112-49B7-90FD-EFBD25D3F568}"/>
    <cellStyle name="Millares [0] 4 4 2 3 7" xfId="22605" xr:uid="{783A934C-01AF-4E8B-A5E7-7907387B6326}"/>
    <cellStyle name="Millares [0] 4 4 2 3 8" xfId="44108" xr:uid="{CD0D134B-87CF-4505-BBE4-E2E395CF0F8A}"/>
    <cellStyle name="Millares [0] 4 4 2 3 9" xfId="50712" xr:uid="{37174493-E2DB-49F2-B5B5-5679DAAC4976}"/>
    <cellStyle name="Millares [0] 4 4 2 4" xfId="1495" xr:uid="{2E0AC170-5ED4-4C94-8F7C-6F8D3A093C15}"/>
    <cellStyle name="Millares [0] 4 4 2 4 2" xfId="4324" xr:uid="{2009547A-3ECD-4378-AC5C-9B632859870C}"/>
    <cellStyle name="Millares [0] 4 4 2 4 2 2" xfId="12590" xr:uid="{B0EEB3A5-01C4-4DF8-AC47-6F3D1E6AFA03}"/>
    <cellStyle name="Millares [0] 4 4 2 4 2 2 2" xfId="34093" xr:uid="{E02434D8-4AAE-4672-9784-9FF6F368A588}"/>
    <cellStyle name="Millares [0] 4 4 2 4 2 3" xfId="19225" xr:uid="{A0FFFE17-6B42-4A01-9131-D05D7C92E2A6}"/>
    <cellStyle name="Millares [0] 4 4 2 4 2 3 2" xfId="40728" xr:uid="{CCF2438E-DB25-4960-AC7F-D16FBA7884D1}"/>
    <cellStyle name="Millares [0] 4 4 2 4 2 4" xfId="25830" xr:uid="{C164C2BC-7287-4435-87CA-6DAEE7C18209}"/>
    <cellStyle name="Millares [0] 4 4 2 4 2 5" xfId="47333" xr:uid="{94DE57F7-D60C-4A0E-ADDD-85D8F1733AC5}"/>
    <cellStyle name="Millares [0] 4 4 2 4 2 6" xfId="53937" xr:uid="{14609BA7-B0F7-44CD-8CAD-8601D44764DB}"/>
    <cellStyle name="Millares [0] 4 4 2 4 3" xfId="6463" xr:uid="{E6995C17-ECB9-4D63-BC7F-428D7B38A784}"/>
    <cellStyle name="Millares [0] 4 4 2 4 3 2" xfId="14729" xr:uid="{F83F8D1C-4EA3-4CA0-A1FC-C37F79A63ECF}"/>
    <cellStyle name="Millares [0] 4 4 2 4 3 2 2" xfId="36232" xr:uid="{8FD4E912-C08F-4EAB-ACCF-C0A157C6E23C}"/>
    <cellStyle name="Millares [0] 4 4 2 4 3 3" xfId="21364" xr:uid="{71F8F11B-1D29-49BB-A540-5C2EC1127705}"/>
    <cellStyle name="Millares [0] 4 4 2 4 3 3 2" xfId="42867" xr:uid="{0ED6ECA6-E2EF-433C-86E0-5677B69BAECF}"/>
    <cellStyle name="Millares [0] 4 4 2 4 3 4" xfId="27969" xr:uid="{8ECAE885-7E02-4070-9D35-E22FE4A69E5C}"/>
    <cellStyle name="Millares [0] 4 4 2 4 3 5" xfId="49472" xr:uid="{FF52E153-CAEA-43C8-8CBE-B3EF16FEBDF7}"/>
    <cellStyle name="Millares [0] 4 4 2 4 3 6" xfId="56076" xr:uid="{E62B4AAB-4AAE-48E4-8856-7CBF6B54D8DE}"/>
    <cellStyle name="Millares [0] 4 4 2 4 4" xfId="8104" xr:uid="{F439DC25-0567-41BC-9FC4-169D2729358B}"/>
    <cellStyle name="Millares [0] 4 4 2 4 4 2" xfId="29607" xr:uid="{1BCE011F-5B09-462D-81DC-03BD6102D8A7}"/>
    <cellStyle name="Millares [0] 4 4 2 4 5" xfId="9761" xr:uid="{3811B980-532F-47E4-8EAD-C4F887D6F482}"/>
    <cellStyle name="Millares [0] 4 4 2 4 5 2" xfId="31264" xr:uid="{CB7723D2-0768-45D0-9630-25F524B74BCF}"/>
    <cellStyle name="Millares [0] 4 4 2 4 6" xfId="16396" xr:uid="{FF9147D7-3EBE-4B18-8DC3-B6EC1DDA1058}"/>
    <cellStyle name="Millares [0] 4 4 2 4 6 2" xfId="37899" xr:uid="{DD7C660E-9E17-4850-B467-F3F96BC0B0C6}"/>
    <cellStyle name="Millares [0] 4 4 2 4 7" xfId="23001" xr:uid="{E1487F84-92B5-4CED-ABC7-C41FF3C57B27}"/>
    <cellStyle name="Millares [0] 4 4 2 4 8" xfId="44504" xr:uid="{330D5026-00EA-4CC5-BB79-7DA00C5BDA8B}"/>
    <cellStyle name="Millares [0] 4 4 2 4 9" xfId="51108" xr:uid="{835DCC2C-C84A-4DDF-A14C-F97E0A9983FE}"/>
    <cellStyle name="Millares [0] 4 4 2 5" xfId="2182" xr:uid="{583D9F61-E220-411A-B73F-DEC53EFA91FB}"/>
    <cellStyle name="Millares [0] 4 4 2 5 2" xfId="10448" xr:uid="{53D7EE18-B193-493E-ADF9-9E8D1BDC0406}"/>
    <cellStyle name="Millares [0] 4 4 2 5 2 2" xfId="31951" xr:uid="{B100B6DB-5403-4CFA-B2E7-F228358FD62E}"/>
    <cellStyle name="Millares [0] 4 4 2 5 3" xfId="17083" xr:uid="{DC22B928-67AA-4492-B14B-CB8E2D6CC3E2}"/>
    <cellStyle name="Millares [0] 4 4 2 5 3 2" xfId="38586" xr:uid="{58ACECAE-2C33-4A84-BED7-818FF0D48FBC}"/>
    <cellStyle name="Millares [0] 4 4 2 5 4" xfId="23688" xr:uid="{230DFA5D-5FA1-46F4-B3EB-1EBCA8ECA2D8}"/>
    <cellStyle name="Millares [0] 4 4 2 5 5" xfId="45191" xr:uid="{16D84102-192C-4ADB-BA80-95201232CEDA}"/>
    <cellStyle name="Millares [0] 4 4 2 5 6" xfId="51795" xr:uid="{B2F6331D-3098-43E6-A705-22DE6FE0F60D}"/>
    <cellStyle name="Millares [0] 4 4 2 6" xfId="2728" xr:uid="{63DE8EEA-5DD4-4B93-8167-F2AE7912427B}"/>
    <cellStyle name="Millares [0] 4 4 2 6 2" xfId="10994" xr:uid="{527DCDF6-9621-46C7-9BC9-E1B8F20487FF}"/>
    <cellStyle name="Millares [0] 4 4 2 6 2 2" xfId="32497" xr:uid="{6D7F81E6-DB5C-4251-8A38-7ABF75DD8AD2}"/>
    <cellStyle name="Millares [0] 4 4 2 6 3" xfId="17629" xr:uid="{4144D7C5-C410-4F31-BAB5-0F3002D8FD69}"/>
    <cellStyle name="Millares [0] 4 4 2 6 3 2" xfId="39132" xr:uid="{9357224C-E90B-4E84-86C4-2D6F339044F7}"/>
    <cellStyle name="Millares [0] 4 4 2 6 4" xfId="24234" xr:uid="{308F6FFE-FB7D-4893-B4E8-F0E2A51F2C05}"/>
    <cellStyle name="Millares [0] 4 4 2 6 5" xfId="45737" xr:uid="{D95FC58C-1647-46B4-A47E-1ACA5DEA37CF}"/>
    <cellStyle name="Millares [0] 4 4 2 6 6" xfId="52341" xr:uid="{69D950B0-D1DF-45CE-BB2B-00DAB4EEA671}"/>
    <cellStyle name="Millares [0] 4 4 2 7" xfId="3378" xr:uid="{E8D598E2-000B-440C-B593-83E26FAD5389}"/>
    <cellStyle name="Millares [0] 4 4 2 7 2" xfId="11644" xr:uid="{CF5A10CF-C941-4EC8-BF5B-753F269B8044}"/>
    <cellStyle name="Millares [0] 4 4 2 7 2 2" xfId="33147" xr:uid="{04AEA71E-6BE6-48F1-8B5B-0017D7E13F63}"/>
    <cellStyle name="Millares [0] 4 4 2 7 3" xfId="18279" xr:uid="{3AD09EDF-EE21-4ED0-B7CE-3706CD25AA66}"/>
    <cellStyle name="Millares [0] 4 4 2 7 3 2" xfId="39782" xr:uid="{82C28913-A446-428C-9C6B-B54EB12E840A}"/>
    <cellStyle name="Millares [0] 4 4 2 7 4" xfId="24884" xr:uid="{EEDC3ECB-1EF6-4AB8-BC4F-BDB340E093AD}"/>
    <cellStyle name="Millares [0] 4 4 2 7 5" xfId="46387" xr:uid="{DC5DF4AB-7496-4F39-AC88-6781EA264B43}"/>
    <cellStyle name="Millares [0] 4 4 2 7 6" xfId="52991" xr:uid="{18FAB22F-D715-44A1-B39F-6464E0841C52}"/>
    <cellStyle name="Millares [0] 4 4 2 8" xfId="4872" xr:uid="{4C76569B-33DA-42FE-B437-4B404BA9ECB0}"/>
    <cellStyle name="Millares [0] 4 4 2 8 2" xfId="13138" xr:uid="{5519274B-C235-4F81-BC39-768A83685E38}"/>
    <cellStyle name="Millares [0] 4 4 2 8 2 2" xfId="34641" xr:uid="{FBE4F913-3E9D-4B84-9016-8E602AAD26A4}"/>
    <cellStyle name="Millares [0] 4 4 2 8 3" xfId="19773" xr:uid="{023C9B6B-38E7-44FA-BEA6-35DD0ED6D96E}"/>
    <cellStyle name="Millares [0] 4 4 2 8 3 2" xfId="41276" xr:uid="{5D9FAFB5-810E-43A6-9652-84E45AA6114A}"/>
    <cellStyle name="Millares [0] 4 4 2 8 4" xfId="26378" xr:uid="{E117F5FB-5B21-47E2-8E78-2225D24959A1}"/>
    <cellStyle name="Millares [0] 4 4 2 8 5" xfId="47881" xr:uid="{B1D16F1F-85BA-4B21-ACC3-2465815A24E7}"/>
    <cellStyle name="Millares [0] 4 4 2 8 6" xfId="54485" xr:uid="{694948BC-1A82-4476-A3DB-7EF9E76CE23F}"/>
    <cellStyle name="Millares [0] 4 4 2 9" xfId="5517" xr:uid="{7A5C8231-A448-4974-B10E-842B33DFD734}"/>
    <cellStyle name="Millares [0] 4 4 2 9 2" xfId="13783" xr:uid="{0447EAA4-929A-4D79-9720-F814AE4BD8DE}"/>
    <cellStyle name="Millares [0] 4 4 2 9 2 2" xfId="35286" xr:uid="{585D7A41-01B5-488D-B4DD-D4EC75462D4A}"/>
    <cellStyle name="Millares [0] 4 4 2 9 3" xfId="20418" xr:uid="{D4FAACB3-6182-4FF2-A620-63F4419248FD}"/>
    <cellStyle name="Millares [0] 4 4 2 9 3 2" xfId="41921" xr:uid="{61D7B7ED-AF88-4F9B-860A-BDDF470B2630}"/>
    <cellStyle name="Millares [0] 4 4 2 9 4" xfId="27023" xr:uid="{B7D63170-DF5C-423A-BFE3-FD03CC4BE340}"/>
    <cellStyle name="Millares [0] 4 4 2 9 5" xfId="48526" xr:uid="{ED77BA40-8E5B-427C-915E-8A2505424394}"/>
    <cellStyle name="Millares [0] 4 4 2 9 6" xfId="55130" xr:uid="{87AE9D3B-3D53-49A3-8501-F51F63B273A7}"/>
    <cellStyle name="Millares [0] 4 4 3" xfId="418" xr:uid="{2B44379B-3981-4735-826C-3CD4E4F71F52}"/>
    <cellStyle name="Millares [0] 4 4 3 10" xfId="15321" xr:uid="{5480BD6B-82CD-43E9-B49F-E03A68811D30}"/>
    <cellStyle name="Millares [0] 4 4 3 10 2" xfId="36824" xr:uid="{8DB7A722-4764-4E38-A83B-10C388B16E29}"/>
    <cellStyle name="Millares [0] 4 4 3 11" xfId="21926" xr:uid="{BAB1FA2A-5A31-4CB7-8687-0582C05A9C43}"/>
    <cellStyle name="Millares [0] 4 4 3 12" xfId="43429" xr:uid="{E395E48D-7714-4BDD-852D-0329DDE16B7B}"/>
    <cellStyle name="Millares [0] 4 4 3 13" xfId="50033" xr:uid="{2ACBDC97-5FEA-4449-B029-F3B6512CC7D3}"/>
    <cellStyle name="Millares [0] 4 4 3 2" xfId="1366" xr:uid="{0889FE75-32B8-4720-965F-BCAB8ED10937}"/>
    <cellStyle name="Millares [0] 4 4 3 2 2" xfId="4195" xr:uid="{8E1230B5-847B-42A0-8544-8952DB1602E8}"/>
    <cellStyle name="Millares [0] 4 4 3 2 2 2" xfId="12461" xr:uid="{4FDE785F-649F-46D4-9675-AA9575257FD9}"/>
    <cellStyle name="Millares [0] 4 4 3 2 2 2 2" xfId="33964" xr:uid="{A1C9335F-0D0F-4B31-BB78-0A5EAB0C4570}"/>
    <cellStyle name="Millares [0] 4 4 3 2 2 3" xfId="19096" xr:uid="{5FCEF3F9-6367-4E60-B5CC-1601555ACA82}"/>
    <cellStyle name="Millares [0] 4 4 3 2 2 3 2" xfId="40599" xr:uid="{1D20C8F3-6230-4B27-BAFF-3F408E9ECA89}"/>
    <cellStyle name="Millares [0] 4 4 3 2 2 4" xfId="25701" xr:uid="{A8A2A6A7-F8A6-4B46-BD5C-582EA4A926A7}"/>
    <cellStyle name="Millares [0] 4 4 3 2 2 5" xfId="47204" xr:uid="{C6B1E0E8-668B-4C2A-AD4A-5DDD5553D88E}"/>
    <cellStyle name="Millares [0] 4 4 3 2 2 6" xfId="53808" xr:uid="{EA770F15-E683-4A5B-9935-4CF96C5CFE74}"/>
    <cellStyle name="Millares [0] 4 4 3 2 3" xfId="6334" xr:uid="{AA4DA084-841E-4660-9EC6-38A1AEF5674B}"/>
    <cellStyle name="Millares [0] 4 4 3 2 3 2" xfId="14600" xr:uid="{61BCD127-12C4-4D00-8F58-079AEBAAC5B9}"/>
    <cellStyle name="Millares [0] 4 4 3 2 3 2 2" xfId="36103" xr:uid="{A7575F8B-CC9C-4A3D-BB56-5649D6FA432D}"/>
    <cellStyle name="Millares [0] 4 4 3 2 3 3" xfId="21235" xr:uid="{3203137C-6200-4847-9B28-00EEBF2C2722}"/>
    <cellStyle name="Millares [0] 4 4 3 2 3 3 2" xfId="42738" xr:uid="{A7B81282-D9FE-4924-8125-CD2D8C83825F}"/>
    <cellStyle name="Millares [0] 4 4 3 2 3 4" xfId="27840" xr:uid="{A19C5B17-4033-49F7-B666-99E689C79D65}"/>
    <cellStyle name="Millares [0] 4 4 3 2 3 5" xfId="49343" xr:uid="{70FEF697-F40C-4D06-8A96-67AD409E8BB9}"/>
    <cellStyle name="Millares [0] 4 4 3 2 3 6" xfId="55947" xr:uid="{3E582F80-99BF-4699-9CB7-06973FC88EEC}"/>
    <cellStyle name="Millares [0] 4 4 3 2 4" xfId="7975" xr:uid="{B8E0C5B6-BA60-43B0-82F7-70BFFC76A0BE}"/>
    <cellStyle name="Millares [0] 4 4 3 2 4 2" xfId="29478" xr:uid="{7C012CB7-BEE8-4A0C-92FB-B74CE7BD185C}"/>
    <cellStyle name="Millares [0] 4 4 3 2 5" xfId="9632" xr:uid="{6AE0204F-50B8-4BFB-985B-C7139D4A7AFA}"/>
    <cellStyle name="Millares [0] 4 4 3 2 5 2" xfId="31135" xr:uid="{1EC2BBB9-FC5F-427D-AD6D-EC8B3843FBAE}"/>
    <cellStyle name="Millares [0] 4 4 3 2 6" xfId="16267" xr:uid="{41AE3621-45DC-4A0A-8940-E26C409495B0}"/>
    <cellStyle name="Millares [0] 4 4 3 2 6 2" xfId="37770" xr:uid="{F797DAF3-5FF6-48A3-B961-461B23191EEE}"/>
    <cellStyle name="Millares [0] 4 4 3 2 7" xfId="22872" xr:uid="{74EF4585-0B06-47E7-83E8-2039DF08D796}"/>
    <cellStyle name="Millares [0] 4 4 3 2 8" xfId="44375" xr:uid="{1BA1F1A7-B57C-4793-829D-7CC4ADAFCD5C}"/>
    <cellStyle name="Millares [0] 4 4 3 2 9" xfId="50979" xr:uid="{C4075EE7-3C97-4CDB-9880-39AC103E9DE4}"/>
    <cellStyle name="Millares [0] 4 4 3 3" xfId="2053" xr:uid="{0AE25B9A-3FC9-40FF-A7A2-E055FA99AA5B}"/>
    <cellStyle name="Millares [0] 4 4 3 3 2" xfId="10319" xr:uid="{815E0095-D2AD-44A3-AFDD-B2B6DE12252B}"/>
    <cellStyle name="Millares [0] 4 4 3 3 2 2" xfId="31822" xr:uid="{6911F93E-22C6-4120-AD95-D7661C69AAFA}"/>
    <cellStyle name="Millares [0] 4 4 3 3 3" xfId="16954" xr:uid="{A6E8F40A-A32D-4FF6-8B3A-CE690E24F5AF}"/>
    <cellStyle name="Millares [0] 4 4 3 3 3 2" xfId="38457" xr:uid="{F2DCDFCC-367C-4853-BDF1-D0DBE37120C7}"/>
    <cellStyle name="Millares [0] 4 4 3 3 4" xfId="23559" xr:uid="{ED9F7834-157A-4EAC-B4D1-2ECA286BFC67}"/>
    <cellStyle name="Millares [0] 4 4 3 3 5" xfId="45062" xr:uid="{34D2BA72-7699-4822-914C-90CA73B5348C}"/>
    <cellStyle name="Millares [0] 4 4 3 3 6" xfId="51666" xr:uid="{C76CE45E-3245-4A6E-8814-F84323A9C05F}"/>
    <cellStyle name="Millares [0] 4 4 3 4" xfId="2852" xr:uid="{FF361F35-AFE2-4F3A-B596-76E106F7500B}"/>
    <cellStyle name="Millares [0] 4 4 3 4 2" xfId="11118" xr:uid="{DA599A95-BF80-4FE5-8E64-E9AE8A851232}"/>
    <cellStyle name="Millares [0] 4 4 3 4 2 2" xfId="32621" xr:uid="{CF4F6DC9-D731-4B0F-A68C-00273CDECB65}"/>
    <cellStyle name="Millares [0] 4 4 3 4 3" xfId="17753" xr:uid="{1590F2D8-5526-48F7-A806-36F24CD30C5B}"/>
    <cellStyle name="Millares [0] 4 4 3 4 3 2" xfId="39256" xr:uid="{57327B02-15B2-4E04-8255-AC3FB45DAB6A}"/>
    <cellStyle name="Millares [0] 4 4 3 4 4" xfId="24358" xr:uid="{23FC26AC-62A6-444A-9868-5480C9098030}"/>
    <cellStyle name="Millares [0] 4 4 3 4 5" xfId="45861" xr:uid="{0208C3E7-29FE-4A7E-9C88-133BAB1C163C}"/>
    <cellStyle name="Millares [0] 4 4 3 4 6" xfId="52465" xr:uid="{939A5368-9092-4647-872F-9724F8232334}"/>
    <cellStyle name="Millares [0] 4 4 3 5" xfId="3249" xr:uid="{EC892EB6-788E-493A-8696-B49DA39261C8}"/>
    <cellStyle name="Millares [0] 4 4 3 5 2" xfId="11515" xr:uid="{67F3CA7C-0A67-410C-8584-B65ADEC58F9E}"/>
    <cellStyle name="Millares [0] 4 4 3 5 2 2" xfId="33018" xr:uid="{20FAC308-7C3D-480B-A47C-80C229D7569C}"/>
    <cellStyle name="Millares [0] 4 4 3 5 3" xfId="18150" xr:uid="{0E10BAD1-1668-427E-80A1-4CFE865DCB3A}"/>
    <cellStyle name="Millares [0] 4 4 3 5 3 2" xfId="39653" xr:uid="{4C1D96EF-9CF1-432D-BB01-53616A8B3447}"/>
    <cellStyle name="Millares [0] 4 4 3 5 4" xfId="24755" xr:uid="{AF06E405-91C6-48D2-B1FC-8EE585CBAFA3}"/>
    <cellStyle name="Millares [0] 4 4 3 5 5" xfId="46258" xr:uid="{A65FA169-8DB4-4080-BA5F-EAFC7EDB5312}"/>
    <cellStyle name="Millares [0] 4 4 3 5 6" xfId="52862" xr:uid="{10597F11-E2F4-4A58-B1F8-3ECA5226CF9E}"/>
    <cellStyle name="Millares [0] 4 4 3 6" xfId="4996" xr:uid="{638FF9F2-9F55-409B-8D36-52A2F28AA14E}"/>
    <cellStyle name="Millares [0] 4 4 3 6 2" xfId="13262" xr:uid="{AB9166FA-B8CC-4250-891D-8045784EFC07}"/>
    <cellStyle name="Millares [0] 4 4 3 6 2 2" xfId="34765" xr:uid="{7D7E47B1-B620-4AAA-A5A0-6D009EF5FA83}"/>
    <cellStyle name="Millares [0] 4 4 3 6 3" xfId="19897" xr:uid="{360E793B-010C-42C2-8261-65A43882AE2C}"/>
    <cellStyle name="Millares [0] 4 4 3 6 3 2" xfId="41400" xr:uid="{11A14D5C-236A-4FDF-8A22-3CDA9F44DB53}"/>
    <cellStyle name="Millares [0] 4 4 3 6 4" xfId="26502" xr:uid="{B5A2BCDB-02D9-4E0E-9432-23CC51511C59}"/>
    <cellStyle name="Millares [0] 4 4 3 6 5" xfId="48005" xr:uid="{2575F9C8-DEF0-4834-A37A-24F95A1A70DF}"/>
    <cellStyle name="Millares [0] 4 4 3 6 6" xfId="54609" xr:uid="{E3F107DC-5152-485F-B807-269ED0B9990D}"/>
    <cellStyle name="Millares [0] 4 4 3 7" xfId="5388" xr:uid="{78B380E3-EF60-44FC-94D3-9218ACF70E0B}"/>
    <cellStyle name="Millares [0] 4 4 3 7 2" xfId="13654" xr:uid="{320D6EEA-028E-466C-87B1-7738896D7789}"/>
    <cellStyle name="Millares [0] 4 4 3 7 2 2" xfId="35157" xr:uid="{8C4C9B44-8C45-45E9-B21D-8F9B57C78784}"/>
    <cellStyle name="Millares [0] 4 4 3 7 3" xfId="20289" xr:uid="{58E40BF5-991D-4B5E-9D3C-AC31E3D1AC98}"/>
    <cellStyle name="Millares [0] 4 4 3 7 3 2" xfId="41792" xr:uid="{AA809785-EEB4-41E3-B4DA-8C6D28942679}"/>
    <cellStyle name="Millares [0] 4 4 3 7 4" xfId="26894" xr:uid="{7A41215C-521A-453C-B4B5-79911B2F7B6D}"/>
    <cellStyle name="Millares [0] 4 4 3 7 5" xfId="48397" xr:uid="{3768A5AB-1D94-48A8-A450-04C242C6EF46}"/>
    <cellStyle name="Millares [0] 4 4 3 7 6" xfId="55001" xr:uid="{3DE01CD6-ABEB-464F-834F-6A173538C05E}"/>
    <cellStyle name="Millares [0] 4 4 3 8" xfId="7029" xr:uid="{4F0B02CB-DC1A-4318-8FF5-373A0C72607F}"/>
    <cellStyle name="Millares [0] 4 4 3 8 2" xfId="28532" xr:uid="{1185CD11-E474-43FB-A0E1-AF2147FCC62C}"/>
    <cellStyle name="Millares [0] 4 4 3 9" xfId="8685" xr:uid="{60AF5EE9-E5E4-49E6-8178-E2F46A5D1CE2}"/>
    <cellStyle name="Millares [0] 4 4 3 9 2" xfId="30188" xr:uid="{78974D40-5A21-4C9C-84C5-DBFFFDDBE904}"/>
    <cellStyle name="Millares [0] 4 4 4" xfId="702" xr:uid="{008F141D-4374-41D0-8928-EF0EAD0A95DC}"/>
    <cellStyle name="Millares [0] 4 4 4 10" xfId="43711" xr:uid="{BC7A7871-B286-4712-9356-65726B2FE382}"/>
    <cellStyle name="Millares [0] 4 4 4 11" xfId="50315" xr:uid="{7309FD66-B1F5-4C7E-B8EB-DB0AE90F61B6}"/>
    <cellStyle name="Millares [0] 4 4 4 2" xfId="1648" xr:uid="{34715063-875E-4CDA-92ED-E3FB3CD85F8E}"/>
    <cellStyle name="Millares [0] 4 4 4 2 2" xfId="4477" xr:uid="{1EFBDAF0-DA5A-4E4A-A755-E098F6D53754}"/>
    <cellStyle name="Millares [0] 4 4 4 2 2 2" xfId="12743" xr:uid="{02471D0D-FE9F-444E-8800-5885D9A2052A}"/>
    <cellStyle name="Millares [0] 4 4 4 2 2 2 2" xfId="34246" xr:uid="{778C4D77-1D6D-467B-8803-3438C4CC508B}"/>
    <cellStyle name="Millares [0] 4 4 4 2 2 3" xfId="19378" xr:uid="{265B3504-DF58-40FC-BE17-EFAD13EB0E9F}"/>
    <cellStyle name="Millares [0] 4 4 4 2 2 3 2" xfId="40881" xr:uid="{1FFC691A-9795-46A8-BF21-373EA611B63C}"/>
    <cellStyle name="Millares [0] 4 4 4 2 2 4" xfId="25983" xr:uid="{4C93A3A6-5401-4D83-A9BE-ECDA3DC2CBA3}"/>
    <cellStyle name="Millares [0] 4 4 4 2 2 5" xfId="47486" xr:uid="{A2450BCA-503F-44B3-9DFA-745D7E1A8A4F}"/>
    <cellStyle name="Millares [0] 4 4 4 2 2 6" xfId="54090" xr:uid="{A4781E81-98D8-49CB-9C93-6CF9D1A4E3F3}"/>
    <cellStyle name="Millares [0] 4 4 4 2 3" xfId="6616" xr:uid="{548420B2-DEBE-47AC-804D-A943AB39DD6F}"/>
    <cellStyle name="Millares [0] 4 4 4 2 3 2" xfId="14882" xr:uid="{23B1A4B4-5245-4D9E-97AE-632F4ECB2F46}"/>
    <cellStyle name="Millares [0] 4 4 4 2 3 2 2" xfId="36385" xr:uid="{FA0D8BE0-3D7F-445A-8C75-BE223A2318AA}"/>
    <cellStyle name="Millares [0] 4 4 4 2 3 3" xfId="21517" xr:uid="{DEA2C5EB-7339-43A0-A48F-543D64653457}"/>
    <cellStyle name="Millares [0] 4 4 4 2 3 3 2" xfId="43020" xr:uid="{3808BAE9-F6DF-419E-B4CB-4F450F7C2630}"/>
    <cellStyle name="Millares [0] 4 4 4 2 3 4" xfId="28122" xr:uid="{853323A0-D966-477C-B44B-19095BC3DFFE}"/>
    <cellStyle name="Millares [0] 4 4 4 2 3 5" xfId="49625" xr:uid="{992208AF-802B-4DAB-9F00-3C6C329FBF8E}"/>
    <cellStyle name="Millares [0] 4 4 4 2 3 6" xfId="56229" xr:uid="{6E3D1837-2782-4C35-BEC6-F76F159F8370}"/>
    <cellStyle name="Millares [0] 4 4 4 2 4" xfId="8257" xr:uid="{78C0F4C9-FA96-4CE3-8C7D-7AB667D547D6}"/>
    <cellStyle name="Millares [0] 4 4 4 2 4 2" xfId="29760" xr:uid="{4BE6764C-EFFD-4C6D-8430-00D3DF6A85F8}"/>
    <cellStyle name="Millares [0] 4 4 4 2 5" xfId="9914" xr:uid="{E0B6B657-CDD8-471F-A1EB-49AF2031F6EC}"/>
    <cellStyle name="Millares [0] 4 4 4 2 5 2" xfId="31417" xr:uid="{287E6965-2CE2-4AD3-876F-A021CF3D7921}"/>
    <cellStyle name="Millares [0] 4 4 4 2 6" xfId="16549" xr:uid="{B0EA34BB-0B9A-45AF-A558-DE06848931FA}"/>
    <cellStyle name="Millares [0] 4 4 4 2 6 2" xfId="38052" xr:uid="{DC415431-2F94-42F9-8058-14DD8F484984}"/>
    <cellStyle name="Millares [0] 4 4 4 2 7" xfId="23154" xr:uid="{4D63CB0B-8200-46C9-9102-569671D337B7}"/>
    <cellStyle name="Millares [0] 4 4 4 2 8" xfId="44657" xr:uid="{35902DAB-BAAD-4492-AFCD-FF183D18348A}"/>
    <cellStyle name="Millares [0] 4 4 4 2 9" xfId="51261" xr:uid="{DB7874BE-5C20-4D19-88DF-E0B03675915D}"/>
    <cellStyle name="Millares [0] 4 4 4 3" xfId="2335" xr:uid="{E30C53DC-AA4F-4D0B-8424-BC7C5E7F8AAF}"/>
    <cellStyle name="Millares [0] 4 4 4 3 2" xfId="10601" xr:uid="{629736D5-9097-43C9-92AF-22CBDE126556}"/>
    <cellStyle name="Millares [0] 4 4 4 3 2 2" xfId="32104" xr:uid="{D0E2BB6E-AF6D-4BD4-91FE-6A68E25B9B98}"/>
    <cellStyle name="Millares [0] 4 4 4 3 3" xfId="17236" xr:uid="{BD28E910-3975-443E-991C-E94EFDDABE93}"/>
    <cellStyle name="Millares [0] 4 4 4 3 3 2" xfId="38739" xr:uid="{0839E251-D5FA-490F-ADF7-DEC8E7FBD27A}"/>
    <cellStyle name="Millares [0] 4 4 4 3 4" xfId="23841" xr:uid="{73C38E41-47B6-4763-87D2-CBBDEC1621F8}"/>
    <cellStyle name="Millares [0] 4 4 4 3 5" xfId="45344" xr:uid="{4FAFAE7E-880B-46D8-B9CF-D4851B1F51DD}"/>
    <cellStyle name="Millares [0] 4 4 4 3 6" xfId="51948" xr:uid="{548D495F-1784-419F-B05F-ADF9749F39B8}"/>
    <cellStyle name="Millares [0] 4 4 4 4" xfId="3531" xr:uid="{15ADCB25-B7A7-49E9-91AB-9614E57163D8}"/>
    <cellStyle name="Millares [0] 4 4 4 4 2" xfId="11797" xr:uid="{42323624-39D3-4776-8C56-B5619E56FC1F}"/>
    <cellStyle name="Millares [0] 4 4 4 4 2 2" xfId="33300" xr:uid="{B2088589-DB78-46DF-9078-D5508F016BF2}"/>
    <cellStyle name="Millares [0] 4 4 4 4 3" xfId="18432" xr:uid="{C2AF6542-C311-4B33-A0CA-CDFE96465DB6}"/>
    <cellStyle name="Millares [0] 4 4 4 4 3 2" xfId="39935" xr:uid="{DC507021-17D3-4982-8116-CC1421096543}"/>
    <cellStyle name="Millares [0] 4 4 4 4 4" xfId="25037" xr:uid="{C3B3ED6B-C091-43E1-8AAB-B877E42F0193}"/>
    <cellStyle name="Millares [0] 4 4 4 4 5" xfId="46540" xr:uid="{AF694AFD-3449-49E6-9D11-995F406FA800}"/>
    <cellStyle name="Millares [0] 4 4 4 4 6" xfId="53144" xr:uid="{357DBAE9-DCC0-4627-A164-7093852022A9}"/>
    <cellStyle name="Millares [0] 4 4 4 5" xfId="5670" xr:uid="{18188785-946A-4F08-A7A1-78C7680A6762}"/>
    <cellStyle name="Millares [0] 4 4 4 5 2" xfId="13936" xr:uid="{CF3561AD-38F8-415E-B532-DF1EEC7581EC}"/>
    <cellStyle name="Millares [0] 4 4 4 5 2 2" xfId="35439" xr:uid="{AB0C01E9-D148-4F74-B7AD-AA90E3CE2A60}"/>
    <cellStyle name="Millares [0] 4 4 4 5 3" xfId="20571" xr:uid="{AF4E6437-6971-42E1-8C12-2BEA299351DD}"/>
    <cellStyle name="Millares [0] 4 4 4 5 3 2" xfId="42074" xr:uid="{E5FA1588-02F9-4784-B7D0-B5E8663C8DE1}"/>
    <cellStyle name="Millares [0] 4 4 4 5 4" xfId="27176" xr:uid="{29707BB4-09C3-41F7-B889-9EAAD70D8C3E}"/>
    <cellStyle name="Millares [0] 4 4 4 5 5" xfId="48679" xr:uid="{A70BB68E-AF38-4BA5-92B6-68289E6AEDE2}"/>
    <cellStyle name="Millares [0] 4 4 4 5 6" xfId="55283" xr:uid="{CC9C5CF5-BD18-4458-B5B5-F30F1BE9F8C1}"/>
    <cellStyle name="Millares [0] 4 4 4 6" xfId="7311" xr:uid="{797B3429-B461-4A80-A334-B465667C0BDC}"/>
    <cellStyle name="Millares [0] 4 4 4 6 2" xfId="28814" xr:uid="{A7A6627A-C371-42CE-B51E-FFD59DF4D63E}"/>
    <cellStyle name="Millares [0] 4 4 4 7" xfId="8968" xr:uid="{9A2049A5-C329-497E-A6BF-1280422EDBB9}"/>
    <cellStyle name="Millares [0] 4 4 4 7 2" xfId="30471" xr:uid="{A6B984BF-A217-4E24-9283-2D4CAB8F4905}"/>
    <cellStyle name="Millares [0] 4 4 4 8" xfId="15603" xr:uid="{CCECE1B0-78B4-4455-9615-92BEC4F82C03}"/>
    <cellStyle name="Millares [0] 4 4 4 8 2" xfId="37106" xr:uid="{9AB2CBF5-09B1-461F-8425-F0113997F657}"/>
    <cellStyle name="Millares [0] 4 4 4 9" xfId="22208" xr:uid="{8AA3D968-5376-4291-A553-374E71C67F3C}"/>
    <cellStyle name="Millares [0] 4 4 5" xfId="971" xr:uid="{27185928-C34A-44E1-9B96-4047DC39DD72}"/>
    <cellStyle name="Millares [0] 4 4 5 2" xfId="3800" xr:uid="{5CB2A0AD-EAD6-4884-8465-8A6170C5C16F}"/>
    <cellStyle name="Millares [0] 4 4 5 2 2" xfId="12066" xr:uid="{5EEA74CF-CBF2-4BAA-A944-79587AA2A9A9}"/>
    <cellStyle name="Millares [0] 4 4 5 2 2 2" xfId="33569" xr:uid="{F4B216E8-A616-446D-9723-0B723C6977B2}"/>
    <cellStyle name="Millares [0] 4 4 5 2 3" xfId="18701" xr:uid="{BF8F1786-6E5B-4C24-B334-080D64AB4C5A}"/>
    <cellStyle name="Millares [0] 4 4 5 2 3 2" xfId="40204" xr:uid="{0B929354-20AC-4B7B-821E-645014BB350A}"/>
    <cellStyle name="Millares [0] 4 4 5 2 4" xfId="25306" xr:uid="{8621251F-BB8D-4D91-9FE0-83CF01450A53}"/>
    <cellStyle name="Millares [0] 4 4 5 2 5" xfId="46809" xr:uid="{D484261B-A634-4137-8752-8910CD8EA987}"/>
    <cellStyle name="Millares [0] 4 4 5 2 6" xfId="53413" xr:uid="{930C9D30-A889-4CDD-8FC7-BC74761B896A}"/>
    <cellStyle name="Millares [0] 4 4 5 3" xfId="5939" xr:uid="{6A79EBAB-8CEE-4703-AA82-6213DC847B5C}"/>
    <cellStyle name="Millares [0] 4 4 5 3 2" xfId="14205" xr:uid="{C0F159C5-FD94-4D50-9887-1D1210F90C75}"/>
    <cellStyle name="Millares [0] 4 4 5 3 2 2" xfId="35708" xr:uid="{81FF98E3-EB18-45D4-884F-3C1F985C8533}"/>
    <cellStyle name="Millares [0] 4 4 5 3 3" xfId="20840" xr:uid="{74B9E909-647D-454A-9A74-0B856B92C3A9}"/>
    <cellStyle name="Millares [0] 4 4 5 3 3 2" xfId="42343" xr:uid="{0A1BF54E-646D-4D57-9252-43907C50F261}"/>
    <cellStyle name="Millares [0] 4 4 5 3 4" xfId="27445" xr:uid="{7440EFA2-3AB9-4091-9F23-2F66AB95334B}"/>
    <cellStyle name="Millares [0] 4 4 5 3 5" xfId="48948" xr:uid="{0FFD0D84-7873-44C8-B7A7-B2E81232D4EB}"/>
    <cellStyle name="Millares [0] 4 4 5 3 6" xfId="55552" xr:uid="{E7ABD2B0-652E-4332-A109-B2A4D86B7A23}"/>
    <cellStyle name="Millares [0] 4 4 5 4" xfId="7580" xr:uid="{474C0BBD-5427-461F-ABDA-789B84DE230E}"/>
    <cellStyle name="Millares [0] 4 4 5 4 2" xfId="29083" xr:uid="{D9D97E74-17A9-42F0-A6CB-E235DA0302AF}"/>
    <cellStyle name="Millares [0] 4 4 5 5" xfId="9237" xr:uid="{4BEF4880-B3BB-4BBF-B9D0-A82FB679AF55}"/>
    <cellStyle name="Millares [0] 4 4 5 5 2" xfId="30740" xr:uid="{6C398955-BC1D-4802-A737-3F53A8B0B4BD}"/>
    <cellStyle name="Millares [0] 4 4 5 6" xfId="15872" xr:uid="{761F785B-14AD-44B6-AE8D-D9A7EED58BA7}"/>
    <cellStyle name="Millares [0] 4 4 5 6 2" xfId="37375" xr:uid="{B182FBA5-153E-4303-AF87-347AE3564D2E}"/>
    <cellStyle name="Millares [0] 4 4 5 7" xfId="22477" xr:uid="{478C7C96-3DCF-43AF-9170-3D3D00C70CB2}"/>
    <cellStyle name="Millares [0] 4 4 5 8" xfId="43980" xr:uid="{81C2365E-7609-4EEF-8B29-1D2C8F4F0285}"/>
    <cellStyle name="Millares [0] 4 4 5 9" xfId="50584" xr:uid="{3D34A3FD-318F-4ED3-B557-BC0C33A79F26}"/>
    <cellStyle name="Millares [0] 4 4 6" xfId="1231" xr:uid="{A703BE38-3A0F-4578-A5A4-3FCC036CF59D}"/>
    <cellStyle name="Millares [0] 4 4 6 2" xfId="4060" xr:uid="{782F45F1-343C-4E72-9C0E-71FA91A01853}"/>
    <cellStyle name="Millares [0] 4 4 6 2 2" xfId="12326" xr:uid="{B5AB7157-49E5-434E-B5AA-BA308F6C925E}"/>
    <cellStyle name="Millares [0] 4 4 6 2 2 2" xfId="33829" xr:uid="{E820D2F0-7ECC-46BF-AE6B-70F5E0F1C611}"/>
    <cellStyle name="Millares [0] 4 4 6 2 3" xfId="18961" xr:uid="{4455DA2B-C3B2-4602-B71D-1908C23B4DC7}"/>
    <cellStyle name="Millares [0] 4 4 6 2 3 2" xfId="40464" xr:uid="{C63EAB79-89F7-49D3-93D1-36ED1CD0BFC3}"/>
    <cellStyle name="Millares [0] 4 4 6 2 4" xfId="25566" xr:uid="{BAABA8FF-7DD4-4512-A3F1-F2FF80DD2099}"/>
    <cellStyle name="Millares [0] 4 4 6 2 5" xfId="47069" xr:uid="{F92094A1-A836-446B-8900-CC8593B65B3B}"/>
    <cellStyle name="Millares [0] 4 4 6 2 6" xfId="53673" xr:uid="{3D13147B-EFB7-4C46-B32B-4005D66EBB36}"/>
    <cellStyle name="Millares [0] 4 4 6 3" xfId="6199" xr:uid="{22E41E58-CD9E-49EF-80CA-70E5BC0FAD9F}"/>
    <cellStyle name="Millares [0] 4 4 6 3 2" xfId="14465" xr:uid="{924E2642-196C-4DE1-BA6D-A1C714AB029E}"/>
    <cellStyle name="Millares [0] 4 4 6 3 2 2" xfId="35968" xr:uid="{278C1FCA-C2AE-4BB7-85A9-A88C54362686}"/>
    <cellStyle name="Millares [0] 4 4 6 3 3" xfId="21100" xr:uid="{20140277-798B-418A-98E9-66B02F839FF0}"/>
    <cellStyle name="Millares [0] 4 4 6 3 3 2" xfId="42603" xr:uid="{42BDCC75-7370-4AAA-A7CF-691089160AA6}"/>
    <cellStyle name="Millares [0] 4 4 6 3 4" xfId="27705" xr:uid="{B343F4E2-D27C-4920-9BE8-94747A8EB8CA}"/>
    <cellStyle name="Millares [0] 4 4 6 3 5" xfId="49208" xr:uid="{B8CBFAC5-6C6E-46AC-989C-249CE79F42DB}"/>
    <cellStyle name="Millares [0] 4 4 6 3 6" xfId="55812" xr:uid="{33AEC59F-645A-4704-AEB6-2377541B83A6}"/>
    <cellStyle name="Millares [0] 4 4 6 4" xfId="7840" xr:uid="{AC1ADF75-7370-4AB8-9582-33B1691A09BF}"/>
    <cellStyle name="Millares [0] 4 4 6 4 2" xfId="29343" xr:uid="{7E3D5C59-CD9D-4AAF-B49F-2A00C97AE1F8}"/>
    <cellStyle name="Millares [0] 4 4 6 5" xfId="9497" xr:uid="{F6110F96-3B47-47EC-9EDE-36E2D4EF6845}"/>
    <cellStyle name="Millares [0] 4 4 6 5 2" xfId="31000" xr:uid="{173BBF76-0D3D-482F-9F80-25292C9BE00E}"/>
    <cellStyle name="Millares [0] 4 4 6 6" xfId="16132" xr:uid="{5145441E-4A44-4EF2-A75B-B2271E843560}"/>
    <cellStyle name="Millares [0] 4 4 6 6 2" xfId="37635" xr:uid="{3E497126-5620-40B1-A46E-982CB2500771}"/>
    <cellStyle name="Millares [0] 4 4 6 7" xfId="22737" xr:uid="{949F828A-D5A6-4C78-83A8-938EADBCF707}"/>
    <cellStyle name="Millares [0] 4 4 6 8" xfId="44240" xr:uid="{7AAC2662-7D6E-4AA0-8813-9DD25B2BC989}"/>
    <cellStyle name="Millares [0] 4 4 6 9" xfId="50844" xr:uid="{1DA498A0-3250-4237-BF38-1AB01C8C91F7}"/>
    <cellStyle name="Millares [0] 4 4 7" xfId="1919" xr:uid="{5E1F6D9F-0270-43B6-B158-203D5241F293}"/>
    <cellStyle name="Millares [0] 4 4 7 2" xfId="10185" xr:uid="{315B06A4-19BB-4BBC-9B6B-49923FABB8C5}"/>
    <cellStyle name="Millares [0] 4 4 7 2 2" xfId="31688" xr:uid="{4C58C2E0-A859-4DC8-9423-13E0FCFCA989}"/>
    <cellStyle name="Millares [0] 4 4 7 3" xfId="16820" xr:uid="{0330FC53-8600-4C64-883C-9A629AD316F7}"/>
    <cellStyle name="Millares [0] 4 4 7 3 2" xfId="38323" xr:uid="{8AFD926C-8ED4-4565-A3DA-998000B76C40}"/>
    <cellStyle name="Millares [0] 4 4 7 4" xfId="23425" xr:uid="{061192E7-A822-49A1-969C-32978C399393}"/>
    <cellStyle name="Millares [0] 4 4 7 5" xfId="44928" xr:uid="{6B77B8E9-4202-476B-9165-FD1EB2816FF9}"/>
    <cellStyle name="Millares [0] 4 4 7 6" xfId="51532" xr:uid="{A5B3D547-FEFA-48BE-AFA1-A6E1F07D67DB}"/>
    <cellStyle name="Millares [0] 4 4 8" xfId="2604" xr:uid="{972FB873-F011-40E6-B1A5-D57E1EF78188}"/>
    <cellStyle name="Millares [0] 4 4 8 2" xfId="10870" xr:uid="{21CA22C5-963A-4328-9B28-6ED905E49B35}"/>
    <cellStyle name="Millares [0] 4 4 8 2 2" xfId="32373" xr:uid="{35EB90D0-DBB9-4084-AB5E-679B0C08AA34}"/>
    <cellStyle name="Millares [0] 4 4 8 3" xfId="17505" xr:uid="{DE11902A-5562-4201-A0ED-53CC89A26AF2}"/>
    <cellStyle name="Millares [0] 4 4 8 3 2" xfId="39008" xr:uid="{CF69E372-18A0-4230-A557-C679C8E157D3}"/>
    <cellStyle name="Millares [0] 4 4 8 4" xfId="24110" xr:uid="{51280E6E-847B-4645-B274-0B955D7FA3DE}"/>
    <cellStyle name="Millares [0] 4 4 8 5" xfId="45613" xr:uid="{1DC262CA-A8B7-4F75-896E-14FF4A18D898}"/>
    <cellStyle name="Millares [0] 4 4 8 6" xfId="52217" xr:uid="{1CFEE9E3-30E8-4AAD-AE26-132F892F5BCA}"/>
    <cellStyle name="Millares [0] 4 4 9" xfId="3115" xr:uid="{854C8C6C-91EE-4C9C-B0D0-FFBA592637A4}"/>
    <cellStyle name="Millares [0] 4 4 9 2" xfId="11381" xr:uid="{DB9BE055-9679-4CC2-B971-1815A4A4A411}"/>
    <cellStyle name="Millares [0] 4 4 9 2 2" xfId="32884" xr:uid="{95534E33-0B5D-4D7C-B92B-FB492753C98B}"/>
    <cellStyle name="Millares [0] 4 4 9 3" xfId="18016" xr:uid="{00921BDD-61B8-4B95-A1AD-7F9F4F2B6B0D}"/>
    <cellStyle name="Millares [0] 4 4 9 3 2" xfId="39519" xr:uid="{2D104AB0-087C-4E9F-B5F4-2045709AC0FF}"/>
    <cellStyle name="Millares [0] 4 4 9 4" xfId="24621" xr:uid="{555109AF-CAAA-4B70-A8F9-D5114E4A804E}"/>
    <cellStyle name="Millares [0] 4 4 9 5" xfId="46124" xr:uid="{BB260E0A-136B-4560-90DA-EA248B332FAB}"/>
    <cellStyle name="Millares [0] 4 4 9 6" xfId="52728" xr:uid="{26F9BA8E-485B-45AC-B326-47D342543FB0}"/>
    <cellStyle name="Millares [0] 4 5" xfId="455" xr:uid="{1D0E63F2-9FAE-43AD-BD6A-F09E74BBD486}"/>
    <cellStyle name="Millares [0] 4 5 10" xfId="7066" xr:uid="{ABD5F5C9-943A-4C89-9058-1B681CC761AD}"/>
    <cellStyle name="Millares [0] 4 5 10 2" xfId="28569" xr:uid="{538389BD-DA18-4010-B53A-3E3C5178620C}"/>
    <cellStyle name="Millares [0] 4 5 11" xfId="8722" xr:uid="{7F91249F-1F0F-49EC-A8F9-00600417B6C5}"/>
    <cellStyle name="Millares [0] 4 5 11 2" xfId="30225" xr:uid="{5B88620D-E89D-4A53-8AFB-760F6051C7AE}"/>
    <cellStyle name="Millares [0] 4 5 12" xfId="15358" xr:uid="{EEA0260E-DCA1-4BC1-8F73-7117936A7A46}"/>
    <cellStyle name="Millares [0] 4 5 12 2" xfId="36861" xr:uid="{DDC0EA59-4B31-41EC-8FCE-32AD72186BAA}"/>
    <cellStyle name="Millares [0] 4 5 13" xfId="21963" xr:uid="{C9486DE6-8C6C-4966-9319-64EEE10961B2}"/>
    <cellStyle name="Millares [0] 4 5 14" xfId="43466" xr:uid="{23C0F4C6-0A32-49D7-85BF-26CAEF070892}"/>
    <cellStyle name="Millares [0] 4 5 15" xfId="50070" xr:uid="{5C157AB8-E978-4F2C-A955-7E984B44C111}"/>
    <cellStyle name="Millares [0] 4 5 2" xfId="737" xr:uid="{706AC25D-87FF-464A-85B0-83043C560915}"/>
    <cellStyle name="Millares [0] 4 5 2 10" xfId="15638" xr:uid="{3B7F3C23-1612-49F4-AD34-A8C76A1B5FD2}"/>
    <cellStyle name="Millares [0] 4 5 2 10 2" xfId="37141" xr:uid="{CE3FF29E-DCDC-434C-9F1A-3DF7DDA3EFF6}"/>
    <cellStyle name="Millares [0] 4 5 2 11" xfId="22243" xr:uid="{05175447-8BDA-4372-9284-367D2EA64589}"/>
    <cellStyle name="Millares [0] 4 5 2 12" xfId="43746" xr:uid="{6B29CA9B-3C09-4C41-97EC-7DA23E7B97D5}"/>
    <cellStyle name="Millares [0] 4 5 2 13" xfId="50350" xr:uid="{B2587EE6-8762-4955-9A7C-92CABA40918E}"/>
    <cellStyle name="Millares [0] 4 5 2 2" xfId="1683" xr:uid="{5525350A-E4D7-4EAD-A525-DAB9A0202BEB}"/>
    <cellStyle name="Millares [0] 4 5 2 2 2" xfId="4512" xr:uid="{AE106608-5582-4D20-8BA9-2B7689DD2BA9}"/>
    <cellStyle name="Millares [0] 4 5 2 2 2 2" xfId="12778" xr:uid="{D51FDE6E-579D-4D30-A31E-C28E41751922}"/>
    <cellStyle name="Millares [0] 4 5 2 2 2 2 2" xfId="34281" xr:uid="{DF00BFC9-8160-4026-B9B1-A1CDFE617071}"/>
    <cellStyle name="Millares [0] 4 5 2 2 2 3" xfId="19413" xr:uid="{01C7BCB2-A1CD-4670-A3CF-D80069ABC8C7}"/>
    <cellStyle name="Millares [0] 4 5 2 2 2 3 2" xfId="40916" xr:uid="{76C02F97-3955-4168-85EB-FDE4C7E56CE9}"/>
    <cellStyle name="Millares [0] 4 5 2 2 2 4" xfId="26018" xr:uid="{08EEC860-590D-4430-B3AB-E25ABE176989}"/>
    <cellStyle name="Millares [0] 4 5 2 2 2 5" xfId="47521" xr:uid="{2A75928D-22AB-4836-B3F0-8EF800859F23}"/>
    <cellStyle name="Millares [0] 4 5 2 2 2 6" xfId="54125" xr:uid="{79771634-BFC5-4D9D-A9C1-F957BB830FAB}"/>
    <cellStyle name="Millares [0] 4 5 2 2 3" xfId="6651" xr:uid="{479595BD-78D3-4AD8-9859-12B44890CAEB}"/>
    <cellStyle name="Millares [0] 4 5 2 2 3 2" xfId="14917" xr:uid="{DC59AFCB-363B-4569-8A57-B8CDB44048F1}"/>
    <cellStyle name="Millares [0] 4 5 2 2 3 2 2" xfId="36420" xr:uid="{8C272AAB-B654-4FC0-8464-042AD5E6F2E3}"/>
    <cellStyle name="Millares [0] 4 5 2 2 3 3" xfId="21552" xr:uid="{2ED01568-BEBC-45B3-8830-EE0A63C60F95}"/>
    <cellStyle name="Millares [0] 4 5 2 2 3 3 2" xfId="43055" xr:uid="{28EAB562-4F0C-4ED2-92FA-E94E42B6D040}"/>
    <cellStyle name="Millares [0] 4 5 2 2 3 4" xfId="28157" xr:uid="{9FFE2030-8B4B-4EF3-97A2-40848CBF86CB}"/>
    <cellStyle name="Millares [0] 4 5 2 2 3 5" xfId="49660" xr:uid="{3B3849A8-C7F9-4074-BEEC-26BBF1B2A9D3}"/>
    <cellStyle name="Millares [0] 4 5 2 2 3 6" xfId="56264" xr:uid="{193A26B6-FA43-4060-BE5C-18E0796FA3CB}"/>
    <cellStyle name="Millares [0] 4 5 2 2 4" xfId="8292" xr:uid="{0FDD280C-A6BA-4B19-99D8-7E954D3DD4C1}"/>
    <cellStyle name="Millares [0] 4 5 2 2 4 2" xfId="29795" xr:uid="{A780E8B3-1A87-438F-8137-E8966A5B5774}"/>
    <cellStyle name="Millares [0] 4 5 2 2 5" xfId="9949" xr:uid="{40EFDCAA-436A-4CEF-9789-0BF60D2AB40E}"/>
    <cellStyle name="Millares [0] 4 5 2 2 5 2" xfId="31452" xr:uid="{9CED0F13-9981-449C-90BF-88D5E00949EA}"/>
    <cellStyle name="Millares [0] 4 5 2 2 6" xfId="16584" xr:uid="{A308B096-D068-4164-9B3D-B58E0D2D0020}"/>
    <cellStyle name="Millares [0] 4 5 2 2 6 2" xfId="38087" xr:uid="{F006AC7C-9B67-468E-9797-EBA1561C3DE6}"/>
    <cellStyle name="Millares [0] 4 5 2 2 7" xfId="23189" xr:uid="{0907BC05-7669-4793-99DB-E17482A5D5D9}"/>
    <cellStyle name="Millares [0] 4 5 2 2 8" xfId="44692" xr:uid="{128825FA-A1B2-415E-86BF-FEF6B903E625}"/>
    <cellStyle name="Millares [0] 4 5 2 2 9" xfId="51296" xr:uid="{C80B1C56-8CAF-4C35-84D5-4A277569A2F9}"/>
    <cellStyle name="Millares [0] 4 5 2 3" xfId="2370" xr:uid="{FBC700E4-76F2-46A2-A09D-1F6489B9882E}"/>
    <cellStyle name="Millares [0] 4 5 2 3 2" xfId="10636" xr:uid="{C3B958E0-E9FC-4A72-92B1-314B4C9B6B56}"/>
    <cellStyle name="Millares [0] 4 5 2 3 2 2" xfId="32139" xr:uid="{C97AA0FF-B51B-4C91-8757-B1F00AF56582}"/>
    <cellStyle name="Millares [0] 4 5 2 3 3" xfId="17271" xr:uid="{82EA3995-F178-4358-845E-BA6B53ADECED}"/>
    <cellStyle name="Millares [0] 4 5 2 3 3 2" xfId="38774" xr:uid="{C0D97DBC-9938-40BD-A630-166C119BBF07}"/>
    <cellStyle name="Millares [0] 4 5 2 3 4" xfId="23876" xr:uid="{4BDAE585-5F64-4BF6-9D22-05EC5FB98DB7}"/>
    <cellStyle name="Millares [0] 4 5 2 3 5" xfId="45379" xr:uid="{01F431EE-07B0-44AB-A646-C427A0696E91}"/>
    <cellStyle name="Millares [0] 4 5 2 3 6" xfId="51983" xr:uid="{4CFAA1FE-B629-42D5-BCDB-A36E10033B51}"/>
    <cellStyle name="Millares [0] 4 5 2 4" xfId="2887" xr:uid="{4650BA46-51C6-462B-91FD-3AA4543CA31A}"/>
    <cellStyle name="Millares [0] 4 5 2 4 2" xfId="11153" xr:uid="{1602CE42-0F16-4AA4-862C-1256D8D1128C}"/>
    <cellStyle name="Millares [0] 4 5 2 4 2 2" xfId="32656" xr:uid="{ED28EC00-3B31-4572-A165-68FC38FE6A7E}"/>
    <cellStyle name="Millares [0] 4 5 2 4 3" xfId="17788" xr:uid="{1854F593-4986-4FFA-A093-B5F6E7CFFA7B}"/>
    <cellStyle name="Millares [0] 4 5 2 4 3 2" xfId="39291" xr:uid="{D5339890-CFF1-462B-8FCD-916DCC9C3788}"/>
    <cellStyle name="Millares [0] 4 5 2 4 4" xfId="24393" xr:uid="{999A54FB-9ABA-4533-AE25-0499996BB3A1}"/>
    <cellStyle name="Millares [0] 4 5 2 4 5" xfId="45896" xr:uid="{505BB633-5EBA-4829-B597-15A9CD7C0BE5}"/>
    <cellStyle name="Millares [0] 4 5 2 4 6" xfId="52500" xr:uid="{7FD9E005-D149-482E-909D-ACCAFE72A330}"/>
    <cellStyle name="Millares [0] 4 5 2 5" xfId="3566" xr:uid="{9639CA65-A36A-4523-9EFF-FB830EA7520B}"/>
    <cellStyle name="Millares [0] 4 5 2 5 2" xfId="11832" xr:uid="{23DC8D9F-6282-49BC-A1F3-7ED9A73E7EF5}"/>
    <cellStyle name="Millares [0] 4 5 2 5 2 2" xfId="33335" xr:uid="{03CC1F71-481E-481D-92C8-135CD345562D}"/>
    <cellStyle name="Millares [0] 4 5 2 5 3" xfId="18467" xr:uid="{4F3BEC84-4516-4B95-A252-01820E26285A}"/>
    <cellStyle name="Millares [0] 4 5 2 5 3 2" xfId="39970" xr:uid="{C650DF19-99E1-49ED-AF40-F8DAC6942C96}"/>
    <cellStyle name="Millares [0] 4 5 2 5 4" xfId="25072" xr:uid="{B37480C1-65D1-4043-9EFA-C55BC858B415}"/>
    <cellStyle name="Millares [0] 4 5 2 5 5" xfId="46575" xr:uid="{79D4DC3E-F2DE-4C08-8B8B-9394382EF95F}"/>
    <cellStyle name="Millares [0] 4 5 2 5 6" xfId="53179" xr:uid="{A2A51BDE-2B59-4C34-82B3-D42355E310F8}"/>
    <cellStyle name="Millares [0] 4 5 2 6" xfId="5031" xr:uid="{C7001B6E-D6C4-4ECE-8FAA-0352D331ED68}"/>
    <cellStyle name="Millares [0] 4 5 2 6 2" xfId="13297" xr:uid="{3D8305D7-5E08-46EC-B02D-B7A439E716F9}"/>
    <cellStyle name="Millares [0] 4 5 2 6 2 2" xfId="34800" xr:uid="{FE5BED92-D1A6-4C63-97BA-302988741AE9}"/>
    <cellStyle name="Millares [0] 4 5 2 6 3" xfId="19932" xr:uid="{13C60431-729A-4BB7-9497-5A43E236C9AA}"/>
    <cellStyle name="Millares [0] 4 5 2 6 3 2" xfId="41435" xr:uid="{DE9C5952-7896-46FB-BC3D-89C3D859CF1E}"/>
    <cellStyle name="Millares [0] 4 5 2 6 4" xfId="26537" xr:uid="{20140D9A-3FCD-4AAE-9EF7-0A502FCD3588}"/>
    <cellStyle name="Millares [0] 4 5 2 6 5" xfId="48040" xr:uid="{E90DB58F-E317-4848-B5BF-4711B6D775EE}"/>
    <cellStyle name="Millares [0] 4 5 2 6 6" xfId="54644" xr:uid="{E43E43FE-EA8C-4199-AA32-DB0AA9C4CFF4}"/>
    <cellStyle name="Millares [0] 4 5 2 7" xfId="5705" xr:uid="{870A323C-53B3-4089-ACCE-8C4BCC6BC269}"/>
    <cellStyle name="Millares [0] 4 5 2 7 2" xfId="13971" xr:uid="{D4067B4E-8C0D-43E8-B0BE-D0893E6C9104}"/>
    <cellStyle name="Millares [0] 4 5 2 7 2 2" xfId="35474" xr:uid="{3A5D3B4D-3F7B-457E-8145-0B984467B3A2}"/>
    <cellStyle name="Millares [0] 4 5 2 7 3" xfId="20606" xr:uid="{2405A268-3C54-43BB-B594-2E34E541C6B6}"/>
    <cellStyle name="Millares [0] 4 5 2 7 3 2" xfId="42109" xr:uid="{16D8A4CA-7DF0-4ACA-9D46-0528D91C4011}"/>
    <cellStyle name="Millares [0] 4 5 2 7 4" xfId="27211" xr:uid="{563622DB-CC3F-484A-83E4-4258F7A84CF2}"/>
    <cellStyle name="Millares [0] 4 5 2 7 5" xfId="48714" xr:uid="{C5AF1E48-B98E-4F59-B24E-984208FAD4FA}"/>
    <cellStyle name="Millares [0] 4 5 2 7 6" xfId="55318" xr:uid="{B62F138A-F345-4B4E-AF07-80514F05CEF2}"/>
    <cellStyle name="Millares [0] 4 5 2 8" xfId="7346" xr:uid="{6E5A769B-8097-47D1-A57C-A6B9A7C08E4C}"/>
    <cellStyle name="Millares [0] 4 5 2 8 2" xfId="28849" xr:uid="{AED10077-1104-4B10-A464-7B71933BA66F}"/>
    <cellStyle name="Millares [0] 4 5 2 9" xfId="9003" xr:uid="{EB6CCC76-5187-4E2C-8CE6-F07081B9D37B}"/>
    <cellStyle name="Millares [0] 4 5 2 9 2" xfId="30506" xr:uid="{08F040B2-B04A-454A-BF4E-6A4382D78CEB}"/>
    <cellStyle name="Millares [0] 4 5 3" xfId="1007" xr:uid="{35B67694-8DBE-4A3B-9A6A-B3513B3ABD62}"/>
    <cellStyle name="Millares [0] 4 5 3 2" xfId="3836" xr:uid="{1C899132-A461-4E3D-B828-6C1565176944}"/>
    <cellStyle name="Millares [0] 4 5 3 2 2" xfId="12102" xr:uid="{464D8B73-FA41-421C-AE6B-1815AB2DDD67}"/>
    <cellStyle name="Millares [0] 4 5 3 2 2 2" xfId="33605" xr:uid="{367CCB10-2BE1-4F00-AD76-058DD8FCC90C}"/>
    <cellStyle name="Millares [0] 4 5 3 2 3" xfId="18737" xr:uid="{4530769B-A530-4FF7-90A6-4A2F450FE5F9}"/>
    <cellStyle name="Millares [0] 4 5 3 2 3 2" xfId="40240" xr:uid="{D0A2A159-80C8-4039-850B-C333A0179B08}"/>
    <cellStyle name="Millares [0] 4 5 3 2 4" xfId="25342" xr:uid="{A4F43FC1-5A43-474A-9127-C581F0ABFA15}"/>
    <cellStyle name="Millares [0] 4 5 3 2 5" xfId="46845" xr:uid="{861E1375-6C22-454F-A958-9BD392884280}"/>
    <cellStyle name="Millares [0] 4 5 3 2 6" xfId="53449" xr:uid="{500E777A-CCB9-4437-99A7-16405367BDA0}"/>
    <cellStyle name="Millares [0] 4 5 3 3" xfId="5975" xr:uid="{A794895D-E40D-446B-A272-50FCCE67E9A1}"/>
    <cellStyle name="Millares [0] 4 5 3 3 2" xfId="14241" xr:uid="{C663B15A-DE64-433B-B690-240CE2587460}"/>
    <cellStyle name="Millares [0] 4 5 3 3 2 2" xfId="35744" xr:uid="{25CE32D4-F223-477C-A729-AD489339ADFD}"/>
    <cellStyle name="Millares [0] 4 5 3 3 3" xfId="20876" xr:uid="{ED984F02-46FE-4DAC-B6BF-1A0E585573BD}"/>
    <cellStyle name="Millares [0] 4 5 3 3 3 2" xfId="42379" xr:uid="{4247427D-1920-4D3E-9244-AD89FF39C5E5}"/>
    <cellStyle name="Millares [0] 4 5 3 3 4" xfId="27481" xr:uid="{DC28BAE3-3EE3-4635-A1B5-55647B2DC801}"/>
    <cellStyle name="Millares [0] 4 5 3 3 5" xfId="48984" xr:uid="{9C64100A-2FC2-4C76-BD72-88B47AC01A15}"/>
    <cellStyle name="Millares [0] 4 5 3 3 6" xfId="55588" xr:uid="{631E12EB-4546-4DAF-AE09-DFCFA1DA964E}"/>
    <cellStyle name="Millares [0] 4 5 3 4" xfId="7616" xr:uid="{0C2D5F91-C2A0-4776-82BA-8E09CE548236}"/>
    <cellStyle name="Millares [0] 4 5 3 4 2" xfId="29119" xr:uid="{092F64E9-B8EA-415B-9C61-3C595C48BEB5}"/>
    <cellStyle name="Millares [0] 4 5 3 5" xfId="9273" xr:uid="{AACDDF91-3560-4E88-9459-0AD9E76DFD25}"/>
    <cellStyle name="Millares [0] 4 5 3 5 2" xfId="30776" xr:uid="{A315E58C-1E1D-4B96-BCAC-4F22EC8DF266}"/>
    <cellStyle name="Millares [0] 4 5 3 6" xfId="15908" xr:uid="{D658AE5E-0181-4115-8D73-67858D5E4179}"/>
    <cellStyle name="Millares [0] 4 5 3 6 2" xfId="37411" xr:uid="{345FEA96-0566-4407-9B53-073F6C8EE834}"/>
    <cellStyle name="Millares [0] 4 5 3 7" xfId="22513" xr:uid="{43414A21-4138-4FC0-80A7-8896C072FAF2}"/>
    <cellStyle name="Millares [0] 4 5 3 8" xfId="44016" xr:uid="{3BCCA9A0-1455-4C94-80D7-1E7E611A7448}"/>
    <cellStyle name="Millares [0] 4 5 3 9" xfId="50620" xr:uid="{4E248D36-AC6B-4DB3-B40C-043DD85DD004}"/>
    <cellStyle name="Millares [0] 4 5 4" xfId="1403" xr:uid="{5BFD9EA4-B2F5-4B8A-A6BC-1F7374216CBA}"/>
    <cellStyle name="Millares [0] 4 5 4 2" xfId="4232" xr:uid="{9E4762FA-A6A3-4BE7-8300-7B10F4A2AFBF}"/>
    <cellStyle name="Millares [0] 4 5 4 2 2" xfId="12498" xr:uid="{9E396215-4644-4657-A65A-C1DB3992EB95}"/>
    <cellStyle name="Millares [0] 4 5 4 2 2 2" xfId="34001" xr:uid="{AA5E5E4F-F0E2-45DE-AD1E-30CE6BBFF799}"/>
    <cellStyle name="Millares [0] 4 5 4 2 3" xfId="19133" xr:uid="{F935A219-4FBA-4FAE-939E-B84BA343C8E3}"/>
    <cellStyle name="Millares [0] 4 5 4 2 3 2" xfId="40636" xr:uid="{4C673BD0-9FDA-4F1D-8905-7A03EB7FFF97}"/>
    <cellStyle name="Millares [0] 4 5 4 2 4" xfId="25738" xr:uid="{5F6438CE-8AA9-4B61-822A-987532C90610}"/>
    <cellStyle name="Millares [0] 4 5 4 2 5" xfId="47241" xr:uid="{BE18B345-4B22-44C7-8EE2-B55B4933451D}"/>
    <cellStyle name="Millares [0] 4 5 4 2 6" xfId="53845" xr:uid="{339C9754-C343-416F-9A58-E7B75BBF1B5C}"/>
    <cellStyle name="Millares [0] 4 5 4 3" xfId="6371" xr:uid="{9E762546-8C1A-4B2B-9D59-C28EDC20A3A2}"/>
    <cellStyle name="Millares [0] 4 5 4 3 2" xfId="14637" xr:uid="{C4CC3BA1-5632-49B7-A9E0-C15252D4E553}"/>
    <cellStyle name="Millares [0] 4 5 4 3 2 2" xfId="36140" xr:uid="{3F04912D-F13A-40DC-8E6B-3517989183D0}"/>
    <cellStyle name="Millares [0] 4 5 4 3 3" xfId="21272" xr:uid="{614F1080-812D-4446-85BF-88E57E21B08B}"/>
    <cellStyle name="Millares [0] 4 5 4 3 3 2" xfId="42775" xr:uid="{13F6CC38-224C-4DC2-BBD0-6E1AB63E9E67}"/>
    <cellStyle name="Millares [0] 4 5 4 3 4" xfId="27877" xr:uid="{D3263518-51F3-4B85-B5B6-452B05619199}"/>
    <cellStyle name="Millares [0] 4 5 4 3 5" xfId="49380" xr:uid="{F9407DE4-2D15-42A2-B2D1-D92CD8BB4B90}"/>
    <cellStyle name="Millares [0] 4 5 4 3 6" xfId="55984" xr:uid="{7099054C-EDF9-4A32-BB79-591D1C1D9BB2}"/>
    <cellStyle name="Millares [0] 4 5 4 4" xfId="8012" xr:uid="{71CE57F8-7FF2-4657-A2D8-0C2A81725C83}"/>
    <cellStyle name="Millares [0] 4 5 4 4 2" xfId="29515" xr:uid="{47C0FF8C-EF27-42AB-858C-AC5E3C5DA237}"/>
    <cellStyle name="Millares [0] 4 5 4 5" xfId="9669" xr:uid="{07DE27B7-CEBC-49FE-A393-CFFCE81A8461}"/>
    <cellStyle name="Millares [0] 4 5 4 5 2" xfId="31172" xr:uid="{D69C0B75-DD32-42C8-B2C0-416C12509987}"/>
    <cellStyle name="Millares [0] 4 5 4 6" xfId="16304" xr:uid="{D625C5B7-932E-47BC-87BF-E16B7790A563}"/>
    <cellStyle name="Millares [0] 4 5 4 6 2" xfId="37807" xr:uid="{3B522BEF-F0BD-4F68-A28B-FBC7298F4237}"/>
    <cellStyle name="Millares [0] 4 5 4 7" xfId="22909" xr:uid="{655322EB-D684-40B7-83D9-0181F6DC0FBE}"/>
    <cellStyle name="Millares [0] 4 5 4 8" xfId="44412" xr:uid="{75E21A7A-C0E0-4CB6-84CC-8B5A2E407988}"/>
    <cellStyle name="Millares [0] 4 5 4 9" xfId="51016" xr:uid="{04DB91F5-B9D3-4496-AE76-5E467CEE4EA7}"/>
    <cellStyle name="Millares [0] 4 5 5" xfId="2090" xr:uid="{7CC35A72-3A12-4B08-A9EA-AF350E68F55D}"/>
    <cellStyle name="Millares [0] 4 5 5 2" xfId="10356" xr:uid="{6F16FEF3-7537-4BC7-881E-D0A290B708F3}"/>
    <cellStyle name="Millares [0] 4 5 5 2 2" xfId="31859" xr:uid="{F8DE0A80-FDBF-41C1-AC95-487A7CA19629}"/>
    <cellStyle name="Millares [0] 4 5 5 3" xfId="16991" xr:uid="{A7F0F89F-4F02-461C-BA18-AA9D5538BFA4}"/>
    <cellStyle name="Millares [0] 4 5 5 3 2" xfId="38494" xr:uid="{BDD9C174-F4B3-420B-B205-3A5A4E3E6A02}"/>
    <cellStyle name="Millares [0] 4 5 5 4" xfId="23596" xr:uid="{DFC486E7-18F7-4E28-83D3-90C40C7C27DF}"/>
    <cellStyle name="Millares [0] 4 5 5 5" xfId="45099" xr:uid="{BB6F00F3-1F9F-4CD1-A178-D6FEEE2427D3}"/>
    <cellStyle name="Millares [0] 4 5 5 6" xfId="51703" xr:uid="{AA3FB677-4F28-4AA8-B01F-EAC03450A586}"/>
    <cellStyle name="Millares [0] 4 5 6" xfId="2638" xr:uid="{895E7420-FC5C-4392-ADCA-91D56ACBEAEC}"/>
    <cellStyle name="Millares [0] 4 5 6 2" xfId="10904" xr:uid="{0D39E403-9777-4073-808C-5BC742E3699C}"/>
    <cellStyle name="Millares [0] 4 5 6 2 2" xfId="32407" xr:uid="{279711D2-2D9F-4FD2-9BE3-9D47599D7D9B}"/>
    <cellStyle name="Millares [0] 4 5 6 3" xfId="17539" xr:uid="{882D9888-E026-4268-985F-8AAE80CCA0AA}"/>
    <cellStyle name="Millares [0] 4 5 6 3 2" xfId="39042" xr:uid="{B0E3D75B-6A9A-40C6-8BBC-F7F7E27BB884}"/>
    <cellStyle name="Millares [0] 4 5 6 4" xfId="24144" xr:uid="{018E8608-51E5-43F0-A353-5671136D9A44}"/>
    <cellStyle name="Millares [0] 4 5 6 5" xfId="45647" xr:uid="{93C751CC-B422-41F8-BDC6-4E3BBDE12B1E}"/>
    <cellStyle name="Millares [0] 4 5 6 6" xfId="52251" xr:uid="{0750E14C-FAA9-4DBF-A58C-A39B56357834}"/>
    <cellStyle name="Millares [0] 4 5 7" xfId="3286" xr:uid="{7100636F-FC96-42ED-9F5B-EABDDB13153C}"/>
    <cellStyle name="Millares [0] 4 5 7 2" xfId="11552" xr:uid="{33377F20-C6A2-4C66-8011-0423D5A6AA50}"/>
    <cellStyle name="Millares [0] 4 5 7 2 2" xfId="33055" xr:uid="{13C5E3D2-2075-4C3E-8D48-0B678963714B}"/>
    <cellStyle name="Millares [0] 4 5 7 3" xfId="18187" xr:uid="{25B2D374-B247-482D-BB86-F4070BCB060C}"/>
    <cellStyle name="Millares [0] 4 5 7 3 2" xfId="39690" xr:uid="{9FD90D56-60CC-4B1D-BF6B-D6C4416D0CAF}"/>
    <cellStyle name="Millares [0] 4 5 7 4" xfId="24792" xr:uid="{919B6499-6317-4201-9BCD-DFFF652E716A}"/>
    <cellStyle name="Millares [0] 4 5 7 5" xfId="46295" xr:uid="{2EABD53C-7A59-48F3-8811-A276E564E6A2}"/>
    <cellStyle name="Millares [0] 4 5 7 6" xfId="52899" xr:uid="{8A464ACE-63C5-400D-AA39-7199E3B40B27}"/>
    <cellStyle name="Millares [0] 4 5 8" xfId="4782" xr:uid="{62B0BCE4-B5F6-486D-B339-EAA6268204DB}"/>
    <cellStyle name="Millares [0] 4 5 8 2" xfId="13048" xr:uid="{B6F6BAFA-3AD4-4523-BA06-2AE38DE7EE86}"/>
    <cellStyle name="Millares [0] 4 5 8 2 2" xfId="34551" xr:uid="{9E724930-6FE1-4F8F-8F70-4DB2C7763AB3}"/>
    <cellStyle name="Millares [0] 4 5 8 3" xfId="19683" xr:uid="{73EED521-4041-4B02-BAC4-CC033D35D559}"/>
    <cellStyle name="Millares [0] 4 5 8 3 2" xfId="41186" xr:uid="{52178239-7FF6-4265-8B37-660D32B37D9A}"/>
    <cellStyle name="Millares [0] 4 5 8 4" xfId="26288" xr:uid="{5A931652-74F7-4396-BA4D-21D848B2C0CF}"/>
    <cellStyle name="Millares [0] 4 5 8 5" xfId="47791" xr:uid="{848541FF-6B5A-47E0-88A5-9E9D69AD993E}"/>
    <cellStyle name="Millares [0] 4 5 8 6" xfId="54395" xr:uid="{731EA39D-985E-4F1F-A184-6C13A084FC1B}"/>
    <cellStyle name="Millares [0] 4 5 9" xfId="5425" xr:uid="{BCD0368D-F854-4978-AD5F-8A1966072A87}"/>
    <cellStyle name="Millares [0] 4 5 9 2" xfId="13691" xr:uid="{6AB95183-D158-4402-9C97-3D0710CCEB14}"/>
    <cellStyle name="Millares [0] 4 5 9 2 2" xfId="35194" xr:uid="{F1E30819-AA33-4E08-93C1-D46C126309E2}"/>
    <cellStyle name="Millares [0] 4 5 9 3" xfId="20326" xr:uid="{351FA3DA-555E-40B3-919D-08955D49D386}"/>
    <cellStyle name="Millares [0] 4 5 9 3 2" xfId="41829" xr:uid="{2763D39D-CC2F-48D9-925F-D120C4537B05}"/>
    <cellStyle name="Millares [0] 4 5 9 4" xfId="26931" xr:uid="{F138CE6D-6A14-4700-A6E1-06D781426565}"/>
    <cellStyle name="Millares [0] 4 5 9 5" xfId="48434" xr:uid="{FAE23E51-4BBF-4E27-889C-96DF86695712}"/>
    <cellStyle name="Millares [0] 4 5 9 6" xfId="55038" xr:uid="{8F1EF576-A850-4841-BF3C-2C618FF71F8A}"/>
    <cellStyle name="Millares [0] 4 6" xfId="328" xr:uid="{F10DC4B9-B5F6-4AE0-A8DE-203B3A848C01}"/>
    <cellStyle name="Millares [0] 4 6 10" xfId="15231" xr:uid="{CD41DBCE-E177-484F-A5BF-4EA0DB2AA36D}"/>
    <cellStyle name="Millares [0] 4 6 10 2" xfId="36734" xr:uid="{F4323C73-40F7-40C4-A2C3-38DD9ACA84E9}"/>
    <cellStyle name="Millares [0] 4 6 11" xfId="21836" xr:uid="{64D67AC4-A6F9-497D-9F29-E30F877712D2}"/>
    <cellStyle name="Millares [0] 4 6 12" xfId="43339" xr:uid="{FE80CF0A-55E0-4384-B9C6-FDD7E0339238}"/>
    <cellStyle name="Millares [0] 4 6 13" xfId="49943" xr:uid="{2A0816A7-23AC-490A-BEDA-8458A31DD5E9}"/>
    <cellStyle name="Millares [0] 4 6 2" xfId="1276" xr:uid="{B1A7C6E7-5376-4081-9527-1005AD895FE3}"/>
    <cellStyle name="Millares [0] 4 6 2 2" xfId="4105" xr:uid="{9ED767A2-2F28-45C8-A4CC-47079D1CB343}"/>
    <cellStyle name="Millares [0] 4 6 2 2 2" xfId="12371" xr:uid="{FF7EBD02-6FBA-4217-AC8D-62A2045F1381}"/>
    <cellStyle name="Millares [0] 4 6 2 2 2 2" xfId="33874" xr:uid="{C8161F16-EC32-4B54-934D-11975103A874}"/>
    <cellStyle name="Millares [0] 4 6 2 2 3" xfId="19006" xr:uid="{4B5BD3A5-7FC6-47B0-B554-53D3749C5F73}"/>
    <cellStyle name="Millares [0] 4 6 2 2 3 2" xfId="40509" xr:uid="{A1D27B3B-3287-4F79-9EC8-71E3FD300305}"/>
    <cellStyle name="Millares [0] 4 6 2 2 4" xfId="25611" xr:uid="{A6C4AE45-C637-41BE-A20C-D6A2C4997F65}"/>
    <cellStyle name="Millares [0] 4 6 2 2 5" xfId="47114" xr:uid="{24F5A401-A625-4E1B-8E0B-0865F855B9A3}"/>
    <cellStyle name="Millares [0] 4 6 2 2 6" xfId="53718" xr:uid="{1D119D31-79DF-4485-8DF2-27D0E5FDE5AD}"/>
    <cellStyle name="Millares [0] 4 6 2 3" xfId="6244" xr:uid="{10BB5DA0-B349-4F1D-84D8-00DA8CB86A3E}"/>
    <cellStyle name="Millares [0] 4 6 2 3 2" xfId="14510" xr:uid="{CE7A0232-EA50-436D-9484-FC4A8966FDDC}"/>
    <cellStyle name="Millares [0] 4 6 2 3 2 2" xfId="36013" xr:uid="{D549E9B1-00BF-4F5E-ACBC-36A6EF9BF5BE}"/>
    <cellStyle name="Millares [0] 4 6 2 3 3" xfId="21145" xr:uid="{4B3CB285-191B-4493-9F20-C2A07F575D35}"/>
    <cellStyle name="Millares [0] 4 6 2 3 3 2" xfId="42648" xr:uid="{C234CF7D-98F2-47C8-AAE2-1B3BED6F3AB1}"/>
    <cellStyle name="Millares [0] 4 6 2 3 4" xfId="27750" xr:uid="{E8AA29A6-F440-4939-A515-D06D5D3BBD82}"/>
    <cellStyle name="Millares [0] 4 6 2 3 5" xfId="49253" xr:uid="{6F897ED6-986A-4535-933F-16EB4ECE0AC5}"/>
    <cellStyle name="Millares [0] 4 6 2 3 6" xfId="55857" xr:uid="{2B3B5696-7427-40BE-A0D8-CDA5EDBCCF19}"/>
    <cellStyle name="Millares [0] 4 6 2 4" xfId="7885" xr:uid="{B1809210-CB91-47C0-904C-2D29368999DB}"/>
    <cellStyle name="Millares [0] 4 6 2 4 2" xfId="29388" xr:uid="{9B788CAC-9412-48BA-B010-91EDA92DDAEF}"/>
    <cellStyle name="Millares [0] 4 6 2 5" xfId="9542" xr:uid="{7D42B31A-1D3E-4A17-96FC-34A18CED5D70}"/>
    <cellStyle name="Millares [0] 4 6 2 5 2" xfId="31045" xr:uid="{7B61F4A6-95E1-4623-BBDE-1A5E572410D1}"/>
    <cellStyle name="Millares [0] 4 6 2 6" xfId="16177" xr:uid="{282CDD4F-7E37-4826-A914-3AB027C0F42B}"/>
    <cellStyle name="Millares [0] 4 6 2 6 2" xfId="37680" xr:uid="{85B2945E-BEAB-4F9E-A38D-9486B014517A}"/>
    <cellStyle name="Millares [0] 4 6 2 7" xfId="22782" xr:uid="{0B3B7F2F-242B-4083-8FE4-4C01892676A4}"/>
    <cellStyle name="Millares [0] 4 6 2 8" xfId="44285" xr:uid="{B210EC85-807C-49C1-917C-093E8ADDA0A5}"/>
    <cellStyle name="Millares [0] 4 6 2 9" xfId="50889" xr:uid="{459FE7F7-9926-4238-8A8F-4C880B2A7DEC}"/>
    <cellStyle name="Millares [0] 4 6 3" xfId="1963" xr:uid="{050A0FEF-65B1-4F93-8828-48B65E3F80FC}"/>
    <cellStyle name="Millares [0] 4 6 3 2" xfId="10229" xr:uid="{83923927-5822-4F88-B2ED-2939FFE93D43}"/>
    <cellStyle name="Millares [0] 4 6 3 2 2" xfId="31732" xr:uid="{DDE28DC4-9451-4306-B2C3-79A3DD310985}"/>
    <cellStyle name="Millares [0] 4 6 3 3" xfId="16864" xr:uid="{6A64FC9C-F403-4580-B25F-68E656F3ED8C}"/>
    <cellStyle name="Millares [0] 4 6 3 3 2" xfId="38367" xr:uid="{BB7EB821-8DFD-47C3-A3FD-B7767C87392E}"/>
    <cellStyle name="Millares [0] 4 6 3 4" xfId="23469" xr:uid="{6A49D16A-9248-42BC-96CD-7F5AA595ECBC}"/>
    <cellStyle name="Millares [0] 4 6 3 5" xfId="44972" xr:uid="{0491F56C-31B1-4643-AE5C-65CD6609DF91}"/>
    <cellStyle name="Millares [0] 4 6 3 6" xfId="51576" xr:uid="{0B2689C1-F74C-4AE5-98CA-89927034148F}"/>
    <cellStyle name="Millares [0] 4 6 4" xfId="2762" xr:uid="{6EA7B3BC-4038-417F-A929-819E438A3D7F}"/>
    <cellStyle name="Millares [0] 4 6 4 2" xfId="11028" xr:uid="{2531A88F-F538-4440-82A6-6389D94A998A}"/>
    <cellStyle name="Millares [0] 4 6 4 2 2" xfId="32531" xr:uid="{3FE86267-D4F1-4F5A-A618-D5EC8401CD43}"/>
    <cellStyle name="Millares [0] 4 6 4 3" xfId="17663" xr:uid="{CDB12D07-0F33-471D-A9BA-C7AC3E222B8D}"/>
    <cellStyle name="Millares [0] 4 6 4 3 2" xfId="39166" xr:uid="{99A0C32B-BDE6-45B2-BA73-5AFE4ACCB426}"/>
    <cellStyle name="Millares [0] 4 6 4 4" xfId="24268" xr:uid="{0F6F5687-C9D5-40F4-BB86-BA62638146B2}"/>
    <cellStyle name="Millares [0] 4 6 4 5" xfId="45771" xr:uid="{A33A6795-6BD0-46E5-9AB4-A99DCC280E30}"/>
    <cellStyle name="Millares [0] 4 6 4 6" xfId="52375" xr:uid="{E273F25A-75A5-4012-9B9F-32758812D1E1}"/>
    <cellStyle name="Millares [0] 4 6 5" xfId="3159" xr:uid="{64D1CD55-30C0-41C1-8EA9-5B920B2CC82C}"/>
    <cellStyle name="Millares [0] 4 6 5 2" xfId="11425" xr:uid="{8BF19EB1-7B05-4840-A9D0-E427C2B00CC5}"/>
    <cellStyle name="Millares [0] 4 6 5 2 2" xfId="32928" xr:uid="{44F58E2A-623B-4A63-8831-F42CA25406F9}"/>
    <cellStyle name="Millares [0] 4 6 5 3" xfId="18060" xr:uid="{626D6EAE-5568-41D9-BCCA-3078DE702185}"/>
    <cellStyle name="Millares [0] 4 6 5 3 2" xfId="39563" xr:uid="{96D09DC1-093B-4742-9B03-B46047A4781A}"/>
    <cellStyle name="Millares [0] 4 6 5 4" xfId="24665" xr:uid="{D6FEC9F8-752B-4FD1-B63A-4EB899E96CFC}"/>
    <cellStyle name="Millares [0] 4 6 5 5" xfId="46168" xr:uid="{3585D2C7-848D-4ECF-9123-F539BEABD110}"/>
    <cellStyle name="Millares [0] 4 6 5 6" xfId="52772" xr:uid="{0618FE21-1CA7-4B44-80F3-0FD6E2B9B386}"/>
    <cellStyle name="Millares [0] 4 6 6" xfId="4906" xr:uid="{A4077E1F-49C2-4F11-9F09-156B1BD46D58}"/>
    <cellStyle name="Millares [0] 4 6 6 2" xfId="13172" xr:uid="{60AAD59E-56AC-438C-9EC9-71B701F192C9}"/>
    <cellStyle name="Millares [0] 4 6 6 2 2" xfId="34675" xr:uid="{A95DA69A-DE81-4C1D-978B-5277F220EDD2}"/>
    <cellStyle name="Millares [0] 4 6 6 3" xfId="19807" xr:uid="{11439EFC-9C0C-4015-BC77-91625F1F1A58}"/>
    <cellStyle name="Millares [0] 4 6 6 3 2" xfId="41310" xr:uid="{8C7E8A5D-FE6D-48F8-BB2F-D50F61D2DF43}"/>
    <cellStyle name="Millares [0] 4 6 6 4" xfId="26412" xr:uid="{DA404075-1722-4C89-A59D-51CD3DE64E55}"/>
    <cellStyle name="Millares [0] 4 6 6 5" xfId="47915" xr:uid="{B268365F-B1E5-421B-96CB-274EB9B55E08}"/>
    <cellStyle name="Millares [0] 4 6 6 6" xfId="54519" xr:uid="{C1D173AD-49A3-44FB-9734-8D4B4034396C}"/>
    <cellStyle name="Millares [0] 4 6 7" xfId="5298" xr:uid="{F6971014-2B48-49C6-B701-3B24DEA87C52}"/>
    <cellStyle name="Millares [0] 4 6 7 2" xfId="13564" xr:uid="{22B61A8C-A484-4F20-A42D-52EBA8AFACEC}"/>
    <cellStyle name="Millares [0] 4 6 7 2 2" xfId="35067" xr:uid="{D768B92E-6DFB-461E-856C-7A75340D2E57}"/>
    <cellStyle name="Millares [0] 4 6 7 3" xfId="20199" xr:uid="{43537A63-47C4-4852-AC0B-12A267BDAA3E}"/>
    <cellStyle name="Millares [0] 4 6 7 3 2" xfId="41702" xr:uid="{A902453F-D560-4AFF-A0C4-BB97E11A173C}"/>
    <cellStyle name="Millares [0] 4 6 7 4" xfId="26804" xr:uid="{B87CD76D-64E9-4CA1-93F8-4E0AACD0E783}"/>
    <cellStyle name="Millares [0] 4 6 7 5" xfId="48307" xr:uid="{9C1E733A-AD3E-4CCF-B024-4213DC572B81}"/>
    <cellStyle name="Millares [0] 4 6 7 6" xfId="54911" xr:uid="{2ED74E09-663C-41C7-8FA3-7C646FD5CAB0}"/>
    <cellStyle name="Millares [0] 4 6 8" xfId="6939" xr:uid="{25BBD78D-4074-4942-AEDA-1460E326C250}"/>
    <cellStyle name="Millares [0] 4 6 8 2" xfId="28442" xr:uid="{5B7CCCF9-1D26-4FAC-A6CA-BF0B5B5396CA}"/>
    <cellStyle name="Millares [0] 4 6 9" xfId="8595" xr:uid="{F7DF31C9-3A11-42C1-9F14-12E43D0643D7}"/>
    <cellStyle name="Millares [0] 4 6 9 2" xfId="30098" xr:uid="{9430593C-93D2-408E-8E80-1625E14979A2}"/>
    <cellStyle name="Millares [0] 4 7" xfId="612" xr:uid="{CD543FF1-20A0-422C-A899-96F6ECC39223}"/>
    <cellStyle name="Millares [0] 4 7 10" xfId="43621" xr:uid="{6B5EC24A-173D-4FDE-9292-1CFDA111C15D}"/>
    <cellStyle name="Millares [0] 4 7 11" xfId="50225" xr:uid="{07F5E9F7-6B66-431B-9E15-BB4ACC596416}"/>
    <cellStyle name="Millares [0] 4 7 2" xfId="1558" xr:uid="{583FD910-2C40-4681-82A8-385FB33F1273}"/>
    <cellStyle name="Millares [0] 4 7 2 2" xfId="4387" xr:uid="{D28F0CD5-3AAF-4A4E-8559-6DD37D8B61A0}"/>
    <cellStyle name="Millares [0] 4 7 2 2 2" xfId="12653" xr:uid="{F0862CAD-108A-443A-86E7-C9820356413B}"/>
    <cellStyle name="Millares [0] 4 7 2 2 2 2" xfId="34156" xr:uid="{5249E109-A7C6-4931-B0FC-3D51585A4B23}"/>
    <cellStyle name="Millares [0] 4 7 2 2 3" xfId="19288" xr:uid="{A89B49DA-2E1C-4588-8B47-A29CF37AC574}"/>
    <cellStyle name="Millares [0] 4 7 2 2 3 2" xfId="40791" xr:uid="{35FF730E-E085-4106-98A1-DD50AF417EEA}"/>
    <cellStyle name="Millares [0] 4 7 2 2 4" xfId="25893" xr:uid="{A1EADAB5-50A9-46C4-AE2F-4F32558D460E}"/>
    <cellStyle name="Millares [0] 4 7 2 2 5" xfId="47396" xr:uid="{D7AEDCA8-CD38-4C55-BDD8-7C9DC1C03B0B}"/>
    <cellStyle name="Millares [0] 4 7 2 2 6" xfId="54000" xr:uid="{8C14E302-E5CD-4CC5-A2AE-E1DB6B5EA6D5}"/>
    <cellStyle name="Millares [0] 4 7 2 3" xfId="6526" xr:uid="{1B5ADD87-2DA7-4FF5-AF5F-9E28927F5B2B}"/>
    <cellStyle name="Millares [0] 4 7 2 3 2" xfId="14792" xr:uid="{9B071157-A478-4C31-BE1C-CC6EA1DF3D36}"/>
    <cellStyle name="Millares [0] 4 7 2 3 2 2" xfId="36295" xr:uid="{E260E435-0A3C-46C5-BDF1-9236B172CE05}"/>
    <cellStyle name="Millares [0] 4 7 2 3 3" xfId="21427" xr:uid="{CF892B69-06F3-4E81-B7F4-D9B4909A915B}"/>
    <cellStyle name="Millares [0] 4 7 2 3 3 2" xfId="42930" xr:uid="{1C646908-6703-4922-8D8D-8941076C0D78}"/>
    <cellStyle name="Millares [0] 4 7 2 3 4" xfId="28032" xr:uid="{A2E966D6-364A-4CAB-9897-69DE3EFAC0B4}"/>
    <cellStyle name="Millares [0] 4 7 2 3 5" xfId="49535" xr:uid="{18B037E7-E7B4-4954-BA45-9BAD6FE9A3E6}"/>
    <cellStyle name="Millares [0] 4 7 2 3 6" xfId="56139" xr:uid="{679CED5C-43A1-4354-8042-7F0596D659F4}"/>
    <cellStyle name="Millares [0] 4 7 2 4" xfId="8167" xr:uid="{12932EBA-7A03-429B-BE53-0F23A395A538}"/>
    <cellStyle name="Millares [0] 4 7 2 4 2" xfId="29670" xr:uid="{04A967FB-2D35-4E28-B7B6-89A8F0A5AE3B}"/>
    <cellStyle name="Millares [0] 4 7 2 5" xfId="9824" xr:uid="{4D3E3252-6D29-45D2-B57D-7AD30626B07F}"/>
    <cellStyle name="Millares [0] 4 7 2 5 2" xfId="31327" xr:uid="{521DD2B7-4339-426C-A7F0-3BC72E216B79}"/>
    <cellStyle name="Millares [0] 4 7 2 6" xfId="16459" xr:uid="{6736321A-D8E0-4968-B1A6-27242C4B1479}"/>
    <cellStyle name="Millares [0] 4 7 2 6 2" xfId="37962" xr:uid="{3424DC93-4B89-4F01-BE6A-012618B66856}"/>
    <cellStyle name="Millares [0] 4 7 2 7" xfId="23064" xr:uid="{12B8061F-B662-42AF-9B89-78E9D238E415}"/>
    <cellStyle name="Millares [0] 4 7 2 8" xfId="44567" xr:uid="{AB699E08-F8EF-4709-9E49-280FF8F8C516}"/>
    <cellStyle name="Millares [0] 4 7 2 9" xfId="51171" xr:uid="{4BA1B1AA-7C36-4633-B60E-7492D4FBB86A}"/>
    <cellStyle name="Millares [0] 4 7 3" xfId="2245" xr:uid="{82B43D79-28CB-4BDA-9302-74C15EAB3018}"/>
    <cellStyle name="Millares [0] 4 7 3 2" xfId="10511" xr:uid="{FA28AF22-0691-4C42-B96A-84CD41BF6EA9}"/>
    <cellStyle name="Millares [0] 4 7 3 2 2" xfId="32014" xr:uid="{5D629969-3343-4AE8-8018-785FD18D0862}"/>
    <cellStyle name="Millares [0] 4 7 3 3" xfId="17146" xr:uid="{1F1EA0AB-6329-4582-B3C5-133102CEB9B1}"/>
    <cellStyle name="Millares [0] 4 7 3 3 2" xfId="38649" xr:uid="{543C0A5A-F061-4812-9BCC-37E62C7698A7}"/>
    <cellStyle name="Millares [0] 4 7 3 4" xfId="23751" xr:uid="{13C97D16-2F71-44BE-98C0-C31AA36DDC09}"/>
    <cellStyle name="Millares [0] 4 7 3 5" xfId="45254" xr:uid="{3F81A17C-4A6B-4807-9C56-3F4645A08842}"/>
    <cellStyle name="Millares [0] 4 7 3 6" xfId="51858" xr:uid="{F77078CA-8175-465C-AC28-E876C64B8893}"/>
    <cellStyle name="Millares [0] 4 7 4" xfId="3441" xr:uid="{4341303F-8F13-424D-B31E-C6E538787233}"/>
    <cellStyle name="Millares [0] 4 7 4 2" xfId="11707" xr:uid="{364D723C-3184-47DD-B653-DB5343528FC1}"/>
    <cellStyle name="Millares [0] 4 7 4 2 2" xfId="33210" xr:uid="{AB0751B7-4986-4BC0-AF2C-882412D847FC}"/>
    <cellStyle name="Millares [0] 4 7 4 3" xfId="18342" xr:uid="{001EB500-4688-4CFD-A7BD-25DA0E0B1797}"/>
    <cellStyle name="Millares [0] 4 7 4 3 2" xfId="39845" xr:uid="{A65F6114-9973-41DA-8FAA-5F480A6556BA}"/>
    <cellStyle name="Millares [0] 4 7 4 4" xfId="24947" xr:uid="{5C610FFA-A587-4BF6-8FCE-B3FAC68F5EFE}"/>
    <cellStyle name="Millares [0] 4 7 4 5" xfId="46450" xr:uid="{29E3B001-7FD4-4907-B134-DC15AA4B384D}"/>
    <cellStyle name="Millares [0] 4 7 4 6" xfId="53054" xr:uid="{4555965A-3599-4785-800F-82B5F4CC9FBD}"/>
    <cellStyle name="Millares [0] 4 7 5" xfId="5580" xr:uid="{662D0BD8-B0CB-4CA6-8BEE-6F2F613ED5C0}"/>
    <cellStyle name="Millares [0] 4 7 5 2" xfId="13846" xr:uid="{50857B6B-2DA8-45CE-899D-884931D62169}"/>
    <cellStyle name="Millares [0] 4 7 5 2 2" xfId="35349" xr:uid="{77887570-3C40-4D40-8576-DC381CF06F68}"/>
    <cellStyle name="Millares [0] 4 7 5 3" xfId="20481" xr:uid="{E4D99685-1F1B-485A-8884-9FBE0D5D5318}"/>
    <cellStyle name="Millares [0] 4 7 5 3 2" xfId="41984" xr:uid="{5C683564-2D1E-4723-B3D1-6A1EBDCBF74A}"/>
    <cellStyle name="Millares [0] 4 7 5 4" xfId="27086" xr:uid="{4E55C08D-B360-47B2-A0BB-FAB1786140CA}"/>
    <cellStyle name="Millares [0] 4 7 5 5" xfId="48589" xr:uid="{AC20226C-0E8E-4237-B9EB-4227208B2818}"/>
    <cellStyle name="Millares [0] 4 7 5 6" xfId="55193" xr:uid="{B22D6806-FA02-487A-BA8D-92EF66692DC3}"/>
    <cellStyle name="Millares [0] 4 7 6" xfId="7221" xr:uid="{6599FD08-BDE7-451B-B2F7-C6F2A3B6D017}"/>
    <cellStyle name="Millares [0] 4 7 6 2" xfId="28724" xr:uid="{632A6C36-01D3-4808-A9D5-F31577293B2A}"/>
    <cellStyle name="Millares [0] 4 7 7" xfId="8878" xr:uid="{1DB9C3E0-3250-406B-81E0-08938DD4900C}"/>
    <cellStyle name="Millares [0] 4 7 7 2" xfId="30381" xr:uid="{88D606A8-C24C-4B20-8F2F-DCE1BF59B389}"/>
    <cellStyle name="Millares [0] 4 7 8" xfId="15513" xr:uid="{690F3FF2-A893-4351-AF53-9BB93ECA84EB}"/>
    <cellStyle name="Millares [0] 4 7 8 2" xfId="37016" xr:uid="{5A7DE74A-5C76-4525-9F21-4B88D7021642}"/>
    <cellStyle name="Millares [0] 4 7 9" xfId="22118" xr:uid="{94A4D139-4FBD-4C70-8513-48AED35F9E73}"/>
    <cellStyle name="Millares [0] 4 8" xfId="880" xr:uid="{E7CB2374-7AB9-4FA4-85D1-CB141D9D5C8F}"/>
    <cellStyle name="Millares [0] 4 8 2" xfId="3709" xr:uid="{2D0AFF37-DBC0-4BB9-B9D1-548355118C5B}"/>
    <cellStyle name="Millares [0] 4 8 2 2" xfId="11975" xr:uid="{9FA6A430-5822-4F9A-A210-4C9BFAF3D604}"/>
    <cellStyle name="Millares [0] 4 8 2 2 2" xfId="33478" xr:uid="{F0673161-AE50-4E88-9D41-81DE3387D7C4}"/>
    <cellStyle name="Millares [0] 4 8 2 3" xfId="18610" xr:uid="{3A7C7775-447E-4307-B2EC-991A1A113426}"/>
    <cellStyle name="Millares [0] 4 8 2 3 2" xfId="40113" xr:uid="{36A6C9FB-4D4E-4D38-AE7F-7C2154A9D301}"/>
    <cellStyle name="Millares [0] 4 8 2 4" xfId="25215" xr:uid="{33A6928E-F59B-4BFB-BF51-E2412A984C51}"/>
    <cellStyle name="Millares [0] 4 8 2 5" xfId="46718" xr:uid="{6FBBFE3C-57A5-4AD9-8FA9-C8D522E2ADEA}"/>
    <cellStyle name="Millares [0] 4 8 2 6" xfId="53322" xr:uid="{CEB12BAC-2D5F-4D7F-A1F5-2F7C268E380E}"/>
    <cellStyle name="Millares [0] 4 8 3" xfId="5848" xr:uid="{F2FE64D0-3669-44F9-B80D-DC8683C2A206}"/>
    <cellStyle name="Millares [0] 4 8 3 2" xfId="14114" xr:uid="{ACEDDBAC-C408-4798-818F-ECCDB3CF81E9}"/>
    <cellStyle name="Millares [0] 4 8 3 2 2" xfId="35617" xr:uid="{E00DAE91-8629-47F8-9A2E-EF0C1D8348F6}"/>
    <cellStyle name="Millares [0] 4 8 3 3" xfId="20749" xr:uid="{C9003560-8B1C-4E66-BC93-4F4C8895DF65}"/>
    <cellStyle name="Millares [0] 4 8 3 3 2" xfId="42252" xr:uid="{9CA20741-E57A-49A1-A11F-6E94D027B71F}"/>
    <cellStyle name="Millares [0] 4 8 3 4" xfId="27354" xr:uid="{63B827D3-5D19-4C05-8D24-5D3B5FC35927}"/>
    <cellStyle name="Millares [0] 4 8 3 5" xfId="48857" xr:uid="{9EE7652E-AAF0-46DD-9A2F-160AC725EB52}"/>
    <cellStyle name="Millares [0] 4 8 3 6" xfId="55461" xr:uid="{8692F4E3-E1E9-485F-A82F-8DEEF0EFDB6F}"/>
    <cellStyle name="Millares [0] 4 8 4" xfId="7489" xr:uid="{D6570F1E-ECF9-4CBE-8A80-127CA444792C}"/>
    <cellStyle name="Millares [0] 4 8 4 2" xfId="28992" xr:uid="{3E427FEC-BD2F-4794-8F3F-B24A5E4B8973}"/>
    <cellStyle name="Millares [0] 4 8 5" xfId="9146" xr:uid="{3C310481-2FB7-493B-B5DF-E202B151160C}"/>
    <cellStyle name="Millares [0] 4 8 5 2" xfId="30649" xr:uid="{0B42CF4D-BD20-4AB0-84F7-83C2EFFE8096}"/>
    <cellStyle name="Millares [0] 4 8 6" xfId="15781" xr:uid="{52F51361-B829-421F-84B9-F2244860BD92}"/>
    <cellStyle name="Millares [0] 4 8 6 2" xfId="37284" xr:uid="{973226CF-929B-4EB5-9B4B-211484E83FD7}"/>
    <cellStyle name="Millares [0] 4 8 7" xfId="22386" xr:uid="{4F934FDC-08FE-42DA-A913-7C0C1788EE18}"/>
    <cellStyle name="Millares [0] 4 8 8" xfId="43889" xr:uid="{F135BA3D-BA98-4439-A861-6558A8179F39}"/>
    <cellStyle name="Millares [0] 4 8 9" xfId="50493" xr:uid="{3C9AF440-B724-4785-99AD-41270BBDDBAB}"/>
    <cellStyle name="Millares [0] 4 9" xfId="1141" xr:uid="{482A28B1-9A2A-4FF5-8A8E-1BF6D5A94B24}"/>
    <cellStyle name="Millares [0] 4 9 2" xfId="3970" xr:uid="{638F415A-2DD3-4AAA-A213-8DF162FBC3B2}"/>
    <cellStyle name="Millares [0] 4 9 2 2" xfId="12236" xr:uid="{C803EBE0-D392-4606-9FFE-ED8493D1CAC6}"/>
    <cellStyle name="Millares [0] 4 9 2 2 2" xfId="33739" xr:uid="{B5591AEC-F9BB-45E0-BCB2-3EF35BD32CB5}"/>
    <cellStyle name="Millares [0] 4 9 2 3" xfId="18871" xr:uid="{2F164C3B-2C16-40EA-99D7-475AA87B5CBA}"/>
    <cellStyle name="Millares [0] 4 9 2 3 2" xfId="40374" xr:uid="{16401DFD-E143-407B-BB36-1929C994BE1E}"/>
    <cellStyle name="Millares [0] 4 9 2 4" xfId="25476" xr:uid="{C0D918F8-AF7E-4E28-B8DD-966A34A5802A}"/>
    <cellStyle name="Millares [0] 4 9 2 5" xfId="46979" xr:uid="{CD8B5D5F-6133-496B-A462-235EA129EB13}"/>
    <cellStyle name="Millares [0] 4 9 2 6" xfId="53583" xr:uid="{8CE18538-5AB6-480B-805E-03A618DD5F22}"/>
    <cellStyle name="Millares [0] 4 9 3" xfId="6109" xr:uid="{6269875D-7330-46C5-B241-936405CF7BD1}"/>
    <cellStyle name="Millares [0] 4 9 3 2" xfId="14375" xr:uid="{DC4D3427-7544-4D04-A687-B8AB525548A5}"/>
    <cellStyle name="Millares [0] 4 9 3 2 2" xfId="35878" xr:uid="{635D9C97-5A34-49EE-A84B-70D27A9A6A0C}"/>
    <cellStyle name="Millares [0] 4 9 3 3" xfId="21010" xr:uid="{9972AAAE-C7FF-49F6-8077-71CA737DFD49}"/>
    <cellStyle name="Millares [0] 4 9 3 3 2" xfId="42513" xr:uid="{D885AF37-EABD-4816-B9B8-84776BFBF09F}"/>
    <cellStyle name="Millares [0] 4 9 3 4" xfId="27615" xr:uid="{4BA6B4E3-2EA2-4824-B750-25A77CDF6FA1}"/>
    <cellStyle name="Millares [0] 4 9 3 5" xfId="49118" xr:uid="{05855186-FDB4-495C-B643-99A31C8C53CA}"/>
    <cellStyle name="Millares [0] 4 9 3 6" xfId="55722" xr:uid="{7951E857-B6ED-4C46-B8BE-15DD273F178D}"/>
    <cellStyle name="Millares [0] 4 9 4" xfId="7750" xr:uid="{1D9514A0-032B-4613-B336-5BB503D85854}"/>
    <cellStyle name="Millares [0] 4 9 4 2" xfId="29253" xr:uid="{CDBD19F2-3A2C-40B5-9790-E7D6BC164639}"/>
    <cellStyle name="Millares [0] 4 9 5" xfId="9407" xr:uid="{418EF3B4-D652-4B76-BE13-AC49D7C1196D}"/>
    <cellStyle name="Millares [0] 4 9 5 2" xfId="30910" xr:uid="{2AA140EF-CCCE-4922-B82F-33136566CD03}"/>
    <cellStyle name="Millares [0] 4 9 6" xfId="16042" xr:uid="{6C963F3C-B2B8-41BA-88F9-61CD53F27419}"/>
    <cellStyle name="Millares [0] 4 9 6 2" xfId="37545" xr:uid="{B3C76901-AF3E-407A-A91F-1565964440DB}"/>
    <cellStyle name="Millares [0] 4 9 7" xfId="22647" xr:uid="{056D810B-D122-43AF-BC03-9136BE948C6B}"/>
    <cellStyle name="Millares [0] 4 9 8" xfId="44150" xr:uid="{0666FB95-2ECA-4254-9157-7C99BA28E43C}"/>
    <cellStyle name="Millares [0] 4 9 9" xfId="50754" xr:uid="{858EF148-DA4A-48FF-A4BD-262ACF7690A2}"/>
    <cellStyle name="Millares [0] 5" xfId="118" xr:uid="{3FCDF8E7-D339-4E55-9448-CA94560FCB99}"/>
    <cellStyle name="Millares [0] 5 10" xfId="3021" xr:uid="{6E2220A3-8560-4667-AD0C-1DD447AA77C4}"/>
    <cellStyle name="Millares [0] 5 10 2" xfId="11287" xr:uid="{47FDF515-F471-41A0-8D5F-6BBAAA42ECE1}"/>
    <cellStyle name="Millares [0] 5 10 2 2" xfId="32790" xr:uid="{A7982182-3804-49F6-AD23-4A9FDFB03E78}"/>
    <cellStyle name="Millares [0] 5 10 3" xfId="17922" xr:uid="{FB7D6136-5D3D-4FFF-AEC7-DD639E090B48}"/>
    <cellStyle name="Millares [0] 5 10 3 2" xfId="39425" xr:uid="{3BA68553-38A6-427B-8321-CFBB1B09E67A}"/>
    <cellStyle name="Millares [0] 5 10 4" xfId="24527" xr:uid="{4E9DA796-A8DA-4932-B373-85AF49082CC7}"/>
    <cellStyle name="Millares [0] 5 10 5" xfId="46030" xr:uid="{CEB86388-6700-48F2-9C5D-B878A17E2382}"/>
    <cellStyle name="Millares [0] 5 10 6" xfId="52634" xr:uid="{003743BC-1422-4AF9-91F1-8B137656A573}"/>
    <cellStyle name="Millares [0] 5 11" xfId="4656" xr:uid="{FC3D65D7-89F6-4664-B470-477A10C93E21}"/>
    <cellStyle name="Millares [0] 5 11 2" xfId="12922" xr:uid="{4A9778CE-6500-4779-A832-9ADECD9CB4C3}"/>
    <cellStyle name="Millares [0] 5 11 2 2" xfId="34425" xr:uid="{FB66F18D-1FB0-42BE-A491-861E37717E53}"/>
    <cellStyle name="Millares [0] 5 11 3" xfId="19557" xr:uid="{C1353796-8197-400A-A500-186BBE5B9114}"/>
    <cellStyle name="Millares [0] 5 11 3 2" xfId="41060" xr:uid="{51EBD7F3-C79B-413A-86B3-7F5C2B0C8A4D}"/>
    <cellStyle name="Millares [0] 5 11 4" xfId="26162" xr:uid="{D80D4E87-87EF-43E7-AC9D-F47388E8C39F}"/>
    <cellStyle name="Millares [0] 5 11 5" xfId="47665" xr:uid="{E975AF77-139C-48D7-9869-E6DCC3AD41CF}"/>
    <cellStyle name="Millares [0] 5 11 6" xfId="54269" xr:uid="{7B0CCE24-8BA7-4E55-ABEF-F0770478BA55}"/>
    <cellStyle name="Millares [0] 5 12" xfId="5159" xr:uid="{3E1309AD-6E48-4A9D-870B-55F7A68B163D}"/>
    <cellStyle name="Millares [0] 5 12 2" xfId="13425" xr:uid="{65CE9F16-E953-4C25-9D00-E7185C191382}"/>
    <cellStyle name="Millares [0] 5 12 2 2" xfId="34928" xr:uid="{077A6247-09AB-449E-B875-AC990A86024D}"/>
    <cellStyle name="Millares [0] 5 12 3" xfId="20060" xr:uid="{B22992D6-0A2A-489F-B71E-077F45A757AC}"/>
    <cellStyle name="Millares [0] 5 12 3 2" xfId="41563" xr:uid="{602B408C-3F7E-47A9-86B2-CFA6B31F6B5B}"/>
    <cellStyle name="Millares [0] 5 12 4" xfId="26665" xr:uid="{AE4670B4-5407-4F33-8979-6A95095D3753}"/>
    <cellStyle name="Millares [0] 5 12 5" xfId="48168" xr:uid="{EF62A25E-7F7F-4797-BA7D-D39EBE2BEA6D}"/>
    <cellStyle name="Millares [0] 5 12 6" xfId="54772" xr:uid="{AC061EDF-8FC8-46A1-8DEB-F26AB31E31AB}"/>
    <cellStyle name="Millares [0] 5 13" xfId="6800" xr:uid="{FBD05A84-F29F-4CC2-8265-CC9BA5641D71}"/>
    <cellStyle name="Millares [0] 5 13 2" xfId="28303" xr:uid="{17DEBDEB-F2A3-497A-B61C-9C14076B4F03}"/>
    <cellStyle name="Millares [0] 5 14" xfId="8454" xr:uid="{BAAAF215-AFC0-4D49-8EDA-071F93507A79}"/>
    <cellStyle name="Millares [0] 5 14 2" xfId="29957" xr:uid="{1CD3CBD3-4A21-4D62-AF8E-716C9A1886C3}"/>
    <cellStyle name="Millares [0] 5 15" xfId="15093" xr:uid="{D565D9DE-2615-4474-9F31-2F7A834B1BE8}"/>
    <cellStyle name="Millares [0] 5 15 2" xfId="36596" xr:uid="{9052B1F6-FAB8-45DA-AAF3-0F1B6E4AE8F0}"/>
    <cellStyle name="Millares [0] 5 16" xfId="21698" xr:uid="{E5DA3BF8-CD30-4AF8-BA99-253CAE1DA12A}"/>
    <cellStyle name="Millares [0] 5 17" xfId="43201" xr:uid="{2D07925F-2788-4388-B036-AD782C75A26D}"/>
    <cellStyle name="Millares [0] 5 18" xfId="49805" xr:uid="{42FE8B1C-C2C8-4FE7-90B8-72F4B63D57C8}"/>
    <cellStyle name="Millares [0] 5 2" xfId="156" xr:uid="{6FE8DFF1-51C6-4898-9B84-2BCD765118F1}"/>
    <cellStyle name="Millares [0] 5 2 10" xfId="4693" xr:uid="{9A4CEF12-F1A1-4121-A576-C46AD83C657E}"/>
    <cellStyle name="Millares [0] 5 2 10 2" xfId="12959" xr:uid="{7B4E9749-99C1-4044-822A-79822C77BED4}"/>
    <cellStyle name="Millares [0] 5 2 10 2 2" xfId="34462" xr:uid="{4F252B05-19F7-4B6A-993B-90BC23FA4BB6}"/>
    <cellStyle name="Millares [0] 5 2 10 3" xfId="19594" xr:uid="{A5C37839-A07C-40F1-9432-8A9314135F8E}"/>
    <cellStyle name="Millares [0] 5 2 10 3 2" xfId="41097" xr:uid="{809ACCD4-CADE-4561-9C00-D5ACCFC18FC2}"/>
    <cellStyle name="Millares [0] 5 2 10 4" xfId="26199" xr:uid="{5A063AEE-C237-456C-A9F6-B03E41E33E87}"/>
    <cellStyle name="Millares [0] 5 2 10 5" xfId="47702" xr:uid="{75B7FCD1-9B5F-4125-8758-71B10A980509}"/>
    <cellStyle name="Millares [0] 5 2 10 6" xfId="54306" xr:uid="{5527081F-12DF-4098-A5E6-57A8F7911EF0}"/>
    <cellStyle name="Millares [0] 5 2 11" xfId="5196" xr:uid="{0709D014-3D41-4F37-B0A7-B9BF0E7237F6}"/>
    <cellStyle name="Millares [0] 5 2 11 2" xfId="13462" xr:uid="{6F1FFD7B-0DD3-4445-9564-551BA1DE2A1B}"/>
    <cellStyle name="Millares [0] 5 2 11 2 2" xfId="34965" xr:uid="{0CB6A724-6E06-4579-A8DD-7F2F97278490}"/>
    <cellStyle name="Millares [0] 5 2 11 3" xfId="20097" xr:uid="{26ABE91C-55AA-4BDF-9F3E-3E197B290CD8}"/>
    <cellStyle name="Millares [0] 5 2 11 3 2" xfId="41600" xr:uid="{D0A16F15-898F-4547-AF75-1FB431A0C0B4}"/>
    <cellStyle name="Millares [0] 5 2 11 4" xfId="26702" xr:uid="{B9465360-DABF-4D97-B769-E18EA8004D39}"/>
    <cellStyle name="Millares [0] 5 2 11 5" xfId="48205" xr:uid="{4BB40DEB-2A22-4702-8D39-9993B1646957}"/>
    <cellStyle name="Millares [0] 5 2 11 6" xfId="54809" xr:uid="{7E01570E-9DCC-45A6-A1C2-A6F9F2D96540}"/>
    <cellStyle name="Millares [0] 5 2 12" xfId="6837" xr:uid="{4BA6D8B3-1BAB-46B4-BBE4-86D2B375E9AB}"/>
    <cellStyle name="Millares [0] 5 2 12 2" xfId="28340" xr:uid="{8A3DD12B-D186-47D7-BFDC-DD29EAF0AB93}"/>
    <cellStyle name="Millares [0] 5 2 13" xfId="8491" xr:uid="{25CE5BDE-7811-4CCC-BA39-6F9D654E3E71}"/>
    <cellStyle name="Millares [0] 5 2 13 2" xfId="29994" xr:uid="{3B1D3697-8476-4206-A52A-7CE463958C40}"/>
    <cellStyle name="Millares [0] 5 2 14" xfId="15130" xr:uid="{907BD3D3-6F6B-4E75-AB56-6BF307AA65BC}"/>
    <cellStyle name="Millares [0] 5 2 14 2" xfId="36633" xr:uid="{9936EECC-604E-49E1-9411-54711C6EDFD4}"/>
    <cellStyle name="Millares [0] 5 2 15" xfId="21735" xr:uid="{DEB89C0B-F833-4DE6-86D2-405D04A4ABCE}"/>
    <cellStyle name="Millares [0] 5 2 16" xfId="43238" xr:uid="{9039811A-E7DF-4F4C-A083-496EA1557EF4}"/>
    <cellStyle name="Millares [0] 5 2 17" xfId="49842" xr:uid="{F89C5690-913B-4C20-BBA9-51F778F4A187}"/>
    <cellStyle name="Millares [0] 5 2 2" xfId="488" xr:uid="{87A6D7CD-0E72-4D8C-B498-740759F7C481}"/>
    <cellStyle name="Millares [0] 5 2 2 10" xfId="7099" xr:uid="{237DC511-E56A-465B-B7FD-D63EF09443E3}"/>
    <cellStyle name="Millares [0] 5 2 2 10 2" xfId="28602" xr:uid="{BC27A04A-9390-43F5-983F-38F2F4819531}"/>
    <cellStyle name="Millares [0] 5 2 2 11" xfId="8755" xr:uid="{5B7C540D-5D93-419E-979D-502160090854}"/>
    <cellStyle name="Millares [0] 5 2 2 11 2" xfId="30258" xr:uid="{7EE1D484-ADA0-417D-9A9F-4AE68D282EAC}"/>
    <cellStyle name="Millares [0] 5 2 2 12" xfId="15391" xr:uid="{075F6361-50B7-44FA-B3F6-8CED262CC8FE}"/>
    <cellStyle name="Millares [0] 5 2 2 12 2" xfId="36894" xr:uid="{C74003B4-A94B-4FE6-9BCA-87A458B8DB82}"/>
    <cellStyle name="Millares [0] 5 2 2 13" xfId="21996" xr:uid="{B8983343-D60F-48D2-9AC7-05C092E6A4EA}"/>
    <cellStyle name="Millares [0] 5 2 2 14" xfId="43499" xr:uid="{96E57215-77B8-4028-BEEC-92FC49830A40}"/>
    <cellStyle name="Millares [0] 5 2 2 15" xfId="50103" xr:uid="{11B63C68-F1D2-41C8-80B6-49278E011538}"/>
    <cellStyle name="Millares [0] 5 2 2 2" xfId="770" xr:uid="{E4D38D25-F756-4C9B-A7CB-5C435158BE77}"/>
    <cellStyle name="Millares [0] 5 2 2 2 10" xfId="15671" xr:uid="{B2AFB570-8681-44CA-9E61-7121C402D1D2}"/>
    <cellStyle name="Millares [0] 5 2 2 2 10 2" xfId="37174" xr:uid="{C006D16B-F6EF-4C7D-B03D-B251D805646F}"/>
    <cellStyle name="Millares [0] 5 2 2 2 11" xfId="22276" xr:uid="{622A470E-0B09-4749-8470-366459F6E62A}"/>
    <cellStyle name="Millares [0] 5 2 2 2 12" xfId="43779" xr:uid="{6C27AD5C-3003-48D3-A008-0102454E9E7A}"/>
    <cellStyle name="Millares [0] 5 2 2 2 13" xfId="50383" xr:uid="{1EFFB342-5596-439C-A824-F750366C0500}"/>
    <cellStyle name="Millares [0] 5 2 2 2 2" xfId="1716" xr:uid="{9E1C6550-1CEA-4B17-8521-CB0EAC751D68}"/>
    <cellStyle name="Millares [0] 5 2 2 2 2 2" xfId="4545" xr:uid="{D133D5B2-ABAB-4028-8FCE-8FA363C87926}"/>
    <cellStyle name="Millares [0] 5 2 2 2 2 2 2" xfId="12811" xr:uid="{51583A06-490C-4F4E-9095-DB1647E31427}"/>
    <cellStyle name="Millares [0] 5 2 2 2 2 2 2 2" xfId="34314" xr:uid="{06B9FC90-2A9B-4A83-85FA-9815DC8B652C}"/>
    <cellStyle name="Millares [0] 5 2 2 2 2 2 3" xfId="19446" xr:uid="{4A6C6F20-D2F8-4DA3-8147-EBE4151E4E42}"/>
    <cellStyle name="Millares [0] 5 2 2 2 2 2 3 2" xfId="40949" xr:uid="{BF770DD7-719A-417A-A4CD-DC699BE1AE47}"/>
    <cellStyle name="Millares [0] 5 2 2 2 2 2 4" xfId="26051" xr:uid="{7C361CAD-00FE-4CD3-873E-FC067088291C}"/>
    <cellStyle name="Millares [0] 5 2 2 2 2 2 5" xfId="47554" xr:uid="{3C3B3D01-F7B9-4DDB-8875-EEA020D9B995}"/>
    <cellStyle name="Millares [0] 5 2 2 2 2 2 6" xfId="54158" xr:uid="{9561E6CF-2BAC-4093-8227-E3C82DD37417}"/>
    <cellStyle name="Millares [0] 5 2 2 2 2 3" xfId="6684" xr:uid="{6A87BB34-071B-4666-8907-413B50A4C4F8}"/>
    <cellStyle name="Millares [0] 5 2 2 2 2 3 2" xfId="14950" xr:uid="{69414D94-3952-4A2A-8A2B-34316F908F50}"/>
    <cellStyle name="Millares [0] 5 2 2 2 2 3 2 2" xfId="36453" xr:uid="{5C5B75BE-EAF6-46C1-8A1A-7F435A9A7E81}"/>
    <cellStyle name="Millares [0] 5 2 2 2 2 3 3" xfId="21585" xr:uid="{6C3821F0-8218-49A8-A6CA-C71907AB3D83}"/>
    <cellStyle name="Millares [0] 5 2 2 2 2 3 3 2" xfId="43088" xr:uid="{08BF3420-54BB-4001-8773-2DCFEF039B8A}"/>
    <cellStyle name="Millares [0] 5 2 2 2 2 3 4" xfId="28190" xr:uid="{73DB5AF6-AA22-4F74-8063-5AFE62BBFFC7}"/>
    <cellStyle name="Millares [0] 5 2 2 2 2 3 5" xfId="49693" xr:uid="{FE2D2053-61BA-44C8-BDD1-0985130B8350}"/>
    <cellStyle name="Millares [0] 5 2 2 2 2 3 6" xfId="56297" xr:uid="{93613469-EE05-4669-957C-10F65D5FBF34}"/>
    <cellStyle name="Millares [0] 5 2 2 2 2 4" xfId="8325" xr:uid="{30B687A0-E473-49C0-8E20-B12F7C5C2BC7}"/>
    <cellStyle name="Millares [0] 5 2 2 2 2 4 2" xfId="29828" xr:uid="{9D2046C8-EA37-4EAB-B857-AE1F82B95867}"/>
    <cellStyle name="Millares [0] 5 2 2 2 2 5" xfId="9982" xr:uid="{BFD5B3B1-9037-48A5-9759-B3241F03D6C8}"/>
    <cellStyle name="Millares [0] 5 2 2 2 2 5 2" xfId="31485" xr:uid="{92D1729E-CEC6-4C0B-B80F-75062FC5C205}"/>
    <cellStyle name="Millares [0] 5 2 2 2 2 6" xfId="16617" xr:uid="{893203FB-6CF4-413A-B9BC-86CC5C3E9353}"/>
    <cellStyle name="Millares [0] 5 2 2 2 2 6 2" xfId="38120" xr:uid="{43B14156-42E5-41F1-8040-C0DD5705F9C7}"/>
    <cellStyle name="Millares [0] 5 2 2 2 2 7" xfId="23222" xr:uid="{0EE5605C-CAE5-4B67-8310-723449CB3C7E}"/>
    <cellStyle name="Millares [0] 5 2 2 2 2 8" xfId="44725" xr:uid="{9A0CB10E-CFE8-4572-B786-D207C5D99E5C}"/>
    <cellStyle name="Millares [0] 5 2 2 2 2 9" xfId="51329" xr:uid="{94BDBC48-6140-423E-ADDF-E4F7C38FA853}"/>
    <cellStyle name="Millares [0] 5 2 2 2 3" xfId="2403" xr:uid="{EE53B246-F9E3-4082-BA3E-89BE37D5A19C}"/>
    <cellStyle name="Millares [0] 5 2 2 2 3 2" xfId="10669" xr:uid="{ADA5FF4C-9119-4DDA-A77C-FA36F88DB1E2}"/>
    <cellStyle name="Millares [0] 5 2 2 2 3 2 2" xfId="32172" xr:uid="{8AEFED9D-CD1C-4C4B-B0CD-0C61D8E24BDE}"/>
    <cellStyle name="Millares [0] 5 2 2 2 3 3" xfId="17304" xr:uid="{20373479-ECDA-4931-9CF0-0C3E2A532853}"/>
    <cellStyle name="Millares [0] 5 2 2 2 3 3 2" xfId="38807" xr:uid="{076DDF02-3955-45ED-BC90-05BC8F4F0885}"/>
    <cellStyle name="Millares [0] 5 2 2 2 3 4" xfId="23909" xr:uid="{0FD2BD70-126F-4073-B90F-ED61240356E8}"/>
    <cellStyle name="Millares [0] 5 2 2 2 3 5" xfId="45412" xr:uid="{6174FFEC-1A55-44C8-A9C3-1168E8FC88DE}"/>
    <cellStyle name="Millares [0] 5 2 2 2 3 6" xfId="52016" xr:uid="{F75A3315-B893-4501-B0F8-E13DD282C1A5}"/>
    <cellStyle name="Millares [0] 5 2 2 2 4" xfId="2920" xr:uid="{BE9FA3BC-E790-4FFB-89AF-595A7929BCB2}"/>
    <cellStyle name="Millares [0] 5 2 2 2 4 2" xfId="11186" xr:uid="{50FA47DE-98C1-4C73-98A7-70A09917016F}"/>
    <cellStyle name="Millares [0] 5 2 2 2 4 2 2" xfId="32689" xr:uid="{0395C54D-57CE-4FB1-9AB6-2286D96023E4}"/>
    <cellStyle name="Millares [0] 5 2 2 2 4 3" xfId="17821" xr:uid="{7FA2246D-11B6-462F-9D3A-EC767494B52F}"/>
    <cellStyle name="Millares [0] 5 2 2 2 4 3 2" xfId="39324" xr:uid="{5E3CA52E-B019-4E0A-ADF5-71F97EDF7305}"/>
    <cellStyle name="Millares [0] 5 2 2 2 4 4" xfId="24426" xr:uid="{46D27F41-A462-4EEC-835A-DD2A62C6B838}"/>
    <cellStyle name="Millares [0] 5 2 2 2 4 5" xfId="45929" xr:uid="{0869BF94-983D-467A-8B47-D1553A0E764B}"/>
    <cellStyle name="Millares [0] 5 2 2 2 4 6" xfId="52533" xr:uid="{89095641-77A4-49E0-A436-F4B644C8582E}"/>
    <cellStyle name="Millares [0] 5 2 2 2 5" xfId="3599" xr:uid="{3EB929D9-F065-4078-A13F-A7B79B45C88C}"/>
    <cellStyle name="Millares [0] 5 2 2 2 5 2" xfId="11865" xr:uid="{B51793B9-88E5-4AFD-8F95-E969B1180A28}"/>
    <cellStyle name="Millares [0] 5 2 2 2 5 2 2" xfId="33368" xr:uid="{0EB81BDF-82E0-4122-A03E-E49BEAD33FA7}"/>
    <cellStyle name="Millares [0] 5 2 2 2 5 3" xfId="18500" xr:uid="{14B974EC-C113-4EEC-8F25-B5D556F3CF8E}"/>
    <cellStyle name="Millares [0] 5 2 2 2 5 3 2" xfId="40003" xr:uid="{D8E56591-D9D5-442A-A137-671E4BD2EAC7}"/>
    <cellStyle name="Millares [0] 5 2 2 2 5 4" xfId="25105" xr:uid="{211198BB-CF7E-40C0-B352-01460780DF16}"/>
    <cellStyle name="Millares [0] 5 2 2 2 5 5" xfId="46608" xr:uid="{3D3396E2-9D11-49CC-B17B-F48BC6D0011A}"/>
    <cellStyle name="Millares [0] 5 2 2 2 5 6" xfId="53212" xr:uid="{97A984A1-853D-4269-8CEB-BB524A3F5723}"/>
    <cellStyle name="Millares [0] 5 2 2 2 6" xfId="5064" xr:uid="{FBBD07EA-EF21-496B-BF64-C52798BF42D3}"/>
    <cellStyle name="Millares [0] 5 2 2 2 6 2" xfId="13330" xr:uid="{E1A18BAB-93B3-4179-BAFC-3AAAC3E81E5C}"/>
    <cellStyle name="Millares [0] 5 2 2 2 6 2 2" xfId="34833" xr:uid="{DA246412-ADD2-47F0-972E-113D08FB8A58}"/>
    <cellStyle name="Millares [0] 5 2 2 2 6 3" xfId="19965" xr:uid="{EEFF4441-FCD1-4071-A682-9699B71E780F}"/>
    <cellStyle name="Millares [0] 5 2 2 2 6 3 2" xfId="41468" xr:uid="{24FEE515-5FB5-4435-A2E9-491EC671C4AD}"/>
    <cellStyle name="Millares [0] 5 2 2 2 6 4" xfId="26570" xr:uid="{57759D83-61A3-45D6-9412-F9893EA493B1}"/>
    <cellStyle name="Millares [0] 5 2 2 2 6 5" xfId="48073" xr:uid="{2F6E3214-1A9A-431F-B9C3-B374A9AB5C86}"/>
    <cellStyle name="Millares [0] 5 2 2 2 6 6" xfId="54677" xr:uid="{26910056-7DDF-4B4F-9F22-F6390A5790F6}"/>
    <cellStyle name="Millares [0] 5 2 2 2 7" xfId="5738" xr:uid="{B5F373EC-CB3B-42F0-B6A7-D258A86A3342}"/>
    <cellStyle name="Millares [0] 5 2 2 2 7 2" xfId="14004" xr:uid="{6F68FC24-FE6C-4CFF-94ED-26BA1ECF1F44}"/>
    <cellStyle name="Millares [0] 5 2 2 2 7 2 2" xfId="35507" xr:uid="{E89868F9-05B6-4BCA-8370-268AC2ECA4B7}"/>
    <cellStyle name="Millares [0] 5 2 2 2 7 3" xfId="20639" xr:uid="{8A10B863-F438-4FB4-AF7F-1B7E89731756}"/>
    <cellStyle name="Millares [0] 5 2 2 2 7 3 2" xfId="42142" xr:uid="{C405DF24-EDAD-42FE-B451-110938A3ACB1}"/>
    <cellStyle name="Millares [0] 5 2 2 2 7 4" xfId="27244" xr:uid="{C7927D39-EEBD-4256-90E6-C4B21BA048EF}"/>
    <cellStyle name="Millares [0] 5 2 2 2 7 5" xfId="48747" xr:uid="{0950C6F0-E911-4C37-A36C-A4FA21D1C528}"/>
    <cellStyle name="Millares [0] 5 2 2 2 7 6" xfId="55351" xr:uid="{F153EC91-3C1F-4672-AD62-0441EF34BDD2}"/>
    <cellStyle name="Millares [0] 5 2 2 2 8" xfId="7379" xr:uid="{24FC3436-3BEC-4BA0-AE41-FB64539EC6DB}"/>
    <cellStyle name="Millares [0] 5 2 2 2 8 2" xfId="28882" xr:uid="{130064F3-F24F-4756-ABB7-6A33930D7A8F}"/>
    <cellStyle name="Millares [0] 5 2 2 2 9" xfId="9036" xr:uid="{06D33F06-884A-4C0C-9873-53012953EA2B}"/>
    <cellStyle name="Millares [0] 5 2 2 2 9 2" xfId="30539" xr:uid="{016331EA-DEFC-427F-B93E-4A226A5B9E26}"/>
    <cellStyle name="Millares [0] 5 2 2 3" xfId="1040" xr:uid="{AB0CB8F1-8E69-4392-B828-B8068D3024C1}"/>
    <cellStyle name="Millares [0] 5 2 2 3 2" xfId="3869" xr:uid="{1507A936-7971-43C2-831D-69295FA46B90}"/>
    <cellStyle name="Millares [0] 5 2 2 3 2 2" xfId="12135" xr:uid="{2E3239E8-7C60-4042-AC0E-877444328159}"/>
    <cellStyle name="Millares [0] 5 2 2 3 2 2 2" xfId="33638" xr:uid="{4777AFCA-16ED-46B4-9790-D467A2DEB77F}"/>
    <cellStyle name="Millares [0] 5 2 2 3 2 3" xfId="18770" xr:uid="{88FC7BCB-2F27-4005-BF96-4A874BFBB313}"/>
    <cellStyle name="Millares [0] 5 2 2 3 2 3 2" xfId="40273" xr:uid="{B382F395-A7A3-496D-82D7-1CAFB6B0A9CA}"/>
    <cellStyle name="Millares [0] 5 2 2 3 2 4" xfId="25375" xr:uid="{23F7B5A5-D559-4E39-A1E9-1118AE0D3072}"/>
    <cellStyle name="Millares [0] 5 2 2 3 2 5" xfId="46878" xr:uid="{404264F6-ADB0-40CD-B69B-B207DC203C22}"/>
    <cellStyle name="Millares [0] 5 2 2 3 2 6" xfId="53482" xr:uid="{92EFB364-4580-434E-9706-B2A7474E538C}"/>
    <cellStyle name="Millares [0] 5 2 2 3 3" xfId="6008" xr:uid="{F3CE0694-6D4A-409E-8E12-21754425D049}"/>
    <cellStyle name="Millares [0] 5 2 2 3 3 2" xfId="14274" xr:uid="{D5822A0C-69EF-4BC5-B94F-338E54306895}"/>
    <cellStyle name="Millares [0] 5 2 2 3 3 2 2" xfId="35777" xr:uid="{68D8E06C-D1DE-471E-B891-EC428E42B54D}"/>
    <cellStyle name="Millares [0] 5 2 2 3 3 3" xfId="20909" xr:uid="{6963BA54-E0AB-4672-96F6-C12D1DDABAFC}"/>
    <cellStyle name="Millares [0] 5 2 2 3 3 3 2" xfId="42412" xr:uid="{4E966025-F1DC-43F1-8721-436BB959A679}"/>
    <cellStyle name="Millares [0] 5 2 2 3 3 4" xfId="27514" xr:uid="{DA215AF6-CC09-49F2-A250-5B108712B5C4}"/>
    <cellStyle name="Millares [0] 5 2 2 3 3 5" xfId="49017" xr:uid="{8F7585FC-222B-4A59-9492-DE45ADD3DA8B}"/>
    <cellStyle name="Millares [0] 5 2 2 3 3 6" xfId="55621" xr:uid="{DCEFF308-D78D-4D3C-98D6-A8BB5B3DE393}"/>
    <cellStyle name="Millares [0] 5 2 2 3 4" xfId="7649" xr:uid="{E62622E7-1891-464C-879A-BC818980AED1}"/>
    <cellStyle name="Millares [0] 5 2 2 3 4 2" xfId="29152" xr:uid="{D443F00A-5ABB-41B0-BBC2-D2884BF278A2}"/>
    <cellStyle name="Millares [0] 5 2 2 3 5" xfId="9306" xr:uid="{B7760E92-CCBF-4151-A347-BED779A269F2}"/>
    <cellStyle name="Millares [0] 5 2 2 3 5 2" xfId="30809" xr:uid="{5A26B319-CBEE-472B-A415-80B821F3FC33}"/>
    <cellStyle name="Millares [0] 5 2 2 3 6" xfId="15941" xr:uid="{E2387BD6-7373-4532-B8A2-6C72538BCAC6}"/>
    <cellStyle name="Millares [0] 5 2 2 3 6 2" xfId="37444" xr:uid="{3BF7025B-F292-43F5-8847-7AC182FE6DC1}"/>
    <cellStyle name="Millares [0] 5 2 2 3 7" xfId="22546" xr:uid="{2FAE7D9D-4ABA-411D-9D54-F9D6525BEEFD}"/>
    <cellStyle name="Millares [0] 5 2 2 3 8" xfId="44049" xr:uid="{3B938BE8-8293-4561-BD97-8891A8C6A407}"/>
    <cellStyle name="Millares [0] 5 2 2 3 9" xfId="50653" xr:uid="{7AA2059E-7D1C-4DFA-A166-0AA38014EB2A}"/>
    <cellStyle name="Millares [0] 5 2 2 4" xfId="1436" xr:uid="{BC7C0819-2AC6-49C6-87E3-DAE9C2A82D48}"/>
    <cellStyle name="Millares [0] 5 2 2 4 2" xfId="4265" xr:uid="{FD7DC3E3-DAE5-4C36-81B9-624B3E3ED7E4}"/>
    <cellStyle name="Millares [0] 5 2 2 4 2 2" xfId="12531" xr:uid="{F2E5F83E-3BC6-4D97-BC3A-BC6D1D6E8024}"/>
    <cellStyle name="Millares [0] 5 2 2 4 2 2 2" xfId="34034" xr:uid="{15CDD51A-E464-4759-AEF9-FD3DDE61AAE3}"/>
    <cellStyle name="Millares [0] 5 2 2 4 2 3" xfId="19166" xr:uid="{0922951F-4749-48CA-A031-5FE3D912A59B}"/>
    <cellStyle name="Millares [0] 5 2 2 4 2 3 2" xfId="40669" xr:uid="{DF60F865-A469-4E1E-95C5-17B02AA5AE31}"/>
    <cellStyle name="Millares [0] 5 2 2 4 2 4" xfId="25771" xr:uid="{80DA2BD4-7DAF-4864-9D03-093F89FB7849}"/>
    <cellStyle name="Millares [0] 5 2 2 4 2 5" xfId="47274" xr:uid="{0C4AACB7-3E04-4B05-A529-110A9BDFA4D8}"/>
    <cellStyle name="Millares [0] 5 2 2 4 2 6" xfId="53878" xr:uid="{C47B3BAC-C184-4540-A498-C10B83DE8E50}"/>
    <cellStyle name="Millares [0] 5 2 2 4 3" xfId="6404" xr:uid="{5D327009-648B-485F-9730-FC1BB3AD31FD}"/>
    <cellStyle name="Millares [0] 5 2 2 4 3 2" xfId="14670" xr:uid="{3C78DC51-2AAC-4718-AB8C-A9D598E9F628}"/>
    <cellStyle name="Millares [0] 5 2 2 4 3 2 2" xfId="36173" xr:uid="{F3965C66-EB3F-4292-85BB-BC04424B03A3}"/>
    <cellStyle name="Millares [0] 5 2 2 4 3 3" xfId="21305" xr:uid="{0A11A7B6-E754-4F4E-BDE6-25D2516B6938}"/>
    <cellStyle name="Millares [0] 5 2 2 4 3 3 2" xfId="42808" xr:uid="{F4515035-ACB4-4A13-B98D-475F243C442A}"/>
    <cellStyle name="Millares [0] 5 2 2 4 3 4" xfId="27910" xr:uid="{A3D20261-26CC-466B-8A2E-6C918C37C9B8}"/>
    <cellStyle name="Millares [0] 5 2 2 4 3 5" xfId="49413" xr:uid="{CCF51982-515C-42F6-96DA-B3EB1F8891FA}"/>
    <cellStyle name="Millares [0] 5 2 2 4 3 6" xfId="56017" xr:uid="{8A3FCD07-9C2E-49C4-B32C-B86F12F571CC}"/>
    <cellStyle name="Millares [0] 5 2 2 4 4" xfId="8045" xr:uid="{817E4827-09E0-41E5-B235-82656E959CEA}"/>
    <cellStyle name="Millares [0] 5 2 2 4 4 2" xfId="29548" xr:uid="{0C8EA758-BB13-48AC-89C2-C29DD8F7727A}"/>
    <cellStyle name="Millares [0] 5 2 2 4 5" xfId="9702" xr:uid="{A79703F7-B2A3-458D-B4C3-6FF632F3C458}"/>
    <cellStyle name="Millares [0] 5 2 2 4 5 2" xfId="31205" xr:uid="{81957E84-C946-45AA-862E-81E59BC9D5A4}"/>
    <cellStyle name="Millares [0] 5 2 2 4 6" xfId="16337" xr:uid="{64558A49-F5E3-4466-8808-265911C1F4CA}"/>
    <cellStyle name="Millares [0] 5 2 2 4 6 2" xfId="37840" xr:uid="{9912ECF7-0D16-44D5-BB6A-CED9F77B0E8C}"/>
    <cellStyle name="Millares [0] 5 2 2 4 7" xfId="22942" xr:uid="{5BB71BD1-E661-43A0-B3D2-4BA35FF317FA}"/>
    <cellStyle name="Millares [0] 5 2 2 4 8" xfId="44445" xr:uid="{C17AB8BF-F564-4803-99B9-E363B11F1B22}"/>
    <cellStyle name="Millares [0] 5 2 2 4 9" xfId="51049" xr:uid="{AA1C89DF-3F94-458A-B126-296E79202459}"/>
    <cellStyle name="Millares [0] 5 2 2 5" xfId="2123" xr:uid="{EA147438-5602-4A19-A42E-1AD1A23D8211}"/>
    <cellStyle name="Millares [0] 5 2 2 5 2" xfId="10389" xr:uid="{D514B20B-5D6B-40B4-82F5-A0F90BA18DC5}"/>
    <cellStyle name="Millares [0] 5 2 2 5 2 2" xfId="31892" xr:uid="{346FB15D-F873-45D8-BCF6-74B126F18A6C}"/>
    <cellStyle name="Millares [0] 5 2 2 5 3" xfId="17024" xr:uid="{64270998-D32B-41C0-8FC2-6BFF90FEFD3A}"/>
    <cellStyle name="Millares [0] 5 2 2 5 3 2" xfId="38527" xr:uid="{80A237EB-28F5-4B19-B4C2-DCA0D0657F84}"/>
    <cellStyle name="Millares [0] 5 2 2 5 4" xfId="23629" xr:uid="{D679FEC2-392A-465F-844F-C2694B786953}"/>
    <cellStyle name="Millares [0] 5 2 2 5 5" xfId="45132" xr:uid="{41F6F209-49C0-466D-BC63-28DBD01D3523}"/>
    <cellStyle name="Millares [0] 5 2 2 5 6" xfId="51736" xr:uid="{EB0CDA5C-BDC4-44AB-A980-79CAB49C1DB6}"/>
    <cellStyle name="Millares [0] 5 2 2 6" xfId="2671" xr:uid="{1F0647BA-68E8-42AB-ACE6-6AF8238A9BE2}"/>
    <cellStyle name="Millares [0] 5 2 2 6 2" xfId="10937" xr:uid="{9EBE137D-D8A1-4B18-BA21-AD79C95C3618}"/>
    <cellStyle name="Millares [0] 5 2 2 6 2 2" xfId="32440" xr:uid="{F943F8E3-F096-4716-93FD-34C8D7AD3F1F}"/>
    <cellStyle name="Millares [0] 5 2 2 6 3" xfId="17572" xr:uid="{27D6D1C8-CF2A-415F-BC28-DE36B899E76B}"/>
    <cellStyle name="Millares [0] 5 2 2 6 3 2" xfId="39075" xr:uid="{A65D682A-BE95-4957-BF83-295A22EC00C2}"/>
    <cellStyle name="Millares [0] 5 2 2 6 4" xfId="24177" xr:uid="{67AAF027-7BB5-4109-9DAE-6E7FD7643EF0}"/>
    <cellStyle name="Millares [0] 5 2 2 6 5" xfId="45680" xr:uid="{148F12DF-24C2-443E-8811-1C386277050A}"/>
    <cellStyle name="Millares [0] 5 2 2 6 6" xfId="52284" xr:uid="{5A61E06B-2F67-4E73-9015-EBE43BB9187C}"/>
    <cellStyle name="Millares [0] 5 2 2 7" xfId="3319" xr:uid="{CFD40291-B1A1-4925-B48B-0AB55F6F133A}"/>
    <cellStyle name="Millares [0] 5 2 2 7 2" xfId="11585" xr:uid="{CA37AD0F-3F2F-4BAB-BFB6-C4DFF1A026A7}"/>
    <cellStyle name="Millares [0] 5 2 2 7 2 2" xfId="33088" xr:uid="{FB992733-AB8C-4CBB-8438-45C068C101EF}"/>
    <cellStyle name="Millares [0] 5 2 2 7 3" xfId="18220" xr:uid="{5C4B2F24-8C3D-4751-B929-5A597962D8B7}"/>
    <cellStyle name="Millares [0] 5 2 2 7 3 2" xfId="39723" xr:uid="{7D5AF803-4E0E-4BA4-880E-9A32652F38F4}"/>
    <cellStyle name="Millares [0] 5 2 2 7 4" xfId="24825" xr:uid="{B7FC341D-78EF-4CC8-81EF-3EE0F4C377D0}"/>
    <cellStyle name="Millares [0] 5 2 2 7 5" xfId="46328" xr:uid="{F5BF60F7-BBB4-4436-B02C-0970D334B0AB}"/>
    <cellStyle name="Millares [0] 5 2 2 7 6" xfId="52932" xr:uid="{4B754CA3-3AF4-4B4A-A17E-4B332DF847DE}"/>
    <cellStyle name="Millares [0] 5 2 2 8" xfId="4815" xr:uid="{43744D47-FC06-4868-B228-D17D750023C8}"/>
    <cellStyle name="Millares [0] 5 2 2 8 2" xfId="13081" xr:uid="{DD7451FC-55AF-47A9-A29B-F9E7415AEE2B}"/>
    <cellStyle name="Millares [0] 5 2 2 8 2 2" xfId="34584" xr:uid="{DA9DE5F5-5F11-4247-AA5D-FB5BA0A2DD5C}"/>
    <cellStyle name="Millares [0] 5 2 2 8 3" xfId="19716" xr:uid="{9FD16235-E766-4E04-A054-891FED4F6107}"/>
    <cellStyle name="Millares [0] 5 2 2 8 3 2" xfId="41219" xr:uid="{29E5DB2F-7A37-4A7B-A857-666735E25848}"/>
    <cellStyle name="Millares [0] 5 2 2 8 4" xfId="26321" xr:uid="{18A03DCB-DDAF-4CDB-B949-D5914A90C143}"/>
    <cellStyle name="Millares [0] 5 2 2 8 5" xfId="47824" xr:uid="{0F47E8FE-B9BB-4C02-9832-72FE19D60E5F}"/>
    <cellStyle name="Millares [0] 5 2 2 8 6" xfId="54428" xr:uid="{B9311C9B-4CC7-4440-AC62-123569D6274C}"/>
    <cellStyle name="Millares [0] 5 2 2 9" xfId="5458" xr:uid="{3D69FB9A-2F7A-449A-8921-D41DB94ADB7E}"/>
    <cellStyle name="Millares [0] 5 2 2 9 2" xfId="13724" xr:uid="{CAADF638-43BB-4CF6-B1E8-FD5EAC8CE4D7}"/>
    <cellStyle name="Millares [0] 5 2 2 9 2 2" xfId="35227" xr:uid="{025C67C3-F3B0-4DA3-9593-CFD4F0658400}"/>
    <cellStyle name="Millares [0] 5 2 2 9 3" xfId="20359" xr:uid="{D9250BF5-ACC7-45EB-AAD6-32C7F58193AF}"/>
    <cellStyle name="Millares [0] 5 2 2 9 3 2" xfId="41862" xr:uid="{6CA8F6D4-BC67-4604-A382-17B55445B6B0}"/>
    <cellStyle name="Millares [0] 5 2 2 9 4" xfId="26964" xr:uid="{3CEDAF9D-9AE5-4A55-AB08-0A08AE2553DC}"/>
    <cellStyle name="Millares [0] 5 2 2 9 5" xfId="48467" xr:uid="{BE1EBA78-71E0-47EE-BD14-608DC1B7E8F7}"/>
    <cellStyle name="Millares [0] 5 2 2 9 6" xfId="55071" xr:uid="{1C847B25-545B-43A7-9130-B21EE5426D61}"/>
    <cellStyle name="Millares [0] 5 2 3" xfId="361" xr:uid="{55605B0B-033C-4CC6-908A-6F4E4BE25893}"/>
    <cellStyle name="Millares [0] 5 2 3 10" xfId="15264" xr:uid="{4779B708-FB79-4473-9439-4D331B64651A}"/>
    <cellStyle name="Millares [0] 5 2 3 10 2" xfId="36767" xr:uid="{853D4B6C-E94C-4344-AA08-773FFD52E8C3}"/>
    <cellStyle name="Millares [0] 5 2 3 11" xfId="21869" xr:uid="{670BA169-0067-4368-82F6-24FD220DF2EF}"/>
    <cellStyle name="Millares [0] 5 2 3 12" xfId="43372" xr:uid="{3FC4860B-E05F-44A9-B72E-5CE7E4EB260F}"/>
    <cellStyle name="Millares [0] 5 2 3 13" xfId="49976" xr:uid="{1DC65F5E-41E1-49FB-9D3D-5D3DC63A28B8}"/>
    <cellStyle name="Millares [0] 5 2 3 2" xfId="1309" xr:uid="{9A8B5520-9E37-43C1-8E5F-C6FD2CD2E676}"/>
    <cellStyle name="Millares [0] 5 2 3 2 2" xfId="4138" xr:uid="{55F1D3E4-58BB-4E33-896E-7DA513ED4D21}"/>
    <cellStyle name="Millares [0] 5 2 3 2 2 2" xfId="12404" xr:uid="{B826A850-D167-4987-AE88-E82285C7E7C2}"/>
    <cellStyle name="Millares [0] 5 2 3 2 2 2 2" xfId="33907" xr:uid="{5C894E70-9384-4A93-A79C-318C22D0E63D}"/>
    <cellStyle name="Millares [0] 5 2 3 2 2 3" xfId="19039" xr:uid="{8C874CFE-D906-49AD-8FA4-B4D3CDE2C459}"/>
    <cellStyle name="Millares [0] 5 2 3 2 2 3 2" xfId="40542" xr:uid="{765E0067-7E5C-42CB-8E70-D24B0A5DB72B}"/>
    <cellStyle name="Millares [0] 5 2 3 2 2 4" xfId="25644" xr:uid="{E4D99BA6-A8DF-48EF-A836-8C6CFDFD80F3}"/>
    <cellStyle name="Millares [0] 5 2 3 2 2 5" xfId="47147" xr:uid="{9352F066-921D-4DCD-849F-C258F2657181}"/>
    <cellStyle name="Millares [0] 5 2 3 2 2 6" xfId="53751" xr:uid="{3215A149-F2F7-42C4-97E5-6CAA5B93F1D0}"/>
    <cellStyle name="Millares [0] 5 2 3 2 3" xfId="6277" xr:uid="{C8ED3FFB-3AAA-4E42-AEA9-BBF5228562DF}"/>
    <cellStyle name="Millares [0] 5 2 3 2 3 2" xfId="14543" xr:uid="{6038AB14-720A-43F0-A6D8-0D1506C3A602}"/>
    <cellStyle name="Millares [0] 5 2 3 2 3 2 2" xfId="36046" xr:uid="{3E465CE9-E980-48A0-98A6-FBE575BD230B}"/>
    <cellStyle name="Millares [0] 5 2 3 2 3 3" xfId="21178" xr:uid="{A22964FD-4644-49FD-89FB-2BEDF77C1F6B}"/>
    <cellStyle name="Millares [0] 5 2 3 2 3 3 2" xfId="42681" xr:uid="{9A740C3F-2C39-4829-870F-6DEE39371E83}"/>
    <cellStyle name="Millares [0] 5 2 3 2 3 4" xfId="27783" xr:uid="{D90B2B2D-64D6-4F59-A125-65DB7648B7E7}"/>
    <cellStyle name="Millares [0] 5 2 3 2 3 5" xfId="49286" xr:uid="{E2127237-51DB-4E42-989A-01052B0CCBEE}"/>
    <cellStyle name="Millares [0] 5 2 3 2 3 6" xfId="55890" xr:uid="{FEEBA18B-F655-4C8E-AB67-DDC28677E423}"/>
    <cellStyle name="Millares [0] 5 2 3 2 4" xfId="7918" xr:uid="{B1B0C23C-3D9C-422E-80F8-20D1EFDE262B}"/>
    <cellStyle name="Millares [0] 5 2 3 2 4 2" xfId="29421" xr:uid="{8B21425D-77A4-4CBB-A2D0-77B331E4D137}"/>
    <cellStyle name="Millares [0] 5 2 3 2 5" xfId="9575" xr:uid="{B87A42BC-FD8D-4BC6-903B-A3AF4DAB390F}"/>
    <cellStyle name="Millares [0] 5 2 3 2 5 2" xfId="31078" xr:uid="{8CA77D2E-57BB-4B68-9A43-2F2F079B5586}"/>
    <cellStyle name="Millares [0] 5 2 3 2 6" xfId="16210" xr:uid="{393A1830-7122-49D6-868A-A6C61EF25EE5}"/>
    <cellStyle name="Millares [0] 5 2 3 2 6 2" xfId="37713" xr:uid="{1C0AE599-0B24-4B58-A6C3-8AABDC3F8424}"/>
    <cellStyle name="Millares [0] 5 2 3 2 7" xfId="22815" xr:uid="{E44D26F4-6B58-4E61-9435-B8C9E35E7A67}"/>
    <cellStyle name="Millares [0] 5 2 3 2 8" xfId="44318" xr:uid="{43D15E1E-6948-4A1A-8024-42D21CBB0382}"/>
    <cellStyle name="Millares [0] 5 2 3 2 9" xfId="50922" xr:uid="{B6FF002A-E8F9-4D9E-B81D-1BDF7B0D75F1}"/>
    <cellStyle name="Millares [0] 5 2 3 3" xfId="1996" xr:uid="{A9EE12DD-A3AF-4E8C-96D3-749F2B7D8021}"/>
    <cellStyle name="Millares [0] 5 2 3 3 2" xfId="10262" xr:uid="{6CDA6329-1647-4588-BB9B-E0C68A3ACC52}"/>
    <cellStyle name="Millares [0] 5 2 3 3 2 2" xfId="31765" xr:uid="{475C5D3F-A5D3-4C37-8788-4418B23C4704}"/>
    <cellStyle name="Millares [0] 5 2 3 3 3" xfId="16897" xr:uid="{382336E4-875B-4453-9BAD-145B34256625}"/>
    <cellStyle name="Millares [0] 5 2 3 3 3 2" xfId="38400" xr:uid="{2ED508EF-BB76-420D-B6CB-E3F1F5F4C085}"/>
    <cellStyle name="Millares [0] 5 2 3 3 4" xfId="23502" xr:uid="{52F818B2-DDD9-4DD3-AAD1-5647BBB32528}"/>
    <cellStyle name="Millares [0] 5 2 3 3 5" xfId="45005" xr:uid="{55321017-FA7E-45E2-AFBD-16815E1518EF}"/>
    <cellStyle name="Millares [0] 5 2 3 3 6" xfId="51609" xr:uid="{1DBD4106-5026-4DA7-BA95-8B81C664E17D}"/>
    <cellStyle name="Millares [0] 5 2 3 4" xfId="2795" xr:uid="{A79FAC01-C101-4642-A80E-C2B21ED6064F}"/>
    <cellStyle name="Millares [0] 5 2 3 4 2" xfId="11061" xr:uid="{D6429B5F-3FCF-48A3-83C4-51E7B58E379F}"/>
    <cellStyle name="Millares [0] 5 2 3 4 2 2" xfId="32564" xr:uid="{A4838F16-1DB4-4CFB-9434-C67E7F686AA2}"/>
    <cellStyle name="Millares [0] 5 2 3 4 3" xfId="17696" xr:uid="{83100E1C-7835-4D5C-B7DF-52D58663AC4C}"/>
    <cellStyle name="Millares [0] 5 2 3 4 3 2" xfId="39199" xr:uid="{50FA5BC9-AB55-4D03-9C8E-7079336A1F8C}"/>
    <cellStyle name="Millares [0] 5 2 3 4 4" xfId="24301" xr:uid="{ADA0E6D6-A848-4CAB-9581-2C7F69C10007}"/>
    <cellStyle name="Millares [0] 5 2 3 4 5" xfId="45804" xr:uid="{92EFDB62-3E14-4A21-99C2-BC33C99A744A}"/>
    <cellStyle name="Millares [0] 5 2 3 4 6" xfId="52408" xr:uid="{2AB754F2-84BD-4ECF-900C-3B26EF332616}"/>
    <cellStyle name="Millares [0] 5 2 3 5" xfId="3192" xr:uid="{88DB507E-6223-4C3A-B218-A0D2B3BE08A0}"/>
    <cellStyle name="Millares [0] 5 2 3 5 2" xfId="11458" xr:uid="{2B92669D-503A-4F1B-9575-7328491CC88E}"/>
    <cellStyle name="Millares [0] 5 2 3 5 2 2" xfId="32961" xr:uid="{FAAF33C2-1445-419C-8567-69C36665446F}"/>
    <cellStyle name="Millares [0] 5 2 3 5 3" xfId="18093" xr:uid="{ED3E23D7-DC32-4140-ADD4-C77523C35DA6}"/>
    <cellStyle name="Millares [0] 5 2 3 5 3 2" xfId="39596" xr:uid="{01E5EADC-A889-4002-9248-FF38FA263D9F}"/>
    <cellStyle name="Millares [0] 5 2 3 5 4" xfId="24698" xr:uid="{A1FE3ED8-6015-4DD1-9553-6CA33E64B71E}"/>
    <cellStyle name="Millares [0] 5 2 3 5 5" xfId="46201" xr:uid="{C83A7D7F-78CD-49F1-AA5B-7B4A64B0C6ED}"/>
    <cellStyle name="Millares [0] 5 2 3 5 6" xfId="52805" xr:uid="{B813A76E-1686-4B75-A306-58AC68DEC6C4}"/>
    <cellStyle name="Millares [0] 5 2 3 6" xfId="4939" xr:uid="{8B8ACF55-9B2B-49F1-9F22-EA257F5F7CBC}"/>
    <cellStyle name="Millares [0] 5 2 3 6 2" xfId="13205" xr:uid="{04569B5F-7F39-4545-9885-EF2B4E66FF15}"/>
    <cellStyle name="Millares [0] 5 2 3 6 2 2" xfId="34708" xr:uid="{462FEEBF-0A7A-4158-94B8-0C1711421F3A}"/>
    <cellStyle name="Millares [0] 5 2 3 6 3" xfId="19840" xr:uid="{ED216E17-249B-4A65-975A-C33C721219E2}"/>
    <cellStyle name="Millares [0] 5 2 3 6 3 2" xfId="41343" xr:uid="{6C7E0F63-7F1C-4179-9F58-02D4841CFEA3}"/>
    <cellStyle name="Millares [0] 5 2 3 6 4" xfId="26445" xr:uid="{FF00CBFD-E011-492B-B0CD-8A6409DFD515}"/>
    <cellStyle name="Millares [0] 5 2 3 6 5" xfId="47948" xr:uid="{EF7FE74C-F5D5-48DA-ABF5-0266CFCA5ED1}"/>
    <cellStyle name="Millares [0] 5 2 3 6 6" xfId="54552" xr:uid="{B6C699E0-CEEC-44C6-9BCC-829888EB77BC}"/>
    <cellStyle name="Millares [0] 5 2 3 7" xfId="5331" xr:uid="{53B67793-528B-433E-AD89-7DD84023A5C6}"/>
    <cellStyle name="Millares [0] 5 2 3 7 2" xfId="13597" xr:uid="{BB08088C-D879-4D11-BF68-70F78564158F}"/>
    <cellStyle name="Millares [0] 5 2 3 7 2 2" xfId="35100" xr:uid="{D6CCFFAC-538C-46DB-A6F0-95833273B90A}"/>
    <cellStyle name="Millares [0] 5 2 3 7 3" xfId="20232" xr:uid="{E776AB90-3450-4F8A-9B9A-29424AC9F497}"/>
    <cellStyle name="Millares [0] 5 2 3 7 3 2" xfId="41735" xr:uid="{081BA3A6-DFCB-4585-863D-152BD59DF80E}"/>
    <cellStyle name="Millares [0] 5 2 3 7 4" xfId="26837" xr:uid="{76E457D8-DDC0-4CAD-A8B1-A5691F5260FA}"/>
    <cellStyle name="Millares [0] 5 2 3 7 5" xfId="48340" xr:uid="{54ECFA98-E7D0-43CF-9663-433DBF36873C}"/>
    <cellStyle name="Millares [0] 5 2 3 7 6" xfId="54944" xr:uid="{802387F6-A91D-4A1B-B484-76164E00FFA0}"/>
    <cellStyle name="Millares [0] 5 2 3 8" xfId="6972" xr:uid="{60304096-D82C-4E26-A6B5-BDCBA37817A2}"/>
    <cellStyle name="Millares [0] 5 2 3 8 2" xfId="28475" xr:uid="{05F4B1CD-4051-4760-8427-EE7B2F9D39C7}"/>
    <cellStyle name="Millares [0] 5 2 3 9" xfId="8628" xr:uid="{EDB56D0B-3C18-40E1-94B5-75805C2AB734}"/>
    <cellStyle name="Millares [0] 5 2 3 9 2" xfId="30131" xr:uid="{84180432-B78B-4DC2-B6CD-8F1B5E26FFBF}"/>
    <cellStyle name="Millares [0] 5 2 4" xfId="645" xr:uid="{8AC60E03-8532-480A-9A1F-7BF97D9A57CC}"/>
    <cellStyle name="Millares [0] 5 2 4 10" xfId="43654" xr:uid="{AB5CD55F-50E9-4A87-BAD2-68A4C6747C38}"/>
    <cellStyle name="Millares [0] 5 2 4 11" xfId="50258" xr:uid="{986FEB3C-80C6-48E9-A0DB-168F0AD309B5}"/>
    <cellStyle name="Millares [0] 5 2 4 2" xfId="1591" xr:uid="{1BA2C691-BFB7-44E4-9D36-02A7942FD609}"/>
    <cellStyle name="Millares [0] 5 2 4 2 2" xfId="4420" xr:uid="{BFF37F19-E2FD-4287-AB67-BB7AD789822C}"/>
    <cellStyle name="Millares [0] 5 2 4 2 2 2" xfId="12686" xr:uid="{124D824F-FFCE-4C72-B048-BB30593E3004}"/>
    <cellStyle name="Millares [0] 5 2 4 2 2 2 2" xfId="34189" xr:uid="{6BBC8D10-EA22-445A-9605-9408B2D3BCB9}"/>
    <cellStyle name="Millares [0] 5 2 4 2 2 3" xfId="19321" xr:uid="{4AAA8FF2-42F1-413F-95E8-B76B38571A20}"/>
    <cellStyle name="Millares [0] 5 2 4 2 2 3 2" xfId="40824" xr:uid="{E0768E25-32C2-414A-96C4-5C7EC1D11108}"/>
    <cellStyle name="Millares [0] 5 2 4 2 2 4" xfId="25926" xr:uid="{184672DC-628E-44EC-9182-23C3FACE9147}"/>
    <cellStyle name="Millares [0] 5 2 4 2 2 5" xfId="47429" xr:uid="{4688D39B-7E84-4757-96C3-D49B843BE907}"/>
    <cellStyle name="Millares [0] 5 2 4 2 2 6" xfId="54033" xr:uid="{51406293-B927-441A-A2AC-8D8DDD15CC2E}"/>
    <cellStyle name="Millares [0] 5 2 4 2 3" xfId="6559" xr:uid="{511EA2EF-4A23-4802-8184-C0036B450DE0}"/>
    <cellStyle name="Millares [0] 5 2 4 2 3 2" xfId="14825" xr:uid="{4FF12719-41AC-4C77-95EC-7A8182DE6D70}"/>
    <cellStyle name="Millares [0] 5 2 4 2 3 2 2" xfId="36328" xr:uid="{E4097609-585B-47B2-94F8-FA718D549B87}"/>
    <cellStyle name="Millares [0] 5 2 4 2 3 3" xfId="21460" xr:uid="{E4C22352-1935-4C34-8F76-7FE0E01E9DBA}"/>
    <cellStyle name="Millares [0] 5 2 4 2 3 3 2" xfId="42963" xr:uid="{CD8E9C8A-0363-41C4-BC83-F152D72DE785}"/>
    <cellStyle name="Millares [0] 5 2 4 2 3 4" xfId="28065" xr:uid="{6BFDDF89-C30B-4863-9E9B-7467302B5FA3}"/>
    <cellStyle name="Millares [0] 5 2 4 2 3 5" xfId="49568" xr:uid="{C657B72E-5160-45B0-BCD2-4E1621E45470}"/>
    <cellStyle name="Millares [0] 5 2 4 2 3 6" xfId="56172" xr:uid="{9FB897D7-475B-4B17-A91C-7153573FBF93}"/>
    <cellStyle name="Millares [0] 5 2 4 2 4" xfId="8200" xr:uid="{2FF0C738-5DED-4AC6-B373-351556E8C944}"/>
    <cellStyle name="Millares [0] 5 2 4 2 4 2" xfId="29703" xr:uid="{7B32A5CD-ADA3-4EFA-83DA-5507C9D2081B}"/>
    <cellStyle name="Millares [0] 5 2 4 2 5" xfId="9857" xr:uid="{AFCBD717-23F4-4349-9D50-E41C4D8B92FD}"/>
    <cellStyle name="Millares [0] 5 2 4 2 5 2" xfId="31360" xr:uid="{46865E68-2582-47CF-ABFE-B47850826C36}"/>
    <cellStyle name="Millares [0] 5 2 4 2 6" xfId="16492" xr:uid="{D4DB9703-69E1-4810-BB60-6DAF274267EA}"/>
    <cellStyle name="Millares [0] 5 2 4 2 6 2" xfId="37995" xr:uid="{19ECB590-1FBF-4418-9614-1A9CB2397EF5}"/>
    <cellStyle name="Millares [0] 5 2 4 2 7" xfId="23097" xr:uid="{97066B29-7826-4FE5-93EC-7E217F920483}"/>
    <cellStyle name="Millares [0] 5 2 4 2 8" xfId="44600" xr:uid="{E60807CB-AA6A-49B0-AFAE-9C5B9A11843A}"/>
    <cellStyle name="Millares [0] 5 2 4 2 9" xfId="51204" xr:uid="{C920D324-E341-434B-923A-26AEB10FA222}"/>
    <cellStyle name="Millares [0] 5 2 4 3" xfId="2278" xr:uid="{502BCF06-39C4-45DB-AC4A-32FC6860AC13}"/>
    <cellStyle name="Millares [0] 5 2 4 3 2" xfId="10544" xr:uid="{38A86E32-BC9A-46E0-882B-D90451B26D4B}"/>
    <cellStyle name="Millares [0] 5 2 4 3 2 2" xfId="32047" xr:uid="{1EECFE6C-B254-4829-B5BA-8A8426ED23B8}"/>
    <cellStyle name="Millares [0] 5 2 4 3 3" xfId="17179" xr:uid="{FECA5F79-FBD9-413C-A69A-2E7255E09525}"/>
    <cellStyle name="Millares [0] 5 2 4 3 3 2" xfId="38682" xr:uid="{4264F5CF-4110-413A-AC19-13FE7B8DF6B7}"/>
    <cellStyle name="Millares [0] 5 2 4 3 4" xfId="23784" xr:uid="{13542ACE-18E1-474D-94FE-232A18779229}"/>
    <cellStyle name="Millares [0] 5 2 4 3 5" xfId="45287" xr:uid="{4F1E16C0-C2B8-406A-BA14-8ED7D539B2CD}"/>
    <cellStyle name="Millares [0] 5 2 4 3 6" xfId="51891" xr:uid="{11502422-8DE6-4CD1-817A-DD3AE2180CD3}"/>
    <cellStyle name="Millares [0] 5 2 4 4" xfId="3474" xr:uid="{8D2F1C0F-7EC8-4D28-B51A-F177A1D13FA2}"/>
    <cellStyle name="Millares [0] 5 2 4 4 2" xfId="11740" xr:uid="{3322F464-47D7-4740-B703-18E75416F4CB}"/>
    <cellStyle name="Millares [0] 5 2 4 4 2 2" xfId="33243" xr:uid="{7F23C1CF-4AED-4643-B236-3A6DA3860D3F}"/>
    <cellStyle name="Millares [0] 5 2 4 4 3" xfId="18375" xr:uid="{1648C42B-B518-4E43-9120-703C345A6BE8}"/>
    <cellStyle name="Millares [0] 5 2 4 4 3 2" xfId="39878" xr:uid="{DD493410-5E92-40F3-B43E-34D9C0CE6F94}"/>
    <cellStyle name="Millares [0] 5 2 4 4 4" xfId="24980" xr:uid="{43C0DE8F-01FC-40B3-BBDB-76F60AC3AE5B}"/>
    <cellStyle name="Millares [0] 5 2 4 4 5" xfId="46483" xr:uid="{2567AE69-313B-41A2-A939-E78AAF002297}"/>
    <cellStyle name="Millares [0] 5 2 4 4 6" xfId="53087" xr:uid="{ED684F3B-0968-4F96-A6B4-93F4A914846D}"/>
    <cellStyle name="Millares [0] 5 2 4 5" xfId="5613" xr:uid="{6F139AA9-D26D-4E44-8CEE-54CE23F2403C}"/>
    <cellStyle name="Millares [0] 5 2 4 5 2" xfId="13879" xr:uid="{7469F6DB-58D4-4C16-9994-5931285E6818}"/>
    <cellStyle name="Millares [0] 5 2 4 5 2 2" xfId="35382" xr:uid="{78A62167-8787-4891-BD9E-DF7C2E6A4F70}"/>
    <cellStyle name="Millares [0] 5 2 4 5 3" xfId="20514" xr:uid="{91EB42F2-E634-4ED9-B947-7D5946118823}"/>
    <cellStyle name="Millares [0] 5 2 4 5 3 2" xfId="42017" xr:uid="{31814F73-D0EE-4D84-801C-1F254CD30769}"/>
    <cellStyle name="Millares [0] 5 2 4 5 4" xfId="27119" xr:uid="{75E4280B-80AD-4061-99D0-34C4DD2F3361}"/>
    <cellStyle name="Millares [0] 5 2 4 5 5" xfId="48622" xr:uid="{07B3341E-6D04-4EDC-A70B-E54836B8AD08}"/>
    <cellStyle name="Millares [0] 5 2 4 5 6" xfId="55226" xr:uid="{22B0F152-CBCB-42F7-A962-5BF9DE33FEDB}"/>
    <cellStyle name="Millares [0] 5 2 4 6" xfId="7254" xr:uid="{1B2E8062-2813-44B7-948B-3EE2F9F5CA7A}"/>
    <cellStyle name="Millares [0] 5 2 4 6 2" xfId="28757" xr:uid="{5091614A-201F-46A7-9C7E-311C12718EAD}"/>
    <cellStyle name="Millares [0] 5 2 4 7" xfId="8911" xr:uid="{65E6DD28-7285-4E97-8B48-3DE1FF45031C}"/>
    <cellStyle name="Millares [0] 5 2 4 7 2" xfId="30414" xr:uid="{6C2D31D9-A3A6-4747-9E44-0B97CCE9FBFF}"/>
    <cellStyle name="Millares [0] 5 2 4 8" xfId="15546" xr:uid="{72D460D9-F0FC-4753-80B1-6541EF42774E}"/>
    <cellStyle name="Millares [0] 5 2 4 8 2" xfId="37049" xr:uid="{1083AB5B-3D73-4AA8-AD1D-4B1D36939D20}"/>
    <cellStyle name="Millares [0] 5 2 4 9" xfId="22151" xr:uid="{D94DB840-DC94-4865-8DCD-CAA528707212}"/>
    <cellStyle name="Millares [0] 5 2 5" xfId="913" xr:uid="{85D396B2-80D9-4D28-AFB9-6C716C35B869}"/>
    <cellStyle name="Millares [0] 5 2 5 2" xfId="3742" xr:uid="{62108576-F786-4A6F-96B4-69140A67FF02}"/>
    <cellStyle name="Millares [0] 5 2 5 2 2" xfId="12008" xr:uid="{01E72268-CC92-43C6-AA8E-22E368BB4AD4}"/>
    <cellStyle name="Millares [0] 5 2 5 2 2 2" xfId="33511" xr:uid="{2AEB7FDF-952A-4165-893A-C31771D0188A}"/>
    <cellStyle name="Millares [0] 5 2 5 2 3" xfId="18643" xr:uid="{7FFDFB19-30E4-4765-8F48-2F2327381A74}"/>
    <cellStyle name="Millares [0] 5 2 5 2 3 2" xfId="40146" xr:uid="{D3590FCF-1BBC-412F-94E3-22912FDE427A}"/>
    <cellStyle name="Millares [0] 5 2 5 2 4" xfId="25248" xr:uid="{90078EB6-4840-404B-BE94-885F93B14E48}"/>
    <cellStyle name="Millares [0] 5 2 5 2 5" xfId="46751" xr:uid="{760ADFD6-1A04-4C84-9D1F-678BBC5CE79E}"/>
    <cellStyle name="Millares [0] 5 2 5 2 6" xfId="53355" xr:uid="{3ED9482A-D7A5-4C7B-9576-62E7CD13BBC8}"/>
    <cellStyle name="Millares [0] 5 2 5 3" xfId="5881" xr:uid="{F193CF0B-F4BC-4E12-A210-7784C8A111C7}"/>
    <cellStyle name="Millares [0] 5 2 5 3 2" xfId="14147" xr:uid="{929DBFDC-BBAA-458E-976C-8B2F000D6BD8}"/>
    <cellStyle name="Millares [0] 5 2 5 3 2 2" xfId="35650" xr:uid="{FFDF5094-090B-4B38-A572-DA14DF26B646}"/>
    <cellStyle name="Millares [0] 5 2 5 3 3" xfId="20782" xr:uid="{0F2B522A-0428-47D2-8611-1D6356A18DFF}"/>
    <cellStyle name="Millares [0] 5 2 5 3 3 2" xfId="42285" xr:uid="{775D65BB-D58B-402B-97F8-CBAAC7C13F15}"/>
    <cellStyle name="Millares [0] 5 2 5 3 4" xfId="27387" xr:uid="{4B7BE80E-E9B9-4CCB-ACD1-4C8C80406F1E}"/>
    <cellStyle name="Millares [0] 5 2 5 3 5" xfId="48890" xr:uid="{1D406F74-289D-4F4F-BCC4-81FD082B494F}"/>
    <cellStyle name="Millares [0] 5 2 5 3 6" xfId="55494" xr:uid="{B04DFEC8-455D-43B3-A2D5-06A2192540AB}"/>
    <cellStyle name="Millares [0] 5 2 5 4" xfId="7522" xr:uid="{12CFFC92-B491-4115-AEBC-A5305EDDC6DC}"/>
    <cellStyle name="Millares [0] 5 2 5 4 2" xfId="29025" xr:uid="{25B3B51B-6AE2-4A3B-869E-E5F6F6EE8165}"/>
    <cellStyle name="Millares [0] 5 2 5 5" xfId="9179" xr:uid="{B16629C2-A2D5-4981-A0D5-4F87877DD6F9}"/>
    <cellStyle name="Millares [0] 5 2 5 5 2" xfId="30682" xr:uid="{02B16D32-011E-4B9B-80D1-C74097043FCA}"/>
    <cellStyle name="Millares [0] 5 2 5 6" xfId="15814" xr:uid="{A39307F3-4CA3-4663-83AC-5E3870A46F13}"/>
    <cellStyle name="Millares [0] 5 2 5 6 2" xfId="37317" xr:uid="{EBB395FC-5DDF-4F77-8343-F9427B2E004C}"/>
    <cellStyle name="Millares [0] 5 2 5 7" xfId="22419" xr:uid="{09F397EB-D7E9-4762-9E24-C796AE98D7DA}"/>
    <cellStyle name="Millares [0] 5 2 5 8" xfId="43922" xr:uid="{D44AAD08-2780-4A55-A445-EA445D6431DD}"/>
    <cellStyle name="Millares [0] 5 2 5 9" xfId="50526" xr:uid="{A13DD200-1156-471D-8A80-759BE590E56C}"/>
    <cellStyle name="Millares [0] 5 2 6" xfId="1174" xr:uid="{7BD8A3F3-EBFA-4A2E-8B5F-21F84F3CBB65}"/>
    <cellStyle name="Millares [0] 5 2 6 2" xfId="4003" xr:uid="{DF7B4054-966E-4BFD-965B-05FE261B3A6A}"/>
    <cellStyle name="Millares [0] 5 2 6 2 2" xfId="12269" xr:uid="{42BA178B-EA57-4EE3-BBC6-57007F18E845}"/>
    <cellStyle name="Millares [0] 5 2 6 2 2 2" xfId="33772" xr:uid="{404874E6-FD05-4B54-9B19-C67CB17A4A26}"/>
    <cellStyle name="Millares [0] 5 2 6 2 3" xfId="18904" xr:uid="{79DB1210-2927-4A31-8B2F-E09848087578}"/>
    <cellStyle name="Millares [0] 5 2 6 2 3 2" xfId="40407" xr:uid="{1754CE8B-4DE9-4A54-8A64-78E45E388129}"/>
    <cellStyle name="Millares [0] 5 2 6 2 4" xfId="25509" xr:uid="{2AC7EFB3-B99F-4DE9-ADAE-B4E0E32D916A}"/>
    <cellStyle name="Millares [0] 5 2 6 2 5" xfId="47012" xr:uid="{6CD08279-EAE8-41B9-B88F-1EDD6C2AE8FB}"/>
    <cellStyle name="Millares [0] 5 2 6 2 6" xfId="53616" xr:uid="{7DDB4B00-F5FF-4527-A4DE-98C39C17BE9C}"/>
    <cellStyle name="Millares [0] 5 2 6 3" xfId="6142" xr:uid="{34E37059-696E-45CF-9A2F-E5F649F6AB28}"/>
    <cellStyle name="Millares [0] 5 2 6 3 2" xfId="14408" xr:uid="{7CFB4019-FE97-4EB1-B9E0-68B34DF1C659}"/>
    <cellStyle name="Millares [0] 5 2 6 3 2 2" xfId="35911" xr:uid="{E635CA68-B39C-45A8-9E90-10C70ED53C15}"/>
    <cellStyle name="Millares [0] 5 2 6 3 3" xfId="21043" xr:uid="{E042633A-AF2D-4A86-8E50-C898255B47D0}"/>
    <cellStyle name="Millares [0] 5 2 6 3 3 2" xfId="42546" xr:uid="{02977E0C-6414-4EF1-84C4-33F9323C60CA}"/>
    <cellStyle name="Millares [0] 5 2 6 3 4" xfId="27648" xr:uid="{64484664-28CF-4977-A933-2BBE56E68D82}"/>
    <cellStyle name="Millares [0] 5 2 6 3 5" xfId="49151" xr:uid="{1709B7E7-FAE8-4A0C-9807-CEA5EF2FF872}"/>
    <cellStyle name="Millares [0] 5 2 6 3 6" xfId="55755" xr:uid="{4F113553-B743-41B9-B1AD-28F3F1EF9E11}"/>
    <cellStyle name="Millares [0] 5 2 6 4" xfId="7783" xr:uid="{9C1D98E4-A923-4F0B-A347-6CA529E27CA1}"/>
    <cellStyle name="Millares [0] 5 2 6 4 2" xfId="29286" xr:uid="{69694741-6B26-4D36-8A34-8442F6A5F824}"/>
    <cellStyle name="Millares [0] 5 2 6 5" xfId="9440" xr:uid="{397679EA-6E3B-4757-8236-FC2AEE265768}"/>
    <cellStyle name="Millares [0] 5 2 6 5 2" xfId="30943" xr:uid="{286386C8-D9A0-4931-8EE2-3705FEFD41AD}"/>
    <cellStyle name="Millares [0] 5 2 6 6" xfId="16075" xr:uid="{EEE74BA1-50BC-49CB-8A9E-A4A90BEBFFE1}"/>
    <cellStyle name="Millares [0] 5 2 6 6 2" xfId="37578" xr:uid="{2CA7EEA9-3DD5-4ABF-90C6-77183232A2B9}"/>
    <cellStyle name="Millares [0] 5 2 6 7" xfId="22680" xr:uid="{A6EA078A-D3B4-42AE-9035-CACCEAECD636}"/>
    <cellStyle name="Millares [0] 5 2 6 8" xfId="44183" xr:uid="{ED85908D-293D-4F97-86C3-8813CDD98CA0}"/>
    <cellStyle name="Millares [0] 5 2 6 9" xfId="50787" xr:uid="{296068C3-78FA-4C67-A275-C574CDB3F329}"/>
    <cellStyle name="Millares [0] 5 2 7" xfId="1862" xr:uid="{CC5491CC-381B-42E3-AFB3-5787DF8E48D7}"/>
    <cellStyle name="Millares [0] 5 2 7 2" xfId="10128" xr:uid="{60842888-26B8-4C1D-B769-D38047D098B7}"/>
    <cellStyle name="Millares [0] 5 2 7 2 2" xfId="31631" xr:uid="{07043489-4BFC-4243-9684-475DECF4C0F1}"/>
    <cellStyle name="Millares [0] 5 2 7 3" xfId="16763" xr:uid="{50BAF5AB-FEC7-43C9-A6B8-88F59E61AB4C}"/>
    <cellStyle name="Millares [0] 5 2 7 3 2" xfId="38266" xr:uid="{1D2CD7F9-E428-418C-A736-246A04A70112}"/>
    <cellStyle name="Millares [0] 5 2 7 4" xfId="23368" xr:uid="{20606F41-082A-418E-86E4-7836EF6A83D1}"/>
    <cellStyle name="Millares [0] 5 2 7 5" xfId="44871" xr:uid="{BCF4BE0C-991C-4528-B8C4-5F780C34509C}"/>
    <cellStyle name="Millares [0] 5 2 7 6" xfId="51475" xr:uid="{39FF0456-5D70-47C6-8E70-D97F76504E3B}"/>
    <cellStyle name="Millares [0] 5 2 8" xfId="2547" xr:uid="{A86FD1F9-5EEB-44DA-B967-20AD1F3DDC06}"/>
    <cellStyle name="Millares [0] 5 2 8 2" xfId="10813" xr:uid="{DC39B5D0-3981-4492-A3E2-AB07370D2CCF}"/>
    <cellStyle name="Millares [0] 5 2 8 2 2" xfId="32316" xr:uid="{E042E60A-F472-437F-9FAE-6A3C928C34AA}"/>
    <cellStyle name="Millares [0] 5 2 8 3" xfId="17448" xr:uid="{F1315073-AF2C-471A-8697-6F44A8B37B88}"/>
    <cellStyle name="Millares [0] 5 2 8 3 2" xfId="38951" xr:uid="{786161A4-9BF2-49BA-9D4C-16DFDDE3CF8A}"/>
    <cellStyle name="Millares [0] 5 2 8 4" xfId="24053" xr:uid="{BC95D6C8-D2C0-447C-9BF7-AE56109956A0}"/>
    <cellStyle name="Millares [0] 5 2 8 5" xfId="45556" xr:uid="{A5262DD7-7FA5-4D73-99E8-FE0236FEBF3D}"/>
    <cellStyle name="Millares [0] 5 2 8 6" xfId="52160" xr:uid="{6F841B8D-560F-449A-A42E-7D0320C074F0}"/>
    <cellStyle name="Millares [0] 5 2 9" xfId="3058" xr:uid="{5AFE82FB-3038-48E6-BDBE-2DC33DAB89AD}"/>
    <cellStyle name="Millares [0] 5 2 9 2" xfId="11324" xr:uid="{2988C461-79A9-4D80-8293-3AD154667228}"/>
    <cellStyle name="Millares [0] 5 2 9 2 2" xfId="32827" xr:uid="{C57245D4-1EDF-4B9B-8483-E10702BB3899}"/>
    <cellStyle name="Millares [0] 5 2 9 3" xfId="17959" xr:uid="{B70137A1-4347-4F70-AA3E-0327F3744CB4}"/>
    <cellStyle name="Millares [0] 5 2 9 3 2" xfId="39462" xr:uid="{B569E233-D158-441B-BEBE-197BD3FA7E5C}"/>
    <cellStyle name="Millares [0] 5 2 9 4" xfId="24564" xr:uid="{9E593F98-874F-4DA0-8725-967C06A43DED}"/>
    <cellStyle name="Millares [0] 5 2 9 5" xfId="46067" xr:uid="{F9066858-7121-4ED7-88DC-9A2180645AC4}"/>
    <cellStyle name="Millares [0] 5 2 9 6" xfId="52671" xr:uid="{44EE2A30-3039-44AC-9516-2F95534D56E6}"/>
    <cellStyle name="Millares [0] 5 3" xfId="451" xr:uid="{D85335D7-97F8-42DC-BDC1-322701C33F90}"/>
    <cellStyle name="Millares [0] 5 3 10" xfId="7062" xr:uid="{DD3EEC8C-AAAE-4E1C-9F8D-AFECC239578B}"/>
    <cellStyle name="Millares [0] 5 3 10 2" xfId="28565" xr:uid="{C1E15C43-6D79-498E-86D6-C4CE9A0FB35D}"/>
    <cellStyle name="Millares [0] 5 3 11" xfId="8718" xr:uid="{1D842D5F-75C3-48D9-A126-D62C56E705F8}"/>
    <cellStyle name="Millares [0] 5 3 11 2" xfId="30221" xr:uid="{CD425651-2FE2-4134-A4E5-847A25FFC965}"/>
    <cellStyle name="Millares [0] 5 3 12" xfId="15354" xr:uid="{444D3103-3E2E-4533-B5B2-3E33D6D5DF41}"/>
    <cellStyle name="Millares [0] 5 3 12 2" xfId="36857" xr:uid="{84592BE5-04A8-41FD-94F8-8A94EB501F6D}"/>
    <cellStyle name="Millares [0] 5 3 13" xfId="21959" xr:uid="{3A547D13-2769-459E-B815-F8EFD6F04031}"/>
    <cellStyle name="Millares [0] 5 3 14" xfId="43462" xr:uid="{916B72A4-EBCA-42F8-B15C-581C875D4EDF}"/>
    <cellStyle name="Millares [0] 5 3 15" xfId="50066" xr:uid="{EB02294C-102C-43DF-A695-FBB2F73BACA1}"/>
    <cellStyle name="Millares [0] 5 3 2" xfId="733" xr:uid="{BE46B791-140F-493D-B237-9090E1CBBA53}"/>
    <cellStyle name="Millares [0] 5 3 2 10" xfId="15634" xr:uid="{296A19BF-C50E-4108-AF13-39107A1C40A3}"/>
    <cellStyle name="Millares [0] 5 3 2 10 2" xfId="37137" xr:uid="{0F47AD56-43CD-4C4C-B4C7-27D3D6CD5E3B}"/>
    <cellStyle name="Millares [0] 5 3 2 11" xfId="22239" xr:uid="{5DAB66EA-9A11-4D87-9AD4-0343A71C453D}"/>
    <cellStyle name="Millares [0] 5 3 2 12" xfId="43742" xr:uid="{A59752A1-9EB1-45C6-91A8-03A7D88D013F}"/>
    <cellStyle name="Millares [0] 5 3 2 13" xfId="50346" xr:uid="{C78A843F-5077-4290-A7A6-CAB17FAC2914}"/>
    <cellStyle name="Millares [0] 5 3 2 2" xfId="1679" xr:uid="{3484A3CC-9CD2-4336-8D16-5E1644AAD592}"/>
    <cellStyle name="Millares [0] 5 3 2 2 2" xfId="4508" xr:uid="{876CFDA6-B9C9-446F-9DE7-FF883B9ACF83}"/>
    <cellStyle name="Millares [0] 5 3 2 2 2 2" xfId="12774" xr:uid="{EBA7D290-4859-4398-BBF4-8F3ACB96C452}"/>
    <cellStyle name="Millares [0] 5 3 2 2 2 2 2" xfId="34277" xr:uid="{4E4C423C-DBC2-4822-9A2B-1C7C88479D79}"/>
    <cellStyle name="Millares [0] 5 3 2 2 2 3" xfId="19409" xr:uid="{A1324DCA-6A0A-4ACB-ABB7-3AAF3AE6C8E8}"/>
    <cellStyle name="Millares [0] 5 3 2 2 2 3 2" xfId="40912" xr:uid="{9F5D33C0-0361-448E-B734-6E6E59869452}"/>
    <cellStyle name="Millares [0] 5 3 2 2 2 4" xfId="26014" xr:uid="{0A0258CA-62B8-4926-A54D-ED7204A016DE}"/>
    <cellStyle name="Millares [0] 5 3 2 2 2 5" xfId="47517" xr:uid="{0BB3526A-0131-4666-9742-EC8BE2C2AF4A}"/>
    <cellStyle name="Millares [0] 5 3 2 2 2 6" xfId="54121" xr:uid="{45571246-FBB0-49D4-A813-ED38E8694AFB}"/>
    <cellStyle name="Millares [0] 5 3 2 2 3" xfId="6647" xr:uid="{5CCF9A28-88A6-42E7-833D-E9372CD7C3A8}"/>
    <cellStyle name="Millares [0] 5 3 2 2 3 2" xfId="14913" xr:uid="{DA4E06F9-FCEB-4851-9AFB-383FBA7F8306}"/>
    <cellStyle name="Millares [0] 5 3 2 2 3 2 2" xfId="36416" xr:uid="{F9BF3E4A-0590-4427-829A-1EED829A90D5}"/>
    <cellStyle name="Millares [0] 5 3 2 2 3 3" xfId="21548" xr:uid="{8BBDE8A9-288B-4E44-8EC3-EFAD9B8BEA28}"/>
    <cellStyle name="Millares [0] 5 3 2 2 3 3 2" xfId="43051" xr:uid="{6D5188A1-AD3A-4309-B015-345B44CA9A6D}"/>
    <cellStyle name="Millares [0] 5 3 2 2 3 4" xfId="28153" xr:uid="{66CCBB79-4E7E-4299-8D8D-1B4F3345B252}"/>
    <cellStyle name="Millares [0] 5 3 2 2 3 5" xfId="49656" xr:uid="{03062567-A64E-4ECA-978E-7F614150DF85}"/>
    <cellStyle name="Millares [0] 5 3 2 2 3 6" xfId="56260" xr:uid="{A4E32A35-414C-45C8-9BAA-99AD7055FF52}"/>
    <cellStyle name="Millares [0] 5 3 2 2 4" xfId="8288" xr:uid="{BB029F6C-814D-4E08-B914-3C382A77B47C}"/>
    <cellStyle name="Millares [0] 5 3 2 2 4 2" xfId="29791" xr:uid="{D39CB851-8A34-4E0E-A414-0D6B1CE61851}"/>
    <cellStyle name="Millares [0] 5 3 2 2 5" xfId="9945" xr:uid="{CEA45AF8-B221-49B3-BDAB-EB4F6C9DCFB8}"/>
    <cellStyle name="Millares [0] 5 3 2 2 5 2" xfId="31448" xr:uid="{B54392EE-0894-43B7-86ED-0175F6A480DA}"/>
    <cellStyle name="Millares [0] 5 3 2 2 6" xfId="16580" xr:uid="{B5B49EF3-B6FE-4492-8788-16186D6B241F}"/>
    <cellStyle name="Millares [0] 5 3 2 2 6 2" xfId="38083" xr:uid="{D4729DC6-60EC-4871-AFE5-494FB0A6ADB4}"/>
    <cellStyle name="Millares [0] 5 3 2 2 7" xfId="23185" xr:uid="{40C6233B-707D-4716-9B66-EA17D0138478}"/>
    <cellStyle name="Millares [0] 5 3 2 2 8" xfId="44688" xr:uid="{00B9D7C6-C13F-47A5-8F7F-D372A3ADFD1F}"/>
    <cellStyle name="Millares [0] 5 3 2 2 9" xfId="51292" xr:uid="{C7A537F5-E683-4DF1-B19A-5285FC5E2E7C}"/>
    <cellStyle name="Millares [0] 5 3 2 3" xfId="2366" xr:uid="{02E2E687-1726-43E6-9020-F4FC2D84E415}"/>
    <cellStyle name="Millares [0] 5 3 2 3 2" xfId="10632" xr:uid="{A5D24272-7D29-48C3-9A31-FE24CC5B1742}"/>
    <cellStyle name="Millares [0] 5 3 2 3 2 2" xfId="32135" xr:uid="{949093F1-80DB-4331-957C-54CA033BCF33}"/>
    <cellStyle name="Millares [0] 5 3 2 3 3" xfId="17267" xr:uid="{B3CE3B8A-2953-404A-A33E-326112753C51}"/>
    <cellStyle name="Millares [0] 5 3 2 3 3 2" xfId="38770" xr:uid="{90C19B0C-DCAC-4962-89A1-9E95861CE030}"/>
    <cellStyle name="Millares [0] 5 3 2 3 4" xfId="23872" xr:uid="{205B82A3-559E-4562-B3ED-9B55AADB9E55}"/>
    <cellStyle name="Millares [0] 5 3 2 3 5" xfId="45375" xr:uid="{9229BC8F-A89D-41BA-BFBB-79767743254A}"/>
    <cellStyle name="Millares [0] 5 3 2 3 6" xfId="51979" xr:uid="{DB3C5D13-637E-484E-B4BC-36B584C58933}"/>
    <cellStyle name="Millares [0] 5 3 2 4" xfId="2883" xr:uid="{3F63E094-DC35-4C2E-BC1F-196ADAF70F92}"/>
    <cellStyle name="Millares [0] 5 3 2 4 2" xfId="11149" xr:uid="{C6DCAF55-7681-4645-BDBE-620FFD4BF018}"/>
    <cellStyle name="Millares [0] 5 3 2 4 2 2" xfId="32652" xr:uid="{2D112AEB-622A-4BB2-9648-A8F9C2E3F25C}"/>
    <cellStyle name="Millares [0] 5 3 2 4 3" xfId="17784" xr:uid="{C471966C-4F7C-4BD6-9603-CF17585AB321}"/>
    <cellStyle name="Millares [0] 5 3 2 4 3 2" xfId="39287" xr:uid="{7840F577-EC6F-433D-AAD2-99C108B060B8}"/>
    <cellStyle name="Millares [0] 5 3 2 4 4" xfId="24389" xr:uid="{D7354D0C-CCDF-47EE-A606-7E78BF53D660}"/>
    <cellStyle name="Millares [0] 5 3 2 4 5" xfId="45892" xr:uid="{2FDF4005-D975-4D63-9895-ED6154D05994}"/>
    <cellStyle name="Millares [0] 5 3 2 4 6" xfId="52496" xr:uid="{C1661134-7043-4B0F-8399-2548FE9CB7D0}"/>
    <cellStyle name="Millares [0] 5 3 2 5" xfId="3562" xr:uid="{D0D4A890-F5F8-406E-A8D7-29534E9E81F8}"/>
    <cellStyle name="Millares [0] 5 3 2 5 2" xfId="11828" xr:uid="{0A94DB69-648E-4C2B-B8D1-A083EE44D3D6}"/>
    <cellStyle name="Millares [0] 5 3 2 5 2 2" xfId="33331" xr:uid="{EF9A48FE-B2FD-4BE7-930D-94FA07FA13E2}"/>
    <cellStyle name="Millares [0] 5 3 2 5 3" xfId="18463" xr:uid="{03FF083C-DA20-4C24-AC51-C44F4EBFD0E5}"/>
    <cellStyle name="Millares [0] 5 3 2 5 3 2" xfId="39966" xr:uid="{B3BC3B8C-745D-49B1-AE1E-11060EE084B3}"/>
    <cellStyle name="Millares [0] 5 3 2 5 4" xfId="25068" xr:uid="{68B813E8-5973-4BDF-9515-9999B0087A23}"/>
    <cellStyle name="Millares [0] 5 3 2 5 5" xfId="46571" xr:uid="{F053173A-D7BD-4D06-9D95-50F4C2D52CD7}"/>
    <cellStyle name="Millares [0] 5 3 2 5 6" xfId="53175" xr:uid="{4E00AF21-A579-45DB-A522-777AB2744C60}"/>
    <cellStyle name="Millares [0] 5 3 2 6" xfId="5027" xr:uid="{994198EA-BA22-4589-8AE5-4BA9BBDBB9B0}"/>
    <cellStyle name="Millares [0] 5 3 2 6 2" xfId="13293" xr:uid="{59D6B44B-0349-464F-960D-69184E1171AB}"/>
    <cellStyle name="Millares [0] 5 3 2 6 2 2" xfId="34796" xr:uid="{669369FE-6018-49E3-A982-51D934C5D852}"/>
    <cellStyle name="Millares [0] 5 3 2 6 3" xfId="19928" xr:uid="{A00F5D2D-0545-4E35-9658-CA3B33AE3D09}"/>
    <cellStyle name="Millares [0] 5 3 2 6 3 2" xfId="41431" xr:uid="{90B1CE58-7FC7-4115-8FCD-690E54D4B5BF}"/>
    <cellStyle name="Millares [0] 5 3 2 6 4" xfId="26533" xr:uid="{50447D8E-B7AF-40A7-9517-C85F12F31DCD}"/>
    <cellStyle name="Millares [0] 5 3 2 6 5" xfId="48036" xr:uid="{0A681714-4255-47C4-BB8A-4C61BC5CD8EA}"/>
    <cellStyle name="Millares [0] 5 3 2 6 6" xfId="54640" xr:uid="{9B334CC4-78DB-487F-840A-D7162115CE62}"/>
    <cellStyle name="Millares [0] 5 3 2 7" xfId="5701" xr:uid="{91C3DF9C-826C-4856-8150-A07780720CE2}"/>
    <cellStyle name="Millares [0] 5 3 2 7 2" xfId="13967" xr:uid="{247C1B38-F77C-46FB-B17B-6137F4C5AAC6}"/>
    <cellStyle name="Millares [0] 5 3 2 7 2 2" xfId="35470" xr:uid="{40845146-2AD4-417A-9AA2-0405CEB54ED2}"/>
    <cellStyle name="Millares [0] 5 3 2 7 3" xfId="20602" xr:uid="{93B6C766-5007-41F0-B5CF-0F1BC3B08080}"/>
    <cellStyle name="Millares [0] 5 3 2 7 3 2" xfId="42105" xr:uid="{80EFEAA9-23AD-44D5-916D-C2BBDD8A5941}"/>
    <cellStyle name="Millares [0] 5 3 2 7 4" xfId="27207" xr:uid="{3BA0D448-808E-40CC-B7CF-77C78E48DAFC}"/>
    <cellStyle name="Millares [0] 5 3 2 7 5" xfId="48710" xr:uid="{5619D65B-41FE-43FF-8F54-A8AF65863A38}"/>
    <cellStyle name="Millares [0] 5 3 2 7 6" xfId="55314" xr:uid="{F3FE6666-BBF7-4E0C-B92C-4565BADE2F70}"/>
    <cellStyle name="Millares [0] 5 3 2 8" xfId="7342" xr:uid="{66C65D42-8A2B-473F-8C40-758C7223E8AD}"/>
    <cellStyle name="Millares [0] 5 3 2 8 2" xfId="28845" xr:uid="{9E62C655-6F98-4EF6-957D-B2AB7A0E6B40}"/>
    <cellStyle name="Millares [0] 5 3 2 9" xfId="8999" xr:uid="{EBCC7C96-F9BC-4A41-9302-33E298F58BF0}"/>
    <cellStyle name="Millares [0] 5 3 2 9 2" xfId="30502" xr:uid="{78A0D5A9-1F2A-41FF-A1DD-7EE6D83EF3A5}"/>
    <cellStyle name="Millares [0] 5 3 3" xfId="1003" xr:uid="{AB98EA5C-3A9B-4A4C-BAE3-07872C289684}"/>
    <cellStyle name="Millares [0] 5 3 3 2" xfId="3832" xr:uid="{A9B7F9AF-E75B-4504-8DB0-031F02FB0B59}"/>
    <cellStyle name="Millares [0] 5 3 3 2 2" xfId="12098" xr:uid="{13676ECF-9AD3-4CD7-B6EC-83498B106278}"/>
    <cellStyle name="Millares [0] 5 3 3 2 2 2" xfId="33601" xr:uid="{AD3E3501-A406-4516-B21A-A124B0FA2756}"/>
    <cellStyle name="Millares [0] 5 3 3 2 3" xfId="18733" xr:uid="{A1C86DBF-67F3-45E7-9B2C-626F9C9DA6E4}"/>
    <cellStyle name="Millares [0] 5 3 3 2 3 2" xfId="40236" xr:uid="{A4D2C10A-4BE3-4AC4-90C9-978E11EEA8F3}"/>
    <cellStyle name="Millares [0] 5 3 3 2 4" xfId="25338" xr:uid="{1F9C9494-2005-47A8-9CA0-6FF13568DEE8}"/>
    <cellStyle name="Millares [0] 5 3 3 2 5" xfId="46841" xr:uid="{5A505284-B937-45D0-865A-33F8AB6C7E85}"/>
    <cellStyle name="Millares [0] 5 3 3 2 6" xfId="53445" xr:uid="{18530A50-1A1E-452F-A778-0C847798CE85}"/>
    <cellStyle name="Millares [0] 5 3 3 3" xfId="5971" xr:uid="{54CB6E21-84BE-460F-A0B7-51B5454C778B}"/>
    <cellStyle name="Millares [0] 5 3 3 3 2" xfId="14237" xr:uid="{BB5EF6DC-2EC7-4535-BBB8-5DB7C91402C6}"/>
    <cellStyle name="Millares [0] 5 3 3 3 2 2" xfId="35740" xr:uid="{7BA18CDD-9D35-4F8C-ABEB-79CCC077E06E}"/>
    <cellStyle name="Millares [0] 5 3 3 3 3" xfId="20872" xr:uid="{DDB1B287-D069-444F-8A1A-1BA2A074B06B}"/>
    <cellStyle name="Millares [0] 5 3 3 3 3 2" xfId="42375" xr:uid="{8940431E-BD7B-46CD-8A8D-F660E8B5FF70}"/>
    <cellStyle name="Millares [0] 5 3 3 3 4" xfId="27477" xr:uid="{27DAA4E7-352F-4E8B-BBF3-146FEC2C7F6B}"/>
    <cellStyle name="Millares [0] 5 3 3 3 5" xfId="48980" xr:uid="{60BFF09B-D70E-4388-8CDB-66C04DA0665E}"/>
    <cellStyle name="Millares [0] 5 3 3 3 6" xfId="55584" xr:uid="{17D73E30-2D0F-4804-A3B1-E06ACEB0DE72}"/>
    <cellStyle name="Millares [0] 5 3 3 4" xfId="7612" xr:uid="{E4C98244-D40B-4F3A-839B-577EE91E5C55}"/>
    <cellStyle name="Millares [0] 5 3 3 4 2" xfId="29115" xr:uid="{997CE339-01A4-49C9-80B7-677D8E6CBA5D}"/>
    <cellStyle name="Millares [0] 5 3 3 5" xfId="9269" xr:uid="{16DA4A97-9F22-46AE-9E36-8A1A9BA94396}"/>
    <cellStyle name="Millares [0] 5 3 3 5 2" xfId="30772" xr:uid="{49009BDF-E864-4F6E-9B8F-C09DFE2C9D93}"/>
    <cellStyle name="Millares [0] 5 3 3 6" xfId="15904" xr:uid="{BAA51AB3-1077-43A1-9F1A-5271064FA273}"/>
    <cellStyle name="Millares [0] 5 3 3 6 2" xfId="37407" xr:uid="{99CC1829-2CEF-4DDD-B47A-78FFA9364CE3}"/>
    <cellStyle name="Millares [0] 5 3 3 7" xfId="22509" xr:uid="{7B880BBA-D94E-426C-AB22-2F99F7D86AE8}"/>
    <cellStyle name="Millares [0] 5 3 3 8" xfId="44012" xr:uid="{E84F7D2E-F2E4-4A00-B76D-00680DC5AC2B}"/>
    <cellStyle name="Millares [0] 5 3 3 9" xfId="50616" xr:uid="{0A39E22E-6663-4AB2-9317-A8BEB9941E48}"/>
    <cellStyle name="Millares [0] 5 3 4" xfId="1399" xr:uid="{3E672496-DF53-4E7C-A06B-4492D60E3E84}"/>
    <cellStyle name="Millares [0] 5 3 4 2" xfId="4228" xr:uid="{B811A292-6714-4023-A275-06735F965A47}"/>
    <cellStyle name="Millares [0] 5 3 4 2 2" xfId="12494" xr:uid="{45E61271-FD1B-4F4F-8EFD-4CDB9F89CB7E}"/>
    <cellStyle name="Millares [0] 5 3 4 2 2 2" xfId="33997" xr:uid="{4CCDF9CE-B648-4DBA-ADED-4F1DA8AC1AFE}"/>
    <cellStyle name="Millares [0] 5 3 4 2 3" xfId="19129" xr:uid="{2EA60AAF-F0E7-4A41-A421-DF5FC280234B}"/>
    <cellStyle name="Millares [0] 5 3 4 2 3 2" xfId="40632" xr:uid="{00D29ED4-77E4-461D-8B23-3EBAEE35B966}"/>
    <cellStyle name="Millares [0] 5 3 4 2 4" xfId="25734" xr:uid="{8F98DD9C-D9F3-42FA-975C-4C79F82E0E84}"/>
    <cellStyle name="Millares [0] 5 3 4 2 5" xfId="47237" xr:uid="{1B7666FC-DE9A-4966-AF79-44F77E5F9FA3}"/>
    <cellStyle name="Millares [0] 5 3 4 2 6" xfId="53841" xr:uid="{235858EF-09DE-49E8-9C0B-603032320769}"/>
    <cellStyle name="Millares [0] 5 3 4 3" xfId="6367" xr:uid="{F937C696-08CF-4C12-B9ED-4CB91BCEA786}"/>
    <cellStyle name="Millares [0] 5 3 4 3 2" xfId="14633" xr:uid="{3CF80A4D-6B21-40FF-9B48-7762AA0F6821}"/>
    <cellStyle name="Millares [0] 5 3 4 3 2 2" xfId="36136" xr:uid="{2EF61FCC-21CA-433A-BFA3-2312D22D55DB}"/>
    <cellStyle name="Millares [0] 5 3 4 3 3" xfId="21268" xr:uid="{9D5020A2-C7D8-415C-B8C5-6902B3883F14}"/>
    <cellStyle name="Millares [0] 5 3 4 3 3 2" xfId="42771" xr:uid="{69366C16-FD6A-44BC-964E-B090826F6956}"/>
    <cellStyle name="Millares [0] 5 3 4 3 4" xfId="27873" xr:uid="{64F04BDE-ECDB-4574-A249-98EFB8D1F3EE}"/>
    <cellStyle name="Millares [0] 5 3 4 3 5" xfId="49376" xr:uid="{D323C846-78A0-4F62-BB8A-33492DFF02CE}"/>
    <cellStyle name="Millares [0] 5 3 4 3 6" xfId="55980" xr:uid="{D005C2F8-C4D3-404A-9118-702558CE9BC3}"/>
    <cellStyle name="Millares [0] 5 3 4 4" xfId="8008" xr:uid="{BBDCE04C-E41B-4295-93B5-2C93C346FA55}"/>
    <cellStyle name="Millares [0] 5 3 4 4 2" xfId="29511" xr:uid="{2CB07D9D-DD03-40FA-A99C-9B7501FAE73D}"/>
    <cellStyle name="Millares [0] 5 3 4 5" xfId="9665" xr:uid="{7D16C882-B6F7-464C-A8DD-8DFD62E43E11}"/>
    <cellStyle name="Millares [0] 5 3 4 5 2" xfId="31168" xr:uid="{E30DB604-780C-471E-8D78-AE8E57BD2664}"/>
    <cellStyle name="Millares [0] 5 3 4 6" xfId="16300" xr:uid="{6C72ED15-F202-46DA-8D00-E222365D7C48}"/>
    <cellStyle name="Millares [0] 5 3 4 6 2" xfId="37803" xr:uid="{5659C93B-3BAE-438D-BA10-86D439680A08}"/>
    <cellStyle name="Millares [0] 5 3 4 7" xfId="22905" xr:uid="{074E16BE-7CEF-4641-B475-27A2231FDF68}"/>
    <cellStyle name="Millares [0] 5 3 4 8" xfId="44408" xr:uid="{EC94DFDA-B910-44FB-8009-6C6BA3A9BA81}"/>
    <cellStyle name="Millares [0] 5 3 4 9" xfId="51012" xr:uid="{548F533F-6CA5-4235-A8CB-24E77E6DE64B}"/>
    <cellStyle name="Millares [0] 5 3 5" xfId="2086" xr:uid="{55BF41E9-30C2-475F-91B5-0F5CE412017D}"/>
    <cellStyle name="Millares [0] 5 3 5 2" xfId="10352" xr:uid="{B056DC71-1BDF-4CCC-A9E7-68FBB12DA8A3}"/>
    <cellStyle name="Millares [0] 5 3 5 2 2" xfId="31855" xr:uid="{84C6AEF3-624C-4C34-A86C-533457011513}"/>
    <cellStyle name="Millares [0] 5 3 5 3" xfId="16987" xr:uid="{8E4950DC-8F09-431B-9187-487B5515E8AE}"/>
    <cellStyle name="Millares [0] 5 3 5 3 2" xfId="38490" xr:uid="{23B81E3C-5141-460B-A446-AA2D6CA16660}"/>
    <cellStyle name="Millares [0] 5 3 5 4" xfId="23592" xr:uid="{5E72B69A-64D0-41B4-B19B-6C4721BBD7AF}"/>
    <cellStyle name="Millares [0] 5 3 5 5" xfId="45095" xr:uid="{01103BD3-AF2A-494F-A629-4FE622DA5DE8}"/>
    <cellStyle name="Millares [0] 5 3 5 6" xfId="51699" xr:uid="{FC6A437C-4474-42CA-A053-A589A51CFE7F}"/>
    <cellStyle name="Millares [0] 5 3 6" xfId="2634" xr:uid="{B742372F-7821-424A-83D4-86FE669DBF91}"/>
    <cellStyle name="Millares [0] 5 3 6 2" xfId="10900" xr:uid="{07BDDDD3-1DBC-4651-AFD0-69DE64196677}"/>
    <cellStyle name="Millares [0] 5 3 6 2 2" xfId="32403" xr:uid="{54796D05-1605-49DF-B9BD-155B7E363DDD}"/>
    <cellStyle name="Millares [0] 5 3 6 3" xfId="17535" xr:uid="{729DA2A6-5C81-487E-838B-D9C7301382CE}"/>
    <cellStyle name="Millares [0] 5 3 6 3 2" xfId="39038" xr:uid="{F906FEA6-98E8-47F1-BD4C-CD534E670E94}"/>
    <cellStyle name="Millares [0] 5 3 6 4" xfId="24140" xr:uid="{773512AA-FD3B-484A-B5F6-DB8F209C0361}"/>
    <cellStyle name="Millares [0] 5 3 6 5" xfId="45643" xr:uid="{41AF0C30-B69A-41BD-9BB8-3E351A0B65C3}"/>
    <cellStyle name="Millares [0] 5 3 6 6" xfId="52247" xr:uid="{3390AD57-F533-4877-A2F5-EFFDB34EBDF9}"/>
    <cellStyle name="Millares [0] 5 3 7" xfId="3282" xr:uid="{119BF737-8D42-4E32-92FA-2DF2EAC915B8}"/>
    <cellStyle name="Millares [0] 5 3 7 2" xfId="11548" xr:uid="{C3533D0E-2949-40C5-9273-2F4AD9C19524}"/>
    <cellStyle name="Millares [0] 5 3 7 2 2" xfId="33051" xr:uid="{BDD46B18-D34C-44DA-A205-591335190F7D}"/>
    <cellStyle name="Millares [0] 5 3 7 3" xfId="18183" xr:uid="{D70F6B4D-495E-4D85-ACBC-68AF3CB30CF1}"/>
    <cellStyle name="Millares [0] 5 3 7 3 2" xfId="39686" xr:uid="{25ED11A1-BECD-453C-8D34-DE3E440B0918}"/>
    <cellStyle name="Millares [0] 5 3 7 4" xfId="24788" xr:uid="{DDF116DB-9558-42D1-B0B3-B772514A8B3C}"/>
    <cellStyle name="Millares [0] 5 3 7 5" xfId="46291" xr:uid="{EB26AAB6-8928-4250-BE5C-6F62A80C5842}"/>
    <cellStyle name="Millares [0] 5 3 7 6" xfId="52895" xr:uid="{8B82F0C8-A22E-4130-88B2-5B1096A4C80B}"/>
    <cellStyle name="Millares [0] 5 3 8" xfId="4778" xr:uid="{677714CA-862B-49DA-B2DA-98CC06818C49}"/>
    <cellStyle name="Millares [0] 5 3 8 2" xfId="13044" xr:uid="{3D646D61-8547-499D-A865-ADD14AD74ADB}"/>
    <cellStyle name="Millares [0] 5 3 8 2 2" xfId="34547" xr:uid="{A2727831-F41A-46F6-9F08-B589C0332B74}"/>
    <cellStyle name="Millares [0] 5 3 8 3" xfId="19679" xr:uid="{8C2B19AF-D202-42ED-A6BD-675206FF1BAE}"/>
    <cellStyle name="Millares [0] 5 3 8 3 2" xfId="41182" xr:uid="{94C81A71-EA89-4CBF-A7A8-F5C446147A9A}"/>
    <cellStyle name="Millares [0] 5 3 8 4" xfId="26284" xr:uid="{CEFCF7B2-E121-43DD-8900-C062C1BA8CAB}"/>
    <cellStyle name="Millares [0] 5 3 8 5" xfId="47787" xr:uid="{C1F0AA3D-868A-4CF0-A341-C3654FF1612F}"/>
    <cellStyle name="Millares [0] 5 3 8 6" xfId="54391" xr:uid="{F8CBD3F4-A21B-406A-BB8A-0DEF041B1F06}"/>
    <cellStyle name="Millares [0] 5 3 9" xfId="5421" xr:uid="{34674E46-F1B4-4C0F-889F-AFFC760D08A3}"/>
    <cellStyle name="Millares [0] 5 3 9 2" xfId="13687" xr:uid="{59604B51-A196-4CA0-9957-8DC28FED9EC2}"/>
    <cellStyle name="Millares [0] 5 3 9 2 2" xfId="35190" xr:uid="{AF5DAC70-A664-46C3-9AFA-644406008690}"/>
    <cellStyle name="Millares [0] 5 3 9 3" xfId="20322" xr:uid="{F1D5E49C-30DA-471D-B594-3CF54E606461}"/>
    <cellStyle name="Millares [0] 5 3 9 3 2" xfId="41825" xr:uid="{E7024269-F48A-4693-B436-8B8A963BF83B}"/>
    <cellStyle name="Millares [0] 5 3 9 4" xfId="26927" xr:uid="{00DADC22-AE15-4FEE-9D4B-01DA50DA5A0C}"/>
    <cellStyle name="Millares [0] 5 3 9 5" xfId="48430" xr:uid="{E1A92327-799B-4E3D-9CB5-941D56D2CE00}"/>
    <cellStyle name="Millares [0] 5 3 9 6" xfId="55034" xr:uid="{7DF3B10A-B696-4400-A99A-C65BC7455F9C}"/>
    <cellStyle name="Millares [0] 5 4" xfId="324" xr:uid="{1B88FB6F-C976-40F1-A4E5-3551271C0A8A}"/>
    <cellStyle name="Millares [0] 5 4 10" xfId="15227" xr:uid="{A4D186D9-1936-4CB2-80E6-FAF58D25E36B}"/>
    <cellStyle name="Millares [0] 5 4 10 2" xfId="36730" xr:uid="{4200D817-2A2E-4875-890F-CE1A6628F35C}"/>
    <cellStyle name="Millares [0] 5 4 11" xfId="21832" xr:uid="{EA320E45-45D5-4CA6-986A-A3AC94EA8123}"/>
    <cellStyle name="Millares [0] 5 4 12" xfId="43335" xr:uid="{44BE37C8-940E-4010-A7B7-482ED4C24632}"/>
    <cellStyle name="Millares [0] 5 4 13" xfId="49939" xr:uid="{25405090-1DF5-4974-A053-C7B63B878F27}"/>
    <cellStyle name="Millares [0] 5 4 2" xfId="1272" xr:uid="{CDB3D34D-A669-4A5D-9CEB-F4B661B2F24B}"/>
    <cellStyle name="Millares [0] 5 4 2 2" xfId="4101" xr:uid="{0DF4CB58-4F96-49C8-B6F8-6D04C39A124C}"/>
    <cellStyle name="Millares [0] 5 4 2 2 2" xfId="12367" xr:uid="{DBBFCED9-284B-4A75-B2E8-FD180997C4E8}"/>
    <cellStyle name="Millares [0] 5 4 2 2 2 2" xfId="33870" xr:uid="{61EA9259-E8A1-409D-B764-AC3A89DC8746}"/>
    <cellStyle name="Millares [0] 5 4 2 2 3" xfId="19002" xr:uid="{C95C3516-6AAA-480A-A235-99BAE07DA570}"/>
    <cellStyle name="Millares [0] 5 4 2 2 3 2" xfId="40505" xr:uid="{C3FA4E67-AE03-4D12-9522-323BE9CB6AE2}"/>
    <cellStyle name="Millares [0] 5 4 2 2 4" xfId="25607" xr:uid="{8D3BD030-D281-430B-B5A9-0D3FC395CB47}"/>
    <cellStyle name="Millares [0] 5 4 2 2 5" xfId="47110" xr:uid="{02617376-2BB3-44B7-9DF7-B169BEEC41C1}"/>
    <cellStyle name="Millares [0] 5 4 2 2 6" xfId="53714" xr:uid="{6BBEE648-B598-4F2A-870C-05F5108ABB7C}"/>
    <cellStyle name="Millares [0] 5 4 2 3" xfId="6240" xr:uid="{BA9787F6-7E4C-4EE6-A6DF-F045244BFA73}"/>
    <cellStyle name="Millares [0] 5 4 2 3 2" xfId="14506" xr:uid="{74C3D573-82FD-41BF-B49C-4D8418EB3113}"/>
    <cellStyle name="Millares [0] 5 4 2 3 2 2" xfId="36009" xr:uid="{77AFC8B7-B21C-4226-AA96-4FFE0EC4A5F5}"/>
    <cellStyle name="Millares [0] 5 4 2 3 3" xfId="21141" xr:uid="{E71696B4-1BE4-40BD-9FED-92B336D8B770}"/>
    <cellStyle name="Millares [0] 5 4 2 3 3 2" xfId="42644" xr:uid="{EC6A803D-15CC-48B0-AAD8-389C6FEA8C50}"/>
    <cellStyle name="Millares [0] 5 4 2 3 4" xfId="27746" xr:uid="{13BB4B70-967B-4624-8887-393F5BF1C092}"/>
    <cellStyle name="Millares [0] 5 4 2 3 5" xfId="49249" xr:uid="{04A40329-9193-41DF-BB77-D17B2070C980}"/>
    <cellStyle name="Millares [0] 5 4 2 3 6" xfId="55853" xr:uid="{958BB428-3EFC-40F1-80A7-E909D4F3F4CF}"/>
    <cellStyle name="Millares [0] 5 4 2 4" xfId="7881" xr:uid="{6DC66ADF-6B62-4B02-8B25-85B4287A729F}"/>
    <cellStyle name="Millares [0] 5 4 2 4 2" xfId="29384" xr:uid="{2E2A6EB3-9232-4C91-AC05-BAD8A0B5BB27}"/>
    <cellStyle name="Millares [0] 5 4 2 5" xfId="9538" xr:uid="{E2B69565-4C47-4A31-98B5-7430C2BBFDAB}"/>
    <cellStyle name="Millares [0] 5 4 2 5 2" xfId="31041" xr:uid="{26DDD81E-DE31-4AA3-ACC4-BC8F79AF6A88}"/>
    <cellStyle name="Millares [0] 5 4 2 6" xfId="16173" xr:uid="{73F51CF2-2DEE-43B6-B754-98673F356489}"/>
    <cellStyle name="Millares [0] 5 4 2 6 2" xfId="37676" xr:uid="{E6B0CF1A-F0A7-4E0E-B94E-7D4F7B5774FF}"/>
    <cellStyle name="Millares [0] 5 4 2 7" xfId="22778" xr:uid="{A2132307-61FF-4F1A-AAB2-6EE6BD88305A}"/>
    <cellStyle name="Millares [0] 5 4 2 8" xfId="44281" xr:uid="{9B2A9D91-0593-4A05-A9EA-D36B02874453}"/>
    <cellStyle name="Millares [0] 5 4 2 9" xfId="50885" xr:uid="{C4941A7E-3ED6-41A7-A18F-8CF7DD5C7410}"/>
    <cellStyle name="Millares [0] 5 4 3" xfId="1959" xr:uid="{EA1DBD4D-BFC9-4C67-8C09-12A878F30ACB}"/>
    <cellStyle name="Millares [0] 5 4 3 2" xfId="10225" xr:uid="{78D4836C-D007-41C1-AADF-58CA64A4AA22}"/>
    <cellStyle name="Millares [0] 5 4 3 2 2" xfId="31728" xr:uid="{57519950-459E-45AF-8E57-F96C8D718502}"/>
    <cellStyle name="Millares [0] 5 4 3 3" xfId="16860" xr:uid="{5D99F725-93DD-4259-A203-EFD72F499372}"/>
    <cellStyle name="Millares [0] 5 4 3 3 2" xfId="38363" xr:uid="{D36DEB6A-DBF7-42E9-BBF4-7D02015E52D1}"/>
    <cellStyle name="Millares [0] 5 4 3 4" xfId="23465" xr:uid="{21DD8F61-C1B0-45DD-8C99-291DB68FEC59}"/>
    <cellStyle name="Millares [0] 5 4 3 5" xfId="44968" xr:uid="{EE90F182-0649-464A-A34F-7DD07A6C46E7}"/>
    <cellStyle name="Millares [0] 5 4 3 6" xfId="51572" xr:uid="{2F450360-3C4C-4DE6-B0B4-973FD716755A}"/>
    <cellStyle name="Millares [0] 5 4 4" xfId="2758" xr:uid="{8CC8CBF6-B7FD-484F-A328-28AE76A6E367}"/>
    <cellStyle name="Millares [0] 5 4 4 2" xfId="11024" xr:uid="{AB430ED9-9772-492C-9B20-5AC6BAB24744}"/>
    <cellStyle name="Millares [0] 5 4 4 2 2" xfId="32527" xr:uid="{22D2AA47-3570-410D-BE2F-D1B715D5E68B}"/>
    <cellStyle name="Millares [0] 5 4 4 3" xfId="17659" xr:uid="{88E5C997-6C02-4F77-9549-BC84F8389661}"/>
    <cellStyle name="Millares [0] 5 4 4 3 2" xfId="39162" xr:uid="{7CC52AFF-C9FE-49E7-88E1-FD6418527FE0}"/>
    <cellStyle name="Millares [0] 5 4 4 4" xfId="24264" xr:uid="{02A0EB8E-C746-4320-B038-2A7D7CAD401A}"/>
    <cellStyle name="Millares [0] 5 4 4 5" xfId="45767" xr:uid="{322D7D89-AA00-44CF-B59F-0BBDC6E6B756}"/>
    <cellStyle name="Millares [0] 5 4 4 6" xfId="52371" xr:uid="{A414E5EC-4593-4A23-A3A0-07C527681F11}"/>
    <cellStyle name="Millares [0] 5 4 5" xfId="3155" xr:uid="{D28735D0-60D5-46F5-8530-E96C1D50BCF5}"/>
    <cellStyle name="Millares [0] 5 4 5 2" xfId="11421" xr:uid="{701AA795-820C-4B22-BDC6-E97AB826BB2B}"/>
    <cellStyle name="Millares [0] 5 4 5 2 2" xfId="32924" xr:uid="{1E511257-5768-49A1-B4D7-779BEB32B932}"/>
    <cellStyle name="Millares [0] 5 4 5 3" xfId="18056" xr:uid="{79CD89CC-9723-4B44-8FDB-99CD96F1E76B}"/>
    <cellStyle name="Millares [0] 5 4 5 3 2" xfId="39559" xr:uid="{0929A411-987D-402D-939A-0A057CAAAA88}"/>
    <cellStyle name="Millares [0] 5 4 5 4" xfId="24661" xr:uid="{B1672A90-94B5-4978-B772-1EC6C93C21EB}"/>
    <cellStyle name="Millares [0] 5 4 5 5" xfId="46164" xr:uid="{776A8AA4-E98F-4EEE-BDEC-AD3F165F786D}"/>
    <cellStyle name="Millares [0] 5 4 5 6" xfId="52768" xr:uid="{9813575C-FC98-4AF9-912F-456A3C92BFFF}"/>
    <cellStyle name="Millares [0] 5 4 6" xfId="4902" xr:uid="{DAA41783-977C-4634-9322-44F5A4AC3E6A}"/>
    <cellStyle name="Millares [0] 5 4 6 2" xfId="13168" xr:uid="{481829FF-39D1-43B1-BB68-9184AEB9D4F5}"/>
    <cellStyle name="Millares [0] 5 4 6 2 2" xfId="34671" xr:uid="{D8C53D35-0461-4EAB-B91A-644764AFE38B}"/>
    <cellStyle name="Millares [0] 5 4 6 3" xfId="19803" xr:uid="{3BC57856-F183-4653-98F2-4DCF2219168D}"/>
    <cellStyle name="Millares [0] 5 4 6 3 2" xfId="41306" xr:uid="{34BD18DD-3105-4095-B487-D107C3ACA5BA}"/>
    <cellStyle name="Millares [0] 5 4 6 4" xfId="26408" xr:uid="{72430975-03C6-42D9-9B78-6AC9F62AC726}"/>
    <cellStyle name="Millares [0] 5 4 6 5" xfId="47911" xr:uid="{92A36BEF-4CDB-4605-894A-7038315F654A}"/>
    <cellStyle name="Millares [0] 5 4 6 6" xfId="54515" xr:uid="{F0451F7A-F9E1-4271-9204-68EEC1E4218D}"/>
    <cellStyle name="Millares [0] 5 4 7" xfId="5294" xr:uid="{52DC6D2A-7EFD-4D8F-84FA-5392398376CC}"/>
    <cellStyle name="Millares [0] 5 4 7 2" xfId="13560" xr:uid="{188D7E6B-89FD-49DF-A2B5-1FE83FC3CB57}"/>
    <cellStyle name="Millares [0] 5 4 7 2 2" xfId="35063" xr:uid="{BAA0C23F-101B-43FB-85CB-ED39CE6D1534}"/>
    <cellStyle name="Millares [0] 5 4 7 3" xfId="20195" xr:uid="{C5C88042-5A0C-44DC-8665-F2E255DACA37}"/>
    <cellStyle name="Millares [0] 5 4 7 3 2" xfId="41698" xr:uid="{C0B1CCAF-E10A-445D-8074-9D55B0C9C9F6}"/>
    <cellStyle name="Millares [0] 5 4 7 4" xfId="26800" xr:uid="{53DFC54D-7225-4018-84F0-2D12C46CCC2F}"/>
    <cellStyle name="Millares [0] 5 4 7 5" xfId="48303" xr:uid="{D7B16B4B-C348-49ED-B176-1BBA068CA6E2}"/>
    <cellStyle name="Millares [0] 5 4 7 6" xfId="54907" xr:uid="{31ADA933-2327-49D6-A482-566D2DA2AE78}"/>
    <cellStyle name="Millares [0] 5 4 8" xfId="6935" xr:uid="{051BF23B-0247-46DD-8361-0A36CFB584DA}"/>
    <cellStyle name="Millares [0] 5 4 8 2" xfId="28438" xr:uid="{54E83DBA-760E-4D91-BFC6-61C1D2103715}"/>
    <cellStyle name="Millares [0] 5 4 9" xfId="8591" xr:uid="{3C09A49C-C7B3-4A5F-857D-9359B2931DB1}"/>
    <cellStyle name="Millares [0] 5 4 9 2" xfId="30094" xr:uid="{2DD2ACFE-588F-495A-AF41-AFB0522BFCA0}"/>
    <cellStyle name="Millares [0] 5 5" xfId="608" xr:uid="{5EC8C10A-1E58-4F83-863E-FB79F81E26A7}"/>
    <cellStyle name="Millares [0] 5 5 10" xfId="43617" xr:uid="{351A07E5-F8AD-418D-99B6-D7CE027B4418}"/>
    <cellStyle name="Millares [0] 5 5 11" xfId="50221" xr:uid="{BEA5A8CF-553A-41E4-A685-3D12663EADA0}"/>
    <cellStyle name="Millares [0] 5 5 2" xfId="1554" xr:uid="{8420DAE5-D0BB-4CB1-A00C-72D01F5467FC}"/>
    <cellStyle name="Millares [0] 5 5 2 2" xfId="4383" xr:uid="{6702A0DF-D26E-4AAB-96A9-11771970439E}"/>
    <cellStyle name="Millares [0] 5 5 2 2 2" xfId="12649" xr:uid="{809F0BF9-8C30-4E03-A65A-3B3A8CF9A4F2}"/>
    <cellStyle name="Millares [0] 5 5 2 2 2 2" xfId="34152" xr:uid="{83281057-DA50-47DA-94DF-45E25D6DDC68}"/>
    <cellStyle name="Millares [0] 5 5 2 2 3" xfId="19284" xr:uid="{E08803D5-AD1F-472A-A584-34DA156BB79C}"/>
    <cellStyle name="Millares [0] 5 5 2 2 3 2" xfId="40787" xr:uid="{CD70AD02-DE32-4E32-BDD5-A580CDAEE476}"/>
    <cellStyle name="Millares [0] 5 5 2 2 4" xfId="25889" xr:uid="{2EAAD872-A091-4763-8D95-D79F9EBAE76F}"/>
    <cellStyle name="Millares [0] 5 5 2 2 5" xfId="47392" xr:uid="{3B265C08-0575-4E05-AE92-6A2F7CADFF07}"/>
    <cellStyle name="Millares [0] 5 5 2 2 6" xfId="53996" xr:uid="{BBA3825B-1B58-408D-BE65-30B5E3F4548D}"/>
    <cellStyle name="Millares [0] 5 5 2 3" xfId="6522" xr:uid="{97002C4D-3FC5-4FC6-B125-6BC3FF88B8D7}"/>
    <cellStyle name="Millares [0] 5 5 2 3 2" xfId="14788" xr:uid="{B3E2A484-70B3-4562-AA4F-B23EE40EDD72}"/>
    <cellStyle name="Millares [0] 5 5 2 3 2 2" xfId="36291" xr:uid="{7B6E827D-388C-4C4D-9108-55E5F6E6D785}"/>
    <cellStyle name="Millares [0] 5 5 2 3 3" xfId="21423" xr:uid="{FEE2FCBC-97B2-4A0E-B866-C320FB9C2088}"/>
    <cellStyle name="Millares [0] 5 5 2 3 3 2" xfId="42926" xr:uid="{2969C0AD-7FA0-4385-B8C1-D2E62E0792D3}"/>
    <cellStyle name="Millares [0] 5 5 2 3 4" xfId="28028" xr:uid="{809591B3-B27C-48F4-B99C-F2C54E01405B}"/>
    <cellStyle name="Millares [0] 5 5 2 3 5" xfId="49531" xr:uid="{B133581F-DEDE-4E19-8E21-9D1235F5BA3A}"/>
    <cellStyle name="Millares [0] 5 5 2 3 6" xfId="56135" xr:uid="{9CC602E9-2C4D-49E4-9347-B2DE4370418A}"/>
    <cellStyle name="Millares [0] 5 5 2 4" xfId="8163" xr:uid="{24B4264F-9144-4B3C-B7D5-DEF69252DCF5}"/>
    <cellStyle name="Millares [0] 5 5 2 4 2" xfId="29666" xr:uid="{6093A5C8-4547-4389-A8AB-CCD95A2D8E35}"/>
    <cellStyle name="Millares [0] 5 5 2 5" xfId="9820" xr:uid="{289DC8EE-799D-4171-9C06-8783599CDA25}"/>
    <cellStyle name="Millares [0] 5 5 2 5 2" xfId="31323" xr:uid="{DC01B9CB-5E69-4C8A-9D2A-4D62E70C16B7}"/>
    <cellStyle name="Millares [0] 5 5 2 6" xfId="16455" xr:uid="{FF221648-0734-4155-A33B-C1F42C3D8270}"/>
    <cellStyle name="Millares [0] 5 5 2 6 2" xfId="37958" xr:uid="{121D96FE-FE76-4F62-A8F8-F5B4ABCC6FA2}"/>
    <cellStyle name="Millares [0] 5 5 2 7" xfId="23060" xr:uid="{6ED01535-DC9F-48D0-A7F4-3BE786072DCF}"/>
    <cellStyle name="Millares [0] 5 5 2 8" xfId="44563" xr:uid="{1AB4CC23-D7BF-4FC1-8603-B7F1D80BA4FB}"/>
    <cellStyle name="Millares [0] 5 5 2 9" xfId="51167" xr:uid="{58F66D66-6CA9-458F-B55B-E1311F4CF1FD}"/>
    <cellStyle name="Millares [0] 5 5 3" xfId="2241" xr:uid="{88F4CC0D-3AFA-4C95-81B2-DF42113C2A2B}"/>
    <cellStyle name="Millares [0] 5 5 3 2" xfId="10507" xr:uid="{69D9C930-8925-47AF-893F-531B7A49A1CF}"/>
    <cellStyle name="Millares [0] 5 5 3 2 2" xfId="32010" xr:uid="{5D086BC6-52EB-4791-BD59-BB8919562497}"/>
    <cellStyle name="Millares [0] 5 5 3 3" xfId="17142" xr:uid="{11421E15-E8D1-40AE-B09F-B88E71145A04}"/>
    <cellStyle name="Millares [0] 5 5 3 3 2" xfId="38645" xr:uid="{1C9FFDD0-C00E-40DA-BF3F-A3E68B9BE2D9}"/>
    <cellStyle name="Millares [0] 5 5 3 4" xfId="23747" xr:uid="{41AA266A-26EC-4C8D-88D1-D4D6D8114BCA}"/>
    <cellStyle name="Millares [0] 5 5 3 5" xfId="45250" xr:uid="{3880C900-CC54-42C5-9393-8BEC2C4751BD}"/>
    <cellStyle name="Millares [0] 5 5 3 6" xfId="51854" xr:uid="{550B11BB-A39D-47AD-8052-3A7FC4D69F36}"/>
    <cellStyle name="Millares [0] 5 5 4" xfId="3437" xr:uid="{A931F3A0-6C47-4E1B-BCAD-AF54E3B41E17}"/>
    <cellStyle name="Millares [0] 5 5 4 2" xfId="11703" xr:uid="{3451E5B6-1617-41EE-80C4-3E45C68427FD}"/>
    <cellStyle name="Millares [0] 5 5 4 2 2" xfId="33206" xr:uid="{FD00BACF-5487-4FBE-B944-662653A0A370}"/>
    <cellStyle name="Millares [0] 5 5 4 3" xfId="18338" xr:uid="{EB65DE9E-F3BD-4A20-A444-490B413F327D}"/>
    <cellStyle name="Millares [0] 5 5 4 3 2" xfId="39841" xr:uid="{135BE31E-DF2A-4864-A00F-F1978941E032}"/>
    <cellStyle name="Millares [0] 5 5 4 4" xfId="24943" xr:uid="{B36E6000-5CBD-4FD0-BD17-09A8273FC317}"/>
    <cellStyle name="Millares [0] 5 5 4 5" xfId="46446" xr:uid="{319698E5-34F3-404D-A194-DA1623F39948}"/>
    <cellStyle name="Millares [0] 5 5 4 6" xfId="53050" xr:uid="{1F2EDA7D-693E-44DD-BA3E-61B25C0122A8}"/>
    <cellStyle name="Millares [0] 5 5 5" xfId="5576" xr:uid="{72A049F6-4B8D-49F3-A287-4BB7E2DE045D}"/>
    <cellStyle name="Millares [0] 5 5 5 2" xfId="13842" xr:uid="{7CDD70C1-0EBF-4ABE-A098-88B1B2206498}"/>
    <cellStyle name="Millares [0] 5 5 5 2 2" xfId="35345" xr:uid="{25561736-1167-4BDF-B80B-0F4EA243B63F}"/>
    <cellStyle name="Millares [0] 5 5 5 3" xfId="20477" xr:uid="{301543B4-DEA6-462F-82E1-ED65C278ED59}"/>
    <cellStyle name="Millares [0] 5 5 5 3 2" xfId="41980" xr:uid="{289A1BFB-2A7E-4E92-A8AB-35ADB26AA9B8}"/>
    <cellStyle name="Millares [0] 5 5 5 4" xfId="27082" xr:uid="{7500D08D-D4B3-4D10-AE2E-48461E47F9E1}"/>
    <cellStyle name="Millares [0] 5 5 5 5" xfId="48585" xr:uid="{FD717B94-1E3C-410E-83C9-C94E0BE567CF}"/>
    <cellStyle name="Millares [0] 5 5 5 6" xfId="55189" xr:uid="{724CD67C-B8BA-4029-BA96-DDFC3BBD9D76}"/>
    <cellStyle name="Millares [0] 5 5 6" xfId="7217" xr:uid="{378C019E-447B-4F0D-B4C4-F0B755240105}"/>
    <cellStyle name="Millares [0] 5 5 6 2" xfId="28720" xr:uid="{1BA78784-3E80-444E-94F6-7DEBEE8C4414}"/>
    <cellStyle name="Millares [0] 5 5 7" xfId="8874" xr:uid="{B05D9CAC-A247-4C97-BD77-171AB24B463F}"/>
    <cellStyle name="Millares [0] 5 5 7 2" xfId="30377" xr:uid="{82C5A773-3190-45DD-AE24-BCFB8FE192E8}"/>
    <cellStyle name="Millares [0] 5 5 8" xfId="15509" xr:uid="{6A948087-1A5D-4172-92C2-639BAE312535}"/>
    <cellStyle name="Millares [0] 5 5 8 2" xfId="37012" xr:uid="{37F00B28-60F4-4F1F-A073-9AE827A10289}"/>
    <cellStyle name="Millares [0] 5 5 9" xfId="22114" xr:uid="{CF3989F1-5364-46FE-96F0-B24FA1BF4C08}"/>
    <cellStyle name="Millares [0] 5 6" xfId="876" xr:uid="{5FFAD837-5488-4A6A-A606-08FCC6A3004A}"/>
    <cellStyle name="Millares [0] 5 6 2" xfId="3705" xr:uid="{52FC5FCF-4A3F-450B-9D9A-63085AD57AF8}"/>
    <cellStyle name="Millares [0] 5 6 2 2" xfId="11971" xr:uid="{02D6EEFF-0E8B-44AD-907B-F855EC5E08FD}"/>
    <cellStyle name="Millares [0] 5 6 2 2 2" xfId="33474" xr:uid="{C6587CA2-2372-4EAF-A910-4CF214F5769F}"/>
    <cellStyle name="Millares [0] 5 6 2 3" xfId="18606" xr:uid="{A00E17D8-8E15-44C1-A1A2-EA453009AA2D}"/>
    <cellStyle name="Millares [0] 5 6 2 3 2" xfId="40109" xr:uid="{2263C701-E158-4D91-B67E-E2A269AFDD8E}"/>
    <cellStyle name="Millares [0] 5 6 2 4" xfId="25211" xr:uid="{7E400C03-C969-4127-84F1-7443BE70B205}"/>
    <cellStyle name="Millares [0] 5 6 2 5" xfId="46714" xr:uid="{FB177903-4E2F-4AEF-B592-BCFEA6CCF569}"/>
    <cellStyle name="Millares [0] 5 6 2 6" xfId="53318" xr:uid="{1C13CBD9-3960-4C12-BC0C-82CBC303730F}"/>
    <cellStyle name="Millares [0] 5 6 3" xfId="5844" xr:uid="{04458BFE-F224-4DEE-AF89-64F432B6E258}"/>
    <cellStyle name="Millares [0] 5 6 3 2" xfId="14110" xr:uid="{7C3DFFAE-C153-49C6-99C8-51F569CEB1D9}"/>
    <cellStyle name="Millares [0] 5 6 3 2 2" xfId="35613" xr:uid="{E0BC59FE-01AA-4231-94C4-1CC80D57008E}"/>
    <cellStyle name="Millares [0] 5 6 3 3" xfId="20745" xr:uid="{DDFECB73-46D6-48E0-B68A-F695F2F62366}"/>
    <cellStyle name="Millares [0] 5 6 3 3 2" xfId="42248" xr:uid="{A987AE48-3AF4-4FA4-83A7-7A0FF8529B9F}"/>
    <cellStyle name="Millares [0] 5 6 3 4" xfId="27350" xr:uid="{C0D416F9-831F-4D43-94CD-161F85EC4AC6}"/>
    <cellStyle name="Millares [0] 5 6 3 5" xfId="48853" xr:uid="{E2FD758B-A444-4E76-A9C1-22CE0032E19C}"/>
    <cellStyle name="Millares [0] 5 6 3 6" xfId="55457" xr:uid="{039EBFB7-D2A7-4795-BEC7-1BA9D9281B6F}"/>
    <cellStyle name="Millares [0] 5 6 4" xfId="7485" xr:uid="{83E34DF9-DB9D-4731-A635-103D5BAFB3CC}"/>
    <cellStyle name="Millares [0] 5 6 4 2" xfId="28988" xr:uid="{CA72F555-F7C1-49F7-885D-3DD026BCD3A2}"/>
    <cellStyle name="Millares [0] 5 6 5" xfId="9142" xr:uid="{0C728F97-A339-48E7-AD11-4B11DA6E4F61}"/>
    <cellStyle name="Millares [0] 5 6 5 2" xfId="30645" xr:uid="{35CC24DF-AC3F-4A88-8612-B66C1B0DD2BD}"/>
    <cellStyle name="Millares [0] 5 6 6" xfId="15777" xr:uid="{20E199F5-F58E-4338-9C79-607A2564B3E6}"/>
    <cellStyle name="Millares [0] 5 6 6 2" xfId="37280" xr:uid="{852195F0-9433-4D8B-A162-0D66AE9282CE}"/>
    <cellStyle name="Millares [0] 5 6 7" xfId="22382" xr:uid="{A1A1D857-6F1D-457C-9DF0-638251A658A4}"/>
    <cellStyle name="Millares [0] 5 6 8" xfId="43885" xr:uid="{73F3807D-0BB9-4496-AE03-3AEF0873843B}"/>
    <cellStyle name="Millares [0] 5 6 9" xfId="50489" xr:uid="{16320523-49A2-4CC7-B362-0DF2751D849D}"/>
    <cellStyle name="Millares [0] 5 7" xfId="1137" xr:uid="{69779FEB-BCEA-4696-A5FE-10C4B4B6D630}"/>
    <cellStyle name="Millares [0] 5 7 2" xfId="3966" xr:uid="{E57D58F0-E63A-48C2-A1CB-F9A0571BD75C}"/>
    <cellStyle name="Millares [0] 5 7 2 2" xfId="12232" xr:uid="{516AD2B9-EDBA-4B4A-B0CA-265449A04E81}"/>
    <cellStyle name="Millares [0] 5 7 2 2 2" xfId="33735" xr:uid="{4C0B8112-5160-429E-B6BC-8ED699D82074}"/>
    <cellStyle name="Millares [0] 5 7 2 3" xfId="18867" xr:uid="{86B7F4F6-99F1-4745-925E-1AC9D7C59807}"/>
    <cellStyle name="Millares [0] 5 7 2 3 2" xfId="40370" xr:uid="{4F4BA329-2590-4816-9E86-0DC8E568D16F}"/>
    <cellStyle name="Millares [0] 5 7 2 4" xfId="25472" xr:uid="{4FB34E56-CF40-4E74-8929-8F164ADE9C4A}"/>
    <cellStyle name="Millares [0] 5 7 2 5" xfId="46975" xr:uid="{922C001D-EF50-43EB-9DCB-1CFACE60D0C5}"/>
    <cellStyle name="Millares [0] 5 7 2 6" xfId="53579" xr:uid="{848A8E99-EC29-4493-B5C5-03C6C9A24F94}"/>
    <cellStyle name="Millares [0] 5 7 3" xfId="6105" xr:uid="{0FBB4AA8-CB48-403B-A38D-E268350DB004}"/>
    <cellStyle name="Millares [0] 5 7 3 2" xfId="14371" xr:uid="{4EEC507D-81F1-4305-91FF-693445C1C6F9}"/>
    <cellStyle name="Millares [0] 5 7 3 2 2" xfId="35874" xr:uid="{2D1B0FB0-7F2E-4765-B562-A45317E471C0}"/>
    <cellStyle name="Millares [0] 5 7 3 3" xfId="21006" xr:uid="{735E2C81-1FEC-44D1-A8B4-BE2DA410B710}"/>
    <cellStyle name="Millares [0] 5 7 3 3 2" xfId="42509" xr:uid="{AE0885EF-12C6-497D-949E-614E35C5708B}"/>
    <cellStyle name="Millares [0] 5 7 3 4" xfId="27611" xr:uid="{A054807C-B862-4F09-B34D-099904A543B9}"/>
    <cellStyle name="Millares [0] 5 7 3 5" xfId="49114" xr:uid="{ACD8F42E-1F95-4671-8816-564A806DE0B0}"/>
    <cellStyle name="Millares [0] 5 7 3 6" xfId="55718" xr:uid="{C3A1AD2A-0871-4C98-B3E1-5C33D37BA8B1}"/>
    <cellStyle name="Millares [0] 5 7 4" xfId="7746" xr:uid="{173812B0-0EF0-4599-9413-FDBFCDEC3BA7}"/>
    <cellStyle name="Millares [0] 5 7 4 2" xfId="29249" xr:uid="{481AB785-A46E-4937-B79D-BE799E0C550B}"/>
    <cellStyle name="Millares [0] 5 7 5" xfId="9403" xr:uid="{D5206940-FC56-4A69-90F5-E267776280F9}"/>
    <cellStyle name="Millares [0] 5 7 5 2" xfId="30906" xr:uid="{89D7372D-98EE-4DBA-9BB0-02C1BC98FA7C}"/>
    <cellStyle name="Millares [0] 5 7 6" xfId="16038" xr:uid="{6A795464-746A-4431-8C2A-99E6CAA616F2}"/>
    <cellStyle name="Millares [0] 5 7 6 2" xfId="37541" xr:uid="{E40927F3-C987-42E3-B830-AA2BD796E868}"/>
    <cellStyle name="Millares [0] 5 7 7" xfId="22643" xr:uid="{8850B508-B319-4E33-A839-B6B95A7AF48E}"/>
    <cellStyle name="Millares [0] 5 7 8" xfId="44146" xr:uid="{4D6A3ABF-D8C3-436D-B9E2-33C7EDC293DC}"/>
    <cellStyle name="Millares [0] 5 7 9" xfId="50750" xr:uid="{6214F971-F2FE-49F2-967D-632D466F81E9}"/>
    <cellStyle name="Millares [0] 5 8" xfId="1825" xr:uid="{7A099FD0-AFBF-426B-BC06-95EF3D019504}"/>
    <cellStyle name="Millares [0] 5 8 2" xfId="10091" xr:uid="{6A907542-33A9-4F13-A321-01B23E5AB414}"/>
    <cellStyle name="Millares [0] 5 8 2 2" xfId="31594" xr:uid="{E05884CA-6E7A-4985-952E-CAA2C8714C13}"/>
    <cellStyle name="Millares [0] 5 8 3" xfId="16726" xr:uid="{252EEA44-E4A1-436B-92E9-F1763D85815A}"/>
    <cellStyle name="Millares [0] 5 8 3 2" xfId="38229" xr:uid="{4DCA5F0C-3014-401A-B2A8-DB0E46DFF514}"/>
    <cellStyle name="Millares [0] 5 8 4" xfId="23331" xr:uid="{1FDFF127-6199-41AE-B2E6-F4D8DD82DB36}"/>
    <cellStyle name="Millares [0] 5 8 5" xfId="44834" xr:uid="{F7E662C2-DD8E-465B-96EF-73E7066EA61A}"/>
    <cellStyle name="Millares [0] 5 8 6" xfId="51438" xr:uid="{DFC77C08-920F-43F7-876B-F1998B374C29}"/>
    <cellStyle name="Millares [0] 5 9" xfId="2510" xr:uid="{EE0F8814-4064-4FF7-99D1-04F6932404F0}"/>
    <cellStyle name="Millares [0] 5 9 2" xfId="10776" xr:uid="{B441D259-2936-441F-80A0-BB2AE2CA1362}"/>
    <cellStyle name="Millares [0] 5 9 2 2" xfId="32279" xr:uid="{DAAB8EC9-F889-4BD9-A807-E4C0048DB621}"/>
    <cellStyle name="Millares [0] 5 9 3" xfId="17411" xr:uid="{73D9F985-43C1-4ACC-A2C8-D3527B40814A}"/>
    <cellStyle name="Millares [0] 5 9 3 2" xfId="38914" xr:uid="{1BAF5117-690C-4E58-A613-DC82644F7D15}"/>
    <cellStyle name="Millares [0] 5 9 4" xfId="24016" xr:uid="{E3D019F0-D0FE-469F-AD5F-30158032CF0A}"/>
    <cellStyle name="Millares [0] 5 9 5" xfId="45519" xr:uid="{84EDA83C-856F-4D62-8E93-006898756C72}"/>
    <cellStyle name="Millares [0] 5 9 6" xfId="52123" xr:uid="{23B887C4-904E-44CA-B73F-097EF679875C}"/>
    <cellStyle name="Millares [0] 6" xfId="138" xr:uid="{CB3647D8-5453-403E-BC9B-BAD99316F6B6}"/>
    <cellStyle name="Millares [0] 6 10" xfId="4675" xr:uid="{C0DCE49C-CF59-4219-8BC5-1D670889D2CB}"/>
    <cellStyle name="Millares [0] 6 10 2" xfId="12941" xr:uid="{03DB9EAA-EDFA-419B-826B-A5ECCFC1EDC3}"/>
    <cellStyle name="Millares [0] 6 10 2 2" xfId="34444" xr:uid="{3327ECAF-4757-4B17-9E32-843AC98657D1}"/>
    <cellStyle name="Millares [0] 6 10 3" xfId="19576" xr:uid="{E759012B-021A-402C-B4A8-F452EF16E058}"/>
    <cellStyle name="Millares [0] 6 10 3 2" xfId="41079" xr:uid="{61B63371-E2BA-40DD-9562-AB53350DE4A7}"/>
    <cellStyle name="Millares [0] 6 10 4" xfId="26181" xr:uid="{883937FE-4246-47F8-884D-6EDD8911003D}"/>
    <cellStyle name="Millares [0] 6 10 5" xfId="47684" xr:uid="{1EB19377-B573-4A22-8D35-B7E5401F3FB9}"/>
    <cellStyle name="Millares [0] 6 10 6" xfId="54288" xr:uid="{BD0E34FB-A707-48DF-8D51-A74BF03EDF0B}"/>
    <cellStyle name="Millares [0] 6 11" xfId="5178" xr:uid="{EC7ADAA8-C201-4AE2-B77F-6B8481FA22BF}"/>
    <cellStyle name="Millares [0] 6 11 2" xfId="13444" xr:uid="{436F6F55-1711-43C0-AE12-A9800BBD2F94}"/>
    <cellStyle name="Millares [0] 6 11 2 2" xfId="34947" xr:uid="{0B8201D3-4B99-4EBE-B3AA-DB81A19983D2}"/>
    <cellStyle name="Millares [0] 6 11 3" xfId="20079" xr:uid="{1514F959-963F-49F9-A884-2DF1D62F9205}"/>
    <cellStyle name="Millares [0] 6 11 3 2" xfId="41582" xr:uid="{A2DE9398-D9ED-44DA-BBE8-6EF3879FF8FA}"/>
    <cellStyle name="Millares [0] 6 11 4" xfId="26684" xr:uid="{D930D1E5-3BAB-4CF8-8517-D4898B44FC7D}"/>
    <cellStyle name="Millares [0] 6 11 5" xfId="48187" xr:uid="{11C08BEB-DF54-45E8-946E-728A1FC32863}"/>
    <cellStyle name="Millares [0] 6 11 6" xfId="54791" xr:uid="{285DFE8E-2BC5-487F-8009-3DC5E48815C6}"/>
    <cellStyle name="Millares [0] 6 12" xfId="6819" xr:uid="{1729FABF-FFB8-4205-8321-A2287BA73452}"/>
    <cellStyle name="Millares [0] 6 12 2" xfId="28322" xr:uid="{540E4AF0-9B02-4679-80AF-23B8AE64F67A}"/>
    <cellStyle name="Millares [0] 6 13" xfId="8473" xr:uid="{60AF1AC9-01E9-4928-86EC-0DA0250EC7A8}"/>
    <cellStyle name="Millares [0] 6 13 2" xfId="29976" xr:uid="{332B4110-719E-47C6-8767-03ED9B41CB5E}"/>
    <cellStyle name="Millares [0] 6 14" xfId="15112" xr:uid="{ECF92D29-4955-49DB-AAF9-018361B8A02F}"/>
    <cellStyle name="Millares [0] 6 14 2" xfId="36615" xr:uid="{CD87B795-CD6A-46C9-9D73-8BE3199E258D}"/>
    <cellStyle name="Millares [0] 6 15" xfId="21717" xr:uid="{97569BEB-87A2-4CC5-8C9A-A419B3AD326F}"/>
    <cellStyle name="Millares [0] 6 16" xfId="43220" xr:uid="{84D5BEBE-A002-4A7B-84C7-4FC558B968AD}"/>
    <cellStyle name="Millares [0] 6 17" xfId="49824" xr:uid="{B0F1A9A4-3775-4D1B-95C2-E7963CE40444}"/>
    <cellStyle name="Millares [0] 6 2" xfId="470" xr:uid="{1CDFA9C5-E0BA-4285-A94A-2D99F1BCA474}"/>
    <cellStyle name="Millares [0] 6 2 10" xfId="7081" xr:uid="{940321E2-A7DB-48A0-BA18-6169A01A09A5}"/>
    <cellStyle name="Millares [0] 6 2 10 2" xfId="28584" xr:uid="{6E078708-B055-497F-B122-0BCDDC450047}"/>
    <cellStyle name="Millares [0] 6 2 11" xfId="8737" xr:uid="{35BB2BC1-0EB3-477D-AC09-BC8A5042DED5}"/>
    <cellStyle name="Millares [0] 6 2 11 2" xfId="30240" xr:uid="{C0DDCF9C-CF18-4F92-B5B4-E4102B0D31E5}"/>
    <cellStyle name="Millares [0] 6 2 12" xfId="15373" xr:uid="{6000127D-16F4-4E5C-80B8-79427D9DE37F}"/>
    <cellStyle name="Millares [0] 6 2 12 2" xfId="36876" xr:uid="{4F5E3B19-A1A9-4D8E-AE24-5B6A5DFAA841}"/>
    <cellStyle name="Millares [0] 6 2 13" xfId="21978" xr:uid="{41EA58B7-A8B9-4DB4-BDD2-8A4F2B0F6E41}"/>
    <cellStyle name="Millares [0] 6 2 14" xfId="43481" xr:uid="{BA4460E3-EE0C-464A-B808-8DDA43BAC93E}"/>
    <cellStyle name="Millares [0] 6 2 15" xfId="50085" xr:uid="{EC777020-EDC7-4BD8-8C26-D95ADD65FD81}"/>
    <cellStyle name="Millares [0] 6 2 2" xfId="752" xr:uid="{F274DD58-E29D-4C45-B1F3-86C88F8C1269}"/>
    <cellStyle name="Millares [0] 6 2 2 10" xfId="15653" xr:uid="{424B0865-DC7E-4FED-9FDB-3490A734EAE1}"/>
    <cellStyle name="Millares [0] 6 2 2 10 2" xfId="37156" xr:uid="{93D22908-F2D9-4EA9-BDB0-2F2C2D50D620}"/>
    <cellStyle name="Millares [0] 6 2 2 11" xfId="22258" xr:uid="{8FEC8AB3-0595-41B1-B571-CD6FBE3699A2}"/>
    <cellStyle name="Millares [0] 6 2 2 12" xfId="43761" xr:uid="{9405BE82-E9E6-43C4-BC63-A09EDC62CB67}"/>
    <cellStyle name="Millares [0] 6 2 2 13" xfId="50365" xr:uid="{C8C87A4D-BA08-4E1E-A263-1E064CC22703}"/>
    <cellStyle name="Millares [0] 6 2 2 2" xfId="1698" xr:uid="{7DDFDF0F-6054-4A4D-80F7-2B472AD042C9}"/>
    <cellStyle name="Millares [0] 6 2 2 2 2" xfId="4527" xr:uid="{50DBD79D-7A66-4D97-A309-2162D312706B}"/>
    <cellStyle name="Millares [0] 6 2 2 2 2 2" xfId="12793" xr:uid="{A8738CF9-DBCF-4789-A23F-20FF1ADB1349}"/>
    <cellStyle name="Millares [0] 6 2 2 2 2 2 2" xfId="34296" xr:uid="{71893F4B-C04E-4A3C-9D14-846EB7256D62}"/>
    <cellStyle name="Millares [0] 6 2 2 2 2 3" xfId="19428" xr:uid="{1302DF53-D9AB-41F2-9E8D-7934414C34E0}"/>
    <cellStyle name="Millares [0] 6 2 2 2 2 3 2" xfId="40931" xr:uid="{04D60A4B-4690-473A-86C3-D9AB386CCFA9}"/>
    <cellStyle name="Millares [0] 6 2 2 2 2 4" xfId="26033" xr:uid="{0CBA7C63-10C2-4344-8A55-EF9083A7E563}"/>
    <cellStyle name="Millares [0] 6 2 2 2 2 5" xfId="47536" xr:uid="{2109DE21-E943-42C4-92C3-C1F303FFBD32}"/>
    <cellStyle name="Millares [0] 6 2 2 2 2 6" xfId="54140" xr:uid="{96E6BA24-84A2-469D-99C4-0F38A5726A7A}"/>
    <cellStyle name="Millares [0] 6 2 2 2 3" xfId="6666" xr:uid="{F34FBF98-366D-4344-8174-4A043EF25403}"/>
    <cellStyle name="Millares [0] 6 2 2 2 3 2" xfId="14932" xr:uid="{E52B4FF0-94A3-4B0A-BA81-542B24921765}"/>
    <cellStyle name="Millares [0] 6 2 2 2 3 2 2" xfId="36435" xr:uid="{37E1B908-92C0-4DB2-9FFF-BE4B413BE28B}"/>
    <cellStyle name="Millares [0] 6 2 2 2 3 3" xfId="21567" xr:uid="{3A0C3373-615B-45A2-BD9E-F8FDD3D51182}"/>
    <cellStyle name="Millares [0] 6 2 2 2 3 3 2" xfId="43070" xr:uid="{AE669E55-B424-4351-BACC-21DBA2357931}"/>
    <cellStyle name="Millares [0] 6 2 2 2 3 4" xfId="28172" xr:uid="{067810A2-6E58-41AF-AFBE-74AC32BDE396}"/>
    <cellStyle name="Millares [0] 6 2 2 2 3 5" xfId="49675" xr:uid="{00B29674-522B-4ADB-8FA4-1C0426DDAD4E}"/>
    <cellStyle name="Millares [0] 6 2 2 2 3 6" xfId="56279" xr:uid="{3C32E0E6-4B5C-4C65-BDD2-953174D485FE}"/>
    <cellStyle name="Millares [0] 6 2 2 2 4" xfId="8307" xr:uid="{C7096FA2-625D-4C82-8C8A-70F54FC74EEA}"/>
    <cellStyle name="Millares [0] 6 2 2 2 4 2" xfId="29810" xr:uid="{AB51EB88-C479-4B03-BF08-0F40AD67D908}"/>
    <cellStyle name="Millares [0] 6 2 2 2 5" xfId="9964" xr:uid="{E6A8A3F7-BA1E-4FFE-8AF1-4238769FE668}"/>
    <cellStyle name="Millares [0] 6 2 2 2 5 2" xfId="31467" xr:uid="{FE5C277A-BE70-475C-9C6A-D3152E17E3F7}"/>
    <cellStyle name="Millares [0] 6 2 2 2 6" xfId="16599" xr:uid="{A1E3E739-F45C-40B8-BD03-9FA5F95E1030}"/>
    <cellStyle name="Millares [0] 6 2 2 2 6 2" xfId="38102" xr:uid="{0DED7F26-E2C0-4D40-A3BC-FF887806157A}"/>
    <cellStyle name="Millares [0] 6 2 2 2 7" xfId="23204" xr:uid="{E7933EA5-2879-40A4-AB38-8D22F943F4FE}"/>
    <cellStyle name="Millares [0] 6 2 2 2 8" xfId="44707" xr:uid="{6705428A-0171-43F6-A9AF-B3D6DF215A1A}"/>
    <cellStyle name="Millares [0] 6 2 2 2 9" xfId="51311" xr:uid="{27BBC215-0952-4BC5-8CF9-224E66FF0BB3}"/>
    <cellStyle name="Millares [0] 6 2 2 3" xfId="2385" xr:uid="{BD0862AA-9EC3-4015-BBB1-C87014214B30}"/>
    <cellStyle name="Millares [0] 6 2 2 3 2" xfId="10651" xr:uid="{872E0429-9A7F-4128-96C4-56BEECD470F0}"/>
    <cellStyle name="Millares [0] 6 2 2 3 2 2" xfId="32154" xr:uid="{6890F78C-C524-453E-B37F-93A9E9AD2C59}"/>
    <cellStyle name="Millares [0] 6 2 2 3 3" xfId="17286" xr:uid="{1D33E06F-712D-42C4-91E3-D00E2965EE1F}"/>
    <cellStyle name="Millares [0] 6 2 2 3 3 2" xfId="38789" xr:uid="{C564B53F-6B15-441D-AD19-12846188E148}"/>
    <cellStyle name="Millares [0] 6 2 2 3 4" xfId="23891" xr:uid="{5412FFC1-0A2D-4362-992C-58AC9E7AB266}"/>
    <cellStyle name="Millares [0] 6 2 2 3 5" xfId="45394" xr:uid="{2E5536DD-EA79-4A7E-8080-392C5C54DE93}"/>
    <cellStyle name="Millares [0] 6 2 2 3 6" xfId="51998" xr:uid="{B7248889-B8DA-4111-ACD7-B9D1686C97A6}"/>
    <cellStyle name="Millares [0] 6 2 2 4" xfId="2902" xr:uid="{716581E1-CE13-47E2-8AEA-FBE50A5F63A4}"/>
    <cellStyle name="Millares [0] 6 2 2 4 2" xfId="11168" xr:uid="{968D885F-4058-42A5-834B-1F602ED8D806}"/>
    <cellStyle name="Millares [0] 6 2 2 4 2 2" xfId="32671" xr:uid="{49B78F9A-989E-4B7C-B31D-0E832D31081B}"/>
    <cellStyle name="Millares [0] 6 2 2 4 3" xfId="17803" xr:uid="{1E16AE37-3C09-47AB-8DD3-1AEA895A8B71}"/>
    <cellStyle name="Millares [0] 6 2 2 4 3 2" xfId="39306" xr:uid="{2E4A8555-2C53-4E21-96A6-C3E62B51511E}"/>
    <cellStyle name="Millares [0] 6 2 2 4 4" xfId="24408" xr:uid="{3E3FC407-B4FA-48F7-ADB4-567B130CB0C9}"/>
    <cellStyle name="Millares [0] 6 2 2 4 5" xfId="45911" xr:uid="{824D89D4-3A74-461E-9187-36A5022373C2}"/>
    <cellStyle name="Millares [0] 6 2 2 4 6" xfId="52515" xr:uid="{8CB5C782-3DD6-493B-B9DF-0914DBE994A6}"/>
    <cellStyle name="Millares [0] 6 2 2 5" xfId="3581" xr:uid="{BEC15D0C-29EB-445B-BCF3-685B6B92C275}"/>
    <cellStyle name="Millares [0] 6 2 2 5 2" xfId="11847" xr:uid="{B88A1AF6-A2ED-454B-A551-E9C22962BE50}"/>
    <cellStyle name="Millares [0] 6 2 2 5 2 2" xfId="33350" xr:uid="{73F90AED-9E7D-4A6E-AD70-15B1A50A23AE}"/>
    <cellStyle name="Millares [0] 6 2 2 5 3" xfId="18482" xr:uid="{5D802E9F-D213-4869-B6CD-EF2245DE7594}"/>
    <cellStyle name="Millares [0] 6 2 2 5 3 2" xfId="39985" xr:uid="{F3390A70-3EB5-4127-9D60-547B5859C232}"/>
    <cellStyle name="Millares [0] 6 2 2 5 4" xfId="25087" xr:uid="{0F2409E7-B123-4E8F-949D-F34AA4A6E0EA}"/>
    <cellStyle name="Millares [0] 6 2 2 5 5" xfId="46590" xr:uid="{125DCFF1-F777-47FC-9AC2-10508116F7E7}"/>
    <cellStyle name="Millares [0] 6 2 2 5 6" xfId="53194" xr:uid="{7C0E8F19-9BB2-4D1F-91F7-EDBEB3B07644}"/>
    <cellStyle name="Millares [0] 6 2 2 6" xfId="5046" xr:uid="{8EA3716C-28BB-4BBF-8EE7-A1B05D184BC2}"/>
    <cellStyle name="Millares [0] 6 2 2 6 2" xfId="13312" xr:uid="{B12805B5-28FE-4E0C-9DCB-81606D7B6525}"/>
    <cellStyle name="Millares [0] 6 2 2 6 2 2" xfId="34815" xr:uid="{BE07C3B2-81C4-4F65-A8B2-882E0BA58335}"/>
    <cellStyle name="Millares [0] 6 2 2 6 3" xfId="19947" xr:uid="{55CA1A92-9E75-431E-934B-84A834778248}"/>
    <cellStyle name="Millares [0] 6 2 2 6 3 2" xfId="41450" xr:uid="{EA86CA56-E0CB-479C-B32F-7C9E3326349E}"/>
    <cellStyle name="Millares [0] 6 2 2 6 4" xfId="26552" xr:uid="{7902D833-13B0-4D7B-9359-8743FA68BCEE}"/>
    <cellStyle name="Millares [0] 6 2 2 6 5" xfId="48055" xr:uid="{FC58E51D-03A5-4726-A793-31E306EA0C83}"/>
    <cellStyle name="Millares [0] 6 2 2 6 6" xfId="54659" xr:uid="{389D95AE-39D9-409C-AFED-EB2224044C5D}"/>
    <cellStyle name="Millares [0] 6 2 2 7" xfId="5720" xr:uid="{94AC59D5-5A9E-4A45-A642-11E7278CD2F3}"/>
    <cellStyle name="Millares [0] 6 2 2 7 2" xfId="13986" xr:uid="{88F7ADA3-8804-4EB1-BBF1-794D9FE05817}"/>
    <cellStyle name="Millares [0] 6 2 2 7 2 2" xfId="35489" xr:uid="{1A346B57-0128-40A8-AAC5-99916C9264C3}"/>
    <cellStyle name="Millares [0] 6 2 2 7 3" xfId="20621" xr:uid="{AA95BA1C-FC5F-4F6C-85C6-3FA4546B3C87}"/>
    <cellStyle name="Millares [0] 6 2 2 7 3 2" xfId="42124" xr:uid="{2EF1FC3D-1E37-4803-8AE6-DBDF97F738BC}"/>
    <cellStyle name="Millares [0] 6 2 2 7 4" xfId="27226" xr:uid="{7CFE59B7-F9F4-4403-85DB-403B4AEA5652}"/>
    <cellStyle name="Millares [0] 6 2 2 7 5" xfId="48729" xr:uid="{0F45A2FE-F2BD-48A5-AC10-872EB5261B02}"/>
    <cellStyle name="Millares [0] 6 2 2 7 6" xfId="55333" xr:uid="{9981E3C2-D98F-4680-830C-1C430C19FB3B}"/>
    <cellStyle name="Millares [0] 6 2 2 8" xfId="7361" xr:uid="{2C833398-15EF-49BB-8DC5-E0E4E2F925C4}"/>
    <cellStyle name="Millares [0] 6 2 2 8 2" xfId="28864" xr:uid="{002B09E0-EF3E-4BBE-ADE3-8697FAEC4AE1}"/>
    <cellStyle name="Millares [0] 6 2 2 9" xfId="9018" xr:uid="{BE3C8673-1B16-46C1-BBAC-0CEFE0D67BBA}"/>
    <cellStyle name="Millares [0] 6 2 2 9 2" xfId="30521" xr:uid="{69DC0BD4-2B0E-4FEE-AE30-C8C6E5C021CA}"/>
    <cellStyle name="Millares [0] 6 2 3" xfId="1022" xr:uid="{66087941-E245-473F-BD3B-1E148713A7E4}"/>
    <cellStyle name="Millares [0] 6 2 3 2" xfId="3851" xr:uid="{EECF8516-C984-45CF-BBEC-4F39ACC4F0C1}"/>
    <cellStyle name="Millares [0] 6 2 3 2 2" xfId="12117" xr:uid="{E1758FF3-F9E4-40DC-83E0-B2DCC7EA4E23}"/>
    <cellStyle name="Millares [0] 6 2 3 2 2 2" xfId="33620" xr:uid="{0DA09158-12EF-49AB-ADEA-5DD325B052C4}"/>
    <cellStyle name="Millares [0] 6 2 3 2 3" xfId="18752" xr:uid="{ED636060-2007-40B1-9A0E-67B2674F185A}"/>
    <cellStyle name="Millares [0] 6 2 3 2 3 2" xfId="40255" xr:uid="{39DDCA60-87E7-4940-A7B5-4B1F36659A3D}"/>
    <cellStyle name="Millares [0] 6 2 3 2 4" xfId="25357" xr:uid="{2A7F2C36-13FF-45CB-9009-F9914911E22B}"/>
    <cellStyle name="Millares [0] 6 2 3 2 5" xfId="46860" xr:uid="{74C21DF2-2CB2-49C9-A563-D90EFCBB7722}"/>
    <cellStyle name="Millares [0] 6 2 3 2 6" xfId="53464" xr:uid="{4364EFD5-DEC4-47C2-B44A-154130FB647A}"/>
    <cellStyle name="Millares [0] 6 2 3 3" xfId="5990" xr:uid="{97516DAE-61F6-4650-AA78-C979A3DA95C4}"/>
    <cellStyle name="Millares [0] 6 2 3 3 2" xfId="14256" xr:uid="{2EBED56A-5B2F-42DD-9082-BCBB8304937B}"/>
    <cellStyle name="Millares [0] 6 2 3 3 2 2" xfId="35759" xr:uid="{049F88CD-5D67-4BF2-A9A3-D541208DF151}"/>
    <cellStyle name="Millares [0] 6 2 3 3 3" xfId="20891" xr:uid="{AF5EF36A-7B4C-4CF5-86CA-0F7C4459781F}"/>
    <cellStyle name="Millares [0] 6 2 3 3 3 2" xfId="42394" xr:uid="{AF3FFECA-E217-4DEB-9B70-A2E2EC7A9026}"/>
    <cellStyle name="Millares [0] 6 2 3 3 4" xfId="27496" xr:uid="{0AAFCB28-FE91-4750-89D7-D32BE663EC26}"/>
    <cellStyle name="Millares [0] 6 2 3 3 5" xfId="48999" xr:uid="{F20577B4-6263-4FEB-8942-8C54064EC624}"/>
    <cellStyle name="Millares [0] 6 2 3 3 6" xfId="55603" xr:uid="{A6AFCF48-4AB7-420E-A2E0-0631B33A1F69}"/>
    <cellStyle name="Millares [0] 6 2 3 4" xfId="7631" xr:uid="{5DBC53A2-111B-4464-A6F4-1FAA762F5133}"/>
    <cellStyle name="Millares [0] 6 2 3 4 2" xfId="29134" xr:uid="{C56AC074-029E-43A4-A2EA-06A399466D23}"/>
    <cellStyle name="Millares [0] 6 2 3 5" xfId="9288" xr:uid="{1A0AC1B5-0EB9-4851-AF1A-4AEF9BC909BC}"/>
    <cellStyle name="Millares [0] 6 2 3 5 2" xfId="30791" xr:uid="{0B25D32F-025F-4AF8-BC57-20DA302459D6}"/>
    <cellStyle name="Millares [0] 6 2 3 6" xfId="15923" xr:uid="{469C7624-C3EB-479D-8466-869E77E2E9EA}"/>
    <cellStyle name="Millares [0] 6 2 3 6 2" xfId="37426" xr:uid="{E622ADA5-DFBD-4C65-92B3-E9D34412C139}"/>
    <cellStyle name="Millares [0] 6 2 3 7" xfId="22528" xr:uid="{FF8DA8AF-128D-4369-95E7-BC6DE45C104A}"/>
    <cellStyle name="Millares [0] 6 2 3 8" xfId="44031" xr:uid="{14536551-2280-424A-8122-0B32A703DC88}"/>
    <cellStyle name="Millares [0] 6 2 3 9" xfId="50635" xr:uid="{01EC2CCC-ADA9-470E-B129-D49DBB8D46FC}"/>
    <cellStyle name="Millares [0] 6 2 4" xfId="1418" xr:uid="{3384B407-B145-40E1-8627-2C026DFE71AE}"/>
    <cellStyle name="Millares [0] 6 2 4 2" xfId="4247" xr:uid="{FD38842E-4CA8-41EE-BC9C-1BBEBD0E8A98}"/>
    <cellStyle name="Millares [0] 6 2 4 2 2" xfId="12513" xr:uid="{2ED9A073-247D-40A4-9F2B-23E08EA11676}"/>
    <cellStyle name="Millares [0] 6 2 4 2 2 2" xfId="34016" xr:uid="{FEACDD38-344C-4ED2-9D6C-F4C754E0E928}"/>
    <cellStyle name="Millares [0] 6 2 4 2 3" xfId="19148" xr:uid="{91B3DCB6-1549-45F1-89A8-35CE4E72A11B}"/>
    <cellStyle name="Millares [0] 6 2 4 2 3 2" xfId="40651" xr:uid="{A729263C-0126-4C19-80C4-AE9C20470A1E}"/>
    <cellStyle name="Millares [0] 6 2 4 2 4" xfId="25753" xr:uid="{4E7BAA76-FA46-4C76-BCF1-258AD75C588E}"/>
    <cellStyle name="Millares [0] 6 2 4 2 5" xfId="47256" xr:uid="{3B494F8D-F00B-490E-AC4A-F1F09031AF62}"/>
    <cellStyle name="Millares [0] 6 2 4 2 6" xfId="53860" xr:uid="{FA535120-A14E-41D8-AF60-EB633BC5444C}"/>
    <cellStyle name="Millares [0] 6 2 4 3" xfId="6386" xr:uid="{9F6B566F-C411-4671-93D3-76920A0C0B11}"/>
    <cellStyle name="Millares [0] 6 2 4 3 2" xfId="14652" xr:uid="{12E7954D-8B94-4FDB-BC35-C0EE93B0CF16}"/>
    <cellStyle name="Millares [0] 6 2 4 3 2 2" xfId="36155" xr:uid="{6F92D325-9060-499D-963C-71CDBFB6BD14}"/>
    <cellStyle name="Millares [0] 6 2 4 3 3" xfId="21287" xr:uid="{847F9A7E-2707-4B51-8B6F-CE767DD6ED7B}"/>
    <cellStyle name="Millares [0] 6 2 4 3 3 2" xfId="42790" xr:uid="{CA422A7D-D052-4BF8-96B1-D7F7AEA8ADA5}"/>
    <cellStyle name="Millares [0] 6 2 4 3 4" xfId="27892" xr:uid="{44C028D1-CD3B-490E-9E25-52C1990F74D6}"/>
    <cellStyle name="Millares [0] 6 2 4 3 5" xfId="49395" xr:uid="{AF128DFA-55ED-4AC4-85E1-9D635610A946}"/>
    <cellStyle name="Millares [0] 6 2 4 3 6" xfId="55999" xr:uid="{ED82FFA0-96D1-4E6A-9A53-7AD779D18343}"/>
    <cellStyle name="Millares [0] 6 2 4 4" xfId="8027" xr:uid="{D37E3571-36C5-4E25-8DE3-CF9E68259165}"/>
    <cellStyle name="Millares [0] 6 2 4 4 2" xfId="29530" xr:uid="{68AFCC59-D607-4CC1-9A67-11EBEC4DD5D6}"/>
    <cellStyle name="Millares [0] 6 2 4 5" xfId="9684" xr:uid="{EE939851-6EA5-4B06-9E84-89488802907A}"/>
    <cellStyle name="Millares [0] 6 2 4 5 2" xfId="31187" xr:uid="{B42102A3-1B4D-482A-99C3-8DCF8F0D20CA}"/>
    <cellStyle name="Millares [0] 6 2 4 6" xfId="16319" xr:uid="{28475CEC-B5A0-4083-A6DC-97C8235F8AC6}"/>
    <cellStyle name="Millares [0] 6 2 4 6 2" xfId="37822" xr:uid="{58342051-479C-4CB8-A134-4F275D1A26B6}"/>
    <cellStyle name="Millares [0] 6 2 4 7" xfId="22924" xr:uid="{496AD74F-487F-4F8F-AAA6-516D4A8E9B6C}"/>
    <cellStyle name="Millares [0] 6 2 4 8" xfId="44427" xr:uid="{1ACC69D3-DE93-4A2F-A2DA-E8959951060C}"/>
    <cellStyle name="Millares [0] 6 2 4 9" xfId="51031" xr:uid="{F6BEF40D-E72A-485A-9D13-5C1481315048}"/>
    <cellStyle name="Millares [0] 6 2 5" xfId="2105" xr:uid="{9E61AAC5-B404-4A18-A1DA-B1DA7B8AF664}"/>
    <cellStyle name="Millares [0] 6 2 5 2" xfId="10371" xr:uid="{8F79BCAE-FA7C-4328-BB57-D46A79B1D8A9}"/>
    <cellStyle name="Millares [0] 6 2 5 2 2" xfId="31874" xr:uid="{E13F6F5D-7E9A-4B9F-9AD3-A1D827BAE460}"/>
    <cellStyle name="Millares [0] 6 2 5 3" xfId="17006" xr:uid="{BC35A574-CCAD-4097-AA97-A23E9363D799}"/>
    <cellStyle name="Millares [0] 6 2 5 3 2" xfId="38509" xr:uid="{D8AAF941-CB5C-4F19-975A-9CA65ED38C74}"/>
    <cellStyle name="Millares [0] 6 2 5 4" xfId="23611" xr:uid="{E5EDE2CA-8E7B-45D0-877B-E1FA5847CC50}"/>
    <cellStyle name="Millares [0] 6 2 5 5" xfId="45114" xr:uid="{3F218B39-41E5-4CCE-8102-36E9F79B8F4B}"/>
    <cellStyle name="Millares [0] 6 2 5 6" xfId="51718" xr:uid="{CC401D90-0DB6-4341-ADA4-76FD5BEC96C6}"/>
    <cellStyle name="Millares [0] 6 2 6" xfId="2653" xr:uid="{1D71C482-9394-4592-B119-798F609FCB4D}"/>
    <cellStyle name="Millares [0] 6 2 6 2" xfId="10919" xr:uid="{2605FDD6-EED4-4015-81EB-C28C970C303E}"/>
    <cellStyle name="Millares [0] 6 2 6 2 2" xfId="32422" xr:uid="{DB005059-3CF6-4002-86EE-6C719106D941}"/>
    <cellStyle name="Millares [0] 6 2 6 3" xfId="17554" xr:uid="{27D8677E-F348-466D-A67F-63CD6ADC27A0}"/>
    <cellStyle name="Millares [0] 6 2 6 3 2" xfId="39057" xr:uid="{0F97D742-5E97-46A8-9B72-ADF707862ACF}"/>
    <cellStyle name="Millares [0] 6 2 6 4" xfId="24159" xr:uid="{2E903853-7FBE-4E63-A196-F564F0BD9E66}"/>
    <cellStyle name="Millares [0] 6 2 6 5" xfId="45662" xr:uid="{BF0A01C3-7E0E-4ECE-A18D-810B95D508E2}"/>
    <cellStyle name="Millares [0] 6 2 6 6" xfId="52266" xr:uid="{3E401931-098D-4D9D-BE13-14681A41B4F0}"/>
    <cellStyle name="Millares [0] 6 2 7" xfId="3301" xr:uid="{06955058-3A21-46E0-B0DB-C962693ECC0B}"/>
    <cellStyle name="Millares [0] 6 2 7 2" xfId="11567" xr:uid="{7B6B84A9-1A5F-4D46-9CC6-C88E98D9B918}"/>
    <cellStyle name="Millares [0] 6 2 7 2 2" xfId="33070" xr:uid="{C608FD85-9E3A-4CC8-8AE0-B25EB3CD06C5}"/>
    <cellStyle name="Millares [0] 6 2 7 3" xfId="18202" xr:uid="{6FE42CAE-0E89-4BAD-802A-BBFC10548DE8}"/>
    <cellStyle name="Millares [0] 6 2 7 3 2" xfId="39705" xr:uid="{5CC82507-AAD2-4815-BD4B-36571D6CAE38}"/>
    <cellStyle name="Millares [0] 6 2 7 4" xfId="24807" xr:uid="{396E3D1B-4A05-4B7C-867C-0EA79F841DFB}"/>
    <cellStyle name="Millares [0] 6 2 7 5" xfId="46310" xr:uid="{ED9F4F13-CD8D-412C-A795-7E8146622811}"/>
    <cellStyle name="Millares [0] 6 2 7 6" xfId="52914" xr:uid="{08B89629-8A72-4A56-A722-AD6361F1091C}"/>
    <cellStyle name="Millares [0] 6 2 8" xfId="4797" xr:uid="{9DCFFCF8-4CB0-40EE-8843-F78C1D156E32}"/>
    <cellStyle name="Millares [0] 6 2 8 2" xfId="13063" xr:uid="{50E3D842-C285-49BA-ADE6-A07E230C972B}"/>
    <cellStyle name="Millares [0] 6 2 8 2 2" xfId="34566" xr:uid="{8AD8E84B-2EB3-4353-ADA3-8060F385978A}"/>
    <cellStyle name="Millares [0] 6 2 8 3" xfId="19698" xr:uid="{7526E897-F934-41FE-A1ED-A39394C84CE2}"/>
    <cellStyle name="Millares [0] 6 2 8 3 2" xfId="41201" xr:uid="{61D1D8D4-9C6B-43CC-A911-E19D8EC8178E}"/>
    <cellStyle name="Millares [0] 6 2 8 4" xfId="26303" xr:uid="{73121FD7-0C98-45F4-A184-4AE45184BB5A}"/>
    <cellStyle name="Millares [0] 6 2 8 5" xfId="47806" xr:uid="{7EE9FB0E-1707-41DA-9F48-308F4EF79129}"/>
    <cellStyle name="Millares [0] 6 2 8 6" xfId="54410" xr:uid="{5CBF5AA4-4CF2-4017-BE04-0B7DC31C8383}"/>
    <cellStyle name="Millares [0] 6 2 9" xfId="5440" xr:uid="{1DA31EAA-BF32-4880-9CB2-30DA3024244C}"/>
    <cellStyle name="Millares [0] 6 2 9 2" xfId="13706" xr:uid="{55E61F20-46D8-43AC-AC2A-F353AE1CC1EC}"/>
    <cellStyle name="Millares [0] 6 2 9 2 2" xfId="35209" xr:uid="{13B548E5-648A-4FE2-A1BC-4A6DBACC4A47}"/>
    <cellStyle name="Millares [0] 6 2 9 3" xfId="20341" xr:uid="{1B1F6361-3784-4A4D-8C82-B45AA957036C}"/>
    <cellStyle name="Millares [0] 6 2 9 3 2" xfId="41844" xr:uid="{6C325040-6702-48D3-A669-13C2AB8B3C2E}"/>
    <cellStyle name="Millares [0] 6 2 9 4" xfId="26946" xr:uid="{A8E84C70-1E80-4807-8B26-D1DEE9F46F4A}"/>
    <cellStyle name="Millares [0] 6 2 9 5" xfId="48449" xr:uid="{267C057B-7B5C-41FC-BC53-A782BC235F9D}"/>
    <cellStyle name="Millares [0] 6 2 9 6" xfId="55053" xr:uid="{1747D4F6-730E-42E8-892B-32659323FBAB}"/>
    <cellStyle name="Millares [0] 6 3" xfId="343" xr:uid="{1CBC52CD-3678-405F-A4B2-39CAD01DC392}"/>
    <cellStyle name="Millares [0] 6 3 10" xfId="15246" xr:uid="{C8C719F3-F4C2-4B5B-A520-A88F8A7C3DC0}"/>
    <cellStyle name="Millares [0] 6 3 10 2" xfId="36749" xr:uid="{736C69B0-E37E-4DC5-A90A-4E647EBAC391}"/>
    <cellStyle name="Millares [0] 6 3 11" xfId="21851" xr:uid="{46D184DD-E0C4-451B-97BC-F10A7099DF8E}"/>
    <cellStyle name="Millares [0] 6 3 12" xfId="43354" xr:uid="{90BD249E-B23A-480D-B059-DD496E9D411A}"/>
    <cellStyle name="Millares [0] 6 3 13" xfId="49958" xr:uid="{85D070CF-3040-4E77-AA52-873FD319EC53}"/>
    <cellStyle name="Millares [0] 6 3 2" xfId="1291" xr:uid="{AE8AC076-69F9-49BF-B62E-610C6AAD3F7E}"/>
    <cellStyle name="Millares [0] 6 3 2 2" xfId="4120" xr:uid="{8AC51CB6-7BF2-4780-ACBA-E9CC759C83D7}"/>
    <cellStyle name="Millares [0] 6 3 2 2 2" xfId="12386" xr:uid="{72954E8E-1405-4E57-A9E2-C36F24C2D1DA}"/>
    <cellStyle name="Millares [0] 6 3 2 2 2 2" xfId="33889" xr:uid="{C3D89B78-B4ED-4C04-AC27-355EF402F234}"/>
    <cellStyle name="Millares [0] 6 3 2 2 3" xfId="19021" xr:uid="{7100E1A1-3B0B-475C-8411-03323FC2F053}"/>
    <cellStyle name="Millares [0] 6 3 2 2 3 2" xfId="40524" xr:uid="{AFED65DA-5691-4BA7-AED7-D9FF5A0B6392}"/>
    <cellStyle name="Millares [0] 6 3 2 2 4" xfId="25626" xr:uid="{FAA29246-BAC0-4CD7-A1F8-D0988CBD5CA7}"/>
    <cellStyle name="Millares [0] 6 3 2 2 5" xfId="47129" xr:uid="{A4C11138-B397-4D95-AC0C-FF94E36D825B}"/>
    <cellStyle name="Millares [0] 6 3 2 2 6" xfId="53733" xr:uid="{118506D6-E585-44A4-8DD0-AB4CE040AC96}"/>
    <cellStyle name="Millares [0] 6 3 2 3" xfId="6259" xr:uid="{97AF7864-D111-4F0F-97B9-49AB8E8FF4BF}"/>
    <cellStyle name="Millares [0] 6 3 2 3 2" xfId="14525" xr:uid="{6928566B-3303-43EC-869C-74CD28C7C0E0}"/>
    <cellStyle name="Millares [0] 6 3 2 3 2 2" xfId="36028" xr:uid="{02E001AA-5627-4ACC-99DE-2294DD9B1AF6}"/>
    <cellStyle name="Millares [0] 6 3 2 3 3" xfId="21160" xr:uid="{D68D4222-514A-401D-BD95-D26AAF927EA3}"/>
    <cellStyle name="Millares [0] 6 3 2 3 3 2" xfId="42663" xr:uid="{8249E437-6B48-40C7-8237-307419BB7618}"/>
    <cellStyle name="Millares [0] 6 3 2 3 4" xfId="27765" xr:uid="{CEC75A36-91B6-4770-9996-762F28862A22}"/>
    <cellStyle name="Millares [0] 6 3 2 3 5" xfId="49268" xr:uid="{8D89EC77-A20E-4785-ACA4-C71CD6ADA747}"/>
    <cellStyle name="Millares [0] 6 3 2 3 6" xfId="55872" xr:uid="{20BE0734-DF7F-4502-916F-D26C7A82DD9D}"/>
    <cellStyle name="Millares [0] 6 3 2 4" xfId="7900" xr:uid="{FFAA2E82-B2A5-4A1B-9774-F0566947BA14}"/>
    <cellStyle name="Millares [0] 6 3 2 4 2" xfId="29403" xr:uid="{B85D23A0-3DEC-40D6-98DF-8BBA8EB5AD89}"/>
    <cellStyle name="Millares [0] 6 3 2 5" xfId="9557" xr:uid="{A1B1A1A8-0C2B-49DC-81C6-2F4E98BE6685}"/>
    <cellStyle name="Millares [0] 6 3 2 5 2" xfId="31060" xr:uid="{6EFE4815-6CCD-40B0-B83A-B5182D753202}"/>
    <cellStyle name="Millares [0] 6 3 2 6" xfId="16192" xr:uid="{084D66FA-D273-4744-9485-0AEC21AA5478}"/>
    <cellStyle name="Millares [0] 6 3 2 6 2" xfId="37695" xr:uid="{BBD67769-9B69-4605-8246-D41755966F83}"/>
    <cellStyle name="Millares [0] 6 3 2 7" xfId="22797" xr:uid="{CDA98B8B-2F1F-4CB2-960F-E36C1293F27E}"/>
    <cellStyle name="Millares [0] 6 3 2 8" xfId="44300" xr:uid="{85FA0E36-4FF0-4792-92FF-5FD6F1664B60}"/>
    <cellStyle name="Millares [0] 6 3 2 9" xfId="50904" xr:uid="{98D737FF-6289-4FE1-AA49-3407A2B65770}"/>
    <cellStyle name="Millares [0] 6 3 3" xfId="1978" xr:uid="{24880773-4D2E-4831-8B10-F465241B6065}"/>
    <cellStyle name="Millares [0] 6 3 3 2" xfId="10244" xr:uid="{7777DD62-63B1-408C-A02D-CE9772E892B3}"/>
    <cellStyle name="Millares [0] 6 3 3 2 2" xfId="31747" xr:uid="{054B0AD2-5684-4D61-BEFD-7F297B5651F1}"/>
    <cellStyle name="Millares [0] 6 3 3 3" xfId="16879" xr:uid="{CD899BE8-AD49-44EA-ACEE-E16BB1316407}"/>
    <cellStyle name="Millares [0] 6 3 3 3 2" xfId="38382" xr:uid="{939D7785-9ED6-420B-9E45-1C880C71F3A3}"/>
    <cellStyle name="Millares [0] 6 3 3 4" xfId="23484" xr:uid="{D0A2FA95-C258-4547-8A4C-0CE464F8F8B0}"/>
    <cellStyle name="Millares [0] 6 3 3 5" xfId="44987" xr:uid="{D2AA97D0-6A00-47C4-A2AF-F5FFD2ACF715}"/>
    <cellStyle name="Millares [0] 6 3 3 6" xfId="51591" xr:uid="{27EAE8D2-10F2-4F9C-9D50-9D1B5775CF57}"/>
    <cellStyle name="Millares [0] 6 3 4" xfId="2777" xr:uid="{F611F048-B44C-4198-AF51-4829A4C0ACE6}"/>
    <cellStyle name="Millares [0] 6 3 4 2" xfId="11043" xr:uid="{510592CC-30B3-433A-BC4B-98A9B3AABC4F}"/>
    <cellStyle name="Millares [0] 6 3 4 2 2" xfId="32546" xr:uid="{0A779C6A-E3BB-4C69-AD76-D931EF26817A}"/>
    <cellStyle name="Millares [0] 6 3 4 3" xfId="17678" xr:uid="{6CA094BF-3172-4846-BAF2-D28C6182D386}"/>
    <cellStyle name="Millares [0] 6 3 4 3 2" xfId="39181" xr:uid="{44FA1B9D-A348-4241-81DE-2B1B80C6243D}"/>
    <cellStyle name="Millares [0] 6 3 4 4" xfId="24283" xr:uid="{1E75220B-B66B-4F15-870D-3C00470CD9D4}"/>
    <cellStyle name="Millares [0] 6 3 4 5" xfId="45786" xr:uid="{9740C229-87B3-4FBE-B193-64FE5257B834}"/>
    <cellStyle name="Millares [0] 6 3 4 6" xfId="52390" xr:uid="{7F8B7410-A6CC-4280-AA77-192B6A79CD16}"/>
    <cellStyle name="Millares [0] 6 3 5" xfId="3174" xr:uid="{C6DCB058-1691-4C2F-9F82-73C2EA45D230}"/>
    <cellStyle name="Millares [0] 6 3 5 2" xfId="11440" xr:uid="{88AD4B69-14E3-4BEA-83DC-E67A6FBCF599}"/>
    <cellStyle name="Millares [0] 6 3 5 2 2" xfId="32943" xr:uid="{022420E1-D671-4110-B402-A5BC45E54AAB}"/>
    <cellStyle name="Millares [0] 6 3 5 3" xfId="18075" xr:uid="{9CB92193-2D81-4C4D-BC05-0A90BFEBCDFC}"/>
    <cellStyle name="Millares [0] 6 3 5 3 2" xfId="39578" xr:uid="{6FEA2367-00B3-43DE-9DCD-8043F5012025}"/>
    <cellStyle name="Millares [0] 6 3 5 4" xfId="24680" xr:uid="{C1355301-620C-4DCB-B2CA-D84E8832804D}"/>
    <cellStyle name="Millares [0] 6 3 5 5" xfId="46183" xr:uid="{69D33659-228F-4F44-AD8C-BC458FF133D3}"/>
    <cellStyle name="Millares [0] 6 3 5 6" xfId="52787" xr:uid="{49856B91-2FB1-4ED3-8A36-1B21F4C64667}"/>
    <cellStyle name="Millares [0] 6 3 6" xfId="4921" xr:uid="{D77DD436-3E2F-4844-9608-21928017A609}"/>
    <cellStyle name="Millares [0] 6 3 6 2" xfId="13187" xr:uid="{7E38E019-474A-4773-85C2-4AE2775E85CA}"/>
    <cellStyle name="Millares [0] 6 3 6 2 2" xfId="34690" xr:uid="{C4EC0526-16C3-4FAC-BCF4-295C9D0BBE92}"/>
    <cellStyle name="Millares [0] 6 3 6 3" xfId="19822" xr:uid="{B4816572-6F8D-4D11-9515-F8224942BECD}"/>
    <cellStyle name="Millares [0] 6 3 6 3 2" xfId="41325" xr:uid="{C8B2D07C-8B4C-4A7D-8A66-7210E69C07DD}"/>
    <cellStyle name="Millares [0] 6 3 6 4" xfId="26427" xr:uid="{AA747CD2-65E8-4142-A7A4-5D404DCABFA5}"/>
    <cellStyle name="Millares [0] 6 3 6 5" xfId="47930" xr:uid="{137E5112-71FD-401A-8A19-FF4335894FCB}"/>
    <cellStyle name="Millares [0] 6 3 6 6" xfId="54534" xr:uid="{FD7CFF33-8BB4-48FE-85C7-D9027F4431F7}"/>
    <cellStyle name="Millares [0] 6 3 7" xfId="5313" xr:uid="{D23E0B63-6194-459E-8011-B2717A2C7AF0}"/>
    <cellStyle name="Millares [0] 6 3 7 2" xfId="13579" xr:uid="{BD87F0D4-275A-4131-9398-C14222C4CEB7}"/>
    <cellStyle name="Millares [0] 6 3 7 2 2" xfId="35082" xr:uid="{F73AAC33-4381-46D8-A86F-376118D324DF}"/>
    <cellStyle name="Millares [0] 6 3 7 3" xfId="20214" xr:uid="{231F5560-7E70-4D2F-8CBD-4871FDE9E30D}"/>
    <cellStyle name="Millares [0] 6 3 7 3 2" xfId="41717" xr:uid="{CECBB42A-A3F1-4760-8EDB-CB038606C5EA}"/>
    <cellStyle name="Millares [0] 6 3 7 4" xfId="26819" xr:uid="{77E11373-CD0B-466F-ADF3-1ACE6B8155B0}"/>
    <cellStyle name="Millares [0] 6 3 7 5" xfId="48322" xr:uid="{71D34295-44E2-4FAA-97F9-3832AD7C657C}"/>
    <cellStyle name="Millares [0] 6 3 7 6" xfId="54926" xr:uid="{A5B4B25F-448C-4999-BC9B-E0AE85522747}"/>
    <cellStyle name="Millares [0] 6 3 8" xfId="6954" xr:uid="{79324846-F1FC-4CC7-8D10-8DE82CF55FFE}"/>
    <cellStyle name="Millares [0] 6 3 8 2" xfId="28457" xr:uid="{D10F996E-59CE-4564-92BA-D361BD61756A}"/>
    <cellStyle name="Millares [0] 6 3 9" xfId="8610" xr:uid="{453CE10D-090B-4DBE-AC61-96D09A2E403A}"/>
    <cellStyle name="Millares [0] 6 3 9 2" xfId="30113" xr:uid="{453F784A-31C7-4A4A-80FC-A9CB382795DA}"/>
    <cellStyle name="Millares [0] 6 4" xfId="627" xr:uid="{0B59D7D9-FB9B-4EFF-8497-8BCDE1F8373B}"/>
    <cellStyle name="Millares [0] 6 4 10" xfId="43636" xr:uid="{373D2A6B-7A5E-413F-A23A-8BD09CA8E0A4}"/>
    <cellStyle name="Millares [0] 6 4 11" xfId="50240" xr:uid="{21CB52A9-CEAC-4CEB-A1F7-D4968F65564A}"/>
    <cellStyle name="Millares [0] 6 4 2" xfId="1573" xr:uid="{C3248581-ED3A-409C-8A01-B36E6CF81E49}"/>
    <cellStyle name="Millares [0] 6 4 2 2" xfId="4402" xr:uid="{3D33CA88-9B3C-49C9-B67F-C8EB5724B2E0}"/>
    <cellStyle name="Millares [0] 6 4 2 2 2" xfId="12668" xr:uid="{A37169F3-C1C8-4BDB-A31E-DD30B5D07E1C}"/>
    <cellStyle name="Millares [0] 6 4 2 2 2 2" xfId="34171" xr:uid="{E168CBEB-B0EC-412E-9327-257B027DDCA0}"/>
    <cellStyle name="Millares [0] 6 4 2 2 3" xfId="19303" xr:uid="{0FFDA3C7-CE6C-4FE1-919A-0354100EF676}"/>
    <cellStyle name="Millares [0] 6 4 2 2 3 2" xfId="40806" xr:uid="{14EE2A4E-E724-482E-AFE9-FF2CC5804D92}"/>
    <cellStyle name="Millares [0] 6 4 2 2 4" xfId="25908" xr:uid="{EE9F3BC0-3E67-4737-A6AE-C70EC5C03141}"/>
    <cellStyle name="Millares [0] 6 4 2 2 5" xfId="47411" xr:uid="{D5A9E511-7B23-41BE-A64A-F37009400982}"/>
    <cellStyle name="Millares [0] 6 4 2 2 6" xfId="54015" xr:uid="{A675C65A-3910-4DA3-BA7F-B4CB889A5A5A}"/>
    <cellStyle name="Millares [0] 6 4 2 3" xfId="6541" xr:uid="{0B2FCCBB-F895-47FC-84F7-C5442221407C}"/>
    <cellStyle name="Millares [0] 6 4 2 3 2" xfId="14807" xr:uid="{D5DEDA83-5DA7-4710-BCC3-E4C743BB2896}"/>
    <cellStyle name="Millares [0] 6 4 2 3 2 2" xfId="36310" xr:uid="{AA04157A-332C-4FAC-BDA5-A0569CE5E66E}"/>
    <cellStyle name="Millares [0] 6 4 2 3 3" xfId="21442" xr:uid="{A56841F9-269B-4CEC-8696-8C5B50367F73}"/>
    <cellStyle name="Millares [0] 6 4 2 3 3 2" xfId="42945" xr:uid="{15D73E94-32A5-4381-AD9A-074B3195613A}"/>
    <cellStyle name="Millares [0] 6 4 2 3 4" xfId="28047" xr:uid="{A43226DD-9906-45EB-A56D-1BD4486FA0F1}"/>
    <cellStyle name="Millares [0] 6 4 2 3 5" xfId="49550" xr:uid="{91F77BC7-4640-4E46-80EB-9A62B6A28476}"/>
    <cellStyle name="Millares [0] 6 4 2 3 6" xfId="56154" xr:uid="{BE5E7E1B-79F4-4672-9084-ED358467D4EE}"/>
    <cellStyle name="Millares [0] 6 4 2 4" xfId="8182" xr:uid="{F14CE939-F2F7-4537-BBC5-E1FDECC1CCBF}"/>
    <cellStyle name="Millares [0] 6 4 2 4 2" xfId="29685" xr:uid="{52D97706-CEFC-4E83-86B8-582C1E3E55EE}"/>
    <cellStyle name="Millares [0] 6 4 2 5" xfId="9839" xr:uid="{1D3E8D21-D388-4662-834E-D2595BE1D562}"/>
    <cellStyle name="Millares [0] 6 4 2 5 2" xfId="31342" xr:uid="{3B42F882-D649-4525-9A07-7919DB9FEDCF}"/>
    <cellStyle name="Millares [0] 6 4 2 6" xfId="16474" xr:uid="{3EAABC33-85A0-42DE-8EF5-7A6C9E99A768}"/>
    <cellStyle name="Millares [0] 6 4 2 6 2" xfId="37977" xr:uid="{FF4A9F96-A0A7-442B-A5F6-15D0886729AF}"/>
    <cellStyle name="Millares [0] 6 4 2 7" xfId="23079" xr:uid="{3F382C83-4C77-4942-9024-55F1FF43F82C}"/>
    <cellStyle name="Millares [0] 6 4 2 8" xfId="44582" xr:uid="{C56CE660-33B1-427C-905E-F0CBB8A491EF}"/>
    <cellStyle name="Millares [0] 6 4 2 9" xfId="51186" xr:uid="{50C43B33-0007-44B5-BB7E-45A3B85868EF}"/>
    <cellStyle name="Millares [0] 6 4 3" xfId="2260" xr:uid="{0AC62581-4714-45E6-AAB6-48EBE538D82E}"/>
    <cellStyle name="Millares [0] 6 4 3 2" xfId="10526" xr:uid="{346F7C9F-B22B-42C8-B632-0609ABA5C6CF}"/>
    <cellStyle name="Millares [0] 6 4 3 2 2" xfId="32029" xr:uid="{A0FF0A0A-E3A1-4A5A-9924-2DA00D9BF101}"/>
    <cellStyle name="Millares [0] 6 4 3 3" xfId="17161" xr:uid="{7837D6AB-6183-4478-BA71-A3204FCFFD29}"/>
    <cellStyle name="Millares [0] 6 4 3 3 2" xfId="38664" xr:uid="{A6E603C3-9A70-42CF-B388-116E23C74885}"/>
    <cellStyle name="Millares [0] 6 4 3 4" xfId="23766" xr:uid="{CC7D8AB8-086F-4FDC-9A46-FA940BAA2221}"/>
    <cellStyle name="Millares [0] 6 4 3 5" xfId="45269" xr:uid="{6161EF35-D9F5-4358-AFD5-AC6EF8ED8B45}"/>
    <cellStyle name="Millares [0] 6 4 3 6" xfId="51873" xr:uid="{149967DB-EC5D-4B11-97B4-724B92F77A78}"/>
    <cellStyle name="Millares [0] 6 4 4" xfId="3456" xr:uid="{0C70D058-F257-4000-8769-9AF5473CFD6E}"/>
    <cellStyle name="Millares [0] 6 4 4 2" xfId="11722" xr:uid="{EB3D6A2C-6CBD-48FA-B600-E451FADC8085}"/>
    <cellStyle name="Millares [0] 6 4 4 2 2" xfId="33225" xr:uid="{3AC303B1-6E0B-4E40-BBB1-DF1B3BB9A257}"/>
    <cellStyle name="Millares [0] 6 4 4 3" xfId="18357" xr:uid="{5933BACA-12B8-4081-AC82-25B1427DE8E5}"/>
    <cellStyle name="Millares [0] 6 4 4 3 2" xfId="39860" xr:uid="{BE8A630A-5BF7-49AC-96A0-41976BB1F741}"/>
    <cellStyle name="Millares [0] 6 4 4 4" xfId="24962" xr:uid="{4389C64B-0BA2-41DE-9857-9A3C657540FD}"/>
    <cellStyle name="Millares [0] 6 4 4 5" xfId="46465" xr:uid="{66A5E86B-2BC7-44CD-B06A-AC69ED074F19}"/>
    <cellStyle name="Millares [0] 6 4 4 6" xfId="53069" xr:uid="{0D74CDE7-65AA-41A5-B612-1A9073FBD1AE}"/>
    <cellStyle name="Millares [0] 6 4 5" xfId="5595" xr:uid="{5D3AFC4F-C4C2-41F0-965B-F51F2AB1AADF}"/>
    <cellStyle name="Millares [0] 6 4 5 2" xfId="13861" xr:uid="{0889457F-E54F-4813-99BE-4707B4E33E31}"/>
    <cellStyle name="Millares [0] 6 4 5 2 2" xfId="35364" xr:uid="{182DB010-066C-414F-9C64-C05D8AECE892}"/>
    <cellStyle name="Millares [0] 6 4 5 3" xfId="20496" xr:uid="{38F92F0D-936E-4074-A55E-E26F2E3D2C54}"/>
    <cellStyle name="Millares [0] 6 4 5 3 2" xfId="41999" xr:uid="{219C7AAC-EFC1-4300-A2E9-4FFD6C0440EB}"/>
    <cellStyle name="Millares [0] 6 4 5 4" xfId="27101" xr:uid="{EB28E2F4-7D2D-40F6-8933-F968ADD9CB2B}"/>
    <cellStyle name="Millares [0] 6 4 5 5" xfId="48604" xr:uid="{4E71F84A-2270-4FAB-BC82-CBF825F49B4B}"/>
    <cellStyle name="Millares [0] 6 4 5 6" xfId="55208" xr:uid="{728F2474-896B-452E-82F3-0F34C0BB6A6A}"/>
    <cellStyle name="Millares [0] 6 4 6" xfId="7236" xr:uid="{1692969B-7B6A-4208-9FF7-A47BC231C289}"/>
    <cellStyle name="Millares [0] 6 4 6 2" xfId="28739" xr:uid="{E1C734D2-A80F-4345-BE29-B21F699217FC}"/>
    <cellStyle name="Millares [0] 6 4 7" xfId="8893" xr:uid="{1F4795FD-6C3D-49A3-BE74-299A06F35558}"/>
    <cellStyle name="Millares [0] 6 4 7 2" xfId="30396" xr:uid="{77C84E74-4103-4A53-81B6-C1E2F01BFD05}"/>
    <cellStyle name="Millares [0] 6 4 8" xfId="15528" xr:uid="{71274D71-92BC-4E99-A6EA-02100CE113F9}"/>
    <cellStyle name="Millares [0] 6 4 8 2" xfId="37031" xr:uid="{7BD6CACF-B4DE-4565-A82F-5FA187C3791A}"/>
    <cellStyle name="Millares [0] 6 4 9" xfId="22133" xr:uid="{F4AF7822-8881-4D40-AEE8-CCF4B3DA7D96}"/>
    <cellStyle name="Millares [0] 6 5" xfId="895" xr:uid="{A14C662B-435B-452B-A662-95101133EC81}"/>
    <cellStyle name="Millares [0] 6 5 2" xfId="3724" xr:uid="{DE62EC14-5E4A-41D4-96DB-32E8A7E5327F}"/>
    <cellStyle name="Millares [0] 6 5 2 2" xfId="11990" xr:uid="{ED88EC23-E927-4479-ADC9-6598D40B7EB8}"/>
    <cellStyle name="Millares [0] 6 5 2 2 2" xfId="33493" xr:uid="{143EC469-0076-4D9E-B2BC-088441121C13}"/>
    <cellStyle name="Millares [0] 6 5 2 3" xfId="18625" xr:uid="{B99F217A-2AEA-4753-8F1D-A2C443C7818D}"/>
    <cellStyle name="Millares [0] 6 5 2 3 2" xfId="40128" xr:uid="{8942C884-D44A-4143-A77E-D0094EE3F2DA}"/>
    <cellStyle name="Millares [0] 6 5 2 4" xfId="25230" xr:uid="{BADBA803-DB89-4A72-97AC-1745B5FA7BB2}"/>
    <cellStyle name="Millares [0] 6 5 2 5" xfId="46733" xr:uid="{F6C8296C-65F7-4C30-A261-9977153AB1E4}"/>
    <cellStyle name="Millares [0] 6 5 2 6" xfId="53337" xr:uid="{2F9599F1-09F4-45E2-98E2-E7F36A357058}"/>
    <cellStyle name="Millares [0] 6 5 3" xfId="5863" xr:uid="{2DD46ED6-3526-4E20-87ED-FF3F5F32DEC2}"/>
    <cellStyle name="Millares [0] 6 5 3 2" xfId="14129" xr:uid="{9C6DEBBC-C3DA-4656-8CB8-FDB249BF4E3E}"/>
    <cellStyle name="Millares [0] 6 5 3 2 2" xfId="35632" xr:uid="{332B5781-D629-482E-A28E-26699BEC222C}"/>
    <cellStyle name="Millares [0] 6 5 3 3" xfId="20764" xr:uid="{D10797DC-076C-4CA5-9D90-8A1119A74B67}"/>
    <cellStyle name="Millares [0] 6 5 3 3 2" xfId="42267" xr:uid="{36722F15-A73D-4490-B733-AC626DE4BCE0}"/>
    <cellStyle name="Millares [0] 6 5 3 4" xfId="27369" xr:uid="{F4070B89-76F1-4BE9-91A4-2FA1EF105816}"/>
    <cellStyle name="Millares [0] 6 5 3 5" xfId="48872" xr:uid="{C76B2FAE-3EB3-4880-B83C-24B640C4B137}"/>
    <cellStyle name="Millares [0] 6 5 3 6" xfId="55476" xr:uid="{07475CE6-F51C-4C67-9E9C-F71873B2D316}"/>
    <cellStyle name="Millares [0] 6 5 4" xfId="7504" xr:uid="{C2565E42-C366-4A23-A17D-81211475D9BB}"/>
    <cellStyle name="Millares [0] 6 5 4 2" xfId="29007" xr:uid="{10A9306B-E28F-4680-9C33-8BCA5552BECC}"/>
    <cellStyle name="Millares [0] 6 5 5" xfId="9161" xr:uid="{78CB5D13-D5BF-4C02-BF16-EF3894E51D88}"/>
    <cellStyle name="Millares [0] 6 5 5 2" xfId="30664" xr:uid="{D50D30B7-2BC3-4D28-ABEC-7A49C08EF4E2}"/>
    <cellStyle name="Millares [0] 6 5 6" xfId="15796" xr:uid="{429AE7BB-2BCE-4AA4-A3DE-5B494276CD4A}"/>
    <cellStyle name="Millares [0] 6 5 6 2" xfId="37299" xr:uid="{E44374CB-FAC6-480E-ACBB-965E4EF438AD}"/>
    <cellStyle name="Millares [0] 6 5 7" xfId="22401" xr:uid="{0A2833D5-0262-4973-AB23-AFE7D461FC43}"/>
    <cellStyle name="Millares [0] 6 5 8" xfId="43904" xr:uid="{54FCDD85-622E-4669-A1AE-BABA8FC24761}"/>
    <cellStyle name="Millares [0] 6 5 9" xfId="50508" xr:uid="{DCFDCFF2-55C2-4BD4-8BE4-3296AAB2B7DF}"/>
    <cellStyle name="Millares [0] 6 6" xfId="1156" xr:uid="{CB4BA671-4DA2-4BCB-8718-DA25FA9E863B}"/>
    <cellStyle name="Millares [0] 6 6 2" xfId="3985" xr:uid="{A1CFD82B-6F46-445B-BC8B-D4C58FC8463A}"/>
    <cellStyle name="Millares [0] 6 6 2 2" xfId="12251" xr:uid="{127BDD5B-AE6A-41B0-843F-E57BBF6C28C9}"/>
    <cellStyle name="Millares [0] 6 6 2 2 2" xfId="33754" xr:uid="{9AD8C293-AF15-4A83-890B-C0E63D0E72F9}"/>
    <cellStyle name="Millares [0] 6 6 2 3" xfId="18886" xr:uid="{EE1A3EAC-7798-4EC8-B5E6-6DE02759A14D}"/>
    <cellStyle name="Millares [0] 6 6 2 3 2" xfId="40389" xr:uid="{AFFC313E-FD08-4359-9A2F-E349401B9832}"/>
    <cellStyle name="Millares [0] 6 6 2 4" xfId="25491" xr:uid="{25C21D81-6074-4D23-B059-3AFFC73BB919}"/>
    <cellStyle name="Millares [0] 6 6 2 5" xfId="46994" xr:uid="{55145D5A-D1B7-4ED5-8E13-3E81B94DF50F}"/>
    <cellStyle name="Millares [0] 6 6 2 6" xfId="53598" xr:uid="{AEB808D8-1F10-4E54-8C18-1517BB410BB6}"/>
    <cellStyle name="Millares [0] 6 6 3" xfId="6124" xr:uid="{D246E8D8-2E7E-420E-B166-9A26D165B00D}"/>
    <cellStyle name="Millares [0] 6 6 3 2" xfId="14390" xr:uid="{30069309-0DB8-430D-95DF-B6CEF458D36B}"/>
    <cellStyle name="Millares [0] 6 6 3 2 2" xfId="35893" xr:uid="{090C36DD-7183-4E68-A851-7672330F8264}"/>
    <cellStyle name="Millares [0] 6 6 3 3" xfId="21025" xr:uid="{7DA35154-BEB4-4D22-B652-44A4029C05A3}"/>
    <cellStyle name="Millares [0] 6 6 3 3 2" xfId="42528" xr:uid="{8BE68078-7F32-491B-B5F8-F88FA2601E77}"/>
    <cellStyle name="Millares [0] 6 6 3 4" xfId="27630" xr:uid="{DB0477B1-835C-4652-8729-5075EDCAFB3E}"/>
    <cellStyle name="Millares [0] 6 6 3 5" xfId="49133" xr:uid="{36A4AA57-9065-45CC-A373-18420753502B}"/>
    <cellStyle name="Millares [0] 6 6 3 6" xfId="55737" xr:uid="{1A66DAC4-C7D8-4D3C-9B5D-83A1F1550B50}"/>
    <cellStyle name="Millares [0] 6 6 4" xfId="7765" xr:uid="{108F1D32-F9F2-4D1A-8C8D-358CC52AC5CF}"/>
    <cellStyle name="Millares [0] 6 6 4 2" xfId="29268" xr:uid="{B9BA9000-0DD8-41EC-9284-92133A024E2F}"/>
    <cellStyle name="Millares [0] 6 6 5" xfId="9422" xr:uid="{8DD52402-C1E2-4761-AB04-DDE35FF6D450}"/>
    <cellStyle name="Millares [0] 6 6 5 2" xfId="30925" xr:uid="{12781261-FC77-4A09-95BD-9FF674CB5405}"/>
    <cellStyle name="Millares [0] 6 6 6" xfId="16057" xr:uid="{15EE8D24-406E-4D79-9BDF-A78DE459FD69}"/>
    <cellStyle name="Millares [0] 6 6 6 2" xfId="37560" xr:uid="{CB8EA4B9-5196-4FD8-9493-9B154E178A21}"/>
    <cellStyle name="Millares [0] 6 6 7" xfId="22662" xr:uid="{4FBC2874-DB0B-4CC6-88F2-B1CB2A68F3F2}"/>
    <cellStyle name="Millares [0] 6 6 8" xfId="44165" xr:uid="{8D958F0A-A9E9-408F-9425-314CA815966A}"/>
    <cellStyle name="Millares [0] 6 6 9" xfId="50769" xr:uid="{18B73E92-4BF1-4C41-BBE8-F8C7661F3685}"/>
    <cellStyle name="Millares [0] 6 7" xfId="1844" xr:uid="{FDC65EE4-7755-4EDD-BC6A-1A725AC4E4AD}"/>
    <cellStyle name="Millares [0] 6 7 2" xfId="10110" xr:uid="{ED647945-F3C6-4DEA-BA08-3703ED6D94D0}"/>
    <cellStyle name="Millares [0] 6 7 2 2" xfId="31613" xr:uid="{1D58FCEF-F9CB-40DF-9009-2DD13384E668}"/>
    <cellStyle name="Millares [0] 6 7 3" xfId="16745" xr:uid="{FD5A2622-1B1D-465D-96C8-F7E0DE1531E7}"/>
    <cellStyle name="Millares [0] 6 7 3 2" xfId="38248" xr:uid="{3EA9281E-6F16-4F36-B77F-19C32396B198}"/>
    <cellStyle name="Millares [0] 6 7 4" xfId="23350" xr:uid="{41945556-0E63-4C23-9B13-FCE500DCB17E}"/>
    <cellStyle name="Millares [0] 6 7 5" xfId="44853" xr:uid="{33014B76-1303-4E18-93F6-9600DADE2116}"/>
    <cellStyle name="Millares [0] 6 7 6" xfId="51457" xr:uid="{CAF20193-B971-46F6-AB4E-298CFD28F4CF}"/>
    <cellStyle name="Millares [0] 6 8" xfId="2529" xr:uid="{337EC779-46CE-4980-8F96-325870DA78C0}"/>
    <cellStyle name="Millares [0] 6 8 2" xfId="10795" xr:uid="{B8D76125-89A5-4656-8F97-CC75B1B32782}"/>
    <cellStyle name="Millares [0] 6 8 2 2" xfId="32298" xr:uid="{666A1A53-AF5C-4A16-B5AB-D98CFC7AD7B8}"/>
    <cellStyle name="Millares [0] 6 8 3" xfId="17430" xr:uid="{D840B649-3DB8-46F1-B5F7-C8385F270361}"/>
    <cellStyle name="Millares [0] 6 8 3 2" xfId="38933" xr:uid="{DDD7DA1F-A9FA-4667-930C-849752BDD4A6}"/>
    <cellStyle name="Millares [0] 6 8 4" xfId="24035" xr:uid="{731D1DC2-BF52-426B-9240-C6043B641E95}"/>
    <cellStyle name="Millares [0] 6 8 5" xfId="45538" xr:uid="{9A22FDE6-82ED-4657-BE64-6B516D20BFF1}"/>
    <cellStyle name="Millares [0] 6 8 6" xfId="52142" xr:uid="{B437C5BB-65EF-48FE-A200-D3FB1022D872}"/>
    <cellStyle name="Millares [0] 6 9" xfId="3040" xr:uid="{72E403FB-EB5F-466D-B43A-5E3AB0C7E7C0}"/>
    <cellStyle name="Millares [0] 6 9 2" xfId="11306" xr:uid="{978B1250-7713-4751-8C89-C05D8865231D}"/>
    <cellStyle name="Millares [0] 6 9 2 2" xfId="32809" xr:uid="{8FC86F6D-F0F2-47EF-8345-BF9FC1C47177}"/>
    <cellStyle name="Millares [0] 6 9 3" xfId="17941" xr:uid="{40D3ACC4-0022-40CB-A567-B0E70D66DF43}"/>
    <cellStyle name="Millares [0] 6 9 3 2" xfId="39444" xr:uid="{EA36B84C-11DC-43D1-B6E7-9F3A16220A92}"/>
    <cellStyle name="Millares [0] 6 9 4" xfId="24546" xr:uid="{AC3A79D3-73F9-4AC7-A15A-B1CFE748BA42}"/>
    <cellStyle name="Millares [0] 6 9 5" xfId="46049" xr:uid="{47871355-4AD0-4215-AA87-185968F4CBB7}"/>
    <cellStyle name="Millares [0] 6 9 6" xfId="52653" xr:uid="{55BD8366-607A-40AE-A67C-FA58B3F46D0F}"/>
    <cellStyle name="Millares [0] 7" xfId="139" xr:uid="{17B8E5B5-DD6C-4F4B-AA52-90B13576A119}"/>
    <cellStyle name="Millares [0] 7 10" xfId="4676" xr:uid="{B80D0E3E-382B-424B-8C49-B41946756ED9}"/>
    <cellStyle name="Millares [0] 7 10 2" xfId="12942" xr:uid="{E1F59AC8-4EDF-4DA7-AC96-6D1E52EDD09C}"/>
    <cellStyle name="Millares [0] 7 10 2 2" xfId="34445" xr:uid="{2FE0B7FE-7DE9-4E68-9B66-E570CB3CEE53}"/>
    <cellStyle name="Millares [0] 7 10 3" xfId="19577" xr:uid="{393026CB-EDA6-4ABE-A773-124EF7B87746}"/>
    <cellStyle name="Millares [0] 7 10 3 2" xfId="41080" xr:uid="{4E5948AA-0FFE-4EA6-A775-D7475C837BEF}"/>
    <cellStyle name="Millares [0] 7 10 4" xfId="26182" xr:uid="{578529DB-D0B1-4EBB-BBF9-77F1779014A6}"/>
    <cellStyle name="Millares [0] 7 10 5" xfId="47685" xr:uid="{D1E6E695-5990-49F5-BC86-FDCD0FA61A15}"/>
    <cellStyle name="Millares [0] 7 10 6" xfId="54289" xr:uid="{BA5D01AE-50F3-42FD-BD4A-B5B78DA17AC2}"/>
    <cellStyle name="Millares [0] 7 11" xfId="5179" xr:uid="{8984A077-61B9-4CC7-BE67-C24000302569}"/>
    <cellStyle name="Millares [0] 7 11 2" xfId="13445" xr:uid="{0FCD0C15-1DA1-45AD-ACC0-A2911119059D}"/>
    <cellStyle name="Millares [0] 7 11 2 2" xfId="34948" xr:uid="{3EFDE28A-6659-4F49-8FD3-8390AEC70095}"/>
    <cellStyle name="Millares [0] 7 11 3" xfId="20080" xr:uid="{1E0A5933-BF0E-459E-8E15-CD8817F89925}"/>
    <cellStyle name="Millares [0] 7 11 3 2" xfId="41583" xr:uid="{7FF9EE68-594E-411A-A223-6AB287BAD15A}"/>
    <cellStyle name="Millares [0] 7 11 4" xfId="26685" xr:uid="{545E4698-C005-4233-9EFB-83EDC5915851}"/>
    <cellStyle name="Millares [0] 7 11 5" xfId="48188" xr:uid="{61B7ADF3-B060-4829-BE7E-667BB64A4F97}"/>
    <cellStyle name="Millares [0] 7 11 6" xfId="54792" xr:uid="{C29B8A86-4444-44D3-A456-98D2DD25C068}"/>
    <cellStyle name="Millares [0] 7 12" xfId="6820" xr:uid="{37085041-502E-4218-801A-BEC8B6D8A106}"/>
    <cellStyle name="Millares [0] 7 12 2" xfId="28323" xr:uid="{2E119F3B-039C-4D7F-BE74-B7B53C7AACC4}"/>
    <cellStyle name="Millares [0] 7 13" xfId="8474" xr:uid="{4562872A-C44E-4D09-B389-802B632C676D}"/>
    <cellStyle name="Millares [0] 7 13 2" xfId="29977" xr:uid="{8F59F46C-80F4-4541-B875-51825664406E}"/>
    <cellStyle name="Millares [0] 7 14" xfId="15113" xr:uid="{A8D3A0B3-2AE2-4C72-B39C-1A723578D5F9}"/>
    <cellStyle name="Millares [0] 7 14 2" xfId="36616" xr:uid="{C9970996-808E-411E-AB10-936B2542F843}"/>
    <cellStyle name="Millares [0] 7 15" xfId="21718" xr:uid="{031DEA27-0B08-4D5F-857D-9C90F3D008F1}"/>
    <cellStyle name="Millares [0] 7 16" xfId="43221" xr:uid="{73EC35C9-612C-46AD-944D-F961B4E6349D}"/>
    <cellStyle name="Millares [0] 7 17" xfId="49825" xr:uid="{9FC91335-6464-47F8-A804-C8BE2BC90786}"/>
    <cellStyle name="Millares [0] 7 2" xfId="471" xr:uid="{2948FFAD-DC63-4072-8FF0-D11E34268617}"/>
    <cellStyle name="Millares [0] 7 2 10" xfId="7082" xr:uid="{3D3DB7C8-EFBD-40F2-A9C9-58BC512C86EF}"/>
    <cellStyle name="Millares [0] 7 2 10 2" xfId="28585" xr:uid="{917EE517-890A-4E61-BB94-E4A1CB023D9A}"/>
    <cellStyle name="Millares [0] 7 2 11" xfId="8738" xr:uid="{6388BF10-820B-47B0-A3EF-72AB1548E2B0}"/>
    <cellStyle name="Millares [0] 7 2 11 2" xfId="30241" xr:uid="{17B2E9AE-920E-4EF2-9653-8185A3714332}"/>
    <cellStyle name="Millares [0] 7 2 12" xfId="15374" xr:uid="{F8687895-C5C3-4746-8D15-AFEB0006CB88}"/>
    <cellStyle name="Millares [0] 7 2 12 2" xfId="36877" xr:uid="{8D4B5489-D4A5-459D-896B-4CF655D697BB}"/>
    <cellStyle name="Millares [0] 7 2 13" xfId="21979" xr:uid="{A03E5423-EA96-48D7-BBA0-F108C1C9BB63}"/>
    <cellStyle name="Millares [0] 7 2 14" xfId="43482" xr:uid="{88853CCE-F296-4104-9EE3-23C3F8760DCC}"/>
    <cellStyle name="Millares [0] 7 2 15" xfId="50086" xr:uid="{B0AB7BBB-C58D-4759-9261-902540BD59E6}"/>
    <cellStyle name="Millares [0] 7 2 2" xfId="753" xr:uid="{E1B3E42D-56E6-41D5-A2F8-55DA405EBDD3}"/>
    <cellStyle name="Millares [0] 7 2 2 10" xfId="15654" xr:uid="{702B6303-FE22-4887-AB9B-800925632E66}"/>
    <cellStyle name="Millares [0] 7 2 2 10 2" xfId="37157" xr:uid="{5A45B5C7-E8E9-4AB7-BE27-F843ACFBDFE4}"/>
    <cellStyle name="Millares [0] 7 2 2 11" xfId="22259" xr:uid="{F2EBD799-27D0-4AC0-A6CB-E388402EAD49}"/>
    <cellStyle name="Millares [0] 7 2 2 12" xfId="43762" xr:uid="{D70EB1C7-9227-4215-BFE3-6384971C55EE}"/>
    <cellStyle name="Millares [0] 7 2 2 13" xfId="50366" xr:uid="{32355E85-F0FB-4B61-875F-868163AB6023}"/>
    <cellStyle name="Millares [0] 7 2 2 2" xfId="1699" xr:uid="{6B3DD65D-7CB2-49C0-BA41-4EC3005BF784}"/>
    <cellStyle name="Millares [0] 7 2 2 2 2" xfId="4528" xr:uid="{A5F15612-83C3-4969-A7F6-8529D0B0144A}"/>
    <cellStyle name="Millares [0] 7 2 2 2 2 2" xfId="12794" xr:uid="{B07CB3CD-A76C-4540-8E0F-90F250FE50D8}"/>
    <cellStyle name="Millares [0] 7 2 2 2 2 2 2" xfId="34297" xr:uid="{D6D28FE2-459D-456E-A378-D37AFA5A74F2}"/>
    <cellStyle name="Millares [0] 7 2 2 2 2 3" xfId="19429" xr:uid="{2DCDEBFF-EE02-4456-8BB8-17F7E04BBA51}"/>
    <cellStyle name="Millares [0] 7 2 2 2 2 3 2" xfId="40932" xr:uid="{5516061D-47F5-48D5-AAB3-B77A4B9CA23D}"/>
    <cellStyle name="Millares [0] 7 2 2 2 2 4" xfId="26034" xr:uid="{FDC2CC8E-855A-4E58-AF3D-45E0DEB5BF3E}"/>
    <cellStyle name="Millares [0] 7 2 2 2 2 5" xfId="47537" xr:uid="{EF33AB43-816E-40BD-A553-D6F98B8270FA}"/>
    <cellStyle name="Millares [0] 7 2 2 2 2 6" xfId="54141" xr:uid="{C1BE587B-BC11-4753-999F-103B11D867D0}"/>
    <cellStyle name="Millares [0] 7 2 2 2 3" xfId="6667" xr:uid="{E2FF09F6-E6C2-4BA5-BF24-608AA6EB770E}"/>
    <cellStyle name="Millares [0] 7 2 2 2 3 2" xfId="14933" xr:uid="{6E89233B-202F-4243-854C-38938F86A4F3}"/>
    <cellStyle name="Millares [0] 7 2 2 2 3 2 2" xfId="36436" xr:uid="{63127105-D812-4B08-8662-17BC7847FC4E}"/>
    <cellStyle name="Millares [0] 7 2 2 2 3 3" xfId="21568" xr:uid="{AA08D2CF-CA23-46FA-9294-DB2CC85A702F}"/>
    <cellStyle name="Millares [0] 7 2 2 2 3 3 2" xfId="43071" xr:uid="{442306F1-FA57-4F49-8075-8EEF11ADA44A}"/>
    <cellStyle name="Millares [0] 7 2 2 2 3 4" xfId="28173" xr:uid="{F423A500-BD20-45F4-A017-E7A25B346AB1}"/>
    <cellStyle name="Millares [0] 7 2 2 2 3 5" xfId="49676" xr:uid="{AA739C21-0426-43B7-95A2-1B4D0199B54B}"/>
    <cellStyle name="Millares [0] 7 2 2 2 3 6" xfId="56280" xr:uid="{F950CB5A-D1E6-4104-AABF-8CE0DF8F0422}"/>
    <cellStyle name="Millares [0] 7 2 2 2 4" xfId="8308" xr:uid="{F693C8B1-6001-4430-A530-552A39BC0143}"/>
    <cellStyle name="Millares [0] 7 2 2 2 4 2" xfId="29811" xr:uid="{9C76200D-2CC3-44CF-A824-4E5CC9EFD393}"/>
    <cellStyle name="Millares [0] 7 2 2 2 5" xfId="9965" xr:uid="{BE49D8A7-3E26-442E-8B0D-1BEF402C2BA8}"/>
    <cellStyle name="Millares [0] 7 2 2 2 5 2" xfId="31468" xr:uid="{6720CCE3-5205-4491-98DE-82C70AC65E37}"/>
    <cellStyle name="Millares [0] 7 2 2 2 6" xfId="16600" xr:uid="{438440D8-B48B-43FE-9947-37CD6ABFD0E1}"/>
    <cellStyle name="Millares [0] 7 2 2 2 6 2" xfId="38103" xr:uid="{102C9BF1-3D40-4853-A0E6-1DB5A096751B}"/>
    <cellStyle name="Millares [0] 7 2 2 2 7" xfId="23205" xr:uid="{C2383760-5059-4C15-A951-1072E1D5D5D8}"/>
    <cellStyle name="Millares [0] 7 2 2 2 8" xfId="44708" xr:uid="{AB16DAE9-35CD-41E3-801B-F9E44964E43E}"/>
    <cellStyle name="Millares [0] 7 2 2 2 9" xfId="51312" xr:uid="{CE2A0979-2836-43C7-9A03-42FC9C1A3A97}"/>
    <cellStyle name="Millares [0] 7 2 2 3" xfId="2386" xr:uid="{390C51DE-DC9B-471E-8040-DD5F9518763E}"/>
    <cellStyle name="Millares [0] 7 2 2 3 2" xfId="10652" xr:uid="{B47D9115-0B77-4799-B19C-3C2CBA14332D}"/>
    <cellStyle name="Millares [0] 7 2 2 3 2 2" xfId="32155" xr:uid="{76937893-5674-4563-A930-6B843DAE3775}"/>
    <cellStyle name="Millares [0] 7 2 2 3 3" xfId="17287" xr:uid="{BB3D088E-F7FA-4E22-94A1-8C2E599D1B9D}"/>
    <cellStyle name="Millares [0] 7 2 2 3 3 2" xfId="38790" xr:uid="{267AC0D6-0249-4FF5-887A-72424C3B605E}"/>
    <cellStyle name="Millares [0] 7 2 2 3 4" xfId="23892" xr:uid="{F73FA6FD-BF92-43BC-AEC4-57B9ADC86B8D}"/>
    <cellStyle name="Millares [0] 7 2 2 3 5" xfId="45395" xr:uid="{4FEE2DC3-66B3-4620-8AB5-94103FFE0D66}"/>
    <cellStyle name="Millares [0] 7 2 2 3 6" xfId="51999" xr:uid="{2A90C266-4E08-40FD-A545-8ED8B04D0CFE}"/>
    <cellStyle name="Millares [0] 7 2 2 4" xfId="2903" xr:uid="{4E7AF45E-2A4E-49AA-854A-2ACFA249F1A0}"/>
    <cellStyle name="Millares [0] 7 2 2 4 2" xfId="11169" xr:uid="{87EFCB0D-DE05-494A-BC0A-FAC9A63AC362}"/>
    <cellStyle name="Millares [0] 7 2 2 4 2 2" xfId="32672" xr:uid="{1EAD7CCC-3404-4F5F-BDDF-9E3B83F21E31}"/>
    <cellStyle name="Millares [0] 7 2 2 4 3" xfId="17804" xr:uid="{4D7BD089-0535-4008-9CA2-B4440DB5C749}"/>
    <cellStyle name="Millares [0] 7 2 2 4 3 2" xfId="39307" xr:uid="{43B6A62D-00B1-4F30-B3B1-E6FA5184CD61}"/>
    <cellStyle name="Millares [0] 7 2 2 4 4" xfId="24409" xr:uid="{E30D91B8-7623-4860-A82E-15D7EF327CFF}"/>
    <cellStyle name="Millares [0] 7 2 2 4 5" xfId="45912" xr:uid="{7E03E824-D909-4C5B-BB1D-6777803D0C23}"/>
    <cellStyle name="Millares [0] 7 2 2 4 6" xfId="52516" xr:uid="{03A75648-79D3-460C-ADE9-FF8489BB45FA}"/>
    <cellStyle name="Millares [0] 7 2 2 5" xfId="3582" xr:uid="{5A5FEAE3-2CF3-4330-8768-ABD07803B361}"/>
    <cellStyle name="Millares [0] 7 2 2 5 2" xfId="11848" xr:uid="{4073CC6F-0198-4E0F-A083-099AF36790E7}"/>
    <cellStyle name="Millares [0] 7 2 2 5 2 2" xfId="33351" xr:uid="{93779F00-53CD-4651-90D2-3C623C7C1C03}"/>
    <cellStyle name="Millares [0] 7 2 2 5 3" xfId="18483" xr:uid="{366390D2-011A-47E5-9556-3F7DC363A9A2}"/>
    <cellStyle name="Millares [0] 7 2 2 5 3 2" xfId="39986" xr:uid="{5FD7BF9B-196E-469C-88C2-079808F54429}"/>
    <cellStyle name="Millares [0] 7 2 2 5 4" xfId="25088" xr:uid="{A249E2B7-5424-47BB-BAE3-1D4070729543}"/>
    <cellStyle name="Millares [0] 7 2 2 5 5" xfId="46591" xr:uid="{16A42F0F-7A7E-489C-9929-0D75FB6D5103}"/>
    <cellStyle name="Millares [0] 7 2 2 5 6" xfId="53195" xr:uid="{B4760C3B-5DA0-4ECB-93BB-693F0F7C4BA4}"/>
    <cellStyle name="Millares [0] 7 2 2 6" xfId="5047" xr:uid="{072339B2-9546-4109-89C0-F9707A31F478}"/>
    <cellStyle name="Millares [0] 7 2 2 6 2" xfId="13313" xr:uid="{508A62DA-BA3D-48E9-A0C2-725C95A1F34E}"/>
    <cellStyle name="Millares [0] 7 2 2 6 2 2" xfId="34816" xr:uid="{21144E8E-15ED-4662-8426-FE9D7A4A5E64}"/>
    <cellStyle name="Millares [0] 7 2 2 6 3" xfId="19948" xr:uid="{303ECE40-05E1-497F-AED2-554C0BC808A5}"/>
    <cellStyle name="Millares [0] 7 2 2 6 3 2" xfId="41451" xr:uid="{12FE1A18-F6A1-4C56-A07F-C5415E2581BA}"/>
    <cellStyle name="Millares [0] 7 2 2 6 4" xfId="26553" xr:uid="{97EBDA0B-FCAF-4DAD-B206-D301A64D5CC0}"/>
    <cellStyle name="Millares [0] 7 2 2 6 5" xfId="48056" xr:uid="{C9BE0D69-521F-40EE-BFFB-94F5583366D1}"/>
    <cellStyle name="Millares [0] 7 2 2 6 6" xfId="54660" xr:uid="{54C4FA24-3F2A-42BA-83BF-D4E7ADA3BE05}"/>
    <cellStyle name="Millares [0] 7 2 2 7" xfId="5721" xr:uid="{4AD56A6B-7252-484F-B790-71ACA36ACE3C}"/>
    <cellStyle name="Millares [0] 7 2 2 7 2" xfId="13987" xr:uid="{90804A31-9A32-4C4F-9A82-36C23F460FD7}"/>
    <cellStyle name="Millares [0] 7 2 2 7 2 2" xfId="35490" xr:uid="{AF7A627D-E1BB-4157-948A-A5BBEC93C3FE}"/>
    <cellStyle name="Millares [0] 7 2 2 7 3" xfId="20622" xr:uid="{9EE9EF2C-B287-4B58-88DB-576D6BFC2494}"/>
    <cellStyle name="Millares [0] 7 2 2 7 3 2" xfId="42125" xr:uid="{961C5A6D-F91B-4586-8B28-9D64B6708ADF}"/>
    <cellStyle name="Millares [0] 7 2 2 7 4" xfId="27227" xr:uid="{4AABAD49-F430-4513-89AE-939A4C636A4B}"/>
    <cellStyle name="Millares [0] 7 2 2 7 5" xfId="48730" xr:uid="{D46E3E62-BAF9-49D7-91ED-CCB2792F10AC}"/>
    <cellStyle name="Millares [0] 7 2 2 7 6" xfId="55334" xr:uid="{F56204B3-A9D3-41EE-A1F2-A5706E173AF7}"/>
    <cellStyle name="Millares [0] 7 2 2 8" xfId="7362" xr:uid="{25C6F516-A55A-4E6B-94C6-D69C18F77105}"/>
    <cellStyle name="Millares [0] 7 2 2 8 2" xfId="28865" xr:uid="{A39EC7ED-482A-49AE-8126-043FB333EA7E}"/>
    <cellStyle name="Millares [0] 7 2 2 9" xfId="9019" xr:uid="{AF810AC0-44A8-4C0F-8925-CE6802431E4C}"/>
    <cellStyle name="Millares [0] 7 2 2 9 2" xfId="30522" xr:uid="{E4BC2F71-AC46-432D-91C4-E7B714C7AA99}"/>
    <cellStyle name="Millares [0] 7 2 3" xfId="1023" xr:uid="{601E957F-816D-46CA-8234-73CE3691592C}"/>
    <cellStyle name="Millares [0] 7 2 3 2" xfId="3852" xr:uid="{03006E95-F731-4A53-8231-843BDBB4D852}"/>
    <cellStyle name="Millares [0] 7 2 3 2 2" xfId="12118" xr:uid="{6430A425-DE09-4237-A402-98905FFB55C8}"/>
    <cellStyle name="Millares [0] 7 2 3 2 2 2" xfId="33621" xr:uid="{C4F369F6-E71F-4C05-AE87-6F0B297B6955}"/>
    <cellStyle name="Millares [0] 7 2 3 2 3" xfId="18753" xr:uid="{966EC74B-4365-449D-845F-72A605D62765}"/>
    <cellStyle name="Millares [0] 7 2 3 2 3 2" xfId="40256" xr:uid="{E9A18041-0B9C-4F58-B2DE-263F377D3C6B}"/>
    <cellStyle name="Millares [0] 7 2 3 2 4" xfId="25358" xr:uid="{4CFD2F54-E60C-4126-ADBF-83055D823441}"/>
    <cellStyle name="Millares [0] 7 2 3 2 5" xfId="46861" xr:uid="{25FD7A33-8C5D-40D3-B161-42C508D9EA80}"/>
    <cellStyle name="Millares [0] 7 2 3 2 6" xfId="53465" xr:uid="{8B9FFA6C-6249-461C-88AF-17E6EB8BCEF6}"/>
    <cellStyle name="Millares [0] 7 2 3 3" xfId="5991" xr:uid="{782AA6B3-F0D4-4CBB-A1B5-EA359EF9F51C}"/>
    <cellStyle name="Millares [0] 7 2 3 3 2" xfId="14257" xr:uid="{EB72EC56-B5CF-43B8-B55B-59ADBF2301E3}"/>
    <cellStyle name="Millares [0] 7 2 3 3 2 2" xfId="35760" xr:uid="{743261DB-6C24-4DED-880D-2ED4533F81F8}"/>
    <cellStyle name="Millares [0] 7 2 3 3 3" xfId="20892" xr:uid="{DF8B75D4-75FC-4A40-B177-5A1DC1FFEC60}"/>
    <cellStyle name="Millares [0] 7 2 3 3 3 2" xfId="42395" xr:uid="{70BEE6D2-9CB4-4BCA-9929-E5D6F73CAAE7}"/>
    <cellStyle name="Millares [0] 7 2 3 3 4" xfId="27497" xr:uid="{D91DC0D1-F491-4799-8CC8-24549F21DC73}"/>
    <cellStyle name="Millares [0] 7 2 3 3 5" xfId="49000" xr:uid="{086E2BAE-2F6B-47B3-A8DD-1683A7FC21C2}"/>
    <cellStyle name="Millares [0] 7 2 3 3 6" xfId="55604" xr:uid="{58B88F9D-78EA-46B9-BBED-1DF1575052A0}"/>
    <cellStyle name="Millares [0] 7 2 3 4" xfId="7632" xr:uid="{67732755-BD02-4A97-94CD-5DCBC6960BF2}"/>
    <cellStyle name="Millares [0] 7 2 3 4 2" xfId="29135" xr:uid="{33B43DE7-AEDA-455A-B1A6-31DABCDE0C96}"/>
    <cellStyle name="Millares [0] 7 2 3 5" xfId="9289" xr:uid="{33F7F3FA-C5DD-44D6-A8D5-930835676B47}"/>
    <cellStyle name="Millares [0] 7 2 3 5 2" xfId="30792" xr:uid="{2AA472D5-600D-4108-9B3A-6D4B0AC45948}"/>
    <cellStyle name="Millares [0] 7 2 3 6" xfId="15924" xr:uid="{9FF8BA49-A403-4AD2-8A10-DD8C96412ED8}"/>
    <cellStyle name="Millares [0] 7 2 3 6 2" xfId="37427" xr:uid="{2E0AE2BE-53C5-461C-BC79-5881E6870FA3}"/>
    <cellStyle name="Millares [0] 7 2 3 7" xfId="22529" xr:uid="{99A340B6-6191-42B1-879A-176F2D680807}"/>
    <cellStyle name="Millares [0] 7 2 3 8" xfId="44032" xr:uid="{4CCF4DDA-C170-47FC-BEAC-E35B723E62FC}"/>
    <cellStyle name="Millares [0] 7 2 3 9" xfId="50636" xr:uid="{CC2F607C-D38C-4244-B8C1-08D59DF2F5EC}"/>
    <cellStyle name="Millares [0] 7 2 4" xfId="1419" xr:uid="{1220F307-081D-40A6-9A3A-A0DC6A3FE153}"/>
    <cellStyle name="Millares [0] 7 2 4 2" xfId="4248" xr:uid="{7DC44FBA-0658-46B8-811E-C22B7490ECC5}"/>
    <cellStyle name="Millares [0] 7 2 4 2 2" xfId="12514" xr:uid="{F4FE9890-6F3F-41D1-960A-88AD39E23E8F}"/>
    <cellStyle name="Millares [0] 7 2 4 2 2 2" xfId="34017" xr:uid="{A22506FE-86DA-4907-89A8-785FE23B719A}"/>
    <cellStyle name="Millares [0] 7 2 4 2 3" xfId="19149" xr:uid="{9AB46A33-AE47-42D1-AB06-2A37300EBA4C}"/>
    <cellStyle name="Millares [0] 7 2 4 2 3 2" xfId="40652" xr:uid="{10E557F9-A2F5-415D-8357-F5D2256E1B40}"/>
    <cellStyle name="Millares [0] 7 2 4 2 4" xfId="25754" xr:uid="{463D38AD-249E-445E-A81C-5E6E4977D382}"/>
    <cellStyle name="Millares [0] 7 2 4 2 5" xfId="47257" xr:uid="{5EA85615-02B3-4E85-8D5C-FEC9BEF93258}"/>
    <cellStyle name="Millares [0] 7 2 4 2 6" xfId="53861" xr:uid="{4851A174-8517-46C9-8E42-D6CEDAA46A59}"/>
    <cellStyle name="Millares [0] 7 2 4 3" xfId="6387" xr:uid="{553D7C60-FEDB-40D4-B4F4-E4759EA534BD}"/>
    <cellStyle name="Millares [0] 7 2 4 3 2" xfId="14653" xr:uid="{C2F2B16E-0FA3-41CF-B02B-C7D47F546C41}"/>
    <cellStyle name="Millares [0] 7 2 4 3 2 2" xfId="36156" xr:uid="{B481FD97-8228-401A-A158-0844046A2D81}"/>
    <cellStyle name="Millares [0] 7 2 4 3 3" xfId="21288" xr:uid="{E19364EB-7441-4A16-BE73-529DFC248E5D}"/>
    <cellStyle name="Millares [0] 7 2 4 3 3 2" xfId="42791" xr:uid="{E4A15951-A693-4137-A613-3D9573E01C66}"/>
    <cellStyle name="Millares [0] 7 2 4 3 4" xfId="27893" xr:uid="{B884A8AC-AF3B-4C10-A2F5-2358D01A9EB0}"/>
    <cellStyle name="Millares [0] 7 2 4 3 5" xfId="49396" xr:uid="{22C6B805-5C99-41AC-80C6-38F20FF2CFED}"/>
    <cellStyle name="Millares [0] 7 2 4 3 6" xfId="56000" xr:uid="{18A6E4E2-564C-4CF1-B059-DAEA54B413E2}"/>
    <cellStyle name="Millares [0] 7 2 4 4" xfId="8028" xr:uid="{6BB9C3E6-EB9C-4946-ADB5-2E05E824E550}"/>
    <cellStyle name="Millares [0] 7 2 4 4 2" xfId="29531" xr:uid="{21EED682-FA7A-4D13-8F48-DC239602A636}"/>
    <cellStyle name="Millares [0] 7 2 4 5" xfId="9685" xr:uid="{ACFB844F-3499-4A82-B003-275BB0473695}"/>
    <cellStyle name="Millares [0] 7 2 4 5 2" xfId="31188" xr:uid="{3422A145-DF15-4E47-A507-2EEBA0AAC9B2}"/>
    <cellStyle name="Millares [0] 7 2 4 6" xfId="16320" xr:uid="{42A1A569-DA0D-4F54-8488-1A59398CF229}"/>
    <cellStyle name="Millares [0] 7 2 4 6 2" xfId="37823" xr:uid="{FE9488B0-0A22-462F-AE7A-9223FEBFE70D}"/>
    <cellStyle name="Millares [0] 7 2 4 7" xfId="22925" xr:uid="{37DC2EE4-BC0F-4774-B630-4F7B16B52958}"/>
    <cellStyle name="Millares [0] 7 2 4 8" xfId="44428" xr:uid="{3F1906C0-75A0-499E-9461-0466C3B811AF}"/>
    <cellStyle name="Millares [0] 7 2 4 9" xfId="51032" xr:uid="{EAEB2E53-8E44-4995-9E43-CF6827020967}"/>
    <cellStyle name="Millares [0] 7 2 5" xfId="2106" xr:uid="{FFE18E72-F95B-4E70-A057-DE3B91252D6B}"/>
    <cellStyle name="Millares [0] 7 2 5 2" xfId="10372" xr:uid="{8239D722-73F0-4CE8-9D80-6C9673127A4C}"/>
    <cellStyle name="Millares [0] 7 2 5 2 2" xfId="31875" xr:uid="{67CE344D-F3C9-4997-B995-5C3DEA9D38B4}"/>
    <cellStyle name="Millares [0] 7 2 5 3" xfId="17007" xr:uid="{B413FB46-5871-4E26-A265-42B09E314D75}"/>
    <cellStyle name="Millares [0] 7 2 5 3 2" xfId="38510" xr:uid="{38CD0F86-A27D-4191-86C2-8E34FE345C69}"/>
    <cellStyle name="Millares [0] 7 2 5 4" xfId="23612" xr:uid="{2926C770-4999-4181-9052-6BF1777FCE43}"/>
    <cellStyle name="Millares [0] 7 2 5 5" xfId="45115" xr:uid="{AB13A4E2-A459-4811-91CC-06027CB6319B}"/>
    <cellStyle name="Millares [0] 7 2 5 6" xfId="51719" xr:uid="{8DE20D08-E22F-43F3-A821-F25C7EC08F67}"/>
    <cellStyle name="Millares [0] 7 2 6" xfId="2654" xr:uid="{1D2823C6-8776-4C56-B78E-0DC4AD758444}"/>
    <cellStyle name="Millares [0] 7 2 6 2" xfId="10920" xr:uid="{A4B3ED9A-19E4-48FD-9729-C1343109C80E}"/>
    <cellStyle name="Millares [0] 7 2 6 2 2" xfId="32423" xr:uid="{0B761204-0E8C-4F6C-AAD6-6042EE7C3C2E}"/>
    <cellStyle name="Millares [0] 7 2 6 3" xfId="17555" xr:uid="{47314096-1BC8-4612-8359-C07FEA641F23}"/>
    <cellStyle name="Millares [0] 7 2 6 3 2" xfId="39058" xr:uid="{6771143A-8744-4B45-87CF-79EA486A2FA5}"/>
    <cellStyle name="Millares [0] 7 2 6 4" xfId="24160" xr:uid="{C70B957B-FE85-4770-AD09-4EAB8EEDDD16}"/>
    <cellStyle name="Millares [0] 7 2 6 5" xfId="45663" xr:uid="{F7D3B790-DEFC-44C7-ACCE-CEDF9D72A773}"/>
    <cellStyle name="Millares [0] 7 2 6 6" xfId="52267" xr:uid="{2090EACC-CF43-44E6-B82F-7781F6999549}"/>
    <cellStyle name="Millares [0] 7 2 7" xfId="3302" xr:uid="{EEED926C-A072-4EF4-B6E0-6B29799094F7}"/>
    <cellStyle name="Millares [0] 7 2 7 2" xfId="11568" xr:uid="{6B090B55-7764-4DBD-AFEE-4F012F728432}"/>
    <cellStyle name="Millares [0] 7 2 7 2 2" xfId="33071" xr:uid="{C96E841D-4A46-4E32-B3FC-E9C610BAF15A}"/>
    <cellStyle name="Millares [0] 7 2 7 3" xfId="18203" xr:uid="{5603E5E3-852E-4918-9D23-DBA4E51B17E8}"/>
    <cellStyle name="Millares [0] 7 2 7 3 2" xfId="39706" xr:uid="{A0728289-7E92-4137-967C-7CF7C3BADDA7}"/>
    <cellStyle name="Millares [0] 7 2 7 4" xfId="24808" xr:uid="{671F6694-87DB-4235-A3C4-DDC198BFDFA6}"/>
    <cellStyle name="Millares [0] 7 2 7 5" xfId="46311" xr:uid="{D9BE13F7-FB98-4A1C-B1AC-CA3C38F58BB9}"/>
    <cellStyle name="Millares [0] 7 2 7 6" xfId="52915" xr:uid="{F0CFC4F3-FD53-4611-A4AA-9EB27620DDC3}"/>
    <cellStyle name="Millares [0] 7 2 8" xfId="4798" xr:uid="{236655C4-E346-4363-BE00-EDC0E69591C5}"/>
    <cellStyle name="Millares [0] 7 2 8 2" xfId="13064" xr:uid="{1189D30D-3AA7-413B-B36E-7FC6A2B28311}"/>
    <cellStyle name="Millares [0] 7 2 8 2 2" xfId="34567" xr:uid="{96699E57-6A33-4D90-B7A6-8EE161F27F01}"/>
    <cellStyle name="Millares [0] 7 2 8 3" xfId="19699" xr:uid="{FAF7F681-CAB4-4E75-B959-5E4CF5151D06}"/>
    <cellStyle name="Millares [0] 7 2 8 3 2" xfId="41202" xr:uid="{EBA0EA98-DD60-4B93-AF96-3FFA6EDCA04D}"/>
    <cellStyle name="Millares [0] 7 2 8 4" xfId="26304" xr:uid="{7385A183-EBEB-436E-BEAE-A553EEC42C1A}"/>
    <cellStyle name="Millares [0] 7 2 8 5" xfId="47807" xr:uid="{B9E6E18F-2341-4D9E-BBF9-7F8DA6E4C9E5}"/>
    <cellStyle name="Millares [0] 7 2 8 6" xfId="54411" xr:uid="{A9DFCAFE-C44A-4FF9-98F4-8B3D3EC99D6D}"/>
    <cellStyle name="Millares [0] 7 2 9" xfId="5441" xr:uid="{CFB2A1D0-32A0-4B20-81FE-98003E6BC8AE}"/>
    <cellStyle name="Millares [0] 7 2 9 2" xfId="13707" xr:uid="{44DDF273-9406-4356-AB79-A5FB285EE415}"/>
    <cellStyle name="Millares [0] 7 2 9 2 2" xfId="35210" xr:uid="{CF515058-2AA1-44FB-B76A-09F5E9B8E179}"/>
    <cellStyle name="Millares [0] 7 2 9 3" xfId="20342" xr:uid="{F7FA5FC7-3C40-4654-83EC-3DE8C58EC0E5}"/>
    <cellStyle name="Millares [0] 7 2 9 3 2" xfId="41845" xr:uid="{124DD545-D830-492E-8FBE-82E036340D46}"/>
    <cellStyle name="Millares [0] 7 2 9 4" xfId="26947" xr:uid="{1F1FB6A2-E252-47AE-B9A2-76EBFC35930A}"/>
    <cellStyle name="Millares [0] 7 2 9 5" xfId="48450" xr:uid="{BED4BBF8-517B-426E-A9F0-1C636DD6F279}"/>
    <cellStyle name="Millares [0] 7 2 9 6" xfId="55054" xr:uid="{E9A66C01-693D-4396-BA1F-1E855C574CAC}"/>
    <cellStyle name="Millares [0] 7 3" xfId="344" xr:uid="{C11536A5-1440-42F2-9B78-3A46CCC11F56}"/>
    <cellStyle name="Millares [0] 7 3 10" xfId="15247" xr:uid="{C773F0E8-1BA5-45AB-A720-109734053DEC}"/>
    <cellStyle name="Millares [0] 7 3 10 2" xfId="36750" xr:uid="{5FB6478F-85FC-41B1-AD59-60F5F22539BB}"/>
    <cellStyle name="Millares [0] 7 3 11" xfId="21852" xr:uid="{66B959BF-9F5A-480E-90C4-D3E7A4930ECC}"/>
    <cellStyle name="Millares [0] 7 3 12" xfId="43355" xr:uid="{0140491D-AE5C-4F96-9BB6-20E1065B4805}"/>
    <cellStyle name="Millares [0] 7 3 13" xfId="49959" xr:uid="{DA89F9E5-9AA1-457C-947B-B2E32903754D}"/>
    <cellStyle name="Millares [0] 7 3 2" xfId="1292" xr:uid="{0350CC78-12BF-493F-BAF6-D79209116F31}"/>
    <cellStyle name="Millares [0] 7 3 2 2" xfId="4121" xr:uid="{EC64C8AB-595A-44BD-99CE-8C65DC4CBC6A}"/>
    <cellStyle name="Millares [0] 7 3 2 2 2" xfId="12387" xr:uid="{29B0E64A-18DC-4B46-A7E8-50C045657043}"/>
    <cellStyle name="Millares [0] 7 3 2 2 2 2" xfId="33890" xr:uid="{CB56692B-ADF3-4954-9DD6-353A0CEF24EC}"/>
    <cellStyle name="Millares [0] 7 3 2 2 3" xfId="19022" xr:uid="{A35D902B-D9C4-4A60-AA93-A397113ED66F}"/>
    <cellStyle name="Millares [0] 7 3 2 2 3 2" xfId="40525" xr:uid="{7B63604C-04FF-46A9-AA8E-9A5AD05B8047}"/>
    <cellStyle name="Millares [0] 7 3 2 2 4" xfId="25627" xr:uid="{3BC194D5-3493-41A5-83DC-67FA0C86610A}"/>
    <cellStyle name="Millares [0] 7 3 2 2 5" xfId="47130" xr:uid="{5D80F9DE-D552-4363-81D0-A8D12FEF9F59}"/>
    <cellStyle name="Millares [0] 7 3 2 2 6" xfId="53734" xr:uid="{540546BB-651A-4E9E-BA0A-4375704CAF4C}"/>
    <cellStyle name="Millares [0] 7 3 2 3" xfId="6260" xr:uid="{9C5AAA57-5026-4D1A-B196-1E76AEAAFAA7}"/>
    <cellStyle name="Millares [0] 7 3 2 3 2" xfId="14526" xr:uid="{E06DA9D9-BB02-43F7-8D43-7D82E9843523}"/>
    <cellStyle name="Millares [0] 7 3 2 3 2 2" xfId="36029" xr:uid="{42C59D4D-AD18-4175-BB1B-150F6C112D89}"/>
    <cellStyle name="Millares [0] 7 3 2 3 3" xfId="21161" xr:uid="{8F743F2D-3C60-4D67-91D8-7CD657341875}"/>
    <cellStyle name="Millares [0] 7 3 2 3 3 2" xfId="42664" xr:uid="{B5285868-B2DE-4F23-A96E-A0E762CE8A93}"/>
    <cellStyle name="Millares [0] 7 3 2 3 4" xfId="27766" xr:uid="{7038ABD0-32D8-4B4A-B5F7-90A6B201707A}"/>
    <cellStyle name="Millares [0] 7 3 2 3 5" xfId="49269" xr:uid="{838AD64B-73C9-4127-B370-983DA32BFF8A}"/>
    <cellStyle name="Millares [0] 7 3 2 3 6" xfId="55873" xr:uid="{FCD27A70-E085-495D-99A6-8518035147D9}"/>
    <cellStyle name="Millares [0] 7 3 2 4" xfId="7901" xr:uid="{D7FA48FC-9B7D-495B-B059-8AEFCBEB54DF}"/>
    <cellStyle name="Millares [0] 7 3 2 4 2" xfId="29404" xr:uid="{D1D4EC02-3EC9-475F-9422-8DBCDFE91DB0}"/>
    <cellStyle name="Millares [0] 7 3 2 5" xfId="9558" xr:uid="{9FC49093-DA09-4371-AC24-8646E5E61DE6}"/>
    <cellStyle name="Millares [0] 7 3 2 5 2" xfId="31061" xr:uid="{979D3B55-78EA-42B7-BD4F-852994D26CA4}"/>
    <cellStyle name="Millares [0] 7 3 2 6" xfId="16193" xr:uid="{D9AEF133-3038-49B1-83F8-1F6F89CB8CA5}"/>
    <cellStyle name="Millares [0] 7 3 2 6 2" xfId="37696" xr:uid="{8A8A7B11-3EC2-4B76-8977-4D3553E77227}"/>
    <cellStyle name="Millares [0] 7 3 2 7" xfId="22798" xr:uid="{D6797FFD-B24C-4740-9A46-A9ED7590BB71}"/>
    <cellStyle name="Millares [0] 7 3 2 8" xfId="44301" xr:uid="{35EA5C8A-3F1B-4601-8E7F-B20638C6B1EE}"/>
    <cellStyle name="Millares [0] 7 3 2 9" xfId="50905" xr:uid="{B0D713B9-B77F-4919-BF90-54FDB53C551D}"/>
    <cellStyle name="Millares [0] 7 3 3" xfId="1979" xr:uid="{D362DC31-92E1-441E-A077-A4A5640632A9}"/>
    <cellStyle name="Millares [0] 7 3 3 2" xfId="10245" xr:uid="{6567DBB0-259A-41D6-BACE-EEE51A1C3168}"/>
    <cellStyle name="Millares [0] 7 3 3 2 2" xfId="31748" xr:uid="{38A6CCAD-9E50-4E14-8FF0-E78609A886F7}"/>
    <cellStyle name="Millares [0] 7 3 3 3" xfId="16880" xr:uid="{97879242-F996-44BD-A5D2-81CEA2BF213F}"/>
    <cellStyle name="Millares [0] 7 3 3 3 2" xfId="38383" xr:uid="{6C56F7A6-C2DF-418D-9FF5-B1FD784622C2}"/>
    <cellStyle name="Millares [0] 7 3 3 4" xfId="23485" xr:uid="{D053A1EF-13DF-4A74-AA9C-B7BCB4547FE7}"/>
    <cellStyle name="Millares [0] 7 3 3 5" xfId="44988" xr:uid="{3EC4593A-F8FE-40D7-BAD5-51949471C760}"/>
    <cellStyle name="Millares [0] 7 3 3 6" xfId="51592" xr:uid="{E6641FDB-1DDA-4B44-ABB5-55A80BAD7892}"/>
    <cellStyle name="Millares [0] 7 3 4" xfId="2778" xr:uid="{0E36D76E-F905-493D-B1A8-2EFFC6C94BCC}"/>
    <cellStyle name="Millares [0] 7 3 4 2" xfId="11044" xr:uid="{D2FC9A0F-7022-448C-830F-F8BE359C8840}"/>
    <cellStyle name="Millares [0] 7 3 4 2 2" xfId="32547" xr:uid="{32004941-77CB-47FD-B721-929AC3DFFF7E}"/>
    <cellStyle name="Millares [0] 7 3 4 3" xfId="17679" xr:uid="{AB630850-9AEB-41C9-BD47-7EF20ECA8EB9}"/>
    <cellStyle name="Millares [0] 7 3 4 3 2" xfId="39182" xr:uid="{1B11A301-E9EA-45C4-A596-2345A630BBC8}"/>
    <cellStyle name="Millares [0] 7 3 4 4" xfId="24284" xr:uid="{FCC2D9DC-4746-4398-89F9-7A230552B364}"/>
    <cellStyle name="Millares [0] 7 3 4 5" xfId="45787" xr:uid="{6DBB404B-A9EE-4319-8856-ACE2D19EC529}"/>
    <cellStyle name="Millares [0] 7 3 4 6" xfId="52391" xr:uid="{B9B467C8-F137-43FE-9861-BEBC8C2CA375}"/>
    <cellStyle name="Millares [0] 7 3 5" xfId="3175" xr:uid="{DCC06E75-4B00-4571-A96F-870B49BED065}"/>
    <cellStyle name="Millares [0] 7 3 5 2" xfId="11441" xr:uid="{120ED0C7-A82E-40C4-8469-BF39A22F9319}"/>
    <cellStyle name="Millares [0] 7 3 5 2 2" xfId="32944" xr:uid="{A2BF2923-6DB1-4289-9B2A-0D5BD9D475E6}"/>
    <cellStyle name="Millares [0] 7 3 5 3" xfId="18076" xr:uid="{C12A881B-7268-45EF-8E66-5D5849F3EA6A}"/>
    <cellStyle name="Millares [0] 7 3 5 3 2" xfId="39579" xr:uid="{9B7D9570-4826-4E54-BC02-0260BD9DA008}"/>
    <cellStyle name="Millares [0] 7 3 5 4" xfId="24681" xr:uid="{EB574699-4874-4268-BF64-FE9056EA5859}"/>
    <cellStyle name="Millares [0] 7 3 5 5" xfId="46184" xr:uid="{8FBDB243-56BC-4211-9BF0-2AB455DEC219}"/>
    <cellStyle name="Millares [0] 7 3 5 6" xfId="52788" xr:uid="{7A922BE1-F37B-4EFA-A3CA-D6659E8ED6B1}"/>
    <cellStyle name="Millares [0] 7 3 6" xfId="4922" xr:uid="{D70A08A7-3101-4AA6-A44E-5AAF36F3D838}"/>
    <cellStyle name="Millares [0] 7 3 6 2" xfId="13188" xr:uid="{654D7CE2-1669-4438-833C-271CEFC181CE}"/>
    <cellStyle name="Millares [0] 7 3 6 2 2" xfId="34691" xr:uid="{76336F30-3F66-41B7-A3AF-14E26E638F46}"/>
    <cellStyle name="Millares [0] 7 3 6 3" xfId="19823" xr:uid="{4D5925F0-A74A-4CC6-BD9E-E053AE6D2F9C}"/>
    <cellStyle name="Millares [0] 7 3 6 3 2" xfId="41326" xr:uid="{C43AD792-009D-4A4C-8547-DFB5ADE8B2B9}"/>
    <cellStyle name="Millares [0] 7 3 6 4" xfId="26428" xr:uid="{02DDF45C-FECC-461D-A27E-99464A533DB5}"/>
    <cellStyle name="Millares [0] 7 3 6 5" xfId="47931" xr:uid="{0C34BE67-4423-4195-9BE5-C1888733AE8A}"/>
    <cellStyle name="Millares [0] 7 3 6 6" xfId="54535" xr:uid="{FB713E98-8DE2-4D21-9AA7-05FE249CC364}"/>
    <cellStyle name="Millares [0] 7 3 7" xfId="5314" xr:uid="{606BDD37-1CA0-4832-99C2-CAB0EF52DF46}"/>
    <cellStyle name="Millares [0] 7 3 7 2" xfId="13580" xr:uid="{4A55A4B8-1886-4F87-BF9A-D4FD39B4C312}"/>
    <cellStyle name="Millares [0] 7 3 7 2 2" xfId="35083" xr:uid="{A9643698-07EF-48E0-A5E2-BE6FBF28ABA2}"/>
    <cellStyle name="Millares [0] 7 3 7 3" xfId="20215" xr:uid="{8E40C570-7EF8-47A7-832C-C76FA9DFFDED}"/>
    <cellStyle name="Millares [0] 7 3 7 3 2" xfId="41718" xr:uid="{048D495D-D7D9-4823-AD85-FFFA4C06762A}"/>
    <cellStyle name="Millares [0] 7 3 7 4" xfId="26820" xr:uid="{63551FC2-B520-40CE-98E0-B6CADBEF4FC1}"/>
    <cellStyle name="Millares [0] 7 3 7 5" xfId="48323" xr:uid="{2A3D40C7-8726-43A4-A00A-27E9E5A9E592}"/>
    <cellStyle name="Millares [0] 7 3 7 6" xfId="54927" xr:uid="{31D769CB-732C-47B4-9949-AF3BF76AB626}"/>
    <cellStyle name="Millares [0] 7 3 8" xfId="6955" xr:uid="{B1E97ABF-8000-4003-852B-C0159E08B264}"/>
    <cellStyle name="Millares [0] 7 3 8 2" xfId="28458" xr:uid="{AC5E26C3-2973-4FFD-AE19-9BB272C85E2A}"/>
    <cellStyle name="Millares [0] 7 3 9" xfId="8611" xr:uid="{C6580D08-C1F8-4E71-9C14-566CD8520FCE}"/>
    <cellStyle name="Millares [0] 7 3 9 2" xfId="30114" xr:uid="{B24390FA-48B8-47A0-A3CC-AB5D557ADAD6}"/>
    <cellStyle name="Millares [0] 7 4" xfId="628" xr:uid="{598EA458-F808-4157-8F40-FC3E74872310}"/>
    <cellStyle name="Millares [0] 7 4 10" xfId="43637" xr:uid="{9AD026F8-5020-463E-A747-8BD3D9B0EBAE}"/>
    <cellStyle name="Millares [0] 7 4 11" xfId="50241" xr:uid="{EFE2F036-6CC2-4B83-90FE-9440F5E21A6D}"/>
    <cellStyle name="Millares [0] 7 4 2" xfId="1574" xr:uid="{6A647C01-95AE-491A-831C-0C0A4E5521B5}"/>
    <cellStyle name="Millares [0] 7 4 2 2" xfId="4403" xr:uid="{AF98B11C-4AC3-467F-BB2A-463704F1DFBD}"/>
    <cellStyle name="Millares [0] 7 4 2 2 2" xfId="12669" xr:uid="{3BBFB58A-C2D6-41AE-AB0D-F501FCBB181A}"/>
    <cellStyle name="Millares [0] 7 4 2 2 2 2" xfId="34172" xr:uid="{2DDBFFB9-5400-4948-8620-B28C60DD5193}"/>
    <cellStyle name="Millares [0] 7 4 2 2 3" xfId="19304" xr:uid="{F57C5E0F-BF39-4755-9818-D24FD5D8C494}"/>
    <cellStyle name="Millares [0] 7 4 2 2 3 2" xfId="40807" xr:uid="{F44741AF-8980-4350-883E-DA8A9953FC4C}"/>
    <cellStyle name="Millares [0] 7 4 2 2 4" xfId="25909" xr:uid="{72436ED3-F1F6-4330-A2C3-EA7B8273C1AD}"/>
    <cellStyle name="Millares [0] 7 4 2 2 5" xfId="47412" xr:uid="{7799AC08-93DD-4077-8AA0-D86859029FB3}"/>
    <cellStyle name="Millares [0] 7 4 2 2 6" xfId="54016" xr:uid="{EE05488E-C5DA-457E-8055-3BCE282BBE1D}"/>
    <cellStyle name="Millares [0] 7 4 2 3" xfId="6542" xr:uid="{86A7F7D0-85C2-4A91-8239-38EC09EA1DEE}"/>
    <cellStyle name="Millares [0] 7 4 2 3 2" xfId="14808" xr:uid="{B8B06C5C-1B94-431F-905D-DA276897AEFA}"/>
    <cellStyle name="Millares [0] 7 4 2 3 2 2" xfId="36311" xr:uid="{88C1AF5E-D6FF-4C43-AA87-AE794DA7E51B}"/>
    <cellStyle name="Millares [0] 7 4 2 3 3" xfId="21443" xr:uid="{A6EF2E7D-DF29-43F5-BFEA-81E937974F03}"/>
    <cellStyle name="Millares [0] 7 4 2 3 3 2" xfId="42946" xr:uid="{C253E67F-1F05-4AAC-94F8-E4131D2F1747}"/>
    <cellStyle name="Millares [0] 7 4 2 3 4" xfId="28048" xr:uid="{BAB89689-490B-49F7-9136-929908CB4E92}"/>
    <cellStyle name="Millares [0] 7 4 2 3 5" xfId="49551" xr:uid="{354F54A5-AEED-417F-8448-9AEAC2F77675}"/>
    <cellStyle name="Millares [0] 7 4 2 3 6" xfId="56155" xr:uid="{4921C3D3-DFEC-44D1-8219-6107190ACF2E}"/>
    <cellStyle name="Millares [0] 7 4 2 4" xfId="8183" xr:uid="{3304EAA5-247E-4FD6-A5E4-4E716C4050CE}"/>
    <cellStyle name="Millares [0] 7 4 2 4 2" xfId="29686" xr:uid="{CEBC3596-D6E7-469F-8025-F2D5FC9101B9}"/>
    <cellStyle name="Millares [0] 7 4 2 5" xfId="9840" xr:uid="{E65CCD3F-1EA6-421E-86F7-2E06089DFAA5}"/>
    <cellStyle name="Millares [0] 7 4 2 5 2" xfId="31343" xr:uid="{D620355A-46ED-4A6E-A843-DC03C1EB7B0E}"/>
    <cellStyle name="Millares [0] 7 4 2 6" xfId="16475" xr:uid="{6D146C12-B075-48FB-B239-11C9A6A4A041}"/>
    <cellStyle name="Millares [0] 7 4 2 6 2" xfId="37978" xr:uid="{C591D414-D9A4-4D11-A6D2-D358051777B1}"/>
    <cellStyle name="Millares [0] 7 4 2 7" xfId="23080" xr:uid="{23324F86-E85F-4CA9-9379-2EC590592137}"/>
    <cellStyle name="Millares [0] 7 4 2 8" xfId="44583" xr:uid="{9E3B63E8-46D4-4F00-AA0A-B01CEEAADFE1}"/>
    <cellStyle name="Millares [0] 7 4 2 9" xfId="51187" xr:uid="{E97E6459-46C6-475E-9CD5-4E28A8279806}"/>
    <cellStyle name="Millares [0] 7 4 3" xfId="2261" xr:uid="{760C65C9-6B77-4899-9054-B7742CAE9ED8}"/>
    <cellStyle name="Millares [0] 7 4 3 2" xfId="10527" xr:uid="{C4FC06CE-1D56-4AE7-8EE5-7C237C5C9133}"/>
    <cellStyle name="Millares [0] 7 4 3 2 2" xfId="32030" xr:uid="{03948C90-08AA-494F-B73F-44D3CD2D4963}"/>
    <cellStyle name="Millares [0] 7 4 3 3" xfId="17162" xr:uid="{7A28933F-FE79-4C49-AF89-9062A6EDB96C}"/>
    <cellStyle name="Millares [0] 7 4 3 3 2" xfId="38665" xr:uid="{825E521E-9D15-409B-80D5-D87A97D4901D}"/>
    <cellStyle name="Millares [0] 7 4 3 4" xfId="23767" xr:uid="{62D7545E-14FA-4DB3-9447-654DA7FE982E}"/>
    <cellStyle name="Millares [0] 7 4 3 5" xfId="45270" xr:uid="{5B2C0210-D57D-4CD0-9A92-309467C628E7}"/>
    <cellStyle name="Millares [0] 7 4 3 6" xfId="51874" xr:uid="{861E13BA-B42F-4300-8C4F-3FFC9B3DFBDC}"/>
    <cellStyle name="Millares [0] 7 4 4" xfId="3457" xr:uid="{836346A7-689C-4F0A-8C93-E263DF20A4CA}"/>
    <cellStyle name="Millares [0] 7 4 4 2" xfId="11723" xr:uid="{B5945795-E9FD-4F38-9DE5-5701C4967D10}"/>
    <cellStyle name="Millares [0] 7 4 4 2 2" xfId="33226" xr:uid="{CDBCD90F-C41F-4258-9FF3-1903502D5668}"/>
    <cellStyle name="Millares [0] 7 4 4 3" xfId="18358" xr:uid="{C8A706C9-1C74-49CE-B29A-2A123F83DCCF}"/>
    <cellStyle name="Millares [0] 7 4 4 3 2" xfId="39861" xr:uid="{4AC982C0-5E6F-4ACA-83E8-5DEE7CBFD779}"/>
    <cellStyle name="Millares [0] 7 4 4 4" xfId="24963" xr:uid="{7BD121A5-1845-484B-AC04-16BC41C8E080}"/>
    <cellStyle name="Millares [0] 7 4 4 5" xfId="46466" xr:uid="{277BCC81-6CEC-449C-A76E-5382A48E0F18}"/>
    <cellStyle name="Millares [0] 7 4 4 6" xfId="53070" xr:uid="{CAC49191-FA2A-4F66-BD46-E0AFDC51EEC2}"/>
    <cellStyle name="Millares [0] 7 4 5" xfId="5596" xr:uid="{481F2A50-495B-431A-B09D-3904F95433C3}"/>
    <cellStyle name="Millares [0] 7 4 5 2" xfId="13862" xr:uid="{0085A9F8-AC8D-4007-9B31-E1ACB42B602A}"/>
    <cellStyle name="Millares [0] 7 4 5 2 2" xfId="35365" xr:uid="{45D52467-E83D-4FF1-BEE5-736204CBE4DC}"/>
    <cellStyle name="Millares [0] 7 4 5 3" xfId="20497" xr:uid="{49E459AD-5CBD-4AEB-B7F2-7EC4FB5BB4BD}"/>
    <cellStyle name="Millares [0] 7 4 5 3 2" xfId="42000" xr:uid="{B383FC1F-9EAE-4690-9D2A-49A67F1CB4FC}"/>
    <cellStyle name="Millares [0] 7 4 5 4" xfId="27102" xr:uid="{3BC9BBB4-E31A-418C-8BA2-0A71A632CB40}"/>
    <cellStyle name="Millares [0] 7 4 5 5" xfId="48605" xr:uid="{B2FFBE5C-2600-4A29-A106-3AC17E98E45B}"/>
    <cellStyle name="Millares [0] 7 4 5 6" xfId="55209" xr:uid="{D167EE49-513C-4980-A5A1-E3D1F6793D59}"/>
    <cellStyle name="Millares [0] 7 4 6" xfId="7237" xr:uid="{32254003-4BEF-4B25-844A-88CC8454065A}"/>
    <cellStyle name="Millares [0] 7 4 6 2" xfId="28740" xr:uid="{57CD8913-D92A-4AC3-9A7F-5E2064ED4156}"/>
    <cellStyle name="Millares [0] 7 4 7" xfId="8894" xr:uid="{E3001867-8A3B-4B67-8B47-F78489F68A12}"/>
    <cellStyle name="Millares [0] 7 4 7 2" xfId="30397" xr:uid="{ECC16F95-12F8-4736-80AE-A548B52FA8CD}"/>
    <cellStyle name="Millares [0] 7 4 8" xfId="15529" xr:uid="{84FE46C9-09F8-42B3-AA2B-09C756E03E94}"/>
    <cellStyle name="Millares [0] 7 4 8 2" xfId="37032" xr:uid="{C52B0016-0FAF-4BE1-AE57-41E05F0E9651}"/>
    <cellStyle name="Millares [0] 7 4 9" xfId="22134" xr:uid="{D85DB486-9695-4461-969A-CBBCD1F7B40B}"/>
    <cellStyle name="Millares [0] 7 5" xfId="896" xr:uid="{3EA0512D-03BC-4ACB-9FE7-90B823B44A35}"/>
    <cellStyle name="Millares [0] 7 5 2" xfId="3725" xr:uid="{9C152A96-34CB-4FD8-937A-0C6489C719E3}"/>
    <cellStyle name="Millares [0] 7 5 2 2" xfId="11991" xr:uid="{4DC1C814-E578-41F0-A02C-6B9835D2F2DD}"/>
    <cellStyle name="Millares [0] 7 5 2 2 2" xfId="33494" xr:uid="{4D16E8CE-DB18-4A8F-9845-E11B468D95C4}"/>
    <cellStyle name="Millares [0] 7 5 2 3" xfId="18626" xr:uid="{A040A107-D595-4999-BE12-5241E36A110A}"/>
    <cellStyle name="Millares [0] 7 5 2 3 2" xfId="40129" xr:uid="{0537606F-A151-4F67-9D98-155124F19D3F}"/>
    <cellStyle name="Millares [0] 7 5 2 4" xfId="25231" xr:uid="{27C41D90-D8B5-4F82-BDF9-595BC56D3A0B}"/>
    <cellStyle name="Millares [0] 7 5 2 5" xfId="46734" xr:uid="{DC7CC544-D95A-4230-8232-3C08F842DF53}"/>
    <cellStyle name="Millares [0] 7 5 2 6" xfId="53338" xr:uid="{12697E3E-B7B8-4D35-B3A7-77A9CB1290A0}"/>
    <cellStyle name="Millares [0] 7 5 3" xfId="5864" xr:uid="{C6FC4AFE-6F22-4DE7-97A8-F00C65F506F7}"/>
    <cellStyle name="Millares [0] 7 5 3 2" xfId="14130" xr:uid="{CFA261B9-8B0B-4790-97FF-1E6CA74AD48F}"/>
    <cellStyle name="Millares [0] 7 5 3 2 2" xfId="35633" xr:uid="{E312594F-6C28-44B5-9AAB-7B185B7ADE1A}"/>
    <cellStyle name="Millares [0] 7 5 3 3" xfId="20765" xr:uid="{CB85BD5A-5575-477B-A330-D8D85DB2DA49}"/>
    <cellStyle name="Millares [0] 7 5 3 3 2" xfId="42268" xr:uid="{DA21353F-DF5C-4C83-B0FE-7B0160A785CA}"/>
    <cellStyle name="Millares [0] 7 5 3 4" xfId="27370" xr:uid="{16F0DC08-E6AF-4BA6-AA4A-A696BE30D10F}"/>
    <cellStyle name="Millares [0] 7 5 3 5" xfId="48873" xr:uid="{5ED8E999-EA2F-4AA7-B0B9-C275C8EFF08F}"/>
    <cellStyle name="Millares [0] 7 5 3 6" xfId="55477" xr:uid="{7F35503C-8D4C-4AD9-A9A8-A4F0819FE880}"/>
    <cellStyle name="Millares [0] 7 5 4" xfId="7505" xr:uid="{F5B86F2C-0CB0-4F76-9C00-E1E2CF72563E}"/>
    <cellStyle name="Millares [0] 7 5 4 2" xfId="29008" xr:uid="{62A7BF36-08F6-4EC3-9DA8-C5E8955150FF}"/>
    <cellStyle name="Millares [0] 7 5 5" xfId="9162" xr:uid="{60AA60B3-E5D5-4A40-A620-6E51A8299EF4}"/>
    <cellStyle name="Millares [0] 7 5 5 2" xfId="30665" xr:uid="{4E819891-4C48-422E-885E-6CE5B20B9144}"/>
    <cellStyle name="Millares [0] 7 5 6" xfId="15797" xr:uid="{83E718E0-64EA-4D3E-B58A-EC6E3FA35160}"/>
    <cellStyle name="Millares [0] 7 5 6 2" xfId="37300" xr:uid="{3EB690E8-2C23-4A4C-B2F2-4DA7F0F9E3E3}"/>
    <cellStyle name="Millares [0] 7 5 7" xfId="22402" xr:uid="{C9EEF189-D545-4B7C-B74F-21D34FEAE177}"/>
    <cellStyle name="Millares [0] 7 5 8" xfId="43905" xr:uid="{2C92DD4D-0EAE-4698-ADD5-BF8A948F42DE}"/>
    <cellStyle name="Millares [0] 7 5 9" xfId="50509" xr:uid="{CE8D033C-7129-4988-BA30-4CC3307C9AF4}"/>
    <cellStyle name="Millares [0] 7 6" xfId="1157" xr:uid="{3078B59E-0D06-4CBE-9C7B-C1F263C8B2B8}"/>
    <cellStyle name="Millares [0] 7 6 2" xfId="3986" xr:uid="{961373DD-28C6-4535-BA5B-40FCBA90D3E1}"/>
    <cellStyle name="Millares [0] 7 6 2 2" xfId="12252" xr:uid="{C6C04E1E-220A-4873-B52B-CDF91D4FEED0}"/>
    <cellStyle name="Millares [0] 7 6 2 2 2" xfId="33755" xr:uid="{E2A8144E-ED82-4C8F-9E31-BC8D4A2D7DF5}"/>
    <cellStyle name="Millares [0] 7 6 2 3" xfId="18887" xr:uid="{5E6A4CAE-4B58-4C7F-8DF5-62D0E211DE7B}"/>
    <cellStyle name="Millares [0] 7 6 2 3 2" xfId="40390" xr:uid="{6F584467-D6F7-45D9-919B-41F738E47C9C}"/>
    <cellStyle name="Millares [0] 7 6 2 4" xfId="25492" xr:uid="{82ADD8D5-8A6D-4734-AD18-76AAF2B88328}"/>
    <cellStyle name="Millares [0] 7 6 2 5" xfId="46995" xr:uid="{C1ABD93A-98CD-4EBD-8A7A-0FA109C1A380}"/>
    <cellStyle name="Millares [0] 7 6 2 6" xfId="53599" xr:uid="{56E6AE19-5617-4095-B524-E9DAE1702873}"/>
    <cellStyle name="Millares [0] 7 6 3" xfId="6125" xr:uid="{1B1C5908-37A6-4D52-973E-338D60B77B29}"/>
    <cellStyle name="Millares [0] 7 6 3 2" xfId="14391" xr:uid="{A1DC7175-BB6A-46C8-A62E-C2F42F6F2CC3}"/>
    <cellStyle name="Millares [0] 7 6 3 2 2" xfId="35894" xr:uid="{11CE87BD-CCFE-4BDF-9B73-1460C7D80281}"/>
    <cellStyle name="Millares [0] 7 6 3 3" xfId="21026" xr:uid="{CC3D1035-3666-474A-9E93-3989E6E87425}"/>
    <cellStyle name="Millares [0] 7 6 3 3 2" xfId="42529" xr:uid="{A1AEEC2E-2652-451F-86AB-6C8422D71B56}"/>
    <cellStyle name="Millares [0] 7 6 3 4" xfId="27631" xr:uid="{017E0200-6C32-4C89-9F58-D1F2F61492F1}"/>
    <cellStyle name="Millares [0] 7 6 3 5" xfId="49134" xr:uid="{096910D0-189A-4FA9-BF60-98DCDD8EF909}"/>
    <cellStyle name="Millares [0] 7 6 3 6" xfId="55738" xr:uid="{C0EC348E-48BA-4A0E-8C95-D5B99F88DEA2}"/>
    <cellStyle name="Millares [0] 7 6 4" xfId="7766" xr:uid="{5956BC4B-3978-4D46-A7D0-03B531CB950D}"/>
    <cellStyle name="Millares [0] 7 6 4 2" xfId="29269" xr:uid="{61314603-291E-4309-8F62-F2336D7CA632}"/>
    <cellStyle name="Millares [0] 7 6 5" xfId="9423" xr:uid="{90A10934-9ACA-459E-B26B-58904AF2257C}"/>
    <cellStyle name="Millares [0] 7 6 5 2" xfId="30926" xr:uid="{3DE89125-BC65-4F4F-8023-A2114E9F55EA}"/>
    <cellStyle name="Millares [0] 7 6 6" xfId="16058" xr:uid="{8B9C9182-FF1A-4EEF-AE16-B343EB0E6C33}"/>
    <cellStyle name="Millares [0] 7 6 6 2" xfId="37561" xr:uid="{8DC58517-D5B6-4067-BE55-91BD60AD8211}"/>
    <cellStyle name="Millares [0] 7 6 7" xfId="22663" xr:uid="{D4D1077C-887D-4223-A319-2F6226137EC2}"/>
    <cellStyle name="Millares [0] 7 6 8" xfId="44166" xr:uid="{E8A1FEBE-B6A6-49D5-8455-ADBA8C36EEC1}"/>
    <cellStyle name="Millares [0] 7 6 9" xfId="50770" xr:uid="{F9ED2F30-F424-4E6F-A9CB-ABFA254C9B29}"/>
    <cellStyle name="Millares [0] 7 7" xfId="1845" xr:uid="{461F642E-251C-42CA-B4E9-940C6C5B5C14}"/>
    <cellStyle name="Millares [0] 7 7 2" xfId="10111" xr:uid="{DCEAB07F-4D69-4230-A004-4A63D13C9FAA}"/>
    <cellStyle name="Millares [0] 7 7 2 2" xfId="31614" xr:uid="{D8BE1762-76A9-43C8-B569-93F5D125A576}"/>
    <cellStyle name="Millares [0] 7 7 3" xfId="16746" xr:uid="{48DBB0AD-6E9B-4CAF-A1CE-F45484862A79}"/>
    <cellStyle name="Millares [0] 7 7 3 2" xfId="38249" xr:uid="{8D2A18D8-9A30-452A-A795-38A85D8E100D}"/>
    <cellStyle name="Millares [0] 7 7 4" xfId="23351" xr:uid="{B235A14A-8AA4-4EDD-86AE-D0C6C5499586}"/>
    <cellStyle name="Millares [0] 7 7 5" xfId="44854" xr:uid="{E535DC7A-B85B-475F-A115-4CFA85141F66}"/>
    <cellStyle name="Millares [0] 7 7 6" xfId="51458" xr:uid="{DFFADC36-847F-489E-915A-E2209CE33801}"/>
    <cellStyle name="Millares [0] 7 8" xfId="2530" xr:uid="{BDB22134-F0F2-4958-B11B-2D37EB69CAA1}"/>
    <cellStyle name="Millares [0] 7 8 2" xfId="10796" xr:uid="{31F8BBCD-8480-4F4C-9826-1CA9F07B336A}"/>
    <cellStyle name="Millares [0] 7 8 2 2" xfId="32299" xr:uid="{3B2E6E09-B7AD-46EE-A2B4-ACE79E417829}"/>
    <cellStyle name="Millares [0] 7 8 3" xfId="17431" xr:uid="{49CD950D-73B9-4E66-B2E2-C84491E00A03}"/>
    <cellStyle name="Millares [0] 7 8 3 2" xfId="38934" xr:uid="{63056CAB-2396-46D1-B81B-4EBD1A45CD5D}"/>
    <cellStyle name="Millares [0] 7 8 4" xfId="24036" xr:uid="{D2E97AAF-8E3C-4274-A5A2-DF85140CCBB4}"/>
    <cellStyle name="Millares [0] 7 8 5" xfId="45539" xr:uid="{E71B4FA6-3BF5-4AB4-A82B-495A2EF0C51D}"/>
    <cellStyle name="Millares [0] 7 8 6" xfId="52143" xr:uid="{F274308A-47B7-4C5D-9C72-FC89F7D38AC1}"/>
    <cellStyle name="Millares [0] 7 9" xfId="3041" xr:uid="{B525CDCE-6357-446A-B4BA-3386B907EA4A}"/>
    <cellStyle name="Millares [0] 7 9 2" xfId="11307" xr:uid="{70D80964-E007-4E8D-B3BC-581773DDA6CF}"/>
    <cellStyle name="Millares [0] 7 9 2 2" xfId="32810" xr:uid="{6EFDD823-66BB-4525-B50C-0F5661FBF916}"/>
    <cellStyle name="Millares [0] 7 9 3" xfId="17942" xr:uid="{7C923C6A-CCBC-49F0-A781-E718FC315E11}"/>
    <cellStyle name="Millares [0] 7 9 3 2" xfId="39445" xr:uid="{4E6CBB7D-6E3A-4833-8B24-A28E27490261}"/>
    <cellStyle name="Millares [0] 7 9 4" xfId="24547" xr:uid="{7F3890A7-F79C-455D-99FE-C3AC92F3401B}"/>
    <cellStyle name="Millares [0] 7 9 5" xfId="46050" xr:uid="{EF283A13-2B6A-4099-B454-14650680B518}"/>
    <cellStyle name="Millares [0] 7 9 6" xfId="52654" xr:uid="{8287C33B-6DA9-45FF-85D4-2C14FB14244A}"/>
    <cellStyle name="Millares [0] 8" xfId="197" xr:uid="{A0057FA1-76A0-43B4-A3D1-C709B29CD335}"/>
    <cellStyle name="Millares [0] 8 10" xfId="4716" xr:uid="{36D2F4F7-71B5-442E-9A4A-59C1FF20C4E2}"/>
    <cellStyle name="Millares [0] 8 10 2" xfId="12982" xr:uid="{213A233E-D4F8-4752-AF75-C59009EB86EF}"/>
    <cellStyle name="Millares [0] 8 10 2 2" xfId="34485" xr:uid="{9FFAD696-1114-41E1-B8D4-5BFDF03EA79E}"/>
    <cellStyle name="Millares [0] 8 10 3" xfId="19617" xr:uid="{A9CCFD1B-19FD-4E0F-9DF8-E4E98158E859}"/>
    <cellStyle name="Millares [0] 8 10 3 2" xfId="41120" xr:uid="{93869816-3F5A-4FE7-91FC-D7B07AAA71F2}"/>
    <cellStyle name="Millares [0] 8 10 4" xfId="26222" xr:uid="{279D392B-CF1C-49DC-81EC-11BEAA9DE6ED}"/>
    <cellStyle name="Millares [0] 8 10 5" xfId="47725" xr:uid="{F1B07CA6-5921-4D21-B7BC-1F282F5EF8C9}"/>
    <cellStyle name="Millares [0] 8 10 6" xfId="54329" xr:uid="{7AE985C3-5425-4E3A-8742-8464FB339BF7}"/>
    <cellStyle name="Millares [0] 8 11" xfId="5219" xr:uid="{DC9DA15A-81C0-4011-8DD5-1FE69D1D970D}"/>
    <cellStyle name="Millares [0] 8 11 2" xfId="13485" xr:uid="{B53409F9-58F4-4FAF-9FB3-5893F0569AC4}"/>
    <cellStyle name="Millares [0] 8 11 2 2" xfId="34988" xr:uid="{0AFAC43C-40CA-4B14-9498-8D76E723E0BF}"/>
    <cellStyle name="Millares [0] 8 11 3" xfId="20120" xr:uid="{AD274A14-96B4-4863-AB33-0581DC00D98F}"/>
    <cellStyle name="Millares [0] 8 11 3 2" xfId="41623" xr:uid="{3A58F836-2A33-4DC9-8D82-FC0F83026ACE}"/>
    <cellStyle name="Millares [0] 8 11 4" xfId="26725" xr:uid="{32BB3895-8A70-4595-BDB3-F82C1A23BF38}"/>
    <cellStyle name="Millares [0] 8 11 5" xfId="48228" xr:uid="{41905CF7-E75E-4977-92E2-745F23B096FB}"/>
    <cellStyle name="Millares [0] 8 11 6" xfId="54832" xr:uid="{D2752192-6E23-4E61-9420-164D31F4F4D6}"/>
    <cellStyle name="Millares [0] 8 12" xfId="6860" xr:uid="{26727318-0C8E-4507-B85E-DC7C816AF7F7}"/>
    <cellStyle name="Millares [0] 8 12 2" xfId="28363" xr:uid="{431E9BBE-496B-41CA-9736-602E9DF887DA}"/>
    <cellStyle name="Millares [0] 8 13" xfId="8514" xr:uid="{902EF8E6-BD45-42C0-9D24-8AB6BD81695E}"/>
    <cellStyle name="Millares [0] 8 13 2" xfId="30017" xr:uid="{F5F8EE87-FA4F-488B-AE53-5486F287AC35}"/>
    <cellStyle name="Millares [0] 8 14" xfId="15153" xr:uid="{48CA181D-157B-4A98-901B-36819E6C4579}"/>
    <cellStyle name="Millares [0] 8 14 2" xfId="36656" xr:uid="{FC5D1984-6398-49AE-A96E-F2EBACFE28AC}"/>
    <cellStyle name="Millares [0] 8 15" xfId="21758" xr:uid="{E969C855-8F5A-4886-A234-BBC4972CFA5E}"/>
    <cellStyle name="Millares [0] 8 16" xfId="43261" xr:uid="{CDAA791B-A141-4275-968A-0A1D8918C03E}"/>
    <cellStyle name="Millares [0] 8 17" xfId="49865" xr:uid="{052E73B3-D3AE-4354-B11F-C70E09926027}"/>
    <cellStyle name="Millares [0] 8 2" xfId="512" xr:uid="{ADF7C08D-7087-415F-BF64-C0CD4FF9ACDD}"/>
    <cellStyle name="Millares [0] 8 2 10" xfId="7123" xr:uid="{19D9572C-FC4B-4C6C-ABFB-46EB040400C1}"/>
    <cellStyle name="Millares [0] 8 2 10 2" xfId="28626" xr:uid="{D15B1B2F-759A-4D03-95AF-F321A13BE4C3}"/>
    <cellStyle name="Millares [0] 8 2 11" xfId="8779" xr:uid="{E4528C3B-D932-443A-B6EB-65BEA9B21A95}"/>
    <cellStyle name="Millares [0] 8 2 11 2" xfId="30282" xr:uid="{AA01B9C6-3D4A-486B-940A-1C1F7607157A}"/>
    <cellStyle name="Millares [0] 8 2 12" xfId="15415" xr:uid="{5969CF48-2419-42C2-8850-F52A74211113}"/>
    <cellStyle name="Millares [0] 8 2 12 2" xfId="36918" xr:uid="{C3823DE8-6814-4850-B9DA-0728C2B4CB55}"/>
    <cellStyle name="Millares [0] 8 2 13" xfId="22020" xr:uid="{0D0E1C00-6E80-42B8-980D-8AEE18D39E9A}"/>
    <cellStyle name="Millares [0] 8 2 14" xfId="43523" xr:uid="{CDFD4B80-606C-46E4-B9DC-BB81D2414DAF}"/>
    <cellStyle name="Millares [0] 8 2 15" xfId="50127" xr:uid="{9F5D6EC5-678A-472E-86D8-0E0BF390FAFF}"/>
    <cellStyle name="Millares [0] 8 2 2" xfId="794" xr:uid="{37F79085-5A7C-44F4-A438-0A8F5A7D160B}"/>
    <cellStyle name="Millares [0] 8 2 2 10" xfId="15695" xr:uid="{38B96415-709B-4433-B426-FA7D7ADEB1A2}"/>
    <cellStyle name="Millares [0] 8 2 2 10 2" xfId="37198" xr:uid="{09B9AB55-6F83-42FB-8AA0-BCE49D609164}"/>
    <cellStyle name="Millares [0] 8 2 2 11" xfId="22300" xr:uid="{ADCF97BC-728B-4E97-90B9-812B57B34499}"/>
    <cellStyle name="Millares [0] 8 2 2 12" xfId="43803" xr:uid="{A8616107-B7B2-4007-8DED-3A367A3EDCAB}"/>
    <cellStyle name="Millares [0] 8 2 2 13" xfId="50407" xr:uid="{CDFE42B1-706A-4FA2-8E14-86F91B087382}"/>
    <cellStyle name="Millares [0] 8 2 2 2" xfId="1740" xr:uid="{D942DBD6-BF8F-4FF6-9E74-40E994B054B3}"/>
    <cellStyle name="Millares [0] 8 2 2 2 2" xfId="4569" xr:uid="{6647FC3C-30B9-4B99-91B7-EAF12582B317}"/>
    <cellStyle name="Millares [0] 8 2 2 2 2 2" xfId="12835" xr:uid="{7141C160-5A10-4ED7-A954-8D1D4D01B5FC}"/>
    <cellStyle name="Millares [0] 8 2 2 2 2 2 2" xfId="34338" xr:uid="{7FCBAF53-862A-40F5-B810-1842DD63798B}"/>
    <cellStyle name="Millares [0] 8 2 2 2 2 3" xfId="19470" xr:uid="{F07179F7-81A8-4479-BA58-6674CE7F5CF2}"/>
    <cellStyle name="Millares [0] 8 2 2 2 2 3 2" xfId="40973" xr:uid="{CAB6F597-916B-465B-A23D-6A1CB9D0952E}"/>
    <cellStyle name="Millares [0] 8 2 2 2 2 4" xfId="26075" xr:uid="{1ECA9985-B792-480D-AE7B-F294D178A5BE}"/>
    <cellStyle name="Millares [0] 8 2 2 2 2 5" xfId="47578" xr:uid="{A81179F3-2869-456E-AEF2-E115F07180C4}"/>
    <cellStyle name="Millares [0] 8 2 2 2 2 6" xfId="54182" xr:uid="{1E468F3C-3AD0-446D-9337-025875F352D5}"/>
    <cellStyle name="Millares [0] 8 2 2 2 3" xfId="6708" xr:uid="{4959686D-92BA-477E-9AAA-51602DE0CB46}"/>
    <cellStyle name="Millares [0] 8 2 2 2 3 2" xfId="14974" xr:uid="{117887EF-FA86-49E2-90A5-4FC47CF451A9}"/>
    <cellStyle name="Millares [0] 8 2 2 2 3 2 2" xfId="36477" xr:uid="{7E099DF3-4CAB-4679-9174-9EA200A7421C}"/>
    <cellStyle name="Millares [0] 8 2 2 2 3 3" xfId="21609" xr:uid="{D9C7DF56-57A6-49D1-B42D-1BE49C54CE0B}"/>
    <cellStyle name="Millares [0] 8 2 2 2 3 3 2" xfId="43112" xr:uid="{B9DDCBC6-7E77-4D1F-B9A1-34BFC7F228BD}"/>
    <cellStyle name="Millares [0] 8 2 2 2 3 4" xfId="28214" xr:uid="{4290529A-CED1-46DA-AC33-8446429F49AE}"/>
    <cellStyle name="Millares [0] 8 2 2 2 3 5" xfId="49717" xr:uid="{DE592183-C59C-4384-A1E3-B22A813413DF}"/>
    <cellStyle name="Millares [0] 8 2 2 2 3 6" xfId="56321" xr:uid="{DAB7E873-ED85-4F49-B2A3-DAF6BB22C5A7}"/>
    <cellStyle name="Millares [0] 8 2 2 2 4" xfId="8349" xr:uid="{35474DE1-99E7-4217-8C06-B2C905570FDC}"/>
    <cellStyle name="Millares [0] 8 2 2 2 4 2" xfId="29852" xr:uid="{A2510DE4-8896-47D8-8CAE-7E7BD5687D5D}"/>
    <cellStyle name="Millares [0] 8 2 2 2 5" xfId="10006" xr:uid="{EE41B472-77C3-4BDD-B7CA-D29086C68D4A}"/>
    <cellStyle name="Millares [0] 8 2 2 2 5 2" xfId="31509" xr:uid="{39987D2A-AD09-42BC-B79C-CBD37EA412DF}"/>
    <cellStyle name="Millares [0] 8 2 2 2 6" xfId="16641" xr:uid="{6E633089-5128-429C-B2C1-24ED941F11E9}"/>
    <cellStyle name="Millares [0] 8 2 2 2 6 2" xfId="38144" xr:uid="{6FBE8FF1-0E58-4DF9-B080-01DF0E13EF0C}"/>
    <cellStyle name="Millares [0] 8 2 2 2 7" xfId="23246" xr:uid="{B21CB1E4-38C6-42A0-B740-95C998015A80}"/>
    <cellStyle name="Millares [0] 8 2 2 2 8" xfId="44749" xr:uid="{D9DE31EF-907F-4AF1-AD9F-5FECA380521A}"/>
    <cellStyle name="Millares [0] 8 2 2 2 9" xfId="51353" xr:uid="{E41A3E05-42E3-47C0-9091-8B0DFC7EE4DE}"/>
    <cellStyle name="Millares [0] 8 2 2 3" xfId="2427" xr:uid="{BA7420B5-4B2A-4C4A-B4A0-8A7DC2ABC60A}"/>
    <cellStyle name="Millares [0] 8 2 2 3 2" xfId="10693" xr:uid="{AB4C9995-C4C0-43FE-B78E-FB34B43C6C98}"/>
    <cellStyle name="Millares [0] 8 2 2 3 2 2" xfId="32196" xr:uid="{467D1250-CEBC-4ED6-A25D-3723B2D677A5}"/>
    <cellStyle name="Millares [0] 8 2 2 3 3" xfId="17328" xr:uid="{3D2109A3-56EF-40EA-B5E9-DFE60CAED524}"/>
    <cellStyle name="Millares [0] 8 2 2 3 3 2" xfId="38831" xr:uid="{ECED4A43-7D57-4FD7-8479-DBA99DC51C16}"/>
    <cellStyle name="Millares [0] 8 2 2 3 4" xfId="23933" xr:uid="{F8349000-3ECF-4813-8302-DDD57BDBC519}"/>
    <cellStyle name="Millares [0] 8 2 2 3 5" xfId="45436" xr:uid="{1A1A88B5-072B-4253-B2FE-9E872901816B}"/>
    <cellStyle name="Millares [0] 8 2 2 3 6" xfId="52040" xr:uid="{8BABFA9C-004A-45A4-A1A5-9875FCE68B84}"/>
    <cellStyle name="Millares [0] 8 2 2 4" xfId="2944" xr:uid="{14BE397E-5B90-491D-944E-5E52EC88C6C6}"/>
    <cellStyle name="Millares [0] 8 2 2 4 2" xfId="11210" xr:uid="{E18DBA96-911C-4708-A231-100235D719A6}"/>
    <cellStyle name="Millares [0] 8 2 2 4 2 2" xfId="32713" xr:uid="{6A0EF4B7-2E3D-490A-9708-45E5D149C943}"/>
    <cellStyle name="Millares [0] 8 2 2 4 3" xfId="17845" xr:uid="{311A24F0-C94F-4478-8C6C-631C7960FAE3}"/>
    <cellStyle name="Millares [0] 8 2 2 4 3 2" xfId="39348" xr:uid="{35C11273-9F43-4CE7-B0A7-A1318B424FD2}"/>
    <cellStyle name="Millares [0] 8 2 2 4 4" xfId="24450" xr:uid="{07B6664F-EC92-4132-94D2-01165CFC0080}"/>
    <cellStyle name="Millares [0] 8 2 2 4 5" xfId="45953" xr:uid="{03E6F205-D3A2-4EB9-8E17-331E162A451A}"/>
    <cellStyle name="Millares [0] 8 2 2 4 6" xfId="52557" xr:uid="{0D0DE37A-BC29-4D53-9462-E4C8E0564C8C}"/>
    <cellStyle name="Millares [0] 8 2 2 5" xfId="3623" xr:uid="{AA148AEF-D9AB-436F-8B22-6E66F7884055}"/>
    <cellStyle name="Millares [0] 8 2 2 5 2" xfId="11889" xr:uid="{77885EE2-B9F3-438E-A930-59907CBC783F}"/>
    <cellStyle name="Millares [0] 8 2 2 5 2 2" xfId="33392" xr:uid="{C5A4022D-35C7-4CE9-8524-8591D3845545}"/>
    <cellStyle name="Millares [0] 8 2 2 5 3" xfId="18524" xr:uid="{91AF6F0E-AC20-41B7-AD60-8A604A43B0E8}"/>
    <cellStyle name="Millares [0] 8 2 2 5 3 2" xfId="40027" xr:uid="{929644C6-1786-4282-8F7D-44E7F9E2342E}"/>
    <cellStyle name="Millares [0] 8 2 2 5 4" xfId="25129" xr:uid="{8A32FBC4-66E5-4F96-8C3F-2DEAC2F4C5D7}"/>
    <cellStyle name="Millares [0] 8 2 2 5 5" xfId="46632" xr:uid="{2A941686-640B-4DE2-9D50-3F2658B4283B}"/>
    <cellStyle name="Millares [0] 8 2 2 5 6" xfId="53236" xr:uid="{D277F724-295C-4929-9A1A-90CF7523E2D1}"/>
    <cellStyle name="Millares [0] 8 2 2 6" xfId="5088" xr:uid="{0867CEE0-492E-4F88-986A-D0FE1C7087AB}"/>
    <cellStyle name="Millares [0] 8 2 2 6 2" xfId="13354" xr:uid="{6448C240-2D9F-4FF1-BA20-6A44B86BC994}"/>
    <cellStyle name="Millares [0] 8 2 2 6 2 2" xfId="34857" xr:uid="{DB7B5DC4-0A7C-49AA-9121-B60070458C07}"/>
    <cellStyle name="Millares [0] 8 2 2 6 3" xfId="19989" xr:uid="{867FCE5A-66D9-47AB-9945-EBE51B7A1709}"/>
    <cellStyle name="Millares [0] 8 2 2 6 3 2" xfId="41492" xr:uid="{939FF9ED-0F72-4888-AD8F-4C3788943B69}"/>
    <cellStyle name="Millares [0] 8 2 2 6 4" xfId="26594" xr:uid="{BDFEB50A-C323-4E38-BE3F-6C4E1ED239E5}"/>
    <cellStyle name="Millares [0] 8 2 2 6 5" xfId="48097" xr:uid="{4E7EDDF1-6D81-436A-9932-5352B22EDFDD}"/>
    <cellStyle name="Millares [0] 8 2 2 6 6" xfId="54701" xr:uid="{0B9EF307-5127-4673-9532-37D38E660FEC}"/>
    <cellStyle name="Millares [0] 8 2 2 7" xfId="5762" xr:uid="{679949B6-3EA5-48C4-B841-1DBACE0353D8}"/>
    <cellStyle name="Millares [0] 8 2 2 7 2" xfId="14028" xr:uid="{57261F3E-AE71-4627-8F36-6A523B583286}"/>
    <cellStyle name="Millares [0] 8 2 2 7 2 2" xfId="35531" xr:uid="{AD743F27-697F-40DC-A3F8-89DF3A560C6A}"/>
    <cellStyle name="Millares [0] 8 2 2 7 3" xfId="20663" xr:uid="{755DF416-5641-4423-B39E-4C80D006AF8F}"/>
    <cellStyle name="Millares [0] 8 2 2 7 3 2" xfId="42166" xr:uid="{A35794B6-4CC4-4268-89D0-D5FFC1158015}"/>
    <cellStyle name="Millares [0] 8 2 2 7 4" xfId="27268" xr:uid="{695C2D61-368E-4F16-B8EF-824A18613465}"/>
    <cellStyle name="Millares [0] 8 2 2 7 5" xfId="48771" xr:uid="{113AF9E7-1A93-4CA7-9E29-EAD293B35DCE}"/>
    <cellStyle name="Millares [0] 8 2 2 7 6" xfId="55375" xr:uid="{EEF5CAC9-B7AB-403B-9EA8-8617C777FC8A}"/>
    <cellStyle name="Millares [0] 8 2 2 8" xfId="7403" xr:uid="{CE6E728A-26A8-4008-9225-464BD4F2CF06}"/>
    <cellStyle name="Millares [0] 8 2 2 8 2" xfId="28906" xr:uid="{E69804BD-E306-4BFE-92BA-94A265348040}"/>
    <cellStyle name="Millares [0] 8 2 2 9" xfId="9060" xr:uid="{261E87EB-800D-41E9-AA7E-352DFF773BCB}"/>
    <cellStyle name="Millares [0] 8 2 2 9 2" xfId="30563" xr:uid="{D31B0E6A-C4B1-4137-B974-82856A039F31}"/>
    <cellStyle name="Millares [0] 8 2 3" xfId="1064" xr:uid="{4BB0A67D-D331-47EE-A634-2A47D3DB696B}"/>
    <cellStyle name="Millares [0] 8 2 3 2" xfId="3893" xr:uid="{B9149C0B-F190-490E-B39C-D5A20FD94DF5}"/>
    <cellStyle name="Millares [0] 8 2 3 2 2" xfId="12159" xr:uid="{5B440E15-0EAE-4A2D-B65F-A7D6DD711FD3}"/>
    <cellStyle name="Millares [0] 8 2 3 2 2 2" xfId="33662" xr:uid="{C692F926-7EB0-4559-A5CC-070C5B47C288}"/>
    <cellStyle name="Millares [0] 8 2 3 2 3" xfId="18794" xr:uid="{20E980D9-544B-4E95-972A-4F410DA1CB3F}"/>
    <cellStyle name="Millares [0] 8 2 3 2 3 2" xfId="40297" xr:uid="{5C8DA89E-E9E5-4630-91A6-081107CF4353}"/>
    <cellStyle name="Millares [0] 8 2 3 2 4" xfId="25399" xr:uid="{BEB77037-C706-4F30-A555-DECFF9183F98}"/>
    <cellStyle name="Millares [0] 8 2 3 2 5" xfId="46902" xr:uid="{5E99B9BD-B351-4B62-83A8-00E479F9CAC0}"/>
    <cellStyle name="Millares [0] 8 2 3 2 6" xfId="53506" xr:uid="{1DC97A72-97CD-45AD-B458-D4714CE690C8}"/>
    <cellStyle name="Millares [0] 8 2 3 3" xfId="6032" xr:uid="{B06516B1-4DD8-423A-8613-44CAE4177CE0}"/>
    <cellStyle name="Millares [0] 8 2 3 3 2" xfId="14298" xr:uid="{DAF3F109-89D1-4D1C-9D2A-4184DBB81405}"/>
    <cellStyle name="Millares [0] 8 2 3 3 2 2" xfId="35801" xr:uid="{F0720786-29CC-4C41-A441-A30B25BCB0C7}"/>
    <cellStyle name="Millares [0] 8 2 3 3 3" xfId="20933" xr:uid="{E4CD50CD-373C-4884-B537-C37D27235F5B}"/>
    <cellStyle name="Millares [0] 8 2 3 3 3 2" xfId="42436" xr:uid="{1EBC6A29-895E-42BA-8985-D72DA78B0EBE}"/>
    <cellStyle name="Millares [0] 8 2 3 3 4" xfId="27538" xr:uid="{277AC709-1504-4052-A7A2-6BCAE15E59BB}"/>
    <cellStyle name="Millares [0] 8 2 3 3 5" xfId="49041" xr:uid="{7B4D3C2C-E501-46D1-85BE-B4E6545FF22A}"/>
    <cellStyle name="Millares [0] 8 2 3 3 6" xfId="55645" xr:uid="{452CA3F5-1BC4-4FED-A18D-BC9EC97E166D}"/>
    <cellStyle name="Millares [0] 8 2 3 4" xfId="7673" xr:uid="{44D8B4F5-6935-4B01-A58F-1C91B4FFFB97}"/>
    <cellStyle name="Millares [0] 8 2 3 4 2" xfId="29176" xr:uid="{D316C292-F365-4AC4-8543-45C916466FEC}"/>
    <cellStyle name="Millares [0] 8 2 3 5" xfId="9330" xr:uid="{A5814B91-80EA-4A6B-B2B6-D614BABB300A}"/>
    <cellStyle name="Millares [0] 8 2 3 5 2" xfId="30833" xr:uid="{7FAE6E68-B9D7-40BC-8B1E-6893B3ECEBCC}"/>
    <cellStyle name="Millares [0] 8 2 3 6" xfId="15965" xr:uid="{AA944A42-138B-460F-95C3-19AC74F05A01}"/>
    <cellStyle name="Millares [0] 8 2 3 6 2" xfId="37468" xr:uid="{A765F38A-90E7-4D47-8152-780DA95900C7}"/>
    <cellStyle name="Millares [0] 8 2 3 7" xfId="22570" xr:uid="{EF65459A-10BD-433F-BC2F-DEE27E8B9BD5}"/>
    <cellStyle name="Millares [0] 8 2 3 8" xfId="44073" xr:uid="{70B87CDE-9ECC-441D-B8DB-B7E0E808DF92}"/>
    <cellStyle name="Millares [0] 8 2 3 9" xfId="50677" xr:uid="{3DF87C1E-A8DE-4B69-91CE-29B458C9C71C}"/>
    <cellStyle name="Millares [0] 8 2 4" xfId="1460" xr:uid="{7E3C2466-D175-4190-B1C4-AB3DDE1C374D}"/>
    <cellStyle name="Millares [0] 8 2 4 2" xfId="4289" xr:uid="{92AA14DF-33A8-4F9D-9263-F9709E27DA1D}"/>
    <cellStyle name="Millares [0] 8 2 4 2 2" xfId="12555" xr:uid="{5DE16FAE-D463-4CC5-B54F-FA142A00FF6A}"/>
    <cellStyle name="Millares [0] 8 2 4 2 2 2" xfId="34058" xr:uid="{A553D920-2271-47D7-A3DA-6639BE3CFB30}"/>
    <cellStyle name="Millares [0] 8 2 4 2 3" xfId="19190" xr:uid="{A1806E16-E2E1-4EC3-B471-3098BB529EA8}"/>
    <cellStyle name="Millares [0] 8 2 4 2 3 2" xfId="40693" xr:uid="{CF45308D-32E8-4E78-A442-0537E1F20BD8}"/>
    <cellStyle name="Millares [0] 8 2 4 2 4" xfId="25795" xr:uid="{339620DC-C131-472A-AE55-7DF72286DFE7}"/>
    <cellStyle name="Millares [0] 8 2 4 2 5" xfId="47298" xr:uid="{77229634-B537-4AAC-A333-C730681B24BE}"/>
    <cellStyle name="Millares [0] 8 2 4 2 6" xfId="53902" xr:uid="{5CD0C3F7-401F-481A-A9FC-9352DD6C4365}"/>
    <cellStyle name="Millares [0] 8 2 4 3" xfId="6428" xr:uid="{32989BDF-7951-4D93-BF61-88A0A1867AB9}"/>
    <cellStyle name="Millares [0] 8 2 4 3 2" xfId="14694" xr:uid="{23B968B9-A3F0-4DA9-B3BD-852775C07DA1}"/>
    <cellStyle name="Millares [0] 8 2 4 3 2 2" xfId="36197" xr:uid="{C44082FE-99A6-4447-9269-8F1C47B119D7}"/>
    <cellStyle name="Millares [0] 8 2 4 3 3" xfId="21329" xr:uid="{1576C2C3-6F71-4BAA-8BA9-71F9AA028490}"/>
    <cellStyle name="Millares [0] 8 2 4 3 3 2" xfId="42832" xr:uid="{6C5CCA31-ABEB-438D-8D62-484B3A1CB0F6}"/>
    <cellStyle name="Millares [0] 8 2 4 3 4" xfId="27934" xr:uid="{73433FBE-08FC-42D4-B4A3-79FE519A5885}"/>
    <cellStyle name="Millares [0] 8 2 4 3 5" xfId="49437" xr:uid="{627E02AE-DB9F-412B-9D91-409E1448C688}"/>
    <cellStyle name="Millares [0] 8 2 4 3 6" xfId="56041" xr:uid="{FCD28263-51A0-440E-9C67-BE0E3F79EC66}"/>
    <cellStyle name="Millares [0] 8 2 4 4" xfId="8069" xr:uid="{BAE47E7F-2DA2-49F2-AA62-D9CB003A7F7B}"/>
    <cellStyle name="Millares [0] 8 2 4 4 2" xfId="29572" xr:uid="{0957E893-B53E-4581-AF0A-683F0F7FC12E}"/>
    <cellStyle name="Millares [0] 8 2 4 5" xfId="9726" xr:uid="{3411A9CA-F75B-4E69-BF3B-55AE5ADFA9DE}"/>
    <cellStyle name="Millares [0] 8 2 4 5 2" xfId="31229" xr:uid="{58E3177B-822D-474E-8ADC-D9DC4D7A1AE0}"/>
    <cellStyle name="Millares [0] 8 2 4 6" xfId="16361" xr:uid="{14A70106-A072-47B4-857F-9E3656B7A6F7}"/>
    <cellStyle name="Millares [0] 8 2 4 6 2" xfId="37864" xr:uid="{CFD44E41-A0BA-427A-A6DD-E85E39B8BDB9}"/>
    <cellStyle name="Millares [0] 8 2 4 7" xfId="22966" xr:uid="{E2C11910-0F74-49B1-A50D-0793ABCA3585}"/>
    <cellStyle name="Millares [0] 8 2 4 8" xfId="44469" xr:uid="{0C9D1B3E-E5B1-41FC-ABFA-FFE384CB7C59}"/>
    <cellStyle name="Millares [0] 8 2 4 9" xfId="51073" xr:uid="{81214218-A741-486B-BD22-EA463099DFA7}"/>
    <cellStyle name="Millares [0] 8 2 5" xfId="2147" xr:uid="{6E2F063C-C2D1-48E8-9E47-4DA5F95CCD9F}"/>
    <cellStyle name="Millares [0] 8 2 5 2" xfId="10413" xr:uid="{AA57E339-0DEB-4FBD-ABED-D07AF27523C4}"/>
    <cellStyle name="Millares [0] 8 2 5 2 2" xfId="31916" xr:uid="{678B954D-8981-434B-8753-0D1D374C93A2}"/>
    <cellStyle name="Millares [0] 8 2 5 3" xfId="17048" xr:uid="{4CAF058B-675B-4F4A-8436-BAE964D706ED}"/>
    <cellStyle name="Millares [0] 8 2 5 3 2" xfId="38551" xr:uid="{3965B0AE-1A3F-4F1E-8A2B-12AA464C3E31}"/>
    <cellStyle name="Millares [0] 8 2 5 4" xfId="23653" xr:uid="{49F2BCD9-BEBB-4D3D-B598-6558C96B9EF8}"/>
    <cellStyle name="Millares [0] 8 2 5 5" xfId="45156" xr:uid="{8E3D496D-EF4D-4F5E-B58C-CA4AB826F208}"/>
    <cellStyle name="Millares [0] 8 2 5 6" xfId="51760" xr:uid="{2A898E40-0CEC-4D25-B4D3-2F1228578F69}"/>
    <cellStyle name="Millares [0] 8 2 6" xfId="2694" xr:uid="{1BD7A24D-390D-452E-91A5-FAA3CE96850B}"/>
    <cellStyle name="Millares [0] 8 2 6 2" xfId="10960" xr:uid="{21ACB5EE-5CB9-4F5F-946B-1AA4312CAFFC}"/>
    <cellStyle name="Millares [0] 8 2 6 2 2" xfId="32463" xr:uid="{EBA0A646-E33C-4374-8583-2971C1B3683D}"/>
    <cellStyle name="Millares [0] 8 2 6 3" xfId="17595" xr:uid="{AADE44B1-860E-48A6-A35C-CD8FA191FBD8}"/>
    <cellStyle name="Millares [0] 8 2 6 3 2" xfId="39098" xr:uid="{1BF3196C-14F1-47D4-87D8-A4EFA8C089CD}"/>
    <cellStyle name="Millares [0] 8 2 6 4" xfId="24200" xr:uid="{15E9BBD4-6049-4C89-9197-69FB290C2F57}"/>
    <cellStyle name="Millares [0] 8 2 6 5" xfId="45703" xr:uid="{84BED2AC-68F6-410B-9479-55F97B938EB3}"/>
    <cellStyle name="Millares [0] 8 2 6 6" xfId="52307" xr:uid="{CF0F7AE1-4751-413E-9712-195CD7AEF37F}"/>
    <cellStyle name="Millares [0] 8 2 7" xfId="3343" xr:uid="{27864F97-01FD-4D4B-8D77-C306AD1E3E58}"/>
    <cellStyle name="Millares [0] 8 2 7 2" xfId="11609" xr:uid="{CE6322A0-6CFE-431A-A42F-6176F2E3FB41}"/>
    <cellStyle name="Millares [0] 8 2 7 2 2" xfId="33112" xr:uid="{E9BF6654-DD06-4800-88BD-EDC6E6B5147A}"/>
    <cellStyle name="Millares [0] 8 2 7 3" xfId="18244" xr:uid="{0AE050B0-A491-45B0-AAA9-168227F20DA5}"/>
    <cellStyle name="Millares [0] 8 2 7 3 2" xfId="39747" xr:uid="{687D9E1B-2C6C-457B-9C43-262D7B34D941}"/>
    <cellStyle name="Millares [0] 8 2 7 4" xfId="24849" xr:uid="{73A9E9FF-9572-461F-91C4-31B57BE9077A}"/>
    <cellStyle name="Millares [0] 8 2 7 5" xfId="46352" xr:uid="{B2832ADF-B227-4181-9475-9F93AA29AB19}"/>
    <cellStyle name="Millares [0] 8 2 7 6" xfId="52956" xr:uid="{24E6EC39-B082-453D-8E0F-0BC258476751}"/>
    <cellStyle name="Millares [0] 8 2 8" xfId="4838" xr:uid="{99A60180-E42A-4FC3-BA67-A7C4F484D377}"/>
    <cellStyle name="Millares [0] 8 2 8 2" xfId="13104" xr:uid="{9D06B6D5-3D9C-4DD5-9ADE-3798255C7ACA}"/>
    <cellStyle name="Millares [0] 8 2 8 2 2" xfId="34607" xr:uid="{4F7E3F55-393B-4F98-A6E9-0BEB833EDC81}"/>
    <cellStyle name="Millares [0] 8 2 8 3" xfId="19739" xr:uid="{F4879CA6-C8B4-45B3-9346-181DD994E346}"/>
    <cellStyle name="Millares [0] 8 2 8 3 2" xfId="41242" xr:uid="{6938441B-4A5F-402B-9DE1-BAE66B6968EC}"/>
    <cellStyle name="Millares [0] 8 2 8 4" xfId="26344" xr:uid="{BF7356A0-2282-4C80-B72B-80AF04A531CD}"/>
    <cellStyle name="Millares [0] 8 2 8 5" xfId="47847" xr:uid="{C9F2204D-A4F7-4860-95AF-686DC8975CC1}"/>
    <cellStyle name="Millares [0] 8 2 8 6" xfId="54451" xr:uid="{6730AA27-62BE-4D64-958E-5A78DFF56A5B}"/>
    <cellStyle name="Millares [0] 8 2 9" xfId="5482" xr:uid="{E3F23D62-0434-4AE5-871A-7CA0E6CACDD4}"/>
    <cellStyle name="Millares [0] 8 2 9 2" xfId="13748" xr:uid="{255181DD-A963-40BC-B3BB-F26CF0BABC3B}"/>
    <cellStyle name="Millares [0] 8 2 9 2 2" xfId="35251" xr:uid="{D223F4ED-7AA8-45D9-976C-69BF7A89324A}"/>
    <cellStyle name="Millares [0] 8 2 9 3" xfId="20383" xr:uid="{5BB17F23-4477-4F22-96BD-2307FD917A84}"/>
    <cellStyle name="Millares [0] 8 2 9 3 2" xfId="41886" xr:uid="{720BBFF1-D8C3-441F-9504-8D0DCC334B53}"/>
    <cellStyle name="Millares [0] 8 2 9 4" xfId="26988" xr:uid="{17E7D287-6560-418C-B28A-8266F9D501F1}"/>
    <cellStyle name="Millares [0] 8 2 9 5" xfId="48491" xr:uid="{67399A09-06F3-4424-BA2D-E9245171B36D}"/>
    <cellStyle name="Millares [0] 8 2 9 6" xfId="55095" xr:uid="{760FD326-3D8B-499B-AD55-E54C9088CC7D}"/>
    <cellStyle name="Millares [0] 8 3" xfId="384" xr:uid="{B4A9870D-7028-43D1-96A9-A1C94500E2AE}"/>
    <cellStyle name="Millares [0] 8 3 10" xfId="15287" xr:uid="{26B1D31C-9A5B-4E79-B9E9-D3788DE295FD}"/>
    <cellStyle name="Millares [0] 8 3 10 2" xfId="36790" xr:uid="{DD208C8B-8C15-4505-ADAA-5592FA3752F6}"/>
    <cellStyle name="Millares [0] 8 3 11" xfId="21892" xr:uid="{9169EB45-4680-455A-AC42-9EA941782399}"/>
    <cellStyle name="Millares [0] 8 3 12" xfId="43395" xr:uid="{B4198FBB-4255-479F-A6E0-D0158C1D6AE0}"/>
    <cellStyle name="Millares [0] 8 3 13" xfId="49999" xr:uid="{6864191E-A595-40BA-B2A5-84359A0418BF}"/>
    <cellStyle name="Millares [0] 8 3 2" xfId="1332" xr:uid="{285F13BE-D4E8-4A0F-9DE3-8F449FB03D7C}"/>
    <cellStyle name="Millares [0] 8 3 2 2" xfId="4161" xr:uid="{6AA21750-58AA-407B-B19F-440BCDB9AC86}"/>
    <cellStyle name="Millares [0] 8 3 2 2 2" xfId="12427" xr:uid="{E8382D16-E364-4D53-AE8D-9615E1E46A07}"/>
    <cellStyle name="Millares [0] 8 3 2 2 2 2" xfId="33930" xr:uid="{D3CE01C3-FAAE-4C9F-A5DA-D9DD2A7535B7}"/>
    <cellStyle name="Millares [0] 8 3 2 2 3" xfId="19062" xr:uid="{86D46A30-EF8A-4E93-8CDC-6C1519FA8F42}"/>
    <cellStyle name="Millares [0] 8 3 2 2 3 2" xfId="40565" xr:uid="{6A954684-C403-459F-887D-7AB5A9875E11}"/>
    <cellStyle name="Millares [0] 8 3 2 2 4" xfId="25667" xr:uid="{1A590B00-313E-4668-B81D-E14342FD9411}"/>
    <cellStyle name="Millares [0] 8 3 2 2 5" xfId="47170" xr:uid="{B3E46537-FC29-4E00-B2AA-B58FFAB6FE33}"/>
    <cellStyle name="Millares [0] 8 3 2 2 6" xfId="53774" xr:uid="{A12BBB9E-E135-478B-81A0-842F49C581D7}"/>
    <cellStyle name="Millares [0] 8 3 2 3" xfId="6300" xr:uid="{F8FD40DF-D3B4-499F-AAB7-EAAE517DF772}"/>
    <cellStyle name="Millares [0] 8 3 2 3 2" xfId="14566" xr:uid="{07897016-EA65-46A5-A08B-828E2B34231D}"/>
    <cellStyle name="Millares [0] 8 3 2 3 2 2" xfId="36069" xr:uid="{EAF388B8-1E10-4DC8-87B6-8E5F102AEAB9}"/>
    <cellStyle name="Millares [0] 8 3 2 3 3" xfId="21201" xr:uid="{D34FD5D3-0723-4879-A39C-35E0F328C268}"/>
    <cellStyle name="Millares [0] 8 3 2 3 3 2" xfId="42704" xr:uid="{2EE031FC-4246-4C4E-BC63-32F810511D95}"/>
    <cellStyle name="Millares [0] 8 3 2 3 4" xfId="27806" xr:uid="{AC40FE65-6911-465A-BBD4-DCC87E164B3F}"/>
    <cellStyle name="Millares [0] 8 3 2 3 5" xfId="49309" xr:uid="{62C1E634-2D47-4E42-B583-BF5345E8B805}"/>
    <cellStyle name="Millares [0] 8 3 2 3 6" xfId="55913" xr:uid="{14A643F3-1DD5-4F83-8D13-3DEDA0F7B5E6}"/>
    <cellStyle name="Millares [0] 8 3 2 4" xfId="7941" xr:uid="{E4FB0749-E637-4591-9798-C928BDCEFFFE}"/>
    <cellStyle name="Millares [0] 8 3 2 4 2" xfId="29444" xr:uid="{67B073EB-45EB-4395-8867-C32D24DA8B54}"/>
    <cellStyle name="Millares [0] 8 3 2 5" xfId="9598" xr:uid="{77F11839-108E-48E6-8FEF-E4EEB5DA9C81}"/>
    <cellStyle name="Millares [0] 8 3 2 5 2" xfId="31101" xr:uid="{E4EFC8F7-334E-4DA0-BBA1-DAB4D160C4B0}"/>
    <cellStyle name="Millares [0] 8 3 2 6" xfId="16233" xr:uid="{24EC2052-BBDF-4D7A-8B85-FE5218A2BAAD}"/>
    <cellStyle name="Millares [0] 8 3 2 6 2" xfId="37736" xr:uid="{11F968C4-CC46-4212-8942-9D834BA5B42D}"/>
    <cellStyle name="Millares [0] 8 3 2 7" xfId="22838" xr:uid="{2E15E646-2F44-4832-96D2-D31D1D76B531}"/>
    <cellStyle name="Millares [0] 8 3 2 8" xfId="44341" xr:uid="{D833E33B-B356-49AC-BB94-0291396034C7}"/>
    <cellStyle name="Millares [0] 8 3 2 9" xfId="50945" xr:uid="{33A56FFF-C957-4B59-AFB0-19A8C590043C}"/>
    <cellStyle name="Millares [0] 8 3 3" xfId="2019" xr:uid="{E5881E6C-2747-4EEC-98D0-A1DF63CC7570}"/>
    <cellStyle name="Millares [0] 8 3 3 2" xfId="10285" xr:uid="{D46F7D71-A4A2-4764-89BD-2588BF27EDA1}"/>
    <cellStyle name="Millares [0] 8 3 3 2 2" xfId="31788" xr:uid="{8B983920-3A4B-4E1F-A270-F08F025874E6}"/>
    <cellStyle name="Millares [0] 8 3 3 3" xfId="16920" xr:uid="{20C94139-141E-4571-AE34-633065D6C19A}"/>
    <cellStyle name="Millares [0] 8 3 3 3 2" xfId="38423" xr:uid="{3D22B07D-C796-41B1-B53C-ABD07B2F9A9F}"/>
    <cellStyle name="Millares [0] 8 3 3 4" xfId="23525" xr:uid="{6773F585-AB37-4425-B26C-91B7D0C9A4BF}"/>
    <cellStyle name="Millares [0] 8 3 3 5" xfId="45028" xr:uid="{BF6D6A0A-7D45-46AF-9E50-39A40165A06F}"/>
    <cellStyle name="Millares [0] 8 3 3 6" xfId="51632" xr:uid="{5E19012D-EC2E-4A66-9B2A-2D8E11166749}"/>
    <cellStyle name="Millares [0] 8 3 4" xfId="2818" xr:uid="{88B6AE33-DCE0-4BB4-9ABC-01BE6B8A4D95}"/>
    <cellStyle name="Millares [0] 8 3 4 2" xfId="11084" xr:uid="{623B63D8-B4CA-4D93-87B1-80130AE42982}"/>
    <cellStyle name="Millares [0] 8 3 4 2 2" xfId="32587" xr:uid="{8777DE88-3C14-4408-B23D-F48E66796F41}"/>
    <cellStyle name="Millares [0] 8 3 4 3" xfId="17719" xr:uid="{E6FBAC33-96A6-4EB5-AB9F-59151902A679}"/>
    <cellStyle name="Millares [0] 8 3 4 3 2" xfId="39222" xr:uid="{9E45E510-048F-4C7B-87A7-6B0A88802234}"/>
    <cellStyle name="Millares [0] 8 3 4 4" xfId="24324" xr:uid="{0B1A50A9-61AA-42B7-9EBE-9E9FB9C00A63}"/>
    <cellStyle name="Millares [0] 8 3 4 5" xfId="45827" xr:uid="{7E8B5DDD-FB62-46B3-9A9D-8D3ED53B5301}"/>
    <cellStyle name="Millares [0] 8 3 4 6" xfId="52431" xr:uid="{210A07EE-CC81-46A0-832B-8B08BB4B630C}"/>
    <cellStyle name="Millares [0] 8 3 5" xfId="3215" xr:uid="{1956C2B5-F5DC-4015-90F2-893E51B3266A}"/>
    <cellStyle name="Millares [0] 8 3 5 2" xfId="11481" xr:uid="{1593B063-7D78-41F0-987A-7D36B7528BED}"/>
    <cellStyle name="Millares [0] 8 3 5 2 2" xfId="32984" xr:uid="{ED293360-317F-4232-A1A7-2C88AC498662}"/>
    <cellStyle name="Millares [0] 8 3 5 3" xfId="18116" xr:uid="{B589C377-3EBD-49AD-8CC7-77398315E6D1}"/>
    <cellStyle name="Millares [0] 8 3 5 3 2" xfId="39619" xr:uid="{252DCF57-3C47-419B-9C03-2AA725201448}"/>
    <cellStyle name="Millares [0] 8 3 5 4" xfId="24721" xr:uid="{18019583-7EB2-4F2A-BD1E-57390511FCAE}"/>
    <cellStyle name="Millares [0] 8 3 5 5" xfId="46224" xr:uid="{28ECDDC9-235A-4A3D-A9F7-8071F2D008DB}"/>
    <cellStyle name="Millares [0] 8 3 5 6" xfId="52828" xr:uid="{E33D4492-01C4-45B9-BCBD-824022973062}"/>
    <cellStyle name="Millares [0] 8 3 6" xfId="4962" xr:uid="{F4878F72-1749-4673-8B66-BBA9A142AED2}"/>
    <cellStyle name="Millares [0] 8 3 6 2" xfId="13228" xr:uid="{9C66C200-D4F4-43D3-9DD4-76966E765F65}"/>
    <cellStyle name="Millares [0] 8 3 6 2 2" xfId="34731" xr:uid="{F6393997-A3F2-4677-A6B0-D39F4FD5DCFF}"/>
    <cellStyle name="Millares [0] 8 3 6 3" xfId="19863" xr:uid="{D25DD805-0CA1-4C6E-8FCD-278DB976D676}"/>
    <cellStyle name="Millares [0] 8 3 6 3 2" xfId="41366" xr:uid="{A434EAB3-F69C-4155-9602-F96EABCD926F}"/>
    <cellStyle name="Millares [0] 8 3 6 4" xfId="26468" xr:uid="{34270828-FE9D-47A4-A163-49710414764A}"/>
    <cellStyle name="Millares [0] 8 3 6 5" xfId="47971" xr:uid="{9C10EA5E-5A8B-4B7B-ACCB-076F3944EE15}"/>
    <cellStyle name="Millares [0] 8 3 6 6" xfId="54575" xr:uid="{3047D82E-5CF0-4775-AA77-F30B21AF348D}"/>
    <cellStyle name="Millares [0] 8 3 7" xfId="5354" xr:uid="{2F679914-1B43-4E5E-BD26-224262F9E481}"/>
    <cellStyle name="Millares [0] 8 3 7 2" xfId="13620" xr:uid="{1D5DF90C-221F-4E17-94C6-DB4783A05E63}"/>
    <cellStyle name="Millares [0] 8 3 7 2 2" xfId="35123" xr:uid="{D358A4A2-2503-4652-A078-6EC1D9618D21}"/>
    <cellStyle name="Millares [0] 8 3 7 3" xfId="20255" xr:uid="{159991FA-4C50-4E58-8951-E1FCF9683E6A}"/>
    <cellStyle name="Millares [0] 8 3 7 3 2" xfId="41758" xr:uid="{B4BEF456-0F1B-4402-A242-8D08893B9905}"/>
    <cellStyle name="Millares [0] 8 3 7 4" xfId="26860" xr:uid="{40F6591D-236B-440D-BDE3-4168DF2BF8E5}"/>
    <cellStyle name="Millares [0] 8 3 7 5" xfId="48363" xr:uid="{45D619C4-2B29-4CF4-A0AC-B9F8FFAF4277}"/>
    <cellStyle name="Millares [0] 8 3 7 6" xfId="54967" xr:uid="{39C4B84B-9084-433D-AA03-4E8CAD1A4F14}"/>
    <cellStyle name="Millares [0] 8 3 8" xfId="6995" xr:uid="{C6C313A3-E861-4FAE-A738-CA5CBA2E33FC}"/>
    <cellStyle name="Millares [0] 8 3 8 2" xfId="28498" xr:uid="{8490CB13-1764-41B6-8FEB-4AF1EC47AC1C}"/>
    <cellStyle name="Millares [0] 8 3 9" xfId="8651" xr:uid="{36341337-8B98-4462-8B16-2791A1AD719C}"/>
    <cellStyle name="Millares [0] 8 3 9 2" xfId="30154" xr:uid="{36A69A54-FB77-4120-9BF4-C4A2AF9B6C51}"/>
    <cellStyle name="Millares [0] 8 4" xfId="668" xr:uid="{1BA8CA15-6019-4E16-AC4E-ADD0290E7A6B}"/>
    <cellStyle name="Millares [0] 8 4 10" xfId="43677" xr:uid="{C1A9B6F8-2CEB-41F5-B6AD-0CC02F250CD5}"/>
    <cellStyle name="Millares [0] 8 4 11" xfId="50281" xr:uid="{886A57DB-FA9C-4A6D-A3A8-4F8B0B743991}"/>
    <cellStyle name="Millares [0] 8 4 2" xfId="1614" xr:uid="{AD99D29A-9393-4BAF-A791-E4EBDFAAEED6}"/>
    <cellStyle name="Millares [0] 8 4 2 2" xfId="4443" xr:uid="{E1BE113E-1E83-47DE-BA7F-D5D01D23F14F}"/>
    <cellStyle name="Millares [0] 8 4 2 2 2" xfId="12709" xr:uid="{C1328862-2A9E-46E2-AB68-99150EAFCF25}"/>
    <cellStyle name="Millares [0] 8 4 2 2 2 2" xfId="34212" xr:uid="{03D24C42-DB8D-4B4A-BF99-6ADD3AC89420}"/>
    <cellStyle name="Millares [0] 8 4 2 2 3" xfId="19344" xr:uid="{0A70AF50-DB32-448C-980E-AE05AF8AE792}"/>
    <cellStyle name="Millares [0] 8 4 2 2 3 2" xfId="40847" xr:uid="{9DE74D60-95E3-48FB-8235-C7E83DB6E529}"/>
    <cellStyle name="Millares [0] 8 4 2 2 4" xfId="25949" xr:uid="{B190C21B-4581-4C45-BFFD-25D5DFD13FF8}"/>
    <cellStyle name="Millares [0] 8 4 2 2 5" xfId="47452" xr:uid="{6B33102D-7265-4667-9138-0B6E32CB5E54}"/>
    <cellStyle name="Millares [0] 8 4 2 2 6" xfId="54056" xr:uid="{BFE0B01A-D28E-462F-B602-D4E217B65360}"/>
    <cellStyle name="Millares [0] 8 4 2 3" xfId="6582" xr:uid="{E8651060-7F60-4177-9B22-F07A1F93D902}"/>
    <cellStyle name="Millares [0] 8 4 2 3 2" xfId="14848" xr:uid="{2F7B6C08-5ED0-4A95-B7CF-D638C6B13B65}"/>
    <cellStyle name="Millares [0] 8 4 2 3 2 2" xfId="36351" xr:uid="{5A2B75BE-9AEE-40E5-AE97-6193FD3F3E32}"/>
    <cellStyle name="Millares [0] 8 4 2 3 3" xfId="21483" xr:uid="{110E1AC4-BD15-4E7C-B2F9-CD5FDBF280C1}"/>
    <cellStyle name="Millares [0] 8 4 2 3 3 2" xfId="42986" xr:uid="{92E26360-D721-4CB7-9E41-A0D70E285B06}"/>
    <cellStyle name="Millares [0] 8 4 2 3 4" xfId="28088" xr:uid="{F9C2CCEC-C70E-4AD7-BE0D-8C70734E96AA}"/>
    <cellStyle name="Millares [0] 8 4 2 3 5" xfId="49591" xr:uid="{2E5807C4-E760-4570-B5CE-143E2E29D005}"/>
    <cellStyle name="Millares [0] 8 4 2 3 6" xfId="56195" xr:uid="{79266CEC-923C-42B4-9335-076178ADE610}"/>
    <cellStyle name="Millares [0] 8 4 2 4" xfId="8223" xr:uid="{EFE2E33D-F112-48E5-942D-0997ED318CDE}"/>
    <cellStyle name="Millares [0] 8 4 2 4 2" xfId="29726" xr:uid="{652DA325-B3E1-46C7-8F6F-6356E0AED2F9}"/>
    <cellStyle name="Millares [0] 8 4 2 5" xfId="9880" xr:uid="{713372DD-D784-45B2-9F17-1D0436559378}"/>
    <cellStyle name="Millares [0] 8 4 2 5 2" xfId="31383" xr:uid="{9A9456B8-0853-43B8-A8FF-32980ADDF2AF}"/>
    <cellStyle name="Millares [0] 8 4 2 6" xfId="16515" xr:uid="{8119B711-CB2E-48AD-A648-214BE7455B87}"/>
    <cellStyle name="Millares [0] 8 4 2 6 2" xfId="38018" xr:uid="{B2E9D586-597D-4AB1-81D9-E7AC4B07CB4C}"/>
    <cellStyle name="Millares [0] 8 4 2 7" xfId="23120" xr:uid="{10A42151-734E-42B3-A70B-F1AE97A694B0}"/>
    <cellStyle name="Millares [0] 8 4 2 8" xfId="44623" xr:uid="{1147F9BE-7449-4725-B2AE-285B685D9AA4}"/>
    <cellStyle name="Millares [0] 8 4 2 9" xfId="51227" xr:uid="{98FAEEE7-933C-43B8-B8B4-D7DE81C6AFDA}"/>
    <cellStyle name="Millares [0] 8 4 3" xfId="2301" xr:uid="{D3A41DFD-BC61-4F3D-B6F9-11E822224E0D}"/>
    <cellStyle name="Millares [0] 8 4 3 2" xfId="10567" xr:uid="{71791458-020F-4F8E-A188-7473A3E781A5}"/>
    <cellStyle name="Millares [0] 8 4 3 2 2" xfId="32070" xr:uid="{710F4DFE-4518-4BAD-A2E5-10CD1AB9E51C}"/>
    <cellStyle name="Millares [0] 8 4 3 3" xfId="17202" xr:uid="{3D49236A-2964-454D-896E-E9F5969A44DD}"/>
    <cellStyle name="Millares [0] 8 4 3 3 2" xfId="38705" xr:uid="{333847CA-C3D6-4A53-8CA1-6F4E774F9411}"/>
    <cellStyle name="Millares [0] 8 4 3 4" xfId="23807" xr:uid="{DBD28729-925A-4877-851E-4FF0D21EB2BB}"/>
    <cellStyle name="Millares [0] 8 4 3 5" xfId="45310" xr:uid="{3215D934-2ADE-44F7-A7BD-32B11D90BCF9}"/>
    <cellStyle name="Millares [0] 8 4 3 6" xfId="51914" xr:uid="{3136584A-40B1-4F34-926A-D1FA1DE74336}"/>
    <cellStyle name="Millares [0] 8 4 4" xfId="3497" xr:uid="{9964EF0B-3019-4BF3-8A25-08CBEFD72B67}"/>
    <cellStyle name="Millares [0] 8 4 4 2" xfId="11763" xr:uid="{83B9FF94-2EB1-420B-9479-709608CD6222}"/>
    <cellStyle name="Millares [0] 8 4 4 2 2" xfId="33266" xr:uid="{0C6EC227-23CE-435D-ACDC-37D39EAC5FF9}"/>
    <cellStyle name="Millares [0] 8 4 4 3" xfId="18398" xr:uid="{E650433C-6007-48ED-B987-9AC729AF5F15}"/>
    <cellStyle name="Millares [0] 8 4 4 3 2" xfId="39901" xr:uid="{EF1A18C9-776D-4739-B241-39A151135460}"/>
    <cellStyle name="Millares [0] 8 4 4 4" xfId="25003" xr:uid="{2FA5D7A2-AB1D-467E-8944-EAE255C299C7}"/>
    <cellStyle name="Millares [0] 8 4 4 5" xfId="46506" xr:uid="{A4DCBEE7-42DF-4C2F-87F4-5AEBA33597A0}"/>
    <cellStyle name="Millares [0] 8 4 4 6" xfId="53110" xr:uid="{C6A5D045-20CD-45A9-AC48-F389E297390D}"/>
    <cellStyle name="Millares [0] 8 4 5" xfId="5636" xr:uid="{5D767650-DA50-467E-8B05-CCD9E3740025}"/>
    <cellStyle name="Millares [0] 8 4 5 2" xfId="13902" xr:uid="{CE6B8ED7-6560-4E74-87D8-8439EF0F56E5}"/>
    <cellStyle name="Millares [0] 8 4 5 2 2" xfId="35405" xr:uid="{61290094-905E-4827-A3B4-60C80FCA8150}"/>
    <cellStyle name="Millares [0] 8 4 5 3" xfId="20537" xr:uid="{E4764EC9-371C-400A-A1DB-2FC791937713}"/>
    <cellStyle name="Millares [0] 8 4 5 3 2" xfId="42040" xr:uid="{D82AB930-A4A8-4DFB-82EE-4267358A5661}"/>
    <cellStyle name="Millares [0] 8 4 5 4" xfId="27142" xr:uid="{07A3FF54-A49D-422D-8C4E-7E7B43DAB745}"/>
    <cellStyle name="Millares [0] 8 4 5 5" xfId="48645" xr:uid="{6F71B2F3-43C0-42AF-9DA5-09FE341611B7}"/>
    <cellStyle name="Millares [0] 8 4 5 6" xfId="55249" xr:uid="{8942E726-4775-46F0-B615-1026C1D64A5B}"/>
    <cellStyle name="Millares [0] 8 4 6" xfId="7277" xr:uid="{E6855D79-AFAF-4E2C-BCB3-9F67A8CE9372}"/>
    <cellStyle name="Millares [0] 8 4 6 2" xfId="28780" xr:uid="{A4E14E9E-1F99-48B7-82C2-B8EBAD56474D}"/>
    <cellStyle name="Millares [0] 8 4 7" xfId="8934" xr:uid="{2DAC1A23-CDF7-4D49-875C-45256ED53194}"/>
    <cellStyle name="Millares [0] 8 4 7 2" xfId="30437" xr:uid="{D957268A-A483-432F-A319-FCAEEA4314C9}"/>
    <cellStyle name="Millares [0] 8 4 8" xfId="15569" xr:uid="{4B1F6A96-1BEF-4030-A91A-5136F55AD66D}"/>
    <cellStyle name="Millares [0] 8 4 8 2" xfId="37072" xr:uid="{1E8C9DCC-C3E4-4875-BC24-54F580B6175A}"/>
    <cellStyle name="Millares [0] 8 4 9" xfId="22174" xr:uid="{AD4529C9-DA85-42B7-A014-77E2A1C71A93}"/>
    <cellStyle name="Millares [0] 8 5" xfId="936" xr:uid="{3F3E72AF-6F5C-43DE-B3D8-D33D0EEECFD1}"/>
    <cellStyle name="Millares [0] 8 5 2" xfId="3765" xr:uid="{CF03757C-F80B-4D2F-9322-F8780DCC16A1}"/>
    <cellStyle name="Millares [0] 8 5 2 2" xfId="12031" xr:uid="{4D687400-36E0-44C8-9676-746830668C26}"/>
    <cellStyle name="Millares [0] 8 5 2 2 2" xfId="33534" xr:uid="{79B31C75-CF2F-4826-9C45-13C12B04D954}"/>
    <cellStyle name="Millares [0] 8 5 2 3" xfId="18666" xr:uid="{620BCDB9-F72D-4422-9BDF-3FD7E2591F4B}"/>
    <cellStyle name="Millares [0] 8 5 2 3 2" xfId="40169" xr:uid="{0C0D06BB-E6D3-4AA5-A1E9-9AE3C086709B}"/>
    <cellStyle name="Millares [0] 8 5 2 4" xfId="25271" xr:uid="{D73D4F91-489E-4C5B-A14A-EE29865BE5F9}"/>
    <cellStyle name="Millares [0] 8 5 2 5" xfId="46774" xr:uid="{A3BE5576-B897-429D-A353-FDA55852C823}"/>
    <cellStyle name="Millares [0] 8 5 2 6" xfId="53378" xr:uid="{46F24085-76E3-4E55-B43B-3CFD5462733C}"/>
    <cellStyle name="Millares [0] 8 5 3" xfId="5904" xr:uid="{ED17CF10-9D7D-4982-928C-9AC03581C26A}"/>
    <cellStyle name="Millares [0] 8 5 3 2" xfId="14170" xr:uid="{7D55A2B6-66AC-4AFF-AA5A-037DAAC8C40D}"/>
    <cellStyle name="Millares [0] 8 5 3 2 2" xfId="35673" xr:uid="{BC9635A3-C911-4D6A-9656-9E53F44A0004}"/>
    <cellStyle name="Millares [0] 8 5 3 3" xfId="20805" xr:uid="{7D6E204F-B060-4E0F-A7EE-44E0F5F6713F}"/>
    <cellStyle name="Millares [0] 8 5 3 3 2" xfId="42308" xr:uid="{1E455066-0962-44E3-BB2F-87D51D74BB97}"/>
    <cellStyle name="Millares [0] 8 5 3 4" xfId="27410" xr:uid="{9FBDCDA3-62A6-43F4-A6C1-9A4029AA861C}"/>
    <cellStyle name="Millares [0] 8 5 3 5" xfId="48913" xr:uid="{4C1A1B41-627B-4402-AF40-A6B43415C0D2}"/>
    <cellStyle name="Millares [0] 8 5 3 6" xfId="55517" xr:uid="{D2BC991F-3B31-4E48-A7DC-5A220D816C7D}"/>
    <cellStyle name="Millares [0] 8 5 4" xfId="7545" xr:uid="{3A53B06B-C65C-4788-A9EE-8BB9F8914916}"/>
    <cellStyle name="Millares [0] 8 5 4 2" xfId="29048" xr:uid="{6D329899-60CE-474B-8F9C-9D82CE22DF3D}"/>
    <cellStyle name="Millares [0] 8 5 5" xfId="9202" xr:uid="{4411501E-4255-4393-A216-A8732687D055}"/>
    <cellStyle name="Millares [0] 8 5 5 2" xfId="30705" xr:uid="{87102F3B-A9E3-442D-B7CC-87F5F8A1FF1D}"/>
    <cellStyle name="Millares [0] 8 5 6" xfId="15837" xr:uid="{CC8D6354-E3E5-475E-B2A3-C635F085274B}"/>
    <cellStyle name="Millares [0] 8 5 6 2" xfId="37340" xr:uid="{DF6A67AD-3F65-41EF-A655-9792026DD7C4}"/>
    <cellStyle name="Millares [0] 8 5 7" xfId="22442" xr:uid="{A8B76496-0E3C-43F6-A005-0368AB90380B}"/>
    <cellStyle name="Millares [0] 8 5 8" xfId="43945" xr:uid="{84BE05C0-97EE-4665-975D-C9617899E4AE}"/>
    <cellStyle name="Millares [0] 8 5 9" xfId="50549" xr:uid="{73A6781A-67E0-4EE6-8DB7-CEE56027C200}"/>
    <cellStyle name="Millares [0] 8 6" xfId="1197" xr:uid="{8B9F9B11-F274-4BDB-95AD-0096EB5D4494}"/>
    <cellStyle name="Millares [0] 8 6 2" xfId="4026" xr:uid="{2368139C-F2E8-45EF-9040-AD3BBBCE097D}"/>
    <cellStyle name="Millares [0] 8 6 2 2" xfId="12292" xr:uid="{0AEF4083-0B19-4B65-AC08-585595EACFC8}"/>
    <cellStyle name="Millares [0] 8 6 2 2 2" xfId="33795" xr:uid="{0EEDE47E-B54F-481A-AC35-B383E3E1EC05}"/>
    <cellStyle name="Millares [0] 8 6 2 3" xfId="18927" xr:uid="{FAC541FB-E028-4BAF-8884-7BFA7E4F9A1A}"/>
    <cellStyle name="Millares [0] 8 6 2 3 2" xfId="40430" xr:uid="{7E46B510-ECAD-4AC7-B1E2-20E68FB62F5E}"/>
    <cellStyle name="Millares [0] 8 6 2 4" xfId="25532" xr:uid="{FB595A7E-1EB6-4BC2-96AA-2DDA81CF98B3}"/>
    <cellStyle name="Millares [0] 8 6 2 5" xfId="47035" xr:uid="{24987477-6A43-4F11-A6F1-D8A19FB19685}"/>
    <cellStyle name="Millares [0] 8 6 2 6" xfId="53639" xr:uid="{739C1955-0F8F-42CB-B9D3-BA78F2426A88}"/>
    <cellStyle name="Millares [0] 8 6 3" xfId="6165" xr:uid="{E4966DBD-7ED8-4F41-8512-6B8B16302968}"/>
    <cellStyle name="Millares [0] 8 6 3 2" xfId="14431" xr:uid="{F2F1058F-1289-4C8B-945F-5F0E167186D0}"/>
    <cellStyle name="Millares [0] 8 6 3 2 2" xfId="35934" xr:uid="{A2ABFC68-21D8-4DC9-A9E0-9A6CDEF9ADD1}"/>
    <cellStyle name="Millares [0] 8 6 3 3" xfId="21066" xr:uid="{1A4B6423-11F9-48A5-844A-BF8B76935EDE}"/>
    <cellStyle name="Millares [0] 8 6 3 3 2" xfId="42569" xr:uid="{A7E6924D-6BCC-41FC-B3A9-1AB113D3F13F}"/>
    <cellStyle name="Millares [0] 8 6 3 4" xfId="27671" xr:uid="{62932446-62EC-47D6-9FEE-05CD22A2D816}"/>
    <cellStyle name="Millares [0] 8 6 3 5" xfId="49174" xr:uid="{AE9D95D1-1282-44F1-971B-0D8B96D5F382}"/>
    <cellStyle name="Millares [0] 8 6 3 6" xfId="55778" xr:uid="{AB040691-C330-43DF-A8A9-71A3497A2804}"/>
    <cellStyle name="Millares [0] 8 6 4" xfId="7806" xr:uid="{FFDA342F-7230-4824-A4F2-A9CC6BB7958C}"/>
    <cellStyle name="Millares [0] 8 6 4 2" xfId="29309" xr:uid="{00D47EB8-6CF4-4B66-9719-C0CFCC99FE59}"/>
    <cellStyle name="Millares [0] 8 6 5" xfId="9463" xr:uid="{33AADCDA-1F09-4530-84BD-A4888C440984}"/>
    <cellStyle name="Millares [0] 8 6 5 2" xfId="30966" xr:uid="{DA834028-5BFF-4053-BD94-855971E2DDA7}"/>
    <cellStyle name="Millares [0] 8 6 6" xfId="16098" xr:uid="{6023F22A-7954-4E9E-BAF6-A35E3E7621A5}"/>
    <cellStyle name="Millares [0] 8 6 6 2" xfId="37601" xr:uid="{185BCBB7-054E-4AF5-826D-E9477891CEBA}"/>
    <cellStyle name="Millares [0] 8 6 7" xfId="22703" xr:uid="{96651C6D-D9B8-45CB-9C96-1AA1D9E43541}"/>
    <cellStyle name="Millares [0] 8 6 8" xfId="44206" xr:uid="{777E18CE-1503-4743-A196-429475D6954C}"/>
    <cellStyle name="Millares [0] 8 6 9" xfId="50810" xr:uid="{42FA27B9-2BAF-4011-BD55-FDED8A34A801}"/>
    <cellStyle name="Millares [0] 8 7" xfId="1885" xr:uid="{31C294A5-CB8C-4BD1-BB9F-D54694C6B05E}"/>
    <cellStyle name="Millares [0] 8 7 2" xfId="10151" xr:uid="{F4C61380-83AB-4F01-8AD7-70385ECBA88C}"/>
    <cellStyle name="Millares [0] 8 7 2 2" xfId="31654" xr:uid="{D5FB4185-F784-4342-8B1C-76FB194CB5E2}"/>
    <cellStyle name="Millares [0] 8 7 3" xfId="16786" xr:uid="{43F15CC0-1973-4AC5-ADF1-146FD0BD7E17}"/>
    <cellStyle name="Millares [0] 8 7 3 2" xfId="38289" xr:uid="{DDF4BF71-A3B6-43AF-859F-0C81EACE3DC3}"/>
    <cellStyle name="Millares [0] 8 7 4" xfId="23391" xr:uid="{23B86FA0-FD2A-4E97-BBCE-51769BFFCB69}"/>
    <cellStyle name="Millares [0] 8 7 5" xfId="44894" xr:uid="{381022E2-B0E1-4033-B130-508E8C822057}"/>
    <cellStyle name="Millares [0] 8 7 6" xfId="51498" xr:uid="{6A80DA6A-1356-4585-B811-858CEB275A33}"/>
    <cellStyle name="Millares [0] 8 8" xfId="2570" xr:uid="{877AF5F4-5C54-470E-A434-DBE9C5887100}"/>
    <cellStyle name="Millares [0] 8 8 2" xfId="10836" xr:uid="{A1970F40-6898-4FD9-A753-45541DF87279}"/>
    <cellStyle name="Millares [0] 8 8 2 2" xfId="32339" xr:uid="{CEC4C4BB-CE58-4EDC-9830-F65E7E5DB25C}"/>
    <cellStyle name="Millares [0] 8 8 3" xfId="17471" xr:uid="{DD49F2A4-31A0-47F9-A37E-619983A8F421}"/>
    <cellStyle name="Millares [0] 8 8 3 2" xfId="38974" xr:uid="{B3BD8289-CEE3-4AEA-85B3-B08360F84482}"/>
    <cellStyle name="Millares [0] 8 8 4" xfId="24076" xr:uid="{43A532CA-A9E2-49B3-825E-B11FD01A72C9}"/>
    <cellStyle name="Millares [0] 8 8 5" xfId="45579" xr:uid="{4C62CB0F-B3AF-4C45-AE9A-F2B028FC03FC}"/>
    <cellStyle name="Millares [0] 8 8 6" xfId="52183" xr:uid="{DD65FF7C-BB68-4923-9961-1027E45395C5}"/>
    <cellStyle name="Millares [0] 8 9" xfId="3081" xr:uid="{3FE110F3-B991-4883-BDB2-07D51DF7FF0E}"/>
    <cellStyle name="Millares [0] 8 9 2" xfId="11347" xr:uid="{A7A0C65F-7BCD-4EF0-A53D-A01A8823AD4F}"/>
    <cellStyle name="Millares [0] 8 9 2 2" xfId="32850" xr:uid="{8A9D8B8F-8A82-4C6C-BA05-FC7325FBBBD9}"/>
    <cellStyle name="Millares [0] 8 9 3" xfId="17982" xr:uid="{4B601A24-CBCB-4CF6-8C5C-5FBA65497D68}"/>
    <cellStyle name="Millares [0] 8 9 3 2" xfId="39485" xr:uid="{03E80674-4D52-4431-B416-FD85AF0C7092}"/>
    <cellStyle name="Millares [0] 8 9 4" xfId="24587" xr:uid="{31B41BF8-D15D-4337-8EA0-96B7D3C324C3}"/>
    <cellStyle name="Millares [0] 8 9 5" xfId="46090" xr:uid="{77F73714-3B02-433E-81BC-A2D3F588A4C8}"/>
    <cellStyle name="Millares [0] 8 9 6" xfId="52694" xr:uid="{6E7B863F-324D-47C7-BF03-B76C635BB740}"/>
    <cellStyle name="Millares [0] 9" xfId="216" xr:uid="{1F8F81B0-F8B0-4C11-BE63-54B33E711767}"/>
    <cellStyle name="Millares [0] 9 10" xfId="4735" xr:uid="{DA461B19-A423-44F2-85C4-CF2D69398BE5}"/>
    <cellStyle name="Millares [0] 9 10 2" xfId="13001" xr:uid="{BBF94A08-1279-4177-BAC5-CAC093772D6F}"/>
    <cellStyle name="Millares [0] 9 10 2 2" xfId="34504" xr:uid="{1AE547EB-7E4B-48C8-83EB-D486B490B853}"/>
    <cellStyle name="Millares [0] 9 10 3" xfId="19636" xr:uid="{9EA25301-87B3-4C1D-A8D7-CBAAF20A1C55}"/>
    <cellStyle name="Millares [0] 9 10 3 2" xfId="41139" xr:uid="{23AAC42B-39B6-4B96-9A1E-3ECBC0205FDF}"/>
    <cellStyle name="Millares [0] 9 10 4" xfId="26241" xr:uid="{9589D304-A483-4F80-B251-D513E11CE0FD}"/>
    <cellStyle name="Millares [0] 9 10 5" xfId="47744" xr:uid="{1533CCF3-AB80-4FE2-9DCD-707A49781803}"/>
    <cellStyle name="Millares [0] 9 10 6" xfId="54348" xr:uid="{42FECA53-A478-426C-8190-E8F7A341F46E}"/>
    <cellStyle name="Millares [0] 9 11" xfId="5238" xr:uid="{4208A98C-01DF-44D1-8BC0-124926C7710B}"/>
    <cellStyle name="Millares [0] 9 11 2" xfId="13504" xr:uid="{7E243A9B-2AFC-4ACD-B629-F42B7DB637C3}"/>
    <cellStyle name="Millares [0] 9 11 2 2" xfId="35007" xr:uid="{5D614C48-134E-4161-9D4A-0CD5EE9F0593}"/>
    <cellStyle name="Millares [0] 9 11 3" xfId="20139" xr:uid="{E045774E-9B7B-40BF-BA39-DDF89D740257}"/>
    <cellStyle name="Millares [0] 9 11 3 2" xfId="41642" xr:uid="{9518D6DF-5BF2-48A9-9542-1056C731071F}"/>
    <cellStyle name="Millares [0] 9 11 4" xfId="26744" xr:uid="{A6761DAF-48F8-469A-8D4C-EB6E57951A71}"/>
    <cellStyle name="Millares [0] 9 11 5" xfId="48247" xr:uid="{B67436B3-7B5E-4E58-854D-3006C3AC8094}"/>
    <cellStyle name="Millares [0] 9 11 6" xfId="54851" xr:uid="{6E3C4C56-7429-4E8F-A3CC-AC2B37DEBB04}"/>
    <cellStyle name="Millares [0] 9 12" xfId="6879" xr:uid="{888F7AD0-2D6C-465B-AB82-58062BA5FF13}"/>
    <cellStyle name="Millares [0] 9 12 2" xfId="28382" xr:uid="{E667D5B5-701E-4BEC-9887-ADD00E8B656E}"/>
    <cellStyle name="Millares [0] 9 13" xfId="8533" xr:uid="{8219032B-EB38-4146-86CF-E25EF124D10B}"/>
    <cellStyle name="Millares [0] 9 13 2" xfId="30036" xr:uid="{2436E938-2C43-43BC-804C-9E42D4BDCA6E}"/>
    <cellStyle name="Millares [0] 9 14" xfId="15172" xr:uid="{0F8DFA85-F383-4C01-963E-136ECF7E6E9B}"/>
    <cellStyle name="Millares [0] 9 14 2" xfId="36675" xr:uid="{8024788A-C58D-4FC3-A558-5BC7382BFE94}"/>
    <cellStyle name="Millares [0] 9 15" xfId="21777" xr:uid="{5CD07013-1FEA-4961-9D3E-09BBDA16E28D}"/>
    <cellStyle name="Millares [0] 9 16" xfId="43280" xr:uid="{F40DAD68-6492-4604-8D34-7A42D197FAF1}"/>
    <cellStyle name="Millares [0] 9 17" xfId="49884" xr:uid="{67663D23-55DF-4EC3-BE2D-D7D63C437D9C}"/>
    <cellStyle name="Millares [0] 9 2" xfId="531" xr:uid="{AEEAF059-5E09-4FB1-87ED-0CAAEFFA9C8D}"/>
    <cellStyle name="Millares [0] 9 2 10" xfId="7142" xr:uid="{603DA4EB-E3E1-4066-A3FC-926F3CA56AC4}"/>
    <cellStyle name="Millares [0] 9 2 10 2" xfId="28645" xr:uid="{F0F27490-0062-4FAB-BDD5-7CDF5FFBAB2A}"/>
    <cellStyle name="Millares [0] 9 2 11" xfId="8798" xr:uid="{1492DA72-22E4-4CCD-9ABD-3289FA59BADA}"/>
    <cellStyle name="Millares [0] 9 2 11 2" xfId="30301" xr:uid="{361D565C-A041-4576-BAF5-F2818F08A72C}"/>
    <cellStyle name="Millares [0] 9 2 12" xfId="15434" xr:uid="{9C6ED6EC-A7C6-436A-8281-1C8A1D53AE12}"/>
    <cellStyle name="Millares [0] 9 2 12 2" xfId="36937" xr:uid="{C096D2EE-8120-45F1-87A3-0411318C690B}"/>
    <cellStyle name="Millares [0] 9 2 13" xfId="22039" xr:uid="{82D6476F-873C-4A81-A74D-6464951CE23E}"/>
    <cellStyle name="Millares [0] 9 2 14" xfId="43542" xr:uid="{CA3FF721-E274-4118-ABC3-8574CD865785}"/>
    <cellStyle name="Millares [0] 9 2 15" xfId="50146" xr:uid="{2CEB9E92-3C22-44EC-85F5-B9DFD7FA0F6C}"/>
    <cellStyle name="Millares [0] 9 2 2" xfId="813" xr:uid="{4047FB8C-233A-4982-9E23-F047F148F2C8}"/>
    <cellStyle name="Millares [0] 9 2 2 10" xfId="15714" xr:uid="{AF9B15B3-780B-4C71-AC31-D54195ADA981}"/>
    <cellStyle name="Millares [0] 9 2 2 10 2" xfId="37217" xr:uid="{D5280E1A-2899-40FF-8C29-2A186A25BE1B}"/>
    <cellStyle name="Millares [0] 9 2 2 11" xfId="22319" xr:uid="{1FA862A6-C373-486F-AD92-36B4EEBE0F4C}"/>
    <cellStyle name="Millares [0] 9 2 2 12" xfId="43822" xr:uid="{690626DB-696C-4DAE-93A4-4A6A51BA5ADE}"/>
    <cellStyle name="Millares [0] 9 2 2 13" xfId="50426" xr:uid="{47C5A034-139D-4347-9173-7501B96D3876}"/>
    <cellStyle name="Millares [0] 9 2 2 2" xfId="1759" xr:uid="{7D679C22-F63C-4D4F-A9B2-23912E67578D}"/>
    <cellStyle name="Millares [0] 9 2 2 2 2" xfId="4588" xr:uid="{A3F31BDA-D466-426E-A65F-D9FA2115A896}"/>
    <cellStyle name="Millares [0] 9 2 2 2 2 2" xfId="12854" xr:uid="{B83A6826-014F-4525-94E4-DB54471C508D}"/>
    <cellStyle name="Millares [0] 9 2 2 2 2 2 2" xfId="34357" xr:uid="{FA81CE9A-1E09-4D09-9020-DAB90E4A6C6F}"/>
    <cellStyle name="Millares [0] 9 2 2 2 2 3" xfId="19489" xr:uid="{CC5F9D83-CBE9-4DD8-8224-54600DC07088}"/>
    <cellStyle name="Millares [0] 9 2 2 2 2 3 2" xfId="40992" xr:uid="{96078274-1552-4F67-BBF7-A7616456668D}"/>
    <cellStyle name="Millares [0] 9 2 2 2 2 4" xfId="26094" xr:uid="{5BB4102D-464C-48CC-B8DE-A68A2B9147C9}"/>
    <cellStyle name="Millares [0] 9 2 2 2 2 5" xfId="47597" xr:uid="{FF7E9BCA-C444-4DD6-AC2C-74ACF3B6215B}"/>
    <cellStyle name="Millares [0] 9 2 2 2 2 6" xfId="54201" xr:uid="{7BB79410-F53F-4096-89A8-79EE2936C7B5}"/>
    <cellStyle name="Millares [0] 9 2 2 2 3" xfId="6727" xr:uid="{4CAB750E-9638-4810-8BB2-CA75266D70F8}"/>
    <cellStyle name="Millares [0] 9 2 2 2 3 2" xfId="14993" xr:uid="{DC49412C-5C4B-46AB-A43A-8C89963B6F64}"/>
    <cellStyle name="Millares [0] 9 2 2 2 3 2 2" xfId="36496" xr:uid="{2A873A09-3DD8-4CA9-9A41-4045B8DA76CD}"/>
    <cellStyle name="Millares [0] 9 2 2 2 3 3" xfId="21628" xr:uid="{7DD28F81-F042-4BF6-AA36-1AE7B2316404}"/>
    <cellStyle name="Millares [0] 9 2 2 2 3 3 2" xfId="43131" xr:uid="{B1981117-C4F8-40F7-9025-CF76DF6D7EAE}"/>
    <cellStyle name="Millares [0] 9 2 2 2 3 4" xfId="28233" xr:uid="{3B6DB5C2-B649-4F79-9B42-1E9FAA6CBD4E}"/>
    <cellStyle name="Millares [0] 9 2 2 2 3 5" xfId="49736" xr:uid="{EC6E5F33-051D-4FBC-8831-5EDE68E2B4A8}"/>
    <cellStyle name="Millares [0] 9 2 2 2 3 6" xfId="56340" xr:uid="{5C8A1F2B-CC2F-4D35-AA9C-634CD34299DF}"/>
    <cellStyle name="Millares [0] 9 2 2 2 4" xfId="8368" xr:uid="{2A417211-FE30-4965-8F3C-A2E957F8EBD8}"/>
    <cellStyle name="Millares [0] 9 2 2 2 4 2" xfId="29871" xr:uid="{3FCE58C1-1F9D-460B-B3B9-117207D1CB5A}"/>
    <cellStyle name="Millares [0] 9 2 2 2 5" xfId="10025" xr:uid="{C0EA5E97-C545-42F2-A4EB-B6D298C4F677}"/>
    <cellStyle name="Millares [0] 9 2 2 2 5 2" xfId="31528" xr:uid="{18D1B1DA-835A-4F47-A222-AAE85B61ACE3}"/>
    <cellStyle name="Millares [0] 9 2 2 2 6" xfId="16660" xr:uid="{8A777B90-27BE-478E-83BB-3C59B95AC047}"/>
    <cellStyle name="Millares [0] 9 2 2 2 6 2" xfId="38163" xr:uid="{E0D23681-B756-4507-A6FD-21FED5A9EA2E}"/>
    <cellStyle name="Millares [0] 9 2 2 2 7" xfId="23265" xr:uid="{1E5E3D15-02E8-4F9B-95F1-E7CF1791C79B}"/>
    <cellStyle name="Millares [0] 9 2 2 2 8" xfId="44768" xr:uid="{C516C566-890F-45F5-8D96-A08F91B767C7}"/>
    <cellStyle name="Millares [0] 9 2 2 2 9" xfId="51372" xr:uid="{18AA6D1A-D24A-4247-8BE6-8100C406C4A2}"/>
    <cellStyle name="Millares [0] 9 2 2 3" xfId="2446" xr:uid="{1C793418-B160-402E-8CA4-B591F58F7697}"/>
    <cellStyle name="Millares [0] 9 2 2 3 2" xfId="10712" xr:uid="{F467D183-709B-407D-B2E2-4C848DC524FA}"/>
    <cellStyle name="Millares [0] 9 2 2 3 2 2" xfId="32215" xr:uid="{D323EC7D-D9C2-4272-BB83-9BCA1FC3F063}"/>
    <cellStyle name="Millares [0] 9 2 2 3 3" xfId="17347" xr:uid="{6F4B4F78-13A6-415A-B855-6D5B9FFFA572}"/>
    <cellStyle name="Millares [0] 9 2 2 3 3 2" xfId="38850" xr:uid="{CFB7975A-3A38-45A5-9C9B-4CE70FF781AD}"/>
    <cellStyle name="Millares [0] 9 2 2 3 4" xfId="23952" xr:uid="{ED4A6789-CAD6-4802-8CE3-8249D58D45B2}"/>
    <cellStyle name="Millares [0] 9 2 2 3 5" xfId="45455" xr:uid="{8B678045-7522-4A33-9EE7-30EAC9C0E324}"/>
    <cellStyle name="Millares [0] 9 2 2 3 6" xfId="52059" xr:uid="{DBFECE33-5AF2-4C3A-B8A7-61D02185425E}"/>
    <cellStyle name="Millares [0] 9 2 2 4" xfId="2963" xr:uid="{62052A56-C0A0-45ED-AF9C-114C23B7D236}"/>
    <cellStyle name="Millares [0] 9 2 2 4 2" xfId="11229" xr:uid="{C23CD357-E17A-4B87-B336-B4F0461BEFD7}"/>
    <cellStyle name="Millares [0] 9 2 2 4 2 2" xfId="32732" xr:uid="{40FCBAA1-A0CC-4462-8BDC-41CB1CCE47CD}"/>
    <cellStyle name="Millares [0] 9 2 2 4 3" xfId="17864" xr:uid="{0E13FC4B-6D95-469E-97FD-44B58DDAB183}"/>
    <cellStyle name="Millares [0] 9 2 2 4 3 2" xfId="39367" xr:uid="{57EFB49F-6F61-402A-8495-166F2E7EB285}"/>
    <cellStyle name="Millares [0] 9 2 2 4 4" xfId="24469" xr:uid="{62C74807-EC56-4870-B6B7-F0B546639664}"/>
    <cellStyle name="Millares [0] 9 2 2 4 5" xfId="45972" xr:uid="{CA6E8077-FC84-4FCE-B346-4512FCD417C2}"/>
    <cellStyle name="Millares [0] 9 2 2 4 6" xfId="52576" xr:uid="{7F75E5EF-2A12-4F0C-9ECE-26692CDC1D23}"/>
    <cellStyle name="Millares [0] 9 2 2 5" xfId="3642" xr:uid="{529CF15D-635F-4635-9246-DA97B91246D9}"/>
    <cellStyle name="Millares [0] 9 2 2 5 2" xfId="11908" xr:uid="{9FC04395-FBD0-4119-B40F-5FC64C026FEF}"/>
    <cellStyle name="Millares [0] 9 2 2 5 2 2" xfId="33411" xr:uid="{BED8939E-0F21-4543-B92E-04981F91802D}"/>
    <cellStyle name="Millares [0] 9 2 2 5 3" xfId="18543" xr:uid="{609B40A3-6C13-46F9-91B6-681D0EFA9AB6}"/>
    <cellStyle name="Millares [0] 9 2 2 5 3 2" xfId="40046" xr:uid="{6E891748-DAF6-4AD3-B333-72314B361BF3}"/>
    <cellStyle name="Millares [0] 9 2 2 5 4" xfId="25148" xr:uid="{06EF6C3B-A9D5-4D72-AA83-094F8F0F81EC}"/>
    <cellStyle name="Millares [0] 9 2 2 5 5" xfId="46651" xr:uid="{ACB93556-466E-44C2-B85E-621FFB8A17E2}"/>
    <cellStyle name="Millares [0] 9 2 2 5 6" xfId="53255" xr:uid="{32FC4BA1-7A05-43EF-BA65-248B37554487}"/>
    <cellStyle name="Millares [0] 9 2 2 6" xfId="5107" xr:uid="{7CE126E8-BF8A-4731-9884-EF013C812C96}"/>
    <cellStyle name="Millares [0] 9 2 2 6 2" xfId="13373" xr:uid="{5E26F583-84F3-4321-96A7-1E1CBCAED1A4}"/>
    <cellStyle name="Millares [0] 9 2 2 6 2 2" xfId="34876" xr:uid="{FF66AF77-9E0D-49A3-BF04-43F576D8C976}"/>
    <cellStyle name="Millares [0] 9 2 2 6 3" xfId="20008" xr:uid="{538D91D3-E8FB-4923-8915-F96EFBD20EF4}"/>
    <cellStyle name="Millares [0] 9 2 2 6 3 2" xfId="41511" xr:uid="{8D1C79AA-A392-406B-BB14-D0F46ED51EE1}"/>
    <cellStyle name="Millares [0] 9 2 2 6 4" xfId="26613" xr:uid="{84DB80E3-D7E9-471B-927B-3D0136F73E88}"/>
    <cellStyle name="Millares [0] 9 2 2 6 5" xfId="48116" xr:uid="{5733BE8D-49D4-4C3D-8D41-8CFE302803AB}"/>
    <cellStyle name="Millares [0] 9 2 2 6 6" xfId="54720" xr:uid="{F7A19470-3A94-4DD4-A0AF-1138FDAC161A}"/>
    <cellStyle name="Millares [0] 9 2 2 7" xfId="5781" xr:uid="{339B0C77-24C5-43EF-873C-2CF6F296A000}"/>
    <cellStyle name="Millares [0] 9 2 2 7 2" xfId="14047" xr:uid="{416CB059-5E04-44BD-99ED-2D42F63EA92B}"/>
    <cellStyle name="Millares [0] 9 2 2 7 2 2" xfId="35550" xr:uid="{F40E0555-F352-4CAC-9A49-1E353DBECC6E}"/>
    <cellStyle name="Millares [0] 9 2 2 7 3" xfId="20682" xr:uid="{6F95BF64-A60D-4507-9345-ABD2D983DBAE}"/>
    <cellStyle name="Millares [0] 9 2 2 7 3 2" xfId="42185" xr:uid="{D4944999-4F4D-4F19-8A54-30536D3B4A8E}"/>
    <cellStyle name="Millares [0] 9 2 2 7 4" xfId="27287" xr:uid="{3DBA6D2D-D56E-4616-BA83-0CA5884DE54D}"/>
    <cellStyle name="Millares [0] 9 2 2 7 5" xfId="48790" xr:uid="{5F0FC0F2-1866-42B6-A180-92BD40585594}"/>
    <cellStyle name="Millares [0] 9 2 2 7 6" xfId="55394" xr:uid="{7F6622E1-B779-471D-8A2B-9E7A1BA5DEF6}"/>
    <cellStyle name="Millares [0] 9 2 2 8" xfId="7422" xr:uid="{0934B0F8-7D20-4C13-8400-0868DAFD4CFD}"/>
    <cellStyle name="Millares [0] 9 2 2 8 2" xfId="28925" xr:uid="{7D192909-275C-4399-8B58-A5E0A0F96BDE}"/>
    <cellStyle name="Millares [0] 9 2 2 9" xfId="9079" xr:uid="{46996DBC-EED9-4733-99D1-F76C81F6B725}"/>
    <cellStyle name="Millares [0] 9 2 2 9 2" xfId="30582" xr:uid="{9C913DAE-28CE-4BC7-B242-27372638A4F0}"/>
    <cellStyle name="Millares [0] 9 2 3" xfId="1083" xr:uid="{9FF92FB2-6A33-4F82-A594-CCFF372800FB}"/>
    <cellStyle name="Millares [0] 9 2 3 2" xfId="3912" xr:uid="{6099F41A-0756-4A12-9F58-37E6A56C746A}"/>
    <cellStyle name="Millares [0] 9 2 3 2 2" xfId="12178" xr:uid="{B5496AAF-B3C4-4D51-9F1E-A1EF4C0B3A18}"/>
    <cellStyle name="Millares [0] 9 2 3 2 2 2" xfId="33681" xr:uid="{C3D1C41A-DC8A-4FD3-A6C9-26067A995BFB}"/>
    <cellStyle name="Millares [0] 9 2 3 2 3" xfId="18813" xr:uid="{1522B845-2961-45E0-9990-CE98B73468F3}"/>
    <cellStyle name="Millares [0] 9 2 3 2 3 2" xfId="40316" xr:uid="{E8C6F016-4744-421B-91D6-3D338D5F2AF8}"/>
    <cellStyle name="Millares [0] 9 2 3 2 4" xfId="25418" xr:uid="{7D57F93B-443E-4E0C-A6AD-C300A6DBDF33}"/>
    <cellStyle name="Millares [0] 9 2 3 2 5" xfId="46921" xr:uid="{B49609AB-E264-489E-8162-527265E266D8}"/>
    <cellStyle name="Millares [0] 9 2 3 2 6" xfId="53525" xr:uid="{B5739FF7-5AFD-4CBE-9B92-55DE4A9B2354}"/>
    <cellStyle name="Millares [0] 9 2 3 3" xfId="6051" xr:uid="{D2D03E75-2999-48DB-B038-60571F24C5E1}"/>
    <cellStyle name="Millares [0] 9 2 3 3 2" xfId="14317" xr:uid="{A37EB859-D3D2-432A-9D26-A3DACAB90786}"/>
    <cellStyle name="Millares [0] 9 2 3 3 2 2" xfId="35820" xr:uid="{7DBB7CE0-C729-46EE-8F1E-160E081F93EC}"/>
    <cellStyle name="Millares [0] 9 2 3 3 3" xfId="20952" xr:uid="{2BE98F8E-75D1-428F-80C1-9DA8D9D6D640}"/>
    <cellStyle name="Millares [0] 9 2 3 3 3 2" xfId="42455" xr:uid="{E3DB0B60-20FF-4A2D-8581-2C1CB355044E}"/>
    <cellStyle name="Millares [0] 9 2 3 3 4" xfId="27557" xr:uid="{35B58A17-F47B-461C-B0E6-34EE2804617A}"/>
    <cellStyle name="Millares [0] 9 2 3 3 5" xfId="49060" xr:uid="{F00F8C67-5206-4ADE-8432-208107441170}"/>
    <cellStyle name="Millares [0] 9 2 3 3 6" xfId="55664" xr:uid="{B0240B28-A84C-4606-ABC1-A189332ABF30}"/>
    <cellStyle name="Millares [0] 9 2 3 4" xfId="7692" xr:uid="{409131C0-F4B0-45EF-8516-1A3099F6C727}"/>
    <cellStyle name="Millares [0] 9 2 3 4 2" xfId="29195" xr:uid="{C6CED40F-7FBA-4B71-A5F7-ED13C329C1C3}"/>
    <cellStyle name="Millares [0] 9 2 3 5" xfId="9349" xr:uid="{3CE098D0-8E6F-4E4F-8D79-CD1A79A76B7D}"/>
    <cellStyle name="Millares [0] 9 2 3 5 2" xfId="30852" xr:uid="{C61D53E7-8EF8-46E1-B516-2B6FF535DDE4}"/>
    <cellStyle name="Millares [0] 9 2 3 6" xfId="15984" xr:uid="{F0727909-671F-4A60-ACD6-D7CDDC48BD39}"/>
    <cellStyle name="Millares [0] 9 2 3 6 2" xfId="37487" xr:uid="{F6C2DB12-5940-4487-AB21-EEB449ACD843}"/>
    <cellStyle name="Millares [0] 9 2 3 7" xfId="22589" xr:uid="{02091C2D-33C7-4CC0-83C3-3F471C2D9B74}"/>
    <cellStyle name="Millares [0] 9 2 3 8" xfId="44092" xr:uid="{7B7E9130-5BEB-4FE3-BB9F-F9EED2975DA4}"/>
    <cellStyle name="Millares [0] 9 2 3 9" xfId="50696" xr:uid="{7507094F-EF92-468C-BFC4-90673AFA7C6C}"/>
    <cellStyle name="Millares [0] 9 2 4" xfId="1479" xr:uid="{5C4CAE16-61EE-47DB-9B2D-86DBC94A4AE4}"/>
    <cellStyle name="Millares [0] 9 2 4 2" xfId="4308" xr:uid="{F7568753-D0BA-469B-BCFB-5547B4825B22}"/>
    <cellStyle name="Millares [0] 9 2 4 2 2" xfId="12574" xr:uid="{C0F2F73D-0927-45CA-B83B-CEADB418BAB4}"/>
    <cellStyle name="Millares [0] 9 2 4 2 2 2" xfId="34077" xr:uid="{FCDE83DE-74B7-40BE-AB05-E4B9CCBB66BF}"/>
    <cellStyle name="Millares [0] 9 2 4 2 3" xfId="19209" xr:uid="{E1675EB3-0CC4-425D-AF18-85846BA7C5C4}"/>
    <cellStyle name="Millares [0] 9 2 4 2 3 2" xfId="40712" xr:uid="{E46AE90C-1C38-4C39-B1F3-D0BDD4B7C75A}"/>
    <cellStyle name="Millares [0] 9 2 4 2 4" xfId="25814" xr:uid="{3537EF0B-DCD7-4320-8FAD-B5D781BF55A6}"/>
    <cellStyle name="Millares [0] 9 2 4 2 5" xfId="47317" xr:uid="{01B0B522-29EE-4E7E-B19F-F99264DA5F7B}"/>
    <cellStyle name="Millares [0] 9 2 4 2 6" xfId="53921" xr:uid="{49C3F1D1-3D8B-4844-8148-D7B5D2A4BF16}"/>
    <cellStyle name="Millares [0] 9 2 4 3" xfId="6447" xr:uid="{CC18DFFA-1418-497C-A3A0-DDF907F7F622}"/>
    <cellStyle name="Millares [0] 9 2 4 3 2" xfId="14713" xr:uid="{57E1F77E-66A2-4EF5-BDC5-AEFC3498E736}"/>
    <cellStyle name="Millares [0] 9 2 4 3 2 2" xfId="36216" xr:uid="{1630063C-0497-4A8A-B812-3CB54A1D18C9}"/>
    <cellStyle name="Millares [0] 9 2 4 3 3" xfId="21348" xr:uid="{83EEDA73-4A6B-497D-A760-F695C417F5BD}"/>
    <cellStyle name="Millares [0] 9 2 4 3 3 2" xfId="42851" xr:uid="{94FDE4FA-7431-4385-AC2E-00E05775212A}"/>
    <cellStyle name="Millares [0] 9 2 4 3 4" xfId="27953" xr:uid="{A10B9BFF-20FF-411B-8FE2-8982E602B3AC}"/>
    <cellStyle name="Millares [0] 9 2 4 3 5" xfId="49456" xr:uid="{4838FC17-E5DF-4818-95EC-9229D2CC6CAB}"/>
    <cellStyle name="Millares [0] 9 2 4 3 6" xfId="56060" xr:uid="{84C84844-EBD6-4877-B79D-726B46443B6C}"/>
    <cellStyle name="Millares [0] 9 2 4 4" xfId="8088" xr:uid="{1772F826-ECF2-4F80-82FD-638C66206F90}"/>
    <cellStyle name="Millares [0] 9 2 4 4 2" xfId="29591" xr:uid="{8B024A50-E3EF-4604-8960-B82FCD597393}"/>
    <cellStyle name="Millares [0] 9 2 4 5" xfId="9745" xr:uid="{55811A4F-AC5A-4003-BFB0-B7EE301CC148}"/>
    <cellStyle name="Millares [0] 9 2 4 5 2" xfId="31248" xr:uid="{07AA7663-95EB-4E45-9FA3-172E1B44AE5E}"/>
    <cellStyle name="Millares [0] 9 2 4 6" xfId="16380" xr:uid="{BBC6147E-2F0B-4858-81DF-EA50F4FAA5F4}"/>
    <cellStyle name="Millares [0] 9 2 4 6 2" xfId="37883" xr:uid="{C37E39DC-0918-4977-B4C0-FD793638C328}"/>
    <cellStyle name="Millares [0] 9 2 4 7" xfId="22985" xr:uid="{D4B73CEA-58FA-4879-AE15-23BD2493F604}"/>
    <cellStyle name="Millares [0] 9 2 4 8" xfId="44488" xr:uid="{9EFCDF07-21B7-43F0-9C25-8DE3909EB9A0}"/>
    <cellStyle name="Millares [0] 9 2 4 9" xfId="51092" xr:uid="{C1170C20-A114-4B8A-A3DC-73901790B632}"/>
    <cellStyle name="Millares [0] 9 2 5" xfId="2166" xr:uid="{EFC7A6AA-4B9C-4DE7-AA9D-CB58B679CA52}"/>
    <cellStyle name="Millares [0] 9 2 5 2" xfId="10432" xr:uid="{475C6A4C-37C6-4A0E-B3D4-D9BA3270B639}"/>
    <cellStyle name="Millares [0] 9 2 5 2 2" xfId="31935" xr:uid="{D6AFB2D6-4710-410E-B228-D14A48DEF2C1}"/>
    <cellStyle name="Millares [0] 9 2 5 3" xfId="17067" xr:uid="{8DFEBD89-8C08-4C2D-8DBB-F5D827FAF405}"/>
    <cellStyle name="Millares [0] 9 2 5 3 2" xfId="38570" xr:uid="{D6008F68-05D5-416A-8D29-4649835FD4D7}"/>
    <cellStyle name="Millares [0] 9 2 5 4" xfId="23672" xr:uid="{0CA53894-6B0C-4B44-BA09-FC6013D64F59}"/>
    <cellStyle name="Millares [0] 9 2 5 5" xfId="45175" xr:uid="{67C8C102-E70B-483E-ACE7-F936187792AE}"/>
    <cellStyle name="Millares [0] 9 2 5 6" xfId="51779" xr:uid="{F868C34E-5823-4F90-94CC-C6F2B147E9E1}"/>
    <cellStyle name="Millares [0] 9 2 6" xfId="2713" xr:uid="{46E44349-1C93-42E6-9151-6C66FEDF8BFF}"/>
    <cellStyle name="Millares [0] 9 2 6 2" xfId="10979" xr:uid="{F401DE27-0845-433C-A235-275E75C2ED67}"/>
    <cellStyle name="Millares [0] 9 2 6 2 2" xfId="32482" xr:uid="{D74F6676-C6FB-4BAB-8B7A-41A46B77F32A}"/>
    <cellStyle name="Millares [0] 9 2 6 3" xfId="17614" xr:uid="{1641297B-A255-45A4-A557-5574B2927771}"/>
    <cellStyle name="Millares [0] 9 2 6 3 2" xfId="39117" xr:uid="{D47A9C10-8104-4181-9861-EFFABB1C1EA9}"/>
    <cellStyle name="Millares [0] 9 2 6 4" xfId="24219" xr:uid="{99DDB034-7A14-4F7A-9968-44D949B76588}"/>
    <cellStyle name="Millares [0] 9 2 6 5" xfId="45722" xr:uid="{CF5C3220-0290-45C9-9E20-0AC585E80EF5}"/>
    <cellStyle name="Millares [0] 9 2 6 6" xfId="52326" xr:uid="{6D8E58CF-BCD0-444E-9468-47E1A74C34C4}"/>
    <cellStyle name="Millares [0] 9 2 7" xfId="3362" xr:uid="{B87D5845-67CB-42D0-923F-EF651535D70F}"/>
    <cellStyle name="Millares [0] 9 2 7 2" xfId="11628" xr:uid="{6CB5F26A-3C56-4ACE-91B4-E528A13CB1BD}"/>
    <cellStyle name="Millares [0] 9 2 7 2 2" xfId="33131" xr:uid="{ADAF1BDB-B8F3-4C31-8906-865062D61855}"/>
    <cellStyle name="Millares [0] 9 2 7 3" xfId="18263" xr:uid="{03A9732F-DCC4-40F5-9377-CFDE8F22718A}"/>
    <cellStyle name="Millares [0] 9 2 7 3 2" xfId="39766" xr:uid="{EF5CE13D-646B-4261-B769-7B118FBCFF42}"/>
    <cellStyle name="Millares [0] 9 2 7 4" xfId="24868" xr:uid="{6D61D541-1A8F-4BF4-8597-143C697E4F5A}"/>
    <cellStyle name="Millares [0] 9 2 7 5" xfId="46371" xr:uid="{DECC75DB-F485-47DD-9E86-587D635E1811}"/>
    <cellStyle name="Millares [0] 9 2 7 6" xfId="52975" xr:uid="{536EC30B-586E-46C5-B1AE-FD8B8D8573AF}"/>
    <cellStyle name="Millares [0] 9 2 8" xfId="4857" xr:uid="{747096E0-93D3-44BD-B145-315F1E767097}"/>
    <cellStyle name="Millares [0] 9 2 8 2" xfId="13123" xr:uid="{3084EB2D-9D97-463B-BC29-C94EF50704BE}"/>
    <cellStyle name="Millares [0] 9 2 8 2 2" xfId="34626" xr:uid="{8CEE966B-8BF9-47B2-8299-2DA2E6F42DE1}"/>
    <cellStyle name="Millares [0] 9 2 8 3" xfId="19758" xr:uid="{80B898F1-7A4A-438C-AF47-CA3F199E8826}"/>
    <cellStyle name="Millares [0] 9 2 8 3 2" xfId="41261" xr:uid="{DC1ECE14-27D9-4F4C-AB8F-A8D8CC6D2333}"/>
    <cellStyle name="Millares [0] 9 2 8 4" xfId="26363" xr:uid="{2008BDB6-C687-4439-A044-3EBE66BC0BFA}"/>
    <cellStyle name="Millares [0] 9 2 8 5" xfId="47866" xr:uid="{E5550C18-EA38-4997-BB7A-E21B4DE1A209}"/>
    <cellStyle name="Millares [0] 9 2 8 6" xfId="54470" xr:uid="{EA3F3D94-0979-4395-9D21-5E603983F081}"/>
    <cellStyle name="Millares [0] 9 2 9" xfId="5501" xr:uid="{A799559C-0696-4648-9CE4-7FA6D66C4AA2}"/>
    <cellStyle name="Millares [0] 9 2 9 2" xfId="13767" xr:uid="{A46EF9CF-A8F6-4696-9A5D-08A00ECACC79}"/>
    <cellStyle name="Millares [0] 9 2 9 2 2" xfId="35270" xr:uid="{E2468F4E-DA9D-4290-8BD3-D3ED39EE78E6}"/>
    <cellStyle name="Millares [0] 9 2 9 3" xfId="20402" xr:uid="{D098451E-4D31-4E71-852C-139B04B690CF}"/>
    <cellStyle name="Millares [0] 9 2 9 3 2" xfId="41905" xr:uid="{1985E9B5-9976-40E2-8C83-9543768B849D}"/>
    <cellStyle name="Millares [0] 9 2 9 4" xfId="27007" xr:uid="{D6EF3319-016C-4C1E-B5AD-FD77692C5456}"/>
    <cellStyle name="Millares [0] 9 2 9 5" xfId="48510" xr:uid="{CE4455AB-D9F5-4032-BD74-23D085AC0CD0}"/>
    <cellStyle name="Millares [0] 9 2 9 6" xfId="55114" xr:uid="{FA89D340-DE60-4063-8F75-E78A3F48E9C7}"/>
    <cellStyle name="Millares [0] 9 3" xfId="403" xr:uid="{D8BFD6EA-B213-4338-887D-62C895614BD1}"/>
    <cellStyle name="Millares [0] 9 3 10" xfId="15306" xr:uid="{35C24D68-09DA-4EC7-80E5-5E4E8A3CB6A7}"/>
    <cellStyle name="Millares [0] 9 3 10 2" xfId="36809" xr:uid="{291B0C03-0AA8-4122-AF43-FD5D4D86FFE6}"/>
    <cellStyle name="Millares [0] 9 3 11" xfId="21911" xr:uid="{063B6B73-1F12-4808-B839-CAF4150EAD3C}"/>
    <cellStyle name="Millares [0] 9 3 12" xfId="43414" xr:uid="{FBB203FB-C477-4969-8BF8-180DFF37628C}"/>
    <cellStyle name="Millares [0] 9 3 13" xfId="50018" xr:uid="{3B837600-9365-4FF4-B6B7-5027E44994D3}"/>
    <cellStyle name="Millares [0] 9 3 2" xfId="1351" xr:uid="{DAD2B6D7-B763-4EEE-9E11-ADEDA06B9F2E}"/>
    <cellStyle name="Millares [0] 9 3 2 2" xfId="4180" xr:uid="{D54BB4A6-5C43-4B0A-B78F-452167719FCE}"/>
    <cellStyle name="Millares [0] 9 3 2 2 2" xfId="12446" xr:uid="{57DB8F05-5212-43EB-AA18-CCB666984E65}"/>
    <cellStyle name="Millares [0] 9 3 2 2 2 2" xfId="33949" xr:uid="{C39090FC-EAFB-4004-A754-A975C9356959}"/>
    <cellStyle name="Millares [0] 9 3 2 2 3" xfId="19081" xr:uid="{57F7BB9D-40B3-42D4-84C3-5F39439273CD}"/>
    <cellStyle name="Millares [0] 9 3 2 2 3 2" xfId="40584" xr:uid="{78F5D841-CCF0-4D97-959D-9FBC295538BB}"/>
    <cellStyle name="Millares [0] 9 3 2 2 4" xfId="25686" xr:uid="{3447BE21-FD7E-4582-B01E-BBBFF48B4EE5}"/>
    <cellStyle name="Millares [0] 9 3 2 2 5" xfId="47189" xr:uid="{81DCDC6A-B190-4C76-B967-FBD9C6F6196A}"/>
    <cellStyle name="Millares [0] 9 3 2 2 6" xfId="53793" xr:uid="{A6676268-FFB4-4A43-908E-8D85B3F1E953}"/>
    <cellStyle name="Millares [0] 9 3 2 3" xfId="6319" xr:uid="{3736E685-C4FF-4C6B-9FA5-D0B5AF0FA112}"/>
    <cellStyle name="Millares [0] 9 3 2 3 2" xfId="14585" xr:uid="{6A2571DB-CBF9-4898-BE59-2C0137A832F5}"/>
    <cellStyle name="Millares [0] 9 3 2 3 2 2" xfId="36088" xr:uid="{FBC205CE-86C6-4652-BE57-88373F65F28C}"/>
    <cellStyle name="Millares [0] 9 3 2 3 3" xfId="21220" xr:uid="{611BF16A-5962-4386-BA38-6256605C9539}"/>
    <cellStyle name="Millares [0] 9 3 2 3 3 2" xfId="42723" xr:uid="{CEDF538D-4C5C-4DF6-A3BA-9680BC203156}"/>
    <cellStyle name="Millares [0] 9 3 2 3 4" xfId="27825" xr:uid="{14EAB663-A653-4278-B8A2-F77D12919874}"/>
    <cellStyle name="Millares [0] 9 3 2 3 5" xfId="49328" xr:uid="{B0C718D7-3362-4472-BE90-F88C8912755E}"/>
    <cellStyle name="Millares [0] 9 3 2 3 6" xfId="55932" xr:uid="{4E01C309-D4F5-460C-9B0E-A5EE7637130E}"/>
    <cellStyle name="Millares [0] 9 3 2 4" xfId="7960" xr:uid="{7D1D308D-A520-497A-8B9B-17381383047A}"/>
    <cellStyle name="Millares [0] 9 3 2 4 2" xfId="29463" xr:uid="{77B017C8-B4C9-43B2-B25E-9F105E75200E}"/>
    <cellStyle name="Millares [0] 9 3 2 5" xfId="9617" xr:uid="{1B229E37-D796-4B60-B1CF-A5B564BFE5EB}"/>
    <cellStyle name="Millares [0] 9 3 2 5 2" xfId="31120" xr:uid="{1A071C47-6066-4606-81C2-5B3F106D3B01}"/>
    <cellStyle name="Millares [0] 9 3 2 6" xfId="16252" xr:uid="{B7479B9A-A81B-44BB-B8DC-44E93E8F010B}"/>
    <cellStyle name="Millares [0] 9 3 2 6 2" xfId="37755" xr:uid="{6B4F7437-2DFD-46E7-BAF6-B9ABEEF7D2B7}"/>
    <cellStyle name="Millares [0] 9 3 2 7" xfId="22857" xr:uid="{97C996CB-0C2B-46E8-9BDB-97911EA2C66C}"/>
    <cellStyle name="Millares [0] 9 3 2 8" xfId="44360" xr:uid="{EB24D615-352E-4F27-B457-5F5BD6645B4C}"/>
    <cellStyle name="Millares [0] 9 3 2 9" xfId="50964" xr:uid="{FF491423-3251-4523-81DB-015D536F29AC}"/>
    <cellStyle name="Millares [0] 9 3 3" xfId="2038" xr:uid="{4A6BE6FD-3E0B-4629-98F8-BDC1206AAEE8}"/>
    <cellStyle name="Millares [0] 9 3 3 2" xfId="10304" xr:uid="{9A402A1E-5196-43AF-99A7-80A820C5A457}"/>
    <cellStyle name="Millares [0] 9 3 3 2 2" xfId="31807" xr:uid="{AC47B701-E256-4D07-9D4B-D843DD618FDB}"/>
    <cellStyle name="Millares [0] 9 3 3 3" xfId="16939" xr:uid="{9EB97AA4-67A1-445D-92C0-9996846A3896}"/>
    <cellStyle name="Millares [0] 9 3 3 3 2" xfId="38442" xr:uid="{5E9616CF-29A3-4790-AA07-C3DAA40FC062}"/>
    <cellStyle name="Millares [0] 9 3 3 4" xfId="23544" xr:uid="{E30573DA-C037-4C2B-8C24-9B21843578DC}"/>
    <cellStyle name="Millares [0] 9 3 3 5" xfId="45047" xr:uid="{71056465-6731-4D8E-8068-90C3F9245B64}"/>
    <cellStyle name="Millares [0] 9 3 3 6" xfId="51651" xr:uid="{9D5D151E-7486-4911-845A-C0488D6A8FC3}"/>
    <cellStyle name="Millares [0] 9 3 4" xfId="2837" xr:uid="{597847F8-A2C6-4F71-B702-84CBFFAAE413}"/>
    <cellStyle name="Millares [0] 9 3 4 2" xfId="11103" xr:uid="{925002C7-4914-406E-A3F4-55A6C000D624}"/>
    <cellStyle name="Millares [0] 9 3 4 2 2" xfId="32606" xr:uid="{337069EA-3479-4797-B3F1-AE4A1DE35BB6}"/>
    <cellStyle name="Millares [0] 9 3 4 3" xfId="17738" xr:uid="{28D6835B-2166-46DE-BE17-2C6C0A0C33DA}"/>
    <cellStyle name="Millares [0] 9 3 4 3 2" xfId="39241" xr:uid="{5A8F2F99-FA42-4F9A-BB7B-0EA6D156FB94}"/>
    <cellStyle name="Millares [0] 9 3 4 4" xfId="24343" xr:uid="{DFA67136-7878-43CB-87C3-209F8193284A}"/>
    <cellStyle name="Millares [0] 9 3 4 5" xfId="45846" xr:uid="{9CF06ACA-9DE9-4AEC-A8FE-90E782BEFB26}"/>
    <cellStyle name="Millares [0] 9 3 4 6" xfId="52450" xr:uid="{8527542A-E29A-4ED6-A483-6AFA19AB95AA}"/>
    <cellStyle name="Millares [0] 9 3 5" xfId="3234" xr:uid="{91113310-0BCB-4FF0-A961-FC4FFAD27A32}"/>
    <cellStyle name="Millares [0] 9 3 5 2" xfId="11500" xr:uid="{857732CC-2D41-4EFE-A8FF-342A15C9CA5C}"/>
    <cellStyle name="Millares [0] 9 3 5 2 2" xfId="33003" xr:uid="{C4CA8706-1691-4EF2-A566-98389DAA4418}"/>
    <cellStyle name="Millares [0] 9 3 5 3" xfId="18135" xr:uid="{C0170F59-2EA0-4F46-B27F-64F2F5E69574}"/>
    <cellStyle name="Millares [0] 9 3 5 3 2" xfId="39638" xr:uid="{70C0D60B-0F50-4C6E-89BE-2EA71C749128}"/>
    <cellStyle name="Millares [0] 9 3 5 4" xfId="24740" xr:uid="{595C6918-3B14-473C-871D-C152D93D7E02}"/>
    <cellStyle name="Millares [0] 9 3 5 5" xfId="46243" xr:uid="{0FC7FF43-CDF6-4736-A6F6-E088CC1D141F}"/>
    <cellStyle name="Millares [0] 9 3 5 6" xfId="52847" xr:uid="{47A57B99-FDDC-4236-80C4-F1CFF76A4FAC}"/>
    <cellStyle name="Millares [0] 9 3 6" xfId="4981" xr:uid="{305184A3-158E-4D67-9E1B-2D6C653BC6F4}"/>
    <cellStyle name="Millares [0] 9 3 6 2" xfId="13247" xr:uid="{FFCC8164-1A58-4D27-AEE6-1887A1E098D1}"/>
    <cellStyle name="Millares [0] 9 3 6 2 2" xfId="34750" xr:uid="{A01AFC6D-3982-490F-97E6-656EF83D3EFC}"/>
    <cellStyle name="Millares [0] 9 3 6 3" xfId="19882" xr:uid="{9EAC0185-88E6-4106-952C-B8AA557FB2EE}"/>
    <cellStyle name="Millares [0] 9 3 6 3 2" xfId="41385" xr:uid="{571EFC00-DD1F-4A0E-AEE8-942E9E1DDB29}"/>
    <cellStyle name="Millares [0] 9 3 6 4" xfId="26487" xr:uid="{376E8446-03BA-4E46-BE0E-723DF27C0FFB}"/>
    <cellStyle name="Millares [0] 9 3 6 5" xfId="47990" xr:uid="{874C1AE5-D9E0-4DF3-85F6-CC25FEB47EF3}"/>
    <cellStyle name="Millares [0] 9 3 6 6" xfId="54594" xr:uid="{FE6FD081-D0BB-4C9E-AFEA-761E95AFDF46}"/>
    <cellStyle name="Millares [0] 9 3 7" xfId="5373" xr:uid="{60C7AFEB-228E-415F-9326-8EFCD89AB291}"/>
    <cellStyle name="Millares [0] 9 3 7 2" xfId="13639" xr:uid="{819EEAC3-3B51-48FA-B93E-5930EF1486D3}"/>
    <cellStyle name="Millares [0] 9 3 7 2 2" xfId="35142" xr:uid="{CB72C95A-E19B-4368-976B-4765CD02E9B9}"/>
    <cellStyle name="Millares [0] 9 3 7 3" xfId="20274" xr:uid="{4A467A53-5479-4069-A9A5-2C9170D576F7}"/>
    <cellStyle name="Millares [0] 9 3 7 3 2" xfId="41777" xr:uid="{001B4A7C-FE27-48A3-8498-8354A11D5187}"/>
    <cellStyle name="Millares [0] 9 3 7 4" xfId="26879" xr:uid="{3FF951B5-4B02-4A92-9722-6C1438A65DBD}"/>
    <cellStyle name="Millares [0] 9 3 7 5" xfId="48382" xr:uid="{0825B2B6-E9CA-4290-B6A9-2D4B6C8E9598}"/>
    <cellStyle name="Millares [0] 9 3 7 6" xfId="54986" xr:uid="{AD24F88A-D8ED-4148-AB02-B356FF57913E}"/>
    <cellStyle name="Millares [0] 9 3 8" xfId="7014" xr:uid="{CE1C2934-553C-479E-9999-2A5A4AE3DB56}"/>
    <cellStyle name="Millares [0] 9 3 8 2" xfId="28517" xr:uid="{AFE37EDB-1C66-422C-AB2D-AC4A5C8D427F}"/>
    <cellStyle name="Millares [0] 9 3 9" xfId="8670" xr:uid="{1F165504-9E9A-4DF6-B26B-A861056CB5B0}"/>
    <cellStyle name="Millares [0] 9 3 9 2" xfId="30173" xr:uid="{127513A6-D150-4BA8-B30D-E35804E0DA07}"/>
    <cellStyle name="Millares [0] 9 4" xfId="687" xr:uid="{429200DE-C568-4EC3-8EF7-46D9458DA7E4}"/>
    <cellStyle name="Millares [0] 9 4 10" xfId="43696" xr:uid="{E6FA02E2-843A-491B-ADFD-E088A180DC52}"/>
    <cellStyle name="Millares [0] 9 4 11" xfId="50300" xr:uid="{2626D3E4-A689-41D3-BB8A-81C0CDCD188D}"/>
    <cellStyle name="Millares [0] 9 4 2" xfId="1633" xr:uid="{18F80882-10F4-4D3E-8C95-331B8287CE2F}"/>
    <cellStyle name="Millares [0] 9 4 2 2" xfId="4462" xr:uid="{29FE532C-4C8A-4502-94F3-F90CDA56A3DC}"/>
    <cellStyle name="Millares [0] 9 4 2 2 2" xfId="12728" xr:uid="{A08FB38D-244C-4AA1-97D0-9C8E66627DCC}"/>
    <cellStyle name="Millares [0] 9 4 2 2 2 2" xfId="34231" xr:uid="{26B26F3A-D8EF-4914-B53F-A57DE8A7F840}"/>
    <cellStyle name="Millares [0] 9 4 2 2 3" xfId="19363" xr:uid="{861D9F8B-8FE0-4EEA-888C-02C741B06677}"/>
    <cellStyle name="Millares [0] 9 4 2 2 3 2" xfId="40866" xr:uid="{6E6EDE47-FE51-4F0E-B391-C4A2CDCE625E}"/>
    <cellStyle name="Millares [0] 9 4 2 2 4" xfId="25968" xr:uid="{DACEFCCC-DFAC-40AC-9128-D90ED8DC4D00}"/>
    <cellStyle name="Millares [0] 9 4 2 2 5" xfId="47471" xr:uid="{C4979D0F-88C5-4B70-AFE8-54994F4D3F23}"/>
    <cellStyle name="Millares [0] 9 4 2 2 6" xfId="54075" xr:uid="{CDE64D2D-3D45-453A-B884-5835042639E8}"/>
    <cellStyle name="Millares [0] 9 4 2 3" xfId="6601" xr:uid="{657F77BD-B4A7-4597-86FB-A88938E44FD6}"/>
    <cellStyle name="Millares [0] 9 4 2 3 2" xfId="14867" xr:uid="{84FA3342-CD1C-4E67-8C9F-915D5678EB82}"/>
    <cellStyle name="Millares [0] 9 4 2 3 2 2" xfId="36370" xr:uid="{07A72870-1B53-4E67-B153-B4724823E9A7}"/>
    <cellStyle name="Millares [0] 9 4 2 3 3" xfId="21502" xr:uid="{24FB48CC-515E-401A-A938-98BE106E376A}"/>
    <cellStyle name="Millares [0] 9 4 2 3 3 2" xfId="43005" xr:uid="{01151092-D51B-4427-9434-4F106CB38E5D}"/>
    <cellStyle name="Millares [0] 9 4 2 3 4" xfId="28107" xr:uid="{58101FD0-AA4C-4026-9C42-D5025BEAFA44}"/>
    <cellStyle name="Millares [0] 9 4 2 3 5" xfId="49610" xr:uid="{7E0A3E49-E3A1-46E0-B1F1-897CD5AEFD90}"/>
    <cellStyle name="Millares [0] 9 4 2 3 6" xfId="56214" xr:uid="{016EE1DA-3B04-4D4D-B145-01C9BE111316}"/>
    <cellStyle name="Millares [0] 9 4 2 4" xfId="8242" xr:uid="{DC908CBA-1DB9-46A9-97E6-6995AC716427}"/>
    <cellStyle name="Millares [0] 9 4 2 4 2" xfId="29745" xr:uid="{C175A22B-80FE-415C-8850-5EB2AA81AE45}"/>
    <cellStyle name="Millares [0] 9 4 2 5" xfId="9899" xr:uid="{0C24FD28-F90C-42F3-8803-C1C413615651}"/>
    <cellStyle name="Millares [0] 9 4 2 5 2" xfId="31402" xr:uid="{0B317232-70F9-49D4-8659-DE0470D053BF}"/>
    <cellStyle name="Millares [0] 9 4 2 6" xfId="16534" xr:uid="{7C370A7B-E723-4D69-8CA9-0ABA91B1A941}"/>
    <cellStyle name="Millares [0] 9 4 2 6 2" xfId="38037" xr:uid="{9EC35856-0FCC-4F01-B349-B4B7EECA1D43}"/>
    <cellStyle name="Millares [0] 9 4 2 7" xfId="23139" xr:uid="{A16D6234-C504-4DA6-B0DF-5DF8293FD473}"/>
    <cellStyle name="Millares [0] 9 4 2 8" xfId="44642" xr:uid="{8BB98EF0-4E84-417F-AA63-5FAA2D98714B}"/>
    <cellStyle name="Millares [0] 9 4 2 9" xfId="51246" xr:uid="{5D61738D-93B2-4E0D-89A3-EDD403DD11F0}"/>
    <cellStyle name="Millares [0] 9 4 3" xfId="2320" xr:uid="{F361C5A7-C441-4F03-8501-EEE69CC596A1}"/>
    <cellStyle name="Millares [0] 9 4 3 2" xfId="10586" xr:uid="{E7524710-8AF5-41E0-9F86-DEB102918C18}"/>
    <cellStyle name="Millares [0] 9 4 3 2 2" xfId="32089" xr:uid="{835838C4-BCF6-4790-A743-91516BC5B4DF}"/>
    <cellStyle name="Millares [0] 9 4 3 3" xfId="17221" xr:uid="{0CC0E370-A44B-43EA-9C76-B00BBDF647EB}"/>
    <cellStyle name="Millares [0] 9 4 3 3 2" xfId="38724" xr:uid="{BF9DED99-77F7-4C0D-8C30-FB22B9EDC085}"/>
    <cellStyle name="Millares [0] 9 4 3 4" xfId="23826" xr:uid="{E2A04311-153F-42C8-B23C-A77BA04EB44C}"/>
    <cellStyle name="Millares [0] 9 4 3 5" xfId="45329" xr:uid="{4DC5E503-8591-42ED-A246-D15429047814}"/>
    <cellStyle name="Millares [0] 9 4 3 6" xfId="51933" xr:uid="{507AC4F6-D6ED-4F05-9767-0535F7405E30}"/>
    <cellStyle name="Millares [0] 9 4 4" xfId="3516" xr:uid="{033EFD21-CBBB-432B-B043-EB858D2489E8}"/>
    <cellStyle name="Millares [0] 9 4 4 2" xfId="11782" xr:uid="{33826045-6E9B-4040-890E-E9B40D338298}"/>
    <cellStyle name="Millares [0] 9 4 4 2 2" xfId="33285" xr:uid="{7D999775-68A5-47F2-979F-750D119D632B}"/>
    <cellStyle name="Millares [0] 9 4 4 3" xfId="18417" xr:uid="{4CB88A66-93A1-407F-AEC8-3CD5CDA67EC6}"/>
    <cellStyle name="Millares [0] 9 4 4 3 2" xfId="39920" xr:uid="{2C6BC5F3-5FE4-4EC6-B268-8D489FD3F4ED}"/>
    <cellStyle name="Millares [0] 9 4 4 4" xfId="25022" xr:uid="{9F0B22A7-BB41-4063-986C-2C6FA8ADA6FF}"/>
    <cellStyle name="Millares [0] 9 4 4 5" xfId="46525" xr:uid="{20F71484-9CA7-452A-85A4-C6AB535B86A9}"/>
    <cellStyle name="Millares [0] 9 4 4 6" xfId="53129" xr:uid="{4873FA76-CD88-44A4-9BB7-BDD96E9CCE1D}"/>
    <cellStyle name="Millares [0] 9 4 5" xfId="5655" xr:uid="{9E2A69BF-4E08-4694-AE8E-BB31D99461AF}"/>
    <cellStyle name="Millares [0] 9 4 5 2" xfId="13921" xr:uid="{9FBB993C-8E51-47C7-83A7-6D81937D5E46}"/>
    <cellStyle name="Millares [0] 9 4 5 2 2" xfId="35424" xr:uid="{80E5E32B-A5EF-4AF1-9B08-420B4DC225BF}"/>
    <cellStyle name="Millares [0] 9 4 5 3" xfId="20556" xr:uid="{B1529573-ABE3-4C62-B5B6-C1889A22745E}"/>
    <cellStyle name="Millares [0] 9 4 5 3 2" xfId="42059" xr:uid="{3AED1D16-2417-4AF0-A315-23D4F9DAADAB}"/>
    <cellStyle name="Millares [0] 9 4 5 4" xfId="27161" xr:uid="{E9439913-D4DB-4B24-A4B9-506268D3598A}"/>
    <cellStyle name="Millares [0] 9 4 5 5" xfId="48664" xr:uid="{87B164E0-04B6-4175-9055-DE614541B8D3}"/>
    <cellStyle name="Millares [0] 9 4 5 6" xfId="55268" xr:uid="{A311F7AF-20B1-4FDE-B75C-2C2685A52EAD}"/>
    <cellStyle name="Millares [0] 9 4 6" xfId="7296" xr:uid="{B90BC1D5-3BB5-444D-889F-EC740EE80BCC}"/>
    <cellStyle name="Millares [0] 9 4 6 2" xfId="28799" xr:uid="{9D591E59-F93B-4214-BA89-07A1B60858C0}"/>
    <cellStyle name="Millares [0] 9 4 7" xfId="8953" xr:uid="{6AF00033-7E34-4ABD-BDB6-C959140C4B9E}"/>
    <cellStyle name="Millares [0] 9 4 7 2" xfId="30456" xr:uid="{BBDE99EB-A16D-4BE8-96CD-20826C7F18B4}"/>
    <cellStyle name="Millares [0] 9 4 8" xfId="15588" xr:uid="{63084CE0-DDC7-4B7D-BE96-EFAE42E77D5B}"/>
    <cellStyle name="Millares [0] 9 4 8 2" xfId="37091" xr:uid="{A9BA4913-3964-4ED6-9B16-EA2284AC0B78}"/>
    <cellStyle name="Millares [0] 9 4 9" xfId="22193" xr:uid="{8A23573A-014F-402B-98B4-729E681C39AD}"/>
    <cellStyle name="Millares [0] 9 5" xfId="955" xr:uid="{87EAD251-9A32-42FC-B276-8FDD0E705D72}"/>
    <cellStyle name="Millares [0] 9 5 2" xfId="3784" xr:uid="{338019B0-089B-48F1-A08F-279301CD6F75}"/>
    <cellStyle name="Millares [0] 9 5 2 2" xfId="12050" xr:uid="{2ADF6D93-75B3-4DFB-876E-2E67CB46405A}"/>
    <cellStyle name="Millares [0] 9 5 2 2 2" xfId="33553" xr:uid="{3B1FF5B0-5AB1-4307-A49C-0C234DFD3776}"/>
    <cellStyle name="Millares [0] 9 5 2 3" xfId="18685" xr:uid="{9D2D7A39-9855-4586-8E8F-77B39BD8B0CD}"/>
    <cellStyle name="Millares [0] 9 5 2 3 2" xfId="40188" xr:uid="{8C93113F-F129-44D6-B6FA-983CFA3F0F1A}"/>
    <cellStyle name="Millares [0] 9 5 2 4" xfId="25290" xr:uid="{6BAB846A-45AB-4CFC-AB37-C907AFC1B0F5}"/>
    <cellStyle name="Millares [0] 9 5 2 5" xfId="46793" xr:uid="{6C8493FB-63F5-421B-B158-CC3873A56C64}"/>
    <cellStyle name="Millares [0] 9 5 2 6" xfId="53397" xr:uid="{36EF7FEF-0BF5-4B14-A089-668DBB5F906D}"/>
    <cellStyle name="Millares [0] 9 5 3" xfId="5923" xr:uid="{7812AC0C-08EA-4336-8FF6-A44818A5E58C}"/>
    <cellStyle name="Millares [0] 9 5 3 2" xfId="14189" xr:uid="{00116701-6314-4D3C-9580-584ED4AED072}"/>
    <cellStyle name="Millares [0] 9 5 3 2 2" xfId="35692" xr:uid="{933B8551-AC6A-4FE4-B3B0-4175D4AB00D6}"/>
    <cellStyle name="Millares [0] 9 5 3 3" xfId="20824" xr:uid="{7F2B2456-3081-4DAF-BBEF-838AF7ACBD7C}"/>
    <cellStyle name="Millares [0] 9 5 3 3 2" xfId="42327" xr:uid="{CECA8B3A-522C-4097-9F6C-F78362A0FA46}"/>
    <cellStyle name="Millares [0] 9 5 3 4" xfId="27429" xr:uid="{A79CAA71-14C3-49B3-99AE-1C0D77F19031}"/>
    <cellStyle name="Millares [0] 9 5 3 5" xfId="48932" xr:uid="{8E18AF05-1411-4A8F-8E5A-23D6CF699E31}"/>
    <cellStyle name="Millares [0] 9 5 3 6" xfId="55536" xr:uid="{5E078656-ED19-4AF4-A55B-57282796D6D6}"/>
    <cellStyle name="Millares [0] 9 5 4" xfId="7564" xr:uid="{114018F6-EE2D-4FCE-8762-3675EA28070F}"/>
    <cellStyle name="Millares [0] 9 5 4 2" xfId="29067" xr:uid="{A088DA6E-DD37-4534-87B4-A40224228584}"/>
    <cellStyle name="Millares [0] 9 5 5" xfId="9221" xr:uid="{D1E55CC8-AE95-49AD-B871-48A3DC83260C}"/>
    <cellStyle name="Millares [0] 9 5 5 2" xfId="30724" xr:uid="{6A90493F-4729-418E-A63B-F18A2528213F}"/>
    <cellStyle name="Millares [0] 9 5 6" xfId="15856" xr:uid="{1A27F7E5-0553-498B-AE5D-1B0A041E6A0C}"/>
    <cellStyle name="Millares [0] 9 5 6 2" xfId="37359" xr:uid="{A4DC84A2-FE6E-4298-9751-7E31F8EE8528}"/>
    <cellStyle name="Millares [0] 9 5 7" xfId="22461" xr:uid="{08206C5E-DF2D-42A2-8B11-DCB6D1A212AD}"/>
    <cellStyle name="Millares [0] 9 5 8" xfId="43964" xr:uid="{1D188EA4-6638-4B4F-9EE6-BE3DFC3A926F}"/>
    <cellStyle name="Millares [0] 9 5 9" xfId="50568" xr:uid="{AC7BF543-70A4-43C0-A5C0-074DE9EF94A1}"/>
    <cellStyle name="Millares [0] 9 6" xfId="1216" xr:uid="{998CE3C5-CCE6-418B-9385-C7385D69B8D5}"/>
    <cellStyle name="Millares [0] 9 6 2" xfId="4045" xr:uid="{F81F84D2-B215-4D99-A831-B0E6AAE085C4}"/>
    <cellStyle name="Millares [0] 9 6 2 2" xfId="12311" xr:uid="{48AB2094-640E-4B44-9C1F-AE82BD4B8D67}"/>
    <cellStyle name="Millares [0] 9 6 2 2 2" xfId="33814" xr:uid="{DAD157B4-9F7D-4CD9-81FA-511963A9E77A}"/>
    <cellStyle name="Millares [0] 9 6 2 3" xfId="18946" xr:uid="{9AC6892D-6E42-4AAF-BC26-6E38D1C3DDA4}"/>
    <cellStyle name="Millares [0] 9 6 2 3 2" xfId="40449" xr:uid="{014A3B66-FB95-40BA-8F55-212FC4E17439}"/>
    <cellStyle name="Millares [0] 9 6 2 4" xfId="25551" xr:uid="{226E7264-B3D0-4833-ABFD-B54710699E67}"/>
    <cellStyle name="Millares [0] 9 6 2 5" xfId="47054" xr:uid="{DE69DB43-2D92-4A5B-A002-A10AA8984C8F}"/>
    <cellStyle name="Millares [0] 9 6 2 6" xfId="53658" xr:uid="{D83542C1-AA0D-4106-BE18-6D15E8A6DBCE}"/>
    <cellStyle name="Millares [0] 9 6 3" xfId="6184" xr:uid="{64BE92B6-AC39-4B51-9E9D-C0F206026318}"/>
    <cellStyle name="Millares [0] 9 6 3 2" xfId="14450" xr:uid="{E652CA1E-9BC4-4365-86DD-C3344808F7A3}"/>
    <cellStyle name="Millares [0] 9 6 3 2 2" xfId="35953" xr:uid="{D04C77E6-FBEE-4081-987F-A779494CB16B}"/>
    <cellStyle name="Millares [0] 9 6 3 3" xfId="21085" xr:uid="{901013D9-B8CA-46DF-A859-D30D144E0ED0}"/>
    <cellStyle name="Millares [0] 9 6 3 3 2" xfId="42588" xr:uid="{C997D080-C532-4A3D-B29F-98B99DD3A7B5}"/>
    <cellStyle name="Millares [0] 9 6 3 4" xfId="27690" xr:uid="{64CDB158-8C78-4FDA-9723-E5C8BE08B836}"/>
    <cellStyle name="Millares [0] 9 6 3 5" xfId="49193" xr:uid="{AE6F0E71-BFD3-46C2-B644-3E3633768316}"/>
    <cellStyle name="Millares [0] 9 6 3 6" xfId="55797" xr:uid="{AA56C62A-A150-4ADC-A888-8765B3D014D1}"/>
    <cellStyle name="Millares [0] 9 6 4" xfId="7825" xr:uid="{FC234212-3689-4D0C-88D7-1DFE72857166}"/>
    <cellStyle name="Millares [0] 9 6 4 2" xfId="29328" xr:uid="{502424F2-8BEF-4AC5-B3B3-4654BC648C50}"/>
    <cellStyle name="Millares [0] 9 6 5" xfId="9482" xr:uid="{AF6EB265-D2F2-4CE8-AE92-100A9B5227BE}"/>
    <cellStyle name="Millares [0] 9 6 5 2" xfId="30985" xr:uid="{E4B4DA38-8A3A-4557-80BB-3B8F74AB3036}"/>
    <cellStyle name="Millares [0] 9 6 6" xfId="16117" xr:uid="{0C3A5E97-2897-4B56-B9B4-34916F6A971E}"/>
    <cellStyle name="Millares [0] 9 6 6 2" xfId="37620" xr:uid="{F94B09D9-1E95-43F0-9B22-D523BFBFB78E}"/>
    <cellStyle name="Millares [0] 9 6 7" xfId="22722" xr:uid="{C6877EEB-C313-4669-B7CC-D9CCC2AD9A4F}"/>
    <cellStyle name="Millares [0] 9 6 8" xfId="44225" xr:uid="{2A0609B5-C400-4494-8458-20D550EBFAD9}"/>
    <cellStyle name="Millares [0] 9 6 9" xfId="50829" xr:uid="{CDF633D7-B0FE-4488-A72D-41A615118112}"/>
    <cellStyle name="Millares [0] 9 7" xfId="1904" xr:uid="{C7FE040B-7FD4-4B25-8450-CCA49BD65201}"/>
    <cellStyle name="Millares [0] 9 7 2" xfId="10170" xr:uid="{EDF4A1FC-010F-470C-A33C-3103D354D796}"/>
    <cellStyle name="Millares [0] 9 7 2 2" xfId="31673" xr:uid="{5A52E0A8-E2D4-4B19-B564-8F0E8D7640EA}"/>
    <cellStyle name="Millares [0] 9 7 3" xfId="16805" xr:uid="{25ABDBCB-A983-4F46-B439-47A4D581A88E}"/>
    <cellStyle name="Millares [0] 9 7 3 2" xfId="38308" xr:uid="{1E552168-9533-4D11-9F0A-7627B815940A}"/>
    <cellStyle name="Millares [0] 9 7 4" xfId="23410" xr:uid="{F47BB1CD-180E-4F75-A231-DB91A25740E1}"/>
    <cellStyle name="Millares [0] 9 7 5" xfId="44913" xr:uid="{E60356B5-6170-4BD7-928B-A4926543BEA0}"/>
    <cellStyle name="Millares [0] 9 7 6" xfId="51517" xr:uid="{01A9E2D4-722B-43DF-AC74-ED0DC18A9C11}"/>
    <cellStyle name="Millares [0] 9 8" xfId="2589" xr:uid="{7B06E5AA-A98B-410E-874D-2BCA8BAD813E}"/>
    <cellStyle name="Millares [0] 9 8 2" xfId="10855" xr:uid="{0B8A0CCF-1F4C-4192-B1FF-FDAC43F387AE}"/>
    <cellStyle name="Millares [0] 9 8 2 2" xfId="32358" xr:uid="{7213D3FC-F69A-4A44-9C07-4E21F0C0FC59}"/>
    <cellStyle name="Millares [0] 9 8 3" xfId="17490" xr:uid="{7E871ABB-3418-47F6-9E65-82F309CBBB82}"/>
    <cellStyle name="Millares [0] 9 8 3 2" xfId="38993" xr:uid="{7CC70A2D-6365-40CB-A0E2-6E9E3728D5E9}"/>
    <cellStyle name="Millares [0] 9 8 4" xfId="24095" xr:uid="{D5AC19E6-F8C3-4FA0-B50B-1D890128FDFF}"/>
    <cellStyle name="Millares [0] 9 8 5" xfId="45598" xr:uid="{D918044C-607E-4006-A7A9-C597E5809CD6}"/>
    <cellStyle name="Millares [0] 9 8 6" xfId="52202" xr:uid="{77307796-71DB-4C3C-97AF-B2D3AF64E73B}"/>
    <cellStyle name="Millares [0] 9 9" xfId="3100" xr:uid="{CBB5E60C-59F1-4534-B6EF-7EDD281357EB}"/>
    <cellStyle name="Millares [0] 9 9 2" xfId="11366" xr:uid="{E9F9A5FC-D54D-4326-A89E-15BB0BF2900A}"/>
    <cellStyle name="Millares [0] 9 9 2 2" xfId="32869" xr:uid="{1D26F9DE-D86C-46E7-B7C2-A0719860AB5B}"/>
    <cellStyle name="Millares [0] 9 9 3" xfId="18001" xr:uid="{28CB40FD-ECB6-4B17-A3C0-6E5911DF7996}"/>
    <cellStyle name="Millares [0] 9 9 3 2" xfId="39504" xr:uid="{23339720-F3F3-41F2-8A04-D9A99EB63578}"/>
    <cellStyle name="Millares [0] 9 9 4" xfId="24606" xr:uid="{4F2E9E14-70C6-4A63-A981-1F0A80324509}"/>
    <cellStyle name="Millares [0] 9 9 5" xfId="46109" xr:uid="{C1C38C3A-E049-40CE-8673-4086513DA4ED}"/>
    <cellStyle name="Millares [0] 9 9 6" xfId="52713" xr:uid="{7623EF97-3FA7-4548-A119-5E8A9CCB7E32}"/>
    <cellStyle name="Millares 10" xfId="112" xr:uid="{B9EE1D9B-E13E-4DFF-AA69-132888B2C4C3}"/>
    <cellStyle name="Millares 100" xfId="6790" xr:uid="{213BD617-3B54-42FA-BF46-0838C00739F8}"/>
    <cellStyle name="Millares 100 11" xfId="11" xr:uid="{00000000-0005-0000-0000-000005000000}"/>
    <cellStyle name="Millares 100 11 2" xfId="124" xr:uid="{2D043382-7A70-4151-B281-AF3B8648C801}"/>
    <cellStyle name="Millares 100 11 2 10" xfId="3027" xr:uid="{85A2AE1F-F17C-4E51-B1BB-1C4C39796A3E}"/>
    <cellStyle name="Millares 100 11 2 10 2" xfId="11293" xr:uid="{DFD67B49-38DF-420A-A796-B92AB2DF4410}"/>
    <cellStyle name="Millares 100 11 2 10 2 2" xfId="32796" xr:uid="{3F61461A-FFF0-4F77-8D98-B3989DAC5E51}"/>
    <cellStyle name="Millares 100 11 2 10 3" xfId="17928" xr:uid="{9A066BC9-2656-4C4C-BC5C-41991E3B9468}"/>
    <cellStyle name="Millares 100 11 2 10 3 2" xfId="39431" xr:uid="{FAC8D801-382E-4B8E-85F1-4329FA2B9030}"/>
    <cellStyle name="Millares 100 11 2 10 4" xfId="24533" xr:uid="{B9C7F7E2-5CFE-42D3-B110-283288386ACC}"/>
    <cellStyle name="Millares 100 11 2 10 5" xfId="46036" xr:uid="{4884D88C-F252-409D-9525-846625086B04}"/>
    <cellStyle name="Millares 100 11 2 10 6" xfId="52640" xr:uid="{58021019-8161-4903-A99A-DE321B98D891}"/>
    <cellStyle name="Millares 100 11 2 11" xfId="4662" xr:uid="{31AA03F6-797D-4F78-AD0D-77D28773CB23}"/>
    <cellStyle name="Millares 100 11 2 11 2" xfId="12928" xr:uid="{830D796B-4DA9-4A46-869B-5E2E806E01A9}"/>
    <cellStyle name="Millares 100 11 2 11 2 2" xfId="34431" xr:uid="{BEC943D2-090E-4C4F-AAB7-948FB5404A38}"/>
    <cellStyle name="Millares 100 11 2 11 3" xfId="19563" xr:uid="{F3D7266F-6596-4E43-A4C0-E0689A92609E}"/>
    <cellStyle name="Millares 100 11 2 11 3 2" xfId="41066" xr:uid="{4532CAD5-0E8F-4618-98CD-8DF1132370E0}"/>
    <cellStyle name="Millares 100 11 2 11 4" xfId="26168" xr:uid="{AB7FCCD4-7BEC-4ADD-9323-43A075C4915B}"/>
    <cellStyle name="Millares 100 11 2 11 5" xfId="47671" xr:uid="{B86A9F15-77FF-4149-8144-0CCD6351C5F3}"/>
    <cellStyle name="Millares 100 11 2 11 6" xfId="54275" xr:uid="{330E1083-C3A5-4F49-B672-1D8C82659A09}"/>
    <cellStyle name="Millares 100 11 2 12" xfId="5165" xr:uid="{5F57F300-C428-48D0-B956-179D2A8F00B2}"/>
    <cellStyle name="Millares 100 11 2 12 2" xfId="13431" xr:uid="{AAA0769D-7E20-4815-AC8B-751586355F21}"/>
    <cellStyle name="Millares 100 11 2 12 2 2" xfId="34934" xr:uid="{74C90671-09FB-4F52-BE0F-5A71BCA7DC5D}"/>
    <cellStyle name="Millares 100 11 2 12 3" xfId="20066" xr:uid="{C91FCDA7-EF98-4671-B455-35E7935C9CEE}"/>
    <cellStyle name="Millares 100 11 2 12 3 2" xfId="41569" xr:uid="{03530382-DECA-459C-8E46-9FFDEF572C31}"/>
    <cellStyle name="Millares 100 11 2 12 4" xfId="26671" xr:uid="{00F7B61A-D0DD-4EB4-A3A9-0E35D3AE37CF}"/>
    <cellStyle name="Millares 100 11 2 12 5" xfId="48174" xr:uid="{DA297414-0F03-4B49-8C71-650A2808D420}"/>
    <cellStyle name="Millares 100 11 2 12 6" xfId="54778" xr:uid="{FAA34F3F-49E1-4555-8A7B-3085ED398274}"/>
    <cellStyle name="Millares 100 11 2 13" xfId="6806" xr:uid="{FD420D1D-03CF-4D82-80F8-0780DA577F01}"/>
    <cellStyle name="Millares 100 11 2 13 2" xfId="28309" xr:uid="{6337C6A7-BDD9-42B6-A944-CF8637659D20}"/>
    <cellStyle name="Millares 100 11 2 14" xfId="8460" xr:uid="{7EEE963C-BF95-4963-8B11-3EC31DF09173}"/>
    <cellStyle name="Millares 100 11 2 14 2" xfId="29963" xr:uid="{20A0EF1F-F10B-4FAB-87CD-B4A0055B919F}"/>
    <cellStyle name="Millares 100 11 2 15" xfId="15099" xr:uid="{C68CAD4E-29E1-4B65-9157-5649EB575B77}"/>
    <cellStyle name="Millares 100 11 2 15 2" xfId="36602" xr:uid="{99E4DD26-6BBB-4C3E-871C-C86E738E89CA}"/>
    <cellStyle name="Millares 100 11 2 16" xfId="21704" xr:uid="{584F38B1-91F4-49B8-AEFA-E211B83BB923}"/>
    <cellStyle name="Millares 100 11 2 17" xfId="43207" xr:uid="{B93F149B-46E8-46BE-9792-1C34F387C6B4}"/>
    <cellStyle name="Millares 100 11 2 18" xfId="49811" xr:uid="{3C3734F1-66EC-4BEB-BD0A-DFA710169B72}"/>
    <cellStyle name="Millares 100 11 2 2" xfId="162" xr:uid="{AF2359CE-9149-4900-8362-DA16CC1F227C}"/>
    <cellStyle name="Millares 100 11 2 2 10" xfId="4699" xr:uid="{77DA8894-BCBE-43EC-B4C8-3E782295DC2F}"/>
    <cellStyle name="Millares 100 11 2 2 10 2" xfId="12965" xr:uid="{D29E832C-7484-4703-B3D3-01C41E2350DD}"/>
    <cellStyle name="Millares 100 11 2 2 10 2 2" xfId="34468" xr:uid="{7332A642-067A-49EA-A5A9-2A6BD8A09BD0}"/>
    <cellStyle name="Millares 100 11 2 2 10 3" xfId="19600" xr:uid="{2E6F0049-95E8-43EF-990D-157879753394}"/>
    <cellStyle name="Millares 100 11 2 2 10 3 2" xfId="41103" xr:uid="{701ECE6E-5ED6-4520-BA4E-775CA3CA9462}"/>
    <cellStyle name="Millares 100 11 2 2 10 4" xfId="26205" xr:uid="{ECA6BB98-05A3-465F-9FC9-E8D420F6EAD3}"/>
    <cellStyle name="Millares 100 11 2 2 10 5" xfId="47708" xr:uid="{25D96BE3-C934-4459-AC6D-AF0C90E2E25D}"/>
    <cellStyle name="Millares 100 11 2 2 10 6" xfId="54312" xr:uid="{8F536829-9917-4629-934D-1D39B4397730}"/>
    <cellStyle name="Millares 100 11 2 2 11" xfId="5202" xr:uid="{3B04F016-A870-41A0-901D-70A1E3AE3D08}"/>
    <cellStyle name="Millares 100 11 2 2 11 2" xfId="13468" xr:uid="{FD0C962E-B52B-4839-AE1D-BAC7D63C90C1}"/>
    <cellStyle name="Millares 100 11 2 2 11 2 2" xfId="34971" xr:uid="{2A49F9FA-688E-4D04-9528-45807A2FE198}"/>
    <cellStyle name="Millares 100 11 2 2 11 3" xfId="20103" xr:uid="{E8E3CE3A-4FD8-4FBD-8163-A2186AC3B023}"/>
    <cellStyle name="Millares 100 11 2 2 11 3 2" xfId="41606" xr:uid="{D4D9D4F7-AA80-41B7-A315-A86E84765589}"/>
    <cellStyle name="Millares 100 11 2 2 11 4" xfId="26708" xr:uid="{B0EB22B4-4311-45C9-B9C4-AC6A724347FE}"/>
    <cellStyle name="Millares 100 11 2 2 11 5" xfId="48211" xr:uid="{47AFEB7A-B975-436D-9075-8ABC739F69CB}"/>
    <cellStyle name="Millares 100 11 2 2 11 6" xfId="54815" xr:uid="{39E6C9FE-30C3-476A-9611-6487CF9DB045}"/>
    <cellStyle name="Millares 100 11 2 2 12" xfId="6843" xr:uid="{4F8CA5AF-7B4E-468F-AE3E-6F6B7121075E}"/>
    <cellStyle name="Millares 100 11 2 2 12 2" xfId="28346" xr:uid="{2F5D0F05-E224-4859-86ED-8C8F5D16830D}"/>
    <cellStyle name="Millares 100 11 2 2 13" xfId="8497" xr:uid="{5326B6F6-A412-4888-AEFC-43AADCD513E7}"/>
    <cellStyle name="Millares 100 11 2 2 13 2" xfId="30000" xr:uid="{C7302B8D-6FDA-42DC-9389-9DEF76C44B1D}"/>
    <cellStyle name="Millares 100 11 2 2 14" xfId="15136" xr:uid="{101E0A4F-23EC-409A-8ED8-22B08A04F7EC}"/>
    <cellStyle name="Millares 100 11 2 2 14 2" xfId="36639" xr:uid="{AC7E3A91-EA61-4F70-A659-858EB83C54AB}"/>
    <cellStyle name="Millares 100 11 2 2 15" xfId="21741" xr:uid="{0A7CC294-A151-4092-9863-DFB0202BE1A4}"/>
    <cellStyle name="Millares 100 11 2 2 16" xfId="43244" xr:uid="{FDBA8FCF-AEE5-49D0-B2FD-43472EED5C1C}"/>
    <cellStyle name="Millares 100 11 2 2 17" xfId="49848" xr:uid="{52E383B2-D460-4AA4-A2BA-60B4AB841F56}"/>
    <cellStyle name="Millares 100 11 2 2 2" xfId="494" xr:uid="{60D5E2DF-3AF6-4188-9DE9-F7EC4F858C50}"/>
    <cellStyle name="Millares 100 11 2 2 2 10" xfId="7105" xr:uid="{A1274FFC-13A0-49D6-87D7-12FBFCF4C115}"/>
    <cellStyle name="Millares 100 11 2 2 2 10 2" xfId="28608" xr:uid="{A93EE096-22FF-470D-841A-1AE97F2E51FA}"/>
    <cellStyle name="Millares 100 11 2 2 2 11" xfId="8761" xr:uid="{66A3DDFE-F483-4760-952A-9B3F5854548B}"/>
    <cellStyle name="Millares 100 11 2 2 2 11 2" xfId="30264" xr:uid="{44550428-9FE7-4F87-89D0-F3CEA2C22C95}"/>
    <cellStyle name="Millares 100 11 2 2 2 12" xfId="15397" xr:uid="{CD923E11-6772-460D-BBBD-C6020497EB9A}"/>
    <cellStyle name="Millares 100 11 2 2 2 12 2" xfId="36900" xr:uid="{6DFFB4DA-A6C1-4B8D-95CB-274640B75471}"/>
    <cellStyle name="Millares 100 11 2 2 2 13" xfId="22002" xr:uid="{BE975DE2-26A6-4F3D-8E98-9AE5A0A6035F}"/>
    <cellStyle name="Millares 100 11 2 2 2 14" xfId="43505" xr:uid="{A203BEC8-9F5B-4FE3-BA0E-9287DAA842EB}"/>
    <cellStyle name="Millares 100 11 2 2 2 15" xfId="50109" xr:uid="{86A51D75-4371-4CCC-A977-1A1CA3B4D941}"/>
    <cellStyle name="Millares 100 11 2 2 2 2" xfId="776" xr:uid="{DA6A50A8-592E-4784-BCB8-BCA09DF69813}"/>
    <cellStyle name="Millares 100 11 2 2 2 2 10" xfId="15677" xr:uid="{14C74A8C-3572-4AD7-930E-92C4EC2C8E53}"/>
    <cellStyle name="Millares 100 11 2 2 2 2 10 2" xfId="37180" xr:uid="{A6E30784-599D-4E2F-A8ED-46D4DC2E42E0}"/>
    <cellStyle name="Millares 100 11 2 2 2 2 11" xfId="22282" xr:uid="{1737126A-50A5-496D-AFE2-E23F2CB93811}"/>
    <cellStyle name="Millares 100 11 2 2 2 2 12" xfId="43785" xr:uid="{11E43668-A831-4DB4-84FD-C93D28A1C695}"/>
    <cellStyle name="Millares 100 11 2 2 2 2 13" xfId="50389" xr:uid="{0C4EA595-A50E-43A7-BC0E-3C2C4D18A05A}"/>
    <cellStyle name="Millares 100 11 2 2 2 2 2" xfId="1722" xr:uid="{5B28F433-29F0-4DF0-8421-7B21C8347752}"/>
    <cellStyle name="Millares 100 11 2 2 2 2 2 2" xfId="4551" xr:uid="{98BD2D9C-F465-44BB-AFFD-049BF9E405F2}"/>
    <cellStyle name="Millares 100 11 2 2 2 2 2 2 2" xfId="12817" xr:uid="{523FC2DC-A003-4569-BBF5-F3FFB0EFDB00}"/>
    <cellStyle name="Millares 100 11 2 2 2 2 2 2 2 2" xfId="34320" xr:uid="{D7F7C0B3-0CFC-41D3-B45A-56450FD6919F}"/>
    <cellStyle name="Millares 100 11 2 2 2 2 2 2 3" xfId="19452" xr:uid="{63DEA661-A5C5-4229-A96A-D9ABCDE6A07E}"/>
    <cellStyle name="Millares 100 11 2 2 2 2 2 2 3 2" xfId="40955" xr:uid="{B5E81751-DF1F-40FC-832A-7D43DAE005E7}"/>
    <cellStyle name="Millares 100 11 2 2 2 2 2 2 4" xfId="26057" xr:uid="{B34D5FF0-383E-44C2-8A41-0221FAE862D5}"/>
    <cellStyle name="Millares 100 11 2 2 2 2 2 2 5" xfId="47560" xr:uid="{ACABDBC9-353D-4E06-96D5-C228BD1CAA66}"/>
    <cellStyle name="Millares 100 11 2 2 2 2 2 2 6" xfId="54164" xr:uid="{6712245B-08E6-4684-836A-8CD93D2F54C2}"/>
    <cellStyle name="Millares 100 11 2 2 2 2 2 3" xfId="6690" xr:uid="{26189670-7FFF-4C1C-8DD2-545225A89DC8}"/>
    <cellStyle name="Millares 100 11 2 2 2 2 2 3 2" xfId="14956" xr:uid="{715E8EE0-FBC5-4B49-8C51-9F772CCFFF27}"/>
    <cellStyle name="Millares 100 11 2 2 2 2 2 3 2 2" xfId="36459" xr:uid="{13B587F9-8EBD-47B6-BADD-6D2123D39869}"/>
    <cellStyle name="Millares 100 11 2 2 2 2 2 3 3" xfId="21591" xr:uid="{3DA0165C-FAB1-48CE-A36E-3886F7B2EF14}"/>
    <cellStyle name="Millares 100 11 2 2 2 2 2 3 3 2" xfId="43094" xr:uid="{713D5E84-F583-4D83-AFED-047626835CBA}"/>
    <cellStyle name="Millares 100 11 2 2 2 2 2 3 4" xfId="28196" xr:uid="{A99FA788-7244-47C7-8F07-7E27B9841C36}"/>
    <cellStyle name="Millares 100 11 2 2 2 2 2 3 5" xfId="49699" xr:uid="{024421D8-A1BB-4E9F-BF8D-05480DB8D379}"/>
    <cellStyle name="Millares 100 11 2 2 2 2 2 3 6" xfId="56303" xr:uid="{AD41023E-8D73-4729-8988-485399D63A84}"/>
    <cellStyle name="Millares 100 11 2 2 2 2 2 4" xfId="8331" xr:uid="{DEFF48AB-ED50-4E71-ABBA-2638CF5EACF7}"/>
    <cellStyle name="Millares 100 11 2 2 2 2 2 4 2" xfId="29834" xr:uid="{0922E355-24E1-462C-B861-9FFAC36FD1A6}"/>
    <cellStyle name="Millares 100 11 2 2 2 2 2 5" xfId="9988" xr:uid="{F4DAE39A-F507-43F7-BF27-65A74A083645}"/>
    <cellStyle name="Millares 100 11 2 2 2 2 2 5 2" xfId="31491" xr:uid="{BA0769E5-E628-4997-9B62-073BE86B2638}"/>
    <cellStyle name="Millares 100 11 2 2 2 2 2 6" xfId="16623" xr:uid="{59BB0737-C267-42CE-A48F-D630C446D6FB}"/>
    <cellStyle name="Millares 100 11 2 2 2 2 2 6 2" xfId="38126" xr:uid="{1A8FA87D-80C0-4308-ACBC-026379EB1332}"/>
    <cellStyle name="Millares 100 11 2 2 2 2 2 7" xfId="23228" xr:uid="{1FF4740E-BD98-4538-B0A2-D3B4C5F94756}"/>
    <cellStyle name="Millares 100 11 2 2 2 2 2 8" xfId="44731" xr:uid="{A16B0557-733A-4D02-87D8-C5C08B558886}"/>
    <cellStyle name="Millares 100 11 2 2 2 2 2 9" xfId="51335" xr:uid="{670C73AE-A9B3-4234-A585-A7EA90756106}"/>
    <cellStyle name="Millares 100 11 2 2 2 2 3" xfId="2409" xr:uid="{DEE1E624-0EB3-4F0C-802C-615CCD888952}"/>
    <cellStyle name="Millares 100 11 2 2 2 2 3 2" xfId="10675" xr:uid="{36BFFBF3-BCAA-4ADB-98BF-15A16DF8ADA5}"/>
    <cellStyle name="Millares 100 11 2 2 2 2 3 2 2" xfId="32178" xr:uid="{E21098DF-9DBC-4F3B-BAE8-CD29A4E5AEDC}"/>
    <cellStyle name="Millares 100 11 2 2 2 2 3 3" xfId="17310" xr:uid="{924FF990-0103-4995-86EC-1BB8FB26E1CF}"/>
    <cellStyle name="Millares 100 11 2 2 2 2 3 3 2" xfId="38813" xr:uid="{3A2D581F-0167-474E-887F-BAD125CD13A1}"/>
    <cellStyle name="Millares 100 11 2 2 2 2 3 4" xfId="23915" xr:uid="{505F57A0-FE66-4B55-8E8B-35E04FE1ADD0}"/>
    <cellStyle name="Millares 100 11 2 2 2 2 3 5" xfId="45418" xr:uid="{8C6A4FA6-E69D-463E-9566-22356C626E2F}"/>
    <cellStyle name="Millares 100 11 2 2 2 2 3 6" xfId="52022" xr:uid="{3F4D578B-0C12-4BCC-ABC1-4B12B9E65EE2}"/>
    <cellStyle name="Millares 100 11 2 2 2 2 4" xfId="2926" xr:uid="{2349E7A2-39B4-41E6-AD07-2D3F905C5A61}"/>
    <cellStyle name="Millares 100 11 2 2 2 2 4 2" xfId="11192" xr:uid="{6F63FF35-A451-4D14-A198-E0A2B8958013}"/>
    <cellStyle name="Millares 100 11 2 2 2 2 4 2 2" xfId="32695" xr:uid="{1E576FE5-3226-49D6-9E98-3CAABA89F384}"/>
    <cellStyle name="Millares 100 11 2 2 2 2 4 3" xfId="17827" xr:uid="{DA3ABB1B-2FB9-4C0B-9504-932022510486}"/>
    <cellStyle name="Millares 100 11 2 2 2 2 4 3 2" xfId="39330" xr:uid="{F16426A7-8F2B-4F3A-A81E-85BE4EB2274B}"/>
    <cellStyle name="Millares 100 11 2 2 2 2 4 4" xfId="24432" xr:uid="{AE1AC520-A09D-495B-9EC2-F9B9E39808F4}"/>
    <cellStyle name="Millares 100 11 2 2 2 2 4 5" xfId="45935" xr:uid="{F94E7DCC-296C-4234-89D2-8446D4065664}"/>
    <cellStyle name="Millares 100 11 2 2 2 2 4 6" xfId="52539" xr:uid="{97C0ED49-0013-4472-B3DB-9FB43CC5A0B1}"/>
    <cellStyle name="Millares 100 11 2 2 2 2 5" xfId="3605" xr:uid="{F283915C-351D-4D2D-8A9C-8A1D6A939E39}"/>
    <cellStyle name="Millares 100 11 2 2 2 2 5 2" xfId="11871" xr:uid="{5E7C3583-AADB-42DA-BD16-F8EE08F83915}"/>
    <cellStyle name="Millares 100 11 2 2 2 2 5 2 2" xfId="33374" xr:uid="{5609AC55-D203-4A26-A303-8354D74E6224}"/>
    <cellStyle name="Millares 100 11 2 2 2 2 5 3" xfId="18506" xr:uid="{12A669E4-2067-4EA2-8F06-3A683FFA1440}"/>
    <cellStyle name="Millares 100 11 2 2 2 2 5 3 2" xfId="40009" xr:uid="{D899FF8D-F9B7-420F-BD67-0E8EAE2881ED}"/>
    <cellStyle name="Millares 100 11 2 2 2 2 5 4" xfId="25111" xr:uid="{204D192E-390C-4F47-93B1-A2FA56B2A1FD}"/>
    <cellStyle name="Millares 100 11 2 2 2 2 5 5" xfId="46614" xr:uid="{7E6D53C4-570D-4E00-AA16-2B05FBE043F6}"/>
    <cellStyle name="Millares 100 11 2 2 2 2 5 6" xfId="53218" xr:uid="{35EBC584-7087-411A-91FC-F487A8A23605}"/>
    <cellStyle name="Millares 100 11 2 2 2 2 6" xfId="5070" xr:uid="{636E7E4D-528C-4688-B90E-08B8F5F350AF}"/>
    <cellStyle name="Millares 100 11 2 2 2 2 6 2" xfId="13336" xr:uid="{9E81AE4F-A8F0-43D8-BFEC-CDD407AC4F7C}"/>
    <cellStyle name="Millares 100 11 2 2 2 2 6 2 2" xfId="34839" xr:uid="{4E81CB29-D927-46E8-90C6-61D4FA88061A}"/>
    <cellStyle name="Millares 100 11 2 2 2 2 6 3" xfId="19971" xr:uid="{08329738-0466-402B-B363-A0FEC6AC1D90}"/>
    <cellStyle name="Millares 100 11 2 2 2 2 6 3 2" xfId="41474" xr:uid="{8857EED1-CA0A-4A8E-B58B-C08F5AA6F83C}"/>
    <cellStyle name="Millares 100 11 2 2 2 2 6 4" xfId="26576" xr:uid="{DBE5747A-8E13-4AD4-9805-00EC8135D27E}"/>
    <cellStyle name="Millares 100 11 2 2 2 2 6 5" xfId="48079" xr:uid="{9717F854-37F6-4B50-A34D-98472DDCADA1}"/>
    <cellStyle name="Millares 100 11 2 2 2 2 6 6" xfId="54683" xr:uid="{1CB7FC22-0F1F-4B7C-B1B7-B73C56FAA456}"/>
    <cellStyle name="Millares 100 11 2 2 2 2 7" xfId="5744" xr:uid="{A44BBEB6-C21A-4D9F-8CB5-364F62289E21}"/>
    <cellStyle name="Millares 100 11 2 2 2 2 7 2" xfId="14010" xr:uid="{156B045D-4C4D-428E-B020-1E5A1B820D53}"/>
    <cellStyle name="Millares 100 11 2 2 2 2 7 2 2" xfId="35513" xr:uid="{A8840D9D-EFA4-43F9-ADAD-D8877326E31D}"/>
    <cellStyle name="Millares 100 11 2 2 2 2 7 3" xfId="20645" xr:uid="{BAC418D9-8742-47B2-8AE8-A893474C6698}"/>
    <cellStyle name="Millares 100 11 2 2 2 2 7 3 2" xfId="42148" xr:uid="{5B6AF0EB-4602-4396-B2E0-8F5408429020}"/>
    <cellStyle name="Millares 100 11 2 2 2 2 7 4" xfId="27250" xr:uid="{03B58DC0-192A-4964-9888-8F71B1A7ADE3}"/>
    <cellStyle name="Millares 100 11 2 2 2 2 7 5" xfId="48753" xr:uid="{7B3EC92B-A212-4573-B550-7872EDE1ACFD}"/>
    <cellStyle name="Millares 100 11 2 2 2 2 7 6" xfId="55357" xr:uid="{80E87569-3576-498A-A1F3-3125CD86F072}"/>
    <cellStyle name="Millares 100 11 2 2 2 2 8" xfId="7385" xr:uid="{A2541684-8C95-4A17-BB5D-BFE23D78CCDD}"/>
    <cellStyle name="Millares 100 11 2 2 2 2 8 2" xfId="28888" xr:uid="{6A6A7BDD-1EB6-43F9-AA9F-7B065E4FD382}"/>
    <cellStyle name="Millares 100 11 2 2 2 2 9" xfId="9042" xr:uid="{F14DB317-D46B-4C07-8A32-C8D9BB8936E2}"/>
    <cellStyle name="Millares 100 11 2 2 2 2 9 2" xfId="30545" xr:uid="{8E22C87F-E28B-4CDF-AB00-5500BA877980}"/>
    <cellStyle name="Millares 100 11 2 2 2 3" xfId="1046" xr:uid="{B7763956-3086-4A29-BA4F-C5B1807953AA}"/>
    <cellStyle name="Millares 100 11 2 2 2 3 2" xfId="3875" xr:uid="{122C5AE6-2DCF-4CBE-A68F-581D405E3442}"/>
    <cellStyle name="Millares 100 11 2 2 2 3 2 2" xfId="12141" xr:uid="{A03B750C-0549-42AF-8B87-A9026A4CB584}"/>
    <cellStyle name="Millares 100 11 2 2 2 3 2 2 2" xfId="33644" xr:uid="{A194E98E-4A02-4274-829F-2975DAB4F991}"/>
    <cellStyle name="Millares 100 11 2 2 2 3 2 3" xfId="18776" xr:uid="{20595214-F31A-4F46-9BD4-C6DD53582C99}"/>
    <cellStyle name="Millares 100 11 2 2 2 3 2 3 2" xfId="40279" xr:uid="{228B9AA2-80E5-4A4F-A65F-3ECE45C46093}"/>
    <cellStyle name="Millares 100 11 2 2 2 3 2 4" xfId="25381" xr:uid="{BF69F9C8-1EE4-4944-8059-3D2997CF4335}"/>
    <cellStyle name="Millares 100 11 2 2 2 3 2 5" xfId="46884" xr:uid="{80B879F4-406C-4EAB-A6B0-0C2E83F2DD0C}"/>
    <cellStyle name="Millares 100 11 2 2 2 3 2 6" xfId="53488" xr:uid="{603DDDB6-1EC7-4C8F-A228-CFB3DA3DBABA}"/>
    <cellStyle name="Millares 100 11 2 2 2 3 3" xfId="6014" xr:uid="{9D6E37DF-5A56-475D-A115-5E4012E56A62}"/>
    <cellStyle name="Millares 100 11 2 2 2 3 3 2" xfId="14280" xr:uid="{F86BCC39-AC24-4ED2-BF98-F3EBEFAE5C04}"/>
    <cellStyle name="Millares 100 11 2 2 2 3 3 2 2" xfId="35783" xr:uid="{237F2803-46F7-40ED-927B-A8C9A96DC1D4}"/>
    <cellStyle name="Millares 100 11 2 2 2 3 3 3" xfId="20915" xr:uid="{3DCB1128-3664-4936-B7EF-E7D803490EAC}"/>
    <cellStyle name="Millares 100 11 2 2 2 3 3 3 2" xfId="42418" xr:uid="{007BBBF3-A78C-43BD-9BB4-A7253E3B66CB}"/>
    <cellStyle name="Millares 100 11 2 2 2 3 3 4" xfId="27520" xr:uid="{2532585B-5996-468F-85E4-45CA8C72F5E7}"/>
    <cellStyle name="Millares 100 11 2 2 2 3 3 5" xfId="49023" xr:uid="{61247A7C-7A05-4CC6-901B-89D8F58527BF}"/>
    <cellStyle name="Millares 100 11 2 2 2 3 3 6" xfId="55627" xr:uid="{714F232B-CEE1-4D02-9835-4EA0838F2D70}"/>
    <cellStyle name="Millares 100 11 2 2 2 3 4" xfId="7655" xr:uid="{9F13CFA2-A630-4C7B-92B6-63BC574A6673}"/>
    <cellStyle name="Millares 100 11 2 2 2 3 4 2" xfId="29158" xr:uid="{99B8709C-58D8-41AD-B271-721402DFAE04}"/>
    <cellStyle name="Millares 100 11 2 2 2 3 5" xfId="9312" xr:uid="{257EDF92-B2A6-4693-B5A5-5061B9E6234B}"/>
    <cellStyle name="Millares 100 11 2 2 2 3 5 2" xfId="30815" xr:uid="{62EFFE35-2B06-482F-A634-7DBF50EF4BF4}"/>
    <cellStyle name="Millares 100 11 2 2 2 3 6" xfId="15947" xr:uid="{B2B5A483-CC24-4749-95B4-6999A3851655}"/>
    <cellStyle name="Millares 100 11 2 2 2 3 6 2" xfId="37450" xr:uid="{B1AD13DA-5FFF-4B6A-BB04-1683B795AEB3}"/>
    <cellStyle name="Millares 100 11 2 2 2 3 7" xfId="22552" xr:uid="{6FAB2D01-A0CD-4818-B1DE-322657D99CB3}"/>
    <cellStyle name="Millares 100 11 2 2 2 3 8" xfId="44055" xr:uid="{FB9BDFEC-72F6-438B-BE24-DFE9D62C428F}"/>
    <cellStyle name="Millares 100 11 2 2 2 3 9" xfId="50659" xr:uid="{7F0990AC-5E42-41E8-9273-1F8CFF179E9A}"/>
    <cellStyle name="Millares 100 11 2 2 2 4" xfId="1442" xr:uid="{0462A68C-F124-4EAE-A616-63087FB76763}"/>
    <cellStyle name="Millares 100 11 2 2 2 4 2" xfId="4271" xr:uid="{5F152549-917D-4085-B911-6504B1439716}"/>
    <cellStyle name="Millares 100 11 2 2 2 4 2 2" xfId="12537" xr:uid="{E7B6E392-2E93-449C-B14F-24A29D740401}"/>
    <cellStyle name="Millares 100 11 2 2 2 4 2 2 2" xfId="34040" xr:uid="{53AC6C1F-A98D-457A-A2C2-CC14775CD411}"/>
    <cellStyle name="Millares 100 11 2 2 2 4 2 3" xfId="19172" xr:uid="{403AFD94-CAA1-43AA-BF5B-2821BDB102BE}"/>
    <cellStyle name="Millares 100 11 2 2 2 4 2 3 2" xfId="40675" xr:uid="{57735CEA-6279-43C7-A883-194AB1071F68}"/>
    <cellStyle name="Millares 100 11 2 2 2 4 2 4" xfId="25777" xr:uid="{E0DFD2E5-5638-4C80-B4FD-A10262FE5A3B}"/>
    <cellStyle name="Millares 100 11 2 2 2 4 2 5" xfId="47280" xr:uid="{B3FA159A-6CF7-46C6-97C3-B7B1E8111EF5}"/>
    <cellStyle name="Millares 100 11 2 2 2 4 2 6" xfId="53884" xr:uid="{E845DC4A-A510-4068-A06D-5BA2DCE5822F}"/>
    <cellStyle name="Millares 100 11 2 2 2 4 3" xfId="6410" xr:uid="{03120714-26A3-438B-B02C-7230270D559F}"/>
    <cellStyle name="Millares 100 11 2 2 2 4 3 2" xfId="14676" xr:uid="{75C1718F-39DA-4291-A9D4-E75D1ED56232}"/>
    <cellStyle name="Millares 100 11 2 2 2 4 3 2 2" xfId="36179" xr:uid="{334A93C7-F941-4385-BFB7-80D6DDF85070}"/>
    <cellStyle name="Millares 100 11 2 2 2 4 3 3" xfId="21311" xr:uid="{70214C51-CFA2-49D4-BE1A-A0EC605674BC}"/>
    <cellStyle name="Millares 100 11 2 2 2 4 3 3 2" xfId="42814" xr:uid="{0F25179B-D390-4030-A3B9-2DECF8F39B14}"/>
    <cellStyle name="Millares 100 11 2 2 2 4 3 4" xfId="27916" xr:uid="{7E637A0F-7B4B-4FA8-8B0F-0C7CE00B2DC6}"/>
    <cellStyle name="Millares 100 11 2 2 2 4 3 5" xfId="49419" xr:uid="{C6F94BB4-981A-4785-9409-3D76312D9D9D}"/>
    <cellStyle name="Millares 100 11 2 2 2 4 3 6" xfId="56023" xr:uid="{3903973E-6EBA-4167-B10D-A7AEDF02A190}"/>
    <cellStyle name="Millares 100 11 2 2 2 4 4" xfId="8051" xr:uid="{83E2DF21-F8BD-430F-84A6-F456378E566F}"/>
    <cellStyle name="Millares 100 11 2 2 2 4 4 2" xfId="29554" xr:uid="{882FA263-F76B-4F1E-978A-0D9973BFC3FC}"/>
    <cellStyle name="Millares 100 11 2 2 2 4 5" xfId="9708" xr:uid="{BD664DE4-F9B9-4F2F-8476-61CC09457EE9}"/>
    <cellStyle name="Millares 100 11 2 2 2 4 5 2" xfId="31211" xr:uid="{35AEF972-45D3-4ABA-BAC7-6A3E9F3475C6}"/>
    <cellStyle name="Millares 100 11 2 2 2 4 6" xfId="16343" xr:uid="{CD351024-133B-4B5C-9B74-F01920DD8A06}"/>
    <cellStyle name="Millares 100 11 2 2 2 4 6 2" xfId="37846" xr:uid="{1125FCC0-181A-403C-97AC-F0D18069F4E0}"/>
    <cellStyle name="Millares 100 11 2 2 2 4 7" xfId="22948" xr:uid="{F559512B-F9E4-48D3-89B6-95346399F2D0}"/>
    <cellStyle name="Millares 100 11 2 2 2 4 8" xfId="44451" xr:uid="{EA3707B1-5BE7-4E2D-B5D1-67CCE1BCF311}"/>
    <cellStyle name="Millares 100 11 2 2 2 4 9" xfId="51055" xr:uid="{4855269F-80E9-4D7D-A5F7-8F2F41D4655A}"/>
    <cellStyle name="Millares 100 11 2 2 2 5" xfId="2129" xr:uid="{DDE05EE6-0E03-4763-A317-90359D95AE5B}"/>
    <cellStyle name="Millares 100 11 2 2 2 5 2" xfId="10395" xr:uid="{1E355832-720C-41AF-B652-83707BF03E71}"/>
    <cellStyle name="Millares 100 11 2 2 2 5 2 2" xfId="31898" xr:uid="{CCB03054-F460-48EF-952C-52D96FD43E26}"/>
    <cellStyle name="Millares 100 11 2 2 2 5 3" xfId="17030" xr:uid="{7AD488FD-23A2-426A-A8A6-A3A255C6DA47}"/>
    <cellStyle name="Millares 100 11 2 2 2 5 3 2" xfId="38533" xr:uid="{DFC704C7-8BDA-40A8-95F2-CACAE503DDBC}"/>
    <cellStyle name="Millares 100 11 2 2 2 5 4" xfId="23635" xr:uid="{BCC642FA-70D6-4E4B-AB3B-63C08E8A1ED9}"/>
    <cellStyle name="Millares 100 11 2 2 2 5 5" xfId="45138" xr:uid="{02615E32-81CC-4023-8039-732967FD51F3}"/>
    <cellStyle name="Millares 100 11 2 2 2 5 6" xfId="51742" xr:uid="{0E54235E-1262-48CE-BFA7-E5488A6813E2}"/>
    <cellStyle name="Millares 100 11 2 2 2 6" xfId="2677" xr:uid="{4467555A-A2BC-4AF8-ABFA-0A63926C7130}"/>
    <cellStyle name="Millares 100 11 2 2 2 6 2" xfId="10943" xr:uid="{5E783C43-B55E-4B38-A96E-CE985EE516BE}"/>
    <cellStyle name="Millares 100 11 2 2 2 6 2 2" xfId="32446" xr:uid="{45A20E78-6BD5-4411-A4D8-ACED75CD8095}"/>
    <cellStyle name="Millares 100 11 2 2 2 6 3" xfId="17578" xr:uid="{F3AF7090-7D73-4E1A-A5C8-99CB79536CBA}"/>
    <cellStyle name="Millares 100 11 2 2 2 6 3 2" xfId="39081" xr:uid="{C57059D5-69DA-4593-8854-87957BFFC7E5}"/>
    <cellStyle name="Millares 100 11 2 2 2 6 4" xfId="24183" xr:uid="{354655AF-67E4-4357-84CA-C9C393BDA040}"/>
    <cellStyle name="Millares 100 11 2 2 2 6 5" xfId="45686" xr:uid="{6EBCCDEE-5F6A-4037-8A0E-B8D8C2ABF81A}"/>
    <cellStyle name="Millares 100 11 2 2 2 6 6" xfId="52290" xr:uid="{8C5E4A09-CAE8-43BA-AB63-A45624380634}"/>
    <cellStyle name="Millares 100 11 2 2 2 7" xfId="3325" xr:uid="{02BCCB7E-ADF0-4B60-90E2-FA2C53D78AB7}"/>
    <cellStyle name="Millares 100 11 2 2 2 7 2" xfId="11591" xr:uid="{567894DC-6136-4B48-A567-4943B6588E11}"/>
    <cellStyle name="Millares 100 11 2 2 2 7 2 2" xfId="33094" xr:uid="{A05ED00A-BFD0-42ED-AF03-EB8C40360389}"/>
    <cellStyle name="Millares 100 11 2 2 2 7 3" xfId="18226" xr:uid="{81A2C565-1E3E-4917-A456-4EDECA6CC981}"/>
    <cellStyle name="Millares 100 11 2 2 2 7 3 2" xfId="39729" xr:uid="{B3256458-5F10-4859-A644-029EF123F72B}"/>
    <cellStyle name="Millares 100 11 2 2 2 7 4" xfId="24831" xr:uid="{51E87915-0CF6-4672-BE56-71DECB7D5BD8}"/>
    <cellStyle name="Millares 100 11 2 2 2 7 5" xfId="46334" xr:uid="{7AE0B81B-B8A2-474A-BBB4-C5ACEFC80DBE}"/>
    <cellStyle name="Millares 100 11 2 2 2 7 6" xfId="52938" xr:uid="{B55C572F-1957-4079-B276-4A9496A40D83}"/>
    <cellStyle name="Millares 100 11 2 2 2 8" xfId="4821" xr:uid="{955F2D75-1BC7-4E79-B6DF-8B0F487E21AA}"/>
    <cellStyle name="Millares 100 11 2 2 2 8 2" xfId="13087" xr:uid="{B6E3D865-FA34-4AD0-8A6F-D6169CE25DC8}"/>
    <cellStyle name="Millares 100 11 2 2 2 8 2 2" xfId="34590" xr:uid="{150A1D56-0DA7-45EE-B0CC-E6EC1BAA6CB4}"/>
    <cellStyle name="Millares 100 11 2 2 2 8 3" xfId="19722" xr:uid="{DAE3433A-6256-4211-8895-F16A47779908}"/>
    <cellStyle name="Millares 100 11 2 2 2 8 3 2" xfId="41225" xr:uid="{B217FEF0-3786-4766-B1CB-D9DB00CAC84C}"/>
    <cellStyle name="Millares 100 11 2 2 2 8 4" xfId="26327" xr:uid="{4CFD3D69-127D-40E9-A7CD-4F389EFBEF64}"/>
    <cellStyle name="Millares 100 11 2 2 2 8 5" xfId="47830" xr:uid="{C412F6F5-DE50-4CCC-BE1C-C6112A3DEBAB}"/>
    <cellStyle name="Millares 100 11 2 2 2 8 6" xfId="54434" xr:uid="{CBBFB935-579C-45E1-90FE-04896216BE7D}"/>
    <cellStyle name="Millares 100 11 2 2 2 9" xfId="5464" xr:uid="{B3C99509-1C80-4061-A547-F8940403E06C}"/>
    <cellStyle name="Millares 100 11 2 2 2 9 2" xfId="13730" xr:uid="{0AB55C4B-33B3-47BC-94FE-5467CBB51157}"/>
    <cellStyle name="Millares 100 11 2 2 2 9 2 2" xfId="35233" xr:uid="{C70672AA-D2C3-497C-BEA1-818398457137}"/>
    <cellStyle name="Millares 100 11 2 2 2 9 3" xfId="20365" xr:uid="{6CF44926-BE24-4696-AF44-C23F5AEE5AF0}"/>
    <cellStyle name="Millares 100 11 2 2 2 9 3 2" xfId="41868" xr:uid="{8F3248F6-009B-47CA-9811-FF3364FD3350}"/>
    <cellStyle name="Millares 100 11 2 2 2 9 4" xfId="26970" xr:uid="{6B3DFA19-04D6-43BC-823C-8E2434729774}"/>
    <cellStyle name="Millares 100 11 2 2 2 9 5" xfId="48473" xr:uid="{637616C6-78D4-48CA-83F3-0F0596142ADA}"/>
    <cellStyle name="Millares 100 11 2 2 2 9 6" xfId="55077" xr:uid="{FAB2386E-FF46-4AFE-B505-9DED64DCB78D}"/>
    <cellStyle name="Millares 100 11 2 2 3" xfId="367" xr:uid="{1309C7E5-212E-4186-8116-DD135984743A}"/>
    <cellStyle name="Millares 100 11 2 2 3 10" xfId="15270" xr:uid="{6E87F70C-6065-41C0-B806-F548E3DEE5E4}"/>
    <cellStyle name="Millares 100 11 2 2 3 10 2" xfId="36773" xr:uid="{CCD1EFE2-BC87-4724-8032-A8DE5ABF1877}"/>
    <cellStyle name="Millares 100 11 2 2 3 11" xfId="21875" xr:uid="{5BE6A84C-B06A-46E5-A946-357ED34387C3}"/>
    <cellStyle name="Millares 100 11 2 2 3 12" xfId="43378" xr:uid="{A355053A-55D8-45C2-B454-3FF801C89405}"/>
    <cellStyle name="Millares 100 11 2 2 3 13" xfId="49982" xr:uid="{F15253D6-6493-47FD-B1C6-B851E8230A26}"/>
    <cellStyle name="Millares 100 11 2 2 3 2" xfId="1315" xr:uid="{F5BD4B03-041E-4828-966F-41CE4667260D}"/>
    <cellStyle name="Millares 100 11 2 2 3 2 2" xfId="4144" xr:uid="{C9D36C6D-5A09-4F3F-8F12-3220836DDADB}"/>
    <cellStyle name="Millares 100 11 2 2 3 2 2 2" xfId="12410" xr:uid="{41BE11D4-ECC7-439E-AA54-3BCCED84BF0A}"/>
    <cellStyle name="Millares 100 11 2 2 3 2 2 2 2" xfId="33913" xr:uid="{0D1DC00E-0DB3-4F88-B251-61B855C3B4EE}"/>
    <cellStyle name="Millares 100 11 2 2 3 2 2 3" xfId="19045" xr:uid="{1F542F0A-712E-42F5-8DB5-A54520C30DF8}"/>
    <cellStyle name="Millares 100 11 2 2 3 2 2 3 2" xfId="40548" xr:uid="{3AC3E469-5CEE-4AB3-BE00-87977A96C5DB}"/>
    <cellStyle name="Millares 100 11 2 2 3 2 2 4" xfId="25650" xr:uid="{4121EBA9-40B9-4C99-AA73-CD7A7241441C}"/>
    <cellStyle name="Millares 100 11 2 2 3 2 2 5" xfId="47153" xr:uid="{D800D8F4-6D02-49A9-A2BF-2B2EC68B6EF5}"/>
    <cellStyle name="Millares 100 11 2 2 3 2 2 6" xfId="53757" xr:uid="{2FB6DCEA-5054-4288-BF5F-81C4F01B437B}"/>
    <cellStyle name="Millares 100 11 2 2 3 2 3" xfId="6283" xr:uid="{367F4D6A-5120-447D-9877-07BB129CD56B}"/>
    <cellStyle name="Millares 100 11 2 2 3 2 3 2" xfId="14549" xr:uid="{89591AFC-6AB9-418F-9A35-BBD6C1E3205E}"/>
    <cellStyle name="Millares 100 11 2 2 3 2 3 2 2" xfId="36052" xr:uid="{C3B9E336-92A1-4107-A0C2-7483390281F5}"/>
    <cellStyle name="Millares 100 11 2 2 3 2 3 3" xfId="21184" xr:uid="{99893A34-4CA8-46F9-A371-55849B237FF4}"/>
    <cellStyle name="Millares 100 11 2 2 3 2 3 3 2" xfId="42687" xr:uid="{CA2E8595-5B92-4061-BB0B-8960C7FEF32D}"/>
    <cellStyle name="Millares 100 11 2 2 3 2 3 4" xfId="27789" xr:uid="{4ECD67AD-1EC4-448E-A8BA-7EC1B31A0E57}"/>
    <cellStyle name="Millares 100 11 2 2 3 2 3 5" xfId="49292" xr:uid="{732CF9C1-B4E1-4F5F-92C3-B2C394EBD7E0}"/>
    <cellStyle name="Millares 100 11 2 2 3 2 3 6" xfId="55896" xr:uid="{AC7AF99C-C1A8-42B6-BD61-85ED31DD0332}"/>
    <cellStyle name="Millares 100 11 2 2 3 2 4" xfId="7924" xr:uid="{88D570D6-277B-4850-ADB7-FB3D0A8E33DC}"/>
    <cellStyle name="Millares 100 11 2 2 3 2 4 2" xfId="29427" xr:uid="{6EFBF06A-20C3-4083-8DD5-E2DBF78A1FC0}"/>
    <cellStyle name="Millares 100 11 2 2 3 2 5" xfId="9581" xr:uid="{94262EAB-1AFF-481A-91EA-D15E98B7817D}"/>
    <cellStyle name="Millares 100 11 2 2 3 2 5 2" xfId="31084" xr:uid="{E6B5FDE0-9895-439F-9CFE-F6329B4A74F5}"/>
    <cellStyle name="Millares 100 11 2 2 3 2 6" xfId="16216" xr:uid="{81421CB4-211B-4201-84FC-85A2C6414F9F}"/>
    <cellStyle name="Millares 100 11 2 2 3 2 6 2" xfId="37719" xr:uid="{E7860839-E950-47C5-85E8-77A93E905A1F}"/>
    <cellStyle name="Millares 100 11 2 2 3 2 7" xfId="22821" xr:uid="{FF1BE1DE-F9EC-453A-95D8-A1D8CCF20C9E}"/>
    <cellStyle name="Millares 100 11 2 2 3 2 8" xfId="44324" xr:uid="{DBD331DD-4F5A-4297-B7C7-B5552E2FCE99}"/>
    <cellStyle name="Millares 100 11 2 2 3 2 9" xfId="50928" xr:uid="{E0D8B5DB-E56B-40E2-BE4F-F2B5B305A3A8}"/>
    <cellStyle name="Millares 100 11 2 2 3 3" xfId="2002" xr:uid="{DA266F0A-6669-4CF0-9F3F-7D8F12B31C42}"/>
    <cellStyle name="Millares 100 11 2 2 3 3 2" xfId="10268" xr:uid="{794639DA-9521-4524-BD6D-9FF39C28814F}"/>
    <cellStyle name="Millares 100 11 2 2 3 3 2 2" xfId="31771" xr:uid="{345AC68F-21A6-4319-B95E-EEB2F8072990}"/>
    <cellStyle name="Millares 100 11 2 2 3 3 3" xfId="16903" xr:uid="{7E2C9C01-33C2-4DF8-B7AA-61190E2F385F}"/>
    <cellStyle name="Millares 100 11 2 2 3 3 3 2" xfId="38406" xr:uid="{D6308037-C81C-4A16-828A-9FDB2E1D54A9}"/>
    <cellStyle name="Millares 100 11 2 2 3 3 4" xfId="23508" xr:uid="{71331DBA-50EB-459C-AC25-9F9F75D199F2}"/>
    <cellStyle name="Millares 100 11 2 2 3 3 5" xfId="45011" xr:uid="{DCEBC3A4-60EE-4604-856D-CE9DA72AEBBF}"/>
    <cellStyle name="Millares 100 11 2 2 3 3 6" xfId="51615" xr:uid="{529C866F-DC01-4238-86F3-5534B7499727}"/>
    <cellStyle name="Millares 100 11 2 2 3 4" xfId="2801" xr:uid="{1A57AE4D-EC66-4461-AC25-C051E5309AE4}"/>
    <cellStyle name="Millares 100 11 2 2 3 4 2" xfId="11067" xr:uid="{BAE5F453-2088-4B93-BB9D-C28822148EB8}"/>
    <cellStyle name="Millares 100 11 2 2 3 4 2 2" xfId="32570" xr:uid="{38B270B9-110D-4F16-998D-6DE26F3ADBAB}"/>
    <cellStyle name="Millares 100 11 2 2 3 4 3" xfId="17702" xr:uid="{E24CF4A6-DC38-4712-949D-94D6450E3CDF}"/>
    <cellStyle name="Millares 100 11 2 2 3 4 3 2" xfId="39205" xr:uid="{076D9E29-5F7D-463F-B7C5-4A56D5B8856E}"/>
    <cellStyle name="Millares 100 11 2 2 3 4 4" xfId="24307" xr:uid="{B62BB617-6C04-4F0A-95C0-A9C16E6E00B0}"/>
    <cellStyle name="Millares 100 11 2 2 3 4 5" xfId="45810" xr:uid="{86A16A3F-CB48-4568-AA09-9AA3B3DB85B3}"/>
    <cellStyle name="Millares 100 11 2 2 3 4 6" xfId="52414" xr:uid="{8938BAEE-1809-4C97-82FC-6BE18A4B8463}"/>
    <cellStyle name="Millares 100 11 2 2 3 5" xfId="3198" xr:uid="{47B9E5B9-112C-4A2F-8C80-B7E231CBDEE0}"/>
    <cellStyle name="Millares 100 11 2 2 3 5 2" xfId="11464" xr:uid="{F6CF8090-1C57-4E3E-9529-BD6BA3B580CB}"/>
    <cellStyle name="Millares 100 11 2 2 3 5 2 2" xfId="32967" xr:uid="{94D88439-DA0C-4A17-98C4-C05905EA235A}"/>
    <cellStyle name="Millares 100 11 2 2 3 5 3" xfId="18099" xr:uid="{C5D83B29-7873-42D8-8C55-ECE369300E02}"/>
    <cellStyle name="Millares 100 11 2 2 3 5 3 2" xfId="39602" xr:uid="{27EA03C0-C826-4FAF-A6D6-D744CEDFABF8}"/>
    <cellStyle name="Millares 100 11 2 2 3 5 4" xfId="24704" xr:uid="{07CDAB28-E41A-4023-8D44-1EDD8B1D0175}"/>
    <cellStyle name="Millares 100 11 2 2 3 5 5" xfId="46207" xr:uid="{529BDCC1-F05E-4452-9853-D3AA57BF2567}"/>
    <cellStyle name="Millares 100 11 2 2 3 5 6" xfId="52811" xr:uid="{A8CE31BD-9EB2-46DF-8D78-E5D3397ECF94}"/>
    <cellStyle name="Millares 100 11 2 2 3 6" xfId="4945" xr:uid="{5DA3CF54-38D7-4C1C-9E67-19C363A08124}"/>
    <cellStyle name="Millares 100 11 2 2 3 6 2" xfId="13211" xr:uid="{F0C52D48-5598-44D7-9916-AEC391E3221A}"/>
    <cellStyle name="Millares 100 11 2 2 3 6 2 2" xfId="34714" xr:uid="{6AA1D3D4-CF67-4638-B379-0AFB1DCABD09}"/>
    <cellStyle name="Millares 100 11 2 2 3 6 3" xfId="19846" xr:uid="{3FDAB4F8-72FA-4C24-A108-4B9CD7589466}"/>
    <cellStyle name="Millares 100 11 2 2 3 6 3 2" xfId="41349" xr:uid="{BEB1582C-9FEF-4264-B851-DC464102B418}"/>
    <cellStyle name="Millares 100 11 2 2 3 6 4" xfId="26451" xr:uid="{4F5BBC5F-B162-4410-B2F1-62FDA2A6EC81}"/>
    <cellStyle name="Millares 100 11 2 2 3 6 5" xfId="47954" xr:uid="{31EAFE11-687A-49F0-BD86-757125113B60}"/>
    <cellStyle name="Millares 100 11 2 2 3 6 6" xfId="54558" xr:uid="{74B37034-AF70-4C04-A971-1CF94D9601DB}"/>
    <cellStyle name="Millares 100 11 2 2 3 7" xfId="5337" xr:uid="{2B602323-94B1-43CA-ADE1-C60D5F2D5686}"/>
    <cellStyle name="Millares 100 11 2 2 3 7 2" xfId="13603" xr:uid="{93D0A4A0-B6FF-413F-9B8F-B73F63C9C813}"/>
    <cellStyle name="Millares 100 11 2 2 3 7 2 2" xfId="35106" xr:uid="{7ED8F9AF-18B4-417D-99CC-8374F7B1EED6}"/>
    <cellStyle name="Millares 100 11 2 2 3 7 3" xfId="20238" xr:uid="{9F5EF176-F0DB-4C4E-8065-D4848FF24BC5}"/>
    <cellStyle name="Millares 100 11 2 2 3 7 3 2" xfId="41741" xr:uid="{3357A8A8-8217-4199-9848-6238ECC857C3}"/>
    <cellStyle name="Millares 100 11 2 2 3 7 4" xfId="26843" xr:uid="{F7B07F92-D951-4A80-B62D-B3857EFC6B34}"/>
    <cellStyle name="Millares 100 11 2 2 3 7 5" xfId="48346" xr:uid="{61703CFF-2059-4459-9F94-CDBBB4A5754C}"/>
    <cellStyle name="Millares 100 11 2 2 3 7 6" xfId="54950" xr:uid="{E25A2363-9ECA-452D-96E7-EA3087256FC9}"/>
    <cellStyle name="Millares 100 11 2 2 3 8" xfId="6978" xr:uid="{DB492E76-CF7A-4BE1-A286-ACF034EC5C4A}"/>
    <cellStyle name="Millares 100 11 2 2 3 8 2" xfId="28481" xr:uid="{56C30238-4376-4C1E-B10D-045209651442}"/>
    <cellStyle name="Millares 100 11 2 2 3 9" xfId="8634" xr:uid="{71B6D05A-5B45-42E8-B19C-6DA17D2C36CE}"/>
    <cellStyle name="Millares 100 11 2 2 3 9 2" xfId="30137" xr:uid="{D78B47A5-F09E-4602-9253-9CCE3EE68210}"/>
    <cellStyle name="Millares 100 11 2 2 4" xfId="651" xr:uid="{811E1A0C-5B70-4DCB-9130-780E3C650046}"/>
    <cellStyle name="Millares 100 11 2 2 4 10" xfId="43660" xr:uid="{6C6A6151-BCA7-4548-9BB0-673FB1678AF6}"/>
    <cellStyle name="Millares 100 11 2 2 4 11" xfId="50264" xr:uid="{1DF46263-4443-4924-9F7D-F45F505FE20D}"/>
    <cellStyle name="Millares 100 11 2 2 4 2" xfId="1597" xr:uid="{9818FBD6-3835-4F0E-A7E9-28BDC42C89FC}"/>
    <cellStyle name="Millares 100 11 2 2 4 2 2" xfId="4426" xr:uid="{81640DBE-0B05-4222-9B94-20B4B2FA1FE5}"/>
    <cellStyle name="Millares 100 11 2 2 4 2 2 2" xfId="12692" xr:uid="{7FCF21A7-8F4E-42B5-B658-A96CAEDFE1A7}"/>
    <cellStyle name="Millares 100 11 2 2 4 2 2 2 2" xfId="34195" xr:uid="{1655E6DB-D2E1-49B6-B554-91DB2EFACAA7}"/>
    <cellStyle name="Millares 100 11 2 2 4 2 2 3" xfId="19327" xr:uid="{C594F602-37E3-4BE9-A6A6-4ED383E2F96F}"/>
    <cellStyle name="Millares 100 11 2 2 4 2 2 3 2" xfId="40830" xr:uid="{774AA260-4BBE-41E7-B29D-05E8EBB2BD28}"/>
    <cellStyle name="Millares 100 11 2 2 4 2 2 4" xfId="25932" xr:uid="{BADE7ACC-0E96-49FB-A6EB-03CC8661DBDC}"/>
    <cellStyle name="Millares 100 11 2 2 4 2 2 5" xfId="47435" xr:uid="{77A4725B-9A31-469F-B895-9BAEC6AA2B31}"/>
    <cellStyle name="Millares 100 11 2 2 4 2 2 6" xfId="54039" xr:uid="{18F5EFC8-C4AA-41B3-9DBA-6AD92AA2B630}"/>
    <cellStyle name="Millares 100 11 2 2 4 2 3" xfId="6565" xr:uid="{9F9294E7-7144-4B0B-8BB8-8F09BFF2737C}"/>
    <cellStyle name="Millares 100 11 2 2 4 2 3 2" xfId="14831" xr:uid="{408123B9-8FA8-41BC-9A43-3F119A3C007C}"/>
    <cellStyle name="Millares 100 11 2 2 4 2 3 2 2" xfId="36334" xr:uid="{D43F6B72-D945-441E-B97C-3CA4100AA9EB}"/>
    <cellStyle name="Millares 100 11 2 2 4 2 3 3" xfId="21466" xr:uid="{0AA0B102-52A0-45A4-82ED-5B477602B343}"/>
    <cellStyle name="Millares 100 11 2 2 4 2 3 3 2" xfId="42969" xr:uid="{3D1B7B7D-0035-46A4-BBDA-F82AE95C97D5}"/>
    <cellStyle name="Millares 100 11 2 2 4 2 3 4" xfId="28071" xr:uid="{1BC505A1-6CF1-4747-8436-1C1647D605E4}"/>
    <cellStyle name="Millares 100 11 2 2 4 2 3 5" xfId="49574" xr:uid="{B8BA3BB2-5C28-4C63-9A97-269C91EF13BC}"/>
    <cellStyle name="Millares 100 11 2 2 4 2 3 6" xfId="56178" xr:uid="{A85394E9-9B29-42C7-B49B-F66C1F3629ED}"/>
    <cellStyle name="Millares 100 11 2 2 4 2 4" xfId="8206" xr:uid="{42C5CC7E-552F-4D5A-8CFC-6D523CC6138B}"/>
    <cellStyle name="Millares 100 11 2 2 4 2 4 2" xfId="29709" xr:uid="{7145139E-B28B-4313-80F8-4D64AC712C61}"/>
    <cellStyle name="Millares 100 11 2 2 4 2 5" xfId="9863" xr:uid="{B583DB23-451C-4069-980F-FD15793C1906}"/>
    <cellStyle name="Millares 100 11 2 2 4 2 5 2" xfId="31366" xr:uid="{7084FB79-4FDA-4003-9F20-62DD0A91ABD0}"/>
    <cellStyle name="Millares 100 11 2 2 4 2 6" xfId="16498" xr:uid="{C7876A12-926E-4296-B6C9-2E052BF064BD}"/>
    <cellStyle name="Millares 100 11 2 2 4 2 6 2" xfId="38001" xr:uid="{924315BD-2E0C-4B51-A060-E9BBCA946E99}"/>
    <cellStyle name="Millares 100 11 2 2 4 2 7" xfId="23103" xr:uid="{03A36E73-3051-46B6-9983-33DCEF0AFC7E}"/>
    <cellStyle name="Millares 100 11 2 2 4 2 8" xfId="44606" xr:uid="{DCF525EE-74D2-4C71-B66D-7D822A4DB1B0}"/>
    <cellStyle name="Millares 100 11 2 2 4 2 9" xfId="51210" xr:uid="{9AD2D4E6-6826-4A0E-99A4-A5FC2FFE53A3}"/>
    <cellStyle name="Millares 100 11 2 2 4 3" xfId="2284" xr:uid="{FAB78A7E-7C3D-46C3-913D-770628A2C73E}"/>
    <cellStyle name="Millares 100 11 2 2 4 3 2" xfId="10550" xr:uid="{9735ECAF-0979-4D23-A14B-60C7B69F5B68}"/>
    <cellStyle name="Millares 100 11 2 2 4 3 2 2" xfId="32053" xr:uid="{BC2EE30A-ABD8-4791-BF19-74358AE26FDA}"/>
    <cellStyle name="Millares 100 11 2 2 4 3 3" xfId="17185" xr:uid="{DD667675-A250-4D9E-8079-555A04E5DA44}"/>
    <cellStyle name="Millares 100 11 2 2 4 3 3 2" xfId="38688" xr:uid="{449281C6-65F4-4AF9-AAC6-F5037948932F}"/>
    <cellStyle name="Millares 100 11 2 2 4 3 4" xfId="23790" xr:uid="{C45D3D8F-7803-4D90-BB4D-711B5BF35641}"/>
    <cellStyle name="Millares 100 11 2 2 4 3 5" xfId="45293" xr:uid="{04DDF888-4CA7-4DC1-BED1-5A3FBAADCA0C}"/>
    <cellStyle name="Millares 100 11 2 2 4 3 6" xfId="51897" xr:uid="{1C5BCB1F-E32F-4D07-B3CD-A63BD679D3B2}"/>
    <cellStyle name="Millares 100 11 2 2 4 4" xfId="3480" xr:uid="{43724DDA-50FC-47CF-8466-ACDF57997AD7}"/>
    <cellStyle name="Millares 100 11 2 2 4 4 2" xfId="11746" xr:uid="{5AA7A3A1-5373-4EF2-B2BE-98D6066073A2}"/>
    <cellStyle name="Millares 100 11 2 2 4 4 2 2" xfId="33249" xr:uid="{BF37FE0B-5D33-4A66-B690-5BB51247DAFB}"/>
    <cellStyle name="Millares 100 11 2 2 4 4 3" xfId="18381" xr:uid="{2CF57C98-D941-431A-9346-C4F77B849F42}"/>
    <cellStyle name="Millares 100 11 2 2 4 4 3 2" xfId="39884" xr:uid="{0168AEEF-1B01-4CFC-BA58-2E7F4C037D92}"/>
    <cellStyle name="Millares 100 11 2 2 4 4 4" xfId="24986" xr:uid="{0FA6BC65-1C34-4FD8-8F7C-EB228575F460}"/>
    <cellStyle name="Millares 100 11 2 2 4 4 5" xfId="46489" xr:uid="{2113BAC1-01DF-43D8-9482-EC876527ED15}"/>
    <cellStyle name="Millares 100 11 2 2 4 4 6" xfId="53093" xr:uid="{F031767C-9C95-4CC5-9B84-D5D05CACCCFF}"/>
    <cellStyle name="Millares 100 11 2 2 4 5" xfId="5619" xr:uid="{AB1F0C48-EB24-442E-A3E9-C15C7564C037}"/>
    <cellStyle name="Millares 100 11 2 2 4 5 2" xfId="13885" xr:uid="{F4FC9B01-7484-45F9-AEE9-0CA8BE67511C}"/>
    <cellStyle name="Millares 100 11 2 2 4 5 2 2" xfId="35388" xr:uid="{02774955-F0F5-4BD9-9C8A-01E1FB8CEE17}"/>
    <cellStyle name="Millares 100 11 2 2 4 5 3" xfId="20520" xr:uid="{FC5BB649-B5B3-4C44-9705-E68D63F37487}"/>
    <cellStyle name="Millares 100 11 2 2 4 5 3 2" xfId="42023" xr:uid="{46A00C8C-1724-4B36-9D27-AE207B3316FB}"/>
    <cellStyle name="Millares 100 11 2 2 4 5 4" xfId="27125" xr:uid="{565CD6AD-6FBF-488A-BB2E-E1A320273ED5}"/>
    <cellStyle name="Millares 100 11 2 2 4 5 5" xfId="48628" xr:uid="{887A0B8D-4DD8-43EB-BCC0-1D94E670BB3F}"/>
    <cellStyle name="Millares 100 11 2 2 4 5 6" xfId="55232" xr:uid="{947E9020-66D8-411F-A13C-7C4D1F32D64E}"/>
    <cellStyle name="Millares 100 11 2 2 4 6" xfId="7260" xr:uid="{B30474E5-75F7-45D2-9F85-60AEB4BF3172}"/>
    <cellStyle name="Millares 100 11 2 2 4 6 2" xfId="28763" xr:uid="{FB947B8D-8872-4E45-9E3D-5BE56818DBA7}"/>
    <cellStyle name="Millares 100 11 2 2 4 7" xfId="8917" xr:uid="{29DE3843-C833-49DD-9C5A-009E9231E031}"/>
    <cellStyle name="Millares 100 11 2 2 4 7 2" xfId="30420" xr:uid="{027174C7-E25B-4D53-A437-E6AE0A0BF32B}"/>
    <cellStyle name="Millares 100 11 2 2 4 8" xfId="15552" xr:uid="{7AD96966-E80C-4D16-B633-FF522327A7FA}"/>
    <cellStyle name="Millares 100 11 2 2 4 8 2" xfId="37055" xr:uid="{BBFB247C-D79F-4FAA-8AB7-9ECE206A54B6}"/>
    <cellStyle name="Millares 100 11 2 2 4 9" xfId="22157" xr:uid="{BDAD3F73-B97E-4A07-BFC8-00A6DC1A3185}"/>
    <cellStyle name="Millares 100 11 2 2 5" xfId="919" xr:uid="{1B74B33D-B763-4C8C-9CE4-F1416227BE62}"/>
    <cellStyle name="Millares 100 11 2 2 5 2" xfId="3748" xr:uid="{E7D0F6E5-A725-4E56-BEDF-F7D2E61A6002}"/>
    <cellStyle name="Millares 100 11 2 2 5 2 2" xfId="12014" xr:uid="{7A3E2C48-EE3F-43FC-B646-B8423830BAA9}"/>
    <cellStyle name="Millares 100 11 2 2 5 2 2 2" xfId="33517" xr:uid="{EA53E738-0E26-40CE-9754-569AC6DB09AF}"/>
    <cellStyle name="Millares 100 11 2 2 5 2 3" xfId="18649" xr:uid="{30A7BFBF-0AB7-4423-8BF0-DF67CCB6C697}"/>
    <cellStyle name="Millares 100 11 2 2 5 2 3 2" xfId="40152" xr:uid="{23C7717B-29D1-4F9C-B195-0E1D13E00342}"/>
    <cellStyle name="Millares 100 11 2 2 5 2 4" xfId="25254" xr:uid="{823680EC-6127-48EE-B569-AF9301461222}"/>
    <cellStyle name="Millares 100 11 2 2 5 2 5" xfId="46757" xr:uid="{3651CB1A-5292-49D0-A009-B52640C0EF93}"/>
    <cellStyle name="Millares 100 11 2 2 5 2 6" xfId="53361" xr:uid="{D1DF0466-E82A-4B68-B975-00C4317E3699}"/>
    <cellStyle name="Millares 100 11 2 2 5 3" xfId="5887" xr:uid="{2A5376EC-B30D-44C7-AEF3-5AA35648DB72}"/>
    <cellStyle name="Millares 100 11 2 2 5 3 2" xfId="14153" xr:uid="{9D41333B-AB0D-4EA7-A466-68B948E7F250}"/>
    <cellStyle name="Millares 100 11 2 2 5 3 2 2" xfId="35656" xr:uid="{A4BF878D-CC3D-410A-B8FA-819C9F1B20F3}"/>
    <cellStyle name="Millares 100 11 2 2 5 3 3" xfId="20788" xr:uid="{9B2C554E-96DE-45FA-832C-0A34B13E6145}"/>
    <cellStyle name="Millares 100 11 2 2 5 3 3 2" xfId="42291" xr:uid="{A61CC4AE-BFC1-47C4-93C7-B58BFE868A6F}"/>
    <cellStyle name="Millares 100 11 2 2 5 3 4" xfId="27393" xr:uid="{CD6E88D0-2BBF-42AD-A697-6F11EA096CB0}"/>
    <cellStyle name="Millares 100 11 2 2 5 3 5" xfId="48896" xr:uid="{2D7057CE-358A-4F9F-8E51-021C22147771}"/>
    <cellStyle name="Millares 100 11 2 2 5 3 6" xfId="55500" xr:uid="{0AA16979-2C7B-4CD8-9FBC-1EEAA46871D5}"/>
    <cellStyle name="Millares 100 11 2 2 5 4" xfId="7528" xr:uid="{CDB22193-E131-4C4B-A884-C18A3F6196B1}"/>
    <cellStyle name="Millares 100 11 2 2 5 4 2" xfId="29031" xr:uid="{9F2D014C-D302-4816-9B5C-F2CB7E8B08D4}"/>
    <cellStyle name="Millares 100 11 2 2 5 5" xfId="9185" xr:uid="{3BA3D73A-D082-4745-B71C-3FE4E8C0E4D2}"/>
    <cellStyle name="Millares 100 11 2 2 5 5 2" xfId="30688" xr:uid="{0EBEACE5-F4E1-4811-8FC5-0F85A24F66E8}"/>
    <cellStyle name="Millares 100 11 2 2 5 6" xfId="15820" xr:uid="{070260A2-F320-4F25-8A2D-6910F828F0A7}"/>
    <cellStyle name="Millares 100 11 2 2 5 6 2" xfId="37323" xr:uid="{46F70E74-8AF9-4267-A2DD-1CAE2CCD853D}"/>
    <cellStyle name="Millares 100 11 2 2 5 7" xfId="22425" xr:uid="{0397E5A9-9D2B-49D9-855D-80A4BD2A55A5}"/>
    <cellStyle name="Millares 100 11 2 2 5 8" xfId="43928" xr:uid="{F1B729ED-6599-48CB-873E-D1B3E8F8CE3A}"/>
    <cellStyle name="Millares 100 11 2 2 5 9" xfId="50532" xr:uid="{AB09104B-3668-4761-ADA0-62724DF39553}"/>
    <cellStyle name="Millares 100 11 2 2 6" xfId="1180" xr:uid="{4F008AC2-98D0-4E08-AF19-422A46677DF1}"/>
    <cellStyle name="Millares 100 11 2 2 6 2" xfId="4009" xr:uid="{AF423F5F-6A7F-4943-8D2F-12A29BE710F1}"/>
    <cellStyle name="Millares 100 11 2 2 6 2 2" xfId="12275" xr:uid="{0A51C087-5FE9-40BF-BE99-9300516434BC}"/>
    <cellStyle name="Millares 100 11 2 2 6 2 2 2" xfId="33778" xr:uid="{F26FE7C2-CBAF-43FF-AE9C-74CF5DD35CDD}"/>
    <cellStyle name="Millares 100 11 2 2 6 2 3" xfId="18910" xr:uid="{EFC112CB-ACE1-467D-8095-0878E48B25FD}"/>
    <cellStyle name="Millares 100 11 2 2 6 2 3 2" xfId="40413" xr:uid="{AF0D41DD-2501-4479-A38A-6CFD7C00429B}"/>
    <cellStyle name="Millares 100 11 2 2 6 2 4" xfId="25515" xr:uid="{DD3998E8-BE58-46BF-A4ED-9083CDF518AD}"/>
    <cellStyle name="Millares 100 11 2 2 6 2 5" xfId="47018" xr:uid="{77859AE7-0647-45DF-A2C7-2DF6179E7D2C}"/>
    <cellStyle name="Millares 100 11 2 2 6 2 6" xfId="53622" xr:uid="{02D3C773-40AB-419F-BA70-62F4C754615E}"/>
    <cellStyle name="Millares 100 11 2 2 6 3" xfId="6148" xr:uid="{D420A9CF-A5BB-43FF-8B91-5F2A6159746D}"/>
    <cellStyle name="Millares 100 11 2 2 6 3 2" xfId="14414" xr:uid="{856C781A-314B-4764-A54A-D69006DB7A3C}"/>
    <cellStyle name="Millares 100 11 2 2 6 3 2 2" xfId="35917" xr:uid="{28B962A7-9453-4F2B-A45E-E2E4C414729A}"/>
    <cellStyle name="Millares 100 11 2 2 6 3 3" xfId="21049" xr:uid="{5D5CE771-1F11-4981-A13A-38926812B662}"/>
    <cellStyle name="Millares 100 11 2 2 6 3 3 2" xfId="42552" xr:uid="{2CE832B5-86A6-43DD-B2F6-3240E83989A2}"/>
    <cellStyle name="Millares 100 11 2 2 6 3 4" xfId="27654" xr:uid="{F6F103D6-BBFA-4C88-9998-360ECE2A28A1}"/>
    <cellStyle name="Millares 100 11 2 2 6 3 5" xfId="49157" xr:uid="{C5FB2206-D222-42A6-8FAD-5229C3330787}"/>
    <cellStyle name="Millares 100 11 2 2 6 3 6" xfId="55761" xr:uid="{BA07B185-C926-41A1-9FE8-BA100B500293}"/>
    <cellStyle name="Millares 100 11 2 2 6 4" xfId="7789" xr:uid="{B6E50BF9-3536-4437-B3E2-4263758331B3}"/>
    <cellStyle name="Millares 100 11 2 2 6 4 2" xfId="29292" xr:uid="{70A2F653-2FCE-41E7-8943-3ABAB7C17A6B}"/>
    <cellStyle name="Millares 100 11 2 2 6 5" xfId="9446" xr:uid="{76734329-47BE-4898-BCD8-D410FCE45F11}"/>
    <cellStyle name="Millares 100 11 2 2 6 5 2" xfId="30949" xr:uid="{5D3B830C-3AFE-49E3-8620-9BC7C2A69D51}"/>
    <cellStyle name="Millares 100 11 2 2 6 6" xfId="16081" xr:uid="{53A9410D-CBD6-46C3-9957-A34638293703}"/>
    <cellStyle name="Millares 100 11 2 2 6 6 2" xfId="37584" xr:uid="{848E6BC8-0CB5-4280-AF8E-070C7E13A609}"/>
    <cellStyle name="Millares 100 11 2 2 6 7" xfId="22686" xr:uid="{63ED576B-6E9B-49DE-847F-9922F0E12B45}"/>
    <cellStyle name="Millares 100 11 2 2 6 8" xfId="44189" xr:uid="{7831A27B-79DE-4525-BA5C-D6646B25EDC9}"/>
    <cellStyle name="Millares 100 11 2 2 6 9" xfId="50793" xr:uid="{55831BDC-EC85-4916-83B7-87D8AEC56521}"/>
    <cellStyle name="Millares 100 11 2 2 7" xfId="1868" xr:uid="{08F5BA51-95C2-4ACE-9A04-10C0258A6DB3}"/>
    <cellStyle name="Millares 100 11 2 2 7 2" xfId="10134" xr:uid="{E6CA4E19-01A2-42D8-A896-53ACCFAFFA17}"/>
    <cellStyle name="Millares 100 11 2 2 7 2 2" xfId="31637" xr:uid="{7B4578F4-D081-4E9A-B5E1-D36067CDCCD5}"/>
    <cellStyle name="Millares 100 11 2 2 7 3" xfId="16769" xr:uid="{23205285-CA79-4EAE-B0FB-064DA216D2FE}"/>
    <cellStyle name="Millares 100 11 2 2 7 3 2" xfId="38272" xr:uid="{9EE0EE3F-FFBB-45D3-9262-045534065408}"/>
    <cellStyle name="Millares 100 11 2 2 7 4" xfId="23374" xr:uid="{C64B2D33-2D78-4F60-957B-36190F0DFD41}"/>
    <cellStyle name="Millares 100 11 2 2 7 5" xfId="44877" xr:uid="{C3244B46-FACA-41CA-B68E-7EB1894E5E3C}"/>
    <cellStyle name="Millares 100 11 2 2 7 6" xfId="51481" xr:uid="{970D4C5F-8F3C-4EEE-BAB5-224A331D3FE0}"/>
    <cellStyle name="Millares 100 11 2 2 8" xfId="2553" xr:uid="{EFCB4291-AD5F-4F9F-9EE1-33CC66FCB2DF}"/>
    <cellStyle name="Millares 100 11 2 2 8 2" xfId="10819" xr:uid="{DE20A10F-06D3-431D-8B22-E68CAE46D684}"/>
    <cellStyle name="Millares 100 11 2 2 8 2 2" xfId="32322" xr:uid="{01D662C5-3ABE-40A4-839E-33C4AEA115C9}"/>
    <cellStyle name="Millares 100 11 2 2 8 3" xfId="17454" xr:uid="{5993AF0B-B7CD-4734-AF73-9C18FC73B65C}"/>
    <cellStyle name="Millares 100 11 2 2 8 3 2" xfId="38957" xr:uid="{9349989F-23DD-49B9-8548-834D59F40FFB}"/>
    <cellStyle name="Millares 100 11 2 2 8 4" xfId="24059" xr:uid="{E4695E66-7949-4B67-82C8-0B5033BF78B3}"/>
    <cellStyle name="Millares 100 11 2 2 8 5" xfId="45562" xr:uid="{72D98D92-13CC-4C9A-8BF1-20D703A2BDF9}"/>
    <cellStyle name="Millares 100 11 2 2 8 6" xfId="52166" xr:uid="{A6CE90F0-7CDD-442B-AB1F-4C04061BA5C0}"/>
    <cellStyle name="Millares 100 11 2 2 9" xfId="3064" xr:uid="{71AC76F3-D6DD-42F3-A710-D343EE759B5F}"/>
    <cellStyle name="Millares 100 11 2 2 9 2" xfId="11330" xr:uid="{272A0085-A53D-44E0-8BB4-00224C3779A7}"/>
    <cellStyle name="Millares 100 11 2 2 9 2 2" xfId="32833" xr:uid="{A5770B97-6D24-4608-BE05-F8823B5B64CB}"/>
    <cellStyle name="Millares 100 11 2 2 9 3" xfId="17965" xr:uid="{B3AFCBCA-BBC3-4631-AD53-45D033F9F8EB}"/>
    <cellStyle name="Millares 100 11 2 2 9 3 2" xfId="39468" xr:uid="{D5C20161-0402-4C4D-BD7C-D62D9998D65F}"/>
    <cellStyle name="Millares 100 11 2 2 9 4" xfId="24570" xr:uid="{E0A353C4-5194-4C20-B59B-50D8BACE2C8B}"/>
    <cellStyle name="Millares 100 11 2 2 9 5" xfId="46073" xr:uid="{2AD66FAC-1A67-4898-BB0D-B09994919861}"/>
    <cellStyle name="Millares 100 11 2 2 9 6" xfId="52677" xr:uid="{748E8A8B-504B-48F2-9428-1F11CA0BFD4B}"/>
    <cellStyle name="Millares 100 11 2 3" xfId="457" xr:uid="{5C367736-DF88-47D8-BAB5-84728C72DC82}"/>
    <cellStyle name="Millares 100 11 2 3 10" xfId="7068" xr:uid="{9272B5E0-ECFA-4F31-B211-7C00024A78F3}"/>
    <cellStyle name="Millares 100 11 2 3 10 2" xfId="28571" xr:uid="{1595697A-B5D9-4A44-82F6-69F046813562}"/>
    <cellStyle name="Millares 100 11 2 3 11" xfId="8724" xr:uid="{42AD4D45-19A8-479A-9B60-D1E2DB48D0B9}"/>
    <cellStyle name="Millares 100 11 2 3 11 2" xfId="30227" xr:uid="{E6A1EDDD-88B5-433D-93AA-A429551BB2BB}"/>
    <cellStyle name="Millares 100 11 2 3 12" xfId="15360" xr:uid="{CF9E0F3F-6A42-4CDE-9EB4-F44E51CB2992}"/>
    <cellStyle name="Millares 100 11 2 3 12 2" xfId="36863" xr:uid="{7D0DCA97-27D2-485C-B15A-AAE62865F52D}"/>
    <cellStyle name="Millares 100 11 2 3 13" xfId="21965" xr:uid="{20B242ED-3A5E-44AF-8BA3-39A8D59FDE29}"/>
    <cellStyle name="Millares 100 11 2 3 14" xfId="43468" xr:uid="{9352205A-343F-46BA-BA7D-F65E698826F5}"/>
    <cellStyle name="Millares 100 11 2 3 15" xfId="50072" xr:uid="{18F1A5E2-DBB1-468F-B6D0-C0C9AB690369}"/>
    <cellStyle name="Millares 100 11 2 3 2" xfId="739" xr:uid="{BE57D113-34F6-4EEE-B870-56395BC45FAB}"/>
    <cellStyle name="Millares 100 11 2 3 2 10" xfId="15640" xr:uid="{FA50710F-C2C1-408F-9A75-F58676D4AEE7}"/>
    <cellStyle name="Millares 100 11 2 3 2 10 2" xfId="37143" xr:uid="{55DA76A5-0F7C-4AAA-86F9-188D776747E1}"/>
    <cellStyle name="Millares 100 11 2 3 2 11" xfId="22245" xr:uid="{2177EDBB-E7C8-405F-B456-1261A2BC7F30}"/>
    <cellStyle name="Millares 100 11 2 3 2 12" xfId="43748" xr:uid="{47B8431D-BD32-44E4-AF98-B1204FF2AD19}"/>
    <cellStyle name="Millares 100 11 2 3 2 13" xfId="50352" xr:uid="{B1ADD795-60B1-44F2-B3A3-B10D9CD6286A}"/>
    <cellStyle name="Millares 100 11 2 3 2 2" xfId="1685" xr:uid="{98C6945A-1407-47B2-9A8D-03ED2AE16595}"/>
    <cellStyle name="Millares 100 11 2 3 2 2 2" xfId="4514" xr:uid="{EDAF7FC0-752F-458B-8FEF-147F7A0FE03E}"/>
    <cellStyle name="Millares 100 11 2 3 2 2 2 2" xfId="12780" xr:uid="{9F3A6BD5-5ADA-436F-8D3F-5BE092A54FAB}"/>
    <cellStyle name="Millares 100 11 2 3 2 2 2 2 2" xfId="34283" xr:uid="{69A73CDF-8979-4477-8755-5C54398E2F0B}"/>
    <cellStyle name="Millares 100 11 2 3 2 2 2 3" xfId="19415" xr:uid="{BE6A96DB-0A45-430B-B8E7-AB260FFA2CFD}"/>
    <cellStyle name="Millares 100 11 2 3 2 2 2 3 2" xfId="40918" xr:uid="{A40038F9-C90D-4197-BFEC-717CE85D05E5}"/>
    <cellStyle name="Millares 100 11 2 3 2 2 2 4" xfId="26020" xr:uid="{B6773B1A-7F9D-4386-87E3-6A853787E579}"/>
    <cellStyle name="Millares 100 11 2 3 2 2 2 5" xfId="47523" xr:uid="{D1860E69-3944-4CBE-B8F8-34A06C1A3022}"/>
    <cellStyle name="Millares 100 11 2 3 2 2 2 6" xfId="54127" xr:uid="{A4BCDC87-1472-443C-9B12-E202C3688392}"/>
    <cellStyle name="Millares 100 11 2 3 2 2 3" xfId="6653" xr:uid="{2B7DF2A8-BB40-4DBE-9172-A3D7AF7FF17A}"/>
    <cellStyle name="Millares 100 11 2 3 2 2 3 2" xfId="14919" xr:uid="{19A66596-A063-44D9-BDA8-53AEEE0C3CC7}"/>
    <cellStyle name="Millares 100 11 2 3 2 2 3 2 2" xfId="36422" xr:uid="{F84C3A8E-663C-4114-A1E2-927CFC823C1B}"/>
    <cellStyle name="Millares 100 11 2 3 2 2 3 3" xfId="21554" xr:uid="{3CC2DB54-5767-4381-B119-ACEA158CC4CD}"/>
    <cellStyle name="Millares 100 11 2 3 2 2 3 3 2" xfId="43057" xr:uid="{562C2703-FA22-416C-AEE6-2A9E026D4AF4}"/>
    <cellStyle name="Millares 100 11 2 3 2 2 3 4" xfId="28159" xr:uid="{951A3ACC-56E0-4A71-A2C2-ED0797A35F68}"/>
    <cellStyle name="Millares 100 11 2 3 2 2 3 5" xfId="49662" xr:uid="{8D894B9A-D787-4861-A7E2-1F5868F4DF72}"/>
    <cellStyle name="Millares 100 11 2 3 2 2 3 6" xfId="56266" xr:uid="{FEAA9E10-8C19-45D8-BF17-5F0BA70AC01F}"/>
    <cellStyle name="Millares 100 11 2 3 2 2 4" xfId="8294" xr:uid="{BAC9C5DD-560A-491D-82AA-5DCE95698B90}"/>
    <cellStyle name="Millares 100 11 2 3 2 2 4 2" xfId="29797" xr:uid="{DB17DE51-73CF-40E0-82B3-BAD10A9A4494}"/>
    <cellStyle name="Millares 100 11 2 3 2 2 5" xfId="9951" xr:uid="{553C722B-C408-419A-A62E-44D5C6BAE7D5}"/>
    <cellStyle name="Millares 100 11 2 3 2 2 5 2" xfId="31454" xr:uid="{0BDE449C-8070-494D-9BFE-AC49F81ED066}"/>
    <cellStyle name="Millares 100 11 2 3 2 2 6" xfId="16586" xr:uid="{AFBE54EB-6B2D-4C06-B2A3-E15719E88C11}"/>
    <cellStyle name="Millares 100 11 2 3 2 2 6 2" xfId="38089" xr:uid="{81AA7C04-3F59-4124-870F-EEF9E73B7199}"/>
    <cellStyle name="Millares 100 11 2 3 2 2 7" xfId="23191" xr:uid="{1FB3F865-C97F-4DF3-BC4B-CFC4870116BF}"/>
    <cellStyle name="Millares 100 11 2 3 2 2 8" xfId="44694" xr:uid="{45D3A591-80C5-476F-94CD-8EF28B3B78CD}"/>
    <cellStyle name="Millares 100 11 2 3 2 2 9" xfId="51298" xr:uid="{E74D5CF1-DEF8-42F6-8A94-77CDA289FB9A}"/>
    <cellStyle name="Millares 100 11 2 3 2 3" xfId="2372" xr:uid="{760C4DA0-30DE-496D-A957-B9D7BCBF0AF4}"/>
    <cellStyle name="Millares 100 11 2 3 2 3 2" xfId="10638" xr:uid="{25E521EC-C58F-4CDA-AA5C-5FAB3EF03413}"/>
    <cellStyle name="Millares 100 11 2 3 2 3 2 2" xfId="32141" xr:uid="{E1941781-85DB-47B4-B362-780D6A6B1415}"/>
    <cellStyle name="Millares 100 11 2 3 2 3 3" xfId="17273" xr:uid="{ED7AF43C-E41E-4FA8-B566-F0C26E330FA0}"/>
    <cellStyle name="Millares 100 11 2 3 2 3 3 2" xfId="38776" xr:uid="{68FF80DB-8CF1-46D2-97F3-03BF681C5E0A}"/>
    <cellStyle name="Millares 100 11 2 3 2 3 4" xfId="23878" xr:uid="{92C27783-0889-49E4-8C0E-E353A4BA0943}"/>
    <cellStyle name="Millares 100 11 2 3 2 3 5" xfId="45381" xr:uid="{6AEBC5A2-9494-422C-A969-27BEFB492A5F}"/>
    <cellStyle name="Millares 100 11 2 3 2 3 6" xfId="51985" xr:uid="{6249B79C-C53B-4FB8-8CC0-8EC0679254D4}"/>
    <cellStyle name="Millares 100 11 2 3 2 4" xfId="2889" xr:uid="{28BD07E5-4D98-4791-8399-E66B6F1406D3}"/>
    <cellStyle name="Millares 100 11 2 3 2 4 2" xfId="11155" xr:uid="{3B9043E3-C6B2-4CD4-AE84-FD383D432686}"/>
    <cellStyle name="Millares 100 11 2 3 2 4 2 2" xfId="32658" xr:uid="{AE181C15-2189-497A-914E-E35659921203}"/>
    <cellStyle name="Millares 100 11 2 3 2 4 3" xfId="17790" xr:uid="{54B54662-D9E4-43E7-B899-62B70966151B}"/>
    <cellStyle name="Millares 100 11 2 3 2 4 3 2" xfId="39293" xr:uid="{E7ECCE13-53A3-4743-AA43-47908DA7171E}"/>
    <cellStyle name="Millares 100 11 2 3 2 4 4" xfId="24395" xr:uid="{0DD9FAE6-B034-482F-8463-F9FBD653653C}"/>
    <cellStyle name="Millares 100 11 2 3 2 4 5" xfId="45898" xr:uid="{4B9FE1C1-AA11-4172-886A-B49E1D5B37DC}"/>
    <cellStyle name="Millares 100 11 2 3 2 4 6" xfId="52502" xr:uid="{0CBF664A-3271-4CED-B022-9C210D1742FD}"/>
    <cellStyle name="Millares 100 11 2 3 2 5" xfId="3568" xr:uid="{BD796975-E96F-48EC-8CAB-67C1A37C83AB}"/>
    <cellStyle name="Millares 100 11 2 3 2 5 2" xfId="11834" xr:uid="{42CA4F37-FC40-4CC2-857A-90635F663BC3}"/>
    <cellStyle name="Millares 100 11 2 3 2 5 2 2" xfId="33337" xr:uid="{C32F738B-F3DF-4901-98B9-D641AF5E8BA8}"/>
    <cellStyle name="Millares 100 11 2 3 2 5 3" xfId="18469" xr:uid="{2C3434A4-EED3-4245-B9E7-2A8464BF072A}"/>
    <cellStyle name="Millares 100 11 2 3 2 5 3 2" xfId="39972" xr:uid="{F80142EF-DD3B-4BCA-BF44-4FB04B3AC245}"/>
    <cellStyle name="Millares 100 11 2 3 2 5 4" xfId="25074" xr:uid="{33E55BC0-7A4D-4330-8170-DED0650D907B}"/>
    <cellStyle name="Millares 100 11 2 3 2 5 5" xfId="46577" xr:uid="{A346A935-74C3-4A8D-8E26-60463E041C43}"/>
    <cellStyle name="Millares 100 11 2 3 2 5 6" xfId="53181" xr:uid="{FADB4B55-7FBD-4239-B601-9E1C18A0ED1F}"/>
    <cellStyle name="Millares 100 11 2 3 2 6" xfId="5033" xr:uid="{84DA7CB1-7E2F-403F-994D-7A7526F35439}"/>
    <cellStyle name="Millares 100 11 2 3 2 6 2" xfId="13299" xr:uid="{FE908EBF-2FA1-4C2F-B6A8-3EF057CB3575}"/>
    <cellStyle name="Millares 100 11 2 3 2 6 2 2" xfId="34802" xr:uid="{AFA2BD33-156F-4E40-8BDC-36909666AE9D}"/>
    <cellStyle name="Millares 100 11 2 3 2 6 3" xfId="19934" xr:uid="{06B62366-1F2C-46CF-9B9A-13E3AF766F4E}"/>
    <cellStyle name="Millares 100 11 2 3 2 6 3 2" xfId="41437" xr:uid="{76E73BD3-E7C7-4CB6-B25A-DFFB57BB6621}"/>
    <cellStyle name="Millares 100 11 2 3 2 6 4" xfId="26539" xr:uid="{D7F38C26-FAC1-4F05-A2A2-B5EA255243D8}"/>
    <cellStyle name="Millares 100 11 2 3 2 6 5" xfId="48042" xr:uid="{1473ABF5-187B-40F2-8121-F8F53B22E73E}"/>
    <cellStyle name="Millares 100 11 2 3 2 6 6" xfId="54646" xr:uid="{E4690AED-D80F-4968-9F77-FBD20DF396ED}"/>
    <cellStyle name="Millares 100 11 2 3 2 7" xfId="5707" xr:uid="{2B0AB4D3-ACF7-4D6A-AEE7-23F47FFA881C}"/>
    <cellStyle name="Millares 100 11 2 3 2 7 2" xfId="13973" xr:uid="{5F0D4F39-ED4E-4690-AA03-A66116F4AF6C}"/>
    <cellStyle name="Millares 100 11 2 3 2 7 2 2" xfId="35476" xr:uid="{C3795177-952A-4AF4-9287-FAA07CC9A169}"/>
    <cellStyle name="Millares 100 11 2 3 2 7 3" xfId="20608" xr:uid="{DFC04776-A15C-4639-BF3E-FABC7DB58EB5}"/>
    <cellStyle name="Millares 100 11 2 3 2 7 3 2" xfId="42111" xr:uid="{4A3963D3-4180-4BFD-9743-C28853871129}"/>
    <cellStyle name="Millares 100 11 2 3 2 7 4" xfId="27213" xr:uid="{8F5B542E-83B6-4F7F-AE33-A01DFA920F03}"/>
    <cellStyle name="Millares 100 11 2 3 2 7 5" xfId="48716" xr:uid="{15D7219E-5E84-4C11-ACFE-1C846C9A0A58}"/>
    <cellStyle name="Millares 100 11 2 3 2 7 6" xfId="55320" xr:uid="{2CE993BD-597E-471B-9574-1CBA6008D998}"/>
    <cellStyle name="Millares 100 11 2 3 2 8" xfId="7348" xr:uid="{A7B73755-2274-44FD-9E59-105AC3DC4C7B}"/>
    <cellStyle name="Millares 100 11 2 3 2 8 2" xfId="28851" xr:uid="{360E05E9-73BB-48AD-923F-71B24E0C084C}"/>
    <cellStyle name="Millares 100 11 2 3 2 9" xfId="9005" xr:uid="{C006749C-FF15-46BF-A7AC-8A66E06A3E94}"/>
    <cellStyle name="Millares 100 11 2 3 2 9 2" xfId="30508" xr:uid="{C2041027-CF6D-45E2-8FAE-DBA5891185A1}"/>
    <cellStyle name="Millares 100 11 2 3 3" xfId="1009" xr:uid="{011348CC-0229-411D-B802-FC8EB2CB0CBA}"/>
    <cellStyle name="Millares 100 11 2 3 3 2" xfId="3838" xr:uid="{2D4C9A11-EC0D-49E2-A364-EFC98F156F64}"/>
    <cellStyle name="Millares 100 11 2 3 3 2 2" xfId="12104" xr:uid="{643398FF-C08D-4D87-A04A-623A0DD6E330}"/>
    <cellStyle name="Millares 100 11 2 3 3 2 2 2" xfId="33607" xr:uid="{3156EC25-94E3-4B8C-80CC-BCB5A7B9787C}"/>
    <cellStyle name="Millares 100 11 2 3 3 2 3" xfId="18739" xr:uid="{04DE9846-B917-466E-B6B8-7E629DD822DD}"/>
    <cellStyle name="Millares 100 11 2 3 3 2 3 2" xfId="40242" xr:uid="{633B918A-A206-4064-835B-B5CC4887AED1}"/>
    <cellStyle name="Millares 100 11 2 3 3 2 4" xfId="25344" xr:uid="{30547F61-6C1D-4004-97B0-040D2AA49F80}"/>
    <cellStyle name="Millares 100 11 2 3 3 2 5" xfId="46847" xr:uid="{710B5B04-1936-4F99-B005-9D058B40530B}"/>
    <cellStyle name="Millares 100 11 2 3 3 2 6" xfId="53451" xr:uid="{9E664AAB-C974-4E45-B54A-A28C6AFD53DA}"/>
    <cellStyle name="Millares 100 11 2 3 3 3" xfId="5977" xr:uid="{4B0F2400-B461-4DD3-B1DB-77D23776744E}"/>
    <cellStyle name="Millares 100 11 2 3 3 3 2" xfId="14243" xr:uid="{B353E860-8108-4BD5-B469-523C86704210}"/>
    <cellStyle name="Millares 100 11 2 3 3 3 2 2" xfId="35746" xr:uid="{6302325C-0678-452A-91C9-1CF0AC1DA712}"/>
    <cellStyle name="Millares 100 11 2 3 3 3 3" xfId="20878" xr:uid="{27108E7E-1FE4-4038-B88A-6514D73AB81C}"/>
    <cellStyle name="Millares 100 11 2 3 3 3 3 2" xfId="42381" xr:uid="{67687393-726D-43CA-9066-D9E8EEEB7E6F}"/>
    <cellStyle name="Millares 100 11 2 3 3 3 4" xfId="27483" xr:uid="{2670A5AF-07B9-4870-8FD7-2B03F5B034C7}"/>
    <cellStyle name="Millares 100 11 2 3 3 3 5" xfId="48986" xr:uid="{D5CE39DC-48DA-4322-BDA0-4BBFFA2DE6D9}"/>
    <cellStyle name="Millares 100 11 2 3 3 3 6" xfId="55590" xr:uid="{1BA689D7-E7E0-400D-8972-5A05477304FC}"/>
    <cellStyle name="Millares 100 11 2 3 3 4" xfId="7618" xr:uid="{9AAEDA0F-110B-40CE-9FDC-138CF2100179}"/>
    <cellStyle name="Millares 100 11 2 3 3 4 2" xfId="29121" xr:uid="{8A5ED3C9-81B8-4122-90B3-0BE91DF1B476}"/>
    <cellStyle name="Millares 100 11 2 3 3 5" xfId="9275" xr:uid="{8D61518B-E0F6-47DD-942A-95BC989D2AAC}"/>
    <cellStyle name="Millares 100 11 2 3 3 5 2" xfId="30778" xr:uid="{9F04892D-0548-488E-9992-D5D6CF5F9A70}"/>
    <cellStyle name="Millares 100 11 2 3 3 6" xfId="15910" xr:uid="{B5F2F7ED-018F-4CB4-9BA0-BD1751BB0E92}"/>
    <cellStyle name="Millares 100 11 2 3 3 6 2" xfId="37413" xr:uid="{F578D396-C91C-4F1E-B8D7-68CDCC9494C6}"/>
    <cellStyle name="Millares 100 11 2 3 3 7" xfId="22515" xr:uid="{37602D4D-BF11-44EF-B58E-BA05BA2BC626}"/>
    <cellStyle name="Millares 100 11 2 3 3 8" xfId="44018" xr:uid="{7EF3C2C6-26AD-4EDA-8DB7-895256E17906}"/>
    <cellStyle name="Millares 100 11 2 3 3 9" xfId="50622" xr:uid="{DA1642FD-5D62-4E1C-B79C-C4CA9124E81A}"/>
    <cellStyle name="Millares 100 11 2 3 4" xfId="1405" xr:uid="{B9AA1851-06F6-4D04-A5B2-6C867C4BA059}"/>
    <cellStyle name="Millares 100 11 2 3 4 2" xfId="4234" xr:uid="{706281CE-5CA3-44C7-92F0-61370B1B0232}"/>
    <cellStyle name="Millares 100 11 2 3 4 2 2" xfId="12500" xr:uid="{1BC97A0F-B34E-4060-A8A6-75C9C4D2A4F7}"/>
    <cellStyle name="Millares 100 11 2 3 4 2 2 2" xfId="34003" xr:uid="{664558B3-ADF5-4ACC-8970-A79CED4EE8C2}"/>
    <cellStyle name="Millares 100 11 2 3 4 2 3" xfId="19135" xr:uid="{3E511A8A-9F36-4D58-94CB-38856CE3CCA2}"/>
    <cellStyle name="Millares 100 11 2 3 4 2 3 2" xfId="40638" xr:uid="{9834694B-6214-4266-9D5C-7C3687406BE3}"/>
    <cellStyle name="Millares 100 11 2 3 4 2 4" xfId="25740" xr:uid="{40DBF7C1-C300-4D51-9EE4-559D6D8B73C6}"/>
    <cellStyle name="Millares 100 11 2 3 4 2 5" xfId="47243" xr:uid="{5D9FE007-838E-4359-886F-DCCA19E1D2CA}"/>
    <cellStyle name="Millares 100 11 2 3 4 2 6" xfId="53847" xr:uid="{05AF7A6D-80AB-4A33-AE79-DDA4DB92A996}"/>
    <cellStyle name="Millares 100 11 2 3 4 3" xfId="6373" xr:uid="{C21D3401-4AF5-4E7B-8C33-18EEEB807194}"/>
    <cellStyle name="Millares 100 11 2 3 4 3 2" xfId="14639" xr:uid="{5434FA0D-A1D6-45F0-908C-DFAB46F52E9D}"/>
    <cellStyle name="Millares 100 11 2 3 4 3 2 2" xfId="36142" xr:uid="{35460327-DFC1-45B4-9EDB-3D9AABF72B70}"/>
    <cellStyle name="Millares 100 11 2 3 4 3 3" xfId="21274" xr:uid="{77427ABD-CA3A-4C52-AD11-C2649FD5D6CA}"/>
    <cellStyle name="Millares 100 11 2 3 4 3 3 2" xfId="42777" xr:uid="{41985E51-69CF-4294-A89C-357A68E26E34}"/>
    <cellStyle name="Millares 100 11 2 3 4 3 4" xfId="27879" xr:uid="{751775DC-1540-49A6-9336-105B49DBD973}"/>
    <cellStyle name="Millares 100 11 2 3 4 3 5" xfId="49382" xr:uid="{10C809E8-7669-4AE3-BBAB-5AB19CE29464}"/>
    <cellStyle name="Millares 100 11 2 3 4 3 6" xfId="55986" xr:uid="{CC0C9524-FAC0-418B-A9F9-4EA46755EF11}"/>
    <cellStyle name="Millares 100 11 2 3 4 4" xfId="8014" xr:uid="{AB1D6C14-2F9A-46B7-A5E4-672D7F99EA5C}"/>
    <cellStyle name="Millares 100 11 2 3 4 4 2" xfId="29517" xr:uid="{2A245CEC-114F-4F6B-8426-AC0C1F1E53EC}"/>
    <cellStyle name="Millares 100 11 2 3 4 5" xfId="9671" xr:uid="{A5F45066-F295-4EAC-BA46-34E5EB07495F}"/>
    <cellStyle name="Millares 100 11 2 3 4 5 2" xfId="31174" xr:uid="{D6A03AB9-85C6-415D-A65F-8FBEC7727A28}"/>
    <cellStyle name="Millares 100 11 2 3 4 6" xfId="16306" xr:uid="{ABB2DDA1-2FF6-4C43-8DC8-3A4D75D78066}"/>
    <cellStyle name="Millares 100 11 2 3 4 6 2" xfId="37809" xr:uid="{5B1971B9-641A-42CA-B761-0F0981AAAE25}"/>
    <cellStyle name="Millares 100 11 2 3 4 7" xfId="22911" xr:uid="{15B5BDFB-8E1D-4937-8B3E-CC26F65FE3A1}"/>
    <cellStyle name="Millares 100 11 2 3 4 8" xfId="44414" xr:uid="{B79CA6D7-1AE1-48F1-AF4F-B5D291D08A7C}"/>
    <cellStyle name="Millares 100 11 2 3 4 9" xfId="51018" xr:uid="{28757FFF-6681-4F98-9A41-FF434ECBDD1E}"/>
    <cellStyle name="Millares 100 11 2 3 5" xfId="2092" xr:uid="{904780A8-BAA7-43AF-AF5F-749C4C280EC4}"/>
    <cellStyle name="Millares 100 11 2 3 5 2" xfId="10358" xr:uid="{C48AA4DF-EB9D-451F-9344-9609E8C33E67}"/>
    <cellStyle name="Millares 100 11 2 3 5 2 2" xfId="31861" xr:uid="{E68B7880-C978-4CCE-BBE1-3CDAC7168582}"/>
    <cellStyle name="Millares 100 11 2 3 5 3" xfId="16993" xr:uid="{AF3B311C-217E-40CA-9694-20C2871554E5}"/>
    <cellStyle name="Millares 100 11 2 3 5 3 2" xfId="38496" xr:uid="{C7C4D718-105E-4961-B079-90FD200A9B50}"/>
    <cellStyle name="Millares 100 11 2 3 5 4" xfId="23598" xr:uid="{06FA8CB7-85C4-46E7-AD84-22A33C16A79D}"/>
    <cellStyle name="Millares 100 11 2 3 5 5" xfId="45101" xr:uid="{D65E9B97-AE79-4896-8057-6EB977EAD31D}"/>
    <cellStyle name="Millares 100 11 2 3 5 6" xfId="51705" xr:uid="{5BC4883F-DAC3-45F1-A7EF-09672FFB5B77}"/>
    <cellStyle name="Millares 100 11 2 3 6" xfId="2640" xr:uid="{0CFDBC69-84F1-4D61-A5CF-EAD9077C872E}"/>
    <cellStyle name="Millares 100 11 2 3 6 2" xfId="10906" xr:uid="{1F29CC1A-5455-4876-B473-DEE096ECC7CC}"/>
    <cellStyle name="Millares 100 11 2 3 6 2 2" xfId="32409" xr:uid="{745B96F8-9C43-4C0A-B35F-9401687E8E79}"/>
    <cellStyle name="Millares 100 11 2 3 6 3" xfId="17541" xr:uid="{33B8F95E-43A9-474B-A8A6-DAA0152B757E}"/>
    <cellStyle name="Millares 100 11 2 3 6 3 2" xfId="39044" xr:uid="{A1C72671-F669-46DF-B133-4503AA2046F9}"/>
    <cellStyle name="Millares 100 11 2 3 6 4" xfId="24146" xr:uid="{239686A7-E915-4862-AF4B-3BE8D0BD07A5}"/>
    <cellStyle name="Millares 100 11 2 3 6 5" xfId="45649" xr:uid="{F2BD7B17-FC58-4532-9399-40B9BAF2A31C}"/>
    <cellStyle name="Millares 100 11 2 3 6 6" xfId="52253" xr:uid="{E7E6B0F2-2C07-4EF8-8D30-4E385D26079D}"/>
    <cellStyle name="Millares 100 11 2 3 7" xfId="3288" xr:uid="{1440A270-7FB7-45FC-8703-E2A8F866E465}"/>
    <cellStyle name="Millares 100 11 2 3 7 2" xfId="11554" xr:uid="{74DB0867-2589-48FF-BAE7-D76E807459C4}"/>
    <cellStyle name="Millares 100 11 2 3 7 2 2" xfId="33057" xr:uid="{FF498677-A028-4B58-9802-8EBA4E7AEED0}"/>
    <cellStyle name="Millares 100 11 2 3 7 3" xfId="18189" xr:uid="{493B6102-4C42-48E1-A4BA-10CEB6B59099}"/>
    <cellStyle name="Millares 100 11 2 3 7 3 2" xfId="39692" xr:uid="{8B866BA8-E25D-4FB4-88B9-27FF2515B3A1}"/>
    <cellStyle name="Millares 100 11 2 3 7 4" xfId="24794" xr:uid="{750DAC6E-51E1-43DC-B9D8-8995218F8DA4}"/>
    <cellStyle name="Millares 100 11 2 3 7 5" xfId="46297" xr:uid="{F80CB927-5777-48B8-AD01-4BC8D52749CE}"/>
    <cellStyle name="Millares 100 11 2 3 7 6" xfId="52901" xr:uid="{265417FA-CB7D-41BC-B96B-73AA2348FE0E}"/>
    <cellStyle name="Millares 100 11 2 3 8" xfId="4784" xr:uid="{E056F9BD-9AC9-4DFE-9C0C-B7C91A58AE69}"/>
    <cellStyle name="Millares 100 11 2 3 8 2" xfId="13050" xr:uid="{33926B10-0495-4F86-90A5-99C67BFED81B}"/>
    <cellStyle name="Millares 100 11 2 3 8 2 2" xfId="34553" xr:uid="{71A6F848-CA5A-44F2-8CC6-1262333D9DA0}"/>
    <cellStyle name="Millares 100 11 2 3 8 3" xfId="19685" xr:uid="{715377EA-9096-478C-8BF5-D10560C4CC5B}"/>
    <cellStyle name="Millares 100 11 2 3 8 3 2" xfId="41188" xr:uid="{7DA42B8E-F1D2-4E5D-AE9C-8A75C10FDF79}"/>
    <cellStyle name="Millares 100 11 2 3 8 4" xfId="26290" xr:uid="{1B50484D-DB03-440D-84DF-78BDFA23AA7D}"/>
    <cellStyle name="Millares 100 11 2 3 8 5" xfId="47793" xr:uid="{536E8FFC-AF86-4310-896F-6EBF571DC32E}"/>
    <cellStyle name="Millares 100 11 2 3 8 6" xfId="54397" xr:uid="{CE0BA2E0-6D3C-4AC5-8C44-725165C0EAA2}"/>
    <cellStyle name="Millares 100 11 2 3 9" xfId="5427" xr:uid="{3BBE9B5B-F553-4A96-8A86-AE1BBF522C64}"/>
    <cellStyle name="Millares 100 11 2 3 9 2" xfId="13693" xr:uid="{B3C7C078-C941-4A9A-AEA4-13D3ACF3CD91}"/>
    <cellStyle name="Millares 100 11 2 3 9 2 2" xfId="35196" xr:uid="{22646700-1AE8-49CD-8B68-8BAFEB38045B}"/>
    <cellStyle name="Millares 100 11 2 3 9 3" xfId="20328" xr:uid="{53572E34-99E3-4484-8D77-AE6523831AFA}"/>
    <cellStyle name="Millares 100 11 2 3 9 3 2" xfId="41831" xr:uid="{D502908A-D7A2-49F9-9CFA-4AB39292D14B}"/>
    <cellStyle name="Millares 100 11 2 3 9 4" xfId="26933" xr:uid="{6CB929C8-BEA1-49A3-8490-B45AED604F67}"/>
    <cellStyle name="Millares 100 11 2 3 9 5" xfId="48436" xr:uid="{B5F27C62-E594-4DA1-BFFE-09AC64FF358F}"/>
    <cellStyle name="Millares 100 11 2 3 9 6" xfId="55040" xr:uid="{4DF72EC3-5F20-45BB-8509-FFF03767A403}"/>
    <cellStyle name="Millares 100 11 2 4" xfId="330" xr:uid="{68B77ECA-83DF-4BED-A22A-B30C92465285}"/>
    <cellStyle name="Millares 100 11 2 4 10" xfId="15233" xr:uid="{B12067BB-99BF-46CA-8FA3-D8283A93B902}"/>
    <cellStyle name="Millares 100 11 2 4 10 2" xfId="36736" xr:uid="{0D84D6BE-ED6F-4EA0-A5DA-DA3DAA99711B}"/>
    <cellStyle name="Millares 100 11 2 4 11" xfId="21838" xr:uid="{68DEFCA1-FE44-40F2-B5D6-1D72288F2392}"/>
    <cellStyle name="Millares 100 11 2 4 12" xfId="43341" xr:uid="{0D508B54-66EA-468F-A6B4-6625EBD133D4}"/>
    <cellStyle name="Millares 100 11 2 4 13" xfId="49945" xr:uid="{AD5ECCF0-0923-4FB3-B8E6-9B28DF36843B}"/>
    <cellStyle name="Millares 100 11 2 4 2" xfId="1278" xr:uid="{A4506DF0-7229-49EF-B70C-D941D8EA15AD}"/>
    <cellStyle name="Millares 100 11 2 4 2 2" xfId="4107" xr:uid="{F76970DF-FA99-4E99-AEE0-23AF3D6B36AD}"/>
    <cellStyle name="Millares 100 11 2 4 2 2 2" xfId="12373" xr:uid="{9DB96BF2-A733-4B13-A5DF-B819B74363B6}"/>
    <cellStyle name="Millares 100 11 2 4 2 2 2 2" xfId="33876" xr:uid="{E582E5E0-2FCE-400E-9D38-F56A0AB2A8D1}"/>
    <cellStyle name="Millares 100 11 2 4 2 2 3" xfId="19008" xr:uid="{2277C60F-E9E7-49EE-80A0-B53CDD88F9CA}"/>
    <cellStyle name="Millares 100 11 2 4 2 2 3 2" xfId="40511" xr:uid="{D079D8EB-19DF-4E17-960B-808F1CC89F31}"/>
    <cellStyle name="Millares 100 11 2 4 2 2 4" xfId="25613" xr:uid="{9C3C8C17-D720-4889-9103-ADFCBB8D5129}"/>
    <cellStyle name="Millares 100 11 2 4 2 2 5" xfId="47116" xr:uid="{021A8665-DD6B-468A-86E7-2EF9832B748D}"/>
    <cellStyle name="Millares 100 11 2 4 2 2 6" xfId="53720" xr:uid="{BFB741E9-F1A7-4886-8E80-47630B32C0C1}"/>
    <cellStyle name="Millares 100 11 2 4 2 3" xfId="6246" xr:uid="{156E407C-8A10-4A15-AB22-BCCF6364992E}"/>
    <cellStyle name="Millares 100 11 2 4 2 3 2" xfId="14512" xr:uid="{A5237B59-C1C9-4151-9A1B-76C637D9105A}"/>
    <cellStyle name="Millares 100 11 2 4 2 3 2 2" xfId="36015" xr:uid="{18AE87D9-88A8-4289-8A4F-9C1C310BFBDD}"/>
    <cellStyle name="Millares 100 11 2 4 2 3 3" xfId="21147" xr:uid="{BD370336-3DDA-4FC8-99D2-2B622BD4B510}"/>
    <cellStyle name="Millares 100 11 2 4 2 3 3 2" xfId="42650" xr:uid="{FA555A40-364F-417B-AAD0-1F84E72E8138}"/>
    <cellStyle name="Millares 100 11 2 4 2 3 4" xfId="27752" xr:uid="{225A17D8-34C8-4400-AA2F-6D3190020ACF}"/>
    <cellStyle name="Millares 100 11 2 4 2 3 5" xfId="49255" xr:uid="{BF78FD0F-D910-4AFE-BCB8-3883B0439797}"/>
    <cellStyle name="Millares 100 11 2 4 2 3 6" xfId="55859" xr:uid="{2816ACD1-7496-4BF5-AABC-2916C89EFC41}"/>
    <cellStyle name="Millares 100 11 2 4 2 4" xfId="7887" xr:uid="{110FB369-C094-4671-A987-96F2229EB6E3}"/>
    <cellStyle name="Millares 100 11 2 4 2 4 2" xfId="29390" xr:uid="{0EA98B1B-8B93-4BA6-97FD-7CC4E6D85153}"/>
    <cellStyle name="Millares 100 11 2 4 2 5" xfId="9544" xr:uid="{3D6832CF-A19E-4F4F-A6DB-2A7C3BCDFEA9}"/>
    <cellStyle name="Millares 100 11 2 4 2 5 2" xfId="31047" xr:uid="{A7A4605A-70FC-432E-BF57-00F74D781AAE}"/>
    <cellStyle name="Millares 100 11 2 4 2 6" xfId="16179" xr:uid="{960872E9-7BDE-41BC-8C7F-797F99C70DAF}"/>
    <cellStyle name="Millares 100 11 2 4 2 6 2" xfId="37682" xr:uid="{1A89F3ED-49FD-4033-A2A2-5832A0E1020C}"/>
    <cellStyle name="Millares 100 11 2 4 2 7" xfId="22784" xr:uid="{13F82F9E-65CD-4E32-B937-528F89B6F813}"/>
    <cellStyle name="Millares 100 11 2 4 2 8" xfId="44287" xr:uid="{ED7B9F92-EE22-4324-BAEB-231411CB7397}"/>
    <cellStyle name="Millares 100 11 2 4 2 9" xfId="50891" xr:uid="{215BB30A-BC96-4A4D-8679-D2DD0AF0C073}"/>
    <cellStyle name="Millares 100 11 2 4 3" xfId="1965" xr:uid="{D889FCF6-7E83-4358-92D8-827B7A4A1D98}"/>
    <cellStyle name="Millares 100 11 2 4 3 2" xfId="10231" xr:uid="{F444CA3D-C3B5-4D6A-A56D-748DC274EA88}"/>
    <cellStyle name="Millares 100 11 2 4 3 2 2" xfId="31734" xr:uid="{F1ED2010-1E5B-40F9-9778-20B0A08BACA9}"/>
    <cellStyle name="Millares 100 11 2 4 3 3" xfId="16866" xr:uid="{F751E523-C68B-4ECC-94D2-DF673E6501E1}"/>
    <cellStyle name="Millares 100 11 2 4 3 3 2" xfId="38369" xr:uid="{D9FFC14D-2649-4982-9722-DA2D53D2B642}"/>
    <cellStyle name="Millares 100 11 2 4 3 4" xfId="23471" xr:uid="{CF393747-5EEE-4B37-9F65-33CAD6D294CF}"/>
    <cellStyle name="Millares 100 11 2 4 3 5" xfId="44974" xr:uid="{10E6FD55-AD10-4B59-AD12-D5908C36590E}"/>
    <cellStyle name="Millares 100 11 2 4 3 6" xfId="51578" xr:uid="{515D96FF-56C6-4679-B47A-EE8817ECDCED}"/>
    <cellStyle name="Millares 100 11 2 4 4" xfId="2764" xr:uid="{094F7B59-DAD0-4985-82EC-4C1CE8EF46A6}"/>
    <cellStyle name="Millares 100 11 2 4 4 2" xfId="11030" xr:uid="{4F70622D-FDB1-4EF4-B731-9A6C05D65C45}"/>
    <cellStyle name="Millares 100 11 2 4 4 2 2" xfId="32533" xr:uid="{D4FCBFD0-B3F6-496B-8C10-E7FD3270F07D}"/>
    <cellStyle name="Millares 100 11 2 4 4 3" xfId="17665" xr:uid="{876202CA-30DC-48BC-AF91-BC18AB7E6121}"/>
    <cellStyle name="Millares 100 11 2 4 4 3 2" xfId="39168" xr:uid="{0ECA4CE0-A4D5-435E-9D40-85CE88F638DE}"/>
    <cellStyle name="Millares 100 11 2 4 4 4" xfId="24270" xr:uid="{788798FD-80F9-43CD-A507-5502A53CF0A7}"/>
    <cellStyle name="Millares 100 11 2 4 4 5" xfId="45773" xr:uid="{FF5A4FDD-05A2-46ED-8ACC-116807DE674A}"/>
    <cellStyle name="Millares 100 11 2 4 4 6" xfId="52377" xr:uid="{29E15ABB-539B-4D7F-8E4B-A8904D3E97FE}"/>
    <cellStyle name="Millares 100 11 2 4 5" xfId="3161" xr:uid="{E5B3554F-49EF-48F1-9E9A-E98B3103E359}"/>
    <cellStyle name="Millares 100 11 2 4 5 2" xfId="11427" xr:uid="{0FA333C0-22F6-460C-959D-AF81EF5B5F2C}"/>
    <cellStyle name="Millares 100 11 2 4 5 2 2" xfId="32930" xr:uid="{4A252560-1DDE-43B7-9163-9B2ABED71D42}"/>
    <cellStyle name="Millares 100 11 2 4 5 3" xfId="18062" xr:uid="{592EF1DA-C4E5-4220-BC8B-0301F757C38B}"/>
    <cellStyle name="Millares 100 11 2 4 5 3 2" xfId="39565" xr:uid="{2D6DC60A-7DF7-42DE-87E0-66507BA8F371}"/>
    <cellStyle name="Millares 100 11 2 4 5 4" xfId="24667" xr:uid="{2DD57C18-8E25-44C4-AD00-E49DAFF95148}"/>
    <cellStyle name="Millares 100 11 2 4 5 5" xfId="46170" xr:uid="{E78EAFEF-0CB2-46C1-91B8-53F1C521D3DB}"/>
    <cellStyle name="Millares 100 11 2 4 5 6" xfId="52774" xr:uid="{B9434307-5093-4861-AA09-9058C28A0E14}"/>
    <cellStyle name="Millares 100 11 2 4 6" xfId="4908" xr:uid="{2E8D269C-9870-4B96-88AA-46C35422E12A}"/>
    <cellStyle name="Millares 100 11 2 4 6 2" xfId="13174" xr:uid="{7701C760-5787-4272-BC2F-C3AE7FE65A1B}"/>
    <cellStyle name="Millares 100 11 2 4 6 2 2" xfId="34677" xr:uid="{590233BC-336C-4431-A498-3C1532B02C40}"/>
    <cellStyle name="Millares 100 11 2 4 6 3" xfId="19809" xr:uid="{97EE85A7-C941-48D3-AEC4-554AFAAFF4DA}"/>
    <cellStyle name="Millares 100 11 2 4 6 3 2" xfId="41312" xr:uid="{1214939A-C6B8-4DDE-98AB-05272E4AEE60}"/>
    <cellStyle name="Millares 100 11 2 4 6 4" xfId="26414" xr:uid="{D2AC6DF7-2A2E-463A-B8A0-57855909B3A8}"/>
    <cellStyle name="Millares 100 11 2 4 6 5" xfId="47917" xr:uid="{433ED56E-A1E8-46B7-9DD5-F51C0531AF1E}"/>
    <cellStyle name="Millares 100 11 2 4 6 6" xfId="54521" xr:uid="{08E8D490-C5F8-49B9-908C-85BE5F030F21}"/>
    <cellStyle name="Millares 100 11 2 4 7" xfId="5300" xr:uid="{B9C1605A-B772-4872-9F8E-E0324285110B}"/>
    <cellStyle name="Millares 100 11 2 4 7 2" xfId="13566" xr:uid="{F9C7A647-6794-4156-ACB1-D1ACA87978E6}"/>
    <cellStyle name="Millares 100 11 2 4 7 2 2" xfId="35069" xr:uid="{7D91713B-2703-4D72-8F22-A70FFD355C5A}"/>
    <cellStyle name="Millares 100 11 2 4 7 3" xfId="20201" xr:uid="{DD2EFF5E-728D-49CB-A5F9-B0E51E9BE72D}"/>
    <cellStyle name="Millares 100 11 2 4 7 3 2" xfId="41704" xr:uid="{F614D3EB-FDB2-4BE3-A3E3-F876B0B60959}"/>
    <cellStyle name="Millares 100 11 2 4 7 4" xfId="26806" xr:uid="{40A31F37-360B-47AE-85BB-C8A42C7A56C9}"/>
    <cellStyle name="Millares 100 11 2 4 7 5" xfId="48309" xr:uid="{CB636B06-3D99-428C-BF3C-641821E07A74}"/>
    <cellStyle name="Millares 100 11 2 4 7 6" xfId="54913" xr:uid="{65C348FB-1F64-442C-A5F7-7C090511925B}"/>
    <cellStyle name="Millares 100 11 2 4 8" xfId="6941" xr:uid="{6B2E1EFF-18F0-4C04-BF27-B059854A0DCD}"/>
    <cellStyle name="Millares 100 11 2 4 8 2" xfId="28444" xr:uid="{E036B525-2B85-4055-9D63-DBF8F3C6610F}"/>
    <cellStyle name="Millares 100 11 2 4 9" xfId="8597" xr:uid="{D33C597B-B253-4786-AC73-817929E1DCF9}"/>
    <cellStyle name="Millares 100 11 2 4 9 2" xfId="30100" xr:uid="{D25453E2-A8BE-4ABC-8AD5-5042D0E4EA29}"/>
    <cellStyle name="Millares 100 11 2 5" xfId="614" xr:uid="{4C5A428F-19E7-4B45-B2C3-E765B29538D4}"/>
    <cellStyle name="Millares 100 11 2 5 10" xfId="43623" xr:uid="{A1B0DAD7-678D-466D-893A-3CDC44C4DA14}"/>
    <cellStyle name="Millares 100 11 2 5 11" xfId="50227" xr:uid="{1AA20ACD-6F69-48B0-A00E-06AAE436575B}"/>
    <cellStyle name="Millares 100 11 2 5 2" xfId="1560" xr:uid="{C53EAF68-95D4-4D12-848D-41952CEEC7C4}"/>
    <cellStyle name="Millares 100 11 2 5 2 2" xfId="4389" xr:uid="{6FD4A4C0-024E-43E6-BF26-CF5BAA9A1485}"/>
    <cellStyle name="Millares 100 11 2 5 2 2 2" xfId="12655" xr:uid="{B05166ED-3950-4295-8B90-142FF7934FAA}"/>
    <cellStyle name="Millares 100 11 2 5 2 2 2 2" xfId="34158" xr:uid="{B796D058-CF86-455C-8BD9-CAE74C2EE637}"/>
    <cellStyle name="Millares 100 11 2 5 2 2 3" xfId="19290" xr:uid="{96D75A46-9503-4138-9BAD-8192B1ED3A8B}"/>
    <cellStyle name="Millares 100 11 2 5 2 2 3 2" xfId="40793" xr:uid="{9A323A4E-612A-4A65-866C-9815EB544613}"/>
    <cellStyle name="Millares 100 11 2 5 2 2 4" xfId="25895" xr:uid="{355D8878-0DDC-4EE5-B6AC-0C5B7130EF1D}"/>
    <cellStyle name="Millares 100 11 2 5 2 2 5" xfId="47398" xr:uid="{0FAD482F-6868-4C4A-BB7F-E50927E9C542}"/>
    <cellStyle name="Millares 100 11 2 5 2 2 6" xfId="54002" xr:uid="{D90C8B9F-C881-47DF-9C90-56FDA6064265}"/>
    <cellStyle name="Millares 100 11 2 5 2 3" xfId="6528" xr:uid="{CC7AE50B-D044-404A-8B44-F3638F50A742}"/>
    <cellStyle name="Millares 100 11 2 5 2 3 2" xfId="14794" xr:uid="{5330CDB2-8413-4060-842D-7C3488DCD023}"/>
    <cellStyle name="Millares 100 11 2 5 2 3 2 2" xfId="36297" xr:uid="{C36F73EE-E458-42EA-AF8C-C01779CD4639}"/>
    <cellStyle name="Millares 100 11 2 5 2 3 3" xfId="21429" xr:uid="{D4BE259A-01AF-46C2-8BA4-D6E89A1582D3}"/>
    <cellStyle name="Millares 100 11 2 5 2 3 3 2" xfId="42932" xr:uid="{D674BABC-17C1-4A9F-B97E-926F8CC4C0C7}"/>
    <cellStyle name="Millares 100 11 2 5 2 3 4" xfId="28034" xr:uid="{C82133DB-41F6-4258-9F68-85EAA448164F}"/>
    <cellStyle name="Millares 100 11 2 5 2 3 5" xfId="49537" xr:uid="{CDA0506A-4A5D-4041-8E26-4A8F2EB92023}"/>
    <cellStyle name="Millares 100 11 2 5 2 3 6" xfId="56141" xr:uid="{4CF25E18-A852-438F-B3FA-B2DF2974D5EC}"/>
    <cellStyle name="Millares 100 11 2 5 2 4" xfId="8169" xr:uid="{7E1F36ED-7243-42A1-8E5F-B68D16A1DA1E}"/>
    <cellStyle name="Millares 100 11 2 5 2 4 2" xfId="29672" xr:uid="{CBA27108-5E82-4FF7-A8A6-4FD2668997C7}"/>
    <cellStyle name="Millares 100 11 2 5 2 5" xfId="9826" xr:uid="{FC2372B4-9222-4F20-A6B4-E7B6073AF18B}"/>
    <cellStyle name="Millares 100 11 2 5 2 5 2" xfId="31329" xr:uid="{9CA71F0D-9561-473F-BB06-8917E96878DE}"/>
    <cellStyle name="Millares 100 11 2 5 2 6" xfId="16461" xr:uid="{3254F8D3-20A1-41A2-8489-2C16F3457C4A}"/>
    <cellStyle name="Millares 100 11 2 5 2 6 2" xfId="37964" xr:uid="{0FE8CB0C-E8A7-4BAF-A295-E9D08E0F5199}"/>
    <cellStyle name="Millares 100 11 2 5 2 7" xfId="23066" xr:uid="{17ACC6A4-4678-4CC0-8CB0-81986A82ACA8}"/>
    <cellStyle name="Millares 100 11 2 5 2 8" xfId="44569" xr:uid="{212F78CC-D435-481C-BC95-6DB29CF5E5DD}"/>
    <cellStyle name="Millares 100 11 2 5 2 9" xfId="51173" xr:uid="{4A2D01A9-46DE-42C0-8BC3-9E17DB08C0A7}"/>
    <cellStyle name="Millares 100 11 2 5 3" xfId="2247" xr:uid="{554E618F-71E7-4439-9AB7-E9EABD53CCE0}"/>
    <cellStyle name="Millares 100 11 2 5 3 2" xfId="10513" xr:uid="{8F2595B1-C01F-4E48-A8D2-323B685C2C82}"/>
    <cellStyle name="Millares 100 11 2 5 3 2 2" xfId="32016" xr:uid="{E2441F18-33FC-41AA-B9AF-050F46353409}"/>
    <cellStyle name="Millares 100 11 2 5 3 3" xfId="17148" xr:uid="{07B72257-7B06-44DE-894E-873D087CFFC9}"/>
    <cellStyle name="Millares 100 11 2 5 3 3 2" xfId="38651" xr:uid="{00DB6152-33D1-4DFC-A852-16F2BDA9D3A8}"/>
    <cellStyle name="Millares 100 11 2 5 3 4" xfId="23753" xr:uid="{C003B712-9081-48E2-BF71-65AD882FB4A0}"/>
    <cellStyle name="Millares 100 11 2 5 3 5" xfId="45256" xr:uid="{5BB7264C-8C42-4A2F-B5A8-5FFC007273FA}"/>
    <cellStyle name="Millares 100 11 2 5 3 6" xfId="51860" xr:uid="{936DC1D1-13E2-445A-B3B1-AF829FC8EFEE}"/>
    <cellStyle name="Millares 100 11 2 5 4" xfId="3443" xr:uid="{23C79CD5-8E0E-4F6C-8478-3BB8E324E4BF}"/>
    <cellStyle name="Millares 100 11 2 5 4 2" xfId="11709" xr:uid="{449BF2C5-C78E-4295-A5E8-3C06AC67EC23}"/>
    <cellStyle name="Millares 100 11 2 5 4 2 2" xfId="33212" xr:uid="{91251012-A963-4C10-AF24-1F00FDB12C45}"/>
    <cellStyle name="Millares 100 11 2 5 4 3" xfId="18344" xr:uid="{5B0FCC31-4E69-4B25-B9E9-0ACA222BC8AB}"/>
    <cellStyle name="Millares 100 11 2 5 4 3 2" xfId="39847" xr:uid="{39A88BD7-A7BB-4BA7-9357-EE3086BF8643}"/>
    <cellStyle name="Millares 100 11 2 5 4 4" xfId="24949" xr:uid="{BFEC6963-6B45-4A42-926A-D6718465EDB6}"/>
    <cellStyle name="Millares 100 11 2 5 4 5" xfId="46452" xr:uid="{0B0998EB-D9A5-4C39-8F56-DAA5EC47F167}"/>
    <cellStyle name="Millares 100 11 2 5 4 6" xfId="53056" xr:uid="{1D547816-02A5-4BB3-A6A6-A62079DE8EEB}"/>
    <cellStyle name="Millares 100 11 2 5 5" xfId="5582" xr:uid="{8889C572-3985-4556-B94A-499498DB6AD9}"/>
    <cellStyle name="Millares 100 11 2 5 5 2" xfId="13848" xr:uid="{EE12874D-8646-43DA-A7AA-EDB970416BD3}"/>
    <cellStyle name="Millares 100 11 2 5 5 2 2" xfId="35351" xr:uid="{6A741CD3-6F7F-4569-8FFA-92C94F47CAA8}"/>
    <cellStyle name="Millares 100 11 2 5 5 3" xfId="20483" xr:uid="{0996BEE5-06AC-4423-B0FC-E4D1FFE6710E}"/>
    <cellStyle name="Millares 100 11 2 5 5 3 2" xfId="41986" xr:uid="{D2ABB529-AA6F-4E1F-A5F1-6ED85AFAC810}"/>
    <cellStyle name="Millares 100 11 2 5 5 4" xfId="27088" xr:uid="{5E290D2F-2C00-462D-8DE4-7C6FDC8BB7F9}"/>
    <cellStyle name="Millares 100 11 2 5 5 5" xfId="48591" xr:uid="{10B3BC1F-C233-4575-A374-D7481346AE94}"/>
    <cellStyle name="Millares 100 11 2 5 5 6" xfId="55195" xr:uid="{684FEA49-5291-4AE4-865A-6031C79A4F2E}"/>
    <cellStyle name="Millares 100 11 2 5 6" xfId="7223" xr:uid="{A617B517-7879-4D66-AB52-15377FE054A3}"/>
    <cellStyle name="Millares 100 11 2 5 6 2" xfId="28726" xr:uid="{E53B4A3E-7280-4DB9-B974-0711EE1FB006}"/>
    <cellStyle name="Millares 100 11 2 5 7" xfId="8880" xr:uid="{C990354E-1866-48BB-B830-18BBF5650526}"/>
    <cellStyle name="Millares 100 11 2 5 7 2" xfId="30383" xr:uid="{1230FEB8-ABF8-4850-B67B-D043E32F29C6}"/>
    <cellStyle name="Millares 100 11 2 5 8" xfId="15515" xr:uid="{15EC15B0-D7FD-44B6-962D-7C6D69E1928F}"/>
    <cellStyle name="Millares 100 11 2 5 8 2" xfId="37018" xr:uid="{0BC207C0-A3A9-47A3-A709-4F5E688955BC}"/>
    <cellStyle name="Millares 100 11 2 5 9" xfId="22120" xr:uid="{8F52FAAF-45DF-4575-8BA6-E77766EDD864}"/>
    <cellStyle name="Millares 100 11 2 6" xfId="882" xr:uid="{801157EF-B527-4738-8849-1E7DECCC679E}"/>
    <cellStyle name="Millares 100 11 2 6 2" xfId="3711" xr:uid="{EA0C5D8B-2804-4D9B-9C5D-DB47168337A2}"/>
    <cellStyle name="Millares 100 11 2 6 2 2" xfId="11977" xr:uid="{94D43A99-16D4-4403-BDE0-1F61B587FEE8}"/>
    <cellStyle name="Millares 100 11 2 6 2 2 2" xfId="33480" xr:uid="{3D94D1E0-7720-4B91-AE4A-3B7C57FE5061}"/>
    <cellStyle name="Millares 100 11 2 6 2 3" xfId="18612" xr:uid="{EE8FBA93-75AF-4B41-B176-006F650F2A5E}"/>
    <cellStyle name="Millares 100 11 2 6 2 3 2" xfId="40115" xr:uid="{852B33E0-C073-4F19-99ED-789B2098B727}"/>
    <cellStyle name="Millares 100 11 2 6 2 4" xfId="25217" xr:uid="{974208D1-1DE3-4CA2-A98D-7A242B2FC39B}"/>
    <cellStyle name="Millares 100 11 2 6 2 5" xfId="46720" xr:uid="{F36E1EFF-A05F-4EC3-8EC0-942A60DA9703}"/>
    <cellStyle name="Millares 100 11 2 6 2 6" xfId="53324" xr:uid="{F4CB4605-7C56-4938-B98E-F61D9D768A00}"/>
    <cellStyle name="Millares 100 11 2 6 3" xfId="5850" xr:uid="{ED3DC7A7-5602-4C48-8320-1C5BD0A70AD2}"/>
    <cellStyle name="Millares 100 11 2 6 3 2" xfId="14116" xr:uid="{B810897B-119A-43AE-9320-38E3915F6980}"/>
    <cellStyle name="Millares 100 11 2 6 3 2 2" xfId="35619" xr:uid="{A67387C8-564B-415F-8021-835028EEA56D}"/>
    <cellStyle name="Millares 100 11 2 6 3 3" xfId="20751" xr:uid="{28AE342F-D957-4D32-B8A6-67F338FE6EEB}"/>
    <cellStyle name="Millares 100 11 2 6 3 3 2" xfId="42254" xr:uid="{CFE257AF-A577-4038-B7CA-52DFC16644D6}"/>
    <cellStyle name="Millares 100 11 2 6 3 4" xfId="27356" xr:uid="{1983DE61-890D-4399-AE21-8817EAA7B064}"/>
    <cellStyle name="Millares 100 11 2 6 3 5" xfId="48859" xr:uid="{443BA7E4-5422-4C16-933D-01A92734DD12}"/>
    <cellStyle name="Millares 100 11 2 6 3 6" xfId="55463" xr:uid="{E095B88F-4B81-4275-A050-165C75F455C6}"/>
    <cellStyle name="Millares 100 11 2 6 4" xfId="7491" xr:uid="{4494264C-9A66-40BE-8331-F2282AD7ADB6}"/>
    <cellStyle name="Millares 100 11 2 6 4 2" xfId="28994" xr:uid="{47FEA8C7-078F-4FAB-B531-B3663D969898}"/>
    <cellStyle name="Millares 100 11 2 6 5" xfId="9148" xr:uid="{04F0442D-C43B-4838-8148-1ACD2E891F01}"/>
    <cellStyle name="Millares 100 11 2 6 5 2" xfId="30651" xr:uid="{D1A873DF-724A-4266-8787-F773F33CA6D3}"/>
    <cellStyle name="Millares 100 11 2 6 6" xfId="15783" xr:uid="{1783723E-327E-4E69-9939-0EB86AEE222A}"/>
    <cellStyle name="Millares 100 11 2 6 6 2" xfId="37286" xr:uid="{F2FAE7E9-2F7F-4E0F-8833-715CCD797176}"/>
    <cellStyle name="Millares 100 11 2 6 7" xfId="22388" xr:uid="{6BB98D66-0E55-4989-8888-13D349026E5B}"/>
    <cellStyle name="Millares 100 11 2 6 8" xfId="43891" xr:uid="{7789F974-CD01-47EF-BAC8-550E1B2A47A2}"/>
    <cellStyle name="Millares 100 11 2 6 9" xfId="50495" xr:uid="{2216D2EF-754D-41D6-BEA8-2195C9BE2A36}"/>
    <cellStyle name="Millares 100 11 2 7" xfId="1143" xr:uid="{5111A8EB-B12B-4B30-B6AC-41BF45ACF0DD}"/>
    <cellStyle name="Millares 100 11 2 7 2" xfId="3972" xr:uid="{4EAB3D60-C316-4D39-A80A-70581A999914}"/>
    <cellStyle name="Millares 100 11 2 7 2 2" xfId="12238" xr:uid="{76C343BD-E358-4D7C-912C-BAB6CBC3227C}"/>
    <cellStyle name="Millares 100 11 2 7 2 2 2" xfId="33741" xr:uid="{3E6E9BF5-8229-4F43-8912-66D9B9C939BD}"/>
    <cellStyle name="Millares 100 11 2 7 2 3" xfId="18873" xr:uid="{B6D6E319-7683-4906-8653-A555D26977A8}"/>
    <cellStyle name="Millares 100 11 2 7 2 3 2" xfId="40376" xr:uid="{17D8F299-90D1-40F9-BDEF-55AFE80B202E}"/>
    <cellStyle name="Millares 100 11 2 7 2 4" xfId="25478" xr:uid="{09E566CE-1323-4677-9C7E-CBC88F0E3F3E}"/>
    <cellStyle name="Millares 100 11 2 7 2 5" xfId="46981" xr:uid="{22226649-98BE-48BC-8F93-CD855FC0A534}"/>
    <cellStyle name="Millares 100 11 2 7 2 6" xfId="53585" xr:uid="{21EA987F-4467-41CD-AD47-A85D1676BEF4}"/>
    <cellStyle name="Millares 100 11 2 7 3" xfId="6111" xr:uid="{D6F519B5-4E05-446B-AAF1-BC97BD97BE49}"/>
    <cellStyle name="Millares 100 11 2 7 3 2" xfId="14377" xr:uid="{F5220228-CF96-48DF-986B-7B095DB7BABC}"/>
    <cellStyle name="Millares 100 11 2 7 3 2 2" xfId="35880" xr:uid="{B45C1078-6FFB-4511-B080-8A126F44C236}"/>
    <cellStyle name="Millares 100 11 2 7 3 3" xfId="21012" xr:uid="{D936F59A-381F-4519-B658-4CCA89F26006}"/>
    <cellStyle name="Millares 100 11 2 7 3 3 2" xfId="42515" xr:uid="{199CBA1E-24D2-4D71-8291-1E3F010E7D31}"/>
    <cellStyle name="Millares 100 11 2 7 3 4" xfId="27617" xr:uid="{21B18156-7086-4D70-81BC-B3BED9EB5E2C}"/>
    <cellStyle name="Millares 100 11 2 7 3 5" xfId="49120" xr:uid="{13D2A1EE-21E6-415A-AC5B-21CD06618107}"/>
    <cellStyle name="Millares 100 11 2 7 3 6" xfId="55724" xr:uid="{6D008DCF-3EAA-4895-83AF-99D1C9EE3929}"/>
    <cellStyle name="Millares 100 11 2 7 4" xfId="7752" xr:uid="{BD71A4BE-F5FC-4FC9-8D17-217D327F8269}"/>
    <cellStyle name="Millares 100 11 2 7 4 2" xfId="29255" xr:uid="{05A7E4E0-981A-4727-9F15-5709852C04C1}"/>
    <cellStyle name="Millares 100 11 2 7 5" xfId="9409" xr:uid="{DAC1981C-EFFB-4C3D-9F0A-407FC08EDA22}"/>
    <cellStyle name="Millares 100 11 2 7 5 2" xfId="30912" xr:uid="{B66D493D-ECF2-471C-B43D-7B5D7AFF05A6}"/>
    <cellStyle name="Millares 100 11 2 7 6" xfId="16044" xr:uid="{EA981425-7BD8-4F8E-81B2-F68A0CF8CA9E}"/>
    <cellStyle name="Millares 100 11 2 7 6 2" xfId="37547" xr:uid="{6EF44173-D9A4-4F96-A41E-158DE8D35F8A}"/>
    <cellStyle name="Millares 100 11 2 7 7" xfId="22649" xr:uid="{F7D86360-814C-442F-AE6E-C003CF58B7EA}"/>
    <cellStyle name="Millares 100 11 2 7 8" xfId="44152" xr:uid="{4B389933-B209-4F29-9E19-A5ED5F0A04DE}"/>
    <cellStyle name="Millares 100 11 2 7 9" xfId="50756" xr:uid="{46C38BF2-5879-4FF2-96BC-330B395D6FE0}"/>
    <cellStyle name="Millares 100 11 2 8" xfId="1831" xr:uid="{C4B57AF6-4D10-4620-8A6E-9317195D7269}"/>
    <cellStyle name="Millares 100 11 2 8 2" xfId="10097" xr:uid="{4FCDE8C1-E004-4F78-919F-26CE99FEAA07}"/>
    <cellStyle name="Millares 100 11 2 8 2 2" xfId="31600" xr:uid="{75F27B79-82D1-4F6C-A7A1-34AA4EB35DC7}"/>
    <cellStyle name="Millares 100 11 2 8 3" xfId="16732" xr:uid="{1C5D870C-F852-41BB-AB98-8AF368A26639}"/>
    <cellStyle name="Millares 100 11 2 8 3 2" xfId="38235" xr:uid="{ABE6E5C0-2931-462F-BA14-5E18F1C26917}"/>
    <cellStyle name="Millares 100 11 2 8 4" xfId="23337" xr:uid="{9DE5D991-648C-42F1-B413-5A03EA4EEA6E}"/>
    <cellStyle name="Millares 100 11 2 8 5" xfId="44840" xr:uid="{CF137B0B-5C2C-49AE-9DFE-16BDCFFD2A3B}"/>
    <cellStyle name="Millares 100 11 2 8 6" xfId="51444" xr:uid="{FECC563C-40B7-4FA4-8C7B-327D85185CDF}"/>
    <cellStyle name="Millares 100 11 2 9" xfId="2516" xr:uid="{EE6DCA39-2E56-4BBD-8CE9-FA4F4FE4C05E}"/>
    <cellStyle name="Millares 100 11 2 9 2" xfId="10782" xr:uid="{FE55FC8E-7458-444D-B2F1-A4D236204782}"/>
    <cellStyle name="Millares 100 11 2 9 2 2" xfId="32285" xr:uid="{01576842-9F5C-44C9-A2F9-6A79FF995082}"/>
    <cellStyle name="Millares 100 11 2 9 3" xfId="17417" xr:uid="{99E9189B-092E-440B-9BD2-E4E30C931051}"/>
    <cellStyle name="Millares 100 11 2 9 3 2" xfId="38920" xr:uid="{67392526-FE5F-4F13-9B8D-AC09D6016C0C}"/>
    <cellStyle name="Millares 100 11 2 9 4" xfId="24022" xr:uid="{C4C1AFFB-6367-4FBB-B5A7-2D3938BBAFF9}"/>
    <cellStyle name="Millares 100 11 2 9 5" xfId="45525" xr:uid="{495E9F8A-FB94-4C41-A4DF-5013C5C5CBF6}"/>
    <cellStyle name="Millares 100 11 2 9 6" xfId="52129" xr:uid="{1BFB3D00-F2A4-4257-940A-5415A1F503F4}"/>
    <cellStyle name="Millares 100 11 3" xfId="144" xr:uid="{D55C97A5-E683-49C2-9DD2-9DDDEC53A714}"/>
    <cellStyle name="Millares 100 11 3 10" xfId="4681" xr:uid="{D7C44F7D-0BDF-4190-8EFA-16E07F4CEA57}"/>
    <cellStyle name="Millares 100 11 3 10 2" xfId="12947" xr:uid="{6DF543B7-D7C4-4581-8486-14FA7C0919EB}"/>
    <cellStyle name="Millares 100 11 3 10 2 2" xfId="34450" xr:uid="{C50B8601-9946-4CCD-A28C-F20036959C57}"/>
    <cellStyle name="Millares 100 11 3 10 3" xfId="19582" xr:uid="{65AE5D86-7958-4005-BFD7-29D1F0915A22}"/>
    <cellStyle name="Millares 100 11 3 10 3 2" xfId="41085" xr:uid="{CD2C380C-A520-46A4-A98A-05F456FA73BA}"/>
    <cellStyle name="Millares 100 11 3 10 4" xfId="26187" xr:uid="{CF78541E-A3A2-4B5F-ABB7-18AF03E7203D}"/>
    <cellStyle name="Millares 100 11 3 10 5" xfId="47690" xr:uid="{EFA7DA6F-93E4-473C-A63D-C51867F7251F}"/>
    <cellStyle name="Millares 100 11 3 10 6" xfId="54294" xr:uid="{F44EF7B0-6971-4E28-A8C7-05D4FB81BD18}"/>
    <cellStyle name="Millares 100 11 3 11" xfId="5184" xr:uid="{A63D6FD5-19CA-45DE-A2B0-46F3383D4816}"/>
    <cellStyle name="Millares 100 11 3 11 2" xfId="13450" xr:uid="{76B516AB-6F05-4AAC-9294-55A4D9D01B53}"/>
    <cellStyle name="Millares 100 11 3 11 2 2" xfId="34953" xr:uid="{1067BD56-435C-40AB-A74D-7557B710F656}"/>
    <cellStyle name="Millares 100 11 3 11 3" xfId="20085" xr:uid="{AA986E16-6B95-4881-AC4C-C0D6F47ED047}"/>
    <cellStyle name="Millares 100 11 3 11 3 2" xfId="41588" xr:uid="{47D05CF4-97E6-4F4B-9F5C-9BA7BA55448C}"/>
    <cellStyle name="Millares 100 11 3 11 4" xfId="26690" xr:uid="{133426D6-5CB5-4ED3-BC14-D8CD4AAE59BC}"/>
    <cellStyle name="Millares 100 11 3 11 5" xfId="48193" xr:uid="{3EA7412A-A67D-45FE-9430-77E5EE8FA6EE}"/>
    <cellStyle name="Millares 100 11 3 11 6" xfId="54797" xr:uid="{9C8EF966-E47B-473F-ACAC-E360CD79ECE3}"/>
    <cellStyle name="Millares 100 11 3 12" xfId="6825" xr:uid="{311849C9-FB1C-460D-A5B2-15BD2FAAE771}"/>
    <cellStyle name="Millares 100 11 3 12 2" xfId="28328" xr:uid="{4D1442DE-C574-4E49-9224-AE5F0D74B49C}"/>
    <cellStyle name="Millares 100 11 3 13" xfId="8479" xr:uid="{67E306DD-2B94-4531-AFF4-F24B0649AAEF}"/>
    <cellStyle name="Millares 100 11 3 13 2" xfId="29982" xr:uid="{638D5FC5-A80B-4CC1-B282-B61E9D7DE1A5}"/>
    <cellStyle name="Millares 100 11 3 14" xfId="15118" xr:uid="{254C2A18-6EEB-445A-BEB1-CCE8240A8285}"/>
    <cellStyle name="Millares 100 11 3 14 2" xfId="36621" xr:uid="{50AB4D4A-1CC8-4EA1-81C5-9C746D3027B3}"/>
    <cellStyle name="Millares 100 11 3 15" xfId="21723" xr:uid="{99CF861A-4E10-4129-8F55-0FFE5389BAC2}"/>
    <cellStyle name="Millares 100 11 3 16" xfId="43226" xr:uid="{25063419-6E03-42AF-9C55-D44651CDFC2B}"/>
    <cellStyle name="Millares 100 11 3 17" xfId="49830" xr:uid="{4CADBA18-AE20-449E-80AE-D32D73452826}"/>
    <cellStyle name="Millares 100 11 3 2" xfId="476" xr:uid="{A672DC42-46D0-4D8D-B7CF-A570DFF63814}"/>
    <cellStyle name="Millares 100 11 3 2 10" xfId="7087" xr:uid="{E5748F98-0DEB-4BAF-BF12-27C3A5B345AA}"/>
    <cellStyle name="Millares 100 11 3 2 10 2" xfId="28590" xr:uid="{EE58EBF4-983E-4A2F-9416-2EC30FC6A225}"/>
    <cellStyle name="Millares 100 11 3 2 11" xfId="8743" xr:uid="{1FCC1CCD-1B28-491E-914C-A174AA4D32D1}"/>
    <cellStyle name="Millares 100 11 3 2 11 2" xfId="30246" xr:uid="{F4505C2F-A8B6-460A-B59A-9F3E44BBA3C7}"/>
    <cellStyle name="Millares 100 11 3 2 12" xfId="15379" xr:uid="{F3A88086-6430-42D6-A3F5-0C200EA00068}"/>
    <cellStyle name="Millares 100 11 3 2 12 2" xfId="36882" xr:uid="{BAEDEAFA-C8CA-4108-9011-CB4CBCE34D3C}"/>
    <cellStyle name="Millares 100 11 3 2 13" xfId="21984" xr:uid="{EFE27525-59E6-4AFF-B3C5-9B91B97A4D31}"/>
    <cellStyle name="Millares 100 11 3 2 14" xfId="43487" xr:uid="{E31E594D-65D2-4B2B-A6A5-A682025BFDF6}"/>
    <cellStyle name="Millares 100 11 3 2 15" xfId="50091" xr:uid="{6AFE0C28-020B-489E-ACAF-2DDD8E760428}"/>
    <cellStyle name="Millares 100 11 3 2 2" xfId="758" xr:uid="{C0557128-EA6A-482E-82DA-D1F9A92AE605}"/>
    <cellStyle name="Millares 100 11 3 2 2 10" xfId="15659" xr:uid="{C9C5D0D7-3BE7-4660-A84A-53BEA47794BA}"/>
    <cellStyle name="Millares 100 11 3 2 2 10 2" xfId="37162" xr:uid="{44B6CE4E-0E4E-4977-AFC7-8F4474CAF675}"/>
    <cellStyle name="Millares 100 11 3 2 2 11" xfId="22264" xr:uid="{A4A7FE70-8E15-4243-AF91-1F0BC35C79F9}"/>
    <cellStyle name="Millares 100 11 3 2 2 12" xfId="43767" xr:uid="{4D6C4DB6-1424-4143-BC09-CD0670B58644}"/>
    <cellStyle name="Millares 100 11 3 2 2 13" xfId="50371" xr:uid="{DEC81427-5B0E-4ADA-8FA4-3D12EE2BE471}"/>
    <cellStyle name="Millares 100 11 3 2 2 2" xfId="1704" xr:uid="{217FE0F3-427A-4D84-85B5-C62556768BA6}"/>
    <cellStyle name="Millares 100 11 3 2 2 2 2" xfId="4533" xr:uid="{471D3748-B41A-40B9-89C2-F9C4553131FB}"/>
    <cellStyle name="Millares 100 11 3 2 2 2 2 2" xfId="12799" xr:uid="{D41BF0EF-7323-4AEE-A0F4-1330E16FD2CC}"/>
    <cellStyle name="Millares 100 11 3 2 2 2 2 2 2" xfId="34302" xr:uid="{CE16B185-1ABD-4952-8647-B97C538BFB98}"/>
    <cellStyle name="Millares 100 11 3 2 2 2 2 3" xfId="19434" xr:uid="{0BB01088-9188-4219-B0D7-DEAB479E8D5F}"/>
    <cellStyle name="Millares 100 11 3 2 2 2 2 3 2" xfId="40937" xr:uid="{7AA08BE0-74A0-4BCC-8BA5-B0FAAB9CE70B}"/>
    <cellStyle name="Millares 100 11 3 2 2 2 2 4" xfId="26039" xr:uid="{8CDAF050-4671-4DEC-9B02-58EBD175B262}"/>
    <cellStyle name="Millares 100 11 3 2 2 2 2 5" xfId="47542" xr:uid="{7C008118-4133-4BAB-95FC-551F65BEEBAE}"/>
    <cellStyle name="Millares 100 11 3 2 2 2 2 6" xfId="54146" xr:uid="{B092ECAC-08E9-4BA3-ACF6-A0DF0382DBDA}"/>
    <cellStyle name="Millares 100 11 3 2 2 2 3" xfId="6672" xr:uid="{F3C37DCE-8FAD-4A56-A70E-8994FC22D61D}"/>
    <cellStyle name="Millares 100 11 3 2 2 2 3 2" xfId="14938" xr:uid="{5B58259B-E03D-4EC8-BCDD-3CD156829203}"/>
    <cellStyle name="Millares 100 11 3 2 2 2 3 2 2" xfId="36441" xr:uid="{83856F52-26B4-4F9D-849A-DA5021ECF8A3}"/>
    <cellStyle name="Millares 100 11 3 2 2 2 3 3" xfId="21573" xr:uid="{2F0BEC40-1B2E-448A-BE96-4B4DC7467BA2}"/>
    <cellStyle name="Millares 100 11 3 2 2 2 3 3 2" xfId="43076" xr:uid="{274041F7-C62A-4653-AE82-FC012F24DF11}"/>
    <cellStyle name="Millares 100 11 3 2 2 2 3 4" xfId="28178" xr:uid="{ADFB4A35-1777-49ED-90C9-F6C4DE7E884F}"/>
    <cellStyle name="Millares 100 11 3 2 2 2 3 5" xfId="49681" xr:uid="{0A5C8196-5776-4F5B-9B66-F8C9004E5EE3}"/>
    <cellStyle name="Millares 100 11 3 2 2 2 3 6" xfId="56285" xr:uid="{1F897498-C11C-4DEB-B121-C7A617CC7299}"/>
    <cellStyle name="Millares 100 11 3 2 2 2 4" xfId="8313" xr:uid="{3ECC9B8A-C020-460C-BECC-0311DD7A692F}"/>
    <cellStyle name="Millares 100 11 3 2 2 2 4 2" xfId="29816" xr:uid="{647D45C6-AEC4-4781-940E-E5C2748679E1}"/>
    <cellStyle name="Millares 100 11 3 2 2 2 5" xfId="9970" xr:uid="{D35DAFC4-9C61-40EE-BFDC-1418CD8917F9}"/>
    <cellStyle name="Millares 100 11 3 2 2 2 5 2" xfId="31473" xr:uid="{EA2A657A-72CD-4CBF-B0F9-8C079A41EA65}"/>
    <cellStyle name="Millares 100 11 3 2 2 2 6" xfId="16605" xr:uid="{5BCE97EB-B7E7-4E3E-BC9A-3C4C45864FED}"/>
    <cellStyle name="Millares 100 11 3 2 2 2 6 2" xfId="38108" xr:uid="{0EE8190A-2209-4F4D-AFC6-23A5C7F180B1}"/>
    <cellStyle name="Millares 100 11 3 2 2 2 7" xfId="23210" xr:uid="{0C12A2CE-2172-4C4E-8BBA-9F05B1A307E8}"/>
    <cellStyle name="Millares 100 11 3 2 2 2 8" xfId="44713" xr:uid="{CF55977E-9785-41F1-A446-B189272F133C}"/>
    <cellStyle name="Millares 100 11 3 2 2 2 9" xfId="51317" xr:uid="{DFCC9B49-A042-4A0D-9B66-EBFAA199A8ED}"/>
    <cellStyle name="Millares 100 11 3 2 2 3" xfId="2391" xr:uid="{6F6E56CE-7E27-4F53-964F-39DEEBC28EFD}"/>
    <cellStyle name="Millares 100 11 3 2 2 3 2" xfId="10657" xr:uid="{285D15B0-ACB2-49D6-870B-AC6AC7819E4F}"/>
    <cellStyle name="Millares 100 11 3 2 2 3 2 2" xfId="32160" xr:uid="{7D514C2B-0C39-4308-A4D8-EC65E5355FFC}"/>
    <cellStyle name="Millares 100 11 3 2 2 3 3" xfId="17292" xr:uid="{E6B0B945-2DF1-4BA9-85CC-44E0CF8A9E35}"/>
    <cellStyle name="Millares 100 11 3 2 2 3 3 2" xfId="38795" xr:uid="{A05B9BE6-BEE0-4800-A902-4B127896EB28}"/>
    <cellStyle name="Millares 100 11 3 2 2 3 4" xfId="23897" xr:uid="{BAF63CA3-8004-4BBB-A632-A22724E9A1FD}"/>
    <cellStyle name="Millares 100 11 3 2 2 3 5" xfId="45400" xr:uid="{126A1BF8-95E5-4545-97DC-2DAD5C63DF2E}"/>
    <cellStyle name="Millares 100 11 3 2 2 3 6" xfId="52004" xr:uid="{064393B7-A47C-40D2-B807-EDAF2037AC65}"/>
    <cellStyle name="Millares 100 11 3 2 2 4" xfId="2908" xr:uid="{20C41A38-22E6-4B31-B052-369B2D6A5385}"/>
    <cellStyle name="Millares 100 11 3 2 2 4 2" xfId="11174" xr:uid="{ECB8A814-C5AB-4BE3-96E6-2893C79B8DBF}"/>
    <cellStyle name="Millares 100 11 3 2 2 4 2 2" xfId="32677" xr:uid="{A40E845B-6EE7-464E-A217-F58BB61D0566}"/>
    <cellStyle name="Millares 100 11 3 2 2 4 3" xfId="17809" xr:uid="{FDF3AC9A-DA98-4AF9-BC49-451244613427}"/>
    <cellStyle name="Millares 100 11 3 2 2 4 3 2" xfId="39312" xr:uid="{7D581FFD-FD8D-4018-BB2B-9764DB519AD1}"/>
    <cellStyle name="Millares 100 11 3 2 2 4 4" xfId="24414" xr:uid="{2A3102AD-4225-4627-B98C-4406F311F30C}"/>
    <cellStyle name="Millares 100 11 3 2 2 4 5" xfId="45917" xr:uid="{9AC2FC68-FDF8-44CD-A171-15C20CE32295}"/>
    <cellStyle name="Millares 100 11 3 2 2 4 6" xfId="52521" xr:uid="{1792DA78-76EA-42BA-B024-716C4462D6ED}"/>
    <cellStyle name="Millares 100 11 3 2 2 5" xfId="3587" xr:uid="{817478FB-16D2-4354-83DA-8E0EFBBF09AB}"/>
    <cellStyle name="Millares 100 11 3 2 2 5 2" xfId="11853" xr:uid="{349FC3D1-47A2-4CBD-9ED2-087404BA3DED}"/>
    <cellStyle name="Millares 100 11 3 2 2 5 2 2" xfId="33356" xr:uid="{13348DEA-F9F6-424C-AEE5-795B28E4B474}"/>
    <cellStyle name="Millares 100 11 3 2 2 5 3" xfId="18488" xr:uid="{13CF77E2-EE8F-4C02-8563-A92DD495D1F5}"/>
    <cellStyle name="Millares 100 11 3 2 2 5 3 2" xfId="39991" xr:uid="{6EE52474-DC8E-4D29-8F16-10B86E48E33E}"/>
    <cellStyle name="Millares 100 11 3 2 2 5 4" xfId="25093" xr:uid="{BC5E8EED-0DB7-4EDE-9438-23943CFB0BDF}"/>
    <cellStyle name="Millares 100 11 3 2 2 5 5" xfId="46596" xr:uid="{1B12D459-6CEB-440B-8F35-383947A559F3}"/>
    <cellStyle name="Millares 100 11 3 2 2 5 6" xfId="53200" xr:uid="{4EEA0180-A874-43D2-AB75-0E310931F601}"/>
    <cellStyle name="Millares 100 11 3 2 2 6" xfId="5052" xr:uid="{B98FA575-FD82-4914-8506-8556373B5116}"/>
    <cellStyle name="Millares 100 11 3 2 2 6 2" xfId="13318" xr:uid="{1C09C39C-E7D6-4B4A-A93C-055B6E66A290}"/>
    <cellStyle name="Millares 100 11 3 2 2 6 2 2" xfId="34821" xr:uid="{601C30D9-5F9A-4EC8-B737-3DB88D6CF809}"/>
    <cellStyle name="Millares 100 11 3 2 2 6 3" xfId="19953" xr:uid="{9392629A-5FDF-4235-9318-A6B67B33F65F}"/>
    <cellStyle name="Millares 100 11 3 2 2 6 3 2" xfId="41456" xr:uid="{BDE6B58C-344A-4518-A8AB-20C3706194EC}"/>
    <cellStyle name="Millares 100 11 3 2 2 6 4" xfId="26558" xr:uid="{0C3BA50F-0B5C-4B64-A70B-FC2EE15F5E4F}"/>
    <cellStyle name="Millares 100 11 3 2 2 6 5" xfId="48061" xr:uid="{16440B4E-99AC-4208-8853-229CB7D39F01}"/>
    <cellStyle name="Millares 100 11 3 2 2 6 6" xfId="54665" xr:uid="{BCB0A32B-0E2D-4653-9532-5FB9AFDD105E}"/>
    <cellStyle name="Millares 100 11 3 2 2 7" xfId="5726" xr:uid="{A3131D20-BD23-4144-8C43-DE2F02179F06}"/>
    <cellStyle name="Millares 100 11 3 2 2 7 2" xfId="13992" xr:uid="{B8DB84E0-CB8A-4F34-ABA5-8D2A6D0C057D}"/>
    <cellStyle name="Millares 100 11 3 2 2 7 2 2" xfId="35495" xr:uid="{F608C49A-BD15-422A-B6C9-481B53B2BB1D}"/>
    <cellStyle name="Millares 100 11 3 2 2 7 3" xfId="20627" xr:uid="{EA12784B-3E35-47BC-BA06-32A021900FA5}"/>
    <cellStyle name="Millares 100 11 3 2 2 7 3 2" xfId="42130" xr:uid="{2E731317-D07C-4F86-99A7-CC03976D4FB8}"/>
    <cellStyle name="Millares 100 11 3 2 2 7 4" xfId="27232" xr:uid="{DE19580E-62CA-4B6E-8B5D-6B45F8119FFF}"/>
    <cellStyle name="Millares 100 11 3 2 2 7 5" xfId="48735" xr:uid="{96515B5E-3881-4161-A889-C43519421B7D}"/>
    <cellStyle name="Millares 100 11 3 2 2 7 6" xfId="55339" xr:uid="{5E3A7223-156E-4F6A-A4B3-13F341A9C50A}"/>
    <cellStyle name="Millares 100 11 3 2 2 8" xfId="7367" xr:uid="{B0A77A66-F37B-489B-8CF2-9730191BFAA9}"/>
    <cellStyle name="Millares 100 11 3 2 2 8 2" xfId="28870" xr:uid="{542E440A-DBC7-4ECE-A242-AA8E662D46FC}"/>
    <cellStyle name="Millares 100 11 3 2 2 9" xfId="9024" xr:uid="{BF86E508-D934-4F9B-BD15-F1B7499FBEF3}"/>
    <cellStyle name="Millares 100 11 3 2 2 9 2" xfId="30527" xr:uid="{0DCF9C86-07A9-40EA-841F-9AEC3F2DB9A1}"/>
    <cellStyle name="Millares 100 11 3 2 3" xfId="1028" xr:uid="{7A035F67-DA27-4AE5-B379-E84E7F7CE005}"/>
    <cellStyle name="Millares 100 11 3 2 3 2" xfId="3857" xr:uid="{475404A0-74FA-40BB-BE46-EEBCBA2309BC}"/>
    <cellStyle name="Millares 100 11 3 2 3 2 2" xfId="12123" xr:uid="{3EF15719-4DA5-445D-B3B9-D3DC8541EA75}"/>
    <cellStyle name="Millares 100 11 3 2 3 2 2 2" xfId="33626" xr:uid="{C571CC1B-DA09-4CB0-A47F-7F72E3A9AD71}"/>
    <cellStyle name="Millares 100 11 3 2 3 2 3" xfId="18758" xr:uid="{EC0D2A34-97FC-436F-85D6-342035A64339}"/>
    <cellStyle name="Millares 100 11 3 2 3 2 3 2" xfId="40261" xr:uid="{8E915294-90F2-4189-905E-66B4B178F1CA}"/>
    <cellStyle name="Millares 100 11 3 2 3 2 4" xfId="25363" xr:uid="{697A6A33-9D3B-4AE9-B645-BB5559BB4A8E}"/>
    <cellStyle name="Millares 100 11 3 2 3 2 5" xfId="46866" xr:uid="{3A8EA5ED-6BC7-4FF4-8ECB-F1988746B399}"/>
    <cellStyle name="Millares 100 11 3 2 3 2 6" xfId="53470" xr:uid="{9575A8AA-9737-4801-8C23-E9DD3EECB8DC}"/>
    <cellStyle name="Millares 100 11 3 2 3 3" xfId="5996" xr:uid="{6EF4F87F-34CE-4152-B72E-D470683808DB}"/>
    <cellStyle name="Millares 100 11 3 2 3 3 2" xfId="14262" xr:uid="{D560C510-97C2-4A36-8742-39A66079713B}"/>
    <cellStyle name="Millares 100 11 3 2 3 3 2 2" xfId="35765" xr:uid="{B46A182A-5A37-4179-AD4F-B9CFF8362C74}"/>
    <cellStyle name="Millares 100 11 3 2 3 3 3" xfId="20897" xr:uid="{18A2DCB9-96F3-4499-A76F-2871E47ECF89}"/>
    <cellStyle name="Millares 100 11 3 2 3 3 3 2" xfId="42400" xr:uid="{2CC1CB78-A7FD-4D03-B8EB-E8A4A554DA06}"/>
    <cellStyle name="Millares 100 11 3 2 3 3 4" xfId="27502" xr:uid="{38662788-D5E9-4AE6-BD2A-B890255A7C99}"/>
    <cellStyle name="Millares 100 11 3 2 3 3 5" xfId="49005" xr:uid="{7B75496E-EA2A-4946-B4C7-080EFCBB1216}"/>
    <cellStyle name="Millares 100 11 3 2 3 3 6" xfId="55609" xr:uid="{71ADCF22-E6C1-4840-B70B-C99DD088EBDC}"/>
    <cellStyle name="Millares 100 11 3 2 3 4" xfId="7637" xr:uid="{B292F923-7526-4E8F-A2BD-34A487BEA307}"/>
    <cellStyle name="Millares 100 11 3 2 3 4 2" xfId="29140" xr:uid="{48DD920D-9DAA-4FBB-B983-6198DA5CCFA0}"/>
    <cellStyle name="Millares 100 11 3 2 3 5" xfId="9294" xr:uid="{506E3CBC-BC28-4CE1-8A21-A60AA4C325EF}"/>
    <cellStyle name="Millares 100 11 3 2 3 5 2" xfId="30797" xr:uid="{3D15548A-3A3C-402D-B562-007DC78266C5}"/>
    <cellStyle name="Millares 100 11 3 2 3 6" xfId="15929" xr:uid="{5081BDE5-AA4B-481D-97A6-E93D1EC27700}"/>
    <cellStyle name="Millares 100 11 3 2 3 6 2" xfId="37432" xr:uid="{066AF565-2459-41E8-AC73-355E654488CE}"/>
    <cellStyle name="Millares 100 11 3 2 3 7" xfId="22534" xr:uid="{E74960D6-4CC5-45E5-81D6-3618BD1393B6}"/>
    <cellStyle name="Millares 100 11 3 2 3 8" xfId="44037" xr:uid="{9A69D7B4-1654-45F1-98C0-B351C0A8B94F}"/>
    <cellStyle name="Millares 100 11 3 2 3 9" xfId="50641" xr:uid="{24D64061-D0AD-4DFB-A00A-303788778438}"/>
    <cellStyle name="Millares 100 11 3 2 4" xfId="1424" xr:uid="{EFED7631-C6E2-4A71-9ACE-C32A361862BB}"/>
    <cellStyle name="Millares 100 11 3 2 4 2" xfId="4253" xr:uid="{5AE472C0-B471-433A-BC0B-020FFAAB85D3}"/>
    <cellStyle name="Millares 100 11 3 2 4 2 2" xfId="12519" xr:uid="{8E422935-FBD9-4849-B225-B8127314566E}"/>
    <cellStyle name="Millares 100 11 3 2 4 2 2 2" xfId="34022" xr:uid="{D7295B5D-6E93-4038-AC68-D0D02F7EAE20}"/>
    <cellStyle name="Millares 100 11 3 2 4 2 3" xfId="19154" xr:uid="{CB582645-C56E-4F7F-B786-90FBF97924D1}"/>
    <cellStyle name="Millares 100 11 3 2 4 2 3 2" xfId="40657" xr:uid="{5290D2DD-D8AE-4294-9F08-8D0139ABD1D0}"/>
    <cellStyle name="Millares 100 11 3 2 4 2 4" xfId="25759" xr:uid="{08B0F3C6-CF62-4A9C-940A-73E06AA83575}"/>
    <cellStyle name="Millares 100 11 3 2 4 2 5" xfId="47262" xr:uid="{321B7213-AD09-4A5A-9CD1-A4F5511D5911}"/>
    <cellStyle name="Millares 100 11 3 2 4 2 6" xfId="53866" xr:uid="{87C0F5DA-407F-4101-B42B-077D447EDE82}"/>
    <cellStyle name="Millares 100 11 3 2 4 3" xfId="6392" xr:uid="{5CFEEF9D-43A7-447F-B7F2-169B83E7268A}"/>
    <cellStyle name="Millares 100 11 3 2 4 3 2" xfId="14658" xr:uid="{542E1335-48BE-49D8-8769-E1A930CBD9E2}"/>
    <cellStyle name="Millares 100 11 3 2 4 3 2 2" xfId="36161" xr:uid="{6952ABAB-C9ED-4222-AEB8-0BF603D50070}"/>
    <cellStyle name="Millares 100 11 3 2 4 3 3" xfId="21293" xr:uid="{A82AF3B7-ED57-4B67-85E8-7995DF76E3AB}"/>
    <cellStyle name="Millares 100 11 3 2 4 3 3 2" xfId="42796" xr:uid="{D596CE79-0A32-4CC8-81B7-7AC3436AE24E}"/>
    <cellStyle name="Millares 100 11 3 2 4 3 4" xfId="27898" xr:uid="{60B9B60A-59F3-4910-B322-1E04144B819E}"/>
    <cellStyle name="Millares 100 11 3 2 4 3 5" xfId="49401" xr:uid="{CCF8BDDD-AE5A-47C2-9333-938F689B1BA0}"/>
    <cellStyle name="Millares 100 11 3 2 4 3 6" xfId="56005" xr:uid="{FEB03DA5-A8B8-4F4B-A1BE-EA7058C7B621}"/>
    <cellStyle name="Millares 100 11 3 2 4 4" xfId="8033" xr:uid="{3405FBB2-28E0-4F30-8D12-96CEF121B6C7}"/>
    <cellStyle name="Millares 100 11 3 2 4 4 2" xfId="29536" xr:uid="{72D9A81D-D666-46AC-9DE7-2C45BCA8D7EE}"/>
    <cellStyle name="Millares 100 11 3 2 4 5" xfId="9690" xr:uid="{62B3D0FF-2AC5-4084-B1DA-ACE790E6BF87}"/>
    <cellStyle name="Millares 100 11 3 2 4 5 2" xfId="31193" xr:uid="{B5A733EE-E2CE-4CF8-8ED4-067524197AA5}"/>
    <cellStyle name="Millares 100 11 3 2 4 6" xfId="16325" xr:uid="{B619B833-B733-4878-A742-C7A0EB9D11F0}"/>
    <cellStyle name="Millares 100 11 3 2 4 6 2" xfId="37828" xr:uid="{29861DF8-1A67-4099-95A5-4CEA91D2548C}"/>
    <cellStyle name="Millares 100 11 3 2 4 7" xfId="22930" xr:uid="{12515B9C-95C5-4071-9425-F31A90E94F2D}"/>
    <cellStyle name="Millares 100 11 3 2 4 8" xfId="44433" xr:uid="{A87665A3-A075-415B-8F58-12D67B14F3DB}"/>
    <cellStyle name="Millares 100 11 3 2 4 9" xfId="51037" xr:uid="{DB71DC4A-A5A5-4338-A3CC-DCA7CF908893}"/>
    <cellStyle name="Millares 100 11 3 2 5" xfId="2111" xr:uid="{08855CDA-2B88-4D36-AF1B-D563FD4EAC0B}"/>
    <cellStyle name="Millares 100 11 3 2 5 2" xfId="10377" xr:uid="{440D2B7E-3576-4416-8B28-7C02ED995717}"/>
    <cellStyle name="Millares 100 11 3 2 5 2 2" xfId="31880" xr:uid="{2166710F-AF3F-457A-8E6C-0199AA7EA8E5}"/>
    <cellStyle name="Millares 100 11 3 2 5 3" xfId="17012" xr:uid="{2612B49D-7BD8-4FE4-9079-6192ED05E929}"/>
    <cellStyle name="Millares 100 11 3 2 5 3 2" xfId="38515" xr:uid="{5241CA17-E7D1-453D-8EDB-13BD221233EB}"/>
    <cellStyle name="Millares 100 11 3 2 5 4" xfId="23617" xr:uid="{58894C58-CD6C-4569-B304-ADE225FE704A}"/>
    <cellStyle name="Millares 100 11 3 2 5 5" xfId="45120" xr:uid="{E8BFF340-ED26-4BBD-8357-A7A7C3479F87}"/>
    <cellStyle name="Millares 100 11 3 2 5 6" xfId="51724" xr:uid="{9E60363C-500A-495E-8162-4144E28C09FD}"/>
    <cellStyle name="Millares 100 11 3 2 6" xfId="2659" xr:uid="{206176D9-3CBB-4BFA-9C4A-4853A2CDEA83}"/>
    <cellStyle name="Millares 100 11 3 2 6 2" xfId="10925" xr:uid="{0E9D32C4-A900-4772-A410-132A115CF280}"/>
    <cellStyle name="Millares 100 11 3 2 6 2 2" xfId="32428" xr:uid="{7ED7B1BB-7DB4-46B6-A0EE-AC2DFEB43F94}"/>
    <cellStyle name="Millares 100 11 3 2 6 3" xfId="17560" xr:uid="{D934FFF5-C1C7-41F1-BE96-28ED0E7FCD58}"/>
    <cellStyle name="Millares 100 11 3 2 6 3 2" xfId="39063" xr:uid="{FAEB1BF0-E4A3-435E-93BA-4D179C95CDF0}"/>
    <cellStyle name="Millares 100 11 3 2 6 4" xfId="24165" xr:uid="{655DD6AC-30E2-4725-A199-82F01467AB13}"/>
    <cellStyle name="Millares 100 11 3 2 6 5" xfId="45668" xr:uid="{AA74467F-3653-45E2-B059-E0382B53011C}"/>
    <cellStyle name="Millares 100 11 3 2 6 6" xfId="52272" xr:uid="{D03ED06C-5E52-4CA5-9D08-B695CA8E94B0}"/>
    <cellStyle name="Millares 100 11 3 2 7" xfId="3307" xr:uid="{5983DBFA-27FA-4FD1-B830-C11F96CE1499}"/>
    <cellStyle name="Millares 100 11 3 2 7 2" xfId="11573" xr:uid="{A83CFEA0-6CC3-4F30-A526-23B57748D9B8}"/>
    <cellStyle name="Millares 100 11 3 2 7 2 2" xfId="33076" xr:uid="{21B2AABC-5383-47A3-BFE8-ED3E73A1A612}"/>
    <cellStyle name="Millares 100 11 3 2 7 3" xfId="18208" xr:uid="{0695B044-7A00-4E81-929F-B8B7AEF991D1}"/>
    <cellStyle name="Millares 100 11 3 2 7 3 2" xfId="39711" xr:uid="{F7B6578C-A5E0-453F-BEA6-494E0E2F5D04}"/>
    <cellStyle name="Millares 100 11 3 2 7 4" xfId="24813" xr:uid="{684B7C65-3F9B-42A7-9FF9-9B614E4EFE73}"/>
    <cellStyle name="Millares 100 11 3 2 7 5" xfId="46316" xr:uid="{545D71B3-D928-4B98-A658-F628968A6B85}"/>
    <cellStyle name="Millares 100 11 3 2 7 6" xfId="52920" xr:uid="{C497ADF4-81FB-4A61-983C-8B455B3ECDDA}"/>
    <cellStyle name="Millares 100 11 3 2 8" xfId="4803" xr:uid="{142DE8B0-6828-4097-B7C8-DF55DACEE490}"/>
    <cellStyle name="Millares 100 11 3 2 8 2" xfId="13069" xr:uid="{0098FD25-F5C3-42BE-AA25-79AD0AB8549F}"/>
    <cellStyle name="Millares 100 11 3 2 8 2 2" xfId="34572" xr:uid="{1969E220-75D7-434E-8300-9378BD75D7D1}"/>
    <cellStyle name="Millares 100 11 3 2 8 3" xfId="19704" xr:uid="{99F57E35-3277-48F6-B682-B4A0178B4881}"/>
    <cellStyle name="Millares 100 11 3 2 8 3 2" xfId="41207" xr:uid="{5D3B710A-3AF9-4267-BC4D-4B56B791DB00}"/>
    <cellStyle name="Millares 100 11 3 2 8 4" xfId="26309" xr:uid="{8888F131-DCE7-4347-AFE0-CBA1885EF959}"/>
    <cellStyle name="Millares 100 11 3 2 8 5" xfId="47812" xr:uid="{15113087-B072-478B-987D-98C4B626D35D}"/>
    <cellStyle name="Millares 100 11 3 2 8 6" xfId="54416" xr:uid="{F4743895-2164-4527-BC4C-33809A994D50}"/>
    <cellStyle name="Millares 100 11 3 2 9" xfId="5446" xr:uid="{28EEFC3C-12A3-49E6-9BA0-D79E74BAD1D5}"/>
    <cellStyle name="Millares 100 11 3 2 9 2" xfId="13712" xr:uid="{FCA8F51A-D686-435B-B509-64E5ADBE81AE}"/>
    <cellStyle name="Millares 100 11 3 2 9 2 2" xfId="35215" xr:uid="{6D787D60-3131-4A91-BFC1-0503B1504241}"/>
    <cellStyle name="Millares 100 11 3 2 9 3" xfId="20347" xr:uid="{EDE500A0-389B-4036-AF73-20E1D890C444}"/>
    <cellStyle name="Millares 100 11 3 2 9 3 2" xfId="41850" xr:uid="{719324F6-A73C-4019-A52A-4844349ED450}"/>
    <cellStyle name="Millares 100 11 3 2 9 4" xfId="26952" xr:uid="{97DAE7D9-572D-4616-AE2D-9AE5066E7AB8}"/>
    <cellStyle name="Millares 100 11 3 2 9 5" xfId="48455" xr:uid="{8C9A4BF2-4855-4123-A99F-9D002CB5DAF5}"/>
    <cellStyle name="Millares 100 11 3 2 9 6" xfId="55059" xr:uid="{042CCCF8-D4FD-4FFA-A79C-9D713EF69346}"/>
    <cellStyle name="Millares 100 11 3 3" xfId="349" xr:uid="{669184BE-EFD0-4724-AF9A-955690D85EC5}"/>
    <cellStyle name="Millares 100 11 3 3 10" xfId="15252" xr:uid="{0BE6BCBA-E5BF-44B3-8D35-CFC478A96F08}"/>
    <cellStyle name="Millares 100 11 3 3 10 2" xfId="36755" xr:uid="{4A3DC3FC-5EC0-4AA0-84AB-4530631000B0}"/>
    <cellStyle name="Millares 100 11 3 3 11" xfId="21857" xr:uid="{91D02D5A-2DBC-473A-9EB0-EEBF9F1DDE7E}"/>
    <cellStyle name="Millares 100 11 3 3 12" xfId="43360" xr:uid="{3EA9667D-3CF7-4BE7-AC9E-D1A76125C581}"/>
    <cellStyle name="Millares 100 11 3 3 13" xfId="49964" xr:uid="{580C0E53-4B94-424F-9A04-C2E2C787F446}"/>
    <cellStyle name="Millares 100 11 3 3 2" xfId="1297" xr:uid="{10CDB79F-4290-4B32-8AD2-66B838259ACE}"/>
    <cellStyle name="Millares 100 11 3 3 2 2" xfId="4126" xr:uid="{A712DE69-63FB-40F1-B13E-4A3714345769}"/>
    <cellStyle name="Millares 100 11 3 3 2 2 2" xfId="12392" xr:uid="{D0E7125F-779B-4B45-A299-FEE142E605AE}"/>
    <cellStyle name="Millares 100 11 3 3 2 2 2 2" xfId="33895" xr:uid="{496CEE11-3635-436B-BCC9-5EB94C7D932E}"/>
    <cellStyle name="Millares 100 11 3 3 2 2 3" xfId="19027" xr:uid="{DFA3103C-A979-4F46-B3D1-518C4625027B}"/>
    <cellStyle name="Millares 100 11 3 3 2 2 3 2" xfId="40530" xr:uid="{9A9BF62C-9684-4AA1-9A02-8024AFC1D927}"/>
    <cellStyle name="Millares 100 11 3 3 2 2 4" xfId="25632" xr:uid="{DAB62B59-2762-484F-8D0A-A4AA37D50A2F}"/>
    <cellStyle name="Millares 100 11 3 3 2 2 5" xfId="47135" xr:uid="{63E4C71D-A908-4D49-A393-56612249CB1B}"/>
    <cellStyle name="Millares 100 11 3 3 2 2 6" xfId="53739" xr:uid="{20781DDF-7849-463E-BD1E-4DF096194766}"/>
    <cellStyle name="Millares 100 11 3 3 2 3" xfId="6265" xr:uid="{CF320B41-577D-4167-A9E0-0F341A10B737}"/>
    <cellStyle name="Millares 100 11 3 3 2 3 2" xfId="14531" xr:uid="{C69276E6-3251-438A-BF47-3258BBC488F5}"/>
    <cellStyle name="Millares 100 11 3 3 2 3 2 2" xfId="36034" xr:uid="{F1CF294E-E6B2-49A7-AC04-0013D23F2762}"/>
    <cellStyle name="Millares 100 11 3 3 2 3 3" xfId="21166" xr:uid="{C6AA630A-4A10-498E-80DA-C13C755941DD}"/>
    <cellStyle name="Millares 100 11 3 3 2 3 3 2" xfId="42669" xr:uid="{FC696E83-7CB6-4519-9709-667EB7DE3172}"/>
    <cellStyle name="Millares 100 11 3 3 2 3 4" xfId="27771" xr:uid="{3D04B9EB-BA25-4DF6-A0C4-3C18AA79EFC7}"/>
    <cellStyle name="Millares 100 11 3 3 2 3 5" xfId="49274" xr:uid="{2AF1CDA4-AB21-426F-9E9F-8924999357A6}"/>
    <cellStyle name="Millares 100 11 3 3 2 3 6" xfId="55878" xr:uid="{C666E14E-B91C-4917-AABF-376FBCAD15B4}"/>
    <cellStyle name="Millares 100 11 3 3 2 4" xfId="7906" xr:uid="{5C744101-FC75-46A8-98FD-9DD140F3471E}"/>
    <cellStyle name="Millares 100 11 3 3 2 4 2" xfId="29409" xr:uid="{0021B22F-3016-4F1B-B8C0-07838B6D9D2F}"/>
    <cellStyle name="Millares 100 11 3 3 2 5" xfId="9563" xr:uid="{C5B143ED-0496-450F-B1C7-07D9520CC712}"/>
    <cellStyle name="Millares 100 11 3 3 2 5 2" xfId="31066" xr:uid="{F6C85EFF-BD24-46C6-9054-622C91092BE9}"/>
    <cellStyle name="Millares 100 11 3 3 2 6" xfId="16198" xr:uid="{B4D7DD20-9D76-4EFC-AF56-EB84A381ABEF}"/>
    <cellStyle name="Millares 100 11 3 3 2 6 2" xfId="37701" xr:uid="{4F44C5D7-3F7A-41DE-99E5-3C08AE40FF35}"/>
    <cellStyle name="Millares 100 11 3 3 2 7" xfId="22803" xr:uid="{445CD548-E6BC-4B15-8EDA-842E281966D1}"/>
    <cellStyle name="Millares 100 11 3 3 2 8" xfId="44306" xr:uid="{67030036-C7BD-4C32-9D90-E10A4378E6F1}"/>
    <cellStyle name="Millares 100 11 3 3 2 9" xfId="50910" xr:uid="{53DECB6B-3D71-4546-AE33-4585ABD0B114}"/>
    <cellStyle name="Millares 100 11 3 3 3" xfId="1984" xr:uid="{C87B0F70-D45D-4713-952B-A43023E18E56}"/>
    <cellStyle name="Millares 100 11 3 3 3 2" xfId="10250" xr:uid="{36BF5716-E832-4169-9FDF-E489F764E53C}"/>
    <cellStyle name="Millares 100 11 3 3 3 2 2" xfId="31753" xr:uid="{D1A825E5-C11B-48FE-92BA-B0E067ECC4EE}"/>
    <cellStyle name="Millares 100 11 3 3 3 3" xfId="16885" xr:uid="{FF1D877B-E7FB-4E4A-A2FA-8C8BCA648410}"/>
    <cellStyle name="Millares 100 11 3 3 3 3 2" xfId="38388" xr:uid="{F3AD0666-4C03-4F85-9281-6C38477852C3}"/>
    <cellStyle name="Millares 100 11 3 3 3 4" xfId="23490" xr:uid="{A4A5550F-5F6B-4405-86A4-0CF8A9A7089C}"/>
    <cellStyle name="Millares 100 11 3 3 3 5" xfId="44993" xr:uid="{F777783E-4A41-4093-8DC8-E73D6ECAD0D1}"/>
    <cellStyle name="Millares 100 11 3 3 3 6" xfId="51597" xr:uid="{73B52DCF-CBCE-4C21-918A-BAF87C9EB458}"/>
    <cellStyle name="Millares 100 11 3 3 4" xfId="2783" xr:uid="{B691CC60-D675-4CC5-AD10-7C3F04919C63}"/>
    <cellStyle name="Millares 100 11 3 3 4 2" xfId="11049" xr:uid="{5C44037A-3D1D-4878-BC22-136DF380529A}"/>
    <cellStyle name="Millares 100 11 3 3 4 2 2" xfId="32552" xr:uid="{76527A9A-86C5-49FE-BF4F-EF3CCF6C19FE}"/>
    <cellStyle name="Millares 100 11 3 3 4 3" xfId="17684" xr:uid="{7761956F-32E2-4A23-A43F-66138DBA1E9F}"/>
    <cellStyle name="Millares 100 11 3 3 4 3 2" xfId="39187" xr:uid="{FB844E0E-1577-4EBC-8E30-79ABEBADA4B0}"/>
    <cellStyle name="Millares 100 11 3 3 4 4" xfId="24289" xr:uid="{EA54C2DE-4A27-419D-A1E5-677856BB92BC}"/>
    <cellStyle name="Millares 100 11 3 3 4 5" xfId="45792" xr:uid="{4AB42A36-64E6-4AA2-A899-2BC21BEBCDCA}"/>
    <cellStyle name="Millares 100 11 3 3 4 6" xfId="52396" xr:uid="{217FD838-8C32-4563-9B11-EBE543AA4AEE}"/>
    <cellStyle name="Millares 100 11 3 3 5" xfId="3180" xr:uid="{C3624A2F-46CE-4C22-B641-5277ECA71433}"/>
    <cellStyle name="Millares 100 11 3 3 5 2" xfId="11446" xr:uid="{E00CBE2E-8A50-468B-9AA9-BB11E38DCFA8}"/>
    <cellStyle name="Millares 100 11 3 3 5 2 2" xfId="32949" xr:uid="{1362C89E-DA0D-45F2-B994-790B2578A8C6}"/>
    <cellStyle name="Millares 100 11 3 3 5 3" xfId="18081" xr:uid="{BA8A71A2-5266-45A0-9DF3-2921C33622E0}"/>
    <cellStyle name="Millares 100 11 3 3 5 3 2" xfId="39584" xr:uid="{885FA673-15B8-4209-AECE-FC8368ABE5C9}"/>
    <cellStyle name="Millares 100 11 3 3 5 4" xfId="24686" xr:uid="{044C0D17-CA09-46F7-AC9B-4EB315A1F2E7}"/>
    <cellStyle name="Millares 100 11 3 3 5 5" xfId="46189" xr:uid="{1C858681-E278-4FFF-AAAB-09F39475A25F}"/>
    <cellStyle name="Millares 100 11 3 3 5 6" xfId="52793" xr:uid="{5246D09C-A316-473C-A202-C4C7185A64F4}"/>
    <cellStyle name="Millares 100 11 3 3 6" xfId="4927" xr:uid="{C98634E2-FA9D-4D5F-8A50-9855B29DFA6D}"/>
    <cellStyle name="Millares 100 11 3 3 6 2" xfId="13193" xr:uid="{CCCDDD14-E53A-499B-B0A9-48C396052EE9}"/>
    <cellStyle name="Millares 100 11 3 3 6 2 2" xfId="34696" xr:uid="{2E6AA9CA-1EA0-4A62-9674-DECA6E5503D3}"/>
    <cellStyle name="Millares 100 11 3 3 6 3" xfId="19828" xr:uid="{CF4E4C3E-C4D7-4EEC-BE98-39AD86E3BBC8}"/>
    <cellStyle name="Millares 100 11 3 3 6 3 2" xfId="41331" xr:uid="{E9A2F436-FD78-41F1-9A60-9114BB9A6D88}"/>
    <cellStyle name="Millares 100 11 3 3 6 4" xfId="26433" xr:uid="{6182B142-E0FD-43C2-B289-9C8FB6F37938}"/>
    <cellStyle name="Millares 100 11 3 3 6 5" xfId="47936" xr:uid="{0058E158-B195-498B-8878-B903E4DA840B}"/>
    <cellStyle name="Millares 100 11 3 3 6 6" xfId="54540" xr:uid="{0BA18321-89A9-403A-9297-07BB7DA7AF6D}"/>
    <cellStyle name="Millares 100 11 3 3 7" xfId="5319" xr:uid="{5836A1AE-2328-40CD-88E9-635AC5D774BE}"/>
    <cellStyle name="Millares 100 11 3 3 7 2" xfId="13585" xr:uid="{D66C315A-A9CB-4F4B-868C-B9D2C991941E}"/>
    <cellStyle name="Millares 100 11 3 3 7 2 2" xfId="35088" xr:uid="{3FF8AAB6-7D8D-40AC-B349-D5D0DD588A52}"/>
    <cellStyle name="Millares 100 11 3 3 7 3" xfId="20220" xr:uid="{D924F33D-1954-49ED-86C5-3B6B1F0B76A6}"/>
    <cellStyle name="Millares 100 11 3 3 7 3 2" xfId="41723" xr:uid="{FA54BEBF-96C9-4C00-B0E3-02101B4DA1C5}"/>
    <cellStyle name="Millares 100 11 3 3 7 4" xfId="26825" xr:uid="{C463F612-70ED-4019-A6B1-2BE351B09D14}"/>
    <cellStyle name="Millares 100 11 3 3 7 5" xfId="48328" xr:uid="{B182BA77-7A9D-4FBE-88BD-52FCB03E9A79}"/>
    <cellStyle name="Millares 100 11 3 3 7 6" xfId="54932" xr:uid="{4BCE33E3-2B37-41E0-B078-04C3935239B7}"/>
    <cellStyle name="Millares 100 11 3 3 8" xfId="6960" xr:uid="{EAB767B2-59C8-4771-886E-FBF2383C5761}"/>
    <cellStyle name="Millares 100 11 3 3 8 2" xfId="28463" xr:uid="{90235A27-20CC-470B-B4D8-F4A9BB442DC1}"/>
    <cellStyle name="Millares 100 11 3 3 9" xfId="8616" xr:uid="{ACC320FC-DAF2-4E53-9807-FFFFD09E850B}"/>
    <cellStyle name="Millares 100 11 3 3 9 2" xfId="30119" xr:uid="{7B0B5789-2B28-4A2B-9509-B7C7FE4C65CD}"/>
    <cellStyle name="Millares 100 11 3 4" xfId="633" xr:uid="{61A4BB82-99C5-4401-978F-841D9B8E1C72}"/>
    <cellStyle name="Millares 100 11 3 4 10" xfId="43642" xr:uid="{7C32D1B7-98E5-4367-86BF-539D856FD1B0}"/>
    <cellStyle name="Millares 100 11 3 4 11" xfId="50246" xr:uid="{E9187A25-A919-4CA6-BD95-6F3957AC4251}"/>
    <cellStyle name="Millares 100 11 3 4 2" xfId="1579" xr:uid="{0C1E00AE-3A85-4AD3-B687-E05B873525B3}"/>
    <cellStyle name="Millares 100 11 3 4 2 2" xfId="4408" xr:uid="{B2C56FFD-97DD-442C-8EE1-1957C8FE47D2}"/>
    <cellStyle name="Millares 100 11 3 4 2 2 2" xfId="12674" xr:uid="{0C2018F3-66A8-4D08-B054-3B6D48539775}"/>
    <cellStyle name="Millares 100 11 3 4 2 2 2 2" xfId="34177" xr:uid="{1202E5E8-56CF-4067-AC1A-E41DC3FCC2F0}"/>
    <cellStyle name="Millares 100 11 3 4 2 2 3" xfId="19309" xr:uid="{FD6AC6C7-76A4-40B6-9585-F2A53797524F}"/>
    <cellStyle name="Millares 100 11 3 4 2 2 3 2" xfId="40812" xr:uid="{13B2AC4A-C286-459A-8212-68CB3C67A59D}"/>
    <cellStyle name="Millares 100 11 3 4 2 2 4" xfId="25914" xr:uid="{41EF08CD-0476-456C-A8A2-0CE980F4B93D}"/>
    <cellStyle name="Millares 100 11 3 4 2 2 5" xfId="47417" xr:uid="{CA9BC03B-520E-433D-8EF6-A9D7B67857BC}"/>
    <cellStyle name="Millares 100 11 3 4 2 2 6" xfId="54021" xr:uid="{184FC81D-35DD-4089-8043-2D2E0A9CBBC5}"/>
    <cellStyle name="Millares 100 11 3 4 2 3" xfId="6547" xr:uid="{C7E1BE33-9983-44EB-A289-B84920F11154}"/>
    <cellStyle name="Millares 100 11 3 4 2 3 2" xfId="14813" xr:uid="{2A72A7DD-5E49-4C74-952D-9B64F03DD500}"/>
    <cellStyle name="Millares 100 11 3 4 2 3 2 2" xfId="36316" xr:uid="{7C26312C-E17B-4BA9-A698-AAC6CFE66CFA}"/>
    <cellStyle name="Millares 100 11 3 4 2 3 3" xfId="21448" xr:uid="{8A04C149-C15B-4701-A6C6-9936F4C79A05}"/>
    <cellStyle name="Millares 100 11 3 4 2 3 3 2" xfId="42951" xr:uid="{BC9E06E8-6B2D-40B6-9E35-019333E562DD}"/>
    <cellStyle name="Millares 100 11 3 4 2 3 4" xfId="28053" xr:uid="{F954943A-B5F9-448C-B674-6EF4099ECC6F}"/>
    <cellStyle name="Millares 100 11 3 4 2 3 5" xfId="49556" xr:uid="{EDC5B761-186C-47A1-9757-BE6178AB1FE6}"/>
    <cellStyle name="Millares 100 11 3 4 2 3 6" xfId="56160" xr:uid="{4C9311F0-E17C-4FB7-A213-EABCEB690324}"/>
    <cellStyle name="Millares 100 11 3 4 2 4" xfId="8188" xr:uid="{5E5D4CE4-5B08-42E7-9EFB-85CDC5F1DD50}"/>
    <cellStyle name="Millares 100 11 3 4 2 4 2" xfId="29691" xr:uid="{03D705BD-8605-48D7-ADBB-A66DCB172AB8}"/>
    <cellStyle name="Millares 100 11 3 4 2 5" xfId="9845" xr:uid="{F44D4285-A78A-41D9-9ABD-E4BD8487323D}"/>
    <cellStyle name="Millares 100 11 3 4 2 5 2" xfId="31348" xr:uid="{22520A69-7D0D-4669-9AA0-55DF97D9E028}"/>
    <cellStyle name="Millares 100 11 3 4 2 6" xfId="16480" xr:uid="{66EE7070-03ED-45DC-8B32-6935FD9B8064}"/>
    <cellStyle name="Millares 100 11 3 4 2 6 2" xfId="37983" xr:uid="{0A5A593A-4F0C-4B5F-9A62-F1FF311B65F9}"/>
    <cellStyle name="Millares 100 11 3 4 2 7" xfId="23085" xr:uid="{97BB2E3A-67BF-418E-9BEA-C9441A2915C4}"/>
    <cellStyle name="Millares 100 11 3 4 2 8" xfId="44588" xr:uid="{3F0415FE-1917-46AA-9053-C904AF6D177C}"/>
    <cellStyle name="Millares 100 11 3 4 2 9" xfId="51192" xr:uid="{3BD3356B-C591-4B86-887F-4993ACCD80DF}"/>
    <cellStyle name="Millares 100 11 3 4 3" xfId="2266" xr:uid="{23E38482-2997-47EA-B545-2381DA63E63F}"/>
    <cellStyle name="Millares 100 11 3 4 3 2" xfId="10532" xr:uid="{B85830DE-628C-4A9F-9D80-59837409E290}"/>
    <cellStyle name="Millares 100 11 3 4 3 2 2" xfId="32035" xr:uid="{92EAA29F-4633-4412-94C2-1F1F4004C6B9}"/>
    <cellStyle name="Millares 100 11 3 4 3 3" xfId="17167" xr:uid="{F9E63A6B-58F8-4C64-A53E-9FA36A076D33}"/>
    <cellStyle name="Millares 100 11 3 4 3 3 2" xfId="38670" xr:uid="{01B1DDA1-ABA8-4D7B-9FB2-380EF8FAD80D}"/>
    <cellStyle name="Millares 100 11 3 4 3 4" xfId="23772" xr:uid="{11ADA7CF-C2A3-4EDE-A877-53B7652D6E5B}"/>
    <cellStyle name="Millares 100 11 3 4 3 5" xfId="45275" xr:uid="{0BDC37DB-AE19-4365-89E2-5DD07356D879}"/>
    <cellStyle name="Millares 100 11 3 4 3 6" xfId="51879" xr:uid="{BCC5A8F0-8261-4981-B804-0ECC22357C37}"/>
    <cellStyle name="Millares 100 11 3 4 4" xfId="3462" xr:uid="{9700D999-78D1-4F4B-97E4-A3E257CF5C79}"/>
    <cellStyle name="Millares 100 11 3 4 4 2" xfId="11728" xr:uid="{4D14CC9E-65CB-47CF-A4C2-0131108DEEAF}"/>
    <cellStyle name="Millares 100 11 3 4 4 2 2" xfId="33231" xr:uid="{7FD6BBE3-E93D-40E1-97FF-B976360D93C6}"/>
    <cellStyle name="Millares 100 11 3 4 4 3" xfId="18363" xr:uid="{A083072E-833C-4EF8-B107-BE971B1DD1F3}"/>
    <cellStyle name="Millares 100 11 3 4 4 3 2" xfId="39866" xr:uid="{AE022763-F916-4EDB-A4CD-F796B8CB55FB}"/>
    <cellStyle name="Millares 100 11 3 4 4 4" xfId="24968" xr:uid="{10A11654-C508-42AF-9854-678C2E0D8510}"/>
    <cellStyle name="Millares 100 11 3 4 4 5" xfId="46471" xr:uid="{02D21BFA-4C55-46ED-B577-E78E4DA47A95}"/>
    <cellStyle name="Millares 100 11 3 4 4 6" xfId="53075" xr:uid="{E6DAA69A-935D-406B-B2AC-22AC2BCEEE32}"/>
    <cellStyle name="Millares 100 11 3 4 5" xfId="5601" xr:uid="{CF940D58-2EF7-4B09-A053-F1F34B001BA1}"/>
    <cellStyle name="Millares 100 11 3 4 5 2" xfId="13867" xr:uid="{42B81596-3950-4FC5-B7ED-3DE9FFE98B3E}"/>
    <cellStyle name="Millares 100 11 3 4 5 2 2" xfId="35370" xr:uid="{D2606D0F-EDC1-42D3-A949-C9A6D537DABE}"/>
    <cellStyle name="Millares 100 11 3 4 5 3" xfId="20502" xr:uid="{CDDD71EF-71BE-4BED-9719-4630B16A15D1}"/>
    <cellStyle name="Millares 100 11 3 4 5 3 2" xfId="42005" xr:uid="{9E5EDFA3-4414-45B2-8EEF-D4AD94AA2608}"/>
    <cellStyle name="Millares 100 11 3 4 5 4" xfId="27107" xr:uid="{1F860206-4A1F-42F4-8995-8834428F7198}"/>
    <cellStyle name="Millares 100 11 3 4 5 5" xfId="48610" xr:uid="{A99B8482-D316-4656-B644-C44B894874BD}"/>
    <cellStyle name="Millares 100 11 3 4 5 6" xfId="55214" xr:uid="{235390DF-A395-47CF-A023-0D30C84BE9A7}"/>
    <cellStyle name="Millares 100 11 3 4 6" xfId="7242" xr:uid="{917B9678-456A-4D3C-A92C-D7086D6B64D7}"/>
    <cellStyle name="Millares 100 11 3 4 6 2" xfId="28745" xr:uid="{D28FF861-372C-4DF0-BE47-A9FED46FF85F}"/>
    <cellStyle name="Millares 100 11 3 4 7" xfId="8899" xr:uid="{B46EB820-0C3E-4846-8BBA-BABC5FCABC89}"/>
    <cellStyle name="Millares 100 11 3 4 7 2" xfId="30402" xr:uid="{A070A9D0-9CE4-41F5-BB63-30D77C877098}"/>
    <cellStyle name="Millares 100 11 3 4 8" xfId="15534" xr:uid="{FA646E85-BE3E-4413-9327-C66BC4BF121C}"/>
    <cellStyle name="Millares 100 11 3 4 8 2" xfId="37037" xr:uid="{A59D9AE1-76A2-4293-B3AE-F2E24E466F4D}"/>
    <cellStyle name="Millares 100 11 3 4 9" xfId="22139" xr:uid="{EF330202-A99F-4F28-B777-20294F096CBE}"/>
    <cellStyle name="Millares 100 11 3 5" xfId="901" xr:uid="{7E232D38-4F62-42F2-9607-44217A658A54}"/>
    <cellStyle name="Millares 100 11 3 5 2" xfId="3730" xr:uid="{66602196-88B4-439B-A26B-A3E79A4EC2B6}"/>
    <cellStyle name="Millares 100 11 3 5 2 2" xfId="11996" xr:uid="{7A22B1F0-A47A-4878-B28E-6F58C8B6C5CB}"/>
    <cellStyle name="Millares 100 11 3 5 2 2 2" xfId="33499" xr:uid="{371DF4C5-19BD-4CE6-86C5-3ABD23A1E82E}"/>
    <cellStyle name="Millares 100 11 3 5 2 3" xfId="18631" xr:uid="{E5290134-6B8C-40B3-ACA5-545437CFBE55}"/>
    <cellStyle name="Millares 100 11 3 5 2 3 2" xfId="40134" xr:uid="{2834A425-63CA-4E4D-B3C5-6BB393B1F670}"/>
    <cellStyle name="Millares 100 11 3 5 2 4" xfId="25236" xr:uid="{356BBBD5-AA38-4E66-AEE9-609059385CD6}"/>
    <cellStyle name="Millares 100 11 3 5 2 5" xfId="46739" xr:uid="{46A8A7E1-EB4B-4F72-9FE7-99695682213D}"/>
    <cellStyle name="Millares 100 11 3 5 2 6" xfId="53343" xr:uid="{4AA5C4A7-A1F8-4E7C-A226-E1CC3103C0E2}"/>
    <cellStyle name="Millares 100 11 3 5 3" xfId="5869" xr:uid="{7EC22536-0116-4EC7-91FD-25352C369D01}"/>
    <cellStyle name="Millares 100 11 3 5 3 2" xfId="14135" xr:uid="{8A14F7A9-8CF1-446B-88EE-2636EC85A2DD}"/>
    <cellStyle name="Millares 100 11 3 5 3 2 2" xfId="35638" xr:uid="{F86A76F5-0BC5-4AA2-AE7D-A1B8CDB7A388}"/>
    <cellStyle name="Millares 100 11 3 5 3 3" xfId="20770" xr:uid="{7F551122-7FCB-4929-BF33-5B30169BDDFB}"/>
    <cellStyle name="Millares 100 11 3 5 3 3 2" xfId="42273" xr:uid="{528A31BE-1C45-4EE8-94F1-174D64C639BC}"/>
    <cellStyle name="Millares 100 11 3 5 3 4" xfId="27375" xr:uid="{E1C9908D-4BC9-4936-A8A7-3508CC75DA46}"/>
    <cellStyle name="Millares 100 11 3 5 3 5" xfId="48878" xr:uid="{F59BF08A-A177-4094-BF43-8ABB5C420162}"/>
    <cellStyle name="Millares 100 11 3 5 3 6" xfId="55482" xr:uid="{7AD1CA7A-03B5-48E6-886B-0F6AA7F22DAF}"/>
    <cellStyle name="Millares 100 11 3 5 4" xfId="7510" xr:uid="{7C487C41-685F-4189-920E-0BAE20A695B6}"/>
    <cellStyle name="Millares 100 11 3 5 4 2" xfId="29013" xr:uid="{3F954432-A752-4183-9B03-EE748CAFD875}"/>
    <cellStyle name="Millares 100 11 3 5 5" xfId="9167" xr:uid="{18B26380-7662-4F97-88F5-83A06FC82D84}"/>
    <cellStyle name="Millares 100 11 3 5 5 2" xfId="30670" xr:uid="{FDB347A4-E9A0-4DCB-8398-D307B06F4412}"/>
    <cellStyle name="Millares 100 11 3 5 6" xfId="15802" xr:uid="{7E6827D6-8FD8-4428-A628-A5B0DF8D537A}"/>
    <cellStyle name="Millares 100 11 3 5 6 2" xfId="37305" xr:uid="{24C3ED7D-A08E-43F1-99D6-3BDAA3491A1B}"/>
    <cellStyle name="Millares 100 11 3 5 7" xfId="22407" xr:uid="{D680B0DD-31BB-42A3-9937-BA4002E015F5}"/>
    <cellStyle name="Millares 100 11 3 5 8" xfId="43910" xr:uid="{02961EC4-DEB4-44D6-94E5-8B289FAE7AEF}"/>
    <cellStyle name="Millares 100 11 3 5 9" xfId="50514" xr:uid="{088A6408-737B-4ABA-8147-D7BF42F1C044}"/>
    <cellStyle name="Millares 100 11 3 6" xfId="1162" xr:uid="{25C7E7E8-5334-4415-B95E-2F731809AAFC}"/>
    <cellStyle name="Millares 100 11 3 6 2" xfId="3991" xr:uid="{475D0982-B57C-4FBE-98CD-782E6BFA5C84}"/>
    <cellStyle name="Millares 100 11 3 6 2 2" xfId="12257" xr:uid="{6E3EFA76-37AB-4574-BF83-B58FCEE2922E}"/>
    <cellStyle name="Millares 100 11 3 6 2 2 2" xfId="33760" xr:uid="{D1F4ABDC-51F3-43DE-9E2F-A9768916B25F}"/>
    <cellStyle name="Millares 100 11 3 6 2 3" xfId="18892" xr:uid="{99CC49AB-55AC-4533-8A71-A45E1CF05D09}"/>
    <cellStyle name="Millares 100 11 3 6 2 3 2" xfId="40395" xr:uid="{15994682-81A6-4EE4-AB82-AC6007E34771}"/>
    <cellStyle name="Millares 100 11 3 6 2 4" xfId="25497" xr:uid="{07126B88-02A7-449A-928A-403C9F18D843}"/>
    <cellStyle name="Millares 100 11 3 6 2 5" xfId="47000" xr:uid="{D63D9485-DFEF-42B2-A4E7-DB4BB7548E69}"/>
    <cellStyle name="Millares 100 11 3 6 2 6" xfId="53604" xr:uid="{94C0C888-A62F-4DE6-B0E7-D01D1FD4D747}"/>
    <cellStyle name="Millares 100 11 3 6 3" xfId="6130" xr:uid="{7B554F48-7A68-4B10-8804-1215F2AB97C0}"/>
    <cellStyle name="Millares 100 11 3 6 3 2" xfId="14396" xr:uid="{31D8A66A-771E-4D8C-9963-91358F97637D}"/>
    <cellStyle name="Millares 100 11 3 6 3 2 2" xfId="35899" xr:uid="{15208747-BD1F-493D-AD5E-8D6413B260DF}"/>
    <cellStyle name="Millares 100 11 3 6 3 3" xfId="21031" xr:uid="{BF36D9E3-A1D1-42E8-B59C-31ACBF482E22}"/>
    <cellStyle name="Millares 100 11 3 6 3 3 2" xfId="42534" xr:uid="{D8EE16E9-6208-4340-95AE-A1EE6A256DBC}"/>
    <cellStyle name="Millares 100 11 3 6 3 4" xfId="27636" xr:uid="{5D1C37B4-B102-4DD2-A13B-89852858AB23}"/>
    <cellStyle name="Millares 100 11 3 6 3 5" xfId="49139" xr:uid="{0B412B95-9D6B-49E7-8489-4DC362B89EA2}"/>
    <cellStyle name="Millares 100 11 3 6 3 6" xfId="55743" xr:uid="{9DC4E695-6BE6-47A3-9872-BB082B531737}"/>
    <cellStyle name="Millares 100 11 3 6 4" xfId="7771" xr:uid="{D253CFA6-C401-4A0E-BE35-9EA1C69055C5}"/>
    <cellStyle name="Millares 100 11 3 6 4 2" xfId="29274" xr:uid="{31E7F12F-7A4E-4CF9-A415-21D1DE3A306C}"/>
    <cellStyle name="Millares 100 11 3 6 5" xfId="9428" xr:uid="{DF246AE1-0EC0-406E-A04A-E40841F228CF}"/>
    <cellStyle name="Millares 100 11 3 6 5 2" xfId="30931" xr:uid="{200A9F5F-78AB-46A9-A016-DB52B9A5BAFD}"/>
    <cellStyle name="Millares 100 11 3 6 6" xfId="16063" xr:uid="{B843B1E7-BFF6-42F9-B62E-3A8BEC6F6CAC}"/>
    <cellStyle name="Millares 100 11 3 6 6 2" xfId="37566" xr:uid="{63C9238E-6203-46F1-BA93-A0C524E6D8F1}"/>
    <cellStyle name="Millares 100 11 3 6 7" xfId="22668" xr:uid="{8A68593C-BA0B-41B6-8A19-99B6E7074CA5}"/>
    <cellStyle name="Millares 100 11 3 6 8" xfId="44171" xr:uid="{DB9F18A2-80EE-41D0-86C8-1C60F65BCB56}"/>
    <cellStyle name="Millares 100 11 3 6 9" xfId="50775" xr:uid="{87E15398-2E42-4A82-AA49-5F2619847A3B}"/>
    <cellStyle name="Millares 100 11 3 7" xfId="1850" xr:uid="{8B0AE5DA-753F-4591-AAB8-F4A53918B000}"/>
    <cellStyle name="Millares 100 11 3 7 2" xfId="10116" xr:uid="{E51708F2-23ED-4B67-9322-75CE2477D0DA}"/>
    <cellStyle name="Millares 100 11 3 7 2 2" xfId="31619" xr:uid="{F7FDE629-810E-4C32-90DE-1B689EAF929B}"/>
    <cellStyle name="Millares 100 11 3 7 3" xfId="16751" xr:uid="{AE969E6D-C4C9-4BDE-806E-9E5B8E0A1080}"/>
    <cellStyle name="Millares 100 11 3 7 3 2" xfId="38254" xr:uid="{AD031A8E-EDEF-4374-94FF-0E6CAD002858}"/>
    <cellStyle name="Millares 100 11 3 7 4" xfId="23356" xr:uid="{B2C5EC4A-BDEF-44B2-B48D-CA003F7BDC07}"/>
    <cellStyle name="Millares 100 11 3 7 5" xfId="44859" xr:uid="{A5F429E2-2AD4-41BD-854D-FEA742F8C9BD}"/>
    <cellStyle name="Millares 100 11 3 7 6" xfId="51463" xr:uid="{ABF2C025-A9A6-4A1B-9D8F-E75C31B0ECCB}"/>
    <cellStyle name="Millares 100 11 3 8" xfId="2535" xr:uid="{AAB2044B-2236-43B4-8146-73A3A223E54B}"/>
    <cellStyle name="Millares 100 11 3 8 2" xfId="10801" xr:uid="{04865633-5805-4368-B45A-9CAD31B06EB4}"/>
    <cellStyle name="Millares 100 11 3 8 2 2" xfId="32304" xr:uid="{3FC4BAB6-F6FB-4FFE-AB57-B6230B998135}"/>
    <cellStyle name="Millares 100 11 3 8 3" xfId="17436" xr:uid="{34CBA636-3D8B-4271-B64D-A6D4F6E4F53F}"/>
    <cellStyle name="Millares 100 11 3 8 3 2" xfId="38939" xr:uid="{0D0536A9-498D-431F-B754-655C5CAA701E}"/>
    <cellStyle name="Millares 100 11 3 8 4" xfId="24041" xr:uid="{7369C7A5-8149-4D84-889C-75617B6367F8}"/>
    <cellStyle name="Millares 100 11 3 8 5" xfId="45544" xr:uid="{591866ED-6083-4A59-B577-690DEA4AEAD5}"/>
    <cellStyle name="Millares 100 11 3 8 6" xfId="52148" xr:uid="{C3CBBD42-CD99-4881-A850-816CBEE848D4}"/>
    <cellStyle name="Millares 100 11 3 9" xfId="3046" xr:uid="{24BBB5CF-E437-404D-BD5A-BA0F54FF369F}"/>
    <cellStyle name="Millares 100 11 3 9 2" xfId="11312" xr:uid="{92298697-F693-43BC-849E-E012D2160E28}"/>
    <cellStyle name="Millares 100 11 3 9 2 2" xfId="32815" xr:uid="{DCCA23D8-F649-4FCF-916A-B2D008647AE7}"/>
    <cellStyle name="Millares 100 11 3 9 3" xfId="17947" xr:uid="{26AA54AD-E673-49CD-A75C-B2ECBBC7A2F2}"/>
    <cellStyle name="Millares 100 11 3 9 3 2" xfId="39450" xr:uid="{A50CD680-4017-4647-8A30-D90E1F35706C}"/>
    <cellStyle name="Millares 100 11 3 9 4" xfId="24552" xr:uid="{9A802914-0518-4D6E-8EAB-A319D89200A7}"/>
    <cellStyle name="Millares 100 11 3 9 5" xfId="46055" xr:uid="{B38FEFBE-B852-4BA3-9EE3-262F359760C4}"/>
    <cellStyle name="Millares 100 11 3 9 6" xfId="52659" xr:uid="{113E681D-9862-40AD-B1F6-982E7C53E861}"/>
    <cellStyle name="Millares 100 11 4" xfId="203" xr:uid="{0DF1DA03-A3B6-4CC9-A472-7329BBFD5DF8}"/>
    <cellStyle name="Millares 100 11 4 10" xfId="4722" xr:uid="{9B72C0DE-BD5C-448D-A29F-2BA59EFDE5D1}"/>
    <cellStyle name="Millares 100 11 4 10 2" xfId="12988" xr:uid="{9F63F30D-9DFD-45AD-A294-A6E7FB02E362}"/>
    <cellStyle name="Millares 100 11 4 10 2 2" xfId="34491" xr:uid="{8EA9A1C4-4489-4D28-BFCE-5F1ADE6B6E6B}"/>
    <cellStyle name="Millares 100 11 4 10 3" xfId="19623" xr:uid="{C7CB66D6-9736-4705-8184-80DE823FD340}"/>
    <cellStyle name="Millares 100 11 4 10 3 2" xfId="41126" xr:uid="{1A18690C-EBB7-45FE-978E-07D54E633105}"/>
    <cellStyle name="Millares 100 11 4 10 4" xfId="26228" xr:uid="{0962C050-DC8C-4296-A143-7CF5165ADDE5}"/>
    <cellStyle name="Millares 100 11 4 10 5" xfId="47731" xr:uid="{6B706BED-C6ED-45C9-A83E-593DE767ED34}"/>
    <cellStyle name="Millares 100 11 4 10 6" xfId="54335" xr:uid="{0E6F62AC-71B0-4E92-9EA3-8A94BA0CC5EC}"/>
    <cellStyle name="Millares 100 11 4 11" xfId="5225" xr:uid="{8FFD6682-9BB2-4A5B-A950-B33D288B80D3}"/>
    <cellStyle name="Millares 100 11 4 11 2" xfId="13491" xr:uid="{0867C845-02EA-4C1A-9E5B-E443C1811A66}"/>
    <cellStyle name="Millares 100 11 4 11 2 2" xfId="34994" xr:uid="{C8C91F9C-141A-4473-9613-B81FC95005F0}"/>
    <cellStyle name="Millares 100 11 4 11 3" xfId="20126" xr:uid="{1622429B-5773-4B78-9AC8-99F2EA6D3BD0}"/>
    <cellStyle name="Millares 100 11 4 11 3 2" xfId="41629" xr:uid="{9B66F29C-3CE1-4B46-ABFF-AAB991ABFBAF}"/>
    <cellStyle name="Millares 100 11 4 11 4" xfId="26731" xr:uid="{382EC671-0CB3-4DCA-8441-F7112F1884F4}"/>
    <cellStyle name="Millares 100 11 4 11 5" xfId="48234" xr:uid="{4662C620-844B-4821-94DD-F2B2C3B11F17}"/>
    <cellStyle name="Millares 100 11 4 11 6" xfId="54838" xr:uid="{DF36AD10-3115-419E-AD71-3DA4B42745AE}"/>
    <cellStyle name="Millares 100 11 4 12" xfId="6866" xr:uid="{93367622-826F-4FDA-AE6B-E24FB06D7F06}"/>
    <cellStyle name="Millares 100 11 4 12 2" xfId="28369" xr:uid="{563F5286-42BC-40BD-AA8B-183D4E291ADC}"/>
    <cellStyle name="Millares 100 11 4 13" xfId="8520" xr:uid="{79A97D1D-CBF6-47E1-A488-A3CD6966618F}"/>
    <cellStyle name="Millares 100 11 4 13 2" xfId="30023" xr:uid="{09FC3597-1EAC-46B9-9026-C889EFC373CD}"/>
    <cellStyle name="Millares 100 11 4 14" xfId="15159" xr:uid="{D81D0004-BA4D-4B25-BD73-81C8C38C201C}"/>
    <cellStyle name="Millares 100 11 4 14 2" xfId="36662" xr:uid="{69B65FF6-F0DE-4907-A5C6-147847285A82}"/>
    <cellStyle name="Millares 100 11 4 15" xfId="21764" xr:uid="{1BE42C48-6E58-4C6A-8342-F5AEE9CFF271}"/>
    <cellStyle name="Millares 100 11 4 16" xfId="43267" xr:uid="{AACEF512-A39D-4430-BB7D-F041B7546C35}"/>
    <cellStyle name="Millares 100 11 4 17" xfId="49871" xr:uid="{9302484D-A223-42DC-B8B2-7CF897A03E70}"/>
    <cellStyle name="Millares 100 11 4 2" xfId="518" xr:uid="{231D6A67-0B7A-43A5-BCF8-3FEC54E8DA33}"/>
    <cellStyle name="Millares 100 11 4 2 10" xfId="7129" xr:uid="{FF1D69B2-119B-4DBD-A8F7-DE8E0B7C5FBC}"/>
    <cellStyle name="Millares 100 11 4 2 10 2" xfId="28632" xr:uid="{A597E467-C971-4251-BF3D-00E24B4F4BD6}"/>
    <cellStyle name="Millares 100 11 4 2 11" xfId="8785" xr:uid="{4F578212-1C1E-4761-B3CD-046AD9A06B8A}"/>
    <cellStyle name="Millares 100 11 4 2 11 2" xfId="30288" xr:uid="{9AAAA4C0-71D6-44FF-ADFD-4B8AF3C76C64}"/>
    <cellStyle name="Millares 100 11 4 2 12" xfId="15421" xr:uid="{0A8D030C-4000-4D5C-B764-92152F311F0E}"/>
    <cellStyle name="Millares 100 11 4 2 12 2" xfId="36924" xr:uid="{9740DE40-22AD-4D39-B76E-13CDB2122467}"/>
    <cellStyle name="Millares 100 11 4 2 13" xfId="22026" xr:uid="{9E57F534-6FC1-43AB-A679-C50A4F5D10F6}"/>
    <cellStyle name="Millares 100 11 4 2 14" xfId="43529" xr:uid="{3A471BC7-FFE9-40AF-9592-B210D972F3C5}"/>
    <cellStyle name="Millares 100 11 4 2 15" xfId="50133" xr:uid="{A38D1C34-B9C0-4B2E-8B02-88BF04779582}"/>
    <cellStyle name="Millares 100 11 4 2 2" xfId="800" xr:uid="{9D0451ED-ED3C-4300-92C0-6E72D99975D0}"/>
    <cellStyle name="Millares 100 11 4 2 2 10" xfId="15701" xr:uid="{94EBA33A-97A9-4E23-A175-413D700EB33A}"/>
    <cellStyle name="Millares 100 11 4 2 2 10 2" xfId="37204" xr:uid="{1486FF6E-C199-46D7-90CF-AE0C20042788}"/>
    <cellStyle name="Millares 100 11 4 2 2 11" xfId="22306" xr:uid="{5A1EA653-9427-4372-A0E0-3510A1F5E4A1}"/>
    <cellStyle name="Millares 100 11 4 2 2 12" xfId="43809" xr:uid="{588D41B3-01B6-4119-9708-42A56228B3D6}"/>
    <cellStyle name="Millares 100 11 4 2 2 13" xfId="50413" xr:uid="{93DCF956-CE56-4672-BD63-6B92656F0222}"/>
    <cellStyle name="Millares 100 11 4 2 2 2" xfId="1746" xr:uid="{24FD4726-EB40-4873-9477-428175B0FD39}"/>
    <cellStyle name="Millares 100 11 4 2 2 2 2" xfId="4575" xr:uid="{CCF5C21C-2426-4A4C-9A00-3130BF756D80}"/>
    <cellStyle name="Millares 100 11 4 2 2 2 2 2" xfId="12841" xr:uid="{E3AB71BF-6043-47E6-96CA-8B3103DAE35E}"/>
    <cellStyle name="Millares 100 11 4 2 2 2 2 2 2" xfId="34344" xr:uid="{E19D0D83-FD15-47EB-BE0A-7B81CF97E1F6}"/>
    <cellStyle name="Millares 100 11 4 2 2 2 2 3" xfId="19476" xr:uid="{7D3EFDAD-FF84-42D7-8F43-89D899375790}"/>
    <cellStyle name="Millares 100 11 4 2 2 2 2 3 2" xfId="40979" xr:uid="{E67D9023-3C56-47E9-8CFF-D4C8F9F65A22}"/>
    <cellStyle name="Millares 100 11 4 2 2 2 2 4" xfId="26081" xr:uid="{82B8BDD8-BCCC-4BB2-A72A-8AB6AD60A7A8}"/>
    <cellStyle name="Millares 100 11 4 2 2 2 2 5" xfId="47584" xr:uid="{8C4309F4-71C1-4778-8987-69898062F581}"/>
    <cellStyle name="Millares 100 11 4 2 2 2 2 6" xfId="54188" xr:uid="{7E444149-DF7C-4D95-903D-79839423B69D}"/>
    <cellStyle name="Millares 100 11 4 2 2 2 3" xfId="6714" xr:uid="{EC04846D-C027-4D6D-B66F-FE8DADC58895}"/>
    <cellStyle name="Millares 100 11 4 2 2 2 3 2" xfId="14980" xr:uid="{8D38581D-3116-4E93-8C67-3675A4EF2F83}"/>
    <cellStyle name="Millares 100 11 4 2 2 2 3 2 2" xfId="36483" xr:uid="{716D004E-19EA-422F-A278-10935DB5BEAB}"/>
    <cellStyle name="Millares 100 11 4 2 2 2 3 3" xfId="21615" xr:uid="{7E7E0603-38DC-4BDD-A6B5-1641014DC623}"/>
    <cellStyle name="Millares 100 11 4 2 2 2 3 3 2" xfId="43118" xr:uid="{8B0615EE-B102-44F7-8405-66815E9781EE}"/>
    <cellStyle name="Millares 100 11 4 2 2 2 3 4" xfId="28220" xr:uid="{7AE841FC-B30D-441E-8B45-2D1132FB4112}"/>
    <cellStyle name="Millares 100 11 4 2 2 2 3 5" xfId="49723" xr:uid="{C37D2E36-A7E0-485A-A8A0-7D94D5CD49E3}"/>
    <cellStyle name="Millares 100 11 4 2 2 2 3 6" xfId="56327" xr:uid="{5EBC6128-0A6C-466C-8FB2-1614962E5B92}"/>
    <cellStyle name="Millares 100 11 4 2 2 2 4" xfId="8355" xr:uid="{497DB3EF-EC8A-4DB2-8299-5AC7B107EDBF}"/>
    <cellStyle name="Millares 100 11 4 2 2 2 4 2" xfId="29858" xr:uid="{54ECFADB-BE60-4135-93E8-43154296EE6E}"/>
    <cellStyle name="Millares 100 11 4 2 2 2 5" xfId="10012" xr:uid="{9161C565-B628-445F-9B9C-CF237C7D75A9}"/>
    <cellStyle name="Millares 100 11 4 2 2 2 5 2" xfId="31515" xr:uid="{317B6653-6F28-4D02-94DE-359DDF710066}"/>
    <cellStyle name="Millares 100 11 4 2 2 2 6" xfId="16647" xr:uid="{CCDF6DB4-720D-45F1-940B-146BDE234DB8}"/>
    <cellStyle name="Millares 100 11 4 2 2 2 6 2" xfId="38150" xr:uid="{F0532190-8A08-43C4-97FC-C06E3A04BCE7}"/>
    <cellStyle name="Millares 100 11 4 2 2 2 7" xfId="23252" xr:uid="{F42BC31E-D37B-4603-975B-DF93D94FDEB6}"/>
    <cellStyle name="Millares 100 11 4 2 2 2 8" xfId="44755" xr:uid="{ABCCA466-489A-4F9A-BD56-AAEC835FFDF9}"/>
    <cellStyle name="Millares 100 11 4 2 2 2 9" xfId="51359" xr:uid="{5B872E24-F939-480B-83E8-9D166142D745}"/>
    <cellStyle name="Millares 100 11 4 2 2 3" xfId="2433" xr:uid="{F110EA6D-7DF0-4E31-985B-46697D49D5DA}"/>
    <cellStyle name="Millares 100 11 4 2 2 3 2" xfId="10699" xr:uid="{2EE35E02-8F00-4ECF-976E-809C9D5901E3}"/>
    <cellStyle name="Millares 100 11 4 2 2 3 2 2" xfId="32202" xr:uid="{D20CBB4C-74CF-40FB-8898-9EC205D3E749}"/>
    <cellStyle name="Millares 100 11 4 2 2 3 3" xfId="17334" xr:uid="{FA345482-16E1-4FE9-A284-9C73AA22C41D}"/>
    <cellStyle name="Millares 100 11 4 2 2 3 3 2" xfId="38837" xr:uid="{B13F26CB-418A-4130-9773-F92120829649}"/>
    <cellStyle name="Millares 100 11 4 2 2 3 4" xfId="23939" xr:uid="{013100DF-F02D-4E04-B53F-30EA7657B6F5}"/>
    <cellStyle name="Millares 100 11 4 2 2 3 5" xfId="45442" xr:uid="{4EEB01EC-D360-4146-A690-71EAB9E86C86}"/>
    <cellStyle name="Millares 100 11 4 2 2 3 6" xfId="52046" xr:uid="{61BD91F2-8F17-48C9-9978-CBF497CFD2B6}"/>
    <cellStyle name="Millares 100 11 4 2 2 4" xfId="2950" xr:uid="{6D6FA745-8053-4B36-8FF6-6E1E84BF5A75}"/>
    <cellStyle name="Millares 100 11 4 2 2 4 2" xfId="11216" xr:uid="{3BAC370B-0629-4C37-8590-2A44C1E06E23}"/>
    <cellStyle name="Millares 100 11 4 2 2 4 2 2" xfId="32719" xr:uid="{6A27A430-C314-4036-84FA-10E90148B0F8}"/>
    <cellStyle name="Millares 100 11 4 2 2 4 3" xfId="17851" xr:uid="{79701126-568E-49AF-BBD8-A6FFB14315CC}"/>
    <cellStyle name="Millares 100 11 4 2 2 4 3 2" xfId="39354" xr:uid="{E8072C80-4970-4CB2-85EB-E141D0BA3F78}"/>
    <cellStyle name="Millares 100 11 4 2 2 4 4" xfId="24456" xr:uid="{1E89BBEA-D259-40E2-AEA4-F1DD0306BA52}"/>
    <cellStyle name="Millares 100 11 4 2 2 4 5" xfId="45959" xr:uid="{ED1F5DAC-F75A-443C-ACD6-1E175A1E7B9E}"/>
    <cellStyle name="Millares 100 11 4 2 2 4 6" xfId="52563" xr:uid="{8F1325C1-80FF-4501-9EB0-9B48161961A0}"/>
    <cellStyle name="Millares 100 11 4 2 2 5" xfId="3629" xr:uid="{C261E956-A27A-4BC0-B4F9-D06B62D6431E}"/>
    <cellStyle name="Millares 100 11 4 2 2 5 2" xfId="11895" xr:uid="{9FEF2F59-E651-4C5C-8B01-919BA64622B1}"/>
    <cellStyle name="Millares 100 11 4 2 2 5 2 2" xfId="33398" xr:uid="{AD5D7A60-73DF-476B-B238-B293AB5F664C}"/>
    <cellStyle name="Millares 100 11 4 2 2 5 3" xfId="18530" xr:uid="{21B97A63-86D2-4CB9-ADAA-970BEAED1432}"/>
    <cellStyle name="Millares 100 11 4 2 2 5 3 2" xfId="40033" xr:uid="{92E02D1D-8904-4FB1-97CE-27303A611FC6}"/>
    <cellStyle name="Millares 100 11 4 2 2 5 4" xfId="25135" xr:uid="{D3A93500-DD29-4BA7-8BA3-E09A003F8C8B}"/>
    <cellStyle name="Millares 100 11 4 2 2 5 5" xfId="46638" xr:uid="{0D76B087-DA97-4860-9E14-F01D9830376F}"/>
    <cellStyle name="Millares 100 11 4 2 2 5 6" xfId="53242" xr:uid="{5938947B-C613-4B40-BE11-75CE8FE498E0}"/>
    <cellStyle name="Millares 100 11 4 2 2 6" xfId="5094" xr:uid="{AD4E5196-9A9C-43CC-A200-B7AF11A39F10}"/>
    <cellStyle name="Millares 100 11 4 2 2 6 2" xfId="13360" xr:uid="{6D3CE2CC-523F-495C-9404-CEF67FB9E9AA}"/>
    <cellStyle name="Millares 100 11 4 2 2 6 2 2" xfId="34863" xr:uid="{3F3FE8D9-2044-4C06-AE77-F7FDC08266F1}"/>
    <cellStyle name="Millares 100 11 4 2 2 6 3" xfId="19995" xr:uid="{67DB8760-5962-46BE-BE5F-C6F8EC73E4BE}"/>
    <cellStyle name="Millares 100 11 4 2 2 6 3 2" xfId="41498" xr:uid="{21588C77-ACB1-433D-B0C6-73F4ED0072B2}"/>
    <cellStyle name="Millares 100 11 4 2 2 6 4" xfId="26600" xr:uid="{350C2BD6-309C-465F-AD95-F8390C60A976}"/>
    <cellStyle name="Millares 100 11 4 2 2 6 5" xfId="48103" xr:uid="{8D9A81B6-2769-4391-8846-3822472C3889}"/>
    <cellStyle name="Millares 100 11 4 2 2 6 6" xfId="54707" xr:uid="{8457E5A7-89DA-4574-84AF-D25C8662A688}"/>
    <cellStyle name="Millares 100 11 4 2 2 7" xfId="5768" xr:uid="{61AFDB99-D344-4698-9845-4C87953FF296}"/>
    <cellStyle name="Millares 100 11 4 2 2 7 2" xfId="14034" xr:uid="{82988BAB-D220-4DF3-A4C9-A4CACB57FEE4}"/>
    <cellStyle name="Millares 100 11 4 2 2 7 2 2" xfId="35537" xr:uid="{ADC3593D-8C9F-4D69-BCC2-59933A0E27E4}"/>
    <cellStyle name="Millares 100 11 4 2 2 7 3" xfId="20669" xr:uid="{C42B11DF-A3A6-4B33-BF03-1B32C4D11639}"/>
    <cellStyle name="Millares 100 11 4 2 2 7 3 2" xfId="42172" xr:uid="{C2059972-71A6-47C1-8E95-1259DEC6DA81}"/>
    <cellStyle name="Millares 100 11 4 2 2 7 4" xfId="27274" xr:uid="{D1D43ABD-3EF9-4F6F-8D33-29256983DBBD}"/>
    <cellStyle name="Millares 100 11 4 2 2 7 5" xfId="48777" xr:uid="{4E4A28E4-16DF-4535-86B8-26A7E64B5AA9}"/>
    <cellStyle name="Millares 100 11 4 2 2 7 6" xfId="55381" xr:uid="{2D499EA9-C78F-441E-87FA-D1BB25482E0B}"/>
    <cellStyle name="Millares 100 11 4 2 2 8" xfId="7409" xr:uid="{00ED2756-F123-4F5F-954D-14804EBDC163}"/>
    <cellStyle name="Millares 100 11 4 2 2 8 2" xfId="28912" xr:uid="{FF318C5F-2E01-45D6-87BA-AC8A5E10B211}"/>
    <cellStyle name="Millares 100 11 4 2 2 9" xfId="9066" xr:uid="{B0100986-BA95-45AC-936A-E5C8D3353538}"/>
    <cellStyle name="Millares 100 11 4 2 2 9 2" xfId="30569" xr:uid="{4E61854C-F894-4E18-85D0-97620771EEBD}"/>
    <cellStyle name="Millares 100 11 4 2 3" xfId="1070" xr:uid="{1FC84338-AB50-4BA3-9F27-89A1A4420D60}"/>
    <cellStyle name="Millares 100 11 4 2 3 2" xfId="3899" xr:uid="{134E3E1F-D5F6-4714-84CA-C7A979F7BC6F}"/>
    <cellStyle name="Millares 100 11 4 2 3 2 2" xfId="12165" xr:uid="{19184B00-10E6-46C6-8AE7-C8078EAA3A0F}"/>
    <cellStyle name="Millares 100 11 4 2 3 2 2 2" xfId="33668" xr:uid="{152A1A4E-36CD-4D98-9338-86870813EFF1}"/>
    <cellStyle name="Millares 100 11 4 2 3 2 3" xfId="18800" xr:uid="{763A048C-A83E-497D-A725-D231B732440A}"/>
    <cellStyle name="Millares 100 11 4 2 3 2 3 2" xfId="40303" xr:uid="{30B41ECB-945F-45E5-98E2-A82F7FABF506}"/>
    <cellStyle name="Millares 100 11 4 2 3 2 4" xfId="25405" xr:uid="{AC2CAEE8-7D82-42F7-8CCB-E2E052C9F132}"/>
    <cellStyle name="Millares 100 11 4 2 3 2 5" xfId="46908" xr:uid="{714244EF-20F7-49C6-908C-EFE0D9F1DDC1}"/>
    <cellStyle name="Millares 100 11 4 2 3 2 6" xfId="53512" xr:uid="{F767190B-4D22-45B4-A1ED-C6EF59237261}"/>
    <cellStyle name="Millares 100 11 4 2 3 3" xfId="6038" xr:uid="{6F939D99-4368-4811-BC29-EE751423A8F4}"/>
    <cellStyle name="Millares 100 11 4 2 3 3 2" xfId="14304" xr:uid="{457FA6F9-30C6-43BB-84ED-A065C62639AD}"/>
    <cellStyle name="Millares 100 11 4 2 3 3 2 2" xfId="35807" xr:uid="{EB46BC99-519B-43C9-A985-4C0E2BBFFD62}"/>
    <cellStyle name="Millares 100 11 4 2 3 3 3" xfId="20939" xr:uid="{0916508F-AF3F-4F71-8E14-537A6486008D}"/>
    <cellStyle name="Millares 100 11 4 2 3 3 3 2" xfId="42442" xr:uid="{45259D60-7A8D-4B49-AF07-BF12B8863FCD}"/>
    <cellStyle name="Millares 100 11 4 2 3 3 4" xfId="27544" xr:uid="{8936F373-C6F1-4EAE-B87C-35136E1C70A7}"/>
    <cellStyle name="Millares 100 11 4 2 3 3 5" xfId="49047" xr:uid="{2235C78D-C788-477E-AEE4-0ADC53A46789}"/>
    <cellStyle name="Millares 100 11 4 2 3 3 6" xfId="55651" xr:uid="{94C384C8-7533-47DE-85DF-9FA48413ECA2}"/>
    <cellStyle name="Millares 100 11 4 2 3 4" xfId="7679" xr:uid="{786AB2BC-CEB0-4AFC-967B-F7D7CA4612EF}"/>
    <cellStyle name="Millares 100 11 4 2 3 4 2" xfId="29182" xr:uid="{9B1BDAD9-FDD2-4757-9B14-8225C9FE17BE}"/>
    <cellStyle name="Millares 100 11 4 2 3 5" xfId="9336" xr:uid="{19431FC5-1ECB-4BE0-9257-AC0ECE931A40}"/>
    <cellStyle name="Millares 100 11 4 2 3 5 2" xfId="30839" xr:uid="{3511A9D3-0325-438A-A8DF-1C42DE1D4178}"/>
    <cellStyle name="Millares 100 11 4 2 3 6" xfId="15971" xr:uid="{CBD3D18E-966D-43EF-8BFA-557E66D4D478}"/>
    <cellStyle name="Millares 100 11 4 2 3 6 2" xfId="37474" xr:uid="{B41437EC-E6B0-4D8C-B385-5E56377C5913}"/>
    <cellStyle name="Millares 100 11 4 2 3 7" xfId="22576" xr:uid="{F3F2DAF3-DF58-4863-8EAC-A3B2FDA9B207}"/>
    <cellStyle name="Millares 100 11 4 2 3 8" xfId="44079" xr:uid="{61054737-45C2-452B-98AF-4F9D86E9D169}"/>
    <cellStyle name="Millares 100 11 4 2 3 9" xfId="50683" xr:uid="{470AF8D8-98E6-4E84-83B4-1AC0F512AEFA}"/>
    <cellStyle name="Millares 100 11 4 2 4" xfId="1466" xr:uid="{79A6496E-DAA8-4A4D-BE61-01542BACFD3A}"/>
    <cellStyle name="Millares 100 11 4 2 4 2" xfId="4295" xr:uid="{4B9CC50D-71AE-4B6B-8AE3-5FFD43003083}"/>
    <cellStyle name="Millares 100 11 4 2 4 2 2" xfId="12561" xr:uid="{52755360-F5A8-4EF7-A5F5-C83FA4B83DE8}"/>
    <cellStyle name="Millares 100 11 4 2 4 2 2 2" xfId="34064" xr:uid="{02A758DD-BB40-426A-B855-1F463AA82A7A}"/>
    <cellStyle name="Millares 100 11 4 2 4 2 3" xfId="19196" xr:uid="{C0784C3D-8EFA-4F61-8C21-6301058FFE8F}"/>
    <cellStyle name="Millares 100 11 4 2 4 2 3 2" xfId="40699" xr:uid="{54ECB3C9-8B5F-4884-88EA-7648CCA894FF}"/>
    <cellStyle name="Millares 100 11 4 2 4 2 4" xfId="25801" xr:uid="{62B2C79E-F961-42D1-A955-571C5848F92C}"/>
    <cellStyle name="Millares 100 11 4 2 4 2 5" xfId="47304" xr:uid="{74D0F1B1-C945-4D2B-844F-5052697DF68A}"/>
    <cellStyle name="Millares 100 11 4 2 4 2 6" xfId="53908" xr:uid="{96D661B8-22A7-412C-81A4-52E9AB8675B6}"/>
    <cellStyle name="Millares 100 11 4 2 4 3" xfId="6434" xr:uid="{5B6FAC54-9E5F-425A-9922-CA987B984356}"/>
    <cellStyle name="Millares 100 11 4 2 4 3 2" xfId="14700" xr:uid="{043D9529-63F4-4F69-987D-0807B91EB360}"/>
    <cellStyle name="Millares 100 11 4 2 4 3 2 2" xfId="36203" xr:uid="{16E4A13E-C332-4C73-B6F8-CD6654AECDE5}"/>
    <cellStyle name="Millares 100 11 4 2 4 3 3" xfId="21335" xr:uid="{D768C13E-90CA-4C4D-867B-6AE65379942B}"/>
    <cellStyle name="Millares 100 11 4 2 4 3 3 2" xfId="42838" xr:uid="{66B9083F-7E42-4587-8AB4-6C242D9DBF10}"/>
    <cellStyle name="Millares 100 11 4 2 4 3 4" xfId="27940" xr:uid="{DDCB580E-388A-4316-8700-E1C1D01F1158}"/>
    <cellStyle name="Millares 100 11 4 2 4 3 5" xfId="49443" xr:uid="{020ED8EF-41D9-4904-AC6D-D96BDA68B7A3}"/>
    <cellStyle name="Millares 100 11 4 2 4 3 6" xfId="56047" xr:uid="{FB41C9F0-FF46-4607-80E7-844D47E922FB}"/>
    <cellStyle name="Millares 100 11 4 2 4 4" xfId="8075" xr:uid="{395354AE-FD74-4B20-9BB1-265B700D099E}"/>
    <cellStyle name="Millares 100 11 4 2 4 4 2" xfId="29578" xr:uid="{8CDE94E3-164F-4EF5-B365-449C8F81F59B}"/>
    <cellStyle name="Millares 100 11 4 2 4 5" xfId="9732" xr:uid="{8566AC2F-6876-4796-BD90-A87625DB6220}"/>
    <cellStyle name="Millares 100 11 4 2 4 5 2" xfId="31235" xr:uid="{41B7CB7C-A805-4533-95F8-24216EE5B473}"/>
    <cellStyle name="Millares 100 11 4 2 4 6" xfId="16367" xr:uid="{B690346F-B09E-49DC-B457-D3221FCCEACB}"/>
    <cellStyle name="Millares 100 11 4 2 4 6 2" xfId="37870" xr:uid="{65F3D376-9FDD-4592-804A-6902D0838A14}"/>
    <cellStyle name="Millares 100 11 4 2 4 7" xfId="22972" xr:uid="{11D9F5EC-46DE-4BB5-A271-A93AF893CB8F}"/>
    <cellStyle name="Millares 100 11 4 2 4 8" xfId="44475" xr:uid="{3015E80D-7073-45C1-8BB8-E6118AAD24C1}"/>
    <cellStyle name="Millares 100 11 4 2 4 9" xfId="51079" xr:uid="{FBF5A835-D415-4F96-9CAE-4E2571A6C531}"/>
    <cellStyle name="Millares 100 11 4 2 5" xfId="2153" xr:uid="{71A8F415-270D-4B26-BF66-59CBC507CFCE}"/>
    <cellStyle name="Millares 100 11 4 2 5 2" xfId="10419" xr:uid="{F40A47D4-B0AB-4E15-A101-32B876905468}"/>
    <cellStyle name="Millares 100 11 4 2 5 2 2" xfId="31922" xr:uid="{9745C3D1-F5D7-4373-B3F5-FFBF92B0164A}"/>
    <cellStyle name="Millares 100 11 4 2 5 3" xfId="17054" xr:uid="{72B6AEE5-3025-4BC6-B644-4F3CE9010F87}"/>
    <cellStyle name="Millares 100 11 4 2 5 3 2" xfId="38557" xr:uid="{C748B754-3B0E-4511-B295-49A847C48C19}"/>
    <cellStyle name="Millares 100 11 4 2 5 4" xfId="23659" xr:uid="{3FF209F9-1539-4B75-A697-C06895B6E714}"/>
    <cellStyle name="Millares 100 11 4 2 5 5" xfId="45162" xr:uid="{227EEF98-1629-4196-98AF-DAECB1EBEB75}"/>
    <cellStyle name="Millares 100 11 4 2 5 6" xfId="51766" xr:uid="{237218DB-B8F6-4780-BD63-32AAE8DAE864}"/>
    <cellStyle name="Millares 100 11 4 2 6" xfId="2700" xr:uid="{DD229407-2F31-43EA-AD3E-B1F84E57D99B}"/>
    <cellStyle name="Millares 100 11 4 2 6 2" xfId="10966" xr:uid="{AB4A0E90-9613-45B5-8CAB-BEC9FD955439}"/>
    <cellStyle name="Millares 100 11 4 2 6 2 2" xfId="32469" xr:uid="{254C3A0B-845C-4264-863E-5E3253776815}"/>
    <cellStyle name="Millares 100 11 4 2 6 3" xfId="17601" xr:uid="{8E68DC7A-CABB-491B-83B8-D4675D9D0B55}"/>
    <cellStyle name="Millares 100 11 4 2 6 3 2" xfId="39104" xr:uid="{4D54BF58-4EF0-42D2-A828-B3C801DF83F3}"/>
    <cellStyle name="Millares 100 11 4 2 6 4" xfId="24206" xr:uid="{5B79DDD2-7413-4880-9DC9-0B2299689853}"/>
    <cellStyle name="Millares 100 11 4 2 6 5" xfId="45709" xr:uid="{B4A78A87-36DA-4BD8-B055-0714435EB587}"/>
    <cellStyle name="Millares 100 11 4 2 6 6" xfId="52313" xr:uid="{CA8D757A-B353-41EE-A803-35287608CBA1}"/>
    <cellStyle name="Millares 100 11 4 2 7" xfId="3349" xr:uid="{575CA85B-F538-4F97-A9A1-25B603E2EA22}"/>
    <cellStyle name="Millares 100 11 4 2 7 2" xfId="11615" xr:uid="{E5B5E7BC-D223-40AC-BEF6-93B6FF610016}"/>
    <cellStyle name="Millares 100 11 4 2 7 2 2" xfId="33118" xr:uid="{898498D2-2E06-47A5-A1AF-CE4BA6684B46}"/>
    <cellStyle name="Millares 100 11 4 2 7 3" xfId="18250" xr:uid="{4AEFDFAA-7CD7-4B0B-8BDA-0840DE46CB23}"/>
    <cellStyle name="Millares 100 11 4 2 7 3 2" xfId="39753" xr:uid="{CA1D9A91-764D-4399-A73C-C198F1542187}"/>
    <cellStyle name="Millares 100 11 4 2 7 4" xfId="24855" xr:uid="{FE16290B-BF33-4E54-A23D-76BECC765183}"/>
    <cellStyle name="Millares 100 11 4 2 7 5" xfId="46358" xr:uid="{683B9A71-C4D5-4204-BD76-68189A5BAE47}"/>
    <cellStyle name="Millares 100 11 4 2 7 6" xfId="52962" xr:uid="{8573AEA0-A95A-47E4-8447-D53DD276ED64}"/>
    <cellStyle name="Millares 100 11 4 2 8" xfId="4844" xr:uid="{76EC060E-095F-48B8-BD55-8A4BB4068397}"/>
    <cellStyle name="Millares 100 11 4 2 8 2" xfId="13110" xr:uid="{06825172-8D4C-4367-ABC2-892AC3772703}"/>
    <cellStyle name="Millares 100 11 4 2 8 2 2" xfId="34613" xr:uid="{40DE8201-33E2-4E1C-B2F5-4025931FB99F}"/>
    <cellStyle name="Millares 100 11 4 2 8 3" xfId="19745" xr:uid="{8595DE5C-4398-4AD8-89F4-9B53FFD5EDDA}"/>
    <cellStyle name="Millares 100 11 4 2 8 3 2" xfId="41248" xr:uid="{0505E742-1E5F-4E15-83F2-52500AC223AD}"/>
    <cellStyle name="Millares 100 11 4 2 8 4" xfId="26350" xr:uid="{4851978F-3CB0-4D37-A05F-297C8609178E}"/>
    <cellStyle name="Millares 100 11 4 2 8 5" xfId="47853" xr:uid="{72BBBE4A-E4C8-4F77-98F4-C09C2DA11C04}"/>
    <cellStyle name="Millares 100 11 4 2 8 6" xfId="54457" xr:uid="{C7EAFA45-D2D4-4DDB-9A75-56B44A19A226}"/>
    <cellStyle name="Millares 100 11 4 2 9" xfId="5488" xr:uid="{A02A5196-B9CB-41BB-9670-DFCBBFB3C082}"/>
    <cellStyle name="Millares 100 11 4 2 9 2" xfId="13754" xr:uid="{8A3A9560-832F-470D-888B-AB74C7CF757E}"/>
    <cellStyle name="Millares 100 11 4 2 9 2 2" xfId="35257" xr:uid="{84838814-19F1-4CF7-8856-17DDDEF6AB70}"/>
    <cellStyle name="Millares 100 11 4 2 9 3" xfId="20389" xr:uid="{E3BA09EF-DD02-456C-AD19-8FD963FC1523}"/>
    <cellStyle name="Millares 100 11 4 2 9 3 2" xfId="41892" xr:uid="{4233FFB0-5A22-4C51-9EE7-CC2FC00FD098}"/>
    <cellStyle name="Millares 100 11 4 2 9 4" xfId="26994" xr:uid="{9D53DEC5-CEB4-43D0-B0A9-EED3099DA452}"/>
    <cellStyle name="Millares 100 11 4 2 9 5" xfId="48497" xr:uid="{C6849773-D12A-4DA0-8356-5C04453E2A0F}"/>
    <cellStyle name="Millares 100 11 4 2 9 6" xfId="55101" xr:uid="{05721274-48AA-4F29-8C03-AF83CB55DDD5}"/>
    <cellStyle name="Millares 100 11 4 3" xfId="390" xr:uid="{CC177CBD-76F5-4FC8-A8AC-E2E3DBC6BB48}"/>
    <cellStyle name="Millares 100 11 4 3 10" xfId="15293" xr:uid="{06A2AED5-C2B9-4A7A-AF6F-BCCACCE35FFC}"/>
    <cellStyle name="Millares 100 11 4 3 10 2" xfId="36796" xr:uid="{406EB44A-BFF2-4C76-9C1E-CFF10364EEE5}"/>
    <cellStyle name="Millares 100 11 4 3 11" xfId="21898" xr:uid="{92A204A0-B48F-4962-A912-620EA76EEA35}"/>
    <cellStyle name="Millares 100 11 4 3 12" xfId="43401" xr:uid="{6D786C57-1DF3-48A5-89A8-3E1D48DB251D}"/>
    <cellStyle name="Millares 100 11 4 3 13" xfId="50005" xr:uid="{191B16F0-B0FC-4566-A113-B6DE99706E37}"/>
    <cellStyle name="Millares 100 11 4 3 2" xfId="1338" xr:uid="{D48ECE04-CA39-4F26-A501-04B14B0002A5}"/>
    <cellStyle name="Millares 100 11 4 3 2 2" xfId="4167" xr:uid="{1C6FB95B-BAA2-4F9E-936C-F2900D389C27}"/>
    <cellStyle name="Millares 100 11 4 3 2 2 2" xfId="12433" xr:uid="{F366744E-3A8A-444A-B305-54F53AB24AE1}"/>
    <cellStyle name="Millares 100 11 4 3 2 2 2 2" xfId="33936" xr:uid="{D05FB756-AD15-4EC9-92BC-D9283F2FD5CE}"/>
    <cellStyle name="Millares 100 11 4 3 2 2 3" xfId="19068" xr:uid="{2CEAF988-ECC3-4883-9285-70B79177F5F3}"/>
    <cellStyle name="Millares 100 11 4 3 2 2 3 2" xfId="40571" xr:uid="{A61E96D9-A7E2-445B-97FE-7135ADF43EB0}"/>
    <cellStyle name="Millares 100 11 4 3 2 2 4" xfId="25673" xr:uid="{83C8A3E5-F2A0-4C1D-8FAB-129E8B1A160A}"/>
    <cellStyle name="Millares 100 11 4 3 2 2 5" xfId="47176" xr:uid="{2A3693CB-43AD-4A8A-A16B-998B57DF6CDE}"/>
    <cellStyle name="Millares 100 11 4 3 2 2 6" xfId="53780" xr:uid="{1ADEC5AC-64D3-4328-96A6-C60FB3DC3DCC}"/>
    <cellStyle name="Millares 100 11 4 3 2 3" xfId="6306" xr:uid="{151E3AD2-0C2B-4C24-9FC3-2ECF4D503F53}"/>
    <cellStyle name="Millares 100 11 4 3 2 3 2" xfId="14572" xr:uid="{E164BD84-DC0F-45D0-8B1C-AEB7723C505E}"/>
    <cellStyle name="Millares 100 11 4 3 2 3 2 2" xfId="36075" xr:uid="{333D25D2-77FB-48A0-8313-A521F501A2FB}"/>
    <cellStyle name="Millares 100 11 4 3 2 3 3" xfId="21207" xr:uid="{903001F2-91BF-4273-B160-FAD7A2C3B031}"/>
    <cellStyle name="Millares 100 11 4 3 2 3 3 2" xfId="42710" xr:uid="{0A011A94-4222-459D-9AFF-19E8E05CC6CE}"/>
    <cellStyle name="Millares 100 11 4 3 2 3 4" xfId="27812" xr:uid="{928B298D-69BF-4835-B22F-D70227980E89}"/>
    <cellStyle name="Millares 100 11 4 3 2 3 5" xfId="49315" xr:uid="{D3786E3A-5A87-40C9-AFD1-A60F1B1237D1}"/>
    <cellStyle name="Millares 100 11 4 3 2 3 6" xfId="55919" xr:uid="{8A7F4AC5-1E97-484F-8D94-DE20726B69F9}"/>
    <cellStyle name="Millares 100 11 4 3 2 4" xfId="7947" xr:uid="{4927283D-6A16-4334-A367-0BE8D8A17394}"/>
    <cellStyle name="Millares 100 11 4 3 2 4 2" xfId="29450" xr:uid="{F94CC77D-D05E-41BF-B8CD-F66ACB8069A7}"/>
    <cellStyle name="Millares 100 11 4 3 2 5" xfId="9604" xr:uid="{D8F6FDE0-110C-4C78-82CA-437AC0BAD251}"/>
    <cellStyle name="Millares 100 11 4 3 2 5 2" xfId="31107" xr:uid="{3816BF76-61E5-495B-A540-D93CE5B0884A}"/>
    <cellStyle name="Millares 100 11 4 3 2 6" xfId="16239" xr:uid="{BCE326DD-C575-42D2-87B3-92CB083A9F3D}"/>
    <cellStyle name="Millares 100 11 4 3 2 6 2" xfId="37742" xr:uid="{C935F255-5993-4950-8C81-8E810B049ADE}"/>
    <cellStyle name="Millares 100 11 4 3 2 7" xfId="22844" xr:uid="{AC370C3E-E5F4-43AB-BAFC-CBBD9450418E}"/>
    <cellStyle name="Millares 100 11 4 3 2 8" xfId="44347" xr:uid="{84203BF3-855A-4BA6-BC94-7A5C35B7B63F}"/>
    <cellStyle name="Millares 100 11 4 3 2 9" xfId="50951" xr:uid="{DB169599-A4CA-4123-8611-7362B2D913E3}"/>
    <cellStyle name="Millares 100 11 4 3 3" xfId="2025" xr:uid="{3C67F844-3B40-4972-A649-CD1BD501462B}"/>
    <cellStyle name="Millares 100 11 4 3 3 2" xfId="10291" xr:uid="{D3837A71-664C-4D9F-8C32-9756D0CF29E7}"/>
    <cellStyle name="Millares 100 11 4 3 3 2 2" xfId="31794" xr:uid="{ED6879C5-51A7-472B-8A6F-C7F3A8768E51}"/>
    <cellStyle name="Millares 100 11 4 3 3 3" xfId="16926" xr:uid="{8E9580FB-3CEC-4B91-9EEE-AB800AF88435}"/>
    <cellStyle name="Millares 100 11 4 3 3 3 2" xfId="38429" xr:uid="{FA6A6A35-3C15-47AC-B2B3-2C8F5305FB93}"/>
    <cellStyle name="Millares 100 11 4 3 3 4" xfId="23531" xr:uid="{E7A3297C-F489-4F3F-9D72-1AB1951C055C}"/>
    <cellStyle name="Millares 100 11 4 3 3 5" xfId="45034" xr:uid="{8B4BDD5C-EB32-46A8-A1F1-5B19DCACFC10}"/>
    <cellStyle name="Millares 100 11 4 3 3 6" xfId="51638" xr:uid="{C87B54ED-E559-4990-88EE-F42D1A84C750}"/>
    <cellStyle name="Millares 100 11 4 3 4" xfId="2824" xr:uid="{5840CFE2-3FF9-4C68-8349-8E784FA93F11}"/>
    <cellStyle name="Millares 100 11 4 3 4 2" xfId="11090" xr:uid="{4C34E117-AAAC-4540-BC86-F136F3430B9A}"/>
    <cellStyle name="Millares 100 11 4 3 4 2 2" xfId="32593" xr:uid="{71D82DB9-7752-4AE0-BBCE-E65DDC60FABB}"/>
    <cellStyle name="Millares 100 11 4 3 4 3" xfId="17725" xr:uid="{3FF13548-F1DC-4DA7-9EAF-221589F3AD6F}"/>
    <cellStyle name="Millares 100 11 4 3 4 3 2" xfId="39228" xr:uid="{376F1179-A05D-4BE2-B85E-3874A62E7A6A}"/>
    <cellStyle name="Millares 100 11 4 3 4 4" xfId="24330" xr:uid="{D5FDB377-F2A5-4A76-AF73-C9C9C33DCC7F}"/>
    <cellStyle name="Millares 100 11 4 3 4 5" xfId="45833" xr:uid="{52FBE975-E7EA-4D59-87D6-5504AA17B3A7}"/>
    <cellStyle name="Millares 100 11 4 3 4 6" xfId="52437" xr:uid="{B98DB9E8-EA96-48CB-ADAA-5DC7534636AB}"/>
    <cellStyle name="Millares 100 11 4 3 5" xfId="3221" xr:uid="{2DF817CF-BCD8-41FE-9961-1AB7F2BCB335}"/>
    <cellStyle name="Millares 100 11 4 3 5 2" xfId="11487" xr:uid="{9A7A21CA-6BCD-4CD9-B8AA-A3D102DD9432}"/>
    <cellStyle name="Millares 100 11 4 3 5 2 2" xfId="32990" xr:uid="{0C290D5A-F3CD-4D35-B537-1DD00379384D}"/>
    <cellStyle name="Millares 100 11 4 3 5 3" xfId="18122" xr:uid="{676F5AA0-D65F-434D-AD26-8EF8134F73D3}"/>
    <cellStyle name="Millares 100 11 4 3 5 3 2" xfId="39625" xr:uid="{64693437-0F0D-4C86-9A84-5EABB4F73F14}"/>
    <cellStyle name="Millares 100 11 4 3 5 4" xfId="24727" xr:uid="{9E448BE2-13C9-4323-8890-9F3EFFB31834}"/>
    <cellStyle name="Millares 100 11 4 3 5 5" xfId="46230" xr:uid="{BDA2B107-BB7E-4EAF-A4F1-68616B095682}"/>
    <cellStyle name="Millares 100 11 4 3 5 6" xfId="52834" xr:uid="{F0821BBB-CD7E-4D4F-8A58-6D8F6697224A}"/>
    <cellStyle name="Millares 100 11 4 3 6" xfId="4968" xr:uid="{E9389945-59B8-40BF-B381-D8146B26834F}"/>
    <cellStyle name="Millares 100 11 4 3 6 2" xfId="13234" xr:uid="{CBD5701F-E2B6-4CD8-A5F0-340348F016AB}"/>
    <cellStyle name="Millares 100 11 4 3 6 2 2" xfId="34737" xr:uid="{E9F4ADED-EF44-4B3D-8A1E-2B8E73F6CB12}"/>
    <cellStyle name="Millares 100 11 4 3 6 3" xfId="19869" xr:uid="{7A405969-E57C-4555-B9B6-DAAB2329E4C0}"/>
    <cellStyle name="Millares 100 11 4 3 6 3 2" xfId="41372" xr:uid="{91F7DD75-366A-4237-A16A-343D4812D765}"/>
    <cellStyle name="Millares 100 11 4 3 6 4" xfId="26474" xr:uid="{841CDC8E-3AFA-4AC1-970B-B67DD7ED44BB}"/>
    <cellStyle name="Millares 100 11 4 3 6 5" xfId="47977" xr:uid="{5C04C15C-BA79-45DA-99F1-12EF1BFDE446}"/>
    <cellStyle name="Millares 100 11 4 3 6 6" xfId="54581" xr:uid="{DAF4F209-7863-4F1A-B37B-EEB1E0367468}"/>
    <cellStyle name="Millares 100 11 4 3 7" xfId="5360" xr:uid="{37EFD8E4-CB53-4780-9FB4-937C166E9B18}"/>
    <cellStyle name="Millares 100 11 4 3 7 2" xfId="13626" xr:uid="{700A53B8-B6E9-474A-8D6F-FD987B042957}"/>
    <cellStyle name="Millares 100 11 4 3 7 2 2" xfId="35129" xr:uid="{4B9684FD-73FE-4653-9104-E3ADF63101A1}"/>
    <cellStyle name="Millares 100 11 4 3 7 3" xfId="20261" xr:uid="{CB7CEB84-0DF6-4DC6-9F5A-EE0E3104A007}"/>
    <cellStyle name="Millares 100 11 4 3 7 3 2" xfId="41764" xr:uid="{B05DE37D-C993-4FFA-AB7F-7743B63FEC65}"/>
    <cellStyle name="Millares 100 11 4 3 7 4" xfId="26866" xr:uid="{DF33ED41-78E5-4E6D-A90E-8471EB7658FE}"/>
    <cellStyle name="Millares 100 11 4 3 7 5" xfId="48369" xr:uid="{2B1AEE4B-2089-4863-A941-B93C56826404}"/>
    <cellStyle name="Millares 100 11 4 3 7 6" xfId="54973" xr:uid="{D64B507A-B5FC-406F-A528-91882E7CC1B3}"/>
    <cellStyle name="Millares 100 11 4 3 8" xfId="7001" xr:uid="{9D01E92D-6594-4070-A753-9D7BFF764FB8}"/>
    <cellStyle name="Millares 100 11 4 3 8 2" xfId="28504" xr:uid="{D05B2FD9-3E35-4603-9FB2-E27000730A49}"/>
    <cellStyle name="Millares 100 11 4 3 9" xfId="8657" xr:uid="{99C69C70-CF7C-4070-B3F9-FB50D24ED6E6}"/>
    <cellStyle name="Millares 100 11 4 3 9 2" xfId="30160" xr:uid="{CFCF2C26-F9F4-4A15-868C-C0774AEC3947}"/>
    <cellStyle name="Millares 100 11 4 4" xfId="674" xr:uid="{92A37F0E-F7FF-488B-8658-83CAF2CD3511}"/>
    <cellStyle name="Millares 100 11 4 4 10" xfId="43683" xr:uid="{1EED6566-7D08-4E1D-942E-0927CD9E6CC1}"/>
    <cellStyle name="Millares 100 11 4 4 11" xfId="50287" xr:uid="{5BA9C3CD-AC70-4F9B-BF09-DE4DBE05CF7B}"/>
    <cellStyle name="Millares 100 11 4 4 2" xfId="1620" xr:uid="{32B1BD22-808C-477C-9822-F60C3FC7EA96}"/>
    <cellStyle name="Millares 100 11 4 4 2 2" xfId="4449" xr:uid="{765859F3-B5A0-4236-88F3-A79EB85C8798}"/>
    <cellStyle name="Millares 100 11 4 4 2 2 2" xfId="12715" xr:uid="{DF57851C-F120-4B38-9315-2E95A615F269}"/>
    <cellStyle name="Millares 100 11 4 4 2 2 2 2" xfId="34218" xr:uid="{386424E0-FED1-4BD9-8A34-23CBA62183CA}"/>
    <cellStyle name="Millares 100 11 4 4 2 2 3" xfId="19350" xr:uid="{8B84CF58-E4B0-40C1-B442-8651D842D5F9}"/>
    <cellStyle name="Millares 100 11 4 4 2 2 3 2" xfId="40853" xr:uid="{C2AC81C0-D3DC-41AD-9491-4565B4BE64FB}"/>
    <cellStyle name="Millares 100 11 4 4 2 2 4" xfId="25955" xr:uid="{007AF20C-0C2D-4E1B-8CEA-0C3D20D4AE44}"/>
    <cellStyle name="Millares 100 11 4 4 2 2 5" xfId="47458" xr:uid="{2D2CC8BC-0398-423A-8DE1-F77230ADCFDF}"/>
    <cellStyle name="Millares 100 11 4 4 2 2 6" xfId="54062" xr:uid="{FB293A31-3927-4DF7-A990-3C5EFC7BE99E}"/>
    <cellStyle name="Millares 100 11 4 4 2 3" xfId="6588" xr:uid="{34A29D4D-201F-4594-8137-E15A02EA77A1}"/>
    <cellStyle name="Millares 100 11 4 4 2 3 2" xfId="14854" xr:uid="{600B2B09-A161-4169-A149-54E4C0C3C037}"/>
    <cellStyle name="Millares 100 11 4 4 2 3 2 2" xfId="36357" xr:uid="{B76442DA-EAA2-481D-814C-659568E618C5}"/>
    <cellStyle name="Millares 100 11 4 4 2 3 3" xfId="21489" xr:uid="{EC2B0A31-5F90-4475-A6DC-A00E967D17CE}"/>
    <cellStyle name="Millares 100 11 4 4 2 3 3 2" xfId="42992" xr:uid="{9092BFF3-9A9D-4812-B3EF-418FAD41FA49}"/>
    <cellStyle name="Millares 100 11 4 4 2 3 4" xfId="28094" xr:uid="{2DD2E9B2-3311-4DCA-B173-E1922B649295}"/>
    <cellStyle name="Millares 100 11 4 4 2 3 5" xfId="49597" xr:uid="{311CE2F8-D3BB-40EA-9D89-94119AD73F46}"/>
    <cellStyle name="Millares 100 11 4 4 2 3 6" xfId="56201" xr:uid="{61F9346F-8B89-470F-996C-413BB7574593}"/>
    <cellStyle name="Millares 100 11 4 4 2 4" xfId="8229" xr:uid="{37F44748-DE3F-4BEB-8B73-10E85820210D}"/>
    <cellStyle name="Millares 100 11 4 4 2 4 2" xfId="29732" xr:uid="{7F50B6DF-71C2-4670-9CB6-F89A19647625}"/>
    <cellStyle name="Millares 100 11 4 4 2 5" xfId="9886" xr:uid="{AFD4F4CC-E7EA-49A7-B72B-F14C2E90B287}"/>
    <cellStyle name="Millares 100 11 4 4 2 5 2" xfId="31389" xr:uid="{B31E3B5E-DA41-4F04-836E-3D117E2BF713}"/>
    <cellStyle name="Millares 100 11 4 4 2 6" xfId="16521" xr:uid="{5730FFFF-621A-49B6-8857-FC2AB8033530}"/>
    <cellStyle name="Millares 100 11 4 4 2 6 2" xfId="38024" xr:uid="{33F328B9-723C-43B5-9A94-F7F1B04D7CA6}"/>
    <cellStyle name="Millares 100 11 4 4 2 7" xfId="23126" xr:uid="{533094B8-9492-49A3-ACA6-03709F849C95}"/>
    <cellStyle name="Millares 100 11 4 4 2 8" xfId="44629" xr:uid="{E8DBB3A6-1F96-41BB-B852-ABA5E350EF34}"/>
    <cellStyle name="Millares 100 11 4 4 2 9" xfId="51233" xr:uid="{4736D2F8-11F9-4B2B-AB1E-F342D2C144BC}"/>
    <cellStyle name="Millares 100 11 4 4 3" xfId="2307" xr:uid="{86CBFC2E-9516-463F-B7AD-CFE99E49FA8C}"/>
    <cellStyle name="Millares 100 11 4 4 3 2" xfId="10573" xr:uid="{9332C34C-E565-4EDE-8006-FF6FE4CBB312}"/>
    <cellStyle name="Millares 100 11 4 4 3 2 2" xfId="32076" xr:uid="{A3D0BC2B-E731-4D73-AEFB-1980AF0680CE}"/>
    <cellStyle name="Millares 100 11 4 4 3 3" xfId="17208" xr:uid="{18F8D0B8-2634-4E59-92D2-F70F0BD96EF7}"/>
    <cellStyle name="Millares 100 11 4 4 3 3 2" xfId="38711" xr:uid="{0FC85F33-CED2-4145-B26F-7D9D475CED6A}"/>
    <cellStyle name="Millares 100 11 4 4 3 4" xfId="23813" xr:uid="{4726259C-6D9F-4E74-872F-0E7E11A581DB}"/>
    <cellStyle name="Millares 100 11 4 4 3 5" xfId="45316" xr:uid="{40E2DAED-DC04-4984-A7AE-4EF0C7F2D071}"/>
    <cellStyle name="Millares 100 11 4 4 3 6" xfId="51920" xr:uid="{7335A2C3-DB11-4B04-BFAA-27C5B38B0B85}"/>
    <cellStyle name="Millares 100 11 4 4 4" xfId="3503" xr:uid="{C4467F7D-EFEE-428C-9AD6-8D099B4E2B8E}"/>
    <cellStyle name="Millares 100 11 4 4 4 2" xfId="11769" xr:uid="{BF5C8D86-3D3A-4B3B-B78E-A2849092D614}"/>
    <cellStyle name="Millares 100 11 4 4 4 2 2" xfId="33272" xr:uid="{B9C12895-ECB0-4092-BD8F-2782EDAE53D9}"/>
    <cellStyle name="Millares 100 11 4 4 4 3" xfId="18404" xr:uid="{FC5E1460-63AB-4D2B-80D0-E34E2F9804BA}"/>
    <cellStyle name="Millares 100 11 4 4 4 3 2" xfId="39907" xr:uid="{861F66A8-F088-479C-A760-01C8BD4E5BEF}"/>
    <cellStyle name="Millares 100 11 4 4 4 4" xfId="25009" xr:uid="{4ACBBB3B-3A80-45C6-B6AA-E4B4BACF8396}"/>
    <cellStyle name="Millares 100 11 4 4 4 5" xfId="46512" xr:uid="{33224E48-CE7F-4EBC-907D-1F8F58051B31}"/>
    <cellStyle name="Millares 100 11 4 4 4 6" xfId="53116" xr:uid="{C375E4E8-E90C-41CF-85D9-442267F67174}"/>
    <cellStyle name="Millares 100 11 4 4 5" xfId="5642" xr:uid="{1016AD4B-0F87-4F92-9488-F43A7EF68C9B}"/>
    <cellStyle name="Millares 100 11 4 4 5 2" xfId="13908" xr:uid="{D3D02E1C-4CDF-4E55-9795-C6DD10D3427F}"/>
    <cellStyle name="Millares 100 11 4 4 5 2 2" xfId="35411" xr:uid="{0E9FE8BB-42D8-4EE6-8025-5B56391FCE1D}"/>
    <cellStyle name="Millares 100 11 4 4 5 3" xfId="20543" xr:uid="{1F2796C1-34F4-4AD1-8092-EE4D3DBBD3E5}"/>
    <cellStyle name="Millares 100 11 4 4 5 3 2" xfId="42046" xr:uid="{F3C08BA4-A6A1-45FB-9E47-3A1CC4C9FEF9}"/>
    <cellStyle name="Millares 100 11 4 4 5 4" xfId="27148" xr:uid="{EAB3CE73-2F0E-4DD3-AD22-28CDD2F497BD}"/>
    <cellStyle name="Millares 100 11 4 4 5 5" xfId="48651" xr:uid="{598293F2-AF85-4277-9CF1-FE030228E2F9}"/>
    <cellStyle name="Millares 100 11 4 4 5 6" xfId="55255" xr:uid="{FDC39823-7410-4124-9AC6-0587E98F4129}"/>
    <cellStyle name="Millares 100 11 4 4 6" xfId="7283" xr:uid="{2BC6BFF1-6AF4-496D-8007-4C3F58B01475}"/>
    <cellStyle name="Millares 100 11 4 4 6 2" xfId="28786" xr:uid="{EE70D83F-ED72-411C-ABBC-F1A9CAE6B905}"/>
    <cellStyle name="Millares 100 11 4 4 7" xfId="8940" xr:uid="{48F6D744-02A9-43B1-9A41-561AF136F69E}"/>
    <cellStyle name="Millares 100 11 4 4 7 2" xfId="30443" xr:uid="{8AE2D124-3CA2-4AA8-BE76-642EE6986194}"/>
    <cellStyle name="Millares 100 11 4 4 8" xfId="15575" xr:uid="{87609E7F-8499-431C-BE80-21F523850A97}"/>
    <cellStyle name="Millares 100 11 4 4 8 2" xfId="37078" xr:uid="{C2A614DE-EFF4-400E-BBCE-B4BA78D501A2}"/>
    <cellStyle name="Millares 100 11 4 4 9" xfId="22180" xr:uid="{0090D23F-7666-499D-AC9C-B6A4293D1A0A}"/>
    <cellStyle name="Millares 100 11 4 5" xfId="942" xr:uid="{288BBE55-2B7C-4DF2-B872-DA3E16C261C1}"/>
    <cellStyle name="Millares 100 11 4 5 2" xfId="3771" xr:uid="{65DFF335-5DB9-428C-9AEB-15C1EAC8255F}"/>
    <cellStyle name="Millares 100 11 4 5 2 2" xfId="12037" xr:uid="{E8FA93C7-D990-4B96-A9B6-6C3550485445}"/>
    <cellStyle name="Millares 100 11 4 5 2 2 2" xfId="33540" xr:uid="{4EEF5D94-C3E1-4153-800C-6207410170C3}"/>
    <cellStyle name="Millares 100 11 4 5 2 3" xfId="18672" xr:uid="{E5B46406-CED7-4B34-8195-C7AE0571D16C}"/>
    <cellStyle name="Millares 100 11 4 5 2 3 2" xfId="40175" xr:uid="{735880F3-BC74-48AB-97FC-47D987019100}"/>
    <cellStyle name="Millares 100 11 4 5 2 4" xfId="25277" xr:uid="{0631D12D-F9F8-4DCD-8E14-FD763A805E5F}"/>
    <cellStyle name="Millares 100 11 4 5 2 5" xfId="46780" xr:uid="{BD8BD9EA-D356-40A4-972B-C9298317A5F6}"/>
    <cellStyle name="Millares 100 11 4 5 2 6" xfId="53384" xr:uid="{A5EF8EEA-BE0B-4AB6-A56E-D856D0670991}"/>
    <cellStyle name="Millares 100 11 4 5 3" xfId="5910" xr:uid="{2B910438-ED1F-490C-B87C-46E7F2F1D603}"/>
    <cellStyle name="Millares 100 11 4 5 3 2" xfId="14176" xr:uid="{926852B4-42F0-4AE1-B262-5D5DFC0BBC20}"/>
    <cellStyle name="Millares 100 11 4 5 3 2 2" xfId="35679" xr:uid="{FF8CEFF1-ED31-4C55-9D92-22024973DB24}"/>
    <cellStyle name="Millares 100 11 4 5 3 3" xfId="20811" xr:uid="{6C827E11-4FB7-47D4-B42D-714BC74C2186}"/>
    <cellStyle name="Millares 100 11 4 5 3 3 2" xfId="42314" xr:uid="{E4933DC3-E31D-40EE-9077-15B93C8D6FEA}"/>
    <cellStyle name="Millares 100 11 4 5 3 4" xfId="27416" xr:uid="{29D241B0-27B5-4152-9650-4002251C3F0D}"/>
    <cellStyle name="Millares 100 11 4 5 3 5" xfId="48919" xr:uid="{DD43948A-B756-4692-A9B6-02DC71E6CF9B}"/>
    <cellStyle name="Millares 100 11 4 5 3 6" xfId="55523" xr:uid="{62086F0A-5958-4F67-B7DC-F766BB343F59}"/>
    <cellStyle name="Millares 100 11 4 5 4" xfId="7551" xr:uid="{705D8E27-82A0-4C6E-950A-104639A02456}"/>
    <cellStyle name="Millares 100 11 4 5 4 2" xfId="29054" xr:uid="{972E53F4-F87B-440E-A4AA-C11CA5163181}"/>
    <cellStyle name="Millares 100 11 4 5 5" xfId="9208" xr:uid="{36214C79-824C-4525-96AA-4F4E49A0033A}"/>
    <cellStyle name="Millares 100 11 4 5 5 2" xfId="30711" xr:uid="{F9CF4246-9E0A-442D-B0AE-A4B0CBCDA312}"/>
    <cellStyle name="Millares 100 11 4 5 6" xfId="15843" xr:uid="{429C8579-5F24-4F98-8C54-27046B83F6B7}"/>
    <cellStyle name="Millares 100 11 4 5 6 2" xfId="37346" xr:uid="{5804AC0A-D037-4DE1-9A05-9C7900157EF2}"/>
    <cellStyle name="Millares 100 11 4 5 7" xfId="22448" xr:uid="{5FF4DE5F-289F-4011-B32A-4757AE16674B}"/>
    <cellStyle name="Millares 100 11 4 5 8" xfId="43951" xr:uid="{A0B00EF0-A903-4E31-9704-259F1C30F3F9}"/>
    <cellStyle name="Millares 100 11 4 5 9" xfId="50555" xr:uid="{BEF71ECA-990B-4172-BE71-FFC3562AB443}"/>
    <cellStyle name="Millares 100 11 4 6" xfId="1203" xr:uid="{8183638D-16C4-499A-AEAB-7554C9A3EC2E}"/>
    <cellStyle name="Millares 100 11 4 6 2" xfId="4032" xr:uid="{47A28E93-D462-496A-8A57-C2440788B3CC}"/>
    <cellStyle name="Millares 100 11 4 6 2 2" xfId="12298" xr:uid="{C5C5FC7F-D630-4D72-8BA3-7A34D55AEC49}"/>
    <cellStyle name="Millares 100 11 4 6 2 2 2" xfId="33801" xr:uid="{970996A6-33B4-4044-8AED-A1EEA4522638}"/>
    <cellStyle name="Millares 100 11 4 6 2 3" xfId="18933" xr:uid="{32F116C4-5838-406F-AB93-0FE8B7B3422E}"/>
    <cellStyle name="Millares 100 11 4 6 2 3 2" xfId="40436" xr:uid="{9BCA61EF-22C3-4B99-8FD3-137B7C112C27}"/>
    <cellStyle name="Millares 100 11 4 6 2 4" xfId="25538" xr:uid="{6341888B-ED42-42B7-B154-FC4B68CF2AA4}"/>
    <cellStyle name="Millares 100 11 4 6 2 5" xfId="47041" xr:uid="{93B874C0-95C6-4EAC-A529-4A1DBAC54BCA}"/>
    <cellStyle name="Millares 100 11 4 6 2 6" xfId="53645" xr:uid="{D1D2BB0A-CF92-4079-8CC5-6A9269C5EB83}"/>
    <cellStyle name="Millares 100 11 4 6 3" xfId="6171" xr:uid="{0B6BBEB1-9957-4A77-8DC5-D76B5073BF2A}"/>
    <cellStyle name="Millares 100 11 4 6 3 2" xfId="14437" xr:uid="{33BF7A7C-CE54-4ECD-946F-05A25EA13877}"/>
    <cellStyle name="Millares 100 11 4 6 3 2 2" xfId="35940" xr:uid="{BEA42466-FC5C-4299-886B-CDE521196C7D}"/>
    <cellStyle name="Millares 100 11 4 6 3 3" xfId="21072" xr:uid="{4B440B25-2F6A-4996-8BC8-BB7BB8EA33F0}"/>
    <cellStyle name="Millares 100 11 4 6 3 3 2" xfId="42575" xr:uid="{9FA9BBDB-E6C8-4ACB-9E24-FEF27E40E2CE}"/>
    <cellStyle name="Millares 100 11 4 6 3 4" xfId="27677" xr:uid="{164954F8-2DD7-421D-BEC9-67BD2F672EA5}"/>
    <cellStyle name="Millares 100 11 4 6 3 5" xfId="49180" xr:uid="{701C5F9D-EAEA-403B-9C8D-6739A4E9B830}"/>
    <cellStyle name="Millares 100 11 4 6 3 6" xfId="55784" xr:uid="{57A5A1B0-AFF6-414D-9C90-C39DDDF17EE5}"/>
    <cellStyle name="Millares 100 11 4 6 4" xfId="7812" xr:uid="{461A23A1-B9F3-4376-95AA-A30EE135A8D5}"/>
    <cellStyle name="Millares 100 11 4 6 4 2" xfId="29315" xr:uid="{111FBD04-1ECD-48CF-B016-62631ECADB06}"/>
    <cellStyle name="Millares 100 11 4 6 5" xfId="9469" xr:uid="{8E310E32-7D83-4966-BB85-5346E8451947}"/>
    <cellStyle name="Millares 100 11 4 6 5 2" xfId="30972" xr:uid="{8DB58244-B4A4-4BA2-AA2A-352B450B2EDE}"/>
    <cellStyle name="Millares 100 11 4 6 6" xfId="16104" xr:uid="{AB3AB90A-D24F-4F1D-B02B-D7DAEA09BE8E}"/>
    <cellStyle name="Millares 100 11 4 6 6 2" xfId="37607" xr:uid="{2C842539-4BB2-412E-82E6-35A82755CBEF}"/>
    <cellStyle name="Millares 100 11 4 6 7" xfId="22709" xr:uid="{A8095D6E-7D31-4DD5-80BB-5F3ED6418EE3}"/>
    <cellStyle name="Millares 100 11 4 6 8" xfId="44212" xr:uid="{FA6792FC-9780-4A9B-AB8D-0D83117865DA}"/>
    <cellStyle name="Millares 100 11 4 6 9" xfId="50816" xr:uid="{E95CAF64-563D-4D5F-9738-CDAB94565D80}"/>
    <cellStyle name="Millares 100 11 4 7" xfId="1891" xr:uid="{1F9DA0A5-5A77-402E-A7E6-4993BB07EF85}"/>
    <cellStyle name="Millares 100 11 4 7 2" xfId="10157" xr:uid="{3B1083FE-C26F-49B6-A39C-841B949CE173}"/>
    <cellStyle name="Millares 100 11 4 7 2 2" xfId="31660" xr:uid="{B1215B11-5C8C-4CB4-903A-65ACD1D0040D}"/>
    <cellStyle name="Millares 100 11 4 7 3" xfId="16792" xr:uid="{91CD409B-C415-4609-AECE-A3EC5128CCC4}"/>
    <cellStyle name="Millares 100 11 4 7 3 2" xfId="38295" xr:uid="{85EF5929-B40B-4564-89E7-E5D92762B28C}"/>
    <cellStyle name="Millares 100 11 4 7 4" xfId="23397" xr:uid="{0B445411-312C-4137-821F-942AAB3AF0A6}"/>
    <cellStyle name="Millares 100 11 4 7 5" xfId="44900" xr:uid="{1640C72F-9077-4D99-952C-EF59E3BAD73D}"/>
    <cellStyle name="Millares 100 11 4 7 6" xfId="51504" xr:uid="{60A91393-BE55-4C50-87CA-2D0536B67E6E}"/>
    <cellStyle name="Millares 100 11 4 8" xfId="2576" xr:uid="{03AF54B4-F35C-40CB-A8AA-4EBA1CE00038}"/>
    <cellStyle name="Millares 100 11 4 8 2" xfId="10842" xr:uid="{12454CA3-8772-4C6A-BB2A-1D876758C2B3}"/>
    <cellStyle name="Millares 100 11 4 8 2 2" xfId="32345" xr:uid="{0319F6B2-C2A2-4DCC-AD5E-B1C85605B168}"/>
    <cellStyle name="Millares 100 11 4 8 3" xfId="17477" xr:uid="{C0AD9B79-A29D-43FB-AC61-5CACCAC65FB8}"/>
    <cellStyle name="Millares 100 11 4 8 3 2" xfId="38980" xr:uid="{3A7D8392-566E-4A21-9DF8-B10032713B9A}"/>
    <cellStyle name="Millares 100 11 4 8 4" xfId="24082" xr:uid="{600007D8-EC40-48BE-9619-45838A0D347C}"/>
    <cellStyle name="Millares 100 11 4 8 5" xfId="45585" xr:uid="{20C005CC-F6AD-4269-B2C0-45541E76365D}"/>
    <cellStyle name="Millares 100 11 4 8 6" xfId="52189" xr:uid="{85B88AAD-106B-4BFA-B980-3F684A644235}"/>
    <cellStyle name="Millares 100 11 4 9" xfId="3087" xr:uid="{4DCDA63B-BC66-4C04-8334-88C7D5A21EE8}"/>
    <cellStyle name="Millares 100 11 4 9 2" xfId="11353" xr:uid="{1AA8499C-5E8E-4B96-A6C0-E10784305C89}"/>
    <cellStyle name="Millares 100 11 4 9 2 2" xfId="32856" xr:uid="{1F58C154-0882-47BD-9F00-1E11B4F5768D}"/>
    <cellStyle name="Millares 100 11 4 9 3" xfId="17988" xr:uid="{AFB8E166-48EF-4A01-9ECE-BBC475549A4F}"/>
    <cellStyle name="Millares 100 11 4 9 3 2" xfId="39491" xr:uid="{B4660787-893E-4593-8E9F-0E7F298D8F39}"/>
    <cellStyle name="Millares 100 11 4 9 4" xfId="24593" xr:uid="{5AD1A8B5-3BFD-42EB-AF69-4FED281DFA45}"/>
    <cellStyle name="Millares 100 11 4 9 5" xfId="46096" xr:uid="{B0C3F007-64DA-4417-B974-3AFE5ABE9E71}"/>
    <cellStyle name="Millares 100 11 4 9 6" xfId="52700" xr:uid="{03D9EF2D-5ADC-473B-90D9-FEBC76A4ADF3}"/>
    <cellStyle name="Millares 100 11 5" xfId="238" xr:uid="{9D7FC377-3C71-4A4D-9DEC-E9B79DA11FF7}"/>
    <cellStyle name="Millares 100 11 5 10" xfId="4752" xr:uid="{F88A955B-7D7A-4855-AA3D-4AD5EB15146A}"/>
    <cellStyle name="Millares 100 11 5 10 2" xfId="13018" xr:uid="{2761A7EE-26F5-4F0A-A130-E11AB53381C1}"/>
    <cellStyle name="Millares 100 11 5 10 2 2" xfId="34521" xr:uid="{20F17E08-7ECD-4B51-94B7-AF9AD0103318}"/>
    <cellStyle name="Millares 100 11 5 10 3" xfId="19653" xr:uid="{989A3EF3-8FDE-4BCC-A138-97E8A6E15A13}"/>
    <cellStyle name="Millares 100 11 5 10 3 2" xfId="41156" xr:uid="{643373C7-0C94-463B-B12F-F4AB36ABACB4}"/>
    <cellStyle name="Millares 100 11 5 10 4" xfId="26258" xr:uid="{57FEA416-F93F-4909-B6E0-AA885430C811}"/>
    <cellStyle name="Millares 100 11 5 10 5" xfId="47761" xr:uid="{16B6CC92-23AA-44A7-B280-E2BB734DF84C}"/>
    <cellStyle name="Millares 100 11 5 10 6" xfId="54365" xr:uid="{7A8CA1A5-1EF5-41B4-BDB6-1FCD87D0F1FE}"/>
    <cellStyle name="Millares 100 11 5 11" xfId="5255" xr:uid="{8D443B5A-7DFE-481C-845A-7F62AD16523F}"/>
    <cellStyle name="Millares 100 11 5 11 2" xfId="13521" xr:uid="{4857E9AE-ED9C-495F-BAB0-84CC85F8B947}"/>
    <cellStyle name="Millares 100 11 5 11 2 2" xfId="35024" xr:uid="{5675141E-18B0-4EF7-9697-990A60DFF392}"/>
    <cellStyle name="Millares 100 11 5 11 3" xfId="20156" xr:uid="{2AA3E29C-1E61-4982-BA50-07A687EEA40C}"/>
    <cellStyle name="Millares 100 11 5 11 3 2" xfId="41659" xr:uid="{9B2E1AB1-762E-4053-9DDE-F86CA7C03888}"/>
    <cellStyle name="Millares 100 11 5 11 4" xfId="26761" xr:uid="{07E0B0FE-402A-4633-9744-34F2235C9894}"/>
    <cellStyle name="Millares 100 11 5 11 5" xfId="48264" xr:uid="{FAEB4DB6-FC10-4794-AF0F-D8C8045B6303}"/>
    <cellStyle name="Millares 100 11 5 11 6" xfId="54868" xr:uid="{4828407D-F0F8-46C6-B5B0-863DA601DD24}"/>
    <cellStyle name="Millares 100 11 5 12" xfId="6896" xr:uid="{4F44229C-7EA4-4164-89AC-0739418510D9}"/>
    <cellStyle name="Millares 100 11 5 12 2" xfId="28399" xr:uid="{C1384EE0-A414-4BB7-9768-96D4041E2E37}"/>
    <cellStyle name="Millares 100 11 5 13" xfId="8551" xr:uid="{27630CF7-9E3D-4093-BB4D-D32674848210}"/>
    <cellStyle name="Millares 100 11 5 13 2" xfId="30054" xr:uid="{5266DC99-9656-483E-9A7F-B0BCE2722D89}"/>
    <cellStyle name="Millares 100 11 5 14" xfId="15189" xr:uid="{205B3136-1E47-45E9-9BBB-B3AE21B02CC3}"/>
    <cellStyle name="Millares 100 11 5 14 2" xfId="36692" xr:uid="{71AF5E34-F1E6-427A-B5A9-96A685D99D9C}"/>
    <cellStyle name="Millares 100 11 5 15" xfId="21794" xr:uid="{C5F32098-216F-461D-BFEC-0B510E9F0976}"/>
    <cellStyle name="Millares 100 11 5 16" xfId="43297" xr:uid="{8440931E-DE47-4827-811E-2B5F8451B1F3}"/>
    <cellStyle name="Millares 100 11 5 17" xfId="49901" xr:uid="{668004EB-74C0-4C8D-87A9-8EE346FB1952}"/>
    <cellStyle name="Millares 100 11 5 2" xfId="549" xr:uid="{5D009606-EE32-4DE0-B312-BAAFE2E23034}"/>
    <cellStyle name="Millares 100 11 5 2 10" xfId="7160" xr:uid="{2D2EB658-AB7F-4DB1-8896-0E84C14444DC}"/>
    <cellStyle name="Millares 100 11 5 2 10 2" xfId="28663" xr:uid="{149232F4-FD9F-4EF8-A964-C1A0E9BEB0AA}"/>
    <cellStyle name="Millares 100 11 5 2 11" xfId="8816" xr:uid="{EDF63994-6A39-41C3-9499-8CBD56FEBB1A}"/>
    <cellStyle name="Millares 100 11 5 2 11 2" xfId="30319" xr:uid="{CD22ED35-9A14-488E-AFD3-086C34F1E299}"/>
    <cellStyle name="Millares 100 11 5 2 12" xfId="15452" xr:uid="{6A7CEB35-4F9E-47C8-B2C3-0A467D58486C}"/>
    <cellStyle name="Millares 100 11 5 2 12 2" xfId="36955" xr:uid="{01E7E04D-A84C-4140-BB0B-F6340EE2E6F0}"/>
    <cellStyle name="Millares 100 11 5 2 13" xfId="22057" xr:uid="{EAAF29C4-C73E-484D-8FEE-B53C435A4E34}"/>
    <cellStyle name="Millares 100 11 5 2 14" xfId="43560" xr:uid="{B5A2B077-1B35-4CD5-9B92-4C9CE64E3681}"/>
    <cellStyle name="Millares 100 11 5 2 15" xfId="50164" xr:uid="{309F28AE-E0B1-478C-8E3F-C2A986A97BA0}"/>
    <cellStyle name="Millares 100 11 5 2 2" xfId="831" xr:uid="{F29CF17E-5F9B-4CCA-AB7E-87210A72F37A}"/>
    <cellStyle name="Millares 100 11 5 2 2 10" xfId="15732" xr:uid="{7EF47D27-B562-45B0-812B-9B1107EACAB5}"/>
    <cellStyle name="Millares 100 11 5 2 2 10 2" xfId="37235" xr:uid="{0B85C253-F8BC-4029-8EEA-7DC9FDFF7072}"/>
    <cellStyle name="Millares 100 11 5 2 2 11" xfId="22337" xr:uid="{BBF00687-3844-4895-A659-FCE1849B5BC5}"/>
    <cellStyle name="Millares 100 11 5 2 2 12" xfId="43840" xr:uid="{85CCFA9B-2A48-4D73-8442-0E84F48B2DC3}"/>
    <cellStyle name="Millares 100 11 5 2 2 13" xfId="50444" xr:uid="{4E076F55-6886-4EFE-A08B-AF6907596066}"/>
    <cellStyle name="Millares 100 11 5 2 2 2" xfId="1777" xr:uid="{1D2252EE-8FEF-40BC-83F7-8D6F8FA76CD7}"/>
    <cellStyle name="Millares 100 11 5 2 2 2 2" xfId="4606" xr:uid="{5E7B19C2-DCE0-4E77-806D-AABA7C6C8D13}"/>
    <cellStyle name="Millares 100 11 5 2 2 2 2 2" xfId="12872" xr:uid="{53D0C32B-DE73-4A89-8837-C39FBF5A0DF1}"/>
    <cellStyle name="Millares 100 11 5 2 2 2 2 2 2" xfId="34375" xr:uid="{A26BD558-6970-449D-B213-E6B6C922513E}"/>
    <cellStyle name="Millares 100 11 5 2 2 2 2 3" xfId="19507" xr:uid="{012C16C1-0F7E-4017-B61D-19AA8F29234E}"/>
    <cellStyle name="Millares 100 11 5 2 2 2 2 3 2" xfId="41010" xr:uid="{8AD1BAC4-BF63-4187-9D2C-3E0C8C5B582B}"/>
    <cellStyle name="Millares 100 11 5 2 2 2 2 4" xfId="26112" xr:uid="{96B69E7A-24B6-4F3D-94EE-8CEB8A7E0D1F}"/>
    <cellStyle name="Millares 100 11 5 2 2 2 2 5" xfId="47615" xr:uid="{8DA3D7F7-45EA-4E80-9F54-E9340F457030}"/>
    <cellStyle name="Millares 100 11 5 2 2 2 2 6" xfId="54219" xr:uid="{70EE246F-C199-4C78-A2F4-EB82B86270D5}"/>
    <cellStyle name="Millares 100 11 5 2 2 2 3" xfId="6745" xr:uid="{1A5B4ACD-E7D9-4444-A040-5F48CCD34414}"/>
    <cellStyle name="Millares 100 11 5 2 2 2 3 2" xfId="15011" xr:uid="{8C177FBF-E4E3-42FD-8836-EC8695E31BAB}"/>
    <cellStyle name="Millares 100 11 5 2 2 2 3 2 2" xfId="36514" xr:uid="{93FC934A-E914-4D8B-B662-F304558D7A54}"/>
    <cellStyle name="Millares 100 11 5 2 2 2 3 3" xfId="21646" xr:uid="{6E12384B-35D1-4FF9-A3EB-B5D209F35A23}"/>
    <cellStyle name="Millares 100 11 5 2 2 2 3 3 2" xfId="43149" xr:uid="{13480F56-6E38-4745-B07E-8DB55CDC1A42}"/>
    <cellStyle name="Millares 100 11 5 2 2 2 3 4" xfId="28251" xr:uid="{A8EEA342-FF69-4C2A-8DB7-6D74C5AEA7B0}"/>
    <cellStyle name="Millares 100 11 5 2 2 2 3 5" xfId="49754" xr:uid="{CD61B928-74E3-49BF-9235-3E781569D036}"/>
    <cellStyle name="Millares 100 11 5 2 2 2 3 6" xfId="56358" xr:uid="{09333560-57A5-47A6-8FF4-A0E48CBB2B78}"/>
    <cellStyle name="Millares 100 11 5 2 2 2 4" xfId="8386" xr:uid="{2825198B-14A9-411D-AD20-BD94985CAC13}"/>
    <cellStyle name="Millares 100 11 5 2 2 2 4 2" xfId="29889" xr:uid="{5C4D69E4-976C-414B-ADF7-6442DC766D81}"/>
    <cellStyle name="Millares 100 11 5 2 2 2 5" xfId="10043" xr:uid="{ED475088-ABEB-4A2D-8B22-0D583A2F63F6}"/>
    <cellStyle name="Millares 100 11 5 2 2 2 5 2" xfId="31546" xr:uid="{D3381CAD-F955-4150-8597-4BCDB8FFC9FD}"/>
    <cellStyle name="Millares 100 11 5 2 2 2 6" xfId="16678" xr:uid="{85D0C896-AE80-4266-8881-989B571B7C44}"/>
    <cellStyle name="Millares 100 11 5 2 2 2 6 2" xfId="38181" xr:uid="{7687D6CF-FEA8-4362-AB7F-96B626D25DC7}"/>
    <cellStyle name="Millares 100 11 5 2 2 2 7" xfId="23283" xr:uid="{08F87F75-0D58-48F2-92A4-2E9C634C1EAA}"/>
    <cellStyle name="Millares 100 11 5 2 2 2 8" xfId="44786" xr:uid="{EF1E7360-1E75-4DFB-8911-8B89B31FE062}"/>
    <cellStyle name="Millares 100 11 5 2 2 2 9" xfId="51390" xr:uid="{A6A5B8E9-2B17-447E-A35F-34EB25A73F5F}"/>
    <cellStyle name="Millares 100 11 5 2 2 3" xfId="2464" xr:uid="{433D376C-30D9-43F4-91B5-3D0BA51E97DF}"/>
    <cellStyle name="Millares 100 11 5 2 2 3 2" xfId="10730" xr:uid="{1590CD80-6D82-4DD3-A0E1-6D5702476DD3}"/>
    <cellStyle name="Millares 100 11 5 2 2 3 2 2" xfId="32233" xr:uid="{9FCD1AE4-D9F0-4557-9822-057C211F35E4}"/>
    <cellStyle name="Millares 100 11 5 2 2 3 3" xfId="17365" xr:uid="{43AD926E-FF41-436E-9F54-53153C9D2B33}"/>
    <cellStyle name="Millares 100 11 5 2 2 3 3 2" xfId="38868" xr:uid="{4C4227CF-5878-4E98-9654-678B1ACA4900}"/>
    <cellStyle name="Millares 100 11 5 2 2 3 4" xfId="23970" xr:uid="{161C174D-3069-4A63-AA9F-B08F83AA87ED}"/>
    <cellStyle name="Millares 100 11 5 2 2 3 5" xfId="45473" xr:uid="{871F9A1F-97EE-4558-AF36-9DA8BF56B651}"/>
    <cellStyle name="Millares 100 11 5 2 2 3 6" xfId="52077" xr:uid="{CF591A28-11D1-4682-A79D-A8D64CE0AAB7}"/>
    <cellStyle name="Millares 100 11 5 2 2 4" xfId="2981" xr:uid="{D7D3B91E-C6EF-44AA-8646-9BF36A0F33D9}"/>
    <cellStyle name="Millares 100 11 5 2 2 4 2" xfId="11247" xr:uid="{927BD658-FBB7-4262-BF59-A5823DE3F4CD}"/>
    <cellStyle name="Millares 100 11 5 2 2 4 2 2" xfId="32750" xr:uid="{42332E5B-0861-44ED-9EC7-0C20FEC8FF70}"/>
    <cellStyle name="Millares 100 11 5 2 2 4 3" xfId="17882" xr:uid="{A3C2952A-B1F0-42C4-A7C5-D3F5F88379C5}"/>
    <cellStyle name="Millares 100 11 5 2 2 4 3 2" xfId="39385" xr:uid="{661FC54F-6A64-48C2-9792-4A122345AC40}"/>
    <cellStyle name="Millares 100 11 5 2 2 4 4" xfId="24487" xr:uid="{A91779C5-39EA-478D-A0E0-9D5D44EF8DF2}"/>
    <cellStyle name="Millares 100 11 5 2 2 4 5" xfId="45990" xr:uid="{6534B448-51F6-4BED-8CC6-9D9AB47CE2C1}"/>
    <cellStyle name="Millares 100 11 5 2 2 4 6" xfId="52594" xr:uid="{4E013211-9540-45D7-8603-949DB8A3AD9E}"/>
    <cellStyle name="Millares 100 11 5 2 2 5" xfId="3660" xr:uid="{F74AEF96-6D18-473A-AC3F-4054588AAB93}"/>
    <cellStyle name="Millares 100 11 5 2 2 5 2" xfId="11926" xr:uid="{E3CF1DF4-3D2C-41BE-8543-F065E578C3AC}"/>
    <cellStyle name="Millares 100 11 5 2 2 5 2 2" xfId="33429" xr:uid="{E9F31080-269F-4EA3-B936-03AB6EC2FD3D}"/>
    <cellStyle name="Millares 100 11 5 2 2 5 3" xfId="18561" xr:uid="{42EE50FF-515D-49B2-9AE6-B13E82741803}"/>
    <cellStyle name="Millares 100 11 5 2 2 5 3 2" xfId="40064" xr:uid="{659232A1-C8D2-4BFB-BD0C-9262BF93678B}"/>
    <cellStyle name="Millares 100 11 5 2 2 5 4" xfId="25166" xr:uid="{592E2A31-2DB7-48CE-8246-9C5195F9F620}"/>
    <cellStyle name="Millares 100 11 5 2 2 5 5" xfId="46669" xr:uid="{C57217EF-BE21-4B97-875C-0D4479FC03FC}"/>
    <cellStyle name="Millares 100 11 5 2 2 5 6" xfId="53273" xr:uid="{F038621B-68A4-4DA6-B926-6117F411349A}"/>
    <cellStyle name="Millares 100 11 5 2 2 6" xfId="5125" xr:uid="{26603A03-727B-425D-A960-432255C47074}"/>
    <cellStyle name="Millares 100 11 5 2 2 6 2" xfId="13391" xr:uid="{5503E983-3DE5-4BAB-A1AF-00684CAE1CED}"/>
    <cellStyle name="Millares 100 11 5 2 2 6 2 2" xfId="34894" xr:uid="{130EA8B2-283D-4B09-92B5-A95EEC239F93}"/>
    <cellStyle name="Millares 100 11 5 2 2 6 3" xfId="20026" xr:uid="{4B505707-C398-4700-8FD5-B8EA86CDF65C}"/>
    <cellStyle name="Millares 100 11 5 2 2 6 3 2" xfId="41529" xr:uid="{52540BF5-ADC5-4263-B743-C58B55ADF6CE}"/>
    <cellStyle name="Millares 100 11 5 2 2 6 4" xfId="26631" xr:uid="{EFB7480B-BAA1-4A6F-8001-B272E5EF5540}"/>
    <cellStyle name="Millares 100 11 5 2 2 6 5" xfId="48134" xr:uid="{716AD209-D4B4-4DCF-8D41-231A23A07DC5}"/>
    <cellStyle name="Millares 100 11 5 2 2 6 6" xfId="54738" xr:uid="{A7D313BA-BF73-4950-98B6-DD68AEA331C0}"/>
    <cellStyle name="Millares 100 11 5 2 2 7" xfId="5799" xr:uid="{9F3800A8-8644-4E12-A670-905A115D5B09}"/>
    <cellStyle name="Millares 100 11 5 2 2 7 2" xfId="14065" xr:uid="{A7C1725B-31B4-44EB-9A8C-88EE412E489A}"/>
    <cellStyle name="Millares 100 11 5 2 2 7 2 2" xfId="35568" xr:uid="{D1499BA9-9488-4B0B-8B66-A65652816D37}"/>
    <cellStyle name="Millares 100 11 5 2 2 7 3" xfId="20700" xr:uid="{D2384DB0-E2B2-4B33-848D-6DCDDC3F757D}"/>
    <cellStyle name="Millares 100 11 5 2 2 7 3 2" xfId="42203" xr:uid="{BA9318E8-6A43-4EC3-B627-039758CD00A5}"/>
    <cellStyle name="Millares 100 11 5 2 2 7 4" xfId="27305" xr:uid="{15015D20-0669-4A90-8F4B-648149FCFE5A}"/>
    <cellStyle name="Millares 100 11 5 2 2 7 5" xfId="48808" xr:uid="{1A226208-25BC-4170-AFFF-9819A9405D84}"/>
    <cellStyle name="Millares 100 11 5 2 2 7 6" xfId="55412" xr:uid="{EAD4F0F5-ECE8-49FC-9B9B-DBD4C4A77BC1}"/>
    <cellStyle name="Millares 100 11 5 2 2 8" xfId="7440" xr:uid="{5AC36630-150A-400C-A1C3-A455A92CCDA5}"/>
    <cellStyle name="Millares 100 11 5 2 2 8 2" xfId="28943" xr:uid="{75752C1C-E2BE-436C-BA8B-21E4F6F98827}"/>
    <cellStyle name="Millares 100 11 5 2 2 9" xfId="9097" xr:uid="{5E69F45E-47F3-44A2-9DCA-5875D00DEAC0}"/>
    <cellStyle name="Millares 100 11 5 2 2 9 2" xfId="30600" xr:uid="{E82D1E70-C4BE-41BC-985D-AC50C999819B}"/>
    <cellStyle name="Millares 100 11 5 2 3" xfId="1101" xr:uid="{19BF70D5-13E1-4658-BA5C-06E9AB6198CF}"/>
    <cellStyle name="Millares 100 11 5 2 3 2" xfId="3930" xr:uid="{8E617EFD-B87E-4C09-A3F7-033775855475}"/>
    <cellStyle name="Millares 100 11 5 2 3 2 2" xfId="12196" xr:uid="{468B0884-BBBF-42E8-8D55-FD926DC4EC3C}"/>
    <cellStyle name="Millares 100 11 5 2 3 2 2 2" xfId="33699" xr:uid="{E147A127-5805-47DB-ABAD-F4EACDEA0686}"/>
    <cellStyle name="Millares 100 11 5 2 3 2 3" xfId="18831" xr:uid="{E407A927-BE38-43BE-A52B-536ECA8923BA}"/>
    <cellStyle name="Millares 100 11 5 2 3 2 3 2" xfId="40334" xr:uid="{6FA7A2D4-DB41-4930-82BD-94B3E383706E}"/>
    <cellStyle name="Millares 100 11 5 2 3 2 4" xfId="25436" xr:uid="{C27E96EA-38EA-4FCA-8776-D54537278E1D}"/>
    <cellStyle name="Millares 100 11 5 2 3 2 5" xfId="46939" xr:uid="{51567C78-039B-40E5-BD5A-9E75FA30B162}"/>
    <cellStyle name="Millares 100 11 5 2 3 2 6" xfId="53543" xr:uid="{232C7D34-4548-461B-9756-D865556C6B62}"/>
    <cellStyle name="Millares 100 11 5 2 3 3" xfId="6069" xr:uid="{B32D38F0-1222-4BD8-84BB-A1F1164D92F4}"/>
    <cellStyle name="Millares 100 11 5 2 3 3 2" xfId="14335" xr:uid="{B65895E1-8329-451C-B205-80B6FC7CE656}"/>
    <cellStyle name="Millares 100 11 5 2 3 3 2 2" xfId="35838" xr:uid="{2E96B220-5DEA-4B42-BA8D-3067CD97B19C}"/>
    <cellStyle name="Millares 100 11 5 2 3 3 3" xfId="20970" xr:uid="{FCEFFBEA-C409-45EB-B936-FD6C88516DBC}"/>
    <cellStyle name="Millares 100 11 5 2 3 3 3 2" xfId="42473" xr:uid="{94DC9FC1-96AA-4CC8-B705-308A53D9B638}"/>
    <cellStyle name="Millares 100 11 5 2 3 3 4" xfId="27575" xr:uid="{C15F70EE-89BB-4C5F-B32E-7AA57FB1E8AB}"/>
    <cellStyle name="Millares 100 11 5 2 3 3 5" xfId="49078" xr:uid="{91622C62-25E3-4B47-B842-89DB32602277}"/>
    <cellStyle name="Millares 100 11 5 2 3 3 6" xfId="55682" xr:uid="{E4BFCF88-C154-4181-9AF6-3229BE828123}"/>
    <cellStyle name="Millares 100 11 5 2 3 4" xfId="7710" xr:uid="{C74C559A-A106-42E8-81F3-24B7E90FDE12}"/>
    <cellStyle name="Millares 100 11 5 2 3 4 2" xfId="29213" xr:uid="{7918ABE8-82F7-4294-8BC7-65FAE4BB7723}"/>
    <cellStyle name="Millares 100 11 5 2 3 5" xfId="9367" xr:uid="{B913D2D4-3A0F-4749-BD56-D491464B3E58}"/>
    <cellStyle name="Millares 100 11 5 2 3 5 2" xfId="30870" xr:uid="{ECA4D229-DD3C-4886-B783-CA3957C8695E}"/>
    <cellStyle name="Millares 100 11 5 2 3 6" xfId="16002" xr:uid="{5EFB142A-92E7-422F-950C-C56287DCB31A}"/>
    <cellStyle name="Millares 100 11 5 2 3 6 2" xfId="37505" xr:uid="{040BC542-AC1A-466A-B03A-D893786CACEF}"/>
    <cellStyle name="Millares 100 11 5 2 3 7" xfId="22607" xr:uid="{AC94A162-329A-425C-B132-8249A356542D}"/>
    <cellStyle name="Millares 100 11 5 2 3 8" xfId="44110" xr:uid="{2F0A4B47-18E6-403D-8490-6F24E97E00D5}"/>
    <cellStyle name="Millares 100 11 5 2 3 9" xfId="50714" xr:uid="{07E1ADCA-0CF7-4D11-8257-DCACAACADDFA}"/>
    <cellStyle name="Millares 100 11 5 2 4" xfId="1497" xr:uid="{6F492F5B-CEDC-4261-9874-BCB30E1A6160}"/>
    <cellStyle name="Millares 100 11 5 2 4 2" xfId="4326" xr:uid="{4B6D119A-938A-4B3E-B245-6BAA1F197772}"/>
    <cellStyle name="Millares 100 11 5 2 4 2 2" xfId="12592" xr:uid="{13259C00-5A27-470F-A313-8E3D9F6E57FD}"/>
    <cellStyle name="Millares 100 11 5 2 4 2 2 2" xfId="34095" xr:uid="{9CF6A004-25D1-431C-80A4-71761C5628BB}"/>
    <cellStyle name="Millares 100 11 5 2 4 2 3" xfId="19227" xr:uid="{CABB66C6-648C-417A-82F5-33FD133ACB86}"/>
    <cellStyle name="Millares 100 11 5 2 4 2 3 2" xfId="40730" xr:uid="{220584F0-01D6-4F6E-AD26-450D96948227}"/>
    <cellStyle name="Millares 100 11 5 2 4 2 4" xfId="25832" xr:uid="{EB1E2D31-357C-4614-9F57-865B14E2F014}"/>
    <cellStyle name="Millares 100 11 5 2 4 2 5" xfId="47335" xr:uid="{300F3E31-2AC8-425D-B259-33AA439B9D0C}"/>
    <cellStyle name="Millares 100 11 5 2 4 2 6" xfId="53939" xr:uid="{E9BE6F26-A85E-4EF4-AAFF-1C09E7ECF44D}"/>
    <cellStyle name="Millares 100 11 5 2 4 3" xfId="6465" xr:uid="{300045C5-52D1-4E0D-AEB6-2E61E62FD439}"/>
    <cellStyle name="Millares 100 11 5 2 4 3 2" xfId="14731" xr:uid="{D88DFC6D-44D4-4ACB-948B-3EDECFDCEABD}"/>
    <cellStyle name="Millares 100 11 5 2 4 3 2 2" xfId="36234" xr:uid="{6DAB857E-9A84-417D-A699-A653F882765A}"/>
    <cellStyle name="Millares 100 11 5 2 4 3 3" xfId="21366" xr:uid="{CA255B15-0066-4430-B7BF-ADD4BC918F0A}"/>
    <cellStyle name="Millares 100 11 5 2 4 3 3 2" xfId="42869" xr:uid="{1144D316-2C71-48DD-8AE6-C84E721BC5AD}"/>
    <cellStyle name="Millares 100 11 5 2 4 3 4" xfId="27971" xr:uid="{6921C6BC-79D7-43C8-BC1C-ABC51DE1D905}"/>
    <cellStyle name="Millares 100 11 5 2 4 3 5" xfId="49474" xr:uid="{90A230A5-56DC-40F8-B2F3-D4E20BAB6C6F}"/>
    <cellStyle name="Millares 100 11 5 2 4 3 6" xfId="56078" xr:uid="{1AB0AD09-D71F-469F-8356-DA31246AB742}"/>
    <cellStyle name="Millares 100 11 5 2 4 4" xfId="8106" xr:uid="{34D6925E-CBEB-49D3-88FD-B114D3A09FAE}"/>
    <cellStyle name="Millares 100 11 5 2 4 4 2" xfId="29609" xr:uid="{441AA4E7-543F-4DAE-B655-2B4379CC4DF2}"/>
    <cellStyle name="Millares 100 11 5 2 4 5" xfId="9763" xr:uid="{8ED0EFBF-B917-42B1-8B22-FAF63B7F1E08}"/>
    <cellStyle name="Millares 100 11 5 2 4 5 2" xfId="31266" xr:uid="{5BEAC471-9894-490C-B82D-F801074C27D8}"/>
    <cellStyle name="Millares 100 11 5 2 4 6" xfId="16398" xr:uid="{329365DC-99B4-46E6-8097-FC830B4D433C}"/>
    <cellStyle name="Millares 100 11 5 2 4 6 2" xfId="37901" xr:uid="{B24923C3-F1D3-4574-9549-737380E675A7}"/>
    <cellStyle name="Millares 100 11 5 2 4 7" xfId="23003" xr:uid="{7B833462-F484-4999-8C38-CC8A5FE0655C}"/>
    <cellStyle name="Millares 100 11 5 2 4 8" xfId="44506" xr:uid="{8258A971-12DB-4731-9FB2-29E859AB5170}"/>
    <cellStyle name="Millares 100 11 5 2 4 9" xfId="51110" xr:uid="{D193337E-CB64-4043-A425-3A2C7DD534A0}"/>
    <cellStyle name="Millares 100 11 5 2 5" xfId="2184" xr:uid="{AEDA339E-CFC3-4297-93C9-F21F53F04FED}"/>
    <cellStyle name="Millares 100 11 5 2 5 2" xfId="10450" xr:uid="{29BD8660-9041-4E66-8AFD-E360D7DC7C78}"/>
    <cellStyle name="Millares 100 11 5 2 5 2 2" xfId="31953" xr:uid="{0C6C7C40-83F1-4AB3-BBFD-55923674D2B4}"/>
    <cellStyle name="Millares 100 11 5 2 5 3" xfId="17085" xr:uid="{24B58AC2-6A95-4552-96F9-7FED5D80DC38}"/>
    <cellStyle name="Millares 100 11 5 2 5 3 2" xfId="38588" xr:uid="{6C935985-AC38-458A-B2A9-5AE0ACE61F9F}"/>
    <cellStyle name="Millares 100 11 5 2 5 4" xfId="23690" xr:uid="{77A255DE-B394-4A41-9A74-8F7A3B7669F2}"/>
    <cellStyle name="Millares 100 11 5 2 5 5" xfId="45193" xr:uid="{53BA6C0D-D1AA-473F-A287-34150B5927A6}"/>
    <cellStyle name="Millares 100 11 5 2 5 6" xfId="51797" xr:uid="{DF3B06E2-5EA8-4B3A-806B-4F35B2A2AA49}"/>
    <cellStyle name="Millares 100 11 5 2 6" xfId="2730" xr:uid="{B1E95EE9-1BF0-4CDB-BC49-D6DCB0307168}"/>
    <cellStyle name="Millares 100 11 5 2 6 2" xfId="10996" xr:uid="{00F24289-7DE1-4040-9ADA-76B13A61F9FB}"/>
    <cellStyle name="Millares 100 11 5 2 6 2 2" xfId="32499" xr:uid="{AA3B1F04-0262-4DD9-AF47-81FDE5E052EE}"/>
    <cellStyle name="Millares 100 11 5 2 6 3" xfId="17631" xr:uid="{73663077-3B22-4676-A895-AF88C2FE5AE1}"/>
    <cellStyle name="Millares 100 11 5 2 6 3 2" xfId="39134" xr:uid="{541E6B35-E3B4-4287-96B3-5818F53B8579}"/>
    <cellStyle name="Millares 100 11 5 2 6 4" xfId="24236" xr:uid="{17C8719A-F6AA-4B67-911F-6FD397259C57}"/>
    <cellStyle name="Millares 100 11 5 2 6 5" xfId="45739" xr:uid="{C9FD42CB-6877-49DA-8247-FEC92CB898F2}"/>
    <cellStyle name="Millares 100 11 5 2 6 6" xfId="52343" xr:uid="{47AAEBFF-BB3C-436F-9FB0-6973ABADE634}"/>
    <cellStyle name="Millares 100 11 5 2 7" xfId="3380" xr:uid="{CB63E40C-B104-422D-8A36-AB28E2945019}"/>
    <cellStyle name="Millares 100 11 5 2 7 2" xfId="11646" xr:uid="{515F59BB-57F0-484F-B23F-BFDFB56C4CC9}"/>
    <cellStyle name="Millares 100 11 5 2 7 2 2" xfId="33149" xr:uid="{9F18E275-DBC7-49E6-A562-0A2E8CC95F6F}"/>
    <cellStyle name="Millares 100 11 5 2 7 3" xfId="18281" xr:uid="{B4510FE0-D588-4FA0-B128-4F8A700B444F}"/>
    <cellStyle name="Millares 100 11 5 2 7 3 2" xfId="39784" xr:uid="{5E2DFF95-9E13-4532-ACCF-D22DCBF90115}"/>
    <cellStyle name="Millares 100 11 5 2 7 4" xfId="24886" xr:uid="{EBE4926A-3F81-496E-83FD-BEA4BC551578}"/>
    <cellStyle name="Millares 100 11 5 2 7 5" xfId="46389" xr:uid="{13E362E8-66E9-43DD-8918-F274EB06A1AA}"/>
    <cellStyle name="Millares 100 11 5 2 7 6" xfId="52993" xr:uid="{87DA635B-C7F8-427F-8621-26447A7E12AE}"/>
    <cellStyle name="Millares 100 11 5 2 8" xfId="4874" xr:uid="{269DC1F8-21E3-467D-A509-FB05DFD5C680}"/>
    <cellStyle name="Millares 100 11 5 2 8 2" xfId="13140" xr:uid="{49631C13-8018-41DE-B398-F4C4ED3834D8}"/>
    <cellStyle name="Millares 100 11 5 2 8 2 2" xfId="34643" xr:uid="{30D98308-E175-4232-87A0-A431A7C220A7}"/>
    <cellStyle name="Millares 100 11 5 2 8 3" xfId="19775" xr:uid="{86A3F920-A20D-416D-88A9-9D404D31D7A7}"/>
    <cellStyle name="Millares 100 11 5 2 8 3 2" xfId="41278" xr:uid="{EC99F37E-4CA1-4A52-A7C8-E38E4A934321}"/>
    <cellStyle name="Millares 100 11 5 2 8 4" xfId="26380" xr:uid="{66FF31B4-7FF7-4244-96E2-1260CB055840}"/>
    <cellStyle name="Millares 100 11 5 2 8 5" xfId="47883" xr:uid="{94096AE6-D420-418F-A14E-1DA035DF739A}"/>
    <cellStyle name="Millares 100 11 5 2 8 6" xfId="54487" xr:uid="{AF43D486-BC20-43A6-9C7E-41655DB4C41B}"/>
    <cellStyle name="Millares 100 11 5 2 9" xfId="5519" xr:uid="{B5E1DC8F-01F0-43A1-B826-2F1DA9F181B4}"/>
    <cellStyle name="Millares 100 11 5 2 9 2" xfId="13785" xr:uid="{ABA6C9DF-091A-4B13-A0D1-CE6B03D956D2}"/>
    <cellStyle name="Millares 100 11 5 2 9 2 2" xfId="35288" xr:uid="{F05DA1A9-F435-46E3-A6C8-63AA568C30C6}"/>
    <cellStyle name="Millares 100 11 5 2 9 3" xfId="20420" xr:uid="{C29196B1-66B0-4C1C-A2EA-5B2C1BB0450D}"/>
    <cellStyle name="Millares 100 11 5 2 9 3 2" xfId="41923" xr:uid="{95AAAB2A-CAEB-4A6D-BF04-7BB456CB460A}"/>
    <cellStyle name="Millares 100 11 5 2 9 4" xfId="27025" xr:uid="{DEC60EE9-6BED-4120-A7EB-A4D478CF88E2}"/>
    <cellStyle name="Millares 100 11 5 2 9 5" xfId="48528" xr:uid="{259A2E4F-CEFE-4AB5-BB70-72EDE6AE2F00}"/>
    <cellStyle name="Millares 100 11 5 2 9 6" xfId="55132" xr:uid="{FC5513DB-4B99-4161-A255-CB90D3AD5698}"/>
    <cellStyle name="Millares 100 11 5 3" xfId="420" xr:uid="{459C394D-BCE8-4452-A732-4B205B48C7ED}"/>
    <cellStyle name="Millares 100 11 5 3 10" xfId="15323" xr:uid="{14594F2C-F404-4E71-84C3-F5D8247F4D0F}"/>
    <cellStyle name="Millares 100 11 5 3 10 2" xfId="36826" xr:uid="{9553A610-728C-4885-A7A7-451DF8F58FEE}"/>
    <cellStyle name="Millares 100 11 5 3 11" xfId="21928" xr:uid="{F3C1D4FE-452A-4014-B05A-B90F7720A184}"/>
    <cellStyle name="Millares 100 11 5 3 12" xfId="43431" xr:uid="{7384D232-9B56-43EB-8813-5A001A69EA3C}"/>
    <cellStyle name="Millares 100 11 5 3 13" xfId="50035" xr:uid="{C13B58C6-7281-48CE-8703-0E339EC4DBBD}"/>
    <cellStyle name="Millares 100 11 5 3 2" xfId="1368" xr:uid="{B4AFF725-7C74-4AA2-AB5B-87F4E6154775}"/>
    <cellStyle name="Millares 100 11 5 3 2 2" xfId="4197" xr:uid="{679EAD98-1134-4B7B-9672-4E27E788025D}"/>
    <cellStyle name="Millares 100 11 5 3 2 2 2" xfId="12463" xr:uid="{3E0E97E6-413B-474F-8604-5F745BDD64C0}"/>
    <cellStyle name="Millares 100 11 5 3 2 2 2 2" xfId="33966" xr:uid="{D5C426F6-33B6-4035-B13E-3BCF6FE83AEA}"/>
    <cellStyle name="Millares 100 11 5 3 2 2 3" xfId="19098" xr:uid="{7EAAEE91-8A55-4977-9262-1525F41DDACE}"/>
    <cellStyle name="Millares 100 11 5 3 2 2 3 2" xfId="40601" xr:uid="{8187DC13-02EF-4C3B-8132-8444908C38BE}"/>
    <cellStyle name="Millares 100 11 5 3 2 2 4" xfId="25703" xr:uid="{7DF90CC0-8040-46E7-8F5D-48C45CAF7849}"/>
    <cellStyle name="Millares 100 11 5 3 2 2 5" xfId="47206" xr:uid="{79FA3645-AF0A-4C71-BBC4-38FFC6A58276}"/>
    <cellStyle name="Millares 100 11 5 3 2 2 6" xfId="53810" xr:uid="{E6D60FD3-4FB4-409C-8DB6-A61FECF6B82E}"/>
    <cellStyle name="Millares 100 11 5 3 2 3" xfId="6336" xr:uid="{1DC2365C-F080-4071-AA85-8AB857E0EA94}"/>
    <cellStyle name="Millares 100 11 5 3 2 3 2" xfId="14602" xr:uid="{2474C05D-59D2-4B75-8B51-4B6C0865E533}"/>
    <cellStyle name="Millares 100 11 5 3 2 3 2 2" xfId="36105" xr:uid="{6E4FD56F-8264-4C3D-BB3A-2030DABE07D7}"/>
    <cellStyle name="Millares 100 11 5 3 2 3 3" xfId="21237" xr:uid="{0B744CB5-7E11-4282-90BA-189882EFFA0B}"/>
    <cellStyle name="Millares 100 11 5 3 2 3 3 2" xfId="42740" xr:uid="{491BF4E5-E926-4001-A1FD-67110966922F}"/>
    <cellStyle name="Millares 100 11 5 3 2 3 4" xfId="27842" xr:uid="{FA5DD212-4B49-4C6B-BF72-8D2C36C0C93E}"/>
    <cellStyle name="Millares 100 11 5 3 2 3 5" xfId="49345" xr:uid="{E934A2BE-BAA7-41BD-A148-6D51098C1946}"/>
    <cellStyle name="Millares 100 11 5 3 2 3 6" xfId="55949" xr:uid="{AA1BB760-B240-40B2-9DC7-5415E9F08B47}"/>
    <cellStyle name="Millares 100 11 5 3 2 4" xfId="7977" xr:uid="{D0072ABF-0DF2-483C-909C-90FE37DFBAFA}"/>
    <cellStyle name="Millares 100 11 5 3 2 4 2" xfId="29480" xr:uid="{EB35FDF6-5A55-49FF-8100-4E0AF6796D33}"/>
    <cellStyle name="Millares 100 11 5 3 2 5" xfId="9634" xr:uid="{22DC3ADE-D33C-457D-9624-ECEB6A369DE2}"/>
    <cellStyle name="Millares 100 11 5 3 2 5 2" xfId="31137" xr:uid="{5682FEEF-B3D2-494E-B17E-BF8CE2208A0D}"/>
    <cellStyle name="Millares 100 11 5 3 2 6" xfId="16269" xr:uid="{F42B4BF0-CB06-4CC8-B484-2FD7ED0CEA8C}"/>
    <cellStyle name="Millares 100 11 5 3 2 6 2" xfId="37772" xr:uid="{1EAA9341-6916-451B-8D43-CB3A3F314A6C}"/>
    <cellStyle name="Millares 100 11 5 3 2 7" xfId="22874" xr:uid="{5201DE4E-849A-423A-AC42-B6FEAA5C214E}"/>
    <cellStyle name="Millares 100 11 5 3 2 8" xfId="44377" xr:uid="{5AA97266-B647-44E3-8502-0A7E5ACD45E7}"/>
    <cellStyle name="Millares 100 11 5 3 2 9" xfId="50981" xr:uid="{0EADF56A-7BE5-49CE-9B54-A599E467AB6B}"/>
    <cellStyle name="Millares 100 11 5 3 3" xfId="2055" xr:uid="{E201FF1F-9531-4507-960E-5432C47E98C3}"/>
    <cellStyle name="Millares 100 11 5 3 3 2" xfId="10321" xr:uid="{26AC5B19-7AD5-437C-8133-7B36356189E3}"/>
    <cellStyle name="Millares 100 11 5 3 3 2 2" xfId="31824" xr:uid="{F256AAED-3E4E-4682-B64A-AEDF555F384E}"/>
    <cellStyle name="Millares 100 11 5 3 3 3" xfId="16956" xr:uid="{61DF645D-C48E-4FA0-B962-31F2D5B106CE}"/>
    <cellStyle name="Millares 100 11 5 3 3 3 2" xfId="38459" xr:uid="{230B9F27-F4C5-4A10-90DC-B7D50788B86F}"/>
    <cellStyle name="Millares 100 11 5 3 3 4" xfId="23561" xr:uid="{EAD3BF92-3205-4003-B93E-73C2E94953FE}"/>
    <cellStyle name="Millares 100 11 5 3 3 5" xfId="45064" xr:uid="{2FBD29D8-C56E-434B-AC83-8C8DCFEE63FD}"/>
    <cellStyle name="Millares 100 11 5 3 3 6" xfId="51668" xr:uid="{5BED0702-F1C4-4555-8394-84BAE83E32F4}"/>
    <cellStyle name="Millares 100 11 5 3 4" xfId="2854" xr:uid="{C0D3010E-ECD7-40D4-9FA8-054AABF06EE5}"/>
    <cellStyle name="Millares 100 11 5 3 4 2" xfId="11120" xr:uid="{8AEF0255-C26D-4826-905D-B0D620E2D0BA}"/>
    <cellStyle name="Millares 100 11 5 3 4 2 2" xfId="32623" xr:uid="{3929A1B2-1F25-4397-9A27-AC2A3E2188C6}"/>
    <cellStyle name="Millares 100 11 5 3 4 3" xfId="17755" xr:uid="{C55786DD-5C1A-4CBB-900D-1C87BF120842}"/>
    <cellStyle name="Millares 100 11 5 3 4 3 2" xfId="39258" xr:uid="{7A92846C-300E-4096-82D4-3F4AA80BA2ED}"/>
    <cellStyle name="Millares 100 11 5 3 4 4" xfId="24360" xr:uid="{C9FCE170-0CB0-4205-92A5-83FB4EB190EC}"/>
    <cellStyle name="Millares 100 11 5 3 4 5" xfId="45863" xr:uid="{CD5CA61F-EAB4-41E8-8F95-8BF981DBE5C1}"/>
    <cellStyle name="Millares 100 11 5 3 4 6" xfId="52467" xr:uid="{3BA1F10F-2E4C-4ACD-A226-13EA94AF1CFA}"/>
    <cellStyle name="Millares 100 11 5 3 5" xfId="3251" xr:uid="{31FBEDE7-6B3C-4219-B9C1-E41258AB10C0}"/>
    <cellStyle name="Millares 100 11 5 3 5 2" xfId="11517" xr:uid="{3B46BABA-9545-49B0-B235-41410A777286}"/>
    <cellStyle name="Millares 100 11 5 3 5 2 2" xfId="33020" xr:uid="{E3D9DE04-DAF8-4EA6-ABDD-1FFA79D65B14}"/>
    <cellStyle name="Millares 100 11 5 3 5 3" xfId="18152" xr:uid="{17A3B76C-13FD-4E3E-838E-F98A412C41EB}"/>
    <cellStyle name="Millares 100 11 5 3 5 3 2" xfId="39655" xr:uid="{CD85F62B-DE9C-47DB-802E-C8574D0F6E84}"/>
    <cellStyle name="Millares 100 11 5 3 5 4" xfId="24757" xr:uid="{EF57766E-E009-49D6-A57F-DEEFC6E78D0F}"/>
    <cellStyle name="Millares 100 11 5 3 5 5" xfId="46260" xr:uid="{2EB7DB17-F092-42A9-9128-BFD4FF60CA30}"/>
    <cellStyle name="Millares 100 11 5 3 5 6" xfId="52864" xr:uid="{28784B27-D974-47DF-9C60-ADFD7B544E2B}"/>
    <cellStyle name="Millares 100 11 5 3 6" xfId="4998" xr:uid="{72145A31-5DB7-499D-B91A-E117048FAA27}"/>
    <cellStyle name="Millares 100 11 5 3 6 2" xfId="13264" xr:uid="{6B42B74A-8646-4D82-BE55-568A25099A27}"/>
    <cellStyle name="Millares 100 11 5 3 6 2 2" xfId="34767" xr:uid="{7B37B22D-F301-435D-9CA6-AF318C88EBCC}"/>
    <cellStyle name="Millares 100 11 5 3 6 3" xfId="19899" xr:uid="{0EAC0FC2-6598-4748-8EE8-374E0868C5F0}"/>
    <cellStyle name="Millares 100 11 5 3 6 3 2" xfId="41402" xr:uid="{92A1B625-2E58-481D-975E-C0A40FEB626B}"/>
    <cellStyle name="Millares 100 11 5 3 6 4" xfId="26504" xr:uid="{D33A1939-7137-4CD0-9609-4855F3697965}"/>
    <cellStyle name="Millares 100 11 5 3 6 5" xfId="48007" xr:uid="{297F4E5F-5086-40FD-8551-224234A0077E}"/>
    <cellStyle name="Millares 100 11 5 3 6 6" xfId="54611" xr:uid="{63F0208F-F642-4BCB-8A7B-B2B224BBBF40}"/>
    <cellStyle name="Millares 100 11 5 3 7" xfId="5390" xr:uid="{BC1BB015-66F6-462A-B218-F728777BE1BC}"/>
    <cellStyle name="Millares 100 11 5 3 7 2" xfId="13656" xr:uid="{6D8D46B8-468D-48B6-AD1D-273B08BD245E}"/>
    <cellStyle name="Millares 100 11 5 3 7 2 2" xfId="35159" xr:uid="{74FFC948-D4E8-43F8-9650-8B34312839FA}"/>
    <cellStyle name="Millares 100 11 5 3 7 3" xfId="20291" xr:uid="{287694ED-226B-4B2A-8BC9-1CACB65C2C52}"/>
    <cellStyle name="Millares 100 11 5 3 7 3 2" xfId="41794" xr:uid="{F19C56EE-547B-4931-8821-F3E2340BEEFA}"/>
    <cellStyle name="Millares 100 11 5 3 7 4" xfId="26896" xr:uid="{1BB1CC6B-6673-48A4-B78B-FF4C05539541}"/>
    <cellStyle name="Millares 100 11 5 3 7 5" xfId="48399" xr:uid="{179F6BB3-3911-46CA-8501-BE6247859412}"/>
    <cellStyle name="Millares 100 11 5 3 7 6" xfId="55003" xr:uid="{9BC5DE59-B863-4AEB-A8B2-DACE7D96CC19}"/>
    <cellStyle name="Millares 100 11 5 3 8" xfId="7031" xr:uid="{D0E0AB74-71C1-41E5-A0AF-624675CDBB38}"/>
    <cellStyle name="Millares 100 11 5 3 8 2" xfId="28534" xr:uid="{31B72C50-AC2B-4E37-9BD3-E42610C36903}"/>
    <cellStyle name="Millares 100 11 5 3 9" xfId="8687" xr:uid="{05114242-4A44-4A38-A6C9-AC1797D6806C}"/>
    <cellStyle name="Millares 100 11 5 3 9 2" xfId="30190" xr:uid="{86052004-C7FA-463B-B48E-5A83CDB12F2B}"/>
    <cellStyle name="Millares 100 11 5 4" xfId="704" xr:uid="{243176A1-A65F-4677-9E42-C97F9269D2CB}"/>
    <cellStyle name="Millares 100 11 5 4 10" xfId="43713" xr:uid="{0D1192EC-7B6A-4C34-AC60-F1368364EF6A}"/>
    <cellStyle name="Millares 100 11 5 4 11" xfId="50317" xr:uid="{8846D843-68EE-40B4-97E2-94575F29ED9B}"/>
    <cellStyle name="Millares 100 11 5 4 2" xfId="1650" xr:uid="{C0D19E9E-0C4A-4650-B6C0-E86197C74A49}"/>
    <cellStyle name="Millares 100 11 5 4 2 2" xfId="4479" xr:uid="{9E675ECE-4866-4F30-AB72-94052B076DFD}"/>
    <cellStyle name="Millares 100 11 5 4 2 2 2" xfId="12745" xr:uid="{8088A782-D923-4980-B4A5-08A83B0023D4}"/>
    <cellStyle name="Millares 100 11 5 4 2 2 2 2" xfId="34248" xr:uid="{0C13EFD1-8A07-4178-B3F9-B894F5D17A55}"/>
    <cellStyle name="Millares 100 11 5 4 2 2 3" xfId="19380" xr:uid="{69B75C67-5DC6-492F-A8E1-F37DD228F158}"/>
    <cellStyle name="Millares 100 11 5 4 2 2 3 2" xfId="40883" xr:uid="{F98F9B5D-DEDF-4455-AF08-116B730EF3E0}"/>
    <cellStyle name="Millares 100 11 5 4 2 2 4" xfId="25985" xr:uid="{5BA0B0AD-27DD-4A5F-A0C5-0B5D6D3F0BAD}"/>
    <cellStyle name="Millares 100 11 5 4 2 2 5" xfId="47488" xr:uid="{C2C2113F-9290-43CF-99EC-DC436A0E85BF}"/>
    <cellStyle name="Millares 100 11 5 4 2 2 6" xfId="54092" xr:uid="{F7301228-D475-460D-B37F-D82D46A23EBC}"/>
    <cellStyle name="Millares 100 11 5 4 2 3" xfId="6618" xr:uid="{AF4053FB-341C-4F50-9195-1C8390DF92B0}"/>
    <cellStyle name="Millares 100 11 5 4 2 3 2" xfId="14884" xr:uid="{ADC98FAE-A3AA-4D5C-A346-43ABA677C281}"/>
    <cellStyle name="Millares 100 11 5 4 2 3 2 2" xfId="36387" xr:uid="{01611718-C568-48EB-9E98-72FD6B15627B}"/>
    <cellStyle name="Millares 100 11 5 4 2 3 3" xfId="21519" xr:uid="{23233FCD-7C5B-4F91-B40C-27FBBC59BBFE}"/>
    <cellStyle name="Millares 100 11 5 4 2 3 3 2" xfId="43022" xr:uid="{004A0915-C10A-4B9E-A055-CFB3B51B8EB5}"/>
    <cellStyle name="Millares 100 11 5 4 2 3 4" xfId="28124" xr:uid="{1EDD36A7-6D62-41F4-9703-C1236AD929BE}"/>
    <cellStyle name="Millares 100 11 5 4 2 3 5" xfId="49627" xr:uid="{45584300-F7B1-4597-8569-29256CF46BA2}"/>
    <cellStyle name="Millares 100 11 5 4 2 3 6" xfId="56231" xr:uid="{8530EFC3-2C83-4DD5-87F8-C6D0A4B7EB66}"/>
    <cellStyle name="Millares 100 11 5 4 2 4" xfId="8259" xr:uid="{D6EE5A23-679B-4F1A-B795-4E37418C9426}"/>
    <cellStyle name="Millares 100 11 5 4 2 4 2" xfId="29762" xr:uid="{64847B32-4E54-4048-A06D-F17AAE713F6A}"/>
    <cellStyle name="Millares 100 11 5 4 2 5" xfId="9916" xr:uid="{D895FA6A-3B94-499A-A49A-5449A19178A0}"/>
    <cellStyle name="Millares 100 11 5 4 2 5 2" xfId="31419" xr:uid="{7A856E6F-307F-417B-911D-7B8A5468259C}"/>
    <cellStyle name="Millares 100 11 5 4 2 6" xfId="16551" xr:uid="{18C799E8-746F-4C2A-BFF5-33184EA3BF2A}"/>
    <cellStyle name="Millares 100 11 5 4 2 6 2" xfId="38054" xr:uid="{A4CD0D64-8DAB-4CBC-A964-007F4061CD54}"/>
    <cellStyle name="Millares 100 11 5 4 2 7" xfId="23156" xr:uid="{5D3973F9-5138-414C-A135-6431567516D6}"/>
    <cellStyle name="Millares 100 11 5 4 2 8" xfId="44659" xr:uid="{BEBA5527-309C-4E28-8EAC-53716610A178}"/>
    <cellStyle name="Millares 100 11 5 4 2 9" xfId="51263" xr:uid="{7CB02E61-BDC9-4CBE-92DD-B368ED940672}"/>
    <cellStyle name="Millares 100 11 5 4 3" xfId="2337" xr:uid="{D29C7D36-02EB-4A99-BAF5-1CC252DCE362}"/>
    <cellStyle name="Millares 100 11 5 4 3 2" xfId="10603" xr:uid="{DB667036-C2AA-40B2-8AD5-4ED8AF793E9D}"/>
    <cellStyle name="Millares 100 11 5 4 3 2 2" xfId="32106" xr:uid="{5BEFF297-CDAC-4A1B-98A5-8FFB4FCB3796}"/>
    <cellStyle name="Millares 100 11 5 4 3 3" xfId="17238" xr:uid="{817EE9A5-669D-4E37-A7B5-F3CE29AE0284}"/>
    <cellStyle name="Millares 100 11 5 4 3 3 2" xfId="38741" xr:uid="{86EFCB6C-D8C0-45E5-A690-1B073FB4E252}"/>
    <cellStyle name="Millares 100 11 5 4 3 4" xfId="23843" xr:uid="{E25261E2-303B-4764-924E-F0C78A7319D4}"/>
    <cellStyle name="Millares 100 11 5 4 3 5" xfId="45346" xr:uid="{7E71A5D3-D0A5-40CF-A372-4F5973F10801}"/>
    <cellStyle name="Millares 100 11 5 4 3 6" xfId="51950" xr:uid="{ADC90825-389C-474E-8F4B-57A598A47645}"/>
    <cellStyle name="Millares 100 11 5 4 4" xfId="3533" xr:uid="{0F809075-20F8-4071-8931-9EE50EDDDA37}"/>
    <cellStyle name="Millares 100 11 5 4 4 2" xfId="11799" xr:uid="{E00CF76B-2744-46F5-9594-96F0E9097BDC}"/>
    <cellStyle name="Millares 100 11 5 4 4 2 2" xfId="33302" xr:uid="{A8516AAA-2BED-4C3A-B648-D6460A21B284}"/>
    <cellStyle name="Millares 100 11 5 4 4 3" xfId="18434" xr:uid="{E081A2B4-F745-4D37-A99E-338DB46C33CD}"/>
    <cellStyle name="Millares 100 11 5 4 4 3 2" xfId="39937" xr:uid="{8E255BF4-FE45-46D8-8DD5-B1CB0A84C017}"/>
    <cellStyle name="Millares 100 11 5 4 4 4" xfId="25039" xr:uid="{B27E0022-DBBC-482B-972F-9987562C9866}"/>
    <cellStyle name="Millares 100 11 5 4 4 5" xfId="46542" xr:uid="{4F1432FD-C283-4501-8A61-923CD9D15627}"/>
    <cellStyle name="Millares 100 11 5 4 4 6" xfId="53146" xr:uid="{5261568D-B0C6-4AA3-B6B9-91572C8C810A}"/>
    <cellStyle name="Millares 100 11 5 4 5" xfId="5672" xr:uid="{55D33C87-1D3C-4A23-89E9-1A6409B3FD33}"/>
    <cellStyle name="Millares 100 11 5 4 5 2" xfId="13938" xr:uid="{059B02A7-B0BB-44C6-8773-45A1D1FAE7C4}"/>
    <cellStyle name="Millares 100 11 5 4 5 2 2" xfId="35441" xr:uid="{5CA3BB88-0D3E-493D-AB86-5C946DFA28B3}"/>
    <cellStyle name="Millares 100 11 5 4 5 3" xfId="20573" xr:uid="{8B291517-3D19-4909-9215-D695B48B5688}"/>
    <cellStyle name="Millares 100 11 5 4 5 3 2" xfId="42076" xr:uid="{0F680499-981B-4E35-9A71-A86EC8CB5C1B}"/>
    <cellStyle name="Millares 100 11 5 4 5 4" xfId="27178" xr:uid="{76DCC66B-B5E5-4930-9BBC-FD5B0552354D}"/>
    <cellStyle name="Millares 100 11 5 4 5 5" xfId="48681" xr:uid="{C8A6165F-21BC-4A13-8F84-143026DA28A7}"/>
    <cellStyle name="Millares 100 11 5 4 5 6" xfId="55285" xr:uid="{5CF6E629-3296-4733-9972-F754558346AF}"/>
    <cellStyle name="Millares 100 11 5 4 6" xfId="7313" xr:uid="{5CC5A192-1F32-46C4-8505-35376B7E1337}"/>
    <cellStyle name="Millares 100 11 5 4 6 2" xfId="28816" xr:uid="{68D8E06A-D2A6-4D8E-A87E-9A4211CF2FE1}"/>
    <cellStyle name="Millares 100 11 5 4 7" xfId="8970" xr:uid="{A69C986C-AA90-4ADF-B485-D5E01195A95C}"/>
    <cellStyle name="Millares 100 11 5 4 7 2" xfId="30473" xr:uid="{9B46A5D0-3B8E-424B-9E85-2841503E9E97}"/>
    <cellStyle name="Millares 100 11 5 4 8" xfId="15605" xr:uid="{A3520185-751A-413F-BCB0-09CBE60A52EF}"/>
    <cellStyle name="Millares 100 11 5 4 8 2" xfId="37108" xr:uid="{A30A5F51-CAD7-4CD6-9F5E-45357C706387}"/>
    <cellStyle name="Millares 100 11 5 4 9" xfId="22210" xr:uid="{398FB3B5-39EF-480A-82F6-81EBD4D1B157}"/>
    <cellStyle name="Millares 100 11 5 5" xfId="973" xr:uid="{5000E4FB-2900-4B2B-A22A-CC157657FBA5}"/>
    <cellStyle name="Millares 100 11 5 5 2" xfId="3802" xr:uid="{E680F7EC-CAB1-4C53-9285-0DB7EAAEF15D}"/>
    <cellStyle name="Millares 100 11 5 5 2 2" xfId="12068" xr:uid="{461CD5BD-097A-4306-A69B-78C8E0A1D02A}"/>
    <cellStyle name="Millares 100 11 5 5 2 2 2" xfId="33571" xr:uid="{6760F714-6B17-462B-AB89-950D3DC884A7}"/>
    <cellStyle name="Millares 100 11 5 5 2 3" xfId="18703" xr:uid="{39C37326-D196-4BD1-B87E-0C740ABE979B}"/>
    <cellStyle name="Millares 100 11 5 5 2 3 2" xfId="40206" xr:uid="{55CC210D-1F13-42A5-801D-B0711E368101}"/>
    <cellStyle name="Millares 100 11 5 5 2 4" xfId="25308" xr:uid="{C734BF5F-0D78-481A-A8D1-7D326D69E603}"/>
    <cellStyle name="Millares 100 11 5 5 2 5" xfId="46811" xr:uid="{362544B1-085B-4A7D-BEE5-55387697464E}"/>
    <cellStyle name="Millares 100 11 5 5 2 6" xfId="53415" xr:uid="{73868CCF-F18E-4D62-A30E-8D17BC9D7646}"/>
    <cellStyle name="Millares 100 11 5 5 3" xfId="5941" xr:uid="{2FB1E01A-F378-405F-BE29-B1255949B660}"/>
    <cellStyle name="Millares 100 11 5 5 3 2" xfId="14207" xr:uid="{D94B8082-EC06-4C77-94F7-14EF91E02844}"/>
    <cellStyle name="Millares 100 11 5 5 3 2 2" xfId="35710" xr:uid="{21870BFA-08C4-4CC9-966E-E9AA4D458B4B}"/>
    <cellStyle name="Millares 100 11 5 5 3 3" xfId="20842" xr:uid="{BB106B69-8544-4731-B4EB-267F859F71D8}"/>
    <cellStyle name="Millares 100 11 5 5 3 3 2" xfId="42345" xr:uid="{88E060C7-B79F-4D69-A8EF-B91201D82CCD}"/>
    <cellStyle name="Millares 100 11 5 5 3 4" xfId="27447" xr:uid="{8CC89651-4BC6-4783-B811-F6F658CB2D60}"/>
    <cellStyle name="Millares 100 11 5 5 3 5" xfId="48950" xr:uid="{C06D1778-5C50-4A9D-9EC0-5BC24EEFF470}"/>
    <cellStyle name="Millares 100 11 5 5 3 6" xfId="55554" xr:uid="{AEC10674-D584-4229-8917-40A29E171EA8}"/>
    <cellStyle name="Millares 100 11 5 5 4" xfId="7582" xr:uid="{8BC39A09-4007-4BFA-8EBA-BDF68E8D0A4A}"/>
    <cellStyle name="Millares 100 11 5 5 4 2" xfId="29085" xr:uid="{DBF63592-F5A2-4858-8810-5885FA2DEF93}"/>
    <cellStyle name="Millares 100 11 5 5 5" xfId="9239" xr:uid="{DE798EF0-3FCE-419C-88AE-C180EF6A5470}"/>
    <cellStyle name="Millares 100 11 5 5 5 2" xfId="30742" xr:uid="{B963A41E-90C5-4697-BDC2-58E26DAE0515}"/>
    <cellStyle name="Millares 100 11 5 5 6" xfId="15874" xr:uid="{3A5D146F-19F8-49DE-B22C-67148DC7A52D}"/>
    <cellStyle name="Millares 100 11 5 5 6 2" xfId="37377" xr:uid="{783FB627-F0D5-4A6C-83A3-8DCC1DDF9490}"/>
    <cellStyle name="Millares 100 11 5 5 7" xfId="22479" xr:uid="{6536998B-0D05-4943-BEA5-C351686C68DE}"/>
    <cellStyle name="Millares 100 11 5 5 8" xfId="43982" xr:uid="{5E922A0F-08C4-4A94-836D-76E8A2FA4ADC}"/>
    <cellStyle name="Millares 100 11 5 5 9" xfId="50586" xr:uid="{27FBEDB7-9F33-4FE5-8114-6A968C1A6A3C}"/>
    <cellStyle name="Millares 100 11 5 6" xfId="1233" xr:uid="{F2A22B06-0F9D-4E94-80C1-B208CAF18980}"/>
    <cellStyle name="Millares 100 11 5 6 2" xfId="4062" xr:uid="{F7FC2BEF-4ECE-4DF1-8D1E-FE7E1A357CC0}"/>
    <cellStyle name="Millares 100 11 5 6 2 2" xfId="12328" xr:uid="{067269FA-350E-4A0E-AAE4-4A70AD293DB4}"/>
    <cellStyle name="Millares 100 11 5 6 2 2 2" xfId="33831" xr:uid="{CB71F545-A673-4FE0-88B8-E92ACFF1EDA9}"/>
    <cellStyle name="Millares 100 11 5 6 2 3" xfId="18963" xr:uid="{2B6F04CE-B39A-4F30-B355-3795BFA70822}"/>
    <cellStyle name="Millares 100 11 5 6 2 3 2" xfId="40466" xr:uid="{B7AEB4C9-388B-4254-B6BA-0F700936A2A9}"/>
    <cellStyle name="Millares 100 11 5 6 2 4" xfId="25568" xr:uid="{C9584E7A-C19B-4553-B894-0F372D92D64C}"/>
    <cellStyle name="Millares 100 11 5 6 2 5" xfId="47071" xr:uid="{E67463F3-4012-4EFB-AE7C-C6903EBD05B4}"/>
    <cellStyle name="Millares 100 11 5 6 2 6" xfId="53675" xr:uid="{55B30F4E-9909-4FB6-9D4F-78F9843385BB}"/>
    <cellStyle name="Millares 100 11 5 6 3" xfId="6201" xr:uid="{27B665D7-EFF4-413F-A1AC-BCD32078012A}"/>
    <cellStyle name="Millares 100 11 5 6 3 2" xfId="14467" xr:uid="{3D82C9C6-EF11-41CE-9CD9-3627244BB24B}"/>
    <cellStyle name="Millares 100 11 5 6 3 2 2" xfId="35970" xr:uid="{0D82287A-F0C2-4AED-BA39-483A5DB724DF}"/>
    <cellStyle name="Millares 100 11 5 6 3 3" xfId="21102" xr:uid="{AFAB28A1-2003-47E3-87E3-B6D624DF364D}"/>
    <cellStyle name="Millares 100 11 5 6 3 3 2" xfId="42605" xr:uid="{8F127679-C5C5-4F55-A30D-3E300FC2B396}"/>
    <cellStyle name="Millares 100 11 5 6 3 4" xfId="27707" xr:uid="{F201EE30-C5EF-4DD1-B102-F695CD2A29E1}"/>
    <cellStyle name="Millares 100 11 5 6 3 5" xfId="49210" xr:uid="{88D38ACB-9149-4B8B-80BC-4ABE04466D85}"/>
    <cellStyle name="Millares 100 11 5 6 3 6" xfId="55814" xr:uid="{9F974A25-491D-48D4-BE30-2C339A55BCC3}"/>
    <cellStyle name="Millares 100 11 5 6 4" xfId="7842" xr:uid="{1EA94041-B684-452B-A781-68A58B844F13}"/>
    <cellStyle name="Millares 100 11 5 6 4 2" xfId="29345" xr:uid="{BE4FDCC9-5393-46C1-86E7-2A4BFE398E9C}"/>
    <cellStyle name="Millares 100 11 5 6 5" xfId="9499" xr:uid="{A53EAB5F-3168-4EA1-A8FE-2E459B3EADEC}"/>
    <cellStyle name="Millares 100 11 5 6 5 2" xfId="31002" xr:uid="{86568699-299E-4A90-AE3C-AC5C2F64CC68}"/>
    <cellStyle name="Millares 100 11 5 6 6" xfId="16134" xr:uid="{59D2C707-3DBC-4D3D-A953-1109CD4E0636}"/>
    <cellStyle name="Millares 100 11 5 6 6 2" xfId="37637" xr:uid="{86790A47-C887-4495-B405-5333229B38B3}"/>
    <cellStyle name="Millares 100 11 5 6 7" xfId="22739" xr:uid="{45E7D419-E04E-4E89-9FFF-E20CC17185C8}"/>
    <cellStyle name="Millares 100 11 5 6 8" xfId="44242" xr:uid="{02A0C889-811C-4B2C-A54C-3B2015307F43}"/>
    <cellStyle name="Millares 100 11 5 6 9" xfId="50846" xr:uid="{FFA6E21B-C69B-4314-A2B8-23CA085C2DEA}"/>
    <cellStyle name="Millares 100 11 5 7" xfId="1921" xr:uid="{56873BA5-A7CE-4D26-802E-171DDDA7571C}"/>
    <cellStyle name="Millares 100 11 5 7 2" xfId="10187" xr:uid="{B0EF6EAC-8C67-4698-8493-D9A071FC5D1F}"/>
    <cellStyle name="Millares 100 11 5 7 2 2" xfId="31690" xr:uid="{E259B0B7-767F-4F06-8294-7C807C46C928}"/>
    <cellStyle name="Millares 100 11 5 7 3" xfId="16822" xr:uid="{BBC2147F-9C9A-4D6C-A195-D6025FB67A5B}"/>
    <cellStyle name="Millares 100 11 5 7 3 2" xfId="38325" xr:uid="{A8B2A46C-8E4B-42F2-90BC-AB515CD144E8}"/>
    <cellStyle name="Millares 100 11 5 7 4" xfId="23427" xr:uid="{CA9C1932-3FD1-462A-A7C8-1BD300874D7A}"/>
    <cellStyle name="Millares 100 11 5 7 5" xfId="44930" xr:uid="{03A96149-6D9D-4430-AC82-214C37DFFB99}"/>
    <cellStyle name="Millares 100 11 5 7 6" xfId="51534" xr:uid="{750EF7F7-921F-46BB-80B6-801B77AF191E}"/>
    <cellStyle name="Millares 100 11 5 8" xfId="2606" xr:uid="{1AB30BB5-24C3-4D14-98E1-F33449B34C66}"/>
    <cellStyle name="Millares 100 11 5 8 2" xfId="10872" xr:uid="{10369968-FAAB-4F88-AB3F-F6B406044248}"/>
    <cellStyle name="Millares 100 11 5 8 2 2" xfId="32375" xr:uid="{5E8FCA56-8A31-4F52-8470-EB0702EF73E6}"/>
    <cellStyle name="Millares 100 11 5 8 3" xfId="17507" xr:uid="{06A8F76F-C7D6-4ABF-A766-6A1B8CE7DC60}"/>
    <cellStyle name="Millares 100 11 5 8 3 2" xfId="39010" xr:uid="{DBEF4070-F90F-4E86-9A3A-074A7AD457FC}"/>
    <cellStyle name="Millares 100 11 5 8 4" xfId="24112" xr:uid="{B136B5AB-C3F3-4136-9DE5-CDB1138C8594}"/>
    <cellStyle name="Millares 100 11 5 8 5" xfId="45615" xr:uid="{E6BC1B6A-7A44-48A8-AEE7-B8D0BE3D99A0}"/>
    <cellStyle name="Millares 100 11 5 8 6" xfId="52219" xr:uid="{06027457-6903-4833-9A22-AB7FB7180EA2}"/>
    <cellStyle name="Millares 100 11 5 9" xfId="3117" xr:uid="{01CC9EFD-F280-4814-B212-CA162AD2BBAC}"/>
    <cellStyle name="Millares 100 11 5 9 2" xfId="11383" xr:uid="{10A5AF4A-E4B7-4D6A-883B-8E5A8A1A3527}"/>
    <cellStyle name="Millares 100 11 5 9 2 2" xfId="32886" xr:uid="{F0B85745-BD1A-45B6-BC75-F5B1EA3A9764}"/>
    <cellStyle name="Millares 100 11 5 9 3" xfId="18018" xr:uid="{3C0EB59C-B6F3-4617-8EEB-9E1609507DF3}"/>
    <cellStyle name="Millares 100 11 5 9 3 2" xfId="39521" xr:uid="{4F1C7088-43E4-405D-9CE4-36D4757D68D0}"/>
    <cellStyle name="Millares 100 11 5 9 4" xfId="24623" xr:uid="{A913782C-AAD6-428D-B338-F7CECF081DF7}"/>
    <cellStyle name="Millares 100 11 5 9 5" xfId="46126" xr:uid="{0D562051-EED7-4BC8-8EA6-209053D44A72}"/>
    <cellStyle name="Millares 100 11 5 9 6" xfId="52730" xr:uid="{4C21413C-B0ED-4083-9CFE-B299953B61AD}"/>
    <cellStyle name="Millares 100 11 6" xfId="8441" xr:uid="{5A4C6130-81BC-494A-BEE7-5CBBC56B8653}"/>
    <cellStyle name="Millares 100 11 6 2" xfId="29944" xr:uid="{19BB2D60-A3E0-473F-9962-1526D6635B53}"/>
    <cellStyle name="Millares 101" xfId="6794" xr:uid="{4CB1D867-DDAE-45DB-8963-BC0F26B09783}"/>
    <cellStyle name="Millares 101 2" xfId="8437" xr:uid="{67B9D4D5-C915-4CFA-8F55-3773E772BA64}"/>
    <cellStyle name="Millares 101 2 2" xfId="29940" xr:uid="{EF4BD099-754A-4744-976D-5A75C75DEFF5}"/>
    <cellStyle name="Millares 101 3" xfId="28297" xr:uid="{A09834B8-81AA-4E9D-873A-C257334ED379}"/>
    <cellStyle name="Millares 102" xfId="6910" xr:uid="{6568BDB7-B67E-47E4-92B4-E4699D5793F7}"/>
    <cellStyle name="Millares 102 2" xfId="28413" xr:uid="{859EDE17-E84A-4D80-91EF-692955DC33D6}"/>
    <cellStyle name="Millares 103" xfId="8430" xr:uid="{2FDF5EA5-F3B9-426E-A1E2-1FD93352A63E}"/>
    <cellStyle name="Millares 103 2" xfId="29933" xr:uid="{7A1E64E9-2254-4977-BCBE-FB6F92E2DA05}"/>
    <cellStyle name="Millares 104" xfId="8431" xr:uid="{C7D1C798-7CEC-4AA2-9EDF-9245ABC8ED27}"/>
    <cellStyle name="Millares 104 2" xfId="29934" xr:uid="{FD4C4EF4-EA49-49F7-8438-F8B46A90189F}"/>
    <cellStyle name="Millares 105" xfId="8432" xr:uid="{080E01F6-9187-453F-98EF-39984745EABA}"/>
    <cellStyle name="Millares 105 2" xfId="29935" xr:uid="{3E0D2694-7A3B-4BF6-8998-403518116EA1}"/>
    <cellStyle name="Millares 106" xfId="8433" xr:uid="{2E02B768-DD65-4F69-8764-F95D147429B5}"/>
    <cellStyle name="Millares 106 2" xfId="29936" xr:uid="{E496C1D2-E461-421B-A9CE-BE185A0C5E6E}"/>
    <cellStyle name="Millares 107" xfId="8435" xr:uid="{CF8C9AD8-F736-49A5-9EB1-AD87FB4A8904}"/>
    <cellStyle name="Millares 107 2" xfId="29938" xr:uid="{CDCD2F07-4679-4EE7-81AC-F9840955C382}"/>
    <cellStyle name="Millares 108" xfId="8436" xr:uid="{42E90AF2-4746-4693-B1F3-39612D9A6C7C}"/>
    <cellStyle name="Millares 108 2" xfId="29939" xr:uid="{6A5468ED-9BBD-487F-BDD3-0BF34974F8FB}"/>
    <cellStyle name="Millares 109" xfId="8442" xr:uid="{797F8CED-765A-4EEB-ADDD-597715A033A1}"/>
    <cellStyle name="Millares 109 2" xfId="29945" xr:uid="{2F9E9786-ABEB-4EAB-8D2A-CEEB0471E03B}"/>
    <cellStyle name="Millares 11" xfId="115" xr:uid="{4974791C-591B-46C1-A904-51A19D8723F2}"/>
    <cellStyle name="Millares 110" xfId="8866" xr:uid="{5AB1F76A-B74F-4B5A-B3F3-351DB7C0DC36}"/>
    <cellStyle name="Millares 110 2" xfId="30369" xr:uid="{AA82B5D1-8B21-48BE-8BE2-073A0E8A151D}"/>
    <cellStyle name="Millares 111" xfId="15060" xr:uid="{A3680224-A000-4FF0-AF5A-65A8F62513BE}"/>
    <cellStyle name="Millares 111 2" xfId="36563" xr:uid="{98574A32-827D-47A2-A076-3F60B7DC20D3}"/>
    <cellStyle name="Millares 112" xfId="15078" xr:uid="{EAD90993-3C95-46ED-AED6-F4BF0E021B9C}"/>
    <cellStyle name="Millares 112 2" xfId="36581" xr:uid="{33343330-15D0-46D0-A8B0-9FAD4428B680}"/>
    <cellStyle name="Millares 113" xfId="15080" xr:uid="{CF3F1492-7D67-451E-A98B-AEF86139DC6C}"/>
    <cellStyle name="Millares 113 2" xfId="36583" xr:uid="{B21524CB-3FCE-48AB-BEA9-013D4D54AB74}"/>
    <cellStyle name="Millares 114" xfId="15085" xr:uid="{F054AF00-8358-4CE5-B554-8AB3348548A1}"/>
    <cellStyle name="Millares 114 2" xfId="36588" xr:uid="{AB9C5B42-D483-40E7-9E6A-541B21D0087B}"/>
    <cellStyle name="Millares 115" xfId="15064" xr:uid="{ABC3F9BF-3133-4FAD-AAAA-81D532F9C4A3}"/>
    <cellStyle name="Millares 115 2" xfId="36567" xr:uid="{05B1B5D2-6B91-4057-9A69-311CEDE41FF1}"/>
    <cellStyle name="Millares 116" xfId="15072" xr:uid="{AA3F63A4-BF81-4D75-BF62-6441F46A1B9B}"/>
    <cellStyle name="Millares 116 2" xfId="36575" xr:uid="{DC965D47-AD8C-4AB0-934B-087E685220D5}"/>
    <cellStyle name="Millares 117" xfId="15069" xr:uid="{FB36ABE1-677D-4EC6-9F3C-A5A4E9DD1A77}"/>
    <cellStyle name="Millares 117 2" xfId="36572" xr:uid="{AD70AB7B-72D2-4EA6-8A93-65D3AAB8666A}"/>
    <cellStyle name="Millares 118" xfId="15081" xr:uid="{AD585B73-A355-4AA3-95DB-A0BA3094710E}"/>
    <cellStyle name="Millares 118 2" xfId="36584" xr:uid="{AD5FA35D-C39E-4381-9B4D-F3D00356194B}"/>
    <cellStyle name="Millares 119" xfId="15077" xr:uid="{BCB686C5-8335-48EA-9446-9357FC7BFFD7}"/>
    <cellStyle name="Millares 119 2" xfId="36580" xr:uid="{F35AE8D9-9F87-46B4-9DFE-08D7704DA7E9}"/>
    <cellStyle name="Millares 12" xfId="91" xr:uid="{6087624C-F672-4C99-BFA4-429B3A5142F1}"/>
    <cellStyle name="Millares 12 2" xfId="102" xr:uid="{CB5F4327-F0A1-4ADC-BEDE-1A71E5F67CC7}"/>
    <cellStyle name="Millares 12 2 10" xfId="874" xr:uid="{09CEEB1B-63AF-460D-96DD-3458595BC030}"/>
    <cellStyle name="Millares 12 2 10 2" xfId="3703" xr:uid="{C7A71D0C-BB1B-43CD-971F-428BCD77E61B}"/>
    <cellStyle name="Millares 12 2 10 2 2" xfId="11969" xr:uid="{65BF4DA0-CD12-41BC-9280-24A5AD236BB0}"/>
    <cellStyle name="Millares 12 2 10 2 2 2" xfId="33472" xr:uid="{D8BBAC22-1816-453F-8311-A32236E145C3}"/>
    <cellStyle name="Millares 12 2 10 2 3" xfId="18604" xr:uid="{0FF3D3BC-2CD5-4DE2-8195-828DDF18F08B}"/>
    <cellStyle name="Millares 12 2 10 2 3 2" xfId="40107" xr:uid="{07B2F80A-0C92-4DEE-8B9E-4046C6949673}"/>
    <cellStyle name="Millares 12 2 10 2 4" xfId="25209" xr:uid="{86EC212C-A12B-48A0-A8B0-5936F713DDDD}"/>
    <cellStyle name="Millares 12 2 10 2 5" xfId="46712" xr:uid="{CBF1E36D-2E9A-4241-98E5-CF8FD9E5F26B}"/>
    <cellStyle name="Millares 12 2 10 2 6" xfId="53316" xr:uid="{782626AB-60CB-4A24-868E-849188BE3DC8}"/>
    <cellStyle name="Millares 12 2 10 3" xfId="5842" xr:uid="{1E69CA9F-C986-4E7F-90E8-CD3C49079F5C}"/>
    <cellStyle name="Millares 12 2 10 3 2" xfId="14108" xr:uid="{86545AD8-C0B9-4FA9-925F-9BA271AA11D5}"/>
    <cellStyle name="Millares 12 2 10 3 2 2" xfId="35611" xr:uid="{7E49A64D-7A59-47FB-8DB9-9025DE48B07B}"/>
    <cellStyle name="Millares 12 2 10 3 3" xfId="20743" xr:uid="{8C920962-BAA1-4BEB-8647-D65269261F7C}"/>
    <cellStyle name="Millares 12 2 10 3 3 2" xfId="42246" xr:uid="{0763DDCB-575A-4645-A2E9-E4132CAE3446}"/>
    <cellStyle name="Millares 12 2 10 3 4" xfId="27348" xr:uid="{BD034420-A495-49EF-9199-B2129AD7C70C}"/>
    <cellStyle name="Millares 12 2 10 3 5" xfId="48851" xr:uid="{000BE835-6EDC-4F1A-85B4-3DBEAF220E2C}"/>
    <cellStyle name="Millares 12 2 10 3 6" xfId="55455" xr:uid="{CCCEB1F5-322B-445D-A8F5-D3CBE1718601}"/>
    <cellStyle name="Millares 12 2 10 4" xfId="7483" xr:uid="{D9376DEB-D6B9-43B3-AA95-12B8A262A23B}"/>
    <cellStyle name="Millares 12 2 10 4 2" xfId="28986" xr:uid="{C650563D-FC00-466A-834C-C38724C7E2FC}"/>
    <cellStyle name="Millares 12 2 10 5" xfId="9140" xr:uid="{7C0659EE-13A4-4A8C-A2BC-07FA2C4AA6B0}"/>
    <cellStyle name="Millares 12 2 10 5 2" xfId="30643" xr:uid="{65F3CDF1-5760-4F01-BDA7-8A2417D24E8E}"/>
    <cellStyle name="Millares 12 2 10 6" xfId="15775" xr:uid="{0F53A0D0-3CA8-4362-8F13-6AE0FABE26AA}"/>
    <cellStyle name="Millares 12 2 10 6 2" xfId="37278" xr:uid="{DB7B470C-B2A8-4A1E-B527-4FA8BB827073}"/>
    <cellStyle name="Millares 12 2 10 7" xfId="22380" xr:uid="{DC7CE70F-CE62-4B5F-9E4C-A640914B079B}"/>
    <cellStyle name="Millares 12 2 10 8" xfId="43883" xr:uid="{4F928632-26C6-488A-A551-A1A4CC19256D}"/>
    <cellStyle name="Millares 12 2 10 9" xfId="50487" xr:uid="{8A44DD24-B0FD-492B-A303-6889401B2B7D}"/>
    <cellStyle name="Millares 12 2 11" xfId="1135" xr:uid="{49B62C1E-BCDA-4614-9C94-EADAF2A52E3A}"/>
    <cellStyle name="Millares 12 2 11 2" xfId="3964" xr:uid="{0E398382-81AB-4360-B328-75FCAAB29552}"/>
    <cellStyle name="Millares 12 2 11 2 2" xfId="12230" xr:uid="{EBFEAA36-27D7-46B3-B00C-BB4367548516}"/>
    <cellStyle name="Millares 12 2 11 2 2 2" xfId="33733" xr:uid="{29D2F9C9-EEA0-43B6-9FE2-2F2E065B3C67}"/>
    <cellStyle name="Millares 12 2 11 2 3" xfId="18865" xr:uid="{DF695CFC-6329-44D6-97E9-C4807BFF2222}"/>
    <cellStyle name="Millares 12 2 11 2 3 2" xfId="40368" xr:uid="{C0E8759E-E4AA-4CC3-80F8-2786FD905747}"/>
    <cellStyle name="Millares 12 2 11 2 4" xfId="25470" xr:uid="{09024B12-2D25-41F6-836F-0D4504ACA472}"/>
    <cellStyle name="Millares 12 2 11 2 5" xfId="46973" xr:uid="{29C3B5C1-291A-429B-A7C6-28ADCE7DA35A}"/>
    <cellStyle name="Millares 12 2 11 2 6" xfId="53577" xr:uid="{5F80972B-0171-4563-9E71-A688EA40D1F7}"/>
    <cellStyle name="Millares 12 2 11 3" xfId="6103" xr:uid="{622AA09C-81FA-4860-BCE2-3E363BDD14AB}"/>
    <cellStyle name="Millares 12 2 11 3 2" xfId="14369" xr:uid="{BEAEED4E-2B9B-499E-AEC8-F355A3E74C37}"/>
    <cellStyle name="Millares 12 2 11 3 2 2" xfId="35872" xr:uid="{13D44602-8B2C-45EC-90B4-C7D9AF0DEE04}"/>
    <cellStyle name="Millares 12 2 11 3 3" xfId="21004" xr:uid="{A7B9A90D-5EAC-4745-A9AA-194493B1EC0E}"/>
    <cellStyle name="Millares 12 2 11 3 3 2" xfId="42507" xr:uid="{D61B610E-006D-490B-BF31-AAC3F0630BB6}"/>
    <cellStyle name="Millares 12 2 11 3 4" xfId="27609" xr:uid="{597680C5-DCA8-4543-B122-551CD1DFF7F5}"/>
    <cellStyle name="Millares 12 2 11 3 5" xfId="49112" xr:uid="{E6F7E2C8-D8ED-4978-AD71-D55DB3087CBF}"/>
    <cellStyle name="Millares 12 2 11 3 6" xfId="55716" xr:uid="{BE49BC29-EA4A-476F-9016-62EB03A3034A}"/>
    <cellStyle name="Millares 12 2 11 4" xfId="7744" xr:uid="{5CF0912F-1D1D-40DE-9C3B-64AFE7A75160}"/>
    <cellStyle name="Millares 12 2 11 4 2" xfId="29247" xr:uid="{298314EA-AC2B-4316-B868-809BE37F0F60}"/>
    <cellStyle name="Millares 12 2 11 5" xfId="9401" xr:uid="{5763250A-74A9-406E-BEBC-98C3DBB29F50}"/>
    <cellStyle name="Millares 12 2 11 5 2" xfId="30904" xr:uid="{E3A8E0EB-82E1-4324-B1E4-B1052193067A}"/>
    <cellStyle name="Millares 12 2 11 6" xfId="16036" xr:uid="{B66406C9-2BEA-46FA-A03D-EA5FE58F716A}"/>
    <cellStyle name="Millares 12 2 11 6 2" xfId="37539" xr:uid="{953CA548-579C-495D-B5B2-6C4709AB43B4}"/>
    <cellStyle name="Millares 12 2 11 7" xfId="22641" xr:uid="{EBF36F05-9B82-4DFF-AE42-B33495E9AA39}"/>
    <cellStyle name="Millares 12 2 11 8" xfId="44144" xr:uid="{30AB3D6D-7C4B-4FB5-9694-D13D56530F04}"/>
    <cellStyle name="Millares 12 2 11 9" xfId="50748" xr:uid="{526115E7-70B0-4D62-8817-F68F0FC056B0}"/>
    <cellStyle name="Millares 12 2 12" xfId="1823" xr:uid="{6C8DAA83-0AA8-4D9A-9775-75EFFA5F7D28}"/>
    <cellStyle name="Millares 12 2 12 2" xfId="10089" xr:uid="{7295E9C9-BAAE-4D81-9DC7-7709DF4D80F5}"/>
    <cellStyle name="Millares 12 2 12 2 2" xfId="31592" xr:uid="{0151446D-754C-41EE-B459-F1FE609A7FF4}"/>
    <cellStyle name="Millares 12 2 12 3" xfId="16724" xr:uid="{6058382A-685F-4B24-8B83-186BA9F6B4AD}"/>
    <cellStyle name="Millares 12 2 12 3 2" xfId="38227" xr:uid="{C95E2DAD-BF90-432B-821F-E9A0E30E264D}"/>
    <cellStyle name="Millares 12 2 12 4" xfId="23329" xr:uid="{A82A13A0-B069-4014-A2F9-4B5E08AC62E2}"/>
    <cellStyle name="Millares 12 2 12 5" xfId="44832" xr:uid="{44AE709B-0535-4C39-8D83-352CE8382EAF}"/>
    <cellStyle name="Millares 12 2 12 6" xfId="51436" xr:uid="{49F7B1B3-E259-4FCE-9D86-BE35E429B0E9}"/>
    <cellStyle name="Millares 12 2 13" xfId="2508" xr:uid="{A8B1A408-5E8B-4768-9193-D2A15A5420C7}"/>
    <cellStyle name="Millares 12 2 13 2" xfId="10774" xr:uid="{E2A3802C-70C7-4362-BD03-7C1C744BB405}"/>
    <cellStyle name="Millares 12 2 13 2 2" xfId="32277" xr:uid="{DDFE87B8-5D7B-4903-B234-CC72EAAD69CC}"/>
    <cellStyle name="Millares 12 2 13 3" xfId="17409" xr:uid="{D35E9831-30CF-4F5F-B9CB-E77F0A346CC3}"/>
    <cellStyle name="Millares 12 2 13 3 2" xfId="38912" xr:uid="{89B5CDC2-B5C7-4DF7-BCAC-BF1669901E34}"/>
    <cellStyle name="Millares 12 2 13 4" xfId="24014" xr:uid="{E5924529-B8CB-44CF-8BC6-18ECCD7C68CE}"/>
    <cellStyle name="Millares 12 2 13 5" xfId="45517" xr:uid="{8936F057-14AC-4F24-9EAF-D07A2AC76DE0}"/>
    <cellStyle name="Millares 12 2 13 6" xfId="52121" xr:uid="{F1489483-EDD6-4409-8C37-58404DD2DFD0}"/>
    <cellStyle name="Millares 12 2 14" xfId="3019" xr:uid="{2CCAFDE0-9A55-44EB-A9DF-FC4EC60A7063}"/>
    <cellStyle name="Millares 12 2 14 2" xfId="11285" xr:uid="{1DE07B1E-B0F0-442A-B35D-0397A3A62A58}"/>
    <cellStyle name="Millares 12 2 14 2 2" xfId="32788" xr:uid="{A3F70828-3D20-4148-9612-3A1E547B7974}"/>
    <cellStyle name="Millares 12 2 14 3" xfId="17920" xr:uid="{55ED64C3-59F6-44BD-A5C2-BAF339F6280E}"/>
    <cellStyle name="Millares 12 2 14 3 2" xfId="39423" xr:uid="{563B8C7C-7E88-4724-B44A-D4D55CFEEB4B}"/>
    <cellStyle name="Millares 12 2 14 4" xfId="24525" xr:uid="{CF369037-A8EE-445D-8088-5613C153353C}"/>
    <cellStyle name="Millares 12 2 14 5" xfId="46028" xr:uid="{B51E5153-55B4-494F-A4BE-419D44D9B75C}"/>
    <cellStyle name="Millares 12 2 14 6" xfId="52632" xr:uid="{A5860810-42DD-4034-845F-5CFB4D177DA3}"/>
    <cellStyle name="Millares 12 2 15" xfId="4654" xr:uid="{63BB0630-1910-4582-897C-1901703F2E36}"/>
    <cellStyle name="Millares 12 2 15 2" xfId="12920" xr:uid="{03321FE8-D339-4CB8-9A5D-BE20F71768AB}"/>
    <cellStyle name="Millares 12 2 15 2 2" xfId="34423" xr:uid="{654BD4F6-FCBB-47A3-9725-23EAAE3CA689}"/>
    <cellStyle name="Millares 12 2 15 3" xfId="19555" xr:uid="{A41C443C-99BC-4EF1-8104-46D0825FAE8F}"/>
    <cellStyle name="Millares 12 2 15 3 2" xfId="41058" xr:uid="{DB8413C3-8905-48CE-8609-5A03C6CB364D}"/>
    <cellStyle name="Millares 12 2 15 4" xfId="26160" xr:uid="{4A404716-3058-4DCF-91ED-675D134C4307}"/>
    <cellStyle name="Millares 12 2 15 5" xfId="47663" xr:uid="{62D32556-8490-4A34-ACC7-0FEDC9CC3BBA}"/>
    <cellStyle name="Millares 12 2 15 6" xfId="54267" xr:uid="{68D9FF58-8B9A-4778-A8A2-DE51120E65EA}"/>
    <cellStyle name="Millares 12 2 16" xfId="5157" xr:uid="{91064BB3-3D1E-4BCC-9B02-31D270EE6500}"/>
    <cellStyle name="Millares 12 2 16 2" xfId="13423" xr:uid="{CD1586F9-D8AF-4A6B-8AFE-8CFA54538041}"/>
    <cellStyle name="Millares 12 2 16 2 2" xfId="34926" xr:uid="{D87B408A-D756-4ED5-9244-C0708537DF38}"/>
    <cellStyle name="Millares 12 2 16 3" xfId="20058" xr:uid="{63EBAA46-9887-4705-8E95-C7C5882C052C}"/>
    <cellStyle name="Millares 12 2 16 3 2" xfId="41561" xr:uid="{D0551EBB-14A1-4888-A7C2-5EEDF5C130C6}"/>
    <cellStyle name="Millares 12 2 16 4" xfId="26663" xr:uid="{28DFAEFA-D20A-48FE-9475-E584746412C9}"/>
    <cellStyle name="Millares 12 2 16 5" xfId="48166" xr:uid="{4501705A-EE9E-49E8-A7BF-34B3D175664C}"/>
    <cellStyle name="Millares 12 2 16 6" xfId="54770" xr:uid="{69F9C489-E3BA-44CF-8201-157DAB849660}"/>
    <cellStyle name="Millares 12 2 17" xfId="6798" xr:uid="{EDCB761B-4267-4E0B-B085-6BAF0A25DE83}"/>
    <cellStyle name="Millares 12 2 17 2" xfId="28301" xr:uid="{092B3AD9-617B-40F2-92CF-B33413758F17}"/>
    <cellStyle name="Millares 12 2 18" xfId="8451" xr:uid="{C68A890D-F53C-4AEC-8077-05C69A9C5B4A}"/>
    <cellStyle name="Millares 12 2 18 2" xfId="29954" xr:uid="{8B89AA89-C915-419D-95B3-B6216C9A0B45}"/>
    <cellStyle name="Millares 12 2 19" xfId="15091" xr:uid="{BC9AEC0D-EDDE-49EF-A78C-CBF8ABB470C1}"/>
    <cellStyle name="Millares 12 2 19 2" xfId="36594" xr:uid="{7892EEF2-0145-4B13-897A-F830280D8E36}"/>
    <cellStyle name="Millares 12 2 2" xfId="133" xr:uid="{A9FDD5AF-D084-4ED2-A1CC-1A0F4DC4B34E}"/>
    <cellStyle name="Millares 12 2 2 10" xfId="3036" xr:uid="{F4A1B7FB-0AE1-4ED3-AF59-799BC2B9247E}"/>
    <cellStyle name="Millares 12 2 2 10 2" xfId="11302" xr:uid="{B3148A7E-C22C-4C5D-B0C1-E029469D4846}"/>
    <cellStyle name="Millares 12 2 2 10 2 2" xfId="32805" xr:uid="{5159D977-FC52-4983-B4A8-6352D9AA2D53}"/>
    <cellStyle name="Millares 12 2 2 10 3" xfId="17937" xr:uid="{711A52B8-6943-47D6-97B9-B1FEA410D3B5}"/>
    <cellStyle name="Millares 12 2 2 10 3 2" xfId="39440" xr:uid="{BBD75219-8368-4CF4-AD6B-53EFDCD538D7}"/>
    <cellStyle name="Millares 12 2 2 10 4" xfId="24542" xr:uid="{245A6CAD-744E-4268-8FBD-B871CEFFEAD2}"/>
    <cellStyle name="Millares 12 2 2 10 5" xfId="46045" xr:uid="{C3E37EF2-C754-46A8-BCF6-CCB33AD5C2C6}"/>
    <cellStyle name="Millares 12 2 2 10 6" xfId="52649" xr:uid="{5462A88F-C977-4920-82A6-508F5B73E42F}"/>
    <cellStyle name="Millares 12 2 2 11" xfId="4671" xr:uid="{E43BF1D7-F64D-45A9-B718-5357B1624F17}"/>
    <cellStyle name="Millares 12 2 2 11 2" xfId="12937" xr:uid="{1B914DD8-DA2F-4CD9-8624-A448513BE345}"/>
    <cellStyle name="Millares 12 2 2 11 2 2" xfId="34440" xr:uid="{9FAA83D1-B600-4E8E-AEFF-6A34113B9FB0}"/>
    <cellStyle name="Millares 12 2 2 11 3" xfId="19572" xr:uid="{AE2A61BB-6F73-455E-A319-D05A5E1FF2B7}"/>
    <cellStyle name="Millares 12 2 2 11 3 2" xfId="41075" xr:uid="{22E32BFC-F657-468E-96AE-9E1232017437}"/>
    <cellStyle name="Millares 12 2 2 11 4" xfId="26177" xr:uid="{80ABED3B-FC98-46DA-AEFE-508038728E03}"/>
    <cellStyle name="Millares 12 2 2 11 5" xfId="47680" xr:uid="{328F9982-BC24-4108-90ED-0380968F2166}"/>
    <cellStyle name="Millares 12 2 2 11 6" xfId="54284" xr:uid="{B458B6A6-C33C-4B25-B53C-4979D3F4AFED}"/>
    <cellStyle name="Millares 12 2 2 12" xfId="5174" xr:uid="{4D646FE8-19BD-4CC0-90D9-F11D8B1C8CA9}"/>
    <cellStyle name="Millares 12 2 2 12 2" xfId="13440" xr:uid="{1B4D11B1-F624-4BDC-A28D-2787284ABAE1}"/>
    <cellStyle name="Millares 12 2 2 12 2 2" xfId="34943" xr:uid="{AD8C01D6-27D9-4FA7-A120-24C53464A406}"/>
    <cellStyle name="Millares 12 2 2 12 3" xfId="20075" xr:uid="{4FCD0DBC-5E35-4DC6-A04A-D2730888FC17}"/>
    <cellStyle name="Millares 12 2 2 12 3 2" xfId="41578" xr:uid="{970E4805-9F31-433D-949E-22229A37C51D}"/>
    <cellStyle name="Millares 12 2 2 12 4" xfId="26680" xr:uid="{DA2D35BF-C05D-4CB6-BDB7-83085E53EDF6}"/>
    <cellStyle name="Millares 12 2 2 12 5" xfId="48183" xr:uid="{C2432C92-8FD3-4474-B96E-E8CA662F2C99}"/>
    <cellStyle name="Millares 12 2 2 12 6" xfId="54787" xr:uid="{E75F101F-5F9C-4962-A6F1-36A5B114A190}"/>
    <cellStyle name="Millares 12 2 2 13" xfId="6815" xr:uid="{3CF9DCBC-2E92-490B-AF72-BDF1D70BF3BD}"/>
    <cellStyle name="Millares 12 2 2 13 2" xfId="28318" xr:uid="{C38D1BC9-9FCC-4D48-AB40-A395FAF645E3}"/>
    <cellStyle name="Millares 12 2 2 14" xfId="8469" xr:uid="{70CD5273-E8C7-4004-968F-1F64F6E803B1}"/>
    <cellStyle name="Millares 12 2 2 14 2" xfId="29972" xr:uid="{75CBF895-2245-4D1E-A5D9-3EB6F8AF0BC6}"/>
    <cellStyle name="Millares 12 2 2 15" xfId="15108" xr:uid="{5EF7891E-CEAA-44E0-864A-40BD0445DB3D}"/>
    <cellStyle name="Millares 12 2 2 15 2" xfId="36611" xr:uid="{6100D932-74D4-4D77-B486-117FA7B69C7E}"/>
    <cellStyle name="Millares 12 2 2 16" xfId="21713" xr:uid="{536A5B6D-22CF-4EBD-8691-1F3264C3F1A1}"/>
    <cellStyle name="Millares 12 2 2 17" xfId="43216" xr:uid="{DB0C90A6-CC45-4BC6-9781-3255B5F0543A}"/>
    <cellStyle name="Millares 12 2 2 18" xfId="49820" xr:uid="{7C1FD27C-013F-4CE3-AE88-1957480A8504}"/>
    <cellStyle name="Millares 12 2 2 2" xfId="171" xr:uid="{7E4B86A9-4348-429A-8A2F-2AEAEF1E3722}"/>
    <cellStyle name="Millares 12 2 2 2 10" xfId="4708" xr:uid="{10ECA168-6DE9-4C66-97F3-ADADB78BD5D6}"/>
    <cellStyle name="Millares 12 2 2 2 10 2" xfId="12974" xr:uid="{395C3ADE-A43D-48A6-B6B1-545251752FFF}"/>
    <cellStyle name="Millares 12 2 2 2 10 2 2" xfId="34477" xr:uid="{D347FBF8-8AC9-43D2-B659-B73A03051FAE}"/>
    <cellStyle name="Millares 12 2 2 2 10 3" xfId="19609" xr:uid="{A10670FE-24D5-4823-929E-CB1D69F01C76}"/>
    <cellStyle name="Millares 12 2 2 2 10 3 2" xfId="41112" xr:uid="{83FD005D-2E7C-4C51-9079-CFD44ECC33DA}"/>
    <cellStyle name="Millares 12 2 2 2 10 4" xfId="26214" xr:uid="{91748A85-CD7F-48FF-A732-438535488972}"/>
    <cellStyle name="Millares 12 2 2 2 10 5" xfId="47717" xr:uid="{A2996040-8CEB-4847-BC1B-2948F972BD31}"/>
    <cellStyle name="Millares 12 2 2 2 10 6" xfId="54321" xr:uid="{B74DCBA9-C305-4E44-ACA9-D8DDFE53A242}"/>
    <cellStyle name="Millares 12 2 2 2 11" xfId="5211" xr:uid="{986B04C3-E617-4505-BC6F-C56105614C86}"/>
    <cellStyle name="Millares 12 2 2 2 11 2" xfId="13477" xr:uid="{69C4B2DB-26D5-48C1-ABA9-285AFC4CC4FD}"/>
    <cellStyle name="Millares 12 2 2 2 11 2 2" xfId="34980" xr:uid="{4F2FF1BF-DA3C-4F91-B01A-0ADDFB949E15}"/>
    <cellStyle name="Millares 12 2 2 2 11 3" xfId="20112" xr:uid="{4663E768-661D-4D2C-A735-41375E29293C}"/>
    <cellStyle name="Millares 12 2 2 2 11 3 2" xfId="41615" xr:uid="{21B2EB5C-E848-46F0-8DD2-51D57CE4BC1D}"/>
    <cellStyle name="Millares 12 2 2 2 11 4" xfId="26717" xr:uid="{32B989AA-7CC8-4EEA-AA42-ADECDDE5AEDD}"/>
    <cellStyle name="Millares 12 2 2 2 11 5" xfId="48220" xr:uid="{26F385D0-0459-4BC1-B7F2-53CB11477CD9}"/>
    <cellStyle name="Millares 12 2 2 2 11 6" xfId="54824" xr:uid="{57FCBC1B-589A-4DEC-AB9D-1441D7DBD774}"/>
    <cellStyle name="Millares 12 2 2 2 12" xfId="6852" xr:uid="{D01602E0-A55D-4E8B-9E40-EE09518AFF51}"/>
    <cellStyle name="Millares 12 2 2 2 12 2" xfId="28355" xr:uid="{3B4C24B8-2021-4530-BF19-D91B0AB25B43}"/>
    <cellStyle name="Millares 12 2 2 2 13" xfId="8506" xr:uid="{6F4E587F-001D-4DE5-889C-EB0C7ADF7616}"/>
    <cellStyle name="Millares 12 2 2 2 13 2" xfId="30009" xr:uid="{AE964BA4-3123-4FC2-BB10-A5DBF5370F04}"/>
    <cellStyle name="Millares 12 2 2 2 14" xfId="15145" xr:uid="{7BE7092F-4665-4AB9-BD41-0CADC2470363}"/>
    <cellStyle name="Millares 12 2 2 2 14 2" xfId="36648" xr:uid="{F5F2063B-BB99-4AC3-8350-FDFCFD64DF94}"/>
    <cellStyle name="Millares 12 2 2 2 15" xfId="21750" xr:uid="{373F2699-804B-454E-AC43-8042999D2ACF}"/>
    <cellStyle name="Millares 12 2 2 2 16" xfId="43253" xr:uid="{ADF81D3A-6708-48AC-BFD6-2DAA93EDDDF2}"/>
    <cellStyle name="Millares 12 2 2 2 17" xfId="49857" xr:uid="{541D82EA-7BF5-4763-91DE-319D589E3429}"/>
    <cellStyle name="Millares 12 2 2 2 2" xfId="503" xr:uid="{43944B0E-867A-4494-B53F-76D7A94A4547}"/>
    <cellStyle name="Millares 12 2 2 2 2 10" xfId="7114" xr:uid="{1F30D88D-F0FB-4286-86A3-6B7D926480E0}"/>
    <cellStyle name="Millares 12 2 2 2 2 10 2" xfId="28617" xr:uid="{300A14D3-6AC2-4025-AA34-A5B7E7ACDF39}"/>
    <cellStyle name="Millares 12 2 2 2 2 11" xfId="8770" xr:uid="{8D81A039-0B52-44D8-9526-3FF65368DA11}"/>
    <cellStyle name="Millares 12 2 2 2 2 11 2" xfId="30273" xr:uid="{33C076A1-3DA3-46AB-B72C-98BAE143C239}"/>
    <cellStyle name="Millares 12 2 2 2 2 12" xfId="15406" xr:uid="{2C445D22-F6CA-4B7E-BFBA-E4B0C08A6014}"/>
    <cellStyle name="Millares 12 2 2 2 2 12 2" xfId="36909" xr:uid="{0724CCA0-1516-4326-BE12-6F699B7C5BFB}"/>
    <cellStyle name="Millares 12 2 2 2 2 13" xfId="22011" xr:uid="{6E88CA95-1EA0-40E9-A14D-73778BF48733}"/>
    <cellStyle name="Millares 12 2 2 2 2 14" xfId="43514" xr:uid="{0396F2ED-3216-4267-9346-F3B75BCBB85C}"/>
    <cellStyle name="Millares 12 2 2 2 2 15" xfId="50118" xr:uid="{4D477486-F8EE-4478-8B36-3E3A2F17D103}"/>
    <cellStyle name="Millares 12 2 2 2 2 2" xfId="785" xr:uid="{F438D061-5125-4930-9E0E-5C589FA6B20E}"/>
    <cellStyle name="Millares 12 2 2 2 2 2 10" xfId="15686" xr:uid="{5752B6C1-683A-4ECA-A587-ADDFD8FE5A93}"/>
    <cellStyle name="Millares 12 2 2 2 2 2 10 2" xfId="37189" xr:uid="{5B9042CA-D931-44D2-95A8-C11174E09637}"/>
    <cellStyle name="Millares 12 2 2 2 2 2 11" xfId="22291" xr:uid="{5ACF8B9C-846F-453B-8990-AF95CBAEC971}"/>
    <cellStyle name="Millares 12 2 2 2 2 2 12" xfId="43794" xr:uid="{D6CF4A6E-E6DD-4BAE-BB0A-6C4543483DF2}"/>
    <cellStyle name="Millares 12 2 2 2 2 2 13" xfId="50398" xr:uid="{75076B56-3AD5-4440-977C-168CCCEECBDA}"/>
    <cellStyle name="Millares 12 2 2 2 2 2 2" xfId="1731" xr:uid="{53129FB0-A3EA-40D3-A540-9C21D7531007}"/>
    <cellStyle name="Millares 12 2 2 2 2 2 2 2" xfId="4560" xr:uid="{D1B4E4F5-FFF1-4A2A-A3B7-176F56891EB7}"/>
    <cellStyle name="Millares 12 2 2 2 2 2 2 2 2" xfId="12826" xr:uid="{453E6D1A-CA1D-4F84-B807-D3DC8B23DE34}"/>
    <cellStyle name="Millares 12 2 2 2 2 2 2 2 2 2" xfId="34329" xr:uid="{9E1EECC4-2893-461E-B957-D793F7546595}"/>
    <cellStyle name="Millares 12 2 2 2 2 2 2 2 3" xfId="19461" xr:uid="{F03D4142-7F2E-475B-AB51-5247B00E9A01}"/>
    <cellStyle name="Millares 12 2 2 2 2 2 2 2 3 2" xfId="40964" xr:uid="{FAE03B04-E8D3-46AD-B4DC-2559EC38C8E9}"/>
    <cellStyle name="Millares 12 2 2 2 2 2 2 2 4" xfId="26066" xr:uid="{3537C71F-E5FA-4D69-8534-67EEE347C1A1}"/>
    <cellStyle name="Millares 12 2 2 2 2 2 2 2 5" xfId="47569" xr:uid="{98A9E309-C5D3-4E82-B48B-C922D5D79F3B}"/>
    <cellStyle name="Millares 12 2 2 2 2 2 2 2 6" xfId="54173" xr:uid="{A9D2D397-6C8F-48BD-A9A4-67D75C0A3875}"/>
    <cellStyle name="Millares 12 2 2 2 2 2 2 3" xfId="6699" xr:uid="{4A38414E-F547-440B-8CC5-F8C85B949CD5}"/>
    <cellStyle name="Millares 12 2 2 2 2 2 2 3 2" xfId="14965" xr:uid="{D743A0CF-0E6F-4E1C-8974-97F6ADF41832}"/>
    <cellStyle name="Millares 12 2 2 2 2 2 2 3 2 2" xfId="36468" xr:uid="{138B00A5-CF0D-44EC-9232-351047C9B774}"/>
    <cellStyle name="Millares 12 2 2 2 2 2 2 3 3" xfId="21600" xr:uid="{98715BD1-A55E-4842-AAF9-AA70B3F5976D}"/>
    <cellStyle name="Millares 12 2 2 2 2 2 2 3 3 2" xfId="43103" xr:uid="{DA0F4B48-4239-4276-8EF5-D8CFAE1817E2}"/>
    <cellStyle name="Millares 12 2 2 2 2 2 2 3 4" xfId="28205" xr:uid="{366B6348-9138-48C3-A65D-E45A0465E781}"/>
    <cellStyle name="Millares 12 2 2 2 2 2 2 3 5" xfId="49708" xr:uid="{1BB2195B-1E0F-473D-A1FA-4C8B5DC94CC7}"/>
    <cellStyle name="Millares 12 2 2 2 2 2 2 3 6" xfId="56312" xr:uid="{2C71CE93-C510-4F08-B77E-BB1C2542A7B2}"/>
    <cellStyle name="Millares 12 2 2 2 2 2 2 4" xfId="8340" xr:uid="{52B71CE9-8337-4FA4-ABF7-0ED302C9DFCC}"/>
    <cellStyle name="Millares 12 2 2 2 2 2 2 4 2" xfId="29843" xr:uid="{CBA0444E-6394-4E5A-8FEE-626DA6FD380C}"/>
    <cellStyle name="Millares 12 2 2 2 2 2 2 5" xfId="9997" xr:uid="{BD5CDC37-AA56-4860-B687-81758D1AA98E}"/>
    <cellStyle name="Millares 12 2 2 2 2 2 2 5 2" xfId="31500" xr:uid="{6E91BC7F-CCC4-4513-855B-AF0A506EC2E8}"/>
    <cellStyle name="Millares 12 2 2 2 2 2 2 6" xfId="16632" xr:uid="{D585A3E2-6970-4760-B6D0-79583039B5B6}"/>
    <cellStyle name="Millares 12 2 2 2 2 2 2 6 2" xfId="38135" xr:uid="{538DEF24-F625-47BF-BD93-99E0D3B424BA}"/>
    <cellStyle name="Millares 12 2 2 2 2 2 2 7" xfId="23237" xr:uid="{85F2670B-5ECA-4BCA-B6AE-46D777BD425A}"/>
    <cellStyle name="Millares 12 2 2 2 2 2 2 8" xfId="44740" xr:uid="{721426C6-B103-4ADE-8EA2-06A1F4AE2A97}"/>
    <cellStyle name="Millares 12 2 2 2 2 2 2 9" xfId="51344" xr:uid="{742D68CB-62FC-4B27-8BB4-70A580973C53}"/>
    <cellStyle name="Millares 12 2 2 2 2 2 3" xfId="2418" xr:uid="{4165CB36-1502-46BF-B4CE-84320C39EDD8}"/>
    <cellStyle name="Millares 12 2 2 2 2 2 3 2" xfId="10684" xr:uid="{54487263-A9A5-443A-AEAC-7447EDB330BA}"/>
    <cellStyle name="Millares 12 2 2 2 2 2 3 2 2" xfId="32187" xr:uid="{9E60BD27-622D-49C1-8788-793E4BAA051F}"/>
    <cellStyle name="Millares 12 2 2 2 2 2 3 3" xfId="17319" xr:uid="{EC3CD199-9C57-4303-A00E-4334D4E39E5D}"/>
    <cellStyle name="Millares 12 2 2 2 2 2 3 3 2" xfId="38822" xr:uid="{E4D3EA33-A872-4272-AB38-B0FF7D23C779}"/>
    <cellStyle name="Millares 12 2 2 2 2 2 3 4" xfId="23924" xr:uid="{07C6F1B9-9C17-41A1-8CBF-4916C3854156}"/>
    <cellStyle name="Millares 12 2 2 2 2 2 3 5" xfId="45427" xr:uid="{763BDEFA-0735-43E7-96C3-6A072BCA8B2E}"/>
    <cellStyle name="Millares 12 2 2 2 2 2 3 6" xfId="52031" xr:uid="{542721B7-2364-4909-A6B3-480DE233CE22}"/>
    <cellStyle name="Millares 12 2 2 2 2 2 4" xfId="2935" xr:uid="{5C0F2D06-B6D2-41C0-AC92-F3E06683087A}"/>
    <cellStyle name="Millares 12 2 2 2 2 2 4 2" xfId="11201" xr:uid="{D6904923-4432-4DB5-9ED3-946B5F102E79}"/>
    <cellStyle name="Millares 12 2 2 2 2 2 4 2 2" xfId="32704" xr:uid="{6B4C8B35-B5CE-4015-90D7-57106324C600}"/>
    <cellStyle name="Millares 12 2 2 2 2 2 4 3" xfId="17836" xr:uid="{744D732E-9EC7-445A-A161-EF1A1B1582A5}"/>
    <cellStyle name="Millares 12 2 2 2 2 2 4 3 2" xfId="39339" xr:uid="{32687B2C-87C2-4707-9E2D-9342392D1EEB}"/>
    <cellStyle name="Millares 12 2 2 2 2 2 4 4" xfId="24441" xr:uid="{167A9012-A4EC-439B-908C-8BDBB275F3A6}"/>
    <cellStyle name="Millares 12 2 2 2 2 2 4 5" xfId="45944" xr:uid="{9EEDC18A-D2F8-4C6B-9661-8EE493C4A36B}"/>
    <cellStyle name="Millares 12 2 2 2 2 2 4 6" xfId="52548" xr:uid="{2E698137-C276-4D64-A847-2086679AB585}"/>
    <cellStyle name="Millares 12 2 2 2 2 2 5" xfId="3614" xr:uid="{AF806AC8-9291-40FD-8C8D-440C81E9E1AD}"/>
    <cellStyle name="Millares 12 2 2 2 2 2 5 2" xfId="11880" xr:uid="{DC9ACAA5-8EDC-4147-98CB-5967E0A59456}"/>
    <cellStyle name="Millares 12 2 2 2 2 2 5 2 2" xfId="33383" xr:uid="{A72865CC-ED9A-4AC0-9F40-792C3E3A209A}"/>
    <cellStyle name="Millares 12 2 2 2 2 2 5 3" xfId="18515" xr:uid="{04A15BDA-076B-492D-8CFE-732AFC707500}"/>
    <cellStyle name="Millares 12 2 2 2 2 2 5 3 2" xfId="40018" xr:uid="{06149995-5061-4EC2-994D-94E180AB8702}"/>
    <cellStyle name="Millares 12 2 2 2 2 2 5 4" xfId="25120" xr:uid="{FB2BC9D2-8E14-4369-8D76-C390D1A2ED29}"/>
    <cellStyle name="Millares 12 2 2 2 2 2 5 5" xfId="46623" xr:uid="{E0AA9C13-F31A-4EBC-85BA-0E3E202C77DF}"/>
    <cellStyle name="Millares 12 2 2 2 2 2 5 6" xfId="53227" xr:uid="{70696F5B-EB9B-4458-8DD4-DDC4D8AD2AEF}"/>
    <cellStyle name="Millares 12 2 2 2 2 2 6" xfId="5079" xr:uid="{03217B24-3D7D-4FEA-AC12-BFDEF94A481B}"/>
    <cellStyle name="Millares 12 2 2 2 2 2 6 2" xfId="13345" xr:uid="{7416A9C0-B286-4374-867F-9CEB7F2B10CC}"/>
    <cellStyle name="Millares 12 2 2 2 2 2 6 2 2" xfId="34848" xr:uid="{9D9E0CCE-F901-4070-AD19-D41E3A16C1FC}"/>
    <cellStyle name="Millares 12 2 2 2 2 2 6 3" xfId="19980" xr:uid="{F6AAF871-1DDA-457F-BD9E-6BDB1D368D7B}"/>
    <cellStyle name="Millares 12 2 2 2 2 2 6 3 2" xfId="41483" xr:uid="{D3E3E3B1-3D39-446A-8B40-F457126D229E}"/>
    <cellStyle name="Millares 12 2 2 2 2 2 6 4" xfId="26585" xr:uid="{85F72016-3C66-4B92-ABCD-44F3CDCDB1A6}"/>
    <cellStyle name="Millares 12 2 2 2 2 2 6 5" xfId="48088" xr:uid="{5DC7EE03-40D9-4BB0-8B3A-C083A6E30FDD}"/>
    <cellStyle name="Millares 12 2 2 2 2 2 6 6" xfId="54692" xr:uid="{E49F900E-9119-4EC6-9633-EC310FBAF1D6}"/>
    <cellStyle name="Millares 12 2 2 2 2 2 7" xfId="5753" xr:uid="{CE8E0ABE-19D8-4702-9F4B-BBF623C685C3}"/>
    <cellStyle name="Millares 12 2 2 2 2 2 7 2" xfId="14019" xr:uid="{AA23E1B1-22D0-47B4-84D0-A6FC8C644BD3}"/>
    <cellStyle name="Millares 12 2 2 2 2 2 7 2 2" xfId="35522" xr:uid="{F99937F7-5A1E-4AE4-9860-FD4801F9E0DF}"/>
    <cellStyle name="Millares 12 2 2 2 2 2 7 3" xfId="20654" xr:uid="{A9349F29-E660-4667-BCF2-70ED6E4C724C}"/>
    <cellStyle name="Millares 12 2 2 2 2 2 7 3 2" xfId="42157" xr:uid="{9A0BD684-9261-49E4-880B-B8394E9479E3}"/>
    <cellStyle name="Millares 12 2 2 2 2 2 7 4" xfId="27259" xr:uid="{96411C49-0EA5-4AE2-B6BF-6DC8FE41C70D}"/>
    <cellStyle name="Millares 12 2 2 2 2 2 7 5" xfId="48762" xr:uid="{1EDFA9B1-3C86-4E1A-93A5-011B8EF48783}"/>
    <cellStyle name="Millares 12 2 2 2 2 2 7 6" xfId="55366" xr:uid="{92C5FE56-0307-4987-925C-E8AC6D45637E}"/>
    <cellStyle name="Millares 12 2 2 2 2 2 8" xfId="7394" xr:uid="{0A1F3479-C8C7-4E42-B68F-9AA066B6624D}"/>
    <cellStyle name="Millares 12 2 2 2 2 2 8 2" xfId="28897" xr:uid="{9F1D2442-101D-49D2-B804-D4D8626B87E3}"/>
    <cellStyle name="Millares 12 2 2 2 2 2 9" xfId="9051" xr:uid="{9393AA56-EFF7-408F-952E-2B22DF563B90}"/>
    <cellStyle name="Millares 12 2 2 2 2 2 9 2" xfId="30554" xr:uid="{BD83BB0F-371E-49E1-BCD2-500879B3FA73}"/>
    <cellStyle name="Millares 12 2 2 2 2 3" xfId="1055" xr:uid="{E7B0319E-5EF5-4502-94C0-DF97CA777B5A}"/>
    <cellStyle name="Millares 12 2 2 2 2 3 2" xfId="3884" xr:uid="{A8C2326D-8E96-453C-ACDF-2D36140F66C7}"/>
    <cellStyle name="Millares 12 2 2 2 2 3 2 2" xfId="12150" xr:uid="{5A75107A-5C1C-4F68-9AE3-4BB777AA74A3}"/>
    <cellStyle name="Millares 12 2 2 2 2 3 2 2 2" xfId="33653" xr:uid="{3ED14924-F099-4EF5-8C18-4B1E2B3B2688}"/>
    <cellStyle name="Millares 12 2 2 2 2 3 2 3" xfId="18785" xr:uid="{870AE973-DB8D-4801-91B1-76F7E2CDFAA8}"/>
    <cellStyle name="Millares 12 2 2 2 2 3 2 3 2" xfId="40288" xr:uid="{652086D6-4A76-4D0E-85DB-1560909571D5}"/>
    <cellStyle name="Millares 12 2 2 2 2 3 2 4" xfId="25390" xr:uid="{840E78D1-9A2E-45DA-88BF-844FA3ECD2A8}"/>
    <cellStyle name="Millares 12 2 2 2 2 3 2 5" xfId="46893" xr:uid="{242BF274-31B1-45E6-89F2-90E6BD4F63F6}"/>
    <cellStyle name="Millares 12 2 2 2 2 3 2 6" xfId="53497" xr:uid="{98CB4334-F8BE-4DBD-9D01-AE11762217A0}"/>
    <cellStyle name="Millares 12 2 2 2 2 3 3" xfId="6023" xr:uid="{D5C9BD49-54A8-4418-90F4-E0506F3ED1C1}"/>
    <cellStyle name="Millares 12 2 2 2 2 3 3 2" xfId="14289" xr:uid="{CDB757B3-B997-4E4C-9CEA-2B9999F53960}"/>
    <cellStyle name="Millares 12 2 2 2 2 3 3 2 2" xfId="35792" xr:uid="{EB2F390E-8B12-48BC-8837-A678F5BEA3C6}"/>
    <cellStyle name="Millares 12 2 2 2 2 3 3 3" xfId="20924" xr:uid="{520C00E4-B25E-4FA6-A087-DC72A69A96E3}"/>
    <cellStyle name="Millares 12 2 2 2 2 3 3 3 2" xfId="42427" xr:uid="{9053E362-24EF-4FB9-AF5D-A2D53E1E4EB3}"/>
    <cellStyle name="Millares 12 2 2 2 2 3 3 4" xfId="27529" xr:uid="{C27D0E91-6E09-434D-B03B-8A8F2A842BC6}"/>
    <cellStyle name="Millares 12 2 2 2 2 3 3 5" xfId="49032" xr:uid="{46C24DB6-B77D-421B-AFD1-1B4CF9F3FCE0}"/>
    <cellStyle name="Millares 12 2 2 2 2 3 3 6" xfId="55636" xr:uid="{7B3CFBB1-EFAC-44EF-BC63-7B8DBF5469DE}"/>
    <cellStyle name="Millares 12 2 2 2 2 3 4" xfId="7664" xr:uid="{729014F4-BCCF-424E-8DB7-F1F5EEF9350B}"/>
    <cellStyle name="Millares 12 2 2 2 2 3 4 2" xfId="29167" xr:uid="{32149394-8B17-4327-B6DA-177F4A25E1DF}"/>
    <cellStyle name="Millares 12 2 2 2 2 3 5" xfId="9321" xr:uid="{C34F5069-DBD4-47AE-9F87-B6F662159BFB}"/>
    <cellStyle name="Millares 12 2 2 2 2 3 5 2" xfId="30824" xr:uid="{F832CD8A-E5B8-4B4E-A73A-F121C2043CE9}"/>
    <cellStyle name="Millares 12 2 2 2 2 3 6" xfId="15956" xr:uid="{9BE5ABC4-86EF-49D5-A690-23221FA8AA12}"/>
    <cellStyle name="Millares 12 2 2 2 2 3 6 2" xfId="37459" xr:uid="{694961FF-5D8E-4BCF-93D8-B698E3F0A3C1}"/>
    <cellStyle name="Millares 12 2 2 2 2 3 7" xfId="22561" xr:uid="{0B6150CD-9AD5-4210-B6BA-1F2063A27F5D}"/>
    <cellStyle name="Millares 12 2 2 2 2 3 8" xfId="44064" xr:uid="{0A24091E-C246-4962-B12F-A989706EB5BB}"/>
    <cellStyle name="Millares 12 2 2 2 2 3 9" xfId="50668" xr:uid="{A4F9383E-B69E-4478-9AC8-FEE8CBE28F6F}"/>
    <cellStyle name="Millares 12 2 2 2 2 4" xfId="1451" xr:uid="{0B0D61B3-224C-41D8-8497-2BF06FF3B92F}"/>
    <cellStyle name="Millares 12 2 2 2 2 4 2" xfId="4280" xr:uid="{3E719611-E4F0-4CF6-B3DA-63BA6CC2FE6C}"/>
    <cellStyle name="Millares 12 2 2 2 2 4 2 2" xfId="12546" xr:uid="{86E6C16C-666F-49D7-8815-23DD81E43047}"/>
    <cellStyle name="Millares 12 2 2 2 2 4 2 2 2" xfId="34049" xr:uid="{D5473AF2-9D5D-4667-A02D-C53CE56A4EBB}"/>
    <cellStyle name="Millares 12 2 2 2 2 4 2 3" xfId="19181" xr:uid="{291E14F3-A12B-47E4-A0DB-34E4E5A61FF2}"/>
    <cellStyle name="Millares 12 2 2 2 2 4 2 3 2" xfId="40684" xr:uid="{AD1CC1EC-48D4-4358-958E-27E61427B24A}"/>
    <cellStyle name="Millares 12 2 2 2 2 4 2 4" xfId="25786" xr:uid="{B86C4ED7-E382-48D1-B191-1D0006FCC012}"/>
    <cellStyle name="Millares 12 2 2 2 2 4 2 5" xfId="47289" xr:uid="{CBC7F540-7FEB-452E-9B09-373CF81E5257}"/>
    <cellStyle name="Millares 12 2 2 2 2 4 2 6" xfId="53893" xr:uid="{972287C3-E1A7-4331-B443-6714B9E00D2E}"/>
    <cellStyle name="Millares 12 2 2 2 2 4 3" xfId="6419" xr:uid="{C8D22232-1E29-4589-ABDA-B92913B2A2FE}"/>
    <cellStyle name="Millares 12 2 2 2 2 4 3 2" xfId="14685" xr:uid="{93163B37-DDDA-4C0D-BB3A-6557FD6BC5E5}"/>
    <cellStyle name="Millares 12 2 2 2 2 4 3 2 2" xfId="36188" xr:uid="{2D9F0B64-7251-474D-8C1F-2BC220E28559}"/>
    <cellStyle name="Millares 12 2 2 2 2 4 3 3" xfId="21320" xr:uid="{085C3528-604B-420D-BBB5-2C16C06226F8}"/>
    <cellStyle name="Millares 12 2 2 2 2 4 3 3 2" xfId="42823" xr:uid="{2D4934D3-D657-464E-A2BD-75CD0F297425}"/>
    <cellStyle name="Millares 12 2 2 2 2 4 3 4" xfId="27925" xr:uid="{7066007B-B7D3-4469-9516-5D33A8407579}"/>
    <cellStyle name="Millares 12 2 2 2 2 4 3 5" xfId="49428" xr:uid="{9334C980-62AE-4A05-A4C1-CC536B25163E}"/>
    <cellStyle name="Millares 12 2 2 2 2 4 3 6" xfId="56032" xr:uid="{0396D17F-C55F-4FC2-826F-4335EF6FD80A}"/>
    <cellStyle name="Millares 12 2 2 2 2 4 4" xfId="8060" xr:uid="{CD567A9F-5619-48FD-93AB-7324B632A700}"/>
    <cellStyle name="Millares 12 2 2 2 2 4 4 2" xfId="29563" xr:uid="{3FB5A7FB-528F-4C68-92C8-4213BF32C032}"/>
    <cellStyle name="Millares 12 2 2 2 2 4 5" xfId="9717" xr:uid="{102BB19F-3A9F-419D-956A-066F4F095C0F}"/>
    <cellStyle name="Millares 12 2 2 2 2 4 5 2" xfId="31220" xr:uid="{A13C4074-745C-45E4-A84C-87A79846ADE8}"/>
    <cellStyle name="Millares 12 2 2 2 2 4 6" xfId="16352" xr:uid="{0421308A-FD81-4E3D-9839-715182D4172B}"/>
    <cellStyle name="Millares 12 2 2 2 2 4 6 2" xfId="37855" xr:uid="{70DC99BE-AEA5-4C04-87CB-FCD42E2D0E4A}"/>
    <cellStyle name="Millares 12 2 2 2 2 4 7" xfId="22957" xr:uid="{96229DC8-DC00-4089-B5F0-4D457E2DE072}"/>
    <cellStyle name="Millares 12 2 2 2 2 4 8" xfId="44460" xr:uid="{955F7C8F-E51B-4048-827D-FEFBE68C66A4}"/>
    <cellStyle name="Millares 12 2 2 2 2 4 9" xfId="51064" xr:uid="{9EF65D92-992E-4D84-BE4A-7B85213ADBEC}"/>
    <cellStyle name="Millares 12 2 2 2 2 5" xfId="2138" xr:uid="{5CC906A5-1351-49B8-BB4E-5CF1216DF764}"/>
    <cellStyle name="Millares 12 2 2 2 2 5 2" xfId="10404" xr:uid="{D8E40F9F-4F8D-49F9-9D94-43D4ABAFED36}"/>
    <cellStyle name="Millares 12 2 2 2 2 5 2 2" xfId="31907" xr:uid="{A40ACB7B-5E60-4367-A9FD-BC0BC56D283C}"/>
    <cellStyle name="Millares 12 2 2 2 2 5 3" xfId="17039" xr:uid="{4D27F1D1-2365-4D6F-AF5E-FF137856A695}"/>
    <cellStyle name="Millares 12 2 2 2 2 5 3 2" xfId="38542" xr:uid="{7E177DB3-13A4-4FCB-828A-F7F55EFFFABE}"/>
    <cellStyle name="Millares 12 2 2 2 2 5 4" xfId="23644" xr:uid="{C0665033-D660-4705-809C-6F3088810776}"/>
    <cellStyle name="Millares 12 2 2 2 2 5 5" xfId="45147" xr:uid="{64B4D12B-A5D3-47F2-8C27-1FE34F08BD7F}"/>
    <cellStyle name="Millares 12 2 2 2 2 5 6" xfId="51751" xr:uid="{D3EA696C-E88E-4E7C-B4B1-6ABEC04BEEC6}"/>
    <cellStyle name="Millares 12 2 2 2 2 6" xfId="2686" xr:uid="{4D741741-3905-44AE-AEA5-7AD9262C1661}"/>
    <cellStyle name="Millares 12 2 2 2 2 6 2" xfId="10952" xr:uid="{C7223CD4-190D-4E9D-9168-2519A6899C28}"/>
    <cellStyle name="Millares 12 2 2 2 2 6 2 2" xfId="32455" xr:uid="{3B05F798-DBAB-474D-B38C-1885CA9C4B43}"/>
    <cellStyle name="Millares 12 2 2 2 2 6 3" xfId="17587" xr:uid="{2547A5E1-8A8F-454F-B302-A32EE8A57D7A}"/>
    <cellStyle name="Millares 12 2 2 2 2 6 3 2" xfId="39090" xr:uid="{5D201F9B-0A02-4999-B348-BAEE8492D06C}"/>
    <cellStyle name="Millares 12 2 2 2 2 6 4" xfId="24192" xr:uid="{A64A1269-1581-4FEE-A8C9-270B6EF15007}"/>
    <cellStyle name="Millares 12 2 2 2 2 6 5" xfId="45695" xr:uid="{DB84AB27-3452-4EC7-9EB1-F613BE7672E4}"/>
    <cellStyle name="Millares 12 2 2 2 2 6 6" xfId="52299" xr:uid="{513BF802-FC2C-4A36-8199-B96D119ED3D4}"/>
    <cellStyle name="Millares 12 2 2 2 2 7" xfId="3334" xr:uid="{8A253120-C957-43CF-87A3-7FF8710FC3EC}"/>
    <cellStyle name="Millares 12 2 2 2 2 7 2" xfId="11600" xr:uid="{960D8AC5-455C-420D-9B47-2543C4A2A627}"/>
    <cellStyle name="Millares 12 2 2 2 2 7 2 2" xfId="33103" xr:uid="{08043D48-E824-4809-8FB0-B528CBEB7D1F}"/>
    <cellStyle name="Millares 12 2 2 2 2 7 3" xfId="18235" xr:uid="{CDB95FBC-9B4D-4490-A6F9-AB1A6E37BAA0}"/>
    <cellStyle name="Millares 12 2 2 2 2 7 3 2" xfId="39738" xr:uid="{CD59AB3A-7F86-4ADF-AB0E-905F2B18C6A4}"/>
    <cellStyle name="Millares 12 2 2 2 2 7 4" xfId="24840" xr:uid="{B989822D-E3E8-44F3-85DA-BC0DBDC1CDE4}"/>
    <cellStyle name="Millares 12 2 2 2 2 7 5" xfId="46343" xr:uid="{8AA1B195-2A78-4D80-9427-CFCF39FB73FE}"/>
    <cellStyle name="Millares 12 2 2 2 2 7 6" xfId="52947" xr:uid="{032B18AE-513F-4310-9D32-D5F48C84EF09}"/>
    <cellStyle name="Millares 12 2 2 2 2 8" xfId="4830" xr:uid="{9D87BDD6-DF53-45BB-9711-B1503C6CDAE2}"/>
    <cellStyle name="Millares 12 2 2 2 2 8 2" xfId="13096" xr:uid="{D4474DA8-D39C-49A6-9829-F9688B706E89}"/>
    <cellStyle name="Millares 12 2 2 2 2 8 2 2" xfId="34599" xr:uid="{EF91BBC2-D940-468B-8776-F96AF10F3B93}"/>
    <cellStyle name="Millares 12 2 2 2 2 8 3" xfId="19731" xr:uid="{4BF2E3A5-88AA-4BA4-846F-5CC72CB9F228}"/>
    <cellStyle name="Millares 12 2 2 2 2 8 3 2" xfId="41234" xr:uid="{00E49A9C-DC60-4CDE-B8D7-BDF5B8596EFD}"/>
    <cellStyle name="Millares 12 2 2 2 2 8 4" xfId="26336" xr:uid="{FC2EE853-C7EC-457E-ADFE-9F6C26861413}"/>
    <cellStyle name="Millares 12 2 2 2 2 8 5" xfId="47839" xr:uid="{589CACB6-5FC7-4052-AF08-E046D8335B60}"/>
    <cellStyle name="Millares 12 2 2 2 2 8 6" xfId="54443" xr:uid="{D62E622A-8046-4F68-B707-95791A185B13}"/>
    <cellStyle name="Millares 12 2 2 2 2 9" xfId="5473" xr:uid="{B463265F-C80D-4154-9173-24C05C36D60C}"/>
    <cellStyle name="Millares 12 2 2 2 2 9 2" xfId="13739" xr:uid="{60E537F9-CE8A-4F14-B790-1E1FD5CF07C1}"/>
    <cellStyle name="Millares 12 2 2 2 2 9 2 2" xfId="35242" xr:uid="{B33D55A1-5BB5-4BF8-B763-A26DAB6EAFAC}"/>
    <cellStyle name="Millares 12 2 2 2 2 9 3" xfId="20374" xr:uid="{FFC3B17B-B2AD-47D9-95BD-0EEFBFF6346B}"/>
    <cellStyle name="Millares 12 2 2 2 2 9 3 2" xfId="41877" xr:uid="{47A5FF74-5882-4EAA-B4DB-6F8D248FE4FB}"/>
    <cellStyle name="Millares 12 2 2 2 2 9 4" xfId="26979" xr:uid="{3299B994-8E96-463E-BF44-1B598DEA345E}"/>
    <cellStyle name="Millares 12 2 2 2 2 9 5" xfId="48482" xr:uid="{F2A210FE-5503-4B4A-A763-56319403A6B7}"/>
    <cellStyle name="Millares 12 2 2 2 2 9 6" xfId="55086" xr:uid="{5DFB03D8-55F0-42F9-87E8-549AAA8CD72F}"/>
    <cellStyle name="Millares 12 2 2 2 3" xfId="376" xr:uid="{FC830F39-BB17-40FB-B1A5-04561DFE9D87}"/>
    <cellStyle name="Millares 12 2 2 2 3 10" xfId="15279" xr:uid="{4B8FA95D-8720-4639-90AA-69D2E057BFDE}"/>
    <cellStyle name="Millares 12 2 2 2 3 10 2" xfId="36782" xr:uid="{0A593DAF-9BC0-4053-9FB6-7841F5A5500D}"/>
    <cellStyle name="Millares 12 2 2 2 3 11" xfId="21884" xr:uid="{45109212-D4F4-4CB7-B94E-4895997C5C62}"/>
    <cellStyle name="Millares 12 2 2 2 3 12" xfId="43387" xr:uid="{BEA6C33C-6948-433D-AAEA-0761D06BACAD}"/>
    <cellStyle name="Millares 12 2 2 2 3 13" xfId="49991" xr:uid="{B8E9BF03-3265-41FF-9C25-A21D7A04629F}"/>
    <cellStyle name="Millares 12 2 2 2 3 2" xfId="1324" xr:uid="{65AFDD24-00EB-4D72-A9CA-E4718A4DE165}"/>
    <cellStyle name="Millares 12 2 2 2 3 2 2" xfId="4153" xr:uid="{8AB8F6F1-C91D-4550-ACED-751A3FFE969A}"/>
    <cellStyle name="Millares 12 2 2 2 3 2 2 2" xfId="12419" xr:uid="{2566F9CC-B5DE-4269-97E8-69022B9C1301}"/>
    <cellStyle name="Millares 12 2 2 2 3 2 2 2 2" xfId="33922" xr:uid="{4862C464-297F-485D-BD71-ABFAEAD3B69F}"/>
    <cellStyle name="Millares 12 2 2 2 3 2 2 3" xfId="19054" xr:uid="{9FAABE70-C6A7-4DB4-9E24-3514CB52571D}"/>
    <cellStyle name="Millares 12 2 2 2 3 2 2 3 2" xfId="40557" xr:uid="{CE806911-7F1F-43B9-81FD-8EA8C5988EDC}"/>
    <cellStyle name="Millares 12 2 2 2 3 2 2 4" xfId="25659" xr:uid="{A0CB9C06-E48F-4CF7-BF37-EF1FFD46AD55}"/>
    <cellStyle name="Millares 12 2 2 2 3 2 2 5" xfId="47162" xr:uid="{DB39340B-AC4C-4BD2-8078-A5E54251165F}"/>
    <cellStyle name="Millares 12 2 2 2 3 2 2 6" xfId="53766" xr:uid="{E1E30CBB-F06D-492E-B244-2BD000F337B3}"/>
    <cellStyle name="Millares 12 2 2 2 3 2 3" xfId="6292" xr:uid="{171575E4-71F7-42A9-835F-8AFE0114439B}"/>
    <cellStyle name="Millares 12 2 2 2 3 2 3 2" xfId="14558" xr:uid="{E2E07778-A06B-4622-8AFC-A84D643CB119}"/>
    <cellStyle name="Millares 12 2 2 2 3 2 3 2 2" xfId="36061" xr:uid="{5A61DAD2-4980-4DDD-9271-526DF58AF390}"/>
    <cellStyle name="Millares 12 2 2 2 3 2 3 3" xfId="21193" xr:uid="{96DA3DC9-9257-46C9-A30E-DB5900E49C8E}"/>
    <cellStyle name="Millares 12 2 2 2 3 2 3 3 2" xfId="42696" xr:uid="{12E64644-945C-4738-B744-B7AB26238C4F}"/>
    <cellStyle name="Millares 12 2 2 2 3 2 3 4" xfId="27798" xr:uid="{A63DE845-6FB3-43C2-8B7D-3D9C1E1C2DB8}"/>
    <cellStyle name="Millares 12 2 2 2 3 2 3 5" xfId="49301" xr:uid="{65B46A5E-371A-416D-82B7-F990DD9F993E}"/>
    <cellStyle name="Millares 12 2 2 2 3 2 3 6" xfId="55905" xr:uid="{E55152D7-3A53-45B4-97E4-1CFBA23A3E7B}"/>
    <cellStyle name="Millares 12 2 2 2 3 2 4" xfId="7933" xr:uid="{FF8D5273-1791-41A6-A6A6-FC2F76C8F8DD}"/>
    <cellStyle name="Millares 12 2 2 2 3 2 4 2" xfId="29436" xr:uid="{70A4B358-6B1E-4856-8A93-E94FB3C4F294}"/>
    <cellStyle name="Millares 12 2 2 2 3 2 5" xfId="9590" xr:uid="{2FB8378E-2AFA-43A1-BF9F-E6090F889F7B}"/>
    <cellStyle name="Millares 12 2 2 2 3 2 5 2" xfId="31093" xr:uid="{77350EE3-58ED-4C10-AB18-F64AD3FB4E79}"/>
    <cellStyle name="Millares 12 2 2 2 3 2 6" xfId="16225" xr:uid="{BC4FB628-5ACF-4052-B23D-24BBA8B3DD4D}"/>
    <cellStyle name="Millares 12 2 2 2 3 2 6 2" xfId="37728" xr:uid="{50056817-C163-4363-BD29-295429B8D078}"/>
    <cellStyle name="Millares 12 2 2 2 3 2 7" xfId="22830" xr:uid="{60CE76BF-14A8-4780-90F9-E3C7B14EB73D}"/>
    <cellStyle name="Millares 12 2 2 2 3 2 8" xfId="44333" xr:uid="{813566E3-2365-499B-8893-254090C013B5}"/>
    <cellStyle name="Millares 12 2 2 2 3 2 9" xfId="50937" xr:uid="{47DFB637-BFDC-4FF2-B0BA-6C127376C7A5}"/>
    <cellStyle name="Millares 12 2 2 2 3 3" xfId="2011" xr:uid="{7A782582-89E0-42B3-833F-1EE1453981F0}"/>
    <cellStyle name="Millares 12 2 2 2 3 3 2" xfId="10277" xr:uid="{3841D5CD-DCF3-440C-BF8E-BB8D6AA2E745}"/>
    <cellStyle name="Millares 12 2 2 2 3 3 2 2" xfId="31780" xr:uid="{CC1C3B22-9B4F-419E-ACDF-2EB89921EB07}"/>
    <cellStyle name="Millares 12 2 2 2 3 3 3" xfId="16912" xr:uid="{2259C38C-151D-477C-9AB5-4305CE1D3802}"/>
    <cellStyle name="Millares 12 2 2 2 3 3 3 2" xfId="38415" xr:uid="{C8B09C25-6F2C-448D-A948-9CB56AED1CF5}"/>
    <cellStyle name="Millares 12 2 2 2 3 3 4" xfId="23517" xr:uid="{401C0A62-EE4C-4F6D-8A94-6807AD1AE618}"/>
    <cellStyle name="Millares 12 2 2 2 3 3 5" xfId="45020" xr:uid="{B9D766F7-8374-4E71-AC3C-EC66A6814959}"/>
    <cellStyle name="Millares 12 2 2 2 3 3 6" xfId="51624" xr:uid="{433A5DCE-9777-4A09-9D02-23777251C487}"/>
    <cellStyle name="Millares 12 2 2 2 3 4" xfId="2810" xr:uid="{8639177C-2FBB-44DE-AD15-2ED854496235}"/>
    <cellStyle name="Millares 12 2 2 2 3 4 2" xfId="11076" xr:uid="{10722899-0BCB-403B-803D-50BB73456758}"/>
    <cellStyle name="Millares 12 2 2 2 3 4 2 2" xfId="32579" xr:uid="{47D6FFA3-0C62-4721-9DC2-51E51CDE5652}"/>
    <cellStyle name="Millares 12 2 2 2 3 4 3" xfId="17711" xr:uid="{4F86D324-42FF-4AEB-A5D1-40EE4E3F8F2F}"/>
    <cellStyle name="Millares 12 2 2 2 3 4 3 2" xfId="39214" xr:uid="{8FAFD1C9-5062-4522-BBD2-A01DB6DED237}"/>
    <cellStyle name="Millares 12 2 2 2 3 4 4" xfId="24316" xr:uid="{F0B12CE3-94E9-425E-97A6-30917FD9564C}"/>
    <cellStyle name="Millares 12 2 2 2 3 4 5" xfId="45819" xr:uid="{F0E0136E-0B21-44F9-B5DF-C9FA79841724}"/>
    <cellStyle name="Millares 12 2 2 2 3 4 6" xfId="52423" xr:uid="{794B885F-4BB1-4AEC-A2EC-CE1BAC2936F8}"/>
    <cellStyle name="Millares 12 2 2 2 3 5" xfId="3207" xr:uid="{ADF71A1B-4B48-4817-AF2B-4D9FBD835AF8}"/>
    <cellStyle name="Millares 12 2 2 2 3 5 2" xfId="11473" xr:uid="{641568BF-38F8-4D87-AA8F-3F228D2DA02E}"/>
    <cellStyle name="Millares 12 2 2 2 3 5 2 2" xfId="32976" xr:uid="{C894143F-9BD0-4EA3-9AA1-3B41EAE74A74}"/>
    <cellStyle name="Millares 12 2 2 2 3 5 3" xfId="18108" xr:uid="{D0AF5684-20AD-4543-92FA-4283565A484A}"/>
    <cellStyle name="Millares 12 2 2 2 3 5 3 2" xfId="39611" xr:uid="{7B8E605E-2680-4FBD-B2C9-1610FB49DC64}"/>
    <cellStyle name="Millares 12 2 2 2 3 5 4" xfId="24713" xr:uid="{50B3095B-06E2-4B27-93B5-CAC3F151EA7E}"/>
    <cellStyle name="Millares 12 2 2 2 3 5 5" xfId="46216" xr:uid="{407221F6-2E8A-4EBB-B033-888ED7ED5388}"/>
    <cellStyle name="Millares 12 2 2 2 3 5 6" xfId="52820" xr:uid="{26036519-514D-4D3F-A02F-685A77BF0B70}"/>
    <cellStyle name="Millares 12 2 2 2 3 6" xfId="4954" xr:uid="{8CF9E1A3-07E8-436B-9D04-BAA2CAD78B02}"/>
    <cellStyle name="Millares 12 2 2 2 3 6 2" xfId="13220" xr:uid="{54337942-67F4-4039-A9F5-D0423F0EDAC8}"/>
    <cellStyle name="Millares 12 2 2 2 3 6 2 2" xfId="34723" xr:uid="{5165618E-6282-467D-95D9-93424EEB9142}"/>
    <cellStyle name="Millares 12 2 2 2 3 6 3" xfId="19855" xr:uid="{7D82284E-1DBF-4740-96AF-540B039239E1}"/>
    <cellStyle name="Millares 12 2 2 2 3 6 3 2" xfId="41358" xr:uid="{D93AA57B-1652-4E4B-B3C0-02F63EC793B1}"/>
    <cellStyle name="Millares 12 2 2 2 3 6 4" xfId="26460" xr:uid="{43C030A6-13B4-4091-9C27-99CB330E2309}"/>
    <cellStyle name="Millares 12 2 2 2 3 6 5" xfId="47963" xr:uid="{5638FDB6-A207-49AA-91C8-9FFE939C8BD3}"/>
    <cellStyle name="Millares 12 2 2 2 3 6 6" xfId="54567" xr:uid="{68A89E4F-E37B-4140-B9F9-C3992DAC664A}"/>
    <cellStyle name="Millares 12 2 2 2 3 7" xfId="5346" xr:uid="{21A75568-82F1-4DF3-B7BC-CD460BC138CE}"/>
    <cellStyle name="Millares 12 2 2 2 3 7 2" xfId="13612" xr:uid="{28B2001C-E675-4B6B-93C2-86C028C47A16}"/>
    <cellStyle name="Millares 12 2 2 2 3 7 2 2" xfId="35115" xr:uid="{FF2A454F-1619-4550-8414-7277A829241B}"/>
    <cellStyle name="Millares 12 2 2 2 3 7 3" xfId="20247" xr:uid="{B50FFC16-133B-467C-9B45-B2562F0EF388}"/>
    <cellStyle name="Millares 12 2 2 2 3 7 3 2" xfId="41750" xr:uid="{66013C22-D4D4-4F7F-8931-AAE5BB89FC69}"/>
    <cellStyle name="Millares 12 2 2 2 3 7 4" xfId="26852" xr:uid="{6E4A4C57-F738-4506-96E0-4066458AF550}"/>
    <cellStyle name="Millares 12 2 2 2 3 7 5" xfId="48355" xr:uid="{9927F7B5-46A4-4BB4-BAA5-BCE8B0B37485}"/>
    <cellStyle name="Millares 12 2 2 2 3 7 6" xfId="54959" xr:uid="{D4C90046-889D-4003-A876-1D193941B470}"/>
    <cellStyle name="Millares 12 2 2 2 3 8" xfId="6987" xr:uid="{D6B3DB7C-DED6-4AE3-94B9-1F8114DBD2B9}"/>
    <cellStyle name="Millares 12 2 2 2 3 8 2" xfId="28490" xr:uid="{B530599E-1194-4A26-95D8-B4D3AF8830FB}"/>
    <cellStyle name="Millares 12 2 2 2 3 9" xfId="8643" xr:uid="{B980DC1B-2A47-448B-8774-B56E9EBE9939}"/>
    <cellStyle name="Millares 12 2 2 2 3 9 2" xfId="30146" xr:uid="{82F3F140-27FC-436C-BD4F-D7311150E4DD}"/>
    <cellStyle name="Millares 12 2 2 2 4" xfId="660" xr:uid="{AD474D4E-7D40-41B7-905F-DBB85CDC6C93}"/>
    <cellStyle name="Millares 12 2 2 2 4 10" xfId="43669" xr:uid="{96769CA8-445F-429E-AC9C-394E2D315CA5}"/>
    <cellStyle name="Millares 12 2 2 2 4 11" xfId="50273" xr:uid="{FE59C0A5-D30D-4003-9232-7C527B31A20E}"/>
    <cellStyle name="Millares 12 2 2 2 4 2" xfId="1606" xr:uid="{51DE09FF-C8DF-48CC-A86D-625D61588BA5}"/>
    <cellStyle name="Millares 12 2 2 2 4 2 2" xfId="4435" xr:uid="{F0B56AD6-432B-46C5-9B4D-BC362D0D33F2}"/>
    <cellStyle name="Millares 12 2 2 2 4 2 2 2" xfId="12701" xr:uid="{1D71FE24-6D8F-4B7B-B040-1DCBB95E9E38}"/>
    <cellStyle name="Millares 12 2 2 2 4 2 2 2 2" xfId="34204" xr:uid="{8BD9DB5B-F595-40B5-B35F-D0E104051AB3}"/>
    <cellStyle name="Millares 12 2 2 2 4 2 2 3" xfId="19336" xr:uid="{73522120-9617-4350-BF37-90C1F9314CA4}"/>
    <cellStyle name="Millares 12 2 2 2 4 2 2 3 2" xfId="40839" xr:uid="{C84BC1F5-A292-4811-806E-A68E8C32F1C6}"/>
    <cellStyle name="Millares 12 2 2 2 4 2 2 4" xfId="25941" xr:uid="{F78CBC65-E972-4873-B7E0-21112E2C896D}"/>
    <cellStyle name="Millares 12 2 2 2 4 2 2 5" xfId="47444" xr:uid="{22607B44-3D29-444B-93E6-BC6BB4F3C95A}"/>
    <cellStyle name="Millares 12 2 2 2 4 2 2 6" xfId="54048" xr:uid="{B38C508E-CABB-48D3-A09C-C76836F6F4E2}"/>
    <cellStyle name="Millares 12 2 2 2 4 2 3" xfId="6574" xr:uid="{1CFA4926-C345-44B6-B805-19951ECD5872}"/>
    <cellStyle name="Millares 12 2 2 2 4 2 3 2" xfId="14840" xr:uid="{C6941709-BC55-4821-8C67-C02CCB23A3E3}"/>
    <cellStyle name="Millares 12 2 2 2 4 2 3 2 2" xfId="36343" xr:uid="{F792BEBA-A9B1-4856-BF4E-BAFAC0C02272}"/>
    <cellStyle name="Millares 12 2 2 2 4 2 3 3" xfId="21475" xr:uid="{08FBB409-15B3-4BDF-96E8-F350FF12F0C9}"/>
    <cellStyle name="Millares 12 2 2 2 4 2 3 3 2" xfId="42978" xr:uid="{798E0788-DC0B-40CA-8B17-33A2FA591480}"/>
    <cellStyle name="Millares 12 2 2 2 4 2 3 4" xfId="28080" xr:uid="{D6EC5C39-728B-419C-8F41-38D596FFFE67}"/>
    <cellStyle name="Millares 12 2 2 2 4 2 3 5" xfId="49583" xr:uid="{3E934C94-91DF-46A8-8B70-8D69BDE91947}"/>
    <cellStyle name="Millares 12 2 2 2 4 2 3 6" xfId="56187" xr:uid="{DE156550-B72D-4883-A924-E88CC42BEFD3}"/>
    <cellStyle name="Millares 12 2 2 2 4 2 4" xfId="8215" xr:uid="{B6A3EE8C-7495-4C09-96D4-D10FBB876F97}"/>
    <cellStyle name="Millares 12 2 2 2 4 2 4 2" xfId="29718" xr:uid="{54D53545-526B-4CB1-814C-B1561271499D}"/>
    <cellStyle name="Millares 12 2 2 2 4 2 5" xfId="9872" xr:uid="{10F3D9CB-AD18-49CC-BFF5-B6CBD44C1967}"/>
    <cellStyle name="Millares 12 2 2 2 4 2 5 2" xfId="31375" xr:uid="{1DF5C68D-E53C-4B03-B94F-A55EBF21DA0F}"/>
    <cellStyle name="Millares 12 2 2 2 4 2 6" xfId="16507" xr:uid="{50213331-2BE0-41BA-B77D-1E3ED9BCCAB4}"/>
    <cellStyle name="Millares 12 2 2 2 4 2 6 2" xfId="38010" xr:uid="{66CBC8DE-BBA0-4B5A-BDC8-C109598722E7}"/>
    <cellStyle name="Millares 12 2 2 2 4 2 7" xfId="23112" xr:uid="{ECBD4718-EC89-42E1-9CC2-F211BD515E75}"/>
    <cellStyle name="Millares 12 2 2 2 4 2 8" xfId="44615" xr:uid="{26698B26-A19E-4D71-9560-037A345DFD58}"/>
    <cellStyle name="Millares 12 2 2 2 4 2 9" xfId="51219" xr:uid="{9E2D14C5-E542-4087-A345-D49FD482A520}"/>
    <cellStyle name="Millares 12 2 2 2 4 3" xfId="2293" xr:uid="{D1268EC5-EE53-49AE-A737-BC8159AE69CF}"/>
    <cellStyle name="Millares 12 2 2 2 4 3 2" xfId="10559" xr:uid="{A317DF72-E0EA-4313-995B-63D9A473BAF0}"/>
    <cellStyle name="Millares 12 2 2 2 4 3 2 2" xfId="32062" xr:uid="{8A79449D-519F-4DDB-9DC5-FECDD9A985BC}"/>
    <cellStyle name="Millares 12 2 2 2 4 3 3" xfId="17194" xr:uid="{04CC95DE-E858-4BB7-AC5B-D7B91D2E956B}"/>
    <cellStyle name="Millares 12 2 2 2 4 3 3 2" xfId="38697" xr:uid="{0AF95DF5-0E7C-43DC-A7F2-0E9D491AA0E5}"/>
    <cellStyle name="Millares 12 2 2 2 4 3 4" xfId="23799" xr:uid="{BE2402EB-13F4-43D0-A617-592AB9B8949A}"/>
    <cellStyle name="Millares 12 2 2 2 4 3 5" xfId="45302" xr:uid="{EBBB68C6-1559-4940-9FFC-45A43ABAD225}"/>
    <cellStyle name="Millares 12 2 2 2 4 3 6" xfId="51906" xr:uid="{0B213F8E-6458-436E-BA18-BB64AB69E16E}"/>
    <cellStyle name="Millares 12 2 2 2 4 4" xfId="3489" xr:uid="{1E0E8D44-F5D9-490E-8960-4CA02765DBE6}"/>
    <cellStyle name="Millares 12 2 2 2 4 4 2" xfId="11755" xr:uid="{A6CB03E3-3BC0-4C4E-B488-BECA795F97F9}"/>
    <cellStyle name="Millares 12 2 2 2 4 4 2 2" xfId="33258" xr:uid="{536579EE-1581-4C16-94F8-132A073D8A86}"/>
    <cellStyle name="Millares 12 2 2 2 4 4 3" xfId="18390" xr:uid="{C457AA6C-83C4-4ABB-8D64-6ADA32940641}"/>
    <cellStyle name="Millares 12 2 2 2 4 4 3 2" xfId="39893" xr:uid="{91D1D1DC-D104-46E8-8210-9A829978ACF8}"/>
    <cellStyle name="Millares 12 2 2 2 4 4 4" xfId="24995" xr:uid="{BEA6E2E8-4575-4739-8807-2C4DB1FB2BD0}"/>
    <cellStyle name="Millares 12 2 2 2 4 4 5" xfId="46498" xr:uid="{B20D70DC-F5A1-4AD4-A1AA-DA511873BC53}"/>
    <cellStyle name="Millares 12 2 2 2 4 4 6" xfId="53102" xr:uid="{F3D8DA59-B49B-41DD-811E-BA7EBB7EB680}"/>
    <cellStyle name="Millares 12 2 2 2 4 5" xfId="5628" xr:uid="{4D198372-8DB5-4AF7-86E2-2C80EECB13DC}"/>
    <cellStyle name="Millares 12 2 2 2 4 5 2" xfId="13894" xr:uid="{2650DA9C-DC7D-4A1A-91D2-F5C834368551}"/>
    <cellStyle name="Millares 12 2 2 2 4 5 2 2" xfId="35397" xr:uid="{FEBE2DAD-92B7-4AAF-A46E-E34589A03367}"/>
    <cellStyle name="Millares 12 2 2 2 4 5 3" xfId="20529" xr:uid="{6E582C3B-C0B5-4398-8690-C9DE310949A2}"/>
    <cellStyle name="Millares 12 2 2 2 4 5 3 2" xfId="42032" xr:uid="{445E420C-A15B-4D35-BCD2-69BFB0C25110}"/>
    <cellStyle name="Millares 12 2 2 2 4 5 4" xfId="27134" xr:uid="{047FDED1-7ABA-4836-90A0-59DE7B627C2F}"/>
    <cellStyle name="Millares 12 2 2 2 4 5 5" xfId="48637" xr:uid="{32C5D96C-1A11-40D1-BFE7-19708C9F110A}"/>
    <cellStyle name="Millares 12 2 2 2 4 5 6" xfId="55241" xr:uid="{A6926041-894C-40DE-BF1D-0D74D4F6A352}"/>
    <cellStyle name="Millares 12 2 2 2 4 6" xfId="7269" xr:uid="{88CF5A38-609E-4044-BD3B-095674DFC894}"/>
    <cellStyle name="Millares 12 2 2 2 4 6 2" xfId="28772" xr:uid="{DEEC42C5-F3EE-4128-8630-B0638A30E116}"/>
    <cellStyle name="Millares 12 2 2 2 4 7" xfId="8926" xr:uid="{956CB7CF-2263-4C2A-BC1D-F9CF52397B4F}"/>
    <cellStyle name="Millares 12 2 2 2 4 7 2" xfId="30429" xr:uid="{1110877B-576D-4F01-B8BA-96D1834970E4}"/>
    <cellStyle name="Millares 12 2 2 2 4 8" xfId="15561" xr:uid="{F1005D1B-A7C8-4B75-BEE1-72F6BB206458}"/>
    <cellStyle name="Millares 12 2 2 2 4 8 2" xfId="37064" xr:uid="{74CEBA0F-5962-41CC-8158-6969E5C75E89}"/>
    <cellStyle name="Millares 12 2 2 2 4 9" xfId="22166" xr:uid="{20026EEF-766D-413C-817F-926FDECD8629}"/>
    <cellStyle name="Millares 12 2 2 2 5" xfId="928" xr:uid="{43D45CD6-9EA9-43FB-992F-6C62CB43281E}"/>
    <cellStyle name="Millares 12 2 2 2 5 2" xfId="3757" xr:uid="{F7E4250B-B8BF-4800-831A-FBC1E6446DEE}"/>
    <cellStyle name="Millares 12 2 2 2 5 2 2" xfId="12023" xr:uid="{54B01D38-BEDC-4AFA-A8B6-5E238F6AA3F3}"/>
    <cellStyle name="Millares 12 2 2 2 5 2 2 2" xfId="33526" xr:uid="{56D435A6-0E68-44CC-A7BE-5295D14741D0}"/>
    <cellStyle name="Millares 12 2 2 2 5 2 3" xfId="18658" xr:uid="{2C7C74BD-1D91-4E3E-AB3A-EC4FBE3FE39F}"/>
    <cellStyle name="Millares 12 2 2 2 5 2 3 2" xfId="40161" xr:uid="{69B657ED-AB7E-4600-B427-4816D4840B97}"/>
    <cellStyle name="Millares 12 2 2 2 5 2 4" xfId="25263" xr:uid="{77C475CB-5C1A-4C00-9BA0-DAE685FC48AA}"/>
    <cellStyle name="Millares 12 2 2 2 5 2 5" xfId="46766" xr:uid="{AF3E732E-4806-4395-A805-35A330B9199F}"/>
    <cellStyle name="Millares 12 2 2 2 5 2 6" xfId="53370" xr:uid="{58AB98FC-6768-417C-AA99-7FA3B7F55E2C}"/>
    <cellStyle name="Millares 12 2 2 2 5 3" xfId="5896" xr:uid="{5D67C03A-A2EC-490F-9656-6673ADD94432}"/>
    <cellStyle name="Millares 12 2 2 2 5 3 2" xfId="14162" xr:uid="{9BFEB571-BA92-4D76-BA06-5AE4E99AF4FF}"/>
    <cellStyle name="Millares 12 2 2 2 5 3 2 2" xfId="35665" xr:uid="{0DF2D761-9A37-4587-B3BB-65D1C167CB2B}"/>
    <cellStyle name="Millares 12 2 2 2 5 3 3" xfId="20797" xr:uid="{1983CA4D-4CBA-4800-B12D-F0B77F64776F}"/>
    <cellStyle name="Millares 12 2 2 2 5 3 3 2" xfId="42300" xr:uid="{B4C1BB42-C63A-4EDD-BC9E-6A7CD77FA3C8}"/>
    <cellStyle name="Millares 12 2 2 2 5 3 4" xfId="27402" xr:uid="{B94DF6FD-4108-4B74-9606-584CAECC04B6}"/>
    <cellStyle name="Millares 12 2 2 2 5 3 5" xfId="48905" xr:uid="{2E611D8A-4057-4EB5-B467-FB3D61D870AA}"/>
    <cellStyle name="Millares 12 2 2 2 5 3 6" xfId="55509" xr:uid="{94CDFC8F-22A7-4ABC-82B9-1DE4C2AD9C51}"/>
    <cellStyle name="Millares 12 2 2 2 5 4" xfId="7537" xr:uid="{7B7D4D58-9938-408F-A485-D11A5ADB7065}"/>
    <cellStyle name="Millares 12 2 2 2 5 4 2" xfId="29040" xr:uid="{80A60DA8-5DD7-435C-AF35-894B141E623C}"/>
    <cellStyle name="Millares 12 2 2 2 5 5" xfId="9194" xr:uid="{F9334E30-7F81-4544-9386-23D9A4AC12CD}"/>
    <cellStyle name="Millares 12 2 2 2 5 5 2" xfId="30697" xr:uid="{5256749C-0B2E-4CE7-8C68-C507FE708DF4}"/>
    <cellStyle name="Millares 12 2 2 2 5 6" xfId="15829" xr:uid="{77814DAA-3FE5-411C-878D-54041A398D6E}"/>
    <cellStyle name="Millares 12 2 2 2 5 6 2" xfId="37332" xr:uid="{BA2BB5A4-48A0-4F59-B078-0DD1A2BD6B94}"/>
    <cellStyle name="Millares 12 2 2 2 5 7" xfId="22434" xr:uid="{9C8C6D5B-34B8-480E-A6DB-E6162B4AE752}"/>
    <cellStyle name="Millares 12 2 2 2 5 8" xfId="43937" xr:uid="{E81C9276-8F61-41A0-9308-1942C802991E}"/>
    <cellStyle name="Millares 12 2 2 2 5 9" xfId="50541" xr:uid="{66CE78B5-DC7A-4542-BD9D-5E83F22B05B1}"/>
    <cellStyle name="Millares 12 2 2 2 6" xfId="1189" xr:uid="{0CE63F19-655C-4452-82B7-076BF2103140}"/>
    <cellStyle name="Millares 12 2 2 2 6 2" xfId="4018" xr:uid="{07F42834-99AC-4F20-86D0-3EE0955DA8EE}"/>
    <cellStyle name="Millares 12 2 2 2 6 2 2" xfId="12284" xr:uid="{2E23C431-AE8A-4C91-8C38-1217DC277BF3}"/>
    <cellStyle name="Millares 12 2 2 2 6 2 2 2" xfId="33787" xr:uid="{F86F079B-E17A-4F8E-AD71-FA33DDF1DD4D}"/>
    <cellStyle name="Millares 12 2 2 2 6 2 3" xfId="18919" xr:uid="{AECD75A5-8147-45A9-BB3F-FD6C2C2EFDDA}"/>
    <cellStyle name="Millares 12 2 2 2 6 2 3 2" xfId="40422" xr:uid="{ABFF15BE-FEEE-488D-8407-AB5C9B466374}"/>
    <cellStyle name="Millares 12 2 2 2 6 2 4" xfId="25524" xr:uid="{ECB2B875-1B69-4E05-A706-FB6C1528C26B}"/>
    <cellStyle name="Millares 12 2 2 2 6 2 5" xfId="47027" xr:uid="{F527322F-CE45-40BB-9B3A-214F39CAC747}"/>
    <cellStyle name="Millares 12 2 2 2 6 2 6" xfId="53631" xr:uid="{8DEF9395-3546-408E-95BC-2BFC62A188DB}"/>
    <cellStyle name="Millares 12 2 2 2 6 3" xfId="6157" xr:uid="{1A7EB408-566A-4CF1-87E4-0F653133F86C}"/>
    <cellStyle name="Millares 12 2 2 2 6 3 2" xfId="14423" xr:uid="{E937FD98-43BB-43B9-9A17-C2B3DA38DFD4}"/>
    <cellStyle name="Millares 12 2 2 2 6 3 2 2" xfId="35926" xr:uid="{FDDCC051-8A49-4AD3-9F2B-7C93BDFA4A47}"/>
    <cellStyle name="Millares 12 2 2 2 6 3 3" xfId="21058" xr:uid="{63DF32C7-05A0-4237-8550-AF989D1C3032}"/>
    <cellStyle name="Millares 12 2 2 2 6 3 3 2" xfId="42561" xr:uid="{E60C41DF-AEAD-444A-B0DC-AAC2598C8D0D}"/>
    <cellStyle name="Millares 12 2 2 2 6 3 4" xfId="27663" xr:uid="{FCF021C1-8BCB-491F-9ECA-CD33FF71DB78}"/>
    <cellStyle name="Millares 12 2 2 2 6 3 5" xfId="49166" xr:uid="{0A84777E-6F3D-4B2A-90E2-7045FE68FBD8}"/>
    <cellStyle name="Millares 12 2 2 2 6 3 6" xfId="55770" xr:uid="{64F006B7-9C90-4B0F-8A41-B2C8EFC3CF47}"/>
    <cellStyle name="Millares 12 2 2 2 6 4" xfId="7798" xr:uid="{CF99C9A6-09F8-45AD-8B7B-0DEB9D860895}"/>
    <cellStyle name="Millares 12 2 2 2 6 4 2" xfId="29301" xr:uid="{68744D05-8B0B-4F1E-B0A7-4047228F8AF2}"/>
    <cellStyle name="Millares 12 2 2 2 6 5" xfId="9455" xr:uid="{27840BD7-E6D9-4067-85B5-73A063FC86F8}"/>
    <cellStyle name="Millares 12 2 2 2 6 5 2" xfId="30958" xr:uid="{02DC31DB-D0FB-48A7-B1ED-3222C83EEE05}"/>
    <cellStyle name="Millares 12 2 2 2 6 6" xfId="16090" xr:uid="{0B0A327E-B2A1-406E-B93C-7A30571204E5}"/>
    <cellStyle name="Millares 12 2 2 2 6 6 2" xfId="37593" xr:uid="{9C437A78-4252-44BD-91D5-7A41DCB8BCD7}"/>
    <cellStyle name="Millares 12 2 2 2 6 7" xfId="22695" xr:uid="{78EF9ACE-058C-4EF1-98DE-FB1BE4CE4AC6}"/>
    <cellStyle name="Millares 12 2 2 2 6 8" xfId="44198" xr:uid="{59DD8056-227F-491D-8332-9D33AB7791BC}"/>
    <cellStyle name="Millares 12 2 2 2 6 9" xfId="50802" xr:uid="{485A6AE3-153B-4CDD-9092-CE35E0607532}"/>
    <cellStyle name="Millares 12 2 2 2 7" xfId="1877" xr:uid="{ACBEE409-344E-48AB-98D6-FC03F3D219CD}"/>
    <cellStyle name="Millares 12 2 2 2 7 2" xfId="10143" xr:uid="{F4293901-9E8E-4C93-B6B4-73EC80E45EFC}"/>
    <cellStyle name="Millares 12 2 2 2 7 2 2" xfId="31646" xr:uid="{15C36281-52D1-472C-9325-E1EB9AC2B963}"/>
    <cellStyle name="Millares 12 2 2 2 7 3" xfId="16778" xr:uid="{2EDFD68A-3643-44D7-93D1-510B4555179B}"/>
    <cellStyle name="Millares 12 2 2 2 7 3 2" xfId="38281" xr:uid="{916109F5-567B-4E6B-8C66-1F278B80B5C0}"/>
    <cellStyle name="Millares 12 2 2 2 7 4" xfId="23383" xr:uid="{FB4E7E69-FE30-4AEB-9D8F-FDAD42227FD8}"/>
    <cellStyle name="Millares 12 2 2 2 7 5" xfId="44886" xr:uid="{37BD7E80-EB92-4587-A341-04B0F9859E31}"/>
    <cellStyle name="Millares 12 2 2 2 7 6" xfId="51490" xr:uid="{3476828B-0A0A-488F-BFF1-307225F430D8}"/>
    <cellStyle name="Millares 12 2 2 2 8" xfId="2562" xr:uid="{D593B838-C1FE-4FD3-8B74-D739B6E3A14C}"/>
    <cellStyle name="Millares 12 2 2 2 8 2" xfId="10828" xr:uid="{960BF8B1-7A60-4B9A-B24E-11C83F7BB77B}"/>
    <cellStyle name="Millares 12 2 2 2 8 2 2" xfId="32331" xr:uid="{3B0B27B3-6927-4B1D-BD2D-8DE682C7BCEB}"/>
    <cellStyle name="Millares 12 2 2 2 8 3" xfId="17463" xr:uid="{30F2F2FD-7341-41A5-9D6A-32488453F759}"/>
    <cellStyle name="Millares 12 2 2 2 8 3 2" xfId="38966" xr:uid="{D4088648-1C0B-413D-9B22-F178F3456828}"/>
    <cellStyle name="Millares 12 2 2 2 8 4" xfId="24068" xr:uid="{8685FF28-48D0-4763-924C-A838718F9AA7}"/>
    <cellStyle name="Millares 12 2 2 2 8 5" xfId="45571" xr:uid="{2574D68B-CB3D-4325-B8E2-D845DF2AB17D}"/>
    <cellStyle name="Millares 12 2 2 2 8 6" xfId="52175" xr:uid="{7F86D4D6-52E2-4A57-A51A-78A14C3D8CC5}"/>
    <cellStyle name="Millares 12 2 2 2 9" xfId="3073" xr:uid="{CD7F9493-84B5-48A2-92C5-20BDCFC6DC58}"/>
    <cellStyle name="Millares 12 2 2 2 9 2" xfId="11339" xr:uid="{89EE841F-3BFF-42AD-9A01-04E221D0C2D8}"/>
    <cellStyle name="Millares 12 2 2 2 9 2 2" xfId="32842" xr:uid="{E068D9B8-31FF-4B58-80E6-B973CA31F43B}"/>
    <cellStyle name="Millares 12 2 2 2 9 3" xfId="17974" xr:uid="{EFC827A3-F560-4520-B184-6A30C770190A}"/>
    <cellStyle name="Millares 12 2 2 2 9 3 2" xfId="39477" xr:uid="{C885DB78-EDBE-4355-A79F-C2063456896A}"/>
    <cellStyle name="Millares 12 2 2 2 9 4" xfId="24579" xr:uid="{5463A1D5-DD94-458E-B5CC-527560549DD7}"/>
    <cellStyle name="Millares 12 2 2 2 9 5" xfId="46082" xr:uid="{E9119DDB-693A-4EBB-BB88-951624355A7A}"/>
    <cellStyle name="Millares 12 2 2 2 9 6" xfId="52686" xr:uid="{27EF618B-6421-439E-B077-9DF04C0DACEB}"/>
    <cellStyle name="Millares 12 2 2 3" xfId="466" xr:uid="{ED222A73-334B-4455-83D1-6A59D26F7EF7}"/>
    <cellStyle name="Millares 12 2 2 3 10" xfId="7077" xr:uid="{CD5C64E1-157F-42E3-A94E-1104BE203B44}"/>
    <cellStyle name="Millares 12 2 2 3 10 2" xfId="28580" xr:uid="{24A08A5B-6C5D-4B5C-9CE7-4F88EB04D8C7}"/>
    <cellStyle name="Millares 12 2 2 3 11" xfId="8733" xr:uid="{11B520A3-3801-4D49-ACEB-7D0F24573C47}"/>
    <cellStyle name="Millares 12 2 2 3 11 2" xfId="30236" xr:uid="{ACA704C4-8CF5-42A3-90AA-A65114C77955}"/>
    <cellStyle name="Millares 12 2 2 3 12" xfId="15369" xr:uid="{27108D53-6EF8-42C6-AE3E-1360A42CAA7B}"/>
    <cellStyle name="Millares 12 2 2 3 12 2" xfId="36872" xr:uid="{FDDBF635-5B49-4BFE-8504-F775A1ED31B9}"/>
    <cellStyle name="Millares 12 2 2 3 13" xfId="21974" xr:uid="{C736563A-C6C1-4240-9BAB-A9048E1B649E}"/>
    <cellStyle name="Millares 12 2 2 3 14" xfId="43477" xr:uid="{CED63676-32CD-4E06-A1F2-5AED9F82289F}"/>
    <cellStyle name="Millares 12 2 2 3 15" xfId="50081" xr:uid="{FB13977E-3C75-4E70-A1D7-0531AC3E9BC0}"/>
    <cellStyle name="Millares 12 2 2 3 2" xfId="748" xr:uid="{27E126D7-2A3E-44B1-8CA3-18FD225B4B05}"/>
    <cellStyle name="Millares 12 2 2 3 2 10" xfId="15649" xr:uid="{55B92320-64AC-4165-BA75-3F568A8759A9}"/>
    <cellStyle name="Millares 12 2 2 3 2 10 2" xfId="37152" xr:uid="{216EB12C-34FC-4FDA-9916-F67A7A141F1A}"/>
    <cellStyle name="Millares 12 2 2 3 2 11" xfId="22254" xr:uid="{53746714-5F12-4CE8-8ECB-404FFAC8A138}"/>
    <cellStyle name="Millares 12 2 2 3 2 12" xfId="43757" xr:uid="{F8F3B9C3-CEA4-463C-BFF9-D645264E2ADD}"/>
    <cellStyle name="Millares 12 2 2 3 2 13" xfId="50361" xr:uid="{B41E9599-7335-4DEC-BB71-A1C432E9A8E9}"/>
    <cellStyle name="Millares 12 2 2 3 2 2" xfId="1694" xr:uid="{24EAAA91-1462-4AF7-9EC0-EEFE97E98F49}"/>
    <cellStyle name="Millares 12 2 2 3 2 2 2" xfId="4523" xr:uid="{694D6346-D671-4A4E-A7F2-93DCA55A6231}"/>
    <cellStyle name="Millares 12 2 2 3 2 2 2 2" xfId="12789" xr:uid="{04E01240-FA4D-48C6-8ABF-3624E4B00C90}"/>
    <cellStyle name="Millares 12 2 2 3 2 2 2 2 2" xfId="34292" xr:uid="{9CF00303-674F-4C06-8782-5D14CE0F6FDD}"/>
    <cellStyle name="Millares 12 2 2 3 2 2 2 3" xfId="19424" xr:uid="{ADE7D467-AE68-458D-8E7E-F63E3AB3D088}"/>
    <cellStyle name="Millares 12 2 2 3 2 2 2 3 2" xfId="40927" xr:uid="{CC66C46B-4C35-4677-BD0A-126EA5D17570}"/>
    <cellStyle name="Millares 12 2 2 3 2 2 2 4" xfId="26029" xr:uid="{F8E118C1-12F8-43F3-96C8-7A5E85C8954C}"/>
    <cellStyle name="Millares 12 2 2 3 2 2 2 5" xfId="47532" xr:uid="{259BDD24-54D4-4C67-B58D-6364A978AE53}"/>
    <cellStyle name="Millares 12 2 2 3 2 2 2 6" xfId="54136" xr:uid="{2ECA33CD-D600-46A1-86E3-33796DA17671}"/>
    <cellStyle name="Millares 12 2 2 3 2 2 3" xfId="6662" xr:uid="{A4DC4FB4-EB8C-4DA0-AE9D-39415DF1536C}"/>
    <cellStyle name="Millares 12 2 2 3 2 2 3 2" xfId="14928" xr:uid="{36F294B0-6811-4137-99F6-71DDB3B2E62A}"/>
    <cellStyle name="Millares 12 2 2 3 2 2 3 2 2" xfId="36431" xr:uid="{2353FDCB-D7CE-4975-831C-AD2355247721}"/>
    <cellStyle name="Millares 12 2 2 3 2 2 3 3" xfId="21563" xr:uid="{6542FC77-00E5-4CCC-9064-8E623C0264BC}"/>
    <cellStyle name="Millares 12 2 2 3 2 2 3 3 2" xfId="43066" xr:uid="{4A240587-4EB1-48A6-AA29-CB2B8505D77A}"/>
    <cellStyle name="Millares 12 2 2 3 2 2 3 4" xfId="28168" xr:uid="{9EA9EDEB-2783-4E22-A897-58D13F1B380A}"/>
    <cellStyle name="Millares 12 2 2 3 2 2 3 5" xfId="49671" xr:uid="{AADA53E7-FD0D-4F2E-A523-993D2789EEF9}"/>
    <cellStyle name="Millares 12 2 2 3 2 2 3 6" xfId="56275" xr:uid="{761359C0-B634-4D79-B727-02337F9269D0}"/>
    <cellStyle name="Millares 12 2 2 3 2 2 4" xfId="8303" xr:uid="{8DC53DC7-71D5-4F91-9368-47A6FBEAA984}"/>
    <cellStyle name="Millares 12 2 2 3 2 2 4 2" xfId="29806" xr:uid="{7C8E9FBD-4C05-4F38-943D-032539B5E6FA}"/>
    <cellStyle name="Millares 12 2 2 3 2 2 5" xfId="9960" xr:uid="{6D3C17C7-B9D6-4EF8-A235-77F78833ABDC}"/>
    <cellStyle name="Millares 12 2 2 3 2 2 5 2" xfId="31463" xr:uid="{6DB95615-930E-4C13-BA78-505023BB641B}"/>
    <cellStyle name="Millares 12 2 2 3 2 2 6" xfId="16595" xr:uid="{A17DB543-BEE2-431C-A0FE-8E8A1FD7217E}"/>
    <cellStyle name="Millares 12 2 2 3 2 2 6 2" xfId="38098" xr:uid="{F37348E9-AB0D-4EC9-A36B-8F361BCB5075}"/>
    <cellStyle name="Millares 12 2 2 3 2 2 7" xfId="23200" xr:uid="{F314C592-7577-4166-84AD-DD5C118D8ED7}"/>
    <cellStyle name="Millares 12 2 2 3 2 2 8" xfId="44703" xr:uid="{4A46CE7B-80A6-4285-AA3C-1CEBDE02233B}"/>
    <cellStyle name="Millares 12 2 2 3 2 2 9" xfId="51307" xr:uid="{4EA4C4C7-9B00-4BD5-9D5B-F810E20E2E61}"/>
    <cellStyle name="Millares 12 2 2 3 2 3" xfId="2381" xr:uid="{3DF569D3-F482-4837-98D9-B31B483D603E}"/>
    <cellStyle name="Millares 12 2 2 3 2 3 2" xfId="10647" xr:uid="{266874C1-6584-42BB-BEC1-54581AE17ED2}"/>
    <cellStyle name="Millares 12 2 2 3 2 3 2 2" xfId="32150" xr:uid="{3ED5C258-B636-4074-99F4-1B4652D93837}"/>
    <cellStyle name="Millares 12 2 2 3 2 3 3" xfId="17282" xr:uid="{C058369C-EA72-447E-A8A1-54C8FBB85437}"/>
    <cellStyle name="Millares 12 2 2 3 2 3 3 2" xfId="38785" xr:uid="{759436E6-28C6-4244-827B-2471C05D249C}"/>
    <cellStyle name="Millares 12 2 2 3 2 3 4" xfId="23887" xr:uid="{7BC26069-23AC-4EED-83D3-CF1BDFCB0581}"/>
    <cellStyle name="Millares 12 2 2 3 2 3 5" xfId="45390" xr:uid="{9F42C5FC-EA0D-45D2-BE67-EB8A475E4617}"/>
    <cellStyle name="Millares 12 2 2 3 2 3 6" xfId="51994" xr:uid="{DD7CF9DF-FBCE-4BC1-966F-D7F53D0199EA}"/>
    <cellStyle name="Millares 12 2 2 3 2 4" xfId="2898" xr:uid="{11F410DA-9ACA-4BEC-BC89-1F82742BB00C}"/>
    <cellStyle name="Millares 12 2 2 3 2 4 2" xfId="11164" xr:uid="{2AA8A4CB-0239-49E8-8523-D122BB0D49C7}"/>
    <cellStyle name="Millares 12 2 2 3 2 4 2 2" xfId="32667" xr:uid="{A6211751-3D62-470F-9E73-E0681BA9B046}"/>
    <cellStyle name="Millares 12 2 2 3 2 4 3" xfId="17799" xr:uid="{47928F92-9CF6-4F1F-A5E9-2A63E10A9B08}"/>
    <cellStyle name="Millares 12 2 2 3 2 4 3 2" xfId="39302" xr:uid="{0682842A-623C-4428-8EBA-F5593E198ED5}"/>
    <cellStyle name="Millares 12 2 2 3 2 4 4" xfId="24404" xr:uid="{1B645A85-1BC3-4783-AA82-5A7F78F2EDC0}"/>
    <cellStyle name="Millares 12 2 2 3 2 4 5" xfId="45907" xr:uid="{56DCD446-6050-405C-8E1D-524D1D7F4349}"/>
    <cellStyle name="Millares 12 2 2 3 2 4 6" xfId="52511" xr:uid="{8256C887-81F8-4F5C-A595-349363133A9E}"/>
    <cellStyle name="Millares 12 2 2 3 2 5" xfId="3577" xr:uid="{510AF066-0182-410E-9FD2-4B1BCE65A852}"/>
    <cellStyle name="Millares 12 2 2 3 2 5 2" xfId="11843" xr:uid="{9DA5D05C-9A44-4B57-B306-6AA0D555EF3C}"/>
    <cellStyle name="Millares 12 2 2 3 2 5 2 2" xfId="33346" xr:uid="{A44DFD7C-F1CC-4A69-A919-849991D1F8EC}"/>
    <cellStyle name="Millares 12 2 2 3 2 5 3" xfId="18478" xr:uid="{F2825581-2A0B-4A47-80C0-D7094811D310}"/>
    <cellStyle name="Millares 12 2 2 3 2 5 3 2" xfId="39981" xr:uid="{46999B20-DD4D-4401-A1FF-2AE2DF1BF50C}"/>
    <cellStyle name="Millares 12 2 2 3 2 5 4" xfId="25083" xr:uid="{272E83D9-EDCA-422C-B28C-807E3A9D7413}"/>
    <cellStyle name="Millares 12 2 2 3 2 5 5" xfId="46586" xr:uid="{5A57465E-C5DF-4D2D-BAB8-D294204A9952}"/>
    <cellStyle name="Millares 12 2 2 3 2 5 6" xfId="53190" xr:uid="{6A1AAA60-8A8E-42ED-9E30-DB8D7EC46EFB}"/>
    <cellStyle name="Millares 12 2 2 3 2 6" xfId="5042" xr:uid="{B8150806-78BB-43B5-BDC5-E159062A25C9}"/>
    <cellStyle name="Millares 12 2 2 3 2 6 2" xfId="13308" xr:uid="{F68DE21A-EBF3-46CE-9297-A7B62F1B736E}"/>
    <cellStyle name="Millares 12 2 2 3 2 6 2 2" xfId="34811" xr:uid="{128380EA-E7D7-467F-A93C-37E776F67243}"/>
    <cellStyle name="Millares 12 2 2 3 2 6 3" xfId="19943" xr:uid="{24CB456F-463B-4DDC-ACCE-D499756EA77E}"/>
    <cellStyle name="Millares 12 2 2 3 2 6 3 2" xfId="41446" xr:uid="{2752D5AE-114C-454B-9674-A497868C08FC}"/>
    <cellStyle name="Millares 12 2 2 3 2 6 4" xfId="26548" xr:uid="{805F0757-26FA-4994-90F2-46CE6AE37730}"/>
    <cellStyle name="Millares 12 2 2 3 2 6 5" xfId="48051" xr:uid="{2EDF2805-F6E2-47CD-BC3D-83A85518D524}"/>
    <cellStyle name="Millares 12 2 2 3 2 6 6" xfId="54655" xr:uid="{D01CD123-81B8-4BAD-AF3D-267602BC0BD8}"/>
    <cellStyle name="Millares 12 2 2 3 2 7" xfId="5716" xr:uid="{2B71E6DF-352E-4829-9549-5D5CAFA455F4}"/>
    <cellStyle name="Millares 12 2 2 3 2 7 2" xfId="13982" xr:uid="{AD8B6910-A439-4F98-9E04-1AFC08BACC4D}"/>
    <cellStyle name="Millares 12 2 2 3 2 7 2 2" xfId="35485" xr:uid="{9D6F78C8-B99A-4968-A741-B7EDCB93F089}"/>
    <cellStyle name="Millares 12 2 2 3 2 7 3" xfId="20617" xr:uid="{D77DB500-9559-4F66-84C0-50DEEDDF6F77}"/>
    <cellStyle name="Millares 12 2 2 3 2 7 3 2" xfId="42120" xr:uid="{C0D5F6A9-89F6-4FCF-BD6B-7F01A18ED0C8}"/>
    <cellStyle name="Millares 12 2 2 3 2 7 4" xfId="27222" xr:uid="{288FD59D-EEF1-44E3-9382-0484D6887AB1}"/>
    <cellStyle name="Millares 12 2 2 3 2 7 5" xfId="48725" xr:uid="{A880A133-1C9D-4851-BF89-F096C0A0D19E}"/>
    <cellStyle name="Millares 12 2 2 3 2 7 6" xfId="55329" xr:uid="{11F00D64-3A36-433B-867B-CD1427A1F459}"/>
    <cellStyle name="Millares 12 2 2 3 2 8" xfId="7357" xr:uid="{2F0F14A2-EE4D-4798-A996-BE009983BF0E}"/>
    <cellStyle name="Millares 12 2 2 3 2 8 2" xfId="28860" xr:uid="{4774159B-8EE1-4107-9D52-4CFF0ACB6284}"/>
    <cellStyle name="Millares 12 2 2 3 2 9" xfId="9014" xr:uid="{1DA8BACE-43F6-420C-B85E-0A527BE004BD}"/>
    <cellStyle name="Millares 12 2 2 3 2 9 2" xfId="30517" xr:uid="{57AEEAF8-E762-4FF2-9751-2911CD346867}"/>
    <cellStyle name="Millares 12 2 2 3 3" xfId="1018" xr:uid="{82CFB771-CDBB-4904-B92F-D5676206C596}"/>
    <cellStyle name="Millares 12 2 2 3 3 2" xfId="3847" xr:uid="{2D0628A5-7B9D-4324-8E86-F9A0B0492E73}"/>
    <cellStyle name="Millares 12 2 2 3 3 2 2" xfId="12113" xr:uid="{B5256066-7936-419F-A225-AB70F8813749}"/>
    <cellStyle name="Millares 12 2 2 3 3 2 2 2" xfId="33616" xr:uid="{7EB684D9-D52C-460D-8007-96D805CED922}"/>
    <cellStyle name="Millares 12 2 2 3 3 2 3" xfId="18748" xr:uid="{4BAA4D45-92D4-47B3-87F3-9723D67EB8D5}"/>
    <cellStyle name="Millares 12 2 2 3 3 2 3 2" xfId="40251" xr:uid="{4CEEEC74-EB29-459B-88B9-AB93FE14FC19}"/>
    <cellStyle name="Millares 12 2 2 3 3 2 4" xfId="25353" xr:uid="{FFD1514D-0C6A-4027-9CAB-405DC0A27E97}"/>
    <cellStyle name="Millares 12 2 2 3 3 2 5" xfId="46856" xr:uid="{B9AB213F-1593-4465-ABF7-0534B6A8D3E3}"/>
    <cellStyle name="Millares 12 2 2 3 3 2 6" xfId="53460" xr:uid="{CDDDFDF5-0BE2-4F01-BF9D-121D167BF64B}"/>
    <cellStyle name="Millares 12 2 2 3 3 3" xfId="5986" xr:uid="{EB72A247-7E05-466E-ABEE-06A670DA4A72}"/>
    <cellStyle name="Millares 12 2 2 3 3 3 2" xfId="14252" xr:uid="{6C587E03-909D-4875-BC57-7B5099F5BC71}"/>
    <cellStyle name="Millares 12 2 2 3 3 3 2 2" xfId="35755" xr:uid="{061ADF4E-C0A9-43C5-A8D8-E8826DA1E30D}"/>
    <cellStyle name="Millares 12 2 2 3 3 3 3" xfId="20887" xr:uid="{CF27D6B1-EE49-4FB1-B085-5B37E87EACE1}"/>
    <cellStyle name="Millares 12 2 2 3 3 3 3 2" xfId="42390" xr:uid="{B50BE30E-24D4-485C-B6B0-B13E20137569}"/>
    <cellStyle name="Millares 12 2 2 3 3 3 4" xfId="27492" xr:uid="{49F89A3B-EE8F-46F7-8C4F-1E46963EB532}"/>
    <cellStyle name="Millares 12 2 2 3 3 3 5" xfId="48995" xr:uid="{09E3480D-0F4B-4C1D-A16C-2D1ABDB94DAD}"/>
    <cellStyle name="Millares 12 2 2 3 3 3 6" xfId="55599" xr:uid="{7D492872-7A1F-4BC9-9C2E-57E8D5085C7B}"/>
    <cellStyle name="Millares 12 2 2 3 3 4" xfId="7627" xr:uid="{98D6C177-11DA-4084-A87B-22FFAEC95C4A}"/>
    <cellStyle name="Millares 12 2 2 3 3 4 2" xfId="29130" xr:uid="{9A61DC84-4F02-4673-AB07-AE1274A43E8E}"/>
    <cellStyle name="Millares 12 2 2 3 3 5" xfId="9284" xr:uid="{7CDBE717-7E16-4E22-ACAB-6760BF24315C}"/>
    <cellStyle name="Millares 12 2 2 3 3 5 2" xfId="30787" xr:uid="{8470292E-F397-453A-84FC-385E89C862A0}"/>
    <cellStyle name="Millares 12 2 2 3 3 6" xfId="15919" xr:uid="{BE789102-273A-4EE7-9663-BE3F84C12C1F}"/>
    <cellStyle name="Millares 12 2 2 3 3 6 2" xfId="37422" xr:uid="{D1686F94-DF6C-4812-9F12-CA841B7DFADA}"/>
    <cellStyle name="Millares 12 2 2 3 3 7" xfId="22524" xr:uid="{57C4ABF4-0659-4D44-BCED-40BD130C9EEB}"/>
    <cellStyle name="Millares 12 2 2 3 3 8" xfId="44027" xr:uid="{3DA88141-5B0F-4D02-945B-B8323DC6A1E9}"/>
    <cellStyle name="Millares 12 2 2 3 3 9" xfId="50631" xr:uid="{F7F94702-6DC3-4412-9AB1-72030223FCBB}"/>
    <cellStyle name="Millares 12 2 2 3 4" xfId="1414" xr:uid="{D8A31014-FC0B-44F6-BCF3-469E184C08F7}"/>
    <cellStyle name="Millares 12 2 2 3 4 2" xfId="4243" xr:uid="{D571794B-AD2A-4CBE-B769-A46DD182D821}"/>
    <cellStyle name="Millares 12 2 2 3 4 2 2" xfId="12509" xr:uid="{ECA7FA13-9770-4CDE-A801-602C58A7EA13}"/>
    <cellStyle name="Millares 12 2 2 3 4 2 2 2" xfId="34012" xr:uid="{8B074429-72A8-47B8-AABA-35B885DE5ADF}"/>
    <cellStyle name="Millares 12 2 2 3 4 2 3" xfId="19144" xr:uid="{1F0FE832-7CA2-4C44-8EFA-4668D349C3C7}"/>
    <cellStyle name="Millares 12 2 2 3 4 2 3 2" xfId="40647" xr:uid="{481EFD8C-9496-43F2-8DFC-44F2479B0D2D}"/>
    <cellStyle name="Millares 12 2 2 3 4 2 4" xfId="25749" xr:uid="{6CD47743-8618-4BD0-A56D-705AB15A7185}"/>
    <cellStyle name="Millares 12 2 2 3 4 2 5" xfId="47252" xr:uid="{44923A7F-979E-48DA-9F35-829068DDD6B7}"/>
    <cellStyle name="Millares 12 2 2 3 4 2 6" xfId="53856" xr:uid="{FDF68BF4-23B4-4621-B706-BC8DCE270C7C}"/>
    <cellStyle name="Millares 12 2 2 3 4 3" xfId="6382" xr:uid="{AA396FA6-4F06-40E2-BCB8-62748C51C470}"/>
    <cellStyle name="Millares 12 2 2 3 4 3 2" xfId="14648" xr:uid="{D571E38F-002C-4857-94C7-D5562E243D80}"/>
    <cellStyle name="Millares 12 2 2 3 4 3 2 2" xfId="36151" xr:uid="{BA9BA949-32CD-47AC-BA2D-159E93BADB4F}"/>
    <cellStyle name="Millares 12 2 2 3 4 3 3" xfId="21283" xr:uid="{99D068D8-B5E6-4888-88C2-815192AE8F6B}"/>
    <cellStyle name="Millares 12 2 2 3 4 3 3 2" xfId="42786" xr:uid="{C8E36A6A-DED1-4399-B13D-CCE6A946C0CA}"/>
    <cellStyle name="Millares 12 2 2 3 4 3 4" xfId="27888" xr:uid="{DF19D07E-8F53-4576-B7AF-385D5A541623}"/>
    <cellStyle name="Millares 12 2 2 3 4 3 5" xfId="49391" xr:uid="{27558FEF-B69B-4301-BB23-B502E209B058}"/>
    <cellStyle name="Millares 12 2 2 3 4 3 6" xfId="55995" xr:uid="{3DB53368-ECF1-48B4-872D-493D8866E16C}"/>
    <cellStyle name="Millares 12 2 2 3 4 4" xfId="8023" xr:uid="{2CCDEF08-34DC-4B00-975A-1D8027757BB1}"/>
    <cellStyle name="Millares 12 2 2 3 4 4 2" xfId="29526" xr:uid="{6FFF568B-C6B7-44DC-A083-D2E9CEF0676C}"/>
    <cellStyle name="Millares 12 2 2 3 4 5" xfId="9680" xr:uid="{313C96BE-04A2-43C7-8552-1A58CA980CB3}"/>
    <cellStyle name="Millares 12 2 2 3 4 5 2" xfId="31183" xr:uid="{5725961E-E126-4626-B24C-D6274D9FF8D8}"/>
    <cellStyle name="Millares 12 2 2 3 4 6" xfId="16315" xr:uid="{CA4DF6EB-F388-4418-8331-50A4271D8333}"/>
    <cellStyle name="Millares 12 2 2 3 4 6 2" xfId="37818" xr:uid="{23EAD78B-D809-4898-94C5-5E31AC6044AF}"/>
    <cellStyle name="Millares 12 2 2 3 4 7" xfId="22920" xr:uid="{17225E8D-A21A-4189-B0EE-1D45A727FAAE}"/>
    <cellStyle name="Millares 12 2 2 3 4 8" xfId="44423" xr:uid="{D779397B-EEC6-4863-891B-4F7399DA1BD5}"/>
    <cellStyle name="Millares 12 2 2 3 4 9" xfId="51027" xr:uid="{86B3A893-60D7-4202-BBBA-C29322FB8E25}"/>
    <cellStyle name="Millares 12 2 2 3 5" xfId="2101" xr:uid="{E2A1AB13-C0EB-4CF2-99FD-15EDC5B58298}"/>
    <cellStyle name="Millares 12 2 2 3 5 2" xfId="10367" xr:uid="{53A3A279-978C-4653-A4E7-3FAAB8FE9012}"/>
    <cellStyle name="Millares 12 2 2 3 5 2 2" xfId="31870" xr:uid="{43990517-B18D-442D-ADC6-7752C80A063B}"/>
    <cellStyle name="Millares 12 2 2 3 5 3" xfId="17002" xr:uid="{C07508D7-08E8-4358-A9E3-307F246FFAD0}"/>
    <cellStyle name="Millares 12 2 2 3 5 3 2" xfId="38505" xr:uid="{50A04708-301E-46F2-BFC6-8BC7128D82C7}"/>
    <cellStyle name="Millares 12 2 2 3 5 4" xfId="23607" xr:uid="{2B6CEBFA-97BA-4B9F-9DA0-3BF49D72828F}"/>
    <cellStyle name="Millares 12 2 2 3 5 5" xfId="45110" xr:uid="{DEC23410-692A-4BD6-94D1-6BAA26894B5C}"/>
    <cellStyle name="Millares 12 2 2 3 5 6" xfId="51714" xr:uid="{198937A2-C387-4A2A-9D36-9AEEBE4A7384}"/>
    <cellStyle name="Millares 12 2 2 3 6" xfId="2649" xr:uid="{F72C158F-F2B8-4C19-8FCD-8A76B0BAFD88}"/>
    <cellStyle name="Millares 12 2 2 3 6 2" xfId="10915" xr:uid="{A842D5D0-BA6D-4641-85C6-B51DF986DC99}"/>
    <cellStyle name="Millares 12 2 2 3 6 2 2" xfId="32418" xr:uid="{5BF468AB-5F3E-4BAC-AE96-B992CFD17BD3}"/>
    <cellStyle name="Millares 12 2 2 3 6 3" xfId="17550" xr:uid="{D0CC0873-9ED4-4AC5-B297-00A63774BD9A}"/>
    <cellStyle name="Millares 12 2 2 3 6 3 2" xfId="39053" xr:uid="{8194DA40-F5F1-43C9-AEC8-AF0021D1CE82}"/>
    <cellStyle name="Millares 12 2 2 3 6 4" xfId="24155" xr:uid="{4589B75E-24EE-49B4-A3D6-B2AD268BE494}"/>
    <cellStyle name="Millares 12 2 2 3 6 5" xfId="45658" xr:uid="{603F3D67-D1CE-46A6-A839-62BFE91F286B}"/>
    <cellStyle name="Millares 12 2 2 3 6 6" xfId="52262" xr:uid="{F9B6A29C-3D74-410F-8E81-6B88D9735EF6}"/>
    <cellStyle name="Millares 12 2 2 3 7" xfId="3297" xr:uid="{804A9C82-D5F5-4839-B448-4B83150666C8}"/>
    <cellStyle name="Millares 12 2 2 3 7 2" xfId="11563" xr:uid="{352DBF7A-C6F3-403B-B97D-C660625EC969}"/>
    <cellStyle name="Millares 12 2 2 3 7 2 2" xfId="33066" xr:uid="{5D0A1126-F523-4F7D-8817-AFD477C26A10}"/>
    <cellStyle name="Millares 12 2 2 3 7 3" xfId="18198" xr:uid="{0CB559E8-AFC6-493A-89DC-E6E32B441F26}"/>
    <cellStyle name="Millares 12 2 2 3 7 3 2" xfId="39701" xr:uid="{F7C22936-1918-470C-B8D2-696EAC77E2CA}"/>
    <cellStyle name="Millares 12 2 2 3 7 4" xfId="24803" xr:uid="{78A7902F-E812-447E-9F91-E69964DBA5D2}"/>
    <cellStyle name="Millares 12 2 2 3 7 5" xfId="46306" xr:uid="{CD428541-CFE4-4D5D-AE00-BD515A94D26E}"/>
    <cellStyle name="Millares 12 2 2 3 7 6" xfId="52910" xr:uid="{E548ACDE-9D03-4FD9-BE63-D1843EF23B67}"/>
    <cellStyle name="Millares 12 2 2 3 8" xfId="4793" xr:uid="{20377E4A-E913-4691-BCE7-685C70C5D191}"/>
    <cellStyle name="Millares 12 2 2 3 8 2" xfId="13059" xr:uid="{8693EB90-474D-49D5-B0C9-38DB5442634B}"/>
    <cellStyle name="Millares 12 2 2 3 8 2 2" xfId="34562" xr:uid="{0CA9D345-9846-4A4C-BFE0-D1737C92118B}"/>
    <cellStyle name="Millares 12 2 2 3 8 3" xfId="19694" xr:uid="{64CEAC06-6782-41A6-B6CB-68F08AD68DFE}"/>
    <cellStyle name="Millares 12 2 2 3 8 3 2" xfId="41197" xr:uid="{436C5EE0-B7E4-4830-B9A9-070920D1B751}"/>
    <cellStyle name="Millares 12 2 2 3 8 4" xfId="26299" xr:uid="{10925FC4-D53D-4EF9-AD23-9AA883431557}"/>
    <cellStyle name="Millares 12 2 2 3 8 5" xfId="47802" xr:uid="{C3109B15-F16B-42DA-9544-D564E3707E55}"/>
    <cellStyle name="Millares 12 2 2 3 8 6" xfId="54406" xr:uid="{D89C2EFC-0BB6-4DF7-AC4E-D1037E910A0B}"/>
    <cellStyle name="Millares 12 2 2 3 9" xfId="5436" xr:uid="{AED6FF33-039B-43F3-B8BF-3B2423565D74}"/>
    <cellStyle name="Millares 12 2 2 3 9 2" xfId="13702" xr:uid="{94C373F7-43A0-471E-A905-A49B185B7A7D}"/>
    <cellStyle name="Millares 12 2 2 3 9 2 2" xfId="35205" xr:uid="{21A35DE0-C0CF-48F4-93E2-33CCF8C18F30}"/>
    <cellStyle name="Millares 12 2 2 3 9 3" xfId="20337" xr:uid="{95874C14-9029-4F22-A8CD-0212D6DE329A}"/>
    <cellStyle name="Millares 12 2 2 3 9 3 2" xfId="41840" xr:uid="{831DF97F-A2C4-4B87-A1EF-FAECA77B9A9C}"/>
    <cellStyle name="Millares 12 2 2 3 9 4" xfId="26942" xr:uid="{765B8C88-5AA9-42F2-B548-93CD0F4E5C0A}"/>
    <cellStyle name="Millares 12 2 2 3 9 5" xfId="48445" xr:uid="{88AFFBE8-FBEA-40E6-8486-617A884CE526}"/>
    <cellStyle name="Millares 12 2 2 3 9 6" xfId="55049" xr:uid="{C3367AFE-FFB1-47A3-A5FC-D83B35143DA9}"/>
    <cellStyle name="Millares 12 2 2 4" xfId="339" xr:uid="{4979400B-02AD-4744-B98A-D5A892F59580}"/>
    <cellStyle name="Millares 12 2 2 4 10" xfId="15242" xr:uid="{A761C336-A7C7-43FA-990B-6733BFEEE889}"/>
    <cellStyle name="Millares 12 2 2 4 10 2" xfId="36745" xr:uid="{3080F5BF-6439-4D49-AAEA-38E7BC7A9FDA}"/>
    <cellStyle name="Millares 12 2 2 4 11" xfId="21847" xr:uid="{36D1A752-66D0-4DE2-8F94-E98CB4EF45F9}"/>
    <cellStyle name="Millares 12 2 2 4 12" xfId="43350" xr:uid="{3D3C23EE-EA8B-40A1-A80B-03876C7BA83F}"/>
    <cellStyle name="Millares 12 2 2 4 13" xfId="49954" xr:uid="{30B5B58B-C400-4009-9998-2545FB2F0105}"/>
    <cellStyle name="Millares 12 2 2 4 2" xfId="1287" xr:uid="{E35BFD04-C603-45F9-BDAC-A354EF0B2D1B}"/>
    <cellStyle name="Millares 12 2 2 4 2 2" xfId="4116" xr:uid="{D872B7D7-07C8-4A2F-BBE5-D91FE126365A}"/>
    <cellStyle name="Millares 12 2 2 4 2 2 2" xfId="12382" xr:uid="{6749FBC8-4B1A-4599-B6E7-6072427E1FAA}"/>
    <cellStyle name="Millares 12 2 2 4 2 2 2 2" xfId="33885" xr:uid="{6421655F-06BF-4216-B7BA-A8EABEEE9032}"/>
    <cellStyle name="Millares 12 2 2 4 2 2 3" xfId="19017" xr:uid="{A8FC2B1E-309F-4A20-B2E7-95BDB8FD18AE}"/>
    <cellStyle name="Millares 12 2 2 4 2 2 3 2" xfId="40520" xr:uid="{6D2D0F8B-F67B-447E-A52C-CAF20D3E922C}"/>
    <cellStyle name="Millares 12 2 2 4 2 2 4" xfId="25622" xr:uid="{AEDA21AE-FAA5-4834-A0CC-0BA45148721A}"/>
    <cellStyle name="Millares 12 2 2 4 2 2 5" xfId="47125" xr:uid="{2BE98577-61E8-4FC8-A03E-94CB9A8DBB45}"/>
    <cellStyle name="Millares 12 2 2 4 2 2 6" xfId="53729" xr:uid="{926F1419-528F-4DD8-8F33-84FAAA8CD696}"/>
    <cellStyle name="Millares 12 2 2 4 2 3" xfId="6255" xr:uid="{A9D44328-69DB-43A7-AE19-F94B95A5E91F}"/>
    <cellStyle name="Millares 12 2 2 4 2 3 2" xfId="14521" xr:uid="{BD34CC63-5EB1-4AC2-8745-2B99D380DF60}"/>
    <cellStyle name="Millares 12 2 2 4 2 3 2 2" xfId="36024" xr:uid="{79C55AB0-4CA2-40A9-901B-6D7D8DCF2A2F}"/>
    <cellStyle name="Millares 12 2 2 4 2 3 3" xfId="21156" xr:uid="{6964E691-D246-4AC6-AF91-0AFA416081A0}"/>
    <cellStyle name="Millares 12 2 2 4 2 3 3 2" xfId="42659" xr:uid="{4E4C2F51-228E-487A-BA7A-C6A39B7E6D82}"/>
    <cellStyle name="Millares 12 2 2 4 2 3 4" xfId="27761" xr:uid="{8055001E-06DA-4E61-ABFD-F97643416446}"/>
    <cellStyle name="Millares 12 2 2 4 2 3 5" xfId="49264" xr:uid="{BE3D28B0-C290-4508-A160-1B57A48D5B78}"/>
    <cellStyle name="Millares 12 2 2 4 2 3 6" xfId="55868" xr:uid="{FD114D75-638D-455D-A608-2D4F22A83C90}"/>
    <cellStyle name="Millares 12 2 2 4 2 4" xfId="7896" xr:uid="{3D99E363-E826-4622-8D85-D0BA0810394A}"/>
    <cellStyle name="Millares 12 2 2 4 2 4 2" xfId="29399" xr:uid="{5975E2BC-97BF-4CFE-B8FB-E50396978AED}"/>
    <cellStyle name="Millares 12 2 2 4 2 5" xfId="9553" xr:uid="{61F7FABA-D4DD-46E2-9513-CB308986EDE9}"/>
    <cellStyle name="Millares 12 2 2 4 2 5 2" xfId="31056" xr:uid="{A1828CA5-EE78-4882-87CD-2191BD02FBD1}"/>
    <cellStyle name="Millares 12 2 2 4 2 6" xfId="16188" xr:uid="{5252313D-1C17-4C1A-8937-FCA59F82B7DD}"/>
    <cellStyle name="Millares 12 2 2 4 2 6 2" xfId="37691" xr:uid="{A3B4AC06-A1CB-44C8-9BC0-190F088590E9}"/>
    <cellStyle name="Millares 12 2 2 4 2 7" xfId="22793" xr:uid="{799E2060-C53C-4544-9D22-2B46B5FA4068}"/>
    <cellStyle name="Millares 12 2 2 4 2 8" xfId="44296" xr:uid="{240BC2EA-EB88-4127-8772-C47B16DD62D6}"/>
    <cellStyle name="Millares 12 2 2 4 2 9" xfId="50900" xr:uid="{AB3E9A5F-E96F-427E-9EE9-C376385D159B}"/>
    <cellStyle name="Millares 12 2 2 4 3" xfId="1974" xr:uid="{784A7D44-1697-4657-A4A0-85D095A1A4A4}"/>
    <cellStyle name="Millares 12 2 2 4 3 2" xfId="10240" xr:uid="{B02729FA-FC0A-411A-ACA1-E123CF9BA1DF}"/>
    <cellStyle name="Millares 12 2 2 4 3 2 2" xfId="31743" xr:uid="{5B9811FB-B86E-43A3-9850-50D00F5C8265}"/>
    <cellStyle name="Millares 12 2 2 4 3 3" xfId="16875" xr:uid="{7EFC66DA-E9F4-42E8-A75B-7E43710E5162}"/>
    <cellStyle name="Millares 12 2 2 4 3 3 2" xfId="38378" xr:uid="{D65D634E-A248-4E07-98BB-997366A4D912}"/>
    <cellStyle name="Millares 12 2 2 4 3 4" xfId="23480" xr:uid="{038F6787-C1BA-4388-A91D-951D69552B56}"/>
    <cellStyle name="Millares 12 2 2 4 3 5" xfId="44983" xr:uid="{18F9E3F7-0D0B-43EB-AC5A-EA28418890AF}"/>
    <cellStyle name="Millares 12 2 2 4 3 6" xfId="51587" xr:uid="{F9153485-3FB3-45BA-A7C6-2305914ADCE5}"/>
    <cellStyle name="Millares 12 2 2 4 4" xfId="2773" xr:uid="{76D0FCC8-ADE1-4694-8A5C-239C9498A15C}"/>
    <cellStyle name="Millares 12 2 2 4 4 2" xfId="11039" xr:uid="{C2CB0499-0DB6-4BD8-B9F7-8906797A2789}"/>
    <cellStyle name="Millares 12 2 2 4 4 2 2" xfId="32542" xr:uid="{03318578-6021-4DAE-A550-6A7C76E532A4}"/>
    <cellStyle name="Millares 12 2 2 4 4 3" xfId="17674" xr:uid="{07F521E2-7BB6-4330-9687-463DBE9A3265}"/>
    <cellStyle name="Millares 12 2 2 4 4 3 2" xfId="39177" xr:uid="{226D9135-60C0-40F0-BA18-029B8F649F19}"/>
    <cellStyle name="Millares 12 2 2 4 4 4" xfId="24279" xr:uid="{54F528A5-1747-4FD5-A437-A9891105CE1D}"/>
    <cellStyle name="Millares 12 2 2 4 4 5" xfId="45782" xr:uid="{21CA29CF-8E1D-447B-AA6D-0CA540A37F27}"/>
    <cellStyle name="Millares 12 2 2 4 4 6" xfId="52386" xr:uid="{10EFC4BE-C244-4F54-A613-C04B1A7A2F27}"/>
    <cellStyle name="Millares 12 2 2 4 5" xfId="3170" xr:uid="{5F811D72-EDDF-407B-B816-D6366BD44FE9}"/>
    <cellStyle name="Millares 12 2 2 4 5 2" xfId="11436" xr:uid="{FB1CD6D0-782A-44E0-835D-18CDBFFB6AAB}"/>
    <cellStyle name="Millares 12 2 2 4 5 2 2" xfId="32939" xr:uid="{92E4F9E1-6490-49A8-800D-231998EA913F}"/>
    <cellStyle name="Millares 12 2 2 4 5 3" xfId="18071" xr:uid="{EBE08678-7A5B-402E-968D-B574E2EE4AD8}"/>
    <cellStyle name="Millares 12 2 2 4 5 3 2" xfId="39574" xr:uid="{28D9A307-37A7-47CD-A911-9BCA63BEC971}"/>
    <cellStyle name="Millares 12 2 2 4 5 4" xfId="24676" xr:uid="{D2EDA098-D12A-495B-A84D-DBCDF25DA79E}"/>
    <cellStyle name="Millares 12 2 2 4 5 5" xfId="46179" xr:uid="{5DF807EC-DE77-406E-A506-A507F9102C9E}"/>
    <cellStyle name="Millares 12 2 2 4 5 6" xfId="52783" xr:uid="{0EB19495-5288-4997-8AF4-1DC620FAA68B}"/>
    <cellStyle name="Millares 12 2 2 4 6" xfId="4917" xr:uid="{07E3CE25-1CDB-41CA-AB44-094B52462DDF}"/>
    <cellStyle name="Millares 12 2 2 4 6 2" xfId="13183" xr:uid="{634DDEF5-F97D-416D-A9C4-C9F18EB1AC41}"/>
    <cellStyle name="Millares 12 2 2 4 6 2 2" xfId="34686" xr:uid="{2052A398-049C-4AC2-945D-82B1740642F3}"/>
    <cellStyle name="Millares 12 2 2 4 6 3" xfId="19818" xr:uid="{D02F8852-13F3-474E-BF03-4E2127844AF5}"/>
    <cellStyle name="Millares 12 2 2 4 6 3 2" xfId="41321" xr:uid="{D87E98B1-0BC4-42D9-801C-36AF0DFEE2EF}"/>
    <cellStyle name="Millares 12 2 2 4 6 4" xfId="26423" xr:uid="{DD426826-D400-4577-8859-1BC9572ACBE3}"/>
    <cellStyle name="Millares 12 2 2 4 6 5" xfId="47926" xr:uid="{6776EBBC-2019-4ACA-AE0A-27C108FFBE8C}"/>
    <cellStyle name="Millares 12 2 2 4 6 6" xfId="54530" xr:uid="{5A194848-3CDB-4740-AC9E-04D63F162DE5}"/>
    <cellStyle name="Millares 12 2 2 4 7" xfId="5309" xr:uid="{12692A1F-3BD5-4182-BB70-2EE27EFED5F4}"/>
    <cellStyle name="Millares 12 2 2 4 7 2" xfId="13575" xr:uid="{EDDADFC0-35EC-4CAA-A6AD-EC6CA65DA451}"/>
    <cellStyle name="Millares 12 2 2 4 7 2 2" xfId="35078" xr:uid="{6397359E-A0A7-49A5-B21A-66024DC161DB}"/>
    <cellStyle name="Millares 12 2 2 4 7 3" xfId="20210" xr:uid="{8D8AAAA5-00EF-4951-8E5D-9C46890507E3}"/>
    <cellStyle name="Millares 12 2 2 4 7 3 2" xfId="41713" xr:uid="{30A94139-96E9-480D-A390-752C77F6E5D4}"/>
    <cellStyle name="Millares 12 2 2 4 7 4" xfId="26815" xr:uid="{3D2C0AD9-CA06-45F3-A70A-39FED0DC47C0}"/>
    <cellStyle name="Millares 12 2 2 4 7 5" xfId="48318" xr:uid="{C3D6424C-CED8-4D13-930D-A513F6746C0E}"/>
    <cellStyle name="Millares 12 2 2 4 7 6" xfId="54922" xr:uid="{C73118DD-439F-4513-BF75-6423E5F4BDFE}"/>
    <cellStyle name="Millares 12 2 2 4 8" xfId="6950" xr:uid="{EC31D4C7-37C9-4318-888C-E7D3AA3F5290}"/>
    <cellStyle name="Millares 12 2 2 4 8 2" xfId="28453" xr:uid="{B9878257-58ED-4A04-9185-96F5552BB675}"/>
    <cellStyle name="Millares 12 2 2 4 9" xfId="8606" xr:uid="{3805B0FB-59D4-4CF4-ACE7-A948058D6044}"/>
    <cellStyle name="Millares 12 2 2 4 9 2" xfId="30109" xr:uid="{64A0FF08-AA6D-4112-B661-1A497B77F8DC}"/>
    <cellStyle name="Millares 12 2 2 5" xfId="623" xr:uid="{7A013199-4F7F-40BC-B2DC-DCE80604F5B9}"/>
    <cellStyle name="Millares 12 2 2 5 10" xfId="43632" xr:uid="{2D5EF812-795F-4A2B-B7C2-07DFA0C72192}"/>
    <cellStyle name="Millares 12 2 2 5 11" xfId="50236" xr:uid="{FF17E5EB-3901-4189-9200-EC8B85F1BB03}"/>
    <cellStyle name="Millares 12 2 2 5 2" xfId="1569" xr:uid="{2B927650-64DA-45DD-BCE4-087DADB78446}"/>
    <cellStyle name="Millares 12 2 2 5 2 2" xfId="4398" xr:uid="{BF4639D7-4FA7-452B-8532-D9CFDA36A6E8}"/>
    <cellStyle name="Millares 12 2 2 5 2 2 2" xfId="12664" xr:uid="{0C74BCD1-5D9B-4A61-ACD8-246C417A7197}"/>
    <cellStyle name="Millares 12 2 2 5 2 2 2 2" xfId="34167" xr:uid="{BF52DD04-D402-413D-98EC-D5BDA9CC3C6A}"/>
    <cellStyle name="Millares 12 2 2 5 2 2 3" xfId="19299" xr:uid="{9DD9C975-85D9-4978-A20B-420E8B386AB0}"/>
    <cellStyle name="Millares 12 2 2 5 2 2 3 2" xfId="40802" xr:uid="{E6BD3F9B-A47E-417E-A238-624EA3F2BA8E}"/>
    <cellStyle name="Millares 12 2 2 5 2 2 4" xfId="25904" xr:uid="{08C1AEFC-4027-4306-9E89-1A59B8793D57}"/>
    <cellStyle name="Millares 12 2 2 5 2 2 5" xfId="47407" xr:uid="{E2C2340A-8B49-4109-8856-E56CA2CC9BF6}"/>
    <cellStyle name="Millares 12 2 2 5 2 2 6" xfId="54011" xr:uid="{F177A924-3AE0-4523-AA66-2A773C675A75}"/>
    <cellStyle name="Millares 12 2 2 5 2 3" xfId="6537" xr:uid="{3B1A4ADC-DD31-4B6A-8420-B4AEBC28583B}"/>
    <cellStyle name="Millares 12 2 2 5 2 3 2" xfId="14803" xr:uid="{3A3324AD-902F-46C4-9939-A92322AAB49C}"/>
    <cellStyle name="Millares 12 2 2 5 2 3 2 2" xfId="36306" xr:uid="{D9537A4D-1A3A-4362-A174-2A4868B01B39}"/>
    <cellStyle name="Millares 12 2 2 5 2 3 3" xfId="21438" xr:uid="{82E81C1D-CFF9-46F3-8EEB-86D62625C3EE}"/>
    <cellStyle name="Millares 12 2 2 5 2 3 3 2" xfId="42941" xr:uid="{82934C43-1C8F-458B-93D0-ABD73E2A7D6B}"/>
    <cellStyle name="Millares 12 2 2 5 2 3 4" xfId="28043" xr:uid="{B4CD11BC-4512-4CF0-9B28-EECC622F14EA}"/>
    <cellStyle name="Millares 12 2 2 5 2 3 5" xfId="49546" xr:uid="{B25197CA-3215-49DA-B6D6-1F9E2A590D99}"/>
    <cellStyle name="Millares 12 2 2 5 2 3 6" xfId="56150" xr:uid="{218B29FF-B78F-4BE1-8742-A77FD876D4A8}"/>
    <cellStyle name="Millares 12 2 2 5 2 4" xfId="8178" xr:uid="{7E3C2672-42A0-49B2-AC60-2BC316DF28DE}"/>
    <cellStyle name="Millares 12 2 2 5 2 4 2" xfId="29681" xr:uid="{DAE2AD5E-BA8E-4F00-9A81-F7BB746F39B0}"/>
    <cellStyle name="Millares 12 2 2 5 2 5" xfId="9835" xr:uid="{BA0B0D95-0055-4DE8-BD3F-6F345D119680}"/>
    <cellStyle name="Millares 12 2 2 5 2 5 2" xfId="31338" xr:uid="{6874C953-A87F-4357-B1FA-4E10BC8E66E3}"/>
    <cellStyle name="Millares 12 2 2 5 2 6" xfId="16470" xr:uid="{F7E35C96-18D1-4011-8DD9-70BD9DF9199B}"/>
    <cellStyle name="Millares 12 2 2 5 2 6 2" xfId="37973" xr:uid="{E8725371-403D-4588-AF5F-2BFED0D9B2BB}"/>
    <cellStyle name="Millares 12 2 2 5 2 7" xfId="23075" xr:uid="{91E5553B-BC77-40DF-A1EE-6A6644972344}"/>
    <cellStyle name="Millares 12 2 2 5 2 8" xfId="44578" xr:uid="{7E612A8C-64A3-4076-AFB5-9DF80CF6A497}"/>
    <cellStyle name="Millares 12 2 2 5 2 9" xfId="51182" xr:uid="{0C994ECA-606E-4210-AE2C-DF74C7C07127}"/>
    <cellStyle name="Millares 12 2 2 5 3" xfId="2256" xr:uid="{546027D6-A532-46EE-84FD-D773FFF3E4F8}"/>
    <cellStyle name="Millares 12 2 2 5 3 2" xfId="10522" xr:uid="{A7CDF875-7032-418F-BA93-6BAD0B3589AB}"/>
    <cellStyle name="Millares 12 2 2 5 3 2 2" xfId="32025" xr:uid="{21C09127-6199-493B-B002-F299C713C486}"/>
    <cellStyle name="Millares 12 2 2 5 3 3" xfId="17157" xr:uid="{1ADB57EF-4796-43D1-BA32-6FAE3BB7375D}"/>
    <cellStyle name="Millares 12 2 2 5 3 3 2" xfId="38660" xr:uid="{51570A41-8F9E-426A-A29B-AFE01E4A59AE}"/>
    <cellStyle name="Millares 12 2 2 5 3 4" xfId="23762" xr:uid="{41D3E2E3-4671-4694-B78F-DB05D1EF2E0D}"/>
    <cellStyle name="Millares 12 2 2 5 3 5" xfId="45265" xr:uid="{BB14B3D0-2743-4A32-9683-CFD0A0C6D9A7}"/>
    <cellStyle name="Millares 12 2 2 5 3 6" xfId="51869" xr:uid="{E2C6BCFF-FD4A-4D22-B0E2-6F38AD8A3312}"/>
    <cellStyle name="Millares 12 2 2 5 4" xfId="3452" xr:uid="{86E0BCD0-E3AB-4589-B7A7-307E13BACC27}"/>
    <cellStyle name="Millares 12 2 2 5 4 2" xfId="11718" xr:uid="{8B942C25-F176-44D3-BF7C-93D7D62DE89E}"/>
    <cellStyle name="Millares 12 2 2 5 4 2 2" xfId="33221" xr:uid="{0C696828-3897-4D14-9F80-F3FCE6DF3D49}"/>
    <cellStyle name="Millares 12 2 2 5 4 3" xfId="18353" xr:uid="{533AAFBC-4395-4CCF-B108-32325B7E1392}"/>
    <cellStyle name="Millares 12 2 2 5 4 3 2" xfId="39856" xr:uid="{90190E8D-5763-4E4F-9D58-71C55FAE8B9A}"/>
    <cellStyle name="Millares 12 2 2 5 4 4" xfId="24958" xr:uid="{5B975FE0-3923-4DB6-BAEC-F690D19E08CB}"/>
    <cellStyle name="Millares 12 2 2 5 4 5" xfId="46461" xr:uid="{793A14FE-30B1-4589-BEB0-9018EE0B0E6D}"/>
    <cellStyle name="Millares 12 2 2 5 4 6" xfId="53065" xr:uid="{6276A9AB-0585-49BB-B698-FEB8B91A97A6}"/>
    <cellStyle name="Millares 12 2 2 5 5" xfId="5591" xr:uid="{8E316FD9-E139-4538-A31E-A5F19A66A95E}"/>
    <cellStyle name="Millares 12 2 2 5 5 2" xfId="13857" xr:uid="{5C48C192-7CB2-44E2-B8D3-00C09DF4AB7C}"/>
    <cellStyle name="Millares 12 2 2 5 5 2 2" xfId="35360" xr:uid="{34C4679F-E865-434C-8073-2A30B297FD0C}"/>
    <cellStyle name="Millares 12 2 2 5 5 3" xfId="20492" xr:uid="{9D9BFCE1-6815-46EC-9618-99ED5CA0FEC2}"/>
    <cellStyle name="Millares 12 2 2 5 5 3 2" xfId="41995" xr:uid="{E333EBD7-3127-44D5-A175-D4CDBC2038FF}"/>
    <cellStyle name="Millares 12 2 2 5 5 4" xfId="27097" xr:uid="{BF8861E0-84C6-4FDC-916D-2AC9C5550958}"/>
    <cellStyle name="Millares 12 2 2 5 5 5" xfId="48600" xr:uid="{64195769-A9DD-4FB0-A874-7F88D5A17AB2}"/>
    <cellStyle name="Millares 12 2 2 5 5 6" xfId="55204" xr:uid="{B0072B7E-A1E9-425F-8F4D-1623485E5A3B}"/>
    <cellStyle name="Millares 12 2 2 5 6" xfId="7232" xr:uid="{BA39F5F6-73DB-4EDC-A1BF-7C46FB63434A}"/>
    <cellStyle name="Millares 12 2 2 5 6 2" xfId="28735" xr:uid="{16007E9D-BC9A-43EE-B336-0212841FA82F}"/>
    <cellStyle name="Millares 12 2 2 5 7" xfId="8889" xr:uid="{4A75699B-5106-40ED-9910-3E5BFA1BE601}"/>
    <cellStyle name="Millares 12 2 2 5 7 2" xfId="30392" xr:uid="{A2C5DB4B-2E2E-4A33-8BC8-E423582F52E3}"/>
    <cellStyle name="Millares 12 2 2 5 8" xfId="15524" xr:uid="{63A6D9FB-AB43-41D5-ADB4-4F9577659C05}"/>
    <cellStyle name="Millares 12 2 2 5 8 2" xfId="37027" xr:uid="{8137C311-633D-429F-9B30-178F1ED291BD}"/>
    <cellStyle name="Millares 12 2 2 5 9" xfId="22129" xr:uid="{F51ACC19-D4AD-4D1A-8DF4-52FC62CEC7C0}"/>
    <cellStyle name="Millares 12 2 2 6" xfId="891" xr:uid="{04906752-C31A-472B-91ED-B73CBBCA6A9E}"/>
    <cellStyle name="Millares 12 2 2 6 2" xfId="3720" xr:uid="{A150031C-9F03-41F1-BBA8-0CD1957297BC}"/>
    <cellStyle name="Millares 12 2 2 6 2 2" xfId="11986" xr:uid="{0419FAE8-E1CE-4EBD-9DB1-7659A0AE7A41}"/>
    <cellStyle name="Millares 12 2 2 6 2 2 2" xfId="33489" xr:uid="{727BC6B2-5F48-4E76-9470-BE93054231CE}"/>
    <cellStyle name="Millares 12 2 2 6 2 3" xfId="18621" xr:uid="{8B09EBBC-4AEC-4085-9032-B28E44DF94FB}"/>
    <cellStyle name="Millares 12 2 2 6 2 3 2" xfId="40124" xr:uid="{7D4F2B47-CA40-4E08-86F5-9FB20BE62192}"/>
    <cellStyle name="Millares 12 2 2 6 2 4" xfId="25226" xr:uid="{D672D4EC-8BE9-4757-917A-095B7D3C66D6}"/>
    <cellStyle name="Millares 12 2 2 6 2 5" xfId="46729" xr:uid="{9C2A7DD2-819E-4A44-AA6C-9D7A4BEE82C5}"/>
    <cellStyle name="Millares 12 2 2 6 2 6" xfId="53333" xr:uid="{1E56CA35-2B94-48F1-A868-C6134416BEDC}"/>
    <cellStyle name="Millares 12 2 2 6 3" xfId="5859" xr:uid="{A12FE02F-827E-4FE0-AEF7-AED2E9674D94}"/>
    <cellStyle name="Millares 12 2 2 6 3 2" xfId="14125" xr:uid="{FCD942BD-BCC8-45B7-A388-A9B3752153C2}"/>
    <cellStyle name="Millares 12 2 2 6 3 2 2" xfId="35628" xr:uid="{1227A221-F75C-4FBF-9398-6906D476BC12}"/>
    <cellStyle name="Millares 12 2 2 6 3 3" xfId="20760" xr:uid="{ECD484E0-1638-47C2-8FBC-5F6053F451C7}"/>
    <cellStyle name="Millares 12 2 2 6 3 3 2" xfId="42263" xr:uid="{A780F472-A6F3-498B-B547-E893104F5D0F}"/>
    <cellStyle name="Millares 12 2 2 6 3 4" xfId="27365" xr:uid="{464BAEA2-4FF8-482F-82B6-661A82A9327B}"/>
    <cellStyle name="Millares 12 2 2 6 3 5" xfId="48868" xr:uid="{477BEE93-7180-454B-B6E2-CA533C5B719C}"/>
    <cellStyle name="Millares 12 2 2 6 3 6" xfId="55472" xr:uid="{1ADAEAFF-74B0-4906-9EBD-F21568360059}"/>
    <cellStyle name="Millares 12 2 2 6 4" xfId="7500" xr:uid="{7DC5B99C-9E67-4D73-BBBB-08CE061A7EC9}"/>
    <cellStyle name="Millares 12 2 2 6 4 2" xfId="29003" xr:uid="{785B6B14-78A5-441F-9E67-4AF37F435A0A}"/>
    <cellStyle name="Millares 12 2 2 6 5" xfId="9157" xr:uid="{24D0DC5A-4F43-4A60-954D-5CD0C87F1F35}"/>
    <cellStyle name="Millares 12 2 2 6 5 2" xfId="30660" xr:uid="{FAADDDE6-3A57-47AD-8872-B8A61860BA66}"/>
    <cellStyle name="Millares 12 2 2 6 6" xfId="15792" xr:uid="{FEE5E060-11A1-4509-8A3D-48B5E3C0AE9E}"/>
    <cellStyle name="Millares 12 2 2 6 6 2" xfId="37295" xr:uid="{08BF59FE-EDB3-4579-AA35-C68E37D577C5}"/>
    <cellStyle name="Millares 12 2 2 6 7" xfId="22397" xr:uid="{FC94A59E-0C14-4E2A-B9A1-4E45A42051F2}"/>
    <cellStyle name="Millares 12 2 2 6 8" xfId="43900" xr:uid="{92FB9A4C-A29F-4FD2-97F5-EA273616192B}"/>
    <cellStyle name="Millares 12 2 2 6 9" xfId="50504" xr:uid="{74DBAD74-4A21-4421-ACF5-63B7BBFA8C6C}"/>
    <cellStyle name="Millares 12 2 2 7" xfId="1152" xr:uid="{3E719667-3DD6-4B72-94F4-281DC02AFDBD}"/>
    <cellStyle name="Millares 12 2 2 7 2" xfId="3981" xr:uid="{214C92D9-7D6F-4656-81BA-4DACA29A56B9}"/>
    <cellStyle name="Millares 12 2 2 7 2 2" xfId="12247" xr:uid="{E38DB296-1114-428E-B08D-E290ACF1784E}"/>
    <cellStyle name="Millares 12 2 2 7 2 2 2" xfId="33750" xr:uid="{A9C47D7F-F850-4B64-B440-64635A3AA730}"/>
    <cellStyle name="Millares 12 2 2 7 2 3" xfId="18882" xr:uid="{7C6CF183-DC3F-4885-96C1-7A94EF3615CE}"/>
    <cellStyle name="Millares 12 2 2 7 2 3 2" xfId="40385" xr:uid="{EEE8F943-CCDF-42CA-BA23-721551196357}"/>
    <cellStyle name="Millares 12 2 2 7 2 4" xfId="25487" xr:uid="{D8ACA8FF-8932-4A09-8159-9F21337AF61A}"/>
    <cellStyle name="Millares 12 2 2 7 2 5" xfId="46990" xr:uid="{0137F63C-27C0-43AE-924A-C58A5D87A58B}"/>
    <cellStyle name="Millares 12 2 2 7 2 6" xfId="53594" xr:uid="{96F8056B-9E93-40A7-BB6C-2910E3A41E30}"/>
    <cellStyle name="Millares 12 2 2 7 3" xfId="6120" xr:uid="{DC287BB4-C1C3-4AAE-A5E0-14B5BE38B9D7}"/>
    <cellStyle name="Millares 12 2 2 7 3 2" xfId="14386" xr:uid="{5EF689C6-4AB7-4AFF-B44D-87EEC50273E4}"/>
    <cellStyle name="Millares 12 2 2 7 3 2 2" xfId="35889" xr:uid="{CDA367D5-198C-4F06-AA2D-2E5B0764F428}"/>
    <cellStyle name="Millares 12 2 2 7 3 3" xfId="21021" xr:uid="{A00B8C70-3C85-49CA-9AE5-A352EB4D2020}"/>
    <cellStyle name="Millares 12 2 2 7 3 3 2" xfId="42524" xr:uid="{FE0FFA92-041B-401F-BFE3-4033D355F641}"/>
    <cellStyle name="Millares 12 2 2 7 3 4" xfId="27626" xr:uid="{B7A19752-0B73-43D8-B285-AC35301EFCC6}"/>
    <cellStyle name="Millares 12 2 2 7 3 5" xfId="49129" xr:uid="{C2A7A865-DE42-4C88-ACE1-B31A7FE4A529}"/>
    <cellStyle name="Millares 12 2 2 7 3 6" xfId="55733" xr:uid="{286126CC-AB28-4059-ADB7-3D5C95426C30}"/>
    <cellStyle name="Millares 12 2 2 7 4" xfId="7761" xr:uid="{8FF3F5C9-9250-47A7-B0D1-02DD816A33CF}"/>
    <cellStyle name="Millares 12 2 2 7 4 2" xfId="29264" xr:uid="{6BDE92D7-8E12-4997-81FF-C87980FEDFD9}"/>
    <cellStyle name="Millares 12 2 2 7 5" xfId="9418" xr:uid="{5E2C19AA-31DB-4F95-9226-FAC8DB39A5CC}"/>
    <cellStyle name="Millares 12 2 2 7 5 2" xfId="30921" xr:uid="{C838B39E-948B-4056-A243-DB4B89F7993A}"/>
    <cellStyle name="Millares 12 2 2 7 6" xfId="16053" xr:uid="{7BC6AF58-C1BC-4496-A730-AD115D410F49}"/>
    <cellStyle name="Millares 12 2 2 7 6 2" xfId="37556" xr:uid="{299EFF66-406B-4863-8741-5B44C5F17EB7}"/>
    <cellStyle name="Millares 12 2 2 7 7" xfId="22658" xr:uid="{E7F7F5C6-F8E1-4319-9998-4A8515479C9D}"/>
    <cellStyle name="Millares 12 2 2 7 8" xfId="44161" xr:uid="{A37A3C70-C25E-4EB8-827C-66A7EE646526}"/>
    <cellStyle name="Millares 12 2 2 7 9" xfId="50765" xr:uid="{6796351E-4F99-410A-B7A3-0F401DE26413}"/>
    <cellStyle name="Millares 12 2 2 8" xfId="1840" xr:uid="{B7B160EE-AAC1-4365-A0EE-4786269D9CAB}"/>
    <cellStyle name="Millares 12 2 2 8 2" xfId="10106" xr:uid="{FAE721E9-BE19-465C-8470-B290F68E1E96}"/>
    <cellStyle name="Millares 12 2 2 8 2 2" xfId="31609" xr:uid="{8CA3BA33-5826-41C2-A7A6-F60CCA9A141D}"/>
    <cellStyle name="Millares 12 2 2 8 3" xfId="16741" xr:uid="{A1A8655A-44FC-49D7-AB3C-3CA40A2D81DF}"/>
    <cellStyle name="Millares 12 2 2 8 3 2" xfId="38244" xr:uid="{D6F959C8-A9AE-40DE-B31C-DA12C81FD29F}"/>
    <cellStyle name="Millares 12 2 2 8 4" xfId="23346" xr:uid="{7CDB59CC-C017-49A1-9AAD-ED115B70792D}"/>
    <cellStyle name="Millares 12 2 2 8 5" xfId="44849" xr:uid="{CDE4C497-F5EE-4C36-A0E9-37C92E30620F}"/>
    <cellStyle name="Millares 12 2 2 8 6" xfId="51453" xr:uid="{0ABB7B70-8FE2-4A78-8118-71AACE8C2B1D}"/>
    <cellStyle name="Millares 12 2 2 9" xfId="2525" xr:uid="{36F92017-7265-4E5E-8E87-FFE08C05E243}"/>
    <cellStyle name="Millares 12 2 2 9 2" xfId="10791" xr:uid="{D2B77E53-0E38-49B4-BAFD-FF479FEC7996}"/>
    <cellStyle name="Millares 12 2 2 9 2 2" xfId="32294" xr:uid="{7B50B560-9D7D-42F1-993C-F388227C6F77}"/>
    <cellStyle name="Millares 12 2 2 9 3" xfId="17426" xr:uid="{4722F16C-9118-4117-AAFD-EFAB4AD73964}"/>
    <cellStyle name="Millares 12 2 2 9 3 2" xfId="38929" xr:uid="{ED276827-0B04-44A6-A234-06ADB1A14BD8}"/>
    <cellStyle name="Millares 12 2 2 9 4" xfId="24031" xr:uid="{FA55CA2B-9D68-44FD-A0BC-6784F22D495E}"/>
    <cellStyle name="Millares 12 2 2 9 5" xfId="45534" xr:uid="{ED0FF298-411A-427F-A371-81105455B3E5}"/>
    <cellStyle name="Millares 12 2 2 9 6" xfId="52138" xr:uid="{E42B18FD-C4B0-43FB-BA78-AF29601BD762}"/>
    <cellStyle name="Millares 12 2 20" xfId="21696" xr:uid="{83F06D71-B3CD-4EDB-8705-441FDAE7F696}"/>
    <cellStyle name="Millares 12 2 21" xfId="43199" xr:uid="{0080982C-E9E6-4100-B65F-78173BC4D5D6}"/>
    <cellStyle name="Millares 12 2 22" xfId="49803" xr:uid="{AE6A90E3-D37D-4392-BEB0-B624F761B371}"/>
    <cellStyle name="Millares 12 2 3" xfId="153" xr:uid="{587AE13E-DE01-4D22-9FB2-CCF28E84777A}"/>
    <cellStyle name="Millares 12 2 3 10" xfId="4690" xr:uid="{FFF4CD8F-A946-4F7B-B172-33F28CD1BDB7}"/>
    <cellStyle name="Millares 12 2 3 10 2" xfId="12956" xr:uid="{15E5D9AC-9119-43C0-A450-066E81931EDE}"/>
    <cellStyle name="Millares 12 2 3 10 2 2" xfId="34459" xr:uid="{F10C4FEE-4890-4954-8099-E408517143CC}"/>
    <cellStyle name="Millares 12 2 3 10 3" xfId="19591" xr:uid="{25AB8A47-044B-4C00-AB4D-36E3D040ABA1}"/>
    <cellStyle name="Millares 12 2 3 10 3 2" xfId="41094" xr:uid="{88506F4A-709C-4827-82CB-13E4E56943D2}"/>
    <cellStyle name="Millares 12 2 3 10 4" xfId="26196" xr:uid="{ADB6839E-74CB-41EC-A0E3-B1EBFF50D1BB}"/>
    <cellStyle name="Millares 12 2 3 10 5" xfId="47699" xr:uid="{6CF56AF8-2134-4EF8-9386-378E74DD3C3F}"/>
    <cellStyle name="Millares 12 2 3 10 6" xfId="54303" xr:uid="{6D129894-9357-406F-9CBB-8123B51C999A}"/>
    <cellStyle name="Millares 12 2 3 11" xfId="5193" xr:uid="{88CE2D69-C866-4B1B-B842-BC4DBDE7FBAE}"/>
    <cellStyle name="Millares 12 2 3 11 2" xfId="13459" xr:uid="{6E5B01ED-5BB3-4C71-BF15-D7A334F30900}"/>
    <cellStyle name="Millares 12 2 3 11 2 2" xfId="34962" xr:uid="{0A4AF002-F2FD-488F-A460-409BE05B4724}"/>
    <cellStyle name="Millares 12 2 3 11 3" xfId="20094" xr:uid="{7A794C1F-8BFE-4BE0-A6DA-D802E0E2028B}"/>
    <cellStyle name="Millares 12 2 3 11 3 2" xfId="41597" xr:uid="{E8313539-E2D3-4904-B93F-56C6F6A767F3}"/>
    <cellStyle name="Millares 12 2 3 11 4" xfId="26699" xr:uid="{5E19DB4C-0726-4BFD-A9C7-919A33A04F2D}"/>
    <cellStyle name="Millares 12 2 3 11 5" xfId="48202" xr:uid="{D11C4E57-32C5-402A-BE71-44A855DBF2F3}"/>
    <cellStyle name="Millares 12 2 3 11 6" xfId="54806" xr:uid="{52CA3A9A-07D3-445B-8BC1-713E2C03DE18}"/>
    <cellStyle name="Millares 12 2 3 12" xfId="6834" xr:uid="{D46EF3E4-A933-49FB-B7F4-130A9909E0BB}"/>
    <cellStyle name="Millares 12 2 3 12 2" xfId="28337" xr:uid="{E2C7F395-AE1F-470D-BBD7-96FC807B82AE}"/>
    <cellStyle name="Millares 12 2 3 13" xfId="8488" xr:uid="{455A60CA-EDD5-43C9-869C-08BC2BE1D500}"/>
    <cellStyle name="Millares 12 2 3 13 2" xfId="29991" xr:uid="{004A082C-4AB6-44F7-9208-422FF64B9487}"/>
    <cellStyle name="Millares 12 2 3 14" xfId="15127" xr:uid="{CFDA08CB-73EC-4900-910D-95EBF24D3D54}"/>
    <cellStyle name="Millares 12 2 3 14 2" xfId="36630" xr:uid="{1F0C2BE3-2423-415B-86AC-85C3821ABC48}"/>
    <cellStyle name="Millares 12 2 3 15" xfId="21732" xr:uid="{D519B988-158E-4516-AE86-8E78C32F4C4F}"/>
    <cellStyle name="Millares 12 2 3 16" xfId="43235" xr:uid="{0B3D5038-8CC0-4512-8E1B-1FFC46215B26}"/>
    <cellStyle name="Millares 12 2 3 17" xfId="49839" xr:uid="{192D5BC8-77B8-44F5-AA4D-93CE6B9CCB44}"/>
    <cellStyle name="Millares 12 2 3 2" xfId="485" xr:uid="{E15F142E-FE39-4857-BC84-29595E816252}"/>
    <cellStyle name="Millares 12 2 3 2 10" xfId="7096" xr:uid="{74C2877B-88C8-41BD-A687-B86791E112AB}"/>
    <cellStyle name="Millares 12 2 3 2 10 2" xfId="28599" xr:uid="{EFD2702B-D1BE-4C2F-A857-635C9505EF19}"/>
    <cellStyle name="Millares 12 2 3 2 11" xfId="8752" xr:uid="{31419C23-53CD-4054-9375-BD3555CD4CC9}"/>
    <cellStyle name="Millares 12 2 3 2 11 2" xfId="30255" xr:uid="{46584FA9-A206-4418-9947-FCC5ABD16AD1}"/>
    <cellStyle name="Millares 12 2 3 2 12" xfId="15388" xr:uid="{0AC91AFC-9141-4D58-B8B5-487052D54BEF}"/>
    <cellStyle name="Millares 12 2 3 2 12 2" xfId="36891" xr:uid="{1A0D7749-8D7D-4595-8C8A-BFA220AB0AF1}"/>
    <cellStyle name="Millares 12 2 3 2 13" xfId="21993" xr:uid="{62451BF6-C54A-4CCC-B009-4DA581B1BD69}"/>
    <cellStyle name="Millares 12 2 3 2 14" xfId="43496" xr:uid="{11102C5D-FE62-4401-A071-CCDD33D88063}"/>
    <cellStyle name="Millares 12 2 3 2 15" xfId="50100" xr:uid="{0A27B4F2-F35C-4B59-B0A9-C870DEA96E3F}"/>
    <cellStyle name="Millares 12 2 3 2 2" xfId="767" xr:uid="{B8B376EB-BB26-4AA3-8A08-A017179D62E3}"/>
    <cellStyle name="Millares 12 2 3 2 2 10" xfId="15668" xr:uid="{28E7B6ED-DFC6-472B-8E16-2FAF3C0E382F}"/>
    <cellStyle name="Millares 12 2 3 2 2 10 2" xfId="37171" xr:uid="{11EAC809-BBE9-4E3D-BF13-01DBF48BDB54}"/>
    <cellStyle name="Millares 12 2 3 2 2 11" xfId="22273" xr:uid="{A74DF44A-4DD7-4BCC-A6C3-C586D2C3B73B}"/>
    <cellStyle name="Millares 12 2 3 2 2 12" xfId="43776" xr:uid="{34317203-FC73-445D-B6D0-72EAD42AACF9}"/>
    <cellStyle name="Millares 12 2 3 2 2 13" xfId="50380" xr:uid="{935F11A4-F420-4E6E-88D0-FC80CF8A129A}"/>
    <cellStyle name="Millares 12 2 3 2 2 2" xfId="1713" xr:uid="{87F053C3-18CB-4363-8002-51277FBD6061}"/>
    <cellStyle name="Millares 12 2 3 2 2 2 2" xfId="4542" xr:uid="{6FF9B61C-0AF5-4BF4-A6A9-642530F0717D}"/>
    <cellStyle name="Millares 12 2 3 2 2 2 2 2" xfId="12808" xr:uid="{A82C2D5F-DDF4-489D-AAE2-300A34EEB2AF}"/>
    <cellStyle name="Millares 12 2 3 2 2 2 2 2 2" xfId="34311" xr:uid="{B44FBB95-D6BF-4E15-8184-257946E4BC03}"/>
    <cellStyle name="Millares 12 2 3 2 2 2 2 3" xfId="19443" xr:uid="{D34DC950-674F-4598-8751-328CE0EBB6DA}"/>
    <cellStyle name="Millares 12 2 3 2 2 2 2 3 2" xfId="40946" xr:uid="{2D34A3B8-E057-4FFD-9981-0449BD907D35}"/>
    <cellStyle name="Millares 12 2 3 2 2 2 2 4" xfId="26048" xr:uid="{677FF843-9D56-4BA5-B37A-889EAD004400}"/>
    <cellStyle name="Millares 12 2 3 2 2 2 2 5" xfId="47551" xr:uid="{BA5DFFEE-1D5A-49E5-B61C-55E742D41413}"/>
    <cellStyle name="Millares 12 2 3 2 2 2 2 6" xfId="54155" xr:uid="{5F620970-1F6E-471B-8738-19A5E9CF3914}"/>
    <cellStyle name="Millares 12 2 3 2 2 2 3" xfId="6681" xr:uid="{3A45C946-AF75-4242-9991-AD369B656843}"/>
    <cellStyle name="Millares 12 2 3 2 2 2 3 2" xfId="14947" xr:uid="{0A8448FF-D3BB-452F-971A-45FB73ADA2F2}"/>
    <cellStyle name="Millares 12 2 3 2 2 2 3 2 2" xfId="36450" xr:uid="{DE12D9DF-BBE1-48BF-B942-666F8329F5E2}"/>
    <cellStyle name="Millares 12 2 3 2 2 2 3 3" xfId="21582" xr:uid="{C85ED97F-102B-4001-B1CC-80161769FB96}"/>
    <cellStyle name="Millares 12 2 3 2 2 2 3 3 2" xfId="43085" xr:uid="{43183807-77A3-4B53-BD03-5895CCDF45D8}"/>
    <cellStyle name="Millares 12 2 3 2 2 2 3 4" xfId="28187" xr:uid="{E8E78B70-8068-4C25-B3A1-BC814886DDCF}"/>
    <cellStyle name="Millares 12 2 3 2 2 2 3 5" xfId="49690" xr:uid="{EDA0BAFD-3159-45F0-8C0B-F506DCE54B5E}"/>
    <cellStyle name="Millares 12 2 3 2 2 2 3 6" xfId="56294" xr:uid="{14CE5E36-8B2A-44DF-B692-AD9047656EFF}"/>
    <cellStyle name="Millares 12 2 3 2 2 2 4" xfId="8322" xr:uid="{BE68F900-1632-40B3-BAD1-A648B7202C06}"/>
    <cellStyle name="Millares 12 2 3 2 2 2 4 2" xfId="29825" xr:uid="{D4613C9B-FEF7-4EBE-A57E-3796B2FA0084}"/>
    <cellStyle name="Millares 12 2 3 2 2 2 5" xfId="9979" xr:uid="{76CD2F67-721A-4031-BCC2-8D972740722C}"/>
    <cellStyle name="Millares 12 2 3 2 2 2 5 2" xfId="31482" xr:uid="{399256C7-6648-4DBA-A5F3-977108B1EA0D}"/>
    <cellStyle name="Millares 12 2 3 2 2 2 6" xfId="16614" xr:uid="{9C0EED3E-05A7-4164-BF62-68814A8BE646}"/>
    <cellStyle name="Millares 12 2 3 2 2 2 6 2" xfId="38117" xr:uid="{565EA823-F758-496E-92FB-9D8FA53D33E8}"/>
    <cellStyle name="Millares 12 2 3 2 2 2 7" xfId="23219" xr:uid="{0113D936-5627-4ED5-A1D2-1C3E73B57D91}"/>
    <cellStyle name="Millares 12 2 3 2 2 2 8" xfId="44722" xr:uid="{374055BD-5245-4ACC-9385-9D576C8A601C}"/>
    <cellStyle name="Millares 12 2 3 2 2 2 9" xfId="51326" xr:uid="{F67E7594-52AF-4AD8-9D70-24F2CFE37F85}"/>
    <cellStyle name="Millares 12 2 3 2 2 3" xfId="2400" xr:uid="{10E84A2E-9632-4463-8F65-E99B3DD37EB0}"/>
    <cellStyle name="Millares 12 2 3 2 2 3 2" xfId="10666" xr:uid="{83C12FD7-C3CD-425A-B609-67F45031D880}"/>
    <cellStyle name="Millares 12 2 3 2 2 3 2 2" xfId="32169" xr:uid="{F8E6B4A7-FD4E-4C87-AEA9-7CA5D403B10A}"/>
    <cellStyle name="Millares 12 2 3 2 2 3 3" xfId="17301" xr:uid="{6DF6BC0B-411D-4C99-ACB2-ADF617A605D8}"/>
    <cellStyle name="Millares 12 2 3 2 2 3 3 2" xfId="38804" xr:uid="{14355AF2-B243-4E9B-99F0-D79C11C7198A}"/>
    <cellStyle name="Millares 12 2 3 2 2 3 4" xfId="23906" xr:uid="{44D2EB63-3B95-4754-890B-A6EE08024B5E}"/>
    <cellStyle name="Millares 12 2 3 2 2 3 5" xfId="45409" xr:uid="{2435FD18-DE4E-4124-9C35-B0E8D49CC9AE}"/>
    <cellStyle name="Millares 12 2 3 2 2 3 6" xfId="52013" xr:uid="{D64E20EB-77E2-4009-9C25-D3EF25CA3C68}"/>
    <cellStyle name="Millares 12 2 3 2 2 4" xfId="2917" xr:uid="{ABAAF5CE-1C00-4807-BF35-27606742A8BC}"/>
    <cellStyle name="Millares 12 2 3 2 2 4 2" xfId="11183" xr:uid="{67137194-6FEF-4492-AFAA-6FCB93F365E8}"/>
    <cellStyle name="Millares 12 2 3 2 2 4 2 2" xfId="32686" xr:uid="{34AAF31C-0B76-490C-A2FF-F4D7074394E1}"/>
    <cellStyle name="Millares 12 2 3 2 2 4 3" xfId="17818" xr:uid="{F19FDA00-D3C8-4B63-BCAD-496BC67AC3D3}"/>
    <cellStyle name="Millares 12 2 3 2 2 4 3 2" xfId="39321" xr:uid="{257E18BD-6FA6-464F-B441-BF664D201B77}"/>
    <cellStyle name="Millares 12 2 3 2 2 4 4" xfId="24423" xr:uid="{FBA659ED-0380-4AD4-BA7C-23D8F734C253}"/>
    <cellStyle name="Millares 12 2 3 2 2 4 5" xfId="45926" xr:uid="{20D18813-1D86-4DE8-A641-73939762C558}"/>
    <cellStyle name="Millares 12 2 3 2 2 4 6" xfId="52530" xr:uid="{5F42C010-B597-49A9-91B3-3C2E52E9E9F7}"/>
    <cellStyle name="Millares 12 2 3 2 2 5" xfId="3596" xr:uid="{5328C3C6-F361-4376-95E1-3ED109643CBE}"/>
    <cellStyle name="Millares 12 2 3 2 2 5 2" xfId="11862" xr:uid="{769B2D43-6248-4BF9-A4E1-2FA2253D0048}"/>
    <cellStyle name="Millares 12 2 3 2 2 5 2 2" xfId="33365" xr:uid="{E99AC816-E616-4259-B415-D42A19583811}"/>
    <cellStyle name="Millares 12 2 3 2 2 5 3" xfId="18497" xr:uid="{15463BB6-F54A-442D-8F98-940BA63C13B6}"/>
    <cellStyle name="Millares 12 2 3 2 2 5 3 2" xfId="40000" xr:uid="{99B28E1C-F4C5-447B-B927-9EDFDA2C1EBB}"/>
    <cellStyle name="Millares 12 2 3 2 2 5 4" xfId="25102" xr:uid="{3E9388C6-3E59-4559-81B3-532BF5F7E4C4}"/>
    <cellStyle name="Millares 12 2 3 2 2 5 5" xfId="46605" xr:uid="{59690649-1BF7-4067-8213-214398C0FEE6}"/>
    <cellStyle name="Millares 12 2 3 2 2 5 6" xfId="53209" xr:uid="{E7C4B71F-170F-4A08-9820-0C6785454635}"/>
    <cellStyle name="Millares 12 2 3 2 2 6" xfId="5061" xr:uid="{F6FD3B77-685B-4A98-867A-AF5A997EC1D8}"/>
    <cellStyle name="Millares 12 2 3 2 2 6 2" xfId="13327" xr:uid="{DDABC007-E471-4035-B1FA-0FE32CB8237B}"/>
    <cellStyle name="Millares 12 2 3 2 2 6 2 2" xfId="34830" xr:uid="{6DE7AADA-B12B-4C5E-B8DD-06ACCE6CA1F9}"/>
    <cellStyle name="Millares 12 2 3 2 2 6 3" xfId="19962" xr:uid="{494E0A01-9504-47AF-989C-2760E8DF5660}"/>
    <cellStyle name="Millares 12 2 3 2 2 6 3 2" xfId="41465" xr:uid="{5FEFE02B-332D-477F-A19F-9947A1C56D2E}"/>
    <cellStyle name="Millares 12 2 3 2 2 6 4" xfId="26567" xr:uid="{7DABE162-D504-43FF-871C-5C51960F4E52}"/>
    <cellStyle name="Millares 12 2 3 2 2 6 5" xfId="48070" xr:uid="{58FB86D2-416D-4D5F-B3C8-4115AA0FC151}"/>
    <cellStyle name="Millares 12 2 3 2 2 6 6" xfId="54674" xr:uid="{1BA3B4B5-B4BD-4C1E-86F0-25F3C53659DD}"/>
    <cellStyle name="Millares 12 2 3 2 2 7" xfId="5735" xr:uid="{C3D3F6DB-7069-4A71-92B1-907B24DC7B26}"/>
    <cellStyle name="Millares 12 2 3 2 2 7 2" xfId="14001" xr:uid="{3BBD5F8D-A74E-4BD0-952B-76B79858AA4F}"/>
    <cellStyle name="Millares 12 2 3 2 2 7 2 2" xfId="35504" xr:uid="{2C88A144-E278-4426-B66B-CF6EB68E571F}"/>
    <cellStyle name="Millares 12 2 3 2 2 7 3" xfId="20636" xr:uid="{7F2AE6CA-788F-42D7-91FE-2B7ABFD1352C}"/>
    <cellStyle name="Millares 12 2 3 2 2 7 3 2" xfId="42139" xr:uid="{D3DD0204-739E-4BEF-B281-9E453EC39003}"/>
    <cellStyle name="Millares 12 2 3 2 2 7 4" xfId="27241" xr:uid="{E579746F-4543-43ED-82EC-29A3F6ECB73A}"/>
    <cellStyle name="Millares 12 2 3 2 2 7 5" xfId="48744" xr:uid="{7FDF7823-02D2-481D-B6B5-0D732C92F4F7}"/>
    <cellStyle name="Millares 12 2 3 2 2 7 6" xfId="55348" xr:uid="{DF331155-8776-4E15-9C29-05FDF42AD3E2}"/>
    <cellStyle name="Millares 12 2 3 2 2 8" xfId="7376" xr:uid="{13715713-A0DB-4BB0-AE1C-155C34436421}"/>
    <cellStyle name="Millares 12 2 3 2 2 8 2" xfId="28879" xr:uid="{8AF7CE6E-2D07-49F9-902F-FBD8C6683C8C}"/>
    <cellStyle name="Millares 12 2 3 2 2 9" xfId="9033" xr:uid="{50E8116E-6264-4896-9F0A-C3C5BCBCD99A}"/>
    <cellStyle name="Millares 12 2 3 2 2 9 2" xfId="30536" xr:uid="{5905DF9A-2AE2-4567-AE32-3483F7310E66}"/>
    <cellStyle name="Millares 12 2 3 2 3" xfId="1037" xr:uid="{C7977C0C-38BF-4F3D-98B5-BB5D9B2E1753}"/>
    <cellStyle name="Millares 12 2 3 2 3 2" xfId="3866" xr:uid="{87F4D4C6-67EE-454C-904B-FAB722EF03DD}"/>
    <cellStyle name="Millares 12 2 3 2 3 2 2" xfId="12132" xr:uid="{7F36B639-7B0B-4734-AAD9-E8AEF64B1436}"/>
    <cellStyle name="Millares 12 2 3 2 3 2 2 2" xfId="33635" xr:uid="{BFA612FC-7D52-4E57-B2C7-5BD3597FC5B8}"/>
    <cellStyle name="Millares 12 2 3 2 3 2 3" xfId="18767" xr:uid="{BCF468FF-188E-4CE5-BDD6-E4CDAA734482}"/>
    <cellStyle name="Millares 12 2 3 2 3 2 3 2" xfId="40270" xr:uid="{F4C579D3-CDCB-4462-B916-5089E6CDAD50}"/>
    <cellStyle name="Millares 12 2 3 2 3 2 4" xfId="25372" xr:uid="{EAACB532-D42D-4895-9280-D4A0E42FC8A0}"/>
    <cellStyle name="Millares 12 2 3 2 3 2 5" xfId="46875" xr:uid="{E82FE61B-8ECE-4689-A3E8-1609976478B5}"/>
    <cellStyle name="Millares 12 2 3 2 3 2 6" xfId="53479" xr:uid="{C39FEFD2-284F-4CF9-87FE-11C4E36B61A0}"/>
    <cellStyle name="Millares 12 2 3 2 3 3" xfId="6005" xr:uid="{AB5B767B-4A81-4C96-9FE9-7BCD28A9621C}"/>
    <cellStyle name="Millares 12 2 3 2 3 3 2" xfId="14271" xr:uid="{DAA63DA1-19F0-4A0D-9372-80526C8AAC4D}"/>
    <cellStyle name="Millares 12 2 3 2 3 3 2 2" xfId="35774" xr:uid="{89F972F1-206B-4A38-85BB-F2A6590EA07B}"/>
    <cellStyle name="Millares 12 2 3 2 3 3 3" xfId="20906" xr:uid="{6B2F9880-FFE8-4DFD-AB35-7B9CAB3CE92C}"/>
    <cellStyle name="Millares 12 2 3 2 3 3 3 2" xfId="42409" xr:uid="{A1BC68E1-C16A-4568-97FF-8CB4C4BB6E79}"/>
    <cellStyle name="Millares 12 2 3 2 3 3 4" xfId="27511" xr:uid="{6F3C3B65-975D-4A3C-90B9-EE9042A566A8}"/>
    <cellStyle name="Millares 12 2 3 2 3 3 5" xfId="49014" xr:uid="{976C23ED-4A43-456C-9EF1-FD8A65310FBB}"/>
    <cellStyle name="Millares 12 2 3 2 3 3 6" xfId="55618" xr:uid="{89B8FDF6-C2F1-4EE7-BF61-3D00E1E82700}"/>
    <cellStyle name="Millares 12 2 3 2 3 4" xfId="7646" xr:uid="{B0317547-5635-4932-B385-14BBE2699282}"/>
    <cellStyle name="Millares 12 2 3 2 3 4 2" xfId="29149" xr:uid="{B6324D02-2643-45EC-B51A-BE9AF6B8E701}"/>
    <cellStyle name="Millares 12 2 3 2 3 5" xfId="9303" xr:uid="{F539C1E1-8CC3-4D46-A79C-CA60C707CA27}"/>
    <cellStyle name="Millares 12 2 3 2 3 5 2" xfId="30806" xr:uid="{F5B0895D-5001-4DF2-8157-542DBC1CA944}"/>
    <cellStyle name="Millares 12 2 3 2 3 6" xfId="15938" xr:uid="{D10952C7-572D-41D5-B2F8-85EF4551CC82}"/>
    <cellStyle name="Millares 12 2 3 2 3 6 2" xfId="37441" xr:uid="{3F539AC5-BD2D-4157-835A-CDD584042F1F}"/>
    <cellStyle name="Millares 12 2 3 2 3 7" xfId="22543" xr:uid="{38907D49-C789-4A42-973A-26E15733D871}"/>
    <cellStyle name="Millares 12 2 3 2 3 8" xfId="44046" xr:uid="{362ADD66-A1E1-44B0-A895-A0E8129749EA}"/>
    <cellStyle name="Millares 12 2 3 2 3 9" xfId="50650" xr:uid="{E4924AF7-AC38-4AC8-B45E-20A864748FAB}"/>
    <cellStyle name="Millares 12 2 3 2 4" xfId="1433" xr:uid="{96D884DB-6D74-4F68-B987-D62B56AAF724}"/>
    <cellStyle name="Millares 12 2 3 2 4 2" xfId="4262" xr:uid="{44B61003-4EA8-4960-BD60-D1A0AB415739}"/>
    <cellStyle name="Millares 12 2 3 2 4 2 2" xfId="12528" xr:uid="{755076FE-66C0-4D5D-95CD-B2ADA3608D48}"/>
    <cellStyle name="Millares 12 2 3 2 4 2 2 2" xfId="34031" xr:uid="{58456B62-7EF6-4847-AC30-F58FAE2A0106}"/>
    <cellStyle name="Millares 12 2 3 2 4 2 3" xfId="19163" xr:uid="{B01AFE36-0E25-419D-B278-072E4536C00C}"/>
    <cellStyle name="Millares 12 2 3 2 4 2 3 2" xfId="40666" xr:uid="{148E68D6-D217-41D2-AE92-8B02B29C111B}"/>
    <cellStyle name="Millares 12 2 3 2 4 2 4" xfId="25768" xr:uid="{4E49C799-D56B-4DA5-824D-4DBA0357EDBA}"/>
    <cellStyle name="Millares 12 2 3 2 4 2 5" xfId="47271" xr:uid="{BB1AE07D-E455-4D5F-B736-73874F5D3780}"/>
    <cellStyle name="Millares 12 2 3 2 4 2 6" xfId="53875" xr:uid="{76A28666-15BC-4018-8CAB-3E3CC6C3E062}"/>
    <cellStyle name="Millares 12 2 3 2 4 3" xfId="6401" xr:uid="{0B7C0FF7-2044-4270-91BD-6A58C0EF980B}"/>
    <cellStyle name="Millares 12 2 3 2 4 3 2" xfId="14667" xr:uid="{55F5FE2F-21A0-40CE-BEBA-8E238A4756E6}"/>
    <cellStyle name="Millares 12 2 3 2 4 3 2 2" xfId="36170" xr:uid="{D9AAED25-B1F0-4895-B1B3-544394B2BC75}"/>
    <cellStyle name="Millares 12 2 3 2 4 3 3" xfId="21302" xr:uid="{5F2B6B4C-9B0E-4FD5-B962-CE38F594D32F}"/>
    <cellStyle name="Millares 12 2 3 2 4 3 3 2" xfId="42805" xr:uid="{9AFE9661-C510-47B4-9952-FD39237ED1BF}"/>
    <cellStyle name="Millares 12 2 3 2 4 3 4" xfId="27907" xr:uid="{741830D0-88F5-4ABC-8BF4-AC6643A47446}"/>
    <cellStyle name="Millares 12 2 3 2 4 3 5" xfId="49410" xr:uid="{87CA7D4A-14D3-4A45-A6D0-B28C006C557B}"/>
    <cellStyle name="Millares 12 2 3 2 4 3 6" xfId="56014" xr:uid="{8112C3B2-B763-4982-ADB5-73C532642CE8}"/>
    <cellStyle name="Millares 12 2 3 2 4 4" xfId="8042" xr:uid="{94538937-1400-4ACE-99EA-86027AE64239}"/>
    <cellStyle name="Millares 12 2 3 2 4 4 2" xfId="29545" xr:uid="{3998D964-8862-459B-B01D-8DE36720B51A}"/>
    <cellStyle name="Millares 12 2 3 2 4 5" xfId="9699" xr:uid="{639E74D2-4B71-4C81-BAD6-9C770F2164CC}"/>
    <cellStyle name="Millares 12 2 3 2 4 5 2" xfId="31202" xr:uid="{F9DB4E8D-2D9E-4F68-B2BA-E797DB2B27BB}"/>
    <cellStyle name="Millares 12 2 3 2 4 6" xfId="16334" xr:uid="{E371178E-0C3A-40CB-981B-F70A07694230}"/>
    <cellStyle name="Millares 12 2 3 2 4 6 2" xfId="37837" xr:uid="{0E2B4711-431D-46DF-B6D0-60737957E2ED}"/>
    <cellStyle name="Millares 12 2 3 2 4 7" xfId="22939" xr:uid="{98D725AA-8C9D-4553-9ECF-0F1A224E4818}"/>
    <cellStyle name="Millares 12 2 3 2 4 8" xfId="44442" xr:uid="{A6AC9900-B831-4FC8-9639-F51D155483D7}"/>
    <cellStyle name="Millares 12 2 3 2 4 9" xfId="51046" xr:uid="{371158D5-073A-46E5-8A59-E933B2992902}"/>
    <cellStyle name="Millares 12 2 3 2 5" xfId="2120" xr:uid="{A6165EB1-9D39-400D-A06F-DD5A59402C7E}"/>
    <cellStyle name="Millares 12 2 3 2 5 2" xfId="10386" xr:uid="{08B56CA6-5DDF-4E43-A9D1-ADD8987DAA79}"/>
    <cellStyle name="Millares 12 2 3 2 5 2 2" xfId="31889" xr:uid="{18365280-7765-45C2-81A3-34446F3EF4B7}"/>
    <cellStyle name="Millares 12 2 3 2 5 3" xfId="17021" xr:uid="{414FAF18-24BD-426F-A93E-BA053BED3D49}"/>
    <cellStyle name="Millares 12 2 3 2 5 3 2" xfId="38524" xr:uid="{19E16985-542B-44CD-94D5-5C4BBD7DDD96}"/>
    <cellStyle name="Millares 12 2 3 2 5 4" xfId="23626" xr:uid="{37A2D1EF-FCA0-4465-9751-680E547F3D88}"/>
    <cellStyle name="Millares 12 2 3 2 5 5" xfId="45129" xr:uid="{3C5E1D8E-5C05-4BDB-9CA2-20B78A59BAC2}"/>
    <cellStyle name="Millares 12 2 3 2 5 6" xfId="51733" xr:uid="{34ED3060-8B70-4157-9556-E4B4D06E36E9}"/>
    <cellStyle name="Millares 12 2 3 2 6" xfId="2668" xr:uid="{6EEF94A9-73CC-4C8B-B204-2D120CD5251E}"/>
    <cellStyle name="Millares 12 2 3 2 6 2" xfId="10934" xr:uid="{168EDEF4-A670-4720-AD14-7BEC67764795}"/>
    <cellStyle name="Millares 12 2 3 2 6 2 2" xfId="32437" xr:uid="{84A3C103-EC43-4742-AD72-9205F75E417C}"/>
    <cellStyle name="Millares 12 2 3 2 6 3" xfId="17569" xr:uid="{BD7CB950-D47E-4CE5-899D-BDA26B8EB73D}"/>
    <cellStyle name="Millares 12 2 3 2 6 3 2" xfId="39072" xr:uid="{6A89A884-4F8F-4137-B815-A77E9EC53512}"/>
    <cellStyle name="Millares 12 2 3 2 6 4" xfId="24174" xr:uid="{4348F1B4-6042-485F-A7DB-581401E7605A}"/>
    <cellStyle name="Millares 12 2 3 2 6 5" xfId="45677" xr:uid="{9B316C7F-15F3-442C-8D71-52946CC082B0}"/>
    <cellStyle name="Millares 12 2 3 2 6 6" xfId="52281" xr:uid="{EA18C776-1286-4F49-B12C-A3E971740C91}"/>
    <cellStyle name="Millares 12 2 3 2 7" xfId="3316" xr:uid="{31F70E95-C44B-46C4-AF54-72B435F3D285}"/>
    <cellStyle name="Millares 12 2 3 2 7 2" xfId="11582" xr:uid="{0AB9D4F1-CA69-4F04-8EDC-8F6F85DC751A}"/>
    <cellStyle name="Millares 12 2 3 2 7 2 2" xfId="33085" xr:uid="{EF448526-E6B1-448E-99A3-113017B8010A}"/>
    <cellStyle name="Millares 12 2 3 2 7 3" xfId="18217" xr:uid="{A24380FD-184E-40D2-81B7-C01897E75BFC}"/>
    <cellStyle name="Millares 12 2 3 2 7 3 2" xfId="39720" xr:uid="{80E8B290-EC53-4332-82C9-67657187073F}"/>
    <cellStyle name="Millares 12 2 3 2 7 4" xfId="24822" xr:uid="{B126F68F-61F7-4FFC-993F-CAD7F6BFC00D}"/>
    <cellStyle name="Millares 12 2 3 2 7 5" xfId="46325" xr:uid="{46E64A10-5E73-49B2-A227-FBFB2C80AF61}"/>
    <cellStyle name="Millares 12 2 3 2 7 6" xfId="52929" xr:uid="{BB8BD5BC-DE1C-4D39-BE69-AB25B88D1653}"/>
    <cellStyle name="Millares 12 2 3 2 8" xfId="4812" xr:uid="{B4E28695-4152-49AE-90CF-07B6D384833E}"/>
    <cellStyle name="Millares 12 2 3 2 8 2" xfId="13078" xr:uid="{BAD5712C-9CE9-42F8-BD86-35D0B02481AC}"/>
    <cellStyle name="Millares 12 2 3 2 8 2 2" xfId="34581" xr:uid="{BC416114-4181-402D-A0F8-AB8403F1831A}"/>
    <cellStyle name="Millares 12 2 3 2 8 3" xfId="19713" xr:uid="{17DF60DF-0651-4BC5-ACB9-8610F6F055DB}"/>
    <cellStyle name="Millares 12 2 3 2 8 3 2" xfId="41216" xr:uid="{269F141A-6852-40A7-835F-BBE39245207D}"/>
    <cellStyle name="Millares 12 2 3 2 8 4" xfId="26318" xr:uid="{9F724B0A-1CE6-4391-A80C-1F45B8FD0913}"/>
    <cellStyle name="Millares 12 2 3 2 8 5" xfId="47821" xr:uid="{F3915971-0CA1-4B37-BA9B-F6500DB1C65D}"/>
    <cellStyle name="Millares 12 2 3 2 8 6" xfId="54425" xr:uid="{A145F63B-10DA-421D-B309-409DC2C1EF43}"/>
    <cellStyle name="Millares 12 2 3 2 9" xfId="5455" xr:uid="{47464185-D9FB-4900-A265-32DC269F635B}"/>
    <cellStyle name="Millares 12 2 3 2 9 2" xfId="13721" xr:uid="{71616EF4-AAAE-422E-871D-E5878D6FC20E}"/>
    <cellStyle name="Millares 12 2 3 2 9 2 2" xfId="35224" xr:uid="{6352BC4C-5FB6-4E67-A99A-70815509A7D2}"/>
    <cellStyle name="Millares 12 2 3 2 9 3" xfId="20356" xr:uid="{697343BD-79E0-4CCC-A07D-48FCB845BF4E}"/>
    <cellStyle name="Millares 12 2 3 2 9 3 2" xfId="41859" xr:uid="{D6463462-2784-4B90-8549-D44A420E1BF4}"/>
    <cellStyle name="Millares 12 2 3 2 9 4" xfId="26961" xr:uid="{5C7E4893-8E3D-4076-812D-CE8F86CAE107}"/>
    <cellStyle name="Millares 12 2 3 2 9 5" xfId="48464" xr:uid="{F0410C9E-F9CF-4F5E-8921-3F2EFB91359A}"/>
    <cellStyle name="Millares 12 2 3 2 9 6" xfId="55068" xr:uid="{A33EC8B3-9683-4EA8-BBBF-47C56D7B4954}"/>
    <cellStyle name="Millares 12 2 3 3" xfId="358" xr:uid="{DE7C8B5C-2D3A-4A37-9F9C-A91C1AB02B49}"/>
    <cellStyle name="Millares 12 2 3 3 10" xfId="15261" xr:uid="{315EA02A-AFD2-4975-9CC7-B510052D07EF}"/>
    <cellStyle name="Millares 12 2 3 3 10 2" xfId="36764" xr:uid="{DCC262F5-4C09-4EC0-A35F-B0D447E5E332}"/>
    <cellStyle name="Millares 12 2 3 3 11" xfId="21866" xr:uid="{38F3C508-691D-40F7-8A9B-F96FD9345C6C}"/>
    <cellStyle name="Millares 12 2 3 3 12" xfId="43369" xr:uid="{BE70BC0A-77F3-4134-8B23-99133CE7DE06}"/>
    <cellStyle name="Millares 12 2 3 3 13" xfId="49973" xr:uid="{5FBDAE8C-22F8-40AE-A3D7-A48B2C9EEDAD}"/>
    <cellStyle name="Millares 12 2 3 3 2" xfId="1306" xr:uid="{81D8945E-9E88-4941-B501-CC05499142C6}"/>
    <cellStyle name="Millares 12 2 3 3 2 2" xfId="4135" xr:uid="{1B4A09F5-8D82-45C2-8DED-CC8E5DFA0F2C}"/>
    <cellStyle name="Millares 12 2 3 3 2 2 2" xfId="12401" xr:uid="{401BF40B-2424-4A1C-9E8F-11D394AEBEC4}"/>
    <cellStyle name="Millares 12 2 3 3 2 2 2 2" xfId="33904" xr:uid="{2D3E1760-5AED-4F6B-89CA-9561B0159004}"/>
    <cellStyle name="Millares 12 2 3 3 2 2 3" xfId="19036" xr:uid="{DE400774-42F0-4B15-BC99-C4C85C1BB4D5}"/>
    <cellStyle name="Millares 12 2 3 3 2 2 3 2" xfId="40539" xr:uid="{2F9F605A-3AB9-4534-8F59-989ED26B1983}"/>
    <cellStyle name="Millares 12 2 3 3 2 2 4" xfId="25641" xr:uid="{B4695901-C542-495B-BD46-19C310F6B817}"/>
    <cellStyle name="Millares 12 2 3 3 2 2 5" xfId="47144" xr:uid="{5774B841-209A-4011-B645-FFD4C8E355D0}"/>
    <cellStyle name="Millares 12 2 3 3 2 2 6" xfId="53748" xr:uid="{3DB89DCF-5209-489A-B1D1-31A107CA6842}"/>
    <cellStyle name="Millares 12 2 3 3 2 3" xfId="6274" xr:uid="{CC6957E3-62AB-4D20-BC15-9B63603D3E3A}"/>
    <cellStyle name="Millares 12 2 3 3 2 3 2" xfId="14540" xr:uid="{4760ACD9-B276-4A71-B475-EB243C21C347}"/>
    <cellStyle name="Millares 12 2 3 3 2 3 2 2" xfId="36043" xr:uid="{C05473E6-6EAC-4471-BBF8-071A33361ED1}"/>
    <cellStyle name="Millares 12 2 3 3 2 3 3" xfId="21175" xr:uid="{06E692B0-530A-4208-999B-4654E46FE9F1}"/>
    <cellStyle name="Millares 12 2 3 3 2 3 3 2" xfId="42678" xr:uid="{D2B7DA2E-A6B2-41F3-A95E-1732B42F375D}"/>
    <cellStyle name="Millares 12 2 3 3 2 3 4" xfId="27780" xr:uid="{5846A5E6-ABDD-4F35-B990-98A8DEF3F0CD}"/>
    <cellStyle name="Millares 12 2 3 3 2 3 5" xfId="49283" xr:uid="{9D0F435B-29A6-47D4-9FAD-A9C0A8086FD4}"/>
    <cellStyle name="Millares 12 2 3 3 2 3 6" xfId="55887" xr:uid="{5C96EEE7-8ADA-4E8F-9643-7FC23D0B770E}"/>
    <cellStyle name="Millares 12 2 3 3 2 4" xfId="7915" xr:uid="{0558A20E-94DA-4BBE-BB29-D9C347403819}"/>
    <cellStyle name="Millares 12 2 3 3 2 4 2" xfId="29418" xr:uid="{37FCB56D-2ABC-45EF-AD0A-C1AADDBF1CAB}"/>
    <cellStyle name="Millares 12 2 3 3 2 5" xfId="9572" xr:uid="{25F32B98-5832-4672-A682-094B5E62B1FF}"/>
    <cellStyle name="Millares 12 2 3 3 2 5 2" xfId="31075" xr:uid="{C39D5CE3-7F90-4DC7-AF69-D89D0C088D4A}"/>
    <cellStyle name="Millares 12 2 3 3 2 6" xfId="16207" xr:uid="{DC695DF3-B96A-4A1B-808F-61FB7096C886}"/>
    <cellStyle name="Millares 12 2 3 3 2 6 2" xfId="37710" xr:uid="{D002FF01-7C97-4F76-B6EE-D06D98B4E0BB}"/>
    <cellStyle name="Millares 12 2 3 3 2 7" xfId="22812" xr:uid="{6BDE0376-9060-458E-9931-74AC3C02D874}"/>
    <cellStyle name="Millares 12 2 3 3 2 8" xfId="44315" xr:uid="{56FC7802-C263-4A78-AE0A-B73706A7D53D}"/>
    <cellStyle name="Millares 12 2 3 3 2 9" xfId="50919" xr:uid="{CE3BF0BA-9038-4F86-BE48-7CE2B1CCFF39}"/>
    <cellStyle name="Millares 12 2 3 3 3" xfId="1993" xr:uid="{551AA920-096F-4132-AA13-AD1BB0336CA0}"/>
    <cellStyle name="Millares 12 2 3 3 3 2" xfId="10259" xr:uid="{4DFA2B4F-A5D0-4E61-8F4E-0BBD40048765}"/>
    <cellStyle name="Millares 12 2 3 3 3 2 2" xfId="31762" xr:uid="{5B987075-4857-43F6-AEFD-6D5516B46C73}"/>
    <cellStyle name="Millares 12 2 3 3 3 3" xfId="16894" xr:uid="{57993E3F-941E-4115-94D4-1AFB83DF22BE}"/>
    <cellStyle name="Millares 12 2 3 3 3 3 2" xfId="38397" xr:uid="{B8E7269E-2EE2-45C9-9F57-6F9CBB75C306}"/>
    <cellStyle name="Millares 12 2 3 3 3 4" xfId="23499" xr:uid="{41F2ECF2-BC18-4168-A676-20E8EFC67A5A}"/>
    <cellStyle name="Millares 12 2 3 3 3 5" xfId="45002" xr:uid="{8E8CCCF1-F0FA-4943-B408-8DF53E72D77D}"/>
    <cellStyle name="Millares 12 2 3 3 3 6" xfId="51606" xr:uid="{1E2F3323-556C-40D7-8C7F-851C68B018EE}"/>
    <cellStyle name="Millares 12 2 3 3 4" xfId="2792" xr:uid="{0674634E-FF84-466A-9AEB-13BC151B6F1C}"/>
    <cellStyle name="Millares 12 2 3 3 4 2" xfId="11058" xr:uid="{39A8089B-7F00-4F57-94D8-0A21D68C8D03}"/>
    <cellStyle name="Millares 12 2 3 3 4 2 2" xfId="32561" xr:uid="{7B30E769-A497-4CE7-A7A6-4AD1EEAEC7A0}"/>
    <cellStyle name="Millares 12 2 3 3 4 3" xfId="17693" xr:uid="{713BC878-3BFE-4121-A9BD-51BAB518C4C3}"/>
    <cellStyle name="Millares 12 2 3 3 4 3 2" xfId="39196" xr:uid="{297BB859-1B22-4376-B687-9900FFE89950}"/>
    <cellStyle name="Millares 12 2 3 3 4 4" xfId="24298" xr:uid="{543FC3FE-EF46-4530-8794-E96F624EFD91}"/>
    <cellStyle name="Millares 12 2 3 3 4 5" xfId="45801" xr:uid="{03EA3975-B4CA-4AC4-9EB5-76A60196DC93}"/>
    <cellStyle name="Millares 12 2 3 3 4 6" xfId="52405" xr:uid="{A3AED36A-48A6-460D-B58F-C9FB6F343B29}"/>
    <cellStyle name="Millares 12 2 3 3 5" xfId="3189" xr:uid="{39AFEB95-0B22-468B-AB79-4F9B695EB4C5}"/>
    <cellStyle name="Millares 12 2 3 3 5 2" xfId="11455" xr:uid="{02C1BAB4-4944-47BC-97CC-39E3BC158537}"/>
    <cellStyle name="Millares 12 2 3 3 5 2 2" xfId="32958" xr:uid="{1E11CDA7-0EEC-4077-9012-81ADDEB8742C}"/>
    <cellStyle name="Millares 12 2 3 3 5 3" xfId="18090" xr:uid="{C9601B41-2EF6-4A8F-9553-56DC91E01386}"/>
    <cellStyle name="Millares 12 2 3 3 5 3 2" xfId="39593" xr:uid="{BA2B4346-C2AF-41A1-8B17-3AB75AB4C49B}"/>
    <cellStyle name="Millares 12 2 3 3 5 4" xfId="24695" xr:uid="{4D0CBA7F-D594-47D2-B90F-E9C9910C1F8A}"/>
    <cellStyle name="Millares 12 2 3 3 5 5" xfId="46198" xr:uid="{E33533A8-EAEC-485F-B055-1562E52FD86A}"/>
    <cellStyle name="Millares 12 2 3 3 5 6" xfId="52802" xr:uid="{8A9A2B5B-A7BB-4DD3-901B-539AF944831E}"/>
    <cellStyle name="Millares 12 2 3 3 6" xfId="4936" xr:uid="{2D3807CF-76EB-47B5-BB64-E4C7B7B3DF1A}"/>
    <cellStyle name="Millares 12 2 3 3 6 2" xfId="13202" xr:uid="{B343965D-9784-4BAA-9BC4-298738D31696}"/>
    <cellStyle name="Millares 12 2 3 3 6 2 2" xfId="34705" xr:uid="{7AE61E2F-38B5-4C2F-97CE-DAA917DAF9C4}"/>
    <cellStyle name="Millares 12 2 3 3 6 3" xfId="19837" xr:uid="{7612F6B8-8AA6-40B8-881C-E85817689B33}"/>
    <cellStyle name="Millares 12 2 3 3 6 3 2" xfId="41340" xr:uid="{5C6AF3D2-FE93-43AB-BE00-5F55CE6B5D5E}"/>
    <cellStyle name="Millares 12 2 3 3 6 4" xfId="26442" xr:uid="{C6988EEE-E3B3-4E9B-A5D3-83EA1B7691FE}"/>
    <cellStyle name="Millares 12 2 3 3 6 5" xfId="47945" xr:uid="{07B7ED35-AC50-4977-922F-B61C107C8971}"/>
    <cellStyle name="Millares 12 2 3 3 6 6" xfId="54549" xr:uid="{7AEDA17C-4200-4C5A-B195-D479ECF5AE66}"/>
    <cellStyle name="Millares 12 2 3 3 7" xfId="5328" xr:uid="{7087E4CD-D087-4D24-8762-F80B837440EA}"/>
    <cellStyle name="Millares 12 2 3 3 7 2" xfId="13594" xr:uid="{B535804E-39B9-4102-96FD-06133FB7E758}"/>
    <cellStyle name="Millares 12 2 3 3 7 2 2" xfId="35097" xr:uid="{55C72C68-08E7-4EC6-815A-D93BD14382C9}"/>
    <cellStyle name="Millares 12 2 3 3 7 3" xfId="20229" xr:uid="{2C8C413C-7A79-4057-B9E3-94B3AEF7E061}"/>
    <cellStyle name="Millares 12 2 3 3 7 3 2" xfId="41732" xr:uid="{93FA922D-C59C-42B8-A208-31C89E0DF9CA}"/>
    <cellStyle name="Millares 12 2 3 3 7 4" xfId="26834" xr:uid="{FD4A6776-D3D8-425F-87DF-8EDD7C67A09D}"/>
    <cellStyle name="Millares 12 2 3 3 7 5" xfId="48337" xr:uid="{07E41C2D-C151-4E5F-8270-58D9CE06D510}"/>
    <cellStyle name="Millares 12 2 3 3 7 6" xfId="54941" xr:uid="{DAC48482-B14C-47AF-ACB5-362004340834}"/>
    <cellStyle name="Millares 12 2 3 3 8" xfId="6969" xr:uid="{EF1F8AF6-F773-4D1D-936A-C7B185E73EA2}"/>
    <cellStyle name="Millares 12 2 3 3 8 2" xfId="28472" xr:uid="{662F698F-46EE-4214-B1D6-8B451C065E17}"/>
    <cellStyle name="Millares 12 2 3 3 9" xfId="8625" xr:uid="{07E693A1-AECD-4E0F-89C7-528E0CAD3E5F}"/>
    <cellStyle name="Millares 12 2 3 3 9 2" xfId="30128" xr:uid="{6C6D4A1D-CD1E-4550-940F-F3B33B40286D}"/>
    <cellStyle name="Millares 12 2 3 4" xfId="642" xr:uid="{B2537293-7DBD-42E2-946C-2CE719004FE7}"/>
    <cellStyle name="Millares 12 2 3 4 10" xfId="43651" xr:uid="{EE39CEC3-4741-49BB-B86F-12E289A1FC6F}"/>
    <cellStyle name="Millares 12 2 3 4 11" xfId="50255" xr:uid="{88F20F2B-6F2B-4AD2-BFE8-ACC8EAF14740}"/>
    <cellStyle name="Millares 12 2 3 4 2" xfId="1588" xr:uid="{E5390203-39F1-4C5B-9C51-9AC174D7D83E}"/>
    <cellStyle name="Millares 12 2 3 4 2 2" xfId="4417" xr:uid="{C2AAE765-C203-4213-A96B-798AF3850160}"/>
    <cellStyle name="Millares 12 2 3 4 2 2 2" xfId="12683" xr:uid="{C5F937DA-AB84-457B-81CC-139096EA4665}"/>
    <cellStyle name="Millares 12 2 3 4 2 2 2 2" xfId="34186" xr:uid="{29EE8C97-4C1F-446D-A93E-C6B2CC3A519E}"/>
    <cellStyle name="Millares 12 2 3 4 2 2 3" xfId="19318" xr:uid="{CF11B698-39E1-4680-9421-E748DA72D73F}"/>
    <cellStyle name="Millares 12 2 3 4 2 2 3 2" xfId="40821" xr:uid="{7C706B2E-1060-46CD-ADC9-2BA98CFD17BC}"/>
    <cellStyle name="Millares 12 2 3 4 2 2 4" xfId="25923" xr:uid="{16F2450D-E4DD-4C80-A17D-7385F1F3E78B}"/>
    <cellStyle name="Millares 12 2 3 4 2 2 5" xfId="47426" xr:uid="{C1474512-E466-41BC-8587-94E0190B3055}"/>
    <cellStyle name="Millares 12 2 3 4 2 2 6" xfId="54030" xr:uid="{621736C3-D37C-4F23-B09D-1BC30305EE92}"/>
    <cellStyle name="Millares 12 2 3 4 2 3" xfId="6556" xr:uid="{4EEE816A-8467-48EA-84F0-A5B31C7F58C9}"/>
    <cellStyle name="Millares 12 2 3 4 2 3 2" xfId="14822" xr:uid="{0EB6376F-DF20-4CE2-ADDB-99C32BD2D254}"/>
    <cellStyle name="Millares 12 2 3 4 2 3 2 2" xfId="36325" xr:uid="{A316B8AA-DE3B-4EFE-8B21-8958A9FF7982}"/>
    <cellStyle name="Millares 12 2 3 4 2 3 3" xfId="21457" xr:uid="{52F55180-7861-4BAE-A45E-E8EB0B766309}"/>
    <cellStyle name="Millares 12 2 3 4 2 3 3 2" xfId="42960" xr:uid="{B1D85266-7A68-4A9F-870F-D0A6BF06B824}"/>
    <cellStyle name="Millares 12 2 3 4 2 3 4" xfId="28062" xr:uid="{ED4372F0-E65D-436B-B20E-95F129CAD61D}"/>
    <cellStyle name="Millares 12 2 3 4 2 3 5" xfId="49565" xr:uid="{295F4CA3-450A-4EAB-9FBF-8E2FCEAD44AD}"/>
    <cellStyle name="Millares 12 2 3 4 2 3 6" xfId="56169" xr:uid="{DE9FD589-01A2-481D-A27D-29AE4185AB09}"/>
    <cellStyle name="Millares 12 2 3 4 2 4" xfId="8197" xr:uid="{70D6051E-C945-4B96-BD95-4517BF7B4F73}"/>
    <cellStyle name="Millares 12 2 3 4 2 4 2" xfId="29700" xr:uid="{6DA71BF0-3F35-42B1-B91E-290FEC0F631D}"/>
    <cellStyle name="Millares 12 2 3 4 2 5" xfId="9854" xr:uid="{2512B474-B4E0-48A5-B2F9-51C03749C7D7}"/>
    <cellStyle name="Millares 12 2 3 4 2 5 2" xfId="31357" xr:uid="{836B1197-5261-4713-AE15-8142A6BCFAF2}"/>
    <cellStyle name="Millares 12 2 3 4 2 6" xfId="16489" xr:uid="{D06DD2B7-981B-40D5-9105-FD272DE3B108}"/>
    <cellStyle name="Millares 12 2 3 4 2 6 2" xfId="37992" xr:uid="{5BB2E64A-1778-4C6E-9990-0B1C97E38A6D}"/>
    <cellStyle name="Millares 12 2 3 4 2 7" xfId="23094" xr:uid="{972A7E56-ED72-4EB0-9741-F3DC99A185BF}"/>
    <cellStyle name="Millares 12 2 3 4 2 8" xfId="44597" xr:uid="{348587C9-AC18-4B37-87D4-375872E01A02}"/>
    <cellStyle name="Millares 12 2 3 4 2 9" xfId="51201" xr:uid="{A51DD191-F767-4EF6-AD7F-0F95946CFF58}"/>
    <cellStyle name="Millares 12 2 3 4 3" xfId="2275" xr:uid="{772E428F-F151-4509-AFFF-2F58DA5D0E7F}"/>
    <cellStyle name="Millares 12 2 3 4 3 2" xfId="10541" xr:uid="{38693E11-3CB7-46AE-959A-3EBA1FC70D17}"/>
    <cellStyle name="Millares 12 2 3 4 3 2 2" xfId="32044" xr:uid="{B2392816-F35B-4024-B76C-3B1C433911F7}"/>
    <cellStyle name="Millares 12 2 3 4 3 3" xfId="17176" xr:uid="{C9609795-386B-4E8E-919C-1DD514A2E2DF}"/>
    <cellStyle name="Millares 12 2 3 4 3 3 2" xfId="38679" xr:uid="{38F8CD54-6D92-4178-B8F1-3F72750E1DCE}"/>
    <cellStyle name="Millares 12 2 3 4 3 4" xfId="23781" xr:uid="{1CE8090A-9094-4854-910B-3F4A744FC4B6}"/>
    <cellStyle name="Millares 12 2 3 4 3 5" xfId="45284" xr:uid="{D766DFB2-5E8C-4CFD-A217-D1B78C5AA001}"/>
    <cellStyle name="Millares 12 2 3 4 3 6" xfId="51888" xr:uid="{1C29A9F9-B214-404B-8986-76E936A5CFAB}"/>
    <cellStyle name="Millares 12 2 3 4 4" xfId="3471" xr:uid="{713B4252-1793-47F9-B606-F0BC67FAF90C}"/>
    <cellStyle name="Millares 12 2 3 4 4 2" xfId="11737" xr:uid="{3874EC47-F963-443D-A20F-3213BACB140F}"/>
    <cellStyle name="Millares 12 2 3 4 4 2 2" xfId="33240" xr:uid="{49F0F159-F0EB-4EE7-B875-20C438A2E10C}"/>
    <cellStyle name="Millares 12 2 3 4 4 3" xfId="18372" xr:uid="{A1B7460E-EDCD-40C1-9F43-BF5CF2F62BB9}"/>
    <cellStyle name="Millares 12 2 3 4 4 3 2" xfId="39875" xr:uid="{28B28537-F31C-4B38-8A68-E643DB0C2A62}"/>
    <cellStyle name="Millares 12 2 3 4 4 4" xfId="24977" xr:uid="{94324F2F-077F-4C88-AFBA-0F0B7A912142}"/>
    <cellStyle name="Millares 12 2 3 4 4 5" xfId="46480" xr:uid="{C79A4686-865E-4C8C-8DFB-20A6902F8CA7}"/>
    <cellStyle name="Millares 12 2 3 4 4 6" xfId="53084" xr:uid="{7F3FEC09-C4AB-4B58-8651-484769764847}"/>
    <cellStyle name="Millares 12 2 3 4 5" xfId="5610" xr:uid="{2F214B7D-5290-4AFF-A0C8-B225BE34D41A}"/>
    <cellStyle name="Millares 12 2 3 4 5 2" xfId="13876" xr:uid="{CC3641B6-67AB-44D2-9EE2-CCD4805864FE}"/>
    <cellStyle name="Millares 12 2 3 4 5 2 2" xfId="35379" xr:uid="{B853B2F5-50F2-499A-99C3-496E8638D295}"/>
    <cellStyle name="Millares 12 2 3 4 5 3" xfId="20511" xr:uid="{8B570C80-4305-4F32-B9CD-58F785714828}"/>
    <cellStyle name="Millares 12 2 3 4 5 3 2" xfId="42014" xr:uid="{8470C166-B577-4BE0-9C12-234A1C84011C}"/>
    <cellStyle name="Millares 12 2 3 4 5 4" xfId="27116" xr:uid="{DF2FE290-48C0-4853-8101-58C8525CF6E1}"/>
    <cellStyle name="Millares 12 2 3 4 5 5" xfId="48619" xr:uid="{7294CFFE-2887-4317-BE7A-DA783E1B9212}"/>
    <cellStyle name="Millares 12 2 3 4 5 6" xfId="55223" xr:uid="{ED199160-B275-4950-A379-2D53A63D6AE4}"/>
    <cellStyle name="Millares 12 2 3 4 6" xfId="7251" xr:uid="{C2F6B1B7-A540-4E15-8257-70CFCD692954}"/>
    <cellStyle name="Millares 12 2 3 4 6 2" xfId="28754" xr:uid="{98A58170-88EB-4B99-92CB-242CAECC3592}"/>
    <cellStyle name="Millares 12 2 3 4 7" xfId="8908" xr:uid="{6C23F1D8-8962-4245-8F37-A76F209AB3E8}"/>
    <cellStyle name="Millares 12 2 3 4 7 2" xfId="30411" xr:uid="{1B0F5E0F-56DA-49DE-AABE-3485089ED85C}"/>
    <cellStyle name="Millares 12 2 3 4 8" xfId="15543" xr:uid="{B6DD4F7B-8925-4948-AD17-42624552320D}"/>
    <cellStyle name="Millares 12 2 3 4 8 2" xfId="37046" xr:uid="{72A2B4EE-3778-4501-ABFB-82A9DBF88F2F}"/>
    <cellStyle name="Millares 12 2 3 4 9" xfId="22148" xr:uid="{A25C8447-3A63-4187-B561-31124A950CBF}"/>
    <cellStyle name="Millares 12 2 3 5" xfId="910" xr:uid="{E04B975C-8D89-42E1-B246-11B5B3CEE14E}"/>
    <cellStyle name="Millares 12 2 3 5 2" xfId="3739" xr:uid="{A9B4AF38-4A86-4AD5-A36F-02E56A4F416D}"/>
    <cellStyle name="Millares 12 2 3 5 2 2" xfId="12005" xr:uid="{8E3A201D-9716-4822-B1ED-E1DFB4044A81}"/>
    <cellStyle name="Millares 12 2 3 5 2 2 2" xfId="33508" xr:uid="{43A39A1D-46F0-4430-85D6-958D211E0627}"/>
    <cellStyle name="Millares 12 2 3 5 2 3" xfId="18640" xr:uid="{5DCC1D5A-6F87-4BDB-B272-C386E0AD455C}"/>
    <cellStyle name="Millares 12 2 3 5 2 3 2" xfId="40143" xr:uid="{D47946BF-F90F-4DAA-9262-A6D97D4B2D8D}"/>
    <cellStyle name="Millares 12 2 3 5 2 4" xfId="25245" xr:uid="{E7DCC13E-6213-4F9D-8067-2684BCD9B27F}"/>
    <cellStyle name="Millares 12 2 3 5 2 5" xfId="46748" xr:uid="{D0A709EE-BD50-482C-AF32-CDF798BDBE8A}"/>
    <cellStyle name="Millares 12 2 3 5 2 6" xfId="53352" xr:uid="{20D476DD-91F8-4503-ABA6-745CB587053D}"/>
    <cellStyle name="Millares 12 2 3 5 3" xfId="5878" xr:uid="{595851CE-62CD-4138-AF78-67C42856F058}"/>
    <cellStyle name="Millares 12 2 3 5 3 2" xfId="14144" xr:uid="{FB64EB6C-B3DB-4B44-8D62-263CAD06DA00}"/>
    <cellStyle name="Millares 12 2 3 5 3 2 2" xfId="35647" xr:uid="{240B4BB5-0474-4497-8B5C-C9952BEED03C}"/>
    <cellStyle name="Millares 12 2 3 5 3 3" xfId="20779" xr:uid="{661000E9-E992-45B3-AF73-61F342649AA2}"/>
    <cellStyle name="Millares 12 2 3 5 3 3 2" xfId="42282" xr:uid="{098B1572-E007-4FB8-8A21-210AD0E27F53}"/>
    <cellStyle name="Millares 12 2 3 5 3 4" xfId="27384" xr:uid="{849B8AF1-B65B-4D43-8EDD-7C5014FA4D37}"/>
    <cellStyle name="Millares 12 2 3 5 3 5" xfId="48887" xr:uid="{A8E1D94A-DF7C-4A76-9557-2A26E4FB5085}"/>
    <cellStyle name="Millares 12 2 3 5 3 6" xfId="55491" xr:uid="{965E9E94-F169-4210-B128-8375DA33B52E}"/>
    <cellStyle name="Millares 12 2 3 5 4" xfId="7519" xr:uid="{51C6AFA1-9B12-4CD5-A67D-1E30183C8823}"/>
    <cellStyle name="Millares 12 2 3 5 4 2" xfId="29022" xr:uid="{6DD2E10A-2FDD-47D8-B73D-FFD7F931A8DA}"/>
    <cellStyle name="Millares 12 2 3 5 5" xfId="9176" xr:uid="{ECCFAD9A-74D9-445D-8632-4A92457B9A36}"/>
    <cellStyle name="Millares 12 2 3 5 5 2" xfId="30679" xr:uid="{2099BDFD-4FC4-4486-A580-ABE6AE6783FA}"/>
    <cellStyle name="Millares 12 2 3 5 6" xfId="15811" xr:uid="{9AE19FC9-E859-4F43-A3B9-ABE892994BB9}"/>
    <cellStyle name="Millares 12 2 3 5 6 2" xfId="37314" xr:uid="{374605B8-5B31-4D10-AB98-73D97CE6BEEA}"/>
    <cellStyle name="Millares 12 2 3 5 7" xfId="22416" xr:uid="{279FDE3F-2DE1-4E5A-8C16-6DFF4C3CE393}"/>
    <cellStyle name="Millares 12 2 3 5 8" xfId="43919" xr:uid="{A244B7EB-DCB1-46BD-8685-2E4F4BFD6C8B}"/>
    <cellStyle name="Millares 12 2 3 5 9" xfId="50523" xr:uid="{1F6E1D4E-9C4F-48BC-8BDC-7FB05B658466}"/>
    <cellStyle name="Millares 12 2 3 6" xfId="1171" xr:uid="{09E362D7-FFF1-43D7-B315-B4EAB4F23C1A}"/>
    <cellStyle name="Millares 12 2 3 6 2" xfId="4000" xr:uid="{D80D375F-6208-430D-A64A-AE4B3B071D18}"/>
    <cellStyle name="Millares 12 2 3 6 2 2" xfId="12266" xr:uid="{F54B268F-3441-4911-84AA-08607DABADB0}"/>
    <cellStyle name="Millares 12 2 3 6 2 2 2" xfId="33769" xr:uid="{BE935372-E010-4F3A-9242-BFE4B92CFF82}"/>
    <cellStyle name="Millares 12 2 3 6 2 3" xfId="18901" xr:uid="{0331ED62-664A-4A3D-8B3C-2373E3672550}"/>
    <cellStyle name="Millares 12 2 3 6 2 3 2" xfId="40404" xr:uid="{2A3655B2-6355-4275-8372-4D2BF65C9DF6}"/>
    <cellStyle name="Millares 12 2 3 6 2 4" xfId="25506" xr:uid="{BC8B8D4F-9E33-4350-9909-1FD7FAD55209}"/>
    <cellStyle name="Millares 12 2 3 6 2 5" xfId="47009" xr:uid="{AA526716-6C61-4DA4-B3D6-8FE306427C10}"/>
    <cellStyle name="Millares 12 2 3 6 2 6" xfId="53613" xr:uid="{E13DE716-C214-46AD-A281-8F37ECEBAD83}"/>
    <cellStyle name="Millares 12 2 3 6 3" xfId="6139" xr:uid="{90E35FA9-D3AE-4D9D-8CE2-D189E6E0F747}"/>
    <cellStyle name="Millares 12 2 3 6 3 2" xfId="14405" xr:uid="{97DD034B-A214-4823-BF32-16F5FC87B282}"/>
    <cellStyle name="Millares 12 2 3 6 3 2 2" xfId="35908" xr:uid="{02DEC03B-091B-4446-8168-E3EAF3BC4480}"/>
    <cellStyle name="Millares 12 2 3 6 3 3" xfId="21040" xr:uid="{12679229-37A9-47CB-8584-9E122929282C}"/>
    <cellStyle name="Millares 12 2 3 6 3 3 2" xfId="42543" xr:uid="{444303B7-F63E-4C29-B0F5-616DD941E782}"/>
    <cellStyle name="Millares 12 2 3 6 3 4" xfId="27645" xr:uid="{2510CA9E-6F30-40E6-BB09-C4DAD80FCBAD}"/>
    <cellStyle name="Millares 12 2 3 6 3 5" xfId="49148" xr:uid="{39C6F59C-DFEB-4A43-94B0-63D8577518A2}"/>
    <cellStyle name="Millares 12 2 3 6 3 6" xfId="55752" xr:uid="{C6AC10E5-D169-4169-8033-1AF61F6F8B5C}"/>
    <cellStyle name="Millares 12 2 3 6 4" xfId="7780" xr:uid="{AEB08C1B-50B9-485B-A5FA-A99F88D23FE8}"/>
    <cellStyle name="Millares 12 2 3 6 4 2" xfId="29283" xr:uid="{C4635D62-36ED-461D-8D6A-74BE1E33405A}"/>
    <cellStyle name="Millares 12 2 3 6 5" xfId="9437" xr:uid="{C0B3685F-ACF2-4B6F-AF49-67C7798B4EAE}"/>
    <cellStyle name="Millares 12 2 3 6 5 2" xfId="30940" xr:uid="{621EF670-1555-4B8E-840D-E04888105B32}"/>
    <cellStyle name="Millares 12 2 3 6 6" xfId="16072" xr:uid="{1AAFD852-3C23-4C67-B1B3-085F7FE2E892}"/>
    <cellStyle name="Millares 12 2 3 6 6 2" xfId="37575" xr:uid="{E0F961F6-6D34-4333-AE4F-8A28C29072F1}"/>
    <cellStyle name="Millares 12 2 3 6 7" xfId="22677" xr:uid="{246FFEC4-F2D8-4725-B5F5-684C64C75C40}"/>
    <cellStyle name="Millares 12 2 3 6 8" xfId="44180" xr:uid="{5D0957C2-A267-4297-B666-751425741DE9}"/>
    <cellStyle name="Millares 12 2 3 6 9" xfId="50784" xr:uid="{BDC7B487-B91C-4D01-96BF-7D4E9E30F6A9}"/>
    <cellStyle name="Millares 12 2 3 7" xfId="1859" xr:uid="{9AEDBE1C-A09E-45BF-BFB4-EB5017588C6B}"/>
    <cellStyle name="Millares 12 2 3 7 2" xfId="10125" xr:uid="{8DF671E6-1A9D-4A40-A2E7-35DD6045E0C0}"/>
    <cellStyle name="Millares 12 2 3 7 2 2" xfId="31628" xr:uid="{2395F57D-DB9B-4021-8E33-8D2A0C36897F}"/>
    <cellStyle name="Millares 12 2 3 7 3" xfId="16760" xr:uid="{0AB435F9-7FCC-458A-AA02-D73E9D475B99}"/>
    <cellStyle name="Millares 12 2 3 7 3 2" xfId="38263" xr:uid="{9210E7D0-2DA0-4B27-9FEB-9F1EDCB5CC4B}"/>
    <cellStyle name="Millares 12 2 3 7 4" xfId="23365" xr:uid="{76E198F9-9CC3-4B9B-80A3-CF235BA0181C}"/>
    <cellStyle name="Millares 12 2 3 7 5" xfId="44868" xr:uid="{071C714C-E313-4380-9BFC-82AC89E4A927}"/>
    <cellStyle name="Millares 12 2 3 7 6" xfId="51472" xr:uid="{6A69C00E-550B-4819-A0AB-1C3EEFF6B3AB}"/>
    <cellStyle name="Millares 12 2 3 8" xfId="2544" xr:uid="{40DD7A25-EF8F-459E-92C8-B742DABFBC81}"/>
    <cellStyle name="Millares 12 2 3 8 2" xfId="10810" xr:uid="{F45358BD-DE14-4B32-BD2F-8C7981665BE0}"/>
    <cellStyle name="Millares 12 2 3 8 2 2" xfId="32313" xr:uid="{48FA1CB3-DBE4-45D8-AD0C-ED90FA39086D}"/>
    <cellStyle name="Millares 12 2 3 8 3" xfId="17445" xr:uid="{C3760BFC-F5F7-4414-9AE7-412A10D1F765}"/>
    <cellStyle name="Millares 12 2 3 8 3 2" xfId="38948" xr:uid="{FC7F4289-B651-4088-BC89-C474A1B6696A}"/>
    <cellStyle name="Millares 12 2 3 8 4" xfId="24050" xr:uid="{35A59154-580B-4BA8-99AF-ECC94425B905}"/>
    <cellStyle name="Millares 12 2 3 8 5" xfId="45553" xr:uid="{B118AC8A-7A41-47E9-927F-26486A4EA66D}"/>
    <cellStyle name="Millares 12 2 3 8 6" xfId="52157" xr:uid="{92D04697-BE97-4300-9DBB-0F675DEE6444}"/>
    <cellStyle name="Millares 12 2 3 9" xfId="3055" xr:uid="{78FC73C0-4BD6-464A-8843-581AAD13E854}"/>
    <cellStyle name="Millares 12 2 3 9 2" xfId="11321" xr:uid="{AEEA4AE0-FB1F-45BF-9231-BC31785C3DC7}"/>
    <cellStyle name="Millares 12 2 3 9 2 2" xfId="32824" xr:uid="{BC584639-B2CB-4888-981A-9CE79031B8D7}"/>
    <cellStyle name="Millares 12 2 3 9 3" xfId="17956" xr:uid="{0EFC470F-26E0-43C5-9FD4-F3D65AEA236E}"/>
    <cellStyle name="Millares 12 2 3 9 3 2" xfId="39459" xr:uid="{CFA4CEEC-0A09-4065-949D-A130832D5F47}"/>
    <cellStyle name="Millares 12 2 3 9 4" xfId="24561" xr:uid="{2CB22EEE-79A1-4B67-B428-972E83FF29DB}"/>
    <cellStyle name="Millares 12 2 3 9 5" xfId="46064" xr:uid="{FE1CBAB7-E274-4352-91FC-420EFAC41CC4}"/>
    <cellStyle name="Millares 12 2 3 9 6" xfId="52668" xr:uid="{45499BDD-005C-44A0-B198-183AA6A8CA11}"/>
    <cellStyle name="Millares 12 2 4" xfId="212" xr:uid="{A7AF85B8-D2FF-4E54-A122-F32B948C2A38}"/>
    <cellStyle name="Millares 12 2 4 10" xfId="4731" xr:uid="{D0C45F85-7C95-4D48-B0AD-4EE42B29E851}"/>
    <cellStyle name="Millares 12 2 4 10 2" xfId="12997" xr:uid="{8D38BA68-4526-4A64-BC6B-3FC1627E380B}"/>
    <cellStyle name="Millares 12 2 4 10 2 2" xfId="34500" xr:uid="{91DA467B-8A15-4D30-A3FF-F924E516A808}"/>
    <cellStyle name="Millares 12 2 4 10 3" xfId="19632" xr:uid="{8CFB89E1-7B09-4A4F-8391-315E967109C9}"/>
    <cellStyle name="Millares 12 2 4 10 3 2" xfId="41135" xr:uid="{20ED7979-FF86-41CB-AC65-CDA9274393BB}"/>
    <cellStyle name="Millares 12 2 4 10 4" xfId="26237" xr:uid="{AA32D243-1627-4631-8390-724804781C3B}"/>
    <cellStyle name="Millares 12 2 4 10 5" xfId="47740" xr:uid="{D7FB0250-E6A3-4E9F-BB76-50BF7D1B062A}"/>
    <cellStyle name="Millares 12 2 4 10 6" xfId="54344" xr:uid="{1E3E24A0-6D70-4B6E-ABFD-F1153E59401E}"/>
    <cellStyle name="Millares 12 2 4 11" xfId="5234" xr:uid="{C0CC7772-FC8D-401B-BF18-41333F8D2BD3}"/>
    <cellStyle name="Millares 12 2 4 11 2" xfId="13500" xr:uid="{B17FD46E-517B-4AC3-ACB6-AF3F40D4AF97}"/>
    <cellStyle name="Millares 12 2 4 11 2 2" xfId="35003" xr:uid="{2291C6B4-39BE-4260-A2A9-95450A147110}"/>
    <cellStyle name="Millares 12 2 4 11 3" xfId="20135" xr:uid="{5FBBF2D4-00F0-47EB-A89F-BA16D2809D84}"/>
    <cellStyle name="Millares 12 2 4 11 3 2" xfId="41638" xr:uid="{2EB90F49-A927-432F-99B8-F9EB9488CD08}"/>
    <cellStyle name="Millares 12 2 4 11 4" xfId="26740" xr:uid="{27D6F9C7-1D90-4F81-8EEE-E4FB3ADF6DE8}"/>
    <cellStyle name="Millares 12 2 4 11 5" xfId="48243" xr:uid="{050CB282-62F7-415A-83AC-0B17AD82BFE2}"/>
    <cellStyle name="Millares 12 2 4 11 6" xfId="54847" xr:uid="{94F5C9E9-B58B-489C-B035-136FF01263C6}"/>
    <cellStyle name="Millares 12 2 4 12" xfId="6875" xr:uid="{4EF699FA-3E6B-4A29-9414-E6C69F02013A}"/>
    <cellStyle name="Millares 12 2 4 12 2" xfId="28378" xr:uid="{82ABDEAA-7B8C-4864-87B8-779AAEA9E293}"/>
    <cellStyle name="Millares 12 2 4 13" xfId="8529" xr:uid="{41CB465D-696D-4974-8192-77FE1F885509}"/>
    <cellStyle name="Millares 12 2 4 13 2" xfId="30032" xr:uid="{FDAD811B-0E19-4383-9462-4FBC2ACA9694}"/>
    <cellStyle name="Millares 12 2 4 14" xfId="15168" xr:uid="{FB2227DD-C366-4841-B8C7-8D4B88EE55F5}"/>
    <cellStyle name="Millares 12 2 4 14 2" xfId="36671" xr:uid="{3D53AD15-23A2-4BF8-8F3F-0A39FFF9AF28}"/>
    <cellStyle name="Millares 12 2 4 15" xfId="21773" xr:uid="{D5945921-5E34-4964-9990-A93C4DADBF76}"/>
    <cellStyle name="Millares 12 2 4 16" xfId="43276" xr:uid="{9883658B-CAA7-4321-9484-AC1DE1C4A3DC}"/>
    <cellStyle name="Millares 12 2 4 17" xfId="49880" xr:uid="{B5BA81A3-BD95-4491-8F18-36AE31C57CAF}"/>
    <cellStyle name="Millares 12 2 4 2" xfId="527" xr:uid="{A0C62EAE-F1EE-45C9-A470-CBBBF9150063}"/>
    <cellStyle name="Millares 12 2 4 2 10" xfId="7138" xr:uid="{3D664611-C653-4417-B741-82D6CCDFE05C}"/>
    <cellStyle name="Millares 12 2 4 2 10 2" xfId="28641" xr:uid="{E8A22286-0C89-4E37-8423-A44F40DFFCB3}"/>
    <cellStyle name="Millares 12 2 4 2 11" xfId="8794" xr:uid="{8449A080-6B60-460F-A924-B86B9CFE5F76}"/>
    <cellStyle name="Millares 12 2 4 2 11 2" xfId="30297" xr:uid="{35427C59-B9A7-421B-8F94-6EB613DA14F8}"/>
    <cellStyle name="Millares 12 2 4 2 12" xfId="15430" xr:uid="{602DAB75-BA49-4FED-884A-11894D00F19E}"/>
    <cellStyle name="Millares 12 2 4 2 12 2" xfId="36933" xr:uid="{E2C6ED70-D0F5-49C4-9E2F-1B3B9382B2A1}"/>
    <cellStyle name="Millares 12 2 4 2 13" xfId="22035" xr:uid="{5121731A-B7B4-4809-B008-DD74D99A192F}"/>
    <cellStyle name="Millares 12 2 4 2 14" xfId="43538" xr:uid="{9FFB8DCC-7D70-4A0B-9072-F76A84CDCB74}"/>
    <cellStyle name="Millares 12 2 4 2 15" xfId="50142" xr:uid="{9A9AF5A8-11C4-4CBB-88DF-C755D7A30F42}"/>
    <cellStyle name="Millares 12 2 4 2 2" xfId="809" xr:uid="{BF62B558-1BE4-411A-956F-8A3493C71535}"/>
    <cellStyle name="Millares 12 2 4 2 2 10" xfId="15710" xr:uid="{B871BEFE-5CC4-4CEA-B70A-414A759AB90C}"/>
    <cellStyle name="Millares 12 2 4 2 2 10 2" xfId="37213" xr:uid="{5BB24608-B59D-4169-9F94-38D6D0457113}"/>
    <cellStyle name="Millares 12 2 4 2 2 11" xfId="22315" xr:uid="{C776568F-365E-45ED-B10F-E20CF7ADE12F}"/>
    <cellStyle name="Millares 12 2 4 2 2 12" xfId="43818" xr:uid="{2A4C8664-341F-433A-8F4B-65EC524BDBCF}"/>
    <cellStyle name="Millares 12 2 4 2 2 13" xfId="50422" xr:uid="{C4517554-0A2A-4C61-A6CE-56B60FC5CDC5}"/>
    <cellStyle name="Millares 12 2 4 2 2 2" xfId="1755" xr:uid="{E1556EAD-6C0C-493D-9E42-4C932C4C956E}"/>
    <cellStyle name="Millares 12 2 4 2 2 2 2" xfId="4584" xr:uid="{AB27816B-94CA-481D-A183-98BC5FC232AE}"/>
    <cellStyle name="Millares 12 2 4 2 2 2 2 2" xfId="12850" xr:uid="{3884B097-CAFE-4EDD-B74A-FCC5D230C734}"/>
    <cellStyle name="Millares 12 2 4 2 2 2 2 2 2" xfId="34353" xr:uid="{393CE593-5E9C-4860-93D4-649338A6A568}"/>
    <cellStyle name="Millares 12 2 4 2 2 2 2 3" xfId="19485" xr:uid="{D986EAEA-494D-4D01-B19F-99419ABEEB11}"/>
    <cellStyle name="Millares 12 2 4 2 2 2 2 3 2" xfId="40988" xr:uid="{3C6BE0ED-2DF4-4278-9AC5-77D984E591B0}"/>
    <cellStyle name="Millares 12 2 4 2 2 2 2 4" xfId="26090" xr:uid="{11D69226-832A-4500-8077-D098464D0F7D}"/>
    <cellStyle name="Millares 12 2 4 2 2 2 2 5" xfId="47593" xr:uid="{42B260F7-287D-4614-8846-04A5B1EA5750}"/>
    <cellStyle name="Millares 12 2 4 2 2 2 2 6" xfId="54197" xr:uid="{D1F9CB0B-5A91-4AC0-9DC9-B378487EA9B3}"/>
    <cellStyle name="Millares 12 2 4 2 2 2 3" xfId="6723" xr:uid="{3BDFCE1F-90F6-49AD-8EFE-F54BFC06271F}"/>
    <cellStyle name="Millares 12 2 4 2 2 2 3 2" xfId="14989" xr:uid="{C391D6BA-7AB8-4767-9F8D-B8BAB441B8C1}"/>
    <cellStyle name="Millares 12 2 4 2 2 2 3 2 2" xfId="36492" xr:uid="{AD50EBF1-0C3A-4909-A32B-117EC386D6B0}"/>
    <cellStyle name="Millares 12 2 4 2 2 2 3 3" xfId="21624" xr:uid="{28369C6F-CC60-4934-B6A2-8408440E4D06}"/>
    <cellStyle name="Millares 12 2 4 2 2 2 3 3 2" xfId="43127" xr:uid="{C1EA5D48-A47F-44CA-AC65-34B511457522}"/>
    <cellStyle name="Millares 12 2 4 2 2 2 3 4" xfId="28229" xr:uid="{48414A44-48C9-4498-BBB6-EB7C4EF581D4}"/>
    <cellStyle name="Millares 12 2 4 2 2 2 3 5" xfId="49732" xr:uid="{598554FF-530F-4F00-9103-F7CD0C9EE08C}"/>
    <cellStyle name="Millares 12 2 4 2 2 2 3 6" xfId="56336" xr:uid="{2AC83AD1-AC95-4D33-8178-CE121E50164A}"/>
    <cellStyle name="Millares 12 2 4 2 2 2 4" xfId="8364" xr:uid="{8AD17080-672B-4A6D-A142-9BA091877DEF}"/>
    <cellStyle name="Millares 12 2 4 2 2 2 4 2" xfId="29867" xr:uid="{AB009BCC-6A92-4C6C-8FDE-4E61F8EF49DC}"/>
    <cellStyle name="Millares 12 2 4 2 2 2 5" xfId="10021" xr:uid="{7BB0131D-DA3C-48D6-A8CA-D9D9CCCE062C}"/>
    <cellStyle name="Millares 12 2 4 2 2 2 5 2" xfId="31524" xr:uid="{09A53A82-695D-45AB-BD11-1E4BC879F1BE}"/>
    <cellStyle name="Millares 12 2 4 2 2 2 6" xfId="16656" xr:uid="{35F3DBAB-E58C-4BB4-A280-CDD2A3CD630A}"/>
    <cellStyle name="Millares 12 2 4 2 2 2 6 2" xfId="38159" xr:uid="{E9A21F26-3C3E-4642-ACAC-B0288AA99C2D}"/>
    <cellStyle name="Millares 12 2 4 2 2 2 7" xfId="23261" xr:uid="{89E3056C-69F9-4947-A22A-7D5A0B2E4752}"/>
    <cellStyle name="Millares 12 2 4 2 2 2 8" xfId="44764" xr:uid="{2587CC26-4AB4-41D1-9395-938D35D0D8F2}"/>
    <cellStyle name="Millares 12 2 4 2 2 2 9" xfId="51368" xr:uid="{22FD87A3-DD7E-4B51-8050-51349FC20C49}"/>
    <cellStyle name="Millares 12 2 4 2 2 3" xfId="2442" xr:uid="{5F5545B4-0EEC-4266-828A-DAA23EDEFE9E}"/>
    <cellStyle name="Millares 12 2 4 2 2 3 2" xfId="10708" xr:uid="{61B6FF0D-1746-47D8-93BE-CB0278E31FAE}"/>
    <cellStyle name="Millares 12 2 4 2 2 3 2 2" xfId="32211" xr:uid="{A8C76AEF-8B3D-446B-95D8-BF7EDAD342F7}"/>
    <cellStyle name="Millares 12 2 4 2 2 3 3" xfId="17343" xr:uid="{10C25978-E114-4CEA-BA24-980FBF311958}"/>
    <cellStyle name="Millares 12 2 4 2 2 3 3 2" xfId="38846" xr:uid="{5605EF92-2D10-46B4-B7B9-97B6FF790D7B}"/>
    <cellStyle name="Millares 12 2 4 2 2 3 4" xfId="23948" xr:uid="{69D9BF72-0BF6-4D04-B193-D49B880AAB58}"/>
    <cellStyle name="Millares 12 2 4 2 2 3 5" xfId="45451" xr:uid="{B3D267E4-2350-436F-A681-9433C6B986FE}"/>
    <cellStyle name="Millares 12 2 4 2 2 3 6" xfId="52055" xr:uid="{D19F5D2D-BCDD-4EE4-86B2-030CE209DAC3}"/>
    <cellStyle name="Millares 12 2 4 2 2 4" xfId="2959" xr:uid="{6F30177E-AADB-43C5-A23A-8DB624D06F21}"/>
    <cellStyle name="Millares 12 2 4 2 2 4 2" xfId="11225" xr:uid="{E4AC182D-33B1-4A59-8735-A8A1124A19D7}"/>
    <cellStyle name="Millares 12 2 4 2 2 4 2 2" xfId="32728" xr:uid="{85860B6B-A027-42A3-8FAF-8798DC0714ED}"/>
    <cellStyle name="Millares 12 2 4 2 2 4 3" xfId="17860" xr:uid="{517BF36D-6939-4B10-8363-B7A7CFF831CA}"/>
    <cellStyle name="Millares 12 2 4 2 2 4 3 2" xfId="39363" xr:uid="{B3659A66-E773-4888-9DA9-92B9C09D8FB4}"/>
    <cellStyle name="Millares 12 2 4 2 2 4 4" xfId="24465" xr:uid="{3B7CA77D-2875-4096-A956-5E05E45ACACC}"/>
    <cellStyle name="Millares 12 2 4 2 2 4 5" xfId="45968" xr:uid="{D610783F-2595-460F-88B0-DFA0811AC440}"/>
    <cellStyle name="Millares 12 2 4 2 2 4 6" xfId="52572" xr:uid="{1096FEDB-ED4A-4D5F-97C1-BD6DC4E65103}"/>
    <cellStyle name="Millares 12 2 4 2 2 5" xfId="3638" xr:uid="{C9D18777-EF5F-4CEC-86E4-789302D5F17A}"/>
    <cellStyle name="Millares 12 2 4 2 2 5 2" xfId="11904" xr:uid="{0D5C36A4-EE75-4C2A-A31E-F2CAFD6247E1}"/>
    <cellStyle name="Millares 12 2 4 2 2 5 2 2" xfId="33407" xr:uid="{C2B54E5A-1C45-455A-9EC3-E0A21E235D20}"/>
    <cellStyle name="Millares 12 2 4 2 2 5 3" xfId="18539" xr:uid="{360DC439-1E0B-444A-A575-D26AF6954933}"/>
    <cellStyle name="Millares 12 2 4 2 2 5 3 2" xfId="40042" xr:uid="{8A29A475-957D-4191-AD33-6DB0A1BF6C83}"/>
    <cellStyle name="Millares 12 2 4 2 2 5 4" xfId="25144" xr:uid="{598E637F-D6C4-465E-83A9-78F2D49AEE49}"/>
    <cellStyle name="Millares 12 2 4 2 2 5 5" xfId="46647" xr:uid="{DB8BEDBD-9FB6-4659-86C2-DB9B6352EDF5}"/>
    <cellStyle name="Millares 12 2 4 2 2 5 6" xfId="53251" xr:uid="{BC57CE34-64ED-40D8-B813-E219BE7B0CA9}"/>
    <cellStyle name="Millares 12 2 4 2 2 6" xfId="5103" xr:uid="{EF08F249-C983-4B4C-B7E9-57BAC2E7EFA6}"/>
    <cellStyle name="Millares 12 2 4 2 2 6 2" xfId="13369" xr:uid="{EE3E471F-308A-40E1-AC4C-222020FF6E30}"/>
    <cellStyle name="Millares 12 2 4 2 2 6 2 2" xfId="34872" xr:uid="{F3C32E66-DF8E-44E5-97EB-D3EFB291B0E9}"/>
    <cellStyle name="Millares 12 2 4 2 2 6 3" xfId="20004" xr:uid="{6DAD0AE9-2E72-4426-AECD-9131D32144BE}"/>
    <cellStyle name="Millares 12 2 4 2 2 6 3 2" xfId="41507" xr:uid="{2C0B3A21-CBEE-44F4-9704-6231AD30F5CD}"/>
    <cellStyle name="Millares 12 2 4 2 2 6 4" xfId="26609" xr:uid="{750803C5-97B7-430D-A9BD-E955BA83DDAF}"/>
    <cellStyle name="Millares 12 2 4 2 2 6 5" xfId="48112" xr:uid="{BB4C696E-2C30-422D-A16B-04DC33CC61D1}"/>
    <cellStyle name="Millares 12 2 4 2 2 6 6" xfId="54716" xr:uid="{6045C3A3-4C39-45D3-B726-CF1E1381B5AF}"/>
    <cellStyle name="Millares 12 2 4 2 2 7" xfId="5777" xr:uid="{E9241303-DD05-4D82-8630-97601CC2FB27}"/>
    <cellStyle name="Millares 12 2 4 2 2 7 2" xfId="14043" xr:uid="{B3AA5EBC-D484-4761-8EE6-3F7B73D436EA}"/>
    <cellStyle name="Millares 12 2 4 2 2 7 2 2" xfId="35546" xr:uid="{82202AA5-9A36-4214-9CF8-263956C96029}"/>
    <cellStyle name="Millares 12 2 4 2 2 7 3" xfId="20678" xr:uid="{815E550D-0FEF-4058-BC18-ECBA1C15D740}"/>
    <cellStyle name="Millares 12 2 4 2 2 7 3 2" xfId="42181" xr:uid="{9216DCC6-3850-4015-8090-654D78BC68A1}"/>
    <cellStyle name="Millares 12 2 4 2 2 7 4" xfId="27283" xr:uid="{E0E1245B-5B73-4745-AE98-43BC84C4C099}"/>
    <cellStyle name="Millares 12 2 4 2 2 7 5" xfId="48786" xr:uid="{85BCAE77-0B37-4439-B4F0-BAC67730F6E2}"/>
    <cellStyle name="Millares 12 2 4 2 2 7 6" xfId="55390" xr:uid="{5F8761D5-D200-47BB-9B39-C2FD89F0F801}"/>
    <cellStyle name="Millares 12 2 4 2 2 8" xfId="7418" xr:uid="{ECCC8C16-7347-47EC-9A86-B513990BB8BB}"/>
    <cellStyle name="Millares 12 2 4 2 2 8 2" xfId="28921" xr:uid="{359079B4-0C6C-4C76-80C5-82EE4F1D784E}"/>
    <cellStyle name="Millares 12 2 4 2 2 9" xfId="9075" xr:uid="{92658D6C-269E-4E35-80FD-C67C4C93BA40}"/>
    <cellStyle name="Millares 12 2 4 2 2 9 2" xfId="30578" xr:uid="{59405906-314E-4A8B-B9AA-7EBFF8BCB5B6}"/>
    <cellStyle name="Millares 12 2 4 2 3" xfId="1079" xr:uid="{3DEA1747-8BCD-46B0-9FE7-80B56A53191B}"/>
    <cellStyle name="Millares 12 2 4 2 3 2" xfId="3908" xr:uid="{1B49C3D8-9A00-44CC-928A-1D2A9F10B9AC}"/>
    <cellStyle name="Millares 12 2 4 2 3 2 2" xfId="12174" xr:uid="{57AE2B53-D420-4235-ABC3-0FC6367ECD34}"/>
    <cellStyle name="Millares 12 2 4 2 3 2 2 2" xfId="33677" xr:uid="{9B10D15A-A141-402C-9856-8131DCA6C43F}"/>
    <cellStyle name="Millares 12 2 4 2 3 2 3" xfId="18809" xr:uid="{A3E6E8AC-2AF9-4477-9881-C7CE57BEF93B}"/>
    <cellStyle name="Millares 12 2 4 2 3 2 3 2" xfId="40312" xr:uid="{77868524-1892-45C4-9C72-757C54D5B15C}"/>
    <cellStyle name="Millares 12 2 4 2 3 2 4" xfId="25414" xr:uid="{18822657-A825-46A3-A6E7-C0010D4CA76C}"/>
    <cellStyle name="Millares 12 2 4 2 3 2 5" xfId="46917" xr:uid="{A96C128C-DAE5-40BF-A85D-16A395249648}"/>
    <cellStyle name="Millares 12 2 4 2 3 2 6" xfId="53521" xr:uid="{D798212E-26A6-4546-BAF4-FEC0CCFF8A23}"/>
    <cellStyle name="Millares 12 2 4 2 3 3" xfId="6047" xr:uid="{56267DE8-E7A4-48D1-8AD4-C965F7F4EF42}"/>
    <cellStyle name="Millares 12 2 4 2 3 3 2" xfId="14313" xr:uid="{B1F16ED1-23EE-4803-9884-4DCAAFF5530D}"/>
    <cellStyle name="Millares 12 2 4 2 3 3 2 2" xfId="35816" xr:uid="{4EB7B6B8-A92A-430F-A954-7C82C93EBC02}"/>
    <cellStyle name="Millares 12 2 4 2 3 3 3" xfId="20948" xr:uid="{B7F57B08-EEFE-4BA5-BB6D-C9F88C0A051C}"/>
    <cellStyle name="Millares 12 2 4 2 3 3 3 2" xfId="42451" xr:uid="{4EF827D5-7E6C-44E9-AD13-8B41566D80DB}"/>
    <cellStyle name="Millares 12 2 4 2 3 3 4" xfId="27553" xr:uid="{19B9B1B4-B8B3-460D-BD2F-A68237007406}"/>
    <cellStyle name="Millares 12 2 4 2 3 3 5" xfId="49056" xr:uid="{EBFD671F-67D0-4C35-839C-505A94747FCB}"/>
    <cellStyle name="Millares 12 2 4 2 3 3 6" xfId="55660" xr:uid="{8EDF38AE-40BE-41CC-88B1-B5105296BA8B}"/>
    <cellStyle name="Millares 12 2 4 2 3 4" xfId="7688" xr:uid="{418628D8-3CB7-4FAC-97C4-3C1079982FBB}"/>
    <cellStyle name="Millares 12 2 4 2 3 4 2" xfId="29191" xr:uid="{3552B6E3-EAE1-4C82-B2BC-69F780879C77}"/>
    <cellStyle name="Millares 12 2 4 2 3 5" xfId="9345" xr:uid="{FFF1D593-C12A-491C-8BC9-834B6C5DE389}"/>
    <cellStyle name="Millares 12 2 4 2 3 5 2" xfId="30848" xr:uid="{92D554A7-C007-4B27-BA3F-ECB2A4440ED9}"/>
    <cellStyle name="Millares 12 2 4 2 3 6" xfId="15980" xr:uid="{6B6DBBD7-0FFD-44FD-9E6E-91F0CA404C57}"/>
    <cellStyle name="Millares 12 2 4 2 3 6 2" xfId="37483" xr:uid="{1BF7CDFA-DD82-4E5F-8DBD-2AC0B40D5B12}"/>
    <cellStyle name="Millares 12 2 4 2 3 7" xfId="22585" xr:uid="{CC0D151B-4556-413E-81A7-0858BC162E0C}"/>
    <cellStyle name="Millares 12 2 4 2 3 8" xfId="44088" xr:uid="{2DEC04FA-4AA3-4560-A0D6-7EBE291FC6F0}"/>
    <cellStyle name="Millares 12 2 4 2 3 9" xfId="50692" xr:uid="{05BA2079-867C-476E-9870-823DAC38F9AA}"/>
    <cellStyle name="Millares 12 2 4 2 4" xfId="1475" xr:uid="{7CE39AF5-F476-4991-836C-E612B594409C}"/>
    <cellStyle name="Millares 12 2 4 2 4 2" xfId="4304" xr:uid="{8BF07D63-2DD8-4AA6-B95A-AC9504356B87}"/>
    <cellStyle name="Millares 12 2 4 2 4 2 2" xfId="12570" xr:uid="{7A06E677-D5ED-4B9D-AB48-9D589A29731E}"/>
    <cellStyle name="Millares 12 2 4 2 4 2 2 2" xfId="34073" xr:uid="{EC525181-F773-4544-B217-109B76016FA3}"/>
    <cellStyle name="Millares 12 2 4 2 4 2 3" xfId="19205" xr:uid="{625FA045-04AF-4AD6-AEFA-9DBC8B2FA5BE}"/>
    <cellStyle name="Millares 12 2 4 2 4 2 3 2" xfId="40708" xr:uid="{C42E1677-48EB-45BE-9AB0-C9DA4194AB10}"/>
    <cellStyle name="Millares 12 2 4 2 4 2 4" xfId="25810" xr:uid="{B1E50D90-F336-4C08-831B-4BA3E7275137}"/>
    <cellStyle name="Millares 12 2 4 2 4 2 5" xfId="47313" xr:uid="{A8451DBE-61F0-46E0-A3A9-75E137969ACE}"/>
    <cellStyle name="Millares 12 2 4 2 4 2 6" xfId="53917" xr:uid="{BFFFBD4F-88DD-4365-A700-EAACC109EBE1}"/>
    <cellStyle name="Millares 12 2 4 2 4 3" xfId="6443" xr:uid="{EEDEFC70-C8F7-4AAB-A37F-5A2D4CF42393}"/>
    <cellStyle name="Millares 12 2 4 2 4 3 2" xfId="14709" xr:uid="{E6DFEFB1-4680-445B-B8F7-135D5575F890}"/>
    <cellStyle name="Millares 12 2 4 2 4 3 2 2" xfId="36212" xr:uid="{849F6B00-C061-4CF8-B0B1-68AD0C401A13}"/>
    <cellStyle name="Millares 12 2 4 2 4 3 3" xfId="21344" xr:uid="{C78086D7-5A1D-49BE-8850-096A0B01C988}"/>
    <cellStyle name="Millares 12 2 4 2 4 3 3 2" xfId="42847" xr:uid="{DF2F6F65-B793-49D2-BB0E-83A3D0CCE0A8}"/>
    <cellStyle name="Millares 12 2 4 2 4 3 4" xfId="27949" xr:uid="{4A0B9A9C-5876-472D-944F-6B0939A7E6D4}"/>
    <cellStyle name="Millares 12 2 4 2 4 3 5" xfId="49452" xr:uid="{DF86A6CF-F2EC-442A-8C9A-44DBDF248111}"/>
    <cellStyle name="Millares 12 2 4 2 4 3 6" xfId="56056" xr:uid="{C74545AF-D710-4420-89BC-6C234D22A4DE}"/>
    <cellStyle name="Millares 12 2 4 2 4 4" xfId="8084" xr:uid="{31B5E9B7-75E5-4FA0-89AF-A87C8685E6A4}"/>
    <cellStyle name="Millares 12 2 4 2 4 4 2" xfId="29587" xr:uid="{D3E7BC0A-1F5C-4CB9-851C-4BF206AFB58E}"/>
    <cellStyle name="Millares 12 2 4 2 4 5" xfId="9741" xr:uid="{4527D007-E955-4BDC-89F4-8AE91952FAB7}"/>
    <cellStyle name="Millares 12 2 4 2 4 5 2" xfId="31244" xr:uid="{2EE6C885-1B4E-4AE7-9CB7-413E7BCC8C40}"/>
    <cellStyle name="Millares 12 2 4 2 4 6" xfId="16376" xr:uid="{D8B7589A-F748-4E6B-BC4E-EC8F3AE906BF}"/>
    <cellStyle name="Millares 12 2 4 2 4 6 2" xfId="37879" xr:uid="{2CD442E0-97AC-4D09-9CB9-E2DC048A64DE}"/>
    <cellStyle name="Millares 12 2 4 2 4 7" xfId="22981" xr:uid="{A51C7078-5666-49C6-A2B6-E0ADAA4C247E}"/>
    <cellStyle name="Millares 12 2 4 2 4 8" xfId="44484" xr:uid="{0C74B9B6-DD18-4A20-92C9-F9B700157B6D}"/>
    <cellStyle name="Millares 12 2 4 2 4 9" xfId="51088" xr:uid="{F7808E86-AA11-452A-8CCB-A40792133198}"/>
    <cellStyle name="Millares 12 2 4 2 5" xfId="2162" xr:uid="{B0D67635-9D3E-42D7-9305-D1151F8DC091}"/>
    <cellStyle name="Millares 12 2 4 2 5 2" xfId="10428" xr:uid="{2A2D1EFF-41CE-44CA-BBD0-C49204348352}"/>
    <cellStyle name="Millares 12 2 4 2 5 2 2" xfId="31931" xr:uid="{5BFEEE4C-6ED7-45EB-923D-37F9A1B7E04D}"/>
    <cellStyle name="Millares 12 2 4 2 5 3" xfId="17063" xr:uid="{88BDD333-A06D-42E2-BB39-C77FC61B132F}"/>
    <cellStyle name="Millares 12 2 4 2 5 3 2" xfId="38566" xr:uid="{92564A58-6524-4DB4-86B7-4B096DC7984D}"/>
    <cellStyle name="Millares 12 2 4 2 5 4" xfId="23668" xr:uid="{8EEA4087-74F8-4913-A0A5-88658001B4F3}"/>
    <cellStyle name="Millares 12 2 4 2 5 5" xfId="45171" xr:uid="{FC4B740A-BCFD-4615-BEB5-850D56BE48B4}"/>
    <cellStyle name="Millares 12 2 4 2 5 6" xfId="51775" xr:uid="{66A09F34-5F9F-4F8D-B51E-1BE062D8B4A0}"/>
    <cellStyle name="Millares 12 2 4 2 6" xfId="2709" xr:uid="{663CD117-D240-4BEF-9403-FC0B2CA64C85}"/>
    <cellStyle name="Millares 12 2 4 2 6 2" xfId="10975" xr:uid="{7772BF03-00CF-43E8-8400-5178A04283E7}"/>
    <cellStyle name="Millares 12 2 4 2 6 2 2" xfId="32478" xr:uid="{6B97EFA8-0A93-4C04-A404-1D103490944A}"/>
    <cellStyle name="Millares 12 2 4 2 6 3" xfId="17610" xr:uid="{EF58967E-8F69-4907-AD73-943302BFBA62}"/>
    <cellStyle name="Millares 12 2 4 2 6 3 2" xfId="39113" xr:uid="{B663E1F5-F506-4607-A526-827F7408A18C}"/>
    <cellStyle name="Millares 12 2 4 2 6 4" xfId="24215" xr:uid="{4CE21894-5158-40B1-BC15-501BD81D0C93}"/>
    <cellStyle name="Millares 12 2 4 2 6 5" xfId="45718" xr:uid="{8EE1576A-21E2-4804-9D81-9ED7E7513D98}"/>
    <cellStyle name="Millares 12 2 4 2 6 6" xfId="52322" xr:uid="{ED557D03-8ADE-4867-BF06-050804E0E7AB}"/>
    <cellStyle name="Millares 12 2 4 2 7" xfId="3358" xr:uid="{34B1D676-B844-4ACD-AD10-31774EF53FF8}"/>
    <cellStyle name="Millares 12 2 4 2 7 2" xfId="11624" xr:uid="{F7E6AFEE-970E-4B45-B168-56727C1A580B}"/>
    <cellStyle name="Millares 12 2 4 2 7 2 2" xfId="33127" xr:uid="{3277E495-0843-4650-87B0-2F859183FA26}"/>
    <cellStyle name="Millares 12 2 4 2 7 3" xfId="18259" xr:uid="{DA889316-BBDB-4024-B975-B1C2B0718C41}"/>
    <cellStyle name="Millares 12 2 4 2 7 3 2" xfId="39762" xr:uid="{0B3FF99E-BB37-49D0-95FA-0CE31FC4A02B}"/>
    <cellStyle name="Millares 12 2 4 2 7 4" xfId="24864" xr:uid="{BCF65059-B328-4394-BF69-392BF6ED6038}"/>
    <cellStyle name="Millares 12 2 4 2 7 5" xfId="46367" xr:uid="{D68FE484-D298-425B-8AD4-66FB3FC5ABEB}"/>
    <cellStyle name="Millares 12 2 4 2 7 6" xfId="52971" xr:uid="{B216CF7B-8E54-4373-90A4-9D0C51E8C86F}"/>
    <cellStyle name="Millares 12 2 4 2 8" xfId="4853" xr:uid="{189660C3-A72A-4CC7-AD2B-2D8114908129}"/>
    <cellStyle name="Millares 12 2 4 2 8 2" xfId="13119" xr:uid="{C9B75E6B-3365-46B2-B6A1-0BA104F15F50}"/>
    <cellStyle name="Millares 12 2 4 2 8 2 2" xfId="34622" xr:uid="{27EB88C3-928E-48AB-A36E-934204E091B0}"/>
    <cellStyle name="Millares 12 2 4 2 8 3" xfId="19754" xr:uid="{BC2D6FD0-4DDD-4746-BA12-1E9FF2D78A11}"/>
    <cellStyle name="Millares 12 2 4 2 8 3 2" xfId="41257" xr:uid="{962EBDFB-AF17-44FE-AD2E-7C98B9D84FB4}"/>
    <cellStyle name="Millares 12 2 4 2 8 4" xfId="26359" xr:uid="{8557AB0E-D1A0-4A4B-8281-E68F81BEA9FC}"/>
    <cellStyle name="Millares 12 2 4 2 8 5" xfId="47862" xr:uid="{67CEBD7D-5839-4A2E-B210-4A93BF32E425}"/>
    <cellStyle name="Millares 12 2 4 2 8 6" xfId="54466" xr:uid="{05C30D38-D7BC-46C7-987C-CF68FE95DC40}"/>
    <cellStyle name="Millares 12 2 4 2 9" xfId="5497" xr:uid="{6B9296B9-01BB-4FBF-925D-2AEA0605E1AE}"/>
    <cellStyle name="Millares 12 2 4 2 9 2" xfId="13763" xr:uid="{90AABBAA-15EB-4998-802B-D88F74F57F8A}"/>
    <cellStyle name="Millares 12 2 4 2 9 2 2" xfId="35266" xr:uid="{058C9AC8-FE3C-4CD6-BCFD-0BCBC6A0D750}"/>
    <cellStyle name="Millares 12 2 4 2 9 3" xfId="20398" xr:uid="{F56986C8-F761-41B1-9250-EDD46569F1DA}"/>
    <cellStyle name="Millares 12 2 4 2 9 3 2" xfId="41901" xr:uid="{D86878E8-44E5-4E17-BDF4-4FE58791A043}"/>
    <cellStyle name="Millares 12 2 4 2 9 4" xfId="27003" xr:uid="{1688FF7D-DA33-4526-AA85-201D4AADD0ED}"/>
    <cellStyle name="Millares 12 2 4 2 9 5" xfId="48506" xr:uid="{F64CC7E5-57EC-4C3C-A45A-1BDE29FC3E47}"/>
    <cellStyle name="Millares 12 2 4 2 9 6" xfId="55110" xr:uid="{E469FF3C-1073-40EA-AF96-EB55EDFB50BB}"/>
    <cellStyle name="Millares 12 2 4 3" xfId="399" xr:uid="{BC376461-E585-483F-87C9-7BB59EEC3234}"/>
    <cellStyle name="Millares 12 2 4 3 10" xfId="15302" xr:uid="{F5BE6CB2-6AD8-4C65-B8A5-01B4276C6693}"/>
    <cellStyle name="Millares 12 2 4 3 10 2" xfId="36805" xr:uid="{92E8EC4A-CB70-43E4-B6D5-2E205DBC2382}"/>
    <cellStyle name="Millares 12 2 4 3 11" xfId="21907" xr:uid="{AF280999-E756-4E00-BFB1-974FC0AED346}"/>
    <cellStyle name="Millares 12 2 4 3 12" xfId="43410" xr:uid="{DCEED630-BF2E-4BBA-B3E3-71F11E887E32}"/>
    <cellStyle name="Millares 12 2 4 3 13" xfId="50014" xr:uid="{5AFC2463-5F03-4D6B-BB61-3A45D89B2AEA}"/>
    <cellStyle name="Millares 12 2 4 3 2" xfId="1347" xr:uid="{FA868CA5-737A-4118-AC0D-FA31F31F0821}"/>
    <cellStyle name="Millares 12 2 4 3 2 2" xfId="4176" xr:uid="{BF8734B1-D32B-41B6-9DBA-54838487E69C}"/>
    <cellStyle name="Millares 12 2 4 3 2 2 2" xfId="12442" xr:uid="{6BC5348D-FEF3-48F3-98A0-8565389B49BE}"/>
    <cellStyle name="Millares 12 2 4 3 2 2 2 2" xfId="33945" xr:uid="{CB02B8AC-D972-417A-8F87-51184BD46AAC}"/>
    <cellStyle name="Millares 12 2 4 3 2 2 3" xfId="19077" xr:uid="{0C09F03D-C80B-4FED-9626-05376C867DEF}"/>
    <cellStyle name="Millares 12 2 4 3 2 2 3 2" xfId="40580" xr:uid="{1BD7CB12-A6E4-414F-A1E5-B5C7500AE5AF}"/>
    <cellStyle name="Millares 12 2 4 3 2 2 4" xfId="25682" xr:uid="{AB30A97F-F448-4FA0-A911-5939975E3FC9}"/>
    <cellStyle name="Millares 12 2 4 3 2 2 5" xfId="47185" xr:uid="{9D3CDC54-E947-4A95-95E8-4125003816CC}"/>
    <cellStyle name="Millares 12 2 4 3 2 2 6" xfId="53789" xr:uid="{E2806BE4-8E6F-47F7-AE43-E4CA7A9C7E10}"/>
    <cellStyle name="Millares 12 2 4 3 2 3" xfId="6315" xr:uid="{58FDC388-A4DA-41AB-B19B-CA5346E62A4E}"/>
    <cellStyle name="Millares 12 2 4 3 2 3 2" xfId="14581" xr:uid="{276AF407-34FC-4376-A652-54BB9E516E25}"/>
    <cellStyle name="Millares 12 2 4 3 2 3 2 2" xfId="36084" xr:uid="{1D4A6943-3973-43AB-ACC6-8EA4E4F7297B}"/>
    <cellStyle name="Millares 12 2 4 3 2 3 3" xfId="21216" xr:uid="{9AFAF844-EE72-450F-B0A3-801CFBAEAD8E}"/>
    <cellStyle name="Millares 12 2 4 3 2 3 3 2" xfId="42719" xr:uid="{33341297-D10A-4E39-A4A9-05C04842557B}"/>
    <cellStyle name="Millares 12 2 4 3 2 3 4" xfId="27821" xr:uid="{FB8F5C73-C237-4120-910E-AFB0356306E3}"/>
    <cellStyle name="Millares 12 2 4 3 2 3 5" xfId="49324" xr:uid="{B3CC6455-3270-43C7-9531-63D4A3413AA6}"/>
    <cellStyle name="Millares 12 2 4 3 2 3 6" xfId="55928" xr:uid="{A9193C4D-446C-4DFD-903C-042BCCDC264A}"/>
    <cellStyle name="Millares 12 2 4 3 2 4" xfId="7956" xr:uid="{CDEE6494-D896-40B4-82E1-F545DB2BF9DA}"/>
    <cellStyle name="Millares 12 2 4 3 2 4 2" xfId="29459" xr:uid="{FA1175EC-B8C4-4C52-9CE9-DFFA7821CAEB}"/>
    <cellStyle name="Millares 12 2 4 3 2 5" xfId="9613" xr:uid="{DC01654D-45A7-4746-84CA-FCA1717A0856}"/>
    <cellStyle name="Millares 12 2 4 3 2 5 2" xfId="31116" xr:uid="{6811EC18-454D-448A-A9A7-5B9BB4804F5A}"/>
    <cellStyle name="Millares 12 2 4 3 2 6" xfId="16248" xr:uid="{55BB5853-C87B-4CB5-A7D2-2453DB930A5E}"/>
    <cellStyle name="Millares 12 2 4 3 2 6 2" xfId="37751" xr:uid="{6999AF68-DD35-48C0-9028-874242202303}"/>
    <cellStyle name="Millares 12 2 4 3 2 7" xfId="22853" xr:uid="{6A864F56-65DE-42B6-B30B-EF4BDD41F2B9}"/>
    <cellStyle name="Millares 12 2 4 3 2 8" xfId="44356" xr:uid="{9F4FB540-9C15-4575-9531-AD2CC3A37A1E}"/>
    <cellStyle name="Millares 12 2 4 3 2 9" xfId="50960" xr:uid="{98666ECC-A7BD-47CD-B330-C3FBF107CC91}"/>
    <cellStyle name="Millares 12 2 4 3 3" xfId="2034" xr:uid="{F2EA5316-C018-4E9B-8DFB-9360B3D24D38}"/>
    <cellStyle name="Millares 12 2 4 3 3 2" xfId="10300" xr:uid="{92928FB8-08A9-43FB-BB61-E57F86177A3F}"/>
    <cellStyle name="Millares 12 2 4 3 3 2 2" xfId="31803" xr:uid="{DF9858E7-7BE1-4E75-97E4-D17887D54B50}"/>
    <cellStyle name="Millares 12 2 4 3 3 3" xfId="16935" xr:uid="{2C2B88DA-CDB3-4749-B7EC-3D9784671EC0}"/>
    <cellStyle name="Millares 12 2 4 3 3 3 2" xfId="38438" xr:uid="{E8340069-EF64-4C3D-8E5E-4B280CF5F677}"/>
    <cellStyle name="Millares 12 2 4 3 3 4" xfId="23540" xr:uid="{EC37CF77-B0FA-417E-9B17-A2A0F8CEA915}"/>
    <cellStyle name="Millares 12 2 4 3 3 5" xfId="45043" xr:uid="{70655899-709F-438B-BC12-71F058305E49}"/>
    <cellStyle name="Millares 12 2 4 3 3 6" xfId="51647" xr:uid="{A3CB6BA5-3BD9-4CD4-AB82-5A89C0F96CBA}"/>
    <cellStyle name="Millares 12 2 4 3 4" xfId="2833" xr:uid="{F4A47DE7-9FA6-4622-AA10-CD181EB92F53}"/>
    <cellStyle name="Millares 12 2 4 3 4 2" xfId="11099" xr:uid="{26F383D1-24FA-45AE-AAD7-DD432215AEE5}"/>
    <cellStyle name="Millares 12 2 4 3 4 2 2" xfId="32602" xr:uid="{A734D694-604C-412C-9004-1AE9797DF804}"/>
    <cellStyle name="Millares 12 2 4 3 4 3" xfId="17734" xr:uid="{40F55AF8-C550-46D5-99E1-BB913445DCFC}"/>
    <cellStyle name="Millares 12 2 4 3 4 3 2" xfId="39237" xr:uid="{79016CCB-D31E-4D12-8E04-47414E64D3F6}"/>
    <cellStyle name="Millares 12 2 4 3 4 4" xfId="24339" xr:uid="{A51A6668-9689-47ED-871B-F9AE2DBEDAFE}"/>
    <cellStyle name="Millares 12 2 4 3 4 5" xfId="45842" xr:uid="{F448F624-8F15-4651-ACF7-C1ADAE8E3C11}"/>
    <cellStyle name="Millares 12 2 4 3 4 6" xfId="52446" xr:uid="{A8FEE7D3-ED9C-4852-B8A0-B6A89EC5EF6B}"/>
    <cellStyle name="Millares 12 2 4 3 5" xfId="3230" xr:uid="{2DBCFD0A-6C9C-4F67-AC5A-C0D9D0D7753A}"/>
    <cellStyle name="Millares 12 2 4 3 5 2" xfId="11496" xr:uid="{18D72C4D-EAB4-4B46-BE17-319D12B62F2D}"/>
    <cellStyle name="Millares 12 2 4 3 5 2 2" xfId="32999" xr:uid="{832F3B9F-E419-4A9F-838F-DF652F09A574}"/>
    <cellStyle name="Millares 12 2 4 3 5 3" xfId="18131" xr:uid="{FB1D49EE-0114-4C3B-B761-BF193141734D}"/>
    <cellStyle name="Millares 12 2 4 3 5 3 2" xfId="39634" xr:uid="{309AF713-F525-4A5C-8F5D-BCC4B61B3A37}"/>
    <cellStyle name="Millares 12 2 4 3 5 4" xfId="24736" xr:uid="{5D7C9148-EC49-4A3E-AC03-6E965CD44583}"/>
    <cellStyle name="Millares 12 2 4 3 5 5" xfId="46239" xr:uid="{6D74FDEB-9012-4A93-A0D9-7AFFC31B2CAE}"/>
    <cellStyle name="Millares 12 2 4 3 5 6" xfId="52843" xr:uid="{320E5896-ED54-45C0-9B6C-EEE1DAC1217D}"/>
    <cellStyle name="Millares 12 2 4 3 6" xfId="4977" xr:uid="{CC49A3E3-97AC-4863-AB28-68A2730C5F87}"/>
    <cellStyle name="Millares 12 2 4 3 6 2" xfId="13243" xr:uid="{E2AE4D9B-C9E5-494D-A686-B4460BB68250}"/>
    <cellStyle name="Millares 12 2 4 3 6 2 2" xfId="34746" xr:uid="{D25C3B83-E896-432B-9A57-29E10798FC77}"/>
    <cellStyle name="Millares 12 2 4 3 6 3" xfId="19878" xr:uid="{0D772FAA-C634-464F-BAF6-DC65F0E096DF}"/>
    <cellStyle name="Millares 12 2 4 3 6 3 2" xfId="41381" xr:uid="{0982807D-F00E-4452-B510-A429A01CC229}"/>
    <cellStyle name="Millares 12 2 4 3 6 4" xfId="26483" xr:uid="{93E3C1B2-CAB1-4184-8F08-0254A0916DA3}"/>
    <cellStyle name="Millares 12 2 4 3 6 5" xfId="47986" xr:uid="{409E5FBF-0D98-4925-AC75-66B05BF95D10}"/>
    <cellStyle name="Millares 12 2 4 3 6 6" xfId="54590" xr:uid="{05ADB4E2-C043-4B39-A116-53B931493324}"/>
    <cellStyle name="Millares 12 2 4 3 7" xfId="5369" xr:uid="{D6EB8E62-57AC-4767-B23E-2644A657B08A}"/>
    <cellStyle name="Millares 12 2 4 3 7 2" xfId="13635" xr:uid="{28C82D87-3F21-4E48-B1CA-F7A087E9AFA8}"/>
    <cellStyle name="Millares 12 2 4 3 7 2 2" xfId="35138" xr:uid="{85C019D2-9D74-4B29-B24F-18E104D68000}"/>
    <cellStyle name="Millares 12 2 4 3 7 3" xfId="20270" xr:uid="{F2D55122-C082-4F2A-87FB-703D33A355E0}"/>
    <cellStyle name="Millares 12 2 4 3 7 3 2" xfId="41773" xr:uid="{D3CBC51C-9A27-4C0D-BEE5-CD6BF334A171}"/>
    <cellStyle name="Millares 12 2 4 3 7 4" xfId="26875" xr:uid="{3E6E5B32-654C-4A2F-9C74-15BD4C8E9B4D}"/>
    <cellStyle name="Millares 12 2 4 3 7 5" xfId="48378" xr:uid="{7FF23F2A-0E0A-46FB-909D-DAADC13A9070}"/>
    <cellStyle name="Millares 12 2 4 3 7 6" xfId="54982" xr:uid="{FAE232B5-6A1C-41A8-A980-82FFB27F496C}"/>
    <cellStyle name="Millares 12 2 4 3 8" xfId="7010" xr:uid="{4AC95594-727E-44FE-91B5-0D2540D57F7A}"/>
    <cellStyle name="Millares 12 2 4 3 8 2" xfId="28513" xr:uid="{67FE42A5-C15D-4F53-81BE-059DE68A7139}"/>
    <cellStyle name="Millares 12 2 4 3 9" xfId="8666" xr:uid="{85648F98-50E3-4AE8-BCEF-E87843EFDB62}"/>
    <cellStyle name="Millares 12 2 4 3 9 2" xfId="30169" xr:uid="{C2FB8777-CBC9-4D39-A62B-9BF5F539BC5D}"/>
    <cellStyle name="Millares 12 2 4 4" xfId="683" xr:uid="{D0F09462-5553-4AFD-9A38-9C7C85403013}"/>
    <cellStyle name="Millares 12 2 4 4 10" xfId="43692" xr:uid="{19BFBFC8-3EDF-4529-A66F-2D44606745E9}"/>
    <cellStyle name="Millares 12 2 4 4 11" xfId="50296" xr:uid="{5565B278-503F-4184-9A8C-F82528760146}"/>
    <cellStyle name="Millares 12 2 4 4 2" xfId="1629" xr:uid="{CF0ECEF2-DBA4-4CF6-B9F1-B7C2AC1F8830}"/>
    <cellStyle name="Millares 12 2 4 4 2 2" xfId="4458" xr:uid="{8DF2E64E-8D12-4D4D-9C95-3575830E29DE}"/>
    <cellStyle name="Millares 12 2 4 4 2 2 2" xfId="12724" xr:uid="{1C6B1111-62D5-41BB-8743-4FF9E3339E5D}"/>
    <cellStyle name="Millares 12 2 4 4 2 2 2 2" xfId="34227" xr:uid="{FBCEE318-A0D1-474F-9EF0-2F4BB5370C8B}"/>
    <cellStyle name="Millares 12 2 4 4 2 2 3" xfId="19359" xr:uid="{40FDCD35-FEC2-4675-96EF-2DFA40EDF80A}"/>
    <cellStyle name="Millares 12 2 4 4 2 2 3 2" xfId="40862" xr:uid="{DB6E7644-2DF7-4EE1-94C2-0B77217C09AA}"/>
    <cellStyle name="Millares 12 2 4 4 2 2 4" xfId="25964" xr:uid="{1DE92D40-26F0-4945-9966-EE7605FD1C6F}"/>
    <cellStyle name="Millares 12 2 4 4 2 2 5" xfId="47467" xr:uid="{9B011B3B-FA2B-4CA9-ACC0-CA5982FE521E}"/>
    <cellStyle name="Millares 12 2 4 4 2 2 6" xfId="54071" xr:uid="{C49B38E8-49B1-4B3C-9873-7B421F0CA460}"/>
    <cellStyle name="Millares 12 2 4 4 2 3" xfId="6597" xr:uid="{08ED847B-AE61-4A2D-B03D-3E934EEB2E43}"/>
    <cellStyle name="Millares 12 2 4 4 2 3 2" xfId="14863" xr:uid="{762EB42C-C9FA-4AB4-AC06-7CF13D4F4D02}"/>
    <cellStyle name="Millares 12 2 4 4 2 3 2 2" xfId="36366" xr:uid="{16979BB0-0E87-46F5-8CD2-D39004D60400}"/>
    <cellStyle name="Millares 12 2 4 4 2 3 3" xfId="21498" xr:uid="{01CCAB1A-633D-4113-8B89-1A98B07E25CC}"/>
    <cellStyle name="Millares 12 2 4 4 2 3 3 2" xfId="43001" xr:uid="{C3181FBC-C82F-4357-8B64-D03335FDAD26}"/>
    <cellStyle name="Millares 12 2 4 4 2 3 4" xfId="28103" xr:uid="{DF8E886C-BE2F-4F65-A204-DAC66FB2CAEB}"/>
    <cellStyle name="Millares 12 2 4 4 2 3 5" xfId="49606" xr:uid="{2F904195-4872-4AD8-83C1-CDEF453326AB}"/>
    <cellStyle name="Millares 12 2 4 4 2 3 6" xfId="56210" xr:uid="{95E668D1-AE21-49AB-A2E7-603838BD28AE}"/>
    <cellStyle name="Millares 12 2 4 4 2 4" xfId="8238" xr:uid="{535A63EC-E8EB-4EAC-9667-EBB2F8439ED7}"/>
    <cellStyle name="Millares 12 2 4 4 2 4 2" xfId="29741" xr:uid="{85603089-09A8-4794-8C81-D51688F14AD5}"/>
    <cellStyle name="Millares 12 2 4 4 2 5" xfId="9895" xr:uid="{FF80E201-59D8-4C14-8F66-49E675198A7D}"/>
    <cellStyle name="Millares 12 2 4 4 2 5 2" xfId="31398" xr:uid="{D1D56DB6-3253-42DA-803F-D48B99D5E705}"/>
    <cellStyle name="Millares 12 2 4 4 2 6" xfId="16530" xr:uid="{8030C10E-A719-4AE3-AE99-44B4EEC6A89B}"/>
    <cellStyle name="Millares 12 2 4 4 2 6 2" xfId="38033" xr:uid="{A336B0E4-8DDE-4F71-AA3A-E9EC97906EB8}"/>
    <cellStyle name="Millares 12 2 4 4 2 7" xfId="23135" xr:uid="{C9FEDE88-62FD-4384-82FA-852130EEFFDA}"/>
    <cellStyle name="Millares 12 2 4 4 2 8" xfId="44638" xr:uid="{B41493FC-115E-4C78-A888-B2EA9FEA1BAB}"/>
    <cellStyle name="Millares 12 2 4 4 2 9" xfId="51242" xr:uid="{BD069AB2-C550-477D-A1D9-7A9837E3F4F8}"/>
    <cellStyle name="Millares 12 2 4 4 3" xfId="2316" xr:uid="{64F16E79-966E-40AA-8DC6-5886A07CCEAA}"/>
    <cellStyle name="Millares 12 2 4 4 3 2" xfId="10582" xr:uid="{BFB2B1BC-E22D-4B28-9072-497D23C11A65}"/>
    <cellStyle name="Millares 12 2 4 4 3 2 2" xfId="32085" xr:uid="{BC47CE75-AA7D-482F-8E07-EB3F1E9F2941}"/>
    <cellStyle name="Millares 12 2 4 4 3 3" xfId="17217" xr:uid="{F4221B54-05F3-458A-A6B5-C24B539A2BF7}"/>
    <cellStyle name="Millares 12 2 4 4 3 3 2" xfId="38720" xr:uid="{2222718D-3BD6-4DB7-82D6-10F0CDE50893}"/>
    <cellStyle name="Millares 12 2 4 4 3 4" xfId="23822" xr:uid="{71DDA8C9-17E9-4E9E-B6EB-D27FFF175BDD}"/>
    <cellStyle name="Millares 12 2 4 4 3 5" xfId="45325" xr:uid="{E96BB102-7E54-4F9D-8511-A1A3FA026903}"/>
    <cellStyle name="Millares 12 2 4 4 3 6" xfId="51929" xr:uid="{CA75E0FE-147B-4C2E-A3B9-646E24A1B490}"/>
    <cellStyle name="Millares 12 2 4 4 4" xfId="3512" xr:uid="{12DCD426-3A4E-4D82-81A9-0B8809A1F910}"/>
    <cellStyle name="Millares 12 2 4 4 4 2" xfId="11778" xr:uid="{49334C5F-0245-41BB-BE2C-627A6FA9FF2D}"/>
    <cellStyle name="Millares 12 2 4 4 4 2 2" xfId="33281" xr:uid="{3D19273D-E058-434E-A3CC-DC5861A77C19}"/>
    <cellStyle name="Millares 12 2 4 4 4 3" xfId="18413" xr:uid="{DAAC1B38-018A-4222-8DFD-62ADDEB165CC}"/>
    <cellStyle name="Millares 12 2 4 4 4 3 2" xfId="39916" xr:uid="{F66F2351-A9CC-438A-9DA1-2A123F8F79D3}"/>
    <cellStyle name="Millares 12 2 4 4 4 4" xfId="25018" xr:uid="{67B06E4E-227C-459A-87F5-031FB97552BA}"/>
    <cellStyle name="Millares 12 2 4 4 4 5" xfId="46521" xr:uid="{718510FB-8D59-43A7-B009-D5766C401107}"/>
    <cellStyle name="Millares 12 2 4 4 4 6" xfId="53125" xr:uid="{39A8E0BC-5580-4AEC-8715-250D2ACCD8DA}"/>
    <cellStyle name="Millares 12 2 4 4 5" xfId="5651" xr:uid="{C8E7EB1C-A3B0-476E-9D5D-BE3906E56632}"/>
    <cellStyle name="Millares 12 2 4 4 5 2" xfId="13917" xr:uid="{8B9F774B-533A-43AB-99F0-F55AC626556D}"/>
    <cellStyle name="Millares 12 2 4 4 5 2 2" xfId="35420" xr:uid="{DCF89423-CCE2-4FAB-AD56-F9B2E7775B9D}"/>
    <cellStyle name="Millares 12 2 4 4 5 3" xfId="20552" xr:uid="{1CC41B65-F312-4766-A866-9A30F076F4C8}"/>
    <cellStyle name="Millares 12 2 4 4 5 3 2" xfId="42055" xr:uid="{2AB18D4D-299D-4290-B1F3-C33FC4551C1B}"/>
    <cellStyle name="Millares 12 2 4 4 5 4" xfId="27157" xr:uid="{B1B5811B-4BD8-4282-BE64-4166CC15A5FB}"/>
    <cellStyle name="Millares 12 2 4 4 5 5" xfId="48660" xr:uid="{EF1B683E-3C0E-45CB-9FA2-AB648C5F1BB1}"/>
    <cellStyle name="Millares 12 2 4 4 5 6" xfId="55264" xr:uid="{D25D2066-8679-4ABB-9608-817EBC9D0AD2}"/>
    <cellStyle name="Millares 12 2 4 4 6" xfId="7292" xr:uid="{B0334657-8F66-47FD-8368-881DEA45538B}"/>
    <cellStyle name="Millares 12 2 4 4 6 2" xfId="28795" xr:uid="{FD5F96C3-1ED1-4DBC-AE40-2866344A264A}"/>
    <cellStyle name="Millares 12 2 4 4 7" xfId="8949" xr:uid="{AFC581DF-A08E-44E2-8FF5-72F936E9E9A0}"/>
    <cellStyle name="Millares 12 2 4 4 7 2" xfId="30452" xr:uid="{33BD5A31-5D6D-480E-A0D9-EAB6131FFE4A}"/>
    <cellStyle name="Millares 12 2 4 4 8" xfId="15584" xr:uid="{A82B6EF7-F120-4001-9726-89ABEE63D2DC}"/>
    <cellStyle name="Millares 12 2 4 4 8 2" xfId="37087" xr:uid="{D709471A-43AE-4C6A-B376-E027C096C74D}"/>
    <cellStyle name="Millares 12 2 4 4 9" xfId="22189" xr:uid="{5BAC9795-9721-437A-A3CF-D7600AD04D54}"/>
    <cellStyle name="Millares 12 2 4 5" xfId="951" xr:uid="{1D08B76A-87B2-4197-83F5-B3A572736CE3}"/>
    <cellStyle name="Millares 12 2 4 5 2" xfId="3780" xr:uid="{6349FF4B-6ACF-4DE9-ABE5-76E752BFC255}"/>
    <cellStyle name="Millares 12 2 4 5 2 2" xfId="12046" xr:uid="{D80A7E0F-F34D-468E-86EF-E3507AA775C2}"/>
    <cellStyle name="Millares 12 2 4 5 2 2 2" xfId="33549" xr:uid="{0413177B-5E3D-44C7-9A7D-6ADA948CD0A6}"/>
    <cellStyle name="Millares 12 2 4 5 2 3" xfId="18681" xr:uid="{2E853F8D-C9E6-43C2-B8B3-86B0D2426312}"/>
    <cellStyle name="Millares 12 2 4 5 2 3 2" xfId="40184" xr:uid="{AA6FBC51-D256-4E63-9A39-AD325E7554CA}"/>
    <cellStyle name="Millares 12 2 4 5 2 4" xfId="25286" xr:uid="{A3379E6D-41F8-4B99-9888-8241108773B9}"/>
    <cellStyle name="Millares 12 2 4 5 2 5" xfId="46789" xr:uid="{D906EE72-714C-4D0A-BB59-F555B53C8048}"/>
    <cellStyle name="Millares 12 2 4 5 2 6" xfId="53393" xr:uid="{B365AE5E-DDA0-4694-B617-C51EEF6AFFF0}"/>
    <cellStyle name="Millares 12 2 4 5 3" xfId="5919" xr:uid="{E5B99341-D7E7-4D7C-AC8E-CCF8DB221D22}"/>
    <cellStyle name="Millares 12 2 4 5 3 2" xfId="14185" xr:uid="{36E719E9-C123-47DD-B34B-36F2DC5ADD1A}"/>
    <cellStyle name="Millares 12 2 4 5 3 2 2" xfId="35688" xr:uid="{7C1A26FB-8053-4398-8B32-58251D140D0F}"/>
    <cellStyle name="Millares 12 2 4 5 3 3" xfId="20820" xr:uid="{226F4EB1-E331-4D8E-8F13-2CCEFEE3477F}"/>
    <cellStyle name="Millares 12 2 4 5 3 3 2" xfId="42323" xr:uid="{80E1C3F3-4583-4F92-B6D6-047FD0360672}"/>
    <cellStyle name="Millares 12 2 4 5 3 4" xfId="27425" xr:uid="{054BFA28-72D3-45CC-882A-B1DC7FC15CBD}"/>
    <cellStyle name="Millares 12 2 4 5 3 5" xfId="48928" xr:uid="{6E0B8F48-0BCF-4756-9EBB-F83F1CF198E2}"/>
    <cellStyle name="Millares 12 2 4 5 3 6" xfId="55532" xr:uid="{145AF0C5-3A2A-4E63-9D50-00E081088699}"/>
    <cellStyle name="Millares 12 2 4 5 4" xfId="7560" xr:uid="{632DA87E-AA94-40F3-8634-CFD904C1FC14}"/>
    <cellStyle name="Millares 12 2 4 5 4 2" xfId="29063" xr:uid="{2815D234-8863-450E-851D-146E9BD95E0C}"/>
    <cellStyle name="Millares 12 2 4 5 5" xfId="9217" xr:uid="{7ADA1F9A-82F5-4A92-96B9-1498D2F0E5EC}"/>
    <cellStyle name="Millares 12 2 4 5 5 2" xfId="30720" xr:uid="{DB4FEDEB-75D3-40E7-BBC8-31AD3105251B}"/>
    <cellStyle name="Millares 12 2 4 5 6" xfId="15852" xr:uid="{AF9F9924-3940-41A5-9F35-4A702970DB57}"/>
    <cellStyle name="Millares 12 2 4 5 6 2" xfId="37355" xr:uid="{66FC391F-6C27-4021-9795-17480F49EA99}"/>
    <cellStyle name="Millares 12 2 4 5 7" xfId="22457" xr:uid="{8179E2D4-DF84-4B5D-BE72-97188CB9FE3C}"/>
    <cellStyle name="Millares 12 2 4 5 8" xfId="43960" xr:uid="{80484E0D-5F84-4DF7-94DA-42DF9E6DB95D}"/>
    <cellStyle name="Millares 12 2 4 5 9" xfId="50564" xr:uid="{D38B1018-211B-4299-A6AD-606875235950}"/>
    <cellStyle name="Millares 12 2 4 6" xfId="1212" xr:uid="{FE9D0C84-7DF7-4AC9-B7DF-10D2AF655094}"/>
    <cellStyle name="Millares 12 2 4 6 2" xfId="4041" xr:uid="{0D5FEDAC-B268-43F8-9F8A-943BDD0336AF}"/>
    <cellStyle name="Millares 12 2 4 6 2 2" xfId="12307" xr:uid="{2C07634B-30CD-4548-BBA6-9225F51EB7CE}"/>
    <cellStyle name="Millares 12 2 4 6 2 2 2" xfId="33810" xr:uid="{BA453C8F-9D4C-4446-988D-8D881A8574EB}"/>
    <cellStyle name="Millares 12 2 4 6 2 3" xfId="18942" xr:uid="{ABFC8B5A-5A19-4409-91E8-0A2A9B12DDBB}"/>
    <cellStyle name="Millares 12 2 4 6 2 3 2" xfId="40445" xr:uid="{1AD04762-76F8-4C25-8B73-71E7347F0236}"/>
    <cellStyle name="Millares 12 2 4 6 2 4" xfId="25547" xr:uid="{B653EB82-15C8-44DA-96D1-9C9B9773CCB1}"/>
    <cellStyle name="Millares 12 2 4 6 2 5" xfId="47050" xr:uid="{5312BF46-80BE-49AB-ABED-AE6C5CC5AD5B}"/>
    <cellStyle name="Millares 12 2 4 6 2 6" xfId="53654" xr:uid="{9A76BB93-C91C-42E4-88A7-F57D7E4B439D}"/>
    <cellStyle name="Millares 12 2 4 6 3" xfId="6180" xr:uid="{A3A08384-1508-4877-8729-5E0DFEB0B186}"/>
    <cellStyle name="Millares 12 2 4 6 3 2" xfId="14446" xr:uid="{BB58AC88-E7B7-4E54-B327-CED15B237BDD}"/>
    <cellStyle name="Millares 12 2 4 6 3 2 2" xfId="35949" xr:uid="{ED3DB92D-69E0-44BB-B962-99DBA8D55958}"/>
    <cellStyle name="Millares 12 2 4 6 3 3" xfId="21081" xr:uid="{0A50659B-61F6-4DD6-B57A-CE27013DB782}"/>
    <cellStyle name="Millares 12 2 4 6 3 3 2" xfId="42584" xr:uid="{3F06320A-7ECF-46E2-86E9-2ED25E009189}"/>
    <cellStyle name="Millares 12 2 4 6 3 4" xfId="27686" xr:uid="{807A7820-4A9F-4885-9C49-2FB577E11FFD}"/>
    <cellStyle name="Millares 12 2 4 6 3 5" xfId="49189" xr:uid="{CE0233AB-243A-42E8-B934-35CD701E57BD}"/>
    <cellStyle name="Millares 12 2 4 6 3 6" xfId="55793" xr:uid="{C2E87DB8-3D6C-4FA4-B786-E6E968F8041D}"/>
    <cellStyle name="Millares 12 2 4 6 4" xfId="7821" xr:uid="{6A562BDE-6EC5-40EE-8C9B-E7ABA8256A8E}"/>
    <cellStyle name="Millares 12 2 4 6 4 2" xfId="29324" xr:uid="{A0FE1972-2F43-44B0-8AAA-E21E5CB16FA2}"/>
    <cellStyle name="Millares 12 2 4 6 5" xfId="9478" xr:uid="{99DEF854-C15D-4CF9-BA8F-4FE6391FC98C}"/>
    <cellStyle name="Millares 12 2 4 6 5 2" xfId="30981" xr:uid="{EB8F6B1C-FB70-4EDF-9301-25FB59B1EC46}"/>
    <cellStyle name="Millares 12 2 4 6 6" xfId="16113" xr:uid="{C3030820-DAFA-4E25-AC78-12B1D4B647DE}"/>
    <cellStyle name="Millares 12 2 4 6 6 2" xfId="37616" xr:uid="{9C22AAB2-810E-4849-BBD8-B69C6FA44FEE}"/>
    <cellStyle name="Millares 12 2 4 6 7" xfId="22718" xr:uid="{6311F656-47C3-44DE-8816-CB478F68CF4E}"/>
    <cellStyle name="Millares 12 2 4 6 8" xfId="44221" xr:uid="{D8D9C19B-72C8-4E43-BC23-5F66808D7578}"/>
    <cellStyle name="Millares 12 2 4 6 9" xfId="50825" xr:uid="{39124201-BD13-4124-940B-6DB8E223E94D}"/>
    <cellStyle name="Millares 12 2 4 7" xfId="1900" xr:uid="{FA8CD2B0-730C-42BB-B17C-231120F8BDC3}"/>
    <cellStyle name="Millares 12 2 4 7 2" xfId="10166" xr:uid="{5E3335B2-6748-4EED-8AF9-D10233DBB7D9}"/>
    <cellStyle name="Millares 12 2 4 7 2 2" xfId="31669" xr:uid="{C2E3594D-D2E5-428C-A820-1E9063D42D68}"/>
    <cellStyle name="Millares 12 2 4 7 3" xfId="16801" xr:uid="{0A14FE71-4EB3-482B-A049-B887F6AA9755}"/>
    <cellStyle name="Millares 12 2 4 7 3 2" xfId="38304" xr:uid="{1D2FD754-9B4B-4A47-BEAF-77BC12A8539C}"/>
    <cellStyle name="Millares 12 2 4 7 4" xfId="23406" xr:uid="{3655FADE-445A-402C-9911-BC5173BD7E39}"/>
    <cellStyle name="Millares 12 2 4 7 5" xfId="44909" xr:uid="{912E129C-19D3-4D5B-A12A-A40F96265266}"/>
    <cellStyle name="Millares 12 2 4 7 6" xfId="51513" xr:uid="{59913048-7354-4C3B-A746-3933BB98693F}"/>
    <cellStyle name="Millares 12 2 4 8" xfId="2585" xr:uid="{27E2B47E-E3F9-4872-99B4-727ABB683681}"/>
    <cellStyle name="Millares 12 2 4 8 2" xfId="10851" xr:uid="{411475EC-841A-4305-B79E-A67720775A0C}"/>
    <cellStyle name="Millares 12 2 4 8 2 2" xfId="32354" xr:uid="{28C3483E-4E30-4841-AFBF-9FA950AB4640}"/>
    <cellStyle name="Millares 12 2 4 8 3" xfId="17486" xr:uid="{CB8925B8-4D79-48AD-BDB7-831F3E56014D}"/>
    <cellStyle name="Millares 12 2 4 8 3 2" xfId="38989" xr:uid="{04EDDFDD-E8B2-41E9-A52D-3EAE96605FC3}"/>
    <cellStyle name="Millares 12 2 4 8 4" xfId="24091" xr:uid="{30EFC8C3-7ADB-4EC2-BB7E-B95E0BD7E53F}"/>
    <cellStyle name="Millares 12 2 4 8 5" xfId="45594" xr:uid="{D25E1F26-A005-40AE-B254-A525192053C0}"/>
    <cellStyle name="Millares 12 2 4 8 6" xfId="52198" xr:uid="{10756462-F7A6-45B9-9981-CEEE2615A5E3}"/>
    <cellStyle name="Millares 12 2 4 9" xfId="3096" xr:uid="{9ECFEB85-73A8-4C43-8174-3A56226FBC05}"/>
    <cellStyle name="Millares 12 2 4 9 2" xfId="11362" xr:uid="{CA09EEDD-628C-46EA-8772-7444070BFD88}"/>
    <cellStyle name="Millares 12 2 4 9 2 2" xfId="32865" xr:uid="{33002FC4-A0C4-45A3-9BA6-18ABBAEDF593}"/>
    <cellStyle name="Millares 12 2 4 9 3" xfId="17997" xr:uid="{98AEC684-C882-48EF-9F35-BAD14775D02E}"/>
    <cellStyle name="Millares 12 2 4 9 3 2" xfId="39500" xr:uid="{F86B4622-5636-4F78-80E5-A263CED54622}"/>
    <cellStyle name="Millares 12 2 4 9 4" xfId="24602" xr:uid="{CE2CB509-975D-442E-8F02-F7BA3DEF57E7}"/>
    <cellStyle name="Millares 12 2 4 9 5" xfId="46105" xr:uid="{2020A78F-C481-4964-BB44-32E389A4EA0C}"/>
    <cellStyle name="Millares 12 2 4 9 6" xfId="52709" xr:uid="{5F4F367F-A434-4F28-9EF4-AE1C1B166FBC}"/>
    <cellStyle name="Millares 12 2 5" xfId="223" xr:uid="{A669715C-7769-400D-8E89-2AF4E31963D9}"/>
    <cellStyle name="Millares 12 2 5 10" xfId="4742" xr:uid="{1DAEF5C2-428B-4290-B4A4-4E9A3F5EDECA}"/>
    <cellStyle name="Millares 12 2 5 10 2" xfId="13008" xr:uid="{16E73868-2D77-4C5F-AC99-659F268EEC7D}"/>
    <cellStyle name="Millares 12 2 5 10 2 2" xfId="34511" xr:uid="{BC5F5A0D-F936-4732-9364-BD1BD836ED60}"/>
    <cellStyle name="Millares 12 2 5 10 3" xfId="19643" xr:uid="{2319D1C3-CA81-49B8-B6E8-84B6C23E07CB}"/>
    <cellStyle name="Millares 12 2 5 10 3 2" xfId="41146" xr:uid="{1A479F09-6092-47A0-AFEE-9E41F7A00E0D}"/>
    <cellStyle name="Millares 12 2 5 10 4" xfId="26248" xr:uid="{0BC228FD-80D6-45C5-BE4F-6168AF477154}"/>
    <cellStyle name="Millares 12 2 5 10 5" xfId="47751" xr:uid="{070D6EF6-1F8C-4A2B-AB46-9878EE73FDA8}"/>
    <cellStyle name="Millares 12 2 5 10 6" xfId="54355" xr:uid="{83C60AC3-2BA4-4C57-91F5-5F7F0C2AEA79}"/>
    <cellStyle name="Millares 12 2 5 11" xfId="5245" xr:uid="{D3897B8E-3A00-463B-B8A8-AFB4E604653F}"/>
    <cellStyle name="Millares 12 2 5 11 2" xfId="13511" xr:uid="{190D379E-8F95-497D-B2CC-7BE1B478AA83}"/>
    <cellStyle name="Millares 12 2 5 11 2 2" xfId="35014" xr:uid="{0CE501C6-EBBB-4662-B135-6E6B87DA813C}"/>
    <cellStyle name="Millares 12 2 5 11 3" xfId="20146" xr:uid="{167AC434-1830-4277-A467-F896220EF6D8}"/>
    <cellStyle name="Millares 12 2 5 11 3 2" xfId="41649" xr:uid="{C85A5AB3-3FED-4D19-B7E1-04296943B8FB}"/>
    <cellStyle name="Millares 12 2 5 11 4" xfId="26751" xr:uid="{C19CE78C-565B-4F98-A012-F9A1E2D2FF62}"/>
    <cellStyle name="Millares 12 2 5 11 5" xfId="48254" xr:uid="{DD4C857F-661E-43D5-8130-B5BB28437C89}"/>
    <cellStyle name="Millares 12 2 5 11 6" xfId="54858" xr:uid="{D40589DB-0554-4BBB-B870-780E1954B17E}"/>
    <cellStyle name="Millares 12 2 5 12" xfId="6886" xr:uid="{8D9D12D1-4AC9-4D30-ADE8-147566DD5EE4}"/>
    <cellStyle name="Millares 12 2 5 12 2" xfId="28389" xr:uid="{85058BEF-D67E-4122-81CC-E21E4624480A}"/>
    <cellStyle name="Millares 12 2 5 13" xfId="8540" xr:uid="{1001D006-5604-4C4D-B7C0-087AF5A3EA2F}"/>
    <cellStyle name="Millares 12 2 5 13 2" xfId="30043" xr:uid="{74BD8F6A-9893-471E-9E41-D2D417DCBD3B}"/>
    <cellStyle name="Millares 12 2 5 14" xfId="15179" xr:uid="{9B03078A-BA60-4A4E-B57C-44ED7ADB82D1}"/>
    <cellStyle name="Millares 12 2 5 14 2" xfId="36682" xr:uid="{0AFC699E-EACB-4911-AD3E-A873C8AC5430}"/>
    <cellStyle name="Millares 12 2 5 15" xfId="21784" xr:uid="{835DDDBF-8AC4-49F0-BA2C-D21E9ABCD03D}"/>
    <cellStyle name="Millares 12 2 5 16" xfId="43287" xr:uid="{98B32C64-F863-4C61-AD5B-F7F1E81D0781}"/>
    <cellStyle name="Millares 12 2 5 17" xfId="49891" xr:uid="{116ACC9C-DB8D-4760-BACE-DFE95292A576}"/>
    <cellStyle name="Millares 12 2 5 2" xfId="538" xr:uid="{3A76EA9F-5169-4101-A424-D4ED6B5D20C5}"/>
    <cellStyle name="Millares 12 2 5 2 10" xfId="7149" xr:uid="{64261EA2-5404-4268-A322-C58B6C1E3253}"/>
    <cellStyle name="Millares 12 2 5 2 10 2" xfId="28652" xr:uid="{A0B10EBC-F8B4-4640-B675-E6E76A3A6671}"/>
    <cellStyle name="Millares 12 2 5 2 11" xfId="8805" xr:uid="{137E2E93-4E70-490F-BC74-6083193D419A}"/>
    <cellStyle name="Millares 12 2 5 2 11 2" xfId="30308" xr:uid="{D55BA5B9-B7EC-4EE0-A2DD-6CF8391A5322}"/>
    <cellStyle name="Millares 12 2 5 2 12" xfId="15441" xr:uid="{3A34E0FF-F083-4778-8BC4-0466AD77090B}"/>
    <cellStyle name="Millares 12 2 5 2 12 2" xfId="36944" xr:uid="{CB194469-9006-4C79-A4D9-85715ECD4830}"/>
    <cellStyle name="Millares 12 2 5 2 13" xfId="22046" xr:uid="{F2BECE90-24E0-4A73-AA03-AF9D3C414CAC}"/>
    <cellStyle name="Millares 12 2 5 2 14" xfId="43549" xr:uid="{0F8713E4-FC4C-47DA-ADB5-9308B15C6CC0}"/>
    <cellStyle name="Millares 12 2 5 2 15" xfId="50153" xr:uid="{697CD13B-B3C3-41D0-BC95-A749D1974481}"/>
    <cellStyle name="Millares 12 2 5 2 2" xfId="820" xr:uid="{DB9523B2-DAD7-461B-BAF3-120FA38656B8}"/>
    <cellStyle name="Millares 12 2 5 2 2 10" xfId="15721" xr:uid="{017C2522-7B07-4B45-8DC7-66B6B5FFC09F}"/>
    <cellStyle name="Millares 12 2 5 2 2 10 2" xfId="37224" xr:uid="{E6957827-37B8-4B59-BFC2-736B9DFC3FB0}"/>
    <cellStyle name="Millares 12 2 5 2 2 11" xfId="22326" xr:uid="{E430A4B5-6AC0-4440-AC73-7A44B018E21A}"/>
    <cellStyle name="Millares 12 2 5 2 2 12" xfId="43829" xr:uid="{2E02A415-5089-42E4-83E4-B3B3C6A423D2}"/>
    <cellStyle name="Millares 12 2 5 2 2 13" xfId="50433" xr:uid="{32988E21-4CF3-4DD5-90E5-351106F37757}"/>
    <cellStyle name="Millares 12 2 5 2 2 2" xfId="1766" xr:uid="{A7C1656A-FB50-4026-AABA-EA865AF44C3D}"/>
    <cellStyle name="Millares 12 2 5 2 2 2 2" xfId="4595" xr:uid="{E229ABC8-B7CF-4847-A459-739E8E8A1025}"/>
    <cellStyle name="Millares 12 2 5 2 2 2 2 2" xfId="12861" xr:uid="{36FC5BFC-8E13-4466-AC3A-8FF1DBB8EEBE}"/>
    <cellStyle name="Millares 12 2 5 2 2 2 2 2 2" xfId="34364" xr:uid="{7405B593-E2BF-43DD-A327-5A2612536A50}"/>
    <cellStyle name="Millares 12 2 5 2 2 2 2 3" xfId="19496" xr:uid="{D03E8989-C0ED-48D0-87F7-0BAEB91E5D77}"/>
    <cellStyle name="Millares 12 2 5 2 2 2 2 3 2" xfId="40999" xr:uid="{3070E3C8-009D-4DFC-93A6-59D0CFC43D95}"/>
    <cellStyle name="Millares 12 2 5 2 2 2 2 4" xfId="26101" xr:uid="{C2646C57-F5A5-4DD7-AE49-77651868F2DA}"/>
    <cellStyle name="Millares 12 2 5 2 2 2 2 5" xfId="47604" xr:uid="{002C570D-0C76-4090-9D8C-11B5257DF867}"/>
    <cellStyle name="Millares 12 2 5 2 2 2 2 6" xfId="54208" xr:uid="{56E50B83-6B6E-4594-B85B-056B63622F0E}"/>
    <cellStyle name="Millares 12 2 5 2 2 2 3" xfId="6734" xr:uid="{3CBEA348-3AE9-497B-9888-9823F6321AE3}"/>
    <cellStyle name="Millares 12 2 5 2 2 2 3 2" xfId="15000" xr:uid="{59B20CAB-F321-40DC-83DB-86BF782E3F3D}"/>
    <cellStyle name="Millares 12 2 5 2 2 2 3 2 2" xfId="36503" xr:uid="{658CC99D-1B98-4061-A099-E43C8C49E138}"/>
    <cellStyle name="Millares 12 2 5 2 2 2 3 3" xfId="21635" xr:uid="{DE937B13-7E59-4C51-9CC9-2BD133AAB39B}"/>
    <cellStyle name="Millares 12 2 5 2 2 2 3 3 2" xfId="43138" xr:uid="{C2B9949E-A606-4C32-929C-7E9CB1057AB0}"/>
    <cellStyle name="Millares 12 2 5 2 2 2 3 4" xfId="28240" xr:uid="{67AFE8CD-9963-4CA0-991A-70404E3CFDCE}"/>
    <cellStyle name="Millares 12 2 5 2 2 2 3 5" xfId="49743" xr:uid="{F7CDF734-8447-4070-A6C0-D79A76B71D52}"/>
    <cellStyle name="Millares 12 2 5 2 2 2 3 6" xfId="56347" xr:uid="{7EF90641-2805-46A3-A5F6-E626AB59F5A5}"/>
    <cellStyle name="Millares 12 2 5 2 2 2 4" xfId="8375" xr:uid="{853F8026-304D-44A5-B72E-DE886519EB33}"/>
    <cellStyle name="Millares 12 2 5 2 2 2 4 2" xfId="29878" xr:uid="{931796CD-B54A-406F-ACBB-EC4F7142DA7E}"/>
    <cellStyle name="Millares 12 2 5 2 2 2 5" xfId="10032" xr:uid="{F557EB81-3F16-4AA3-83F8-61513946FD05}"/>
    <cellStyle name="Millares 12 2 5 2 2 2 5 2" xfId="31535" xr:uid="{075DA577-404D-49FA-90DF-244B449FA61A}"/>
    <cellStyle name="Millares 12 2 5 2 2 2 6" xfId="16667" xr:uid="{938354D1-DC65-4616-825C-3290A198FFDB}"/>
    <cellStyle name="Millares 12 2 5 2 2 2 6 2" xfId="38170" xr:uid="{04E3260C-5087-407E-81DF-88AB396B3CE5}"/>
    <cellStyle name="Millares 12 2 5 2 2 2 7" xfId="23272" xr:uid="{3FF2ACE3-F8C2-4876-9F53-B1393CC2CF0F}"/>
    <cellStyle name="Millares 12 2 5 2 2 2 8" xfId="44775" xr:uid="{7E117B28-356A-457E-AEC8-723C0FD5978C}"/>
    <cellStyle name="Millares 12 2 5 2 2 2 9" xfId="51379" xr:uid="{2473214C-5A7D-40B0-BB5F-6CB189432473}"/>
    <cellStyle name="Millares 12 2 5 2 2 3" xfId="2453" xr:uid="{83E231DF-8544-44B4-A96E-F1A03906039E}"/>
    <cellStyle name="Millares 12 2 5 2 2 3 2" xfId="10719" xr:uid="{62C2621E-292A-4A6B-87E2-9A5B7208A41D}"/>
    <cellStyle name="Millares 12 2 5 2 2 3 2 2" xfId="32222" xr:uid="{79449FB0-CED7-407D-AF83-FE628ACE47E3}"/>
    <cellStyle name="Millares 12 2 5 2 2 3 3" xfId="17354" xr:uid="{EE8966F7-CC00-4397-868F-437E55F324DE}"/>
    <cellStyle name="Millares 12 2 5 2 2 3 3 2" xfId="38857" xr:uid="{26F899B7-E672-42A8-B5E4-36A26DD17F71}"/>
    <cellStyle name="Millares 12 2 5 2 2 3 4" xfId="23959" xr:uid="{840BBB17-1315-4E22-8C12-C9D79FB8A0B4}"/>
    <cellStyle name="Millares 12 2 5 2 2 3 5" xfId="45462" xr:uid="{C2C78373-AC6D-4565-8731-9BDF22EE98F5}"/>
    <cellStyle name="Millares 12 2 5 2 2 3 6" xfId="52066" xr:uid="{5DF90197-765A-4A23-87A2-8A7D35629102}"/>
    <cellStyle name="Millares 12 2 5 2 2 4" xfId="2970" xr:uid="{8CD436F8-4D49-4CDA-91B4-7D75CD319F55}"/>
    <cellStyle name="Millares 12 2 5 2 2 4 2" xfId="11236" xr:uid="{415608AA-EC73-4624-89DD-0F5A761819A9}"/>
    <cellStyle name="Millares 12 2 5 2 2 4 2 2" xfId="32739" xr:uid="{9D594C65-1ED6-4510-A285-D0AB55C7A5FA}"/>
    <cellStyle name="Millares 12 2 5 2 2 4 3" xfId="17871" xr:uid="{03F81DB0-7190-4552-B8B0-C2696A99736B}"/>
    <cellStyle name="Millares 12 2 5 2 2 4 3 2" xfId="39374" xr:uid="{06C4D083-CBBA-4676-AF80-8DC63824138D}"/>
    <cellStyle name="Millares 12 2 5 2 2 4 4" xfId="24476" xr:uid="{AEB8D751-0213-482D-9D25-6CF0E9D59939}"/>
    <cellStyle name="Millares 12 2 5 2 2 4 5" xfId="45979" xr:uid="{03A666C1-AFDD-49FE-9718-5B885E9EA939}"/>
    <cellStyle name="Millares 12 2 5 2 2 4 6" xfId="52583" xr:uid="{122B90A7-AC0A-44CD-8029-6EF4C73FC89E}"/>
    <cellStyle name="Millares 12 2 5 2 2 5" xfId="3649" xr:uid="{0D312764-FA75-43A3-B92F-E478A8F565B9}"/>
    <cellStyle name="Millares 12 2 5 2 2 5 2" xfId="11915" xr:uid="{93DAD1F5-AD41-4F63-82F7-81A2B381ED4C}"/>
    <cellStyle name="Millares 12 2 5 2 2 5 2 2" xfId="33418" xr:uid="{BF9E6637-03C9-4EA9-97E7-5BAEFB752458}"/>
    <cellStyle name="Millares 12 2 5 2 2 5 3" xfId="18550" xr:uid="{95E3C8C5-E811-46A2-A241-542829185106}"/>
    <cellStyle name="Millares 12 2 5 2 2 5 3 2" xfId="40053" xr:uid="{FC204F71-1540-40EB-97E8-3CB89D5D8258}"/>
    <cellStyle name="Millares 12 2 5 2 2 5 4" xfId="25155" xr:uid="{01AB2353-D227-406B-860F-81B48E81DACE}"/>
    <cellStyle name="Millares 12 2 5 2 2 5 5" xfId="46658" xr:uid="{83612B6A-418E-4145-95F6-7B7A19437613}"/>
    <cellStyle name="Millares 12 2 5 2 2 5 6" xfId="53262" xr:uid="{F5FE0F09-9FFE-4BEA-A95D-0859F03B5B07}"/>
    <cellStyle name="Millares 12 2 5 2 2 6" xfId="5114" xr:uid="{066B6E45-0909-4F69-A1C8-D31D2D223188}"/>
    <cellStyle name="Millares 12 2 5 2 2 6 2" xfId="13380" xr:uid="{BB361634-4743-4944-9B0B-C464B46E80E0}"/>
    <cellStyle name="Millares 12 2 5 2 2 6 2 2" xfId="34883" xr:uid="{A88CEA99-9A35-42E6-8125-1053DEC33087}"/>
    <cellStyle name="Millares 12 2 5 2 2 6 3" xfId="20015" xr:uid="{E2E84124-1E0F-45E4-83D4-DF82F5C23554}"/>
    <cellStyle name="Millares 12 2 5 2 2 6 3 2" xfId="41518" xr:uid="{18529A11-961D-44C0-80C6-B370A979C8EA}"/>
    <cellStyle name="Millares 12 2 5 2 2 6 4" xfId="26620" xr:uid="{7E7B0419-57AA-4B3E-9BE7-6B17D4689FC1}"/>
    <cellStyle name="Millares 12 2 5 2 2 6 5" xfId="48123" xr:uid="{7AB057DA-E4B0-42B9-B379-0CF44D81E0B4}"/>
    <cellStyle name="Millares 12 2 5 2 2 6 6" xfId="54727" xr:uid="{9DE72D6C-0C13-471F-98A2-AA22E5A8778C}"/>
    <cellStyle name="Millares 12 2 5 2 2 7" xfId="5788" xr:uid="{14BC06F4-524D-43D9-96B6-F48963F1D7F1}"/>
    <cellStyle name="Millares 12 2 5 2 2 7 2" xfId="14054" xr:uid="{37A7DD73-05C3-4372-B948-A6BB5EB5E249}"/>
    <cellStyle name="Millares 12 2 5 2 2 7 2 2" xfId="35557" xr:uid="{CBC5A0C5-A278-4790-877D-A92328AA8CE6}"/>
    <cellStyle name="Millares 12 2 5 2 2 7 3" xfId="20689" xr:uid="{C4DE28F7-4DD2-49A0-B388-37A48148E584}"/>
    <cellStyle name="Millares 12 2 5 2 2 7 3 2" xfId="42192" xr:uid="{195C1313-2012-495B-9D94-44490AEC9C98}"/>
    <cellStyle name="Millares 12 2 5 2 2 7 4" xfId="27294" xr:uid="{9B7C4C58-27CC-4D35-87AD-A1E46DB269C7}"/>
    <cellStyle name="Millares 12 2 5 2 2 7 5" xfId="48797" xr:uid="{FFD20F81-1209-4223-BB77-0804CA9485B4}"/>
    <cellStyle name="Millares 12 2 5 2 2 7 6" xfId="55401" xr:uid="{97EE4C36-CE07-4395-A909-FC24D25DA21B}"/>
    <cellStyle name="Millares 12 2 5 2 2 8" xfId="7429" xr:uid="{E2D9397F-2E8F-4820-A443-ED16C2FB9CF3}"/>
    <cellStyle name="Millares 12 2 5 2 2 8 2" xfId="28932" xr:uid="{42AA207A-5A26-400D-8352-B7B76421C1AF}"/>
    <cellStyle name="Millares 12 2 5 2 2 9" xfId="9086" xr:uid="{BADB3DC2-BD9B-4FB0-B76B-063E2D42CBEC}"/>
    <cellStyle name="Millares 12 2 5 2 2 9 2" xfId="30589" xr:uid="{D5F86311-A17F-4A16-AE68-4836F65F50E6}"/>
    <cellStyle name="Millares 12 2 5 2 3" xfId="1090" xr:uid="{F2E3CD5E-AA04-4151-8A75-EC5EFBC0D905}"/>
    <cellStyle name="Millares 12 2 5 2 3 2" xfId="3919" xr:uid="{8E315568-5458-4BA1-A314-7FDC7A336495}"/>
    <cellStyle name="Millares 12 2 5 2 3 2 2" xfId="12185" xr:uid="{E6A67DC2-CB3E-41AF-8F51-FFD771D79513}"/>
    <cellStyle name="Millares 12 2 5 2 3 2 2 2" xfId="33688" xr:uid="{24C749B7-F57F-408A-9F6C-BD9CBF22C1FB}"/>
    <cellStyle name="Millares 12 2 5 2 3 2 3" xfId="18820" xr:uid="{88490B01-5E91-43DD-953F-0395B4D25168}"/>
    <cellStyle name="Millares 12 2 5 2 3 2 3 2" xfId="40323" xr:uid="{46242086-D4FB-4036-BD52-4AF3F65B393A}"/>
    <cellStyle name="Millares 12 2 5 2 3 2 4" xfId="25425" xr:uid="{69F1C486-6F0F-4E10-BED5-B63E92DF8FAF}"/>
    <cellStyle name="Millares 12 2 5 2 3 2 5" xfId="46928" xr:uid="{5B9C94F4-559D-4A97-BED8-C2391764AC0C}"/>
    <cellStyle name="Millares 12 2 5 2 3 2 6" xfId="53532" xr:uid="{FAC8862E-1DFD-469C-A65A-71CDAAB3DD2D}"/>
    <cellStyle name="Millares 12 2 5 2 3 3" xfId="6058" xr:uid="{99E026CA-4461-49A1-975A-4CC01B10ECE2}"/>
    <cellStyle name="Millares 12 2 5 2 3 3 2" xfId="14324" xr:uid="{F5FD2C7D-4B9A-4A51-8BAA-DD9C9DCADAD9}"/>
    <cellStyle name="Millares 12 2 5 2 3 3 2 2" xfId="35827" xr:uid="{69918DF4-F208-4B8F-9D3A-BB38D96402E4}"/>
    <cellStyle name="Millares 12 2 5 2 3 3 3" xfId="20959" xr:uid="{AC389D9E-DF74-4BFC-9BAE-63772650135B}"/>
    <cellStyle name="Millares 12 2 5 2 3 3 3 2" xfId="42462" xr:uid="{8B7ED51B-5187-42F9-8A9F-95E704231511}"/>
    <cellStyle name="Millares 12 2 5 2 3 3 4" xfId="27564" xr:uid="{F7D5F94D-A967-40F1-9812-ED07CA11DB5E}"/>
    <cellStyle name="Millares 12 2 5 2 3 3 5" xfId="49067" xr:uid="{72184FD0-C00F-4EB2-869C-E0FA84338B4F}"/>
    <cellStyle name="Millares 12 2 5 2 3 3 6" xfId="55671" xr:uid="{664629D1-A274-45ED-9030-7FA6EF975677}"/>
    <cellStyle name="Millares 12 2 5 2 3 4" xfId="7699" xr:uid="{3FFB1E05-9F7C-48FB-A6B4-DE6AF017D90D}"/>
    <cellStyle name="Millares 12 2 5 2 3 4 2" xfId="29202" xr:uid="{0367403E-5AFC-419A-B36D-387476830D5C}"/>
    <cellStyle name="Millares 12 2 5 2 3 5" xfId="9356" xr:uid="{110FF003-0755-4731-ADC6-955CD9C856B7}"/>
    <cellStyle name="Millares 12 2 5 2 3 5 2" xfId="30859" xr:uid="{BEFB4B84-E594-414B-B262-1070D4095CE0}"/>
    <cellStyle name="Millares 12 2 5 2 3 6" xfId="15991" xr:uid="{CA3331F9-6460-4B25-8E00-DE7352266C99}"/>
    <cellStyle name="Millares 12 2 5 2 3 6 2" xfId="37494" xr:uid="{92041DBE-841D-4155-86A2-4A75EAE055A7}"/>
    <cellStyle name="Millares 12 2 5 2 3 7" xfId="22596" xr:uid="{ADCC5775-01AF-4F98-BA57-C0100276835B}"/>
    <cellStyle name="Millares 12 2 5 2 3 8" xfId="44099" xr:uid="{4142BC01-025E-4F99-98F7-6A247D013E9C}"/>
    <cellStyle name="Millares 12 2 5 2 3 9" xfId="50703" xr:uid="{6D914A39-0F69-49F2-A392-20C1CC132684}"/>
    <cellStyle name="Millares 12 2 5 2 4" xfId="1486" xr:uid="{A82B92F2-93D6-4B12-92AC-D2C89B854BC3}"/>
    <cellStyle name="Millares 12 2 5 2 4 2" xfId="4315" xr:uid="{9ADB58AE-2ED6-44A6-92CC-94C6EBAA7C4B}"/>
    <cellStyle name="Millares 12 2 5 2 4 2 2" xfId="12581" xr:uid="{055445C1-D989-4BF5-90C6-5F01CD8B396E}"/>
    <cellStyle name="Millares 12 2 5 2 4 2 2 2" xfId="34084" xr:uid="{E28867E5-F374-4748-B1D4-5A5B3B540D2E}"/>
    <cellStyle name="Millares 12 2 5 2 4 2 3" xfId="19216" xr:uid="{8188C644-B2DA-402C-A4F4-F9570B4F0BF3}"/>
    <cellStyle name="Millares 12 2 5 2 4 2 3 2" xfId="40719" xr:uid="{6C0A0102-6037-4163-99BA-F0A10670F4FC}"/>
    <cellStyle name="Millares 12 2 5 2 4 2 4" xfId="25821" xr:uid="{D5914C87-1A4C-4DB5-A8E4-2E191C010BA1}"/>
    <cellStyle name="Millares 12 2 5 2 4 2 5" xfId="47324" xr:uid="{AA89F218-07EC-494A-BAF4-B06BB1182AE7}"/>
    <cellStyle name="Millares 12 2 5 2 4 2 6" xfId="53928" xr:uid="{CA7BEEAF-FB9B-4B94-B903-465B80D96D6F}"/>
    <cellStyle name="Millares 12 2 5 2 4 3" xfId="6454" xr:uid="{AC72D04E-8937-4E25-AF3D-4D7FF4DD7D5D}"/>
    <cellStyle name="Millares 12 2 5 2 4 3 2" xfId="14720" xr:uid="{639E8ED8-323F-4AB4-B4C3-785E518D7A08}"/>
    <cellStyle name="Millares 12 2 5 2 4 3 2 2" xfId="36223" xr:uid="{81E1E60A-E24B-4711-9654-4CEBD62BBAA4}"/>
    <cellStyle name="Millares 12 2 5 2 4 3 3" xfId="21355" xr:uid="{501764FA-6E53-4FDF-9D11-E76AAF1E3ABF}"/>
    <cellStyle name="Millares 12 2 5 2 4 3 3 2" xfId="42858" xr:uid="{D4DEFDB2-7599-4D0C-A3E3-F9CBB80D010D}"/>
    <cellStyle name="Millares 12 2 5 2 4 3 4" xfId="27960" xr:uid="{232B351D-01C8-4B8B-B79E-29CE5AAADDC9}"/>
    <cellStyle name="Millares 12 2 5 2 4 3 5" xfId="49463" xr:uid="{3C849F5B-21CC-443B-93ED-B055EB7ACFAC}"/>
    <cellStyle name="Millares 12 2 5 2 4 3 6" xfId="56067" xr:uid="{37000DFF-AD71-410E-8FF6-02A1618E73EA}"/>
    <cellStyle name="Millares 12 2 5 2 4 4" xfId="8095" xr:uid="{89318025-A9AC-42E1-949B-DBE019CBFD4B}"/>
    <cellStyle name="Millares 12 2 5 2 4 4 2" xfId="29598" xr:uid="{AE1D5BDE-8085-4B8B-A5FC-2AB930F78406}"/>
    <cellStyle name="Millares 12 2 5 2 4 5" xfId="9752" xr:uid="{B865E991-D2C6-43DB-9EC3-EC5D75AD7483}"/>
    <cellStyle name="Millares 12 2 5 2 4 5 2" xfId="31255" xr:uid="{158BB541-67F4-4AAD-BFBE-933C912931FF}"/>
    <cellStyle name="Millares 12 2 5 2 4 6" xfId="16387" xr:uid="{C115061B-0AD6-451E-ABEA-BD11415AF60F}"/>
    <cellStyle name="Millares 12 2 5 2 4 6 2" xfId="37890" xr:uid="{03BEE2B8-B687-4213-81F2-93ACB076ECA5}"/>
    <cellStyle name="Millares 12 2 5 2 4 7" xfId="22992" xr:uid="{4616C9CD-5650-4335-B140-DC690805C4F3}"/>
    <cellStyle name="Millares 12 2 5 2 4 8" xfId="44495" xr:uid="{037A5585-B1B1-4D19-B515-C0B09B8F6B54}"/>
    <cellStyle name="Millares 12 2 5 2 4 9" xfId="51099" xr:uid="{71E69003-99A9-45F1-A5C2-0BD9FD5A8EA6}"/>
    <cellStyle name="Millares 12 2 5 2 5" xfId="2173" xr:uid="{5FDFB615-EC07-4B13-9D18-8CB9B46DCC81}"/>
    <cellStyle name="Millares 12 2 5 2 5 2" xfId="10439" xr:uid="{832BAAAD-2BE7-40D5-9E09-56160D7EFAD7}"/>
    <cellStyle name="Millares 12 2 5 2 5 2 2" xfId="31942" xr:uid="{E02AA132-F3E3-4583-B4F8-B8AC75CE7135}"/>
    <cellStyle name="Millares 12 2 5 2 5 3" xfId="17074" xr:uid="{86B135E4-01D0-4F5F-9B81-4CC0EE7D2E34}"/>
    <cellStyle name="Millares 12 2 5 2 5 3 2" xfId="38577" xr:uid="{3A2D9C5E-C5D6-4008-AEBC-8035041C531A}"/>
    <cellStyle name="Millares 12 2 5 2 5 4" xfId="23679" xr:uid="{FB56ED05-B26B-41CA-802A-B4DA00F667D4}"/>
    <cellStyle name="Millares 12 2 5 2 5 5" xfId="45182" xr:uid="{7D4BB37C-8AF9-47E4-8BFD-9365B58948F3}"/>
    <cellStyle name="Millares 12 2 5 2 5 6" xfId="51786" xr:uid="{6BAC4F8A-7CBB-43BB-803D-2791BBD3689D}"/>
    <cellStyle name="Millares 12 2 5 2 6" xfId="2720" xr:uid="{07AEBFD9-16E4-4854-9AD4-3EE7520078CE}"/>
    <cellStyle name="Millares 12 2 5 2 6 2" xfId="10986" xr:uid="{282988B3-CE52-4ED2-911E-813D9B981236}"/>
    <cellStyle name="Millares 12 2 5 2 6 2 2" xfId="32489" xr:uid="{D79489EB-2E13-4A71-A145-09031B6789E3}"/>
    <cellStyle name="Millares 12 2 5 2 6 3" xfId="17621" xr:uid="{173C983A-5089-456E-ACC7-127C045E091C}"/>
    <cellStyle name="Millares 12 2 5 2 6 3 2" xfId="39124" xr:uid="{851A2949-94D7-42EE-A5E7-D5F2AA579F4C}"/>
    <cellStyle name="Millares 12 2 5 2 6 4" xfId="24226" xr:uid="{8DC3DE75-4EB5-468A-8E34-041BCB3F5ADA}"/>
    <cellStyle name="Millares 12 2 5 2 6 5" xfId="45729" xr:uid="{A71D6D00-912C-4B82-9C05-75CD95010477}"/>
    <cellStyle name="Millares 12 2 5 2 6 6" xfId="52333" xr:uid="{B01AA2FA-1431-440C-B065-C6AB300952E5}"/>
    <cellStyle name="Millares 12 2 5 2 7" xfId="3369" xr:uid="{0CB524F7-8E5F-4A44-8F72-71ECDF61035D}"/>
    <cellStyle name="Millares 12 2 5 2 7 2" xfId="11635" xr:uid="{5213CA41-D6C2-4DC1-BF63-68D23A157197}"/>
    <cellStyle name="Millares 12 2 5 2 7 2 2" xfId="33138" xr:uid="{322D7CE3-2565-4B58-A925-8E98B6626A8F}"/>
    <cellStyle name="Millares 12 2 5 2 7 3" xfId="18270" xr:uid="{D51099E5-C8CE-40A3-8362-724FFF61D103}"/>
    <cellStyle name="Millares 12 2 5 2 7 3 2" xfId="39773" xr:uid="{111F52E4-4AB6-45FD-BC46-16331413D2B2}"/>
    <cellStyle name="Millares 12 2 5 2 7 4" xfId="24875" xr:uid="{7C178B2D-BB51-460A-94D0-ECDA18E3984F}"/>
    <cellStyle name="Millares 12 2 5 2 7 5" xfId="46378" xr:uid="{FFBE48BC-4F4B-401F-82C1-97686A65C76E}"/>
    <cellStyle name="Millares 12 2 5 2 7 6" xfId="52982" xr:uid="{F561218A-31A6-4B5A-952D-363077CC68F2}"/>
    <cellStyle name="Millares 12 2 5 2 8" xfId="4864" xr:uid="{32709EE2-B96A-4382-9B01-644A9814DE66}"/>
    <cellStyle name="Millares 12 2 5 2 8 2" xfId="13130" xr:uid="{21A64703-8A47-4D7F-897B-FBA92ACC8D10}"/>
    <cellStyle name="Millares 12 2 5 2 8 2 2" xfId="34633" xr:uid="{81F26213-2BD1-4BCE-8C56-ED187501A33D}"/>
    <cellStyle name="Millares 12 2 5 2 8 3" xfId="19765" xr:uid="{F14BBD8B-A4BC-43A9-89E0-B697C0A347C2}"/>
    <cellStyle name="Millares 12 2 5 2 8 3 2" xfId="41268" xr:uid="{84E39877-F911-4661-910C-A8A4E2D9E3AD}"/>
    <cellStyle name="Millares 12 2 5 2 8 4" xfId="26370" xr:uid="{D9A09B95-24DB-45BA-B6F0-5701283D8FEB}"/>
    <cellStyle name="Millares 12 2 5 2 8 5" xfId="47873" xr:uid="{6EF0775E-2354-4556-B7B8-BB6B91F9ACA7}"/>
    <cellStyle name="Millares 12 2 5 2 8 6" xfId="54477" xr:uid="{2680D4A7-DF54-4E92-9418-04469413CBFD}"/>
    <cellStyle name="Millares 12 2 5 2 9" xfId="5508" xr:uid="{C054BF9E-4281-4138-B51C-28F36E27D1CB}"/>
    <cellStyle name="Millares 12 2 5 2 9 2" xfId="13774" xr:uid="{7AFD6A28-ABB3-4D2F-A6B3-4BFCED618341}"/>
    <cellStyle name="Millares 12 2 5 2 9 2 2" xfId="35277" xr:uid="{1302D524-F8C8-418A-8871-3DF2D77CE89E}"/>
    <cellStyle name="Millares 12 2 5 2 9 3" xfId="20409" xr:uid="{2A91B23C-8788-4218-AD08-C601F24C56B5}"/>
    <cellStyle name="Millares 12 2 5 2 9 3 2" xfId="41912" xr:uid="{E1B6A8FB-32A4-4F03-9986-690821C6DF76}"/>
    <cellStyle name="Millares 12 2 5 2 9 4" xfId="27014" xr:uid="{EE6A9D92-5396-478F-BCBC-38AF2F8675C8}"/>
    <cellStyle name="Millares 12 2 5 2 9 5" xfId="48517" xr:uid="{FE293A68-523C-4597-9417-9061EF05340C}"/>
    <cellStyle name="Millares 12 2 5 2 9 6" xfId="55121" xr:uid="{FC835034-F9BA-4E6D-9E63-4E6DD50F3183}"/>
    <cellStyle name="Millares 12 2 5 3" xfId="410" xr:uid="{A5843D64-E980-44EA-85B1-4AA0CEED23E8}"/>
    <cellStyle name="Millares 12 2 5 3 10" xfId="15313" xr:uid="{C1F71C57-70E2-43B3-AD2B-D1471498F0A6}"/>
    <cellStyle name="Millares 12 2 5 3 10 2" xfId="36816" xr:uid="{E0C9F962-11F3-4A89-9AF7-92AD10F30A27}"/>
    <cellStyle name="Millares 12 2 5 3 11" xfId="21918" xr:uid="{EEF88DA2-2E1F-4986-AB7A-EB7F8E374F1B}"/>
    <cellStyle name="Millares 12 2 5 3 12" xfId="43421" xr:uid="{B041B7E4-A320-433F-BC71-402ECCB966A5}"/>
    <cellStyle name="Millares 12 2 5 3 13" xfId="50025" xr:uid="{00352F29-F56F-4F10-9AD4-B298154115C2}"/>
    <cellStyle name="Millares 12 2 5 3 2" xfId="1358" xr:uid="{290E92AE-CA90-401A-AB44-A3F3E691559E}"/>
    <cellStyle name="Millares 12 2 5 3 2 2" xfId="4187" xr:uid="{CD02BC13-4568-4F97-8498-3707A41058AE}"/>
    <cellStyle name="Millares 12 2 5 3 2 2 2" xfId="12453" xr:uid="{5D351FCA-9563-4CC5-A43B-0F5061A8CF40}"/>
    <cellStyle name="Millares 12 2 5 3 2 2 2 2" xfId="33956" xr:uid="{B6CB84AB-1014-4110-9223-9D0225F69A18}"/>
    <cellStyle name="Millares 12 2 5 3 2 2 3" xfId="19088" xr:uid="{5B6442E0-78B2-4104-9423-20588E0EB56A}"/>
    <cellStyle name="Millares 12 2 5 3 2 2 3 2" xfId="40591" xr:uid="{D11C4A6E-AD9D-4474-826F-944C614CD2EA}"/>
    <cellStyle name="Millares 12 2 5 3 2 2 4" xfId="25693" xr:uid="{9C3950AD-8664-43D2-A75A-C5F175DF0BFA}"/>
    <cellStyle name="Millares 12 2 5 3 2 2 5" xfId="47196" xr:uid="{AC657676-3C63-48BE-89C5-7E8F069FFC41}"/>
    <cellStyle name="Millares 12 2 5 3 2 2 6" xfId="53800" xr:uid="{E3225319-0229-420F-B28A-A874198F8301}"/>
    <cellStyle name="Millares 12 2 5 3 2 3" xfId="6326" xr:uid="{F6325E6F-1493-474F-B091-8920F9AE8D94}"/>
    <cellStyle name="Millares 12 2 5 3 2 3 2" xfId="14592" xr:uid="{455C0415-E0E1-4467-830A-F31A74018023}"/>
    <cellStyle name="Millares 12 2 5 3 2 3 2 2" xfId="36095" xr:uid="{8AA43A8A-B510-41AB-88B4-54ACB8278823}"/>
    <cellStyle name="Millares 12 2 5 3 2 3 3" xfId="21227" xr:uid="{586EA56E-61BA-4569-8265-F7C6F7FC7B00}"/>
    <cellStyle name="Millares 12 2 5 3 2 3 3 2" xfId="42730" xr:uid="{BB48F4F7-F67A-4AC1-A503-09408E76BCF8}"/>
    <cellStyle name="Millares 12 2 5 3 2 3 4" xfId="27832" xr:uid="{AFA9ADAA-C605-4F64-94AB-67455132F42D}"/>
    <cellStyle name="Millares 12 2 5 3 2 3 5" xfId="49335" xr:uid="{C78EB05D-06DA-405F-9F5D-AE72C80CB67B}"/>
    <cellStyle name="Millares 12 2 5 3 2 3 6" xfId="55939" xr:uid="{DDFE6C2A-C781-4D57-8103-BD7762F970C4}"/>
    <cellStyle name="Millares 12 2 5 3 2 4" xfId="7967" xr:uid="{7B77A2DA-12B2-4763-A8F8-133763158BA5}"/>
    <cellStyle name="Millares 12 2 5 3 2 4 2" xfId="29470" xr:uid="{3A510BF4-9537-448F-9790-72EE6E743D28}"/>
    <cellStyle name="Millares 12 2 5 3 2 5" xfId="9624" xr:uid="{66BD736A-EAA2-4B81-9CA8-75389FC1D6B3}"/>
    <cellStyle name="Millares 12 2 5 3 2 5 2" xfId="31127" xr:uid="{D7E0112F-02AB-49B1-8885-543AE5CBD31F}"/>
    <cellStyle name="Millares 12 2 5 3 2 6" xfId="16259" xr:uid="{2CCA9D86-FD10-4DFF-A2D7-9DFFB9308D13}"/>
    <cellStyle name="Millares 12 2 5 3 2 6 2" xfId="37762" xr:uid="{FC62AC5E-E116-4F7F-8834-E08EE0DF63D6}"/>
    <cellStyle name="Millares 12 2 5 3 2 7" xfId="22864" xr:uid="{B04DF783-21B4-4D12-B8A8-3B2650B87814}"/>
    <cellStyle name="Millares 12 2 5 3 2 8" xfId="44367" xr:uid="{162832B0-6C2A-43A2-AFA4-C9956F5629FA}"/>
    <cellStyle name="Millares 12 2 5 3 2 9" xfId="50971" xr:uid="{2FAC5EF5-EC8A-457B-85A8-4F3A88850563}"/>
    <cellStyle name="Millares 12 2 5 3 3" xfId="2045" xr:uid="{0F411E90-3525-493A-8CB7-4BA2241B0569}"/>
    <cellStyle name="Millares 12 2 5 3 3 2" xfId="10311" xr:uid="{33631570-8403-4F66-8741-195A277C8432}"/>
    <cellStyle name="Millares 12 2 5 3 3 2 2" xfId="31814" xr:uid="{01A34230-2DE4-41FD-9D6C-0C0D3C3729FA}"/>
    <cellStyle name="Millares 12 2 5 3 3 3" xfId="16946" xr:uid="{C6CF5FC7-7C5E-4D87-A692-172DC9D8B394}"/>
    <cellStyle name="Millares 12 2 5 3 3 3 2" xfId="38449" xr:uid="{3AF34FC5-EF9C-45F0-802C-3DC65BD77112}"/>
    <cellStyle name="Millares 12 2 5 3 3 4" xfId="23551" xr:uid="{92A24983-0C65-4399-A49F-A2C8A344A52B}"/>
    <cellStyle name="Millares 12 2 5 3 3 5" xfId="45054" xr:uid="{4BE57578-03E6-4D2F-BF4B-12A5A2A00FC5}"/>
    <cellStyle name="Millares 12 2 5 3 3 6" xfId="51658" xr:uid="{91AE025C-456B-45EA-A9CF-8B7575BFEC74}"/>
    <cellStyle name="Millares 12 2 5 3 4" xfId="2844" xr:uid="{73EE9A84-AA06-4584-9146-5AD918A615F3}"/>
    <cellStyle name="Millares 12 2 5 3 4 2" xfId="11110" xr:uid="{152B59E5-D2BC-4A2E-B4A6-6079A971145A}"/>
    <cellStyle name="Millares 12 2 5 3 4 2 2" xfId="32613" xr:uid="{25A02E52-A0A1-47D7-B885-03F8FC36E5AC}"/>
    <cellStyle name="Millares 12 2 5 3 4 3" xfId="17745" xr:uid="{4343E070-40D8-4675-BE11-D670C756B583}"/>
    <cellStyle name="Millares 12 2 5 3 4 3 2" xfId="39248" xr:uid="{C42D6ECA-361A-4053-A842-3456E57CBBAF}"/>
    <cellStyle name="Millares 12 2 5 3 4 4" xfId="24350" xr:uid="{12B8B4A6-5C1D-4D58-BD83-2387D43C999D}"/>
    <cellStyle name="Millares 12 2 5 3 4 5" xfId="45853" xr:uid="{C153433C-358F-4790-98C7-0FBAB4621392}"/>
    <cellStyle name="Millares 12 2 5 3 4 6" xfId="52457" xr:uid="{D85F5DB7-6814-4640-B6A2-AE39D4866AA1}"/>
    <cellStyle name="Millares 12 2 5 3 5" xfId="3241" xr:uid="{69F57B70-FF53-490D-A4BA-9B583642D089}"/>
    <cellStyle name="Millares 12 2 5 3 5 2" xfId="11507" xr:uid="{FA3082E7-5E25-43B8-92A5-024A9C18992E}"/>
    <cellStyle name="Millares 12 2 5 3 5 2 2" xfId="33010" xr:uid="{C999262F-0407-4E25-B689-21E5B0EB4410}"/>
    <cellStyle name="Millares 12 2 5 3 5 3" xfId="18142" xr:uid="{F24A2CDA-9651-4D4C-820F-E7B55364626D}"/>
    <cellStyle name="Millares 12 2 5 3 5 3 2" xfId="39645" xr:uid="{2960C1C6-02D3-40F9-9F9C-4D8CEC8FF792}"/>
    <cellStyle name="Millares 12 2 5 3 5 4" xfId="24747" xr:uid="{ACF0FB5B-E266-4561-B348-5C59C517CEFB}"/>
    <cellStyle name="Millares 12 2 5 3 5 5" xfId="46250" xr:uid="{BA6D4BBE-9B82-47EA-8C5A-5C3D8B056E17}"/>
    <cellStyle name="Millares 12 2 5 3 5 6" xfId="52854" xr:uid="{6E708458-BB7F-4CF2-A56A-8CD3E668152A}"/>
    <cellStyle name="Millares 12 2 5 3 6" xfId="4988" xr:uid="{B4208B5A-8169-4180-BFDB-25F5D5908025}"/>
    <cellStyle name="Millares 12 2 5 3 6 2" xfId="13254" xr:uid="{1378ADDE-62E2-4B33-8B18-9495EE33E13D}"/>
    <cellStyle name="Millares 12 2 5 3 6 2 2" xfId="34757" xr:uid="{544CF979-4DAF-43FC-B2AC-6AADBAFD8131}"/>
    <cellStyle name="Millares 12 2 5 3 6 3" xfId="19889" xr:uid="{87F2A550-6F6E-476F-9F02-D9B498E1B827}"/>
    <cellStyle name="Millares 12 2 5 3 6 3 2" xfId="41392" xr:uid="{1B96BFB0-30A4-4A0D-9207-4BC656A7EB82}"/>
    <cellStyle name="Millares 12 2 5 3 6 4" xfId="26494" xr:uid="{7C55963E-AAD0-45F8-A2D6-3EC567330AF9}"/>
    <cellStyle name="Millares 12 2 5 3 6 5" xfId="47997" xr:uid="{CF8FA9E6-F5B8-4F5E-87D5-1DD95689F43E}"/>
    <cellStyle name="Millares 12 2 5 3 6 6" xfId="54601" xr:uid="{51C12AC3-02D7-49E0-AA69-7A8EF2F9F204}"/>
    <cellStyle name="Millares 12 2 5 3 7" xfId="5380" xr:uid="{FB629864-EA4E-45AA-87DA-1C628BCD7412}"/>
    <cellStyle name="Millares 12 2 5 3 7 2" xfId="13646" xr:uid="{508453F8-817A-4F73-9B54-3ABBC78D4340}"/>
    <cellStyle name="Millares 12 2 5 3 7 2 2" xfId="35149" xr:uid="{F8F81B04-3248-48F4-9131-D588C91E507E}"/>
    <cellStyle name="Millares 12 2 5 3 7 3" xfId="20281" xr:uid="{2447F113-A6D7-4387-ABCA-D6D85D0EBD61}"/>
    <cellStyle name="Millares 12 2 5 3 7 3 2" xfId="41784" xr:uid="{C0D0429C-BCF4-4DC6-8F1A-CF8FC72E51BB}"/>
    <cellStyle name="Millares 12 2 5 3 7 4" xfId="26886" xr:uid="{7D4E8E61-6102-4BDD-983D-6C3D4F30142C}"/>
    <cellStyle name="Millares 12 2 5 3 7 5" xfId="48389" xr:uid="{77A976C7-6BD2-4B7B-BCF8-8AF0E56DD5FA}"/>
    <cellStyle name="Millares 12 2 5 3 7 6" xfId="54993" xr:uid="{BE1957F6-F3E2-4FFD-9CAF-BC32240D57DF}"/>
    <cellStyle name="Millares 12 2 5 3 8" xfId="7021" xr:uid="{0A3C0D10-AFBB-4271-BBF4-FEA1FC06F58E}"/>
    <cellStyle name="Millares 12 2 5 3 8 2" xfId="28524" xr:uid="{90E6A692-13F6-4F74-8562-6A665972981A}"/>
    <cellStyle name="Millares 12 2 5 3 9" xfId="8677" xr:uid="{86F087FA-D58A-4904-8539-4292FA262084}"/>
    <cellStyle name="Millares 12 2 5 3 9 2" xfId="30180" xr:uid="{3AE4B2EB-E090-4A5D-8984-2685665A5430}"/>
    <cellStyle name="Millares 12 2 5 4" xfId="694" xr:uid="{43AF7E4D-090B-4DF8-B938-687C3E4B5A9F}"/>
    <cellStyle name="Millares 12 2 5 4 10" xfId="43703" xr:uid="{4B26F76A-D393-4ACA-A264-CD1B2BF33118}"/>
    <cellStyle name="Millares 12 2 5 4 11" xfId="50307" xr:uid="{24BB2914-A942-4C1D-A3DA-2A3A0CB2A287}"/>
    <cellStyle name="Millares 12 2 5 4 2" xfId="1640" xr:uid="{8DC3A808-924B-4323-8570-78F3A8CAEE1E}"/>
    <cellStyle name="Millares 12 2 5 4 2 2" xfId="4469" xr:uid="{8282A4CC-8CC4-4C0F-89A8-D40C8BEFC789}"/>
    <cellStyle name="Millares 12 2 5 4 2 2 2" xfId="12735" xr:uid="{73195C54-0B7C-4153-A4DB-05D4B3B2B9D6}"/>
    <cellStyle name="Millares 12 2 5 4 2 2 2 2" xfId="34238" xr:uid="{A7AAC3A5-4C8E-4BDA-B3E8-A0A37F9AA85C}"/>
    <cellStyle name="Millares 12 2 5 4 2 2 3" xfId="19370" xr:uid="{631A3C8D-2892-4512-BA51-288CBA8F4623}"/>
    <cellStyle name="Millares 12 2 5 4 2 2 3 2" xfId="40873" xr:uid="{4AF68DD2-1D75-408A-AD39-2087EB7F8DBC}"/>
    <cellStyle name="Millares 12 2 5 4 2 2 4" xfId="25975" xr:uid="{CB9AFFC6-E320-40FC-B256-97AD20CC4D56}"/>
    <cellStyle name="Millares 12 2 5 4 2 2 5" xfId="47478" xr:uid="{6D4CE132-B0B9-4317-BE50-36DCDD9554E2}"/>
    <cellStyle name="Millares 12 2 5 4 2 2 6" xfId="54082" xr:uid="{A0B7E2BB-B4FD-4E0B-ABA7-EB66963DC238}"/>
    <cellStyle name="Millares 12 2 5 4 2 3" xfId="6608" xr:uid="{EEF8A1AA-3EA3-427A-8D42-B0AFFA53FB99}"/>
    <cellStyle name="Millares 12 2 5 4 2 3 2" xfId="14874" xr:uid="{423EC8A3-DE65-4AE2-9AE7-571406A4298B}"/>
    <cellStyle name="Millares 12 2 5 4 2 3 2 2" xfId="36377" xr:uid="{543ABD32-4E0F-4089-8BEA-6CB681F48ACF}"/>
    <cellStyle name="Millares 12 2 5 4 2 3 3" xfId="21509" xr:uid="{12E3B1D9-95EB-4E43-A37B-993F00B69D46}"/>
    <cellStyle name="Millares 12 2 5 4 2 3 3 2" xfId="43012" xr:uid="{EF51DD9E-2B97-4215-848F-A769C8CC8419}"/>
    <cellStyle name="Millares 12 2 5 4 2 3 4" xfId="28114" xr:uid="{FA08641B-79D3-452A-989F-E588B8D832D5}"/>
    <cellStyle name="Millares 12 2 5 4 2 3 5" xfId="49617" xr:uid="{CEA2654B-8420-4B0B-866D-CF630928C537}"/>
    <cellStyle name="Millares 12 2 5 4 2 3 6" xfId="56221" xr:uid="{08AEE054-3F5B-46D1-924C-9C20A2B05323}"/>
    <cellStyle name="Millares 12 2 5 4 2 4" xfId="8249" xr:uid="{3AAFFE43-F66C-4F0F-B0FB-7512690DBB21}"/>
    <cellStyle name="Millares 12 2 5 4 2 4 2" xfId="29752" xr:uid="{6350280B-CA92-4BF5-A19F-B1C8C32D3F74}"/>
    <cellStyle name="Millares 12 2 5 4 2 5" xfId="9906" xr:uid="{75EE7D7F-E52F-4D2C-AB62-D1C342EE25C3}"/>
    <cellStyle name="Millares 12 2 5 4 2 5 2" xfId="31409" xr:uid="{99AD8F97-9D45-4159-8C04-F40FB8364BE8}"/>
    <cellStyle name="Millares 12 2 5 4 2 6" xfId="16541" xr:uid="{42960A89-3B54-4F8E-8121-5DE0B0024F89}"/>
    <cellStyle name="Millares 12 2 5 4 2 6 2" xfId="38044" xr:uid="{311E62E3-D7FA-4C66-905A-B2B12ED6F1ED}"/>
    <cellStyle name="Millares 12 2 5 4 2 7" xfId="23146" xr:uid="{74EA865A-6EF5-435F-B865-32DA42E0E362}"/>
    <cellStyle name="Millares 12 2 5 4 2 8" xfId="44649" xr:uid="{741C4149-2356-4C05-8A65-0584B8BF6BF2}"/>
    <cellStyle name="Millares 12 2 5 4 2 9" xfId="51253" xr:uid="{C169CB4B-39F4-4F55-82A9-1171E4CB54DE}"/>
    <cellStyle name="Millares 12 2 5 4 3" xfId="2327" xr:uid="{9895E3AF-3A5E-4653-B97D-D941A48BA50E}"/>
    <cellStyle name="Millares 12 2 5 4 3 2" xfId="10593" xr:uid="{6F3A9290-8F28-48F2-8E41-5D20FA40B1B1}"/>
    <cellStyle name="Millares 12 2 5 4 3 2 2" xfId="32096" xr:uid="{9EB8F484-C530-458F-89C1-319822D60AD0}"/>
    <cellStyle name="Millares 12 2 5 4 3 3" xfId="17228" xr:uid="{7759A564-B257-4F83-B7C3-B7E5855D6754}"/>
    <cellStyle name="Millares 12 2 5 4 3 3 2" xfId="38731" xr:uid="{9D428A16-D949-47A5-9562-C41C8317B8F5}"/>
    <cellStyle name="Millares 12 2 5 4 3 4" xfId="23833" xr:uid="{E79B0209-06B6-4B0E-BB22-1D675352AD6F}"/>
    <cellStyle name="Millares 12 2 5 4 3 5" xfId="45336" xr:uid="{1159F0C6-9701-487D-BFC5-C168279823D1}"/>
    <cellStyle name="Millares 12 2 5 4 3 6" xfId="51940" xr:uid="{5499AF54-B479-4A03-828D-EA4040D58CD4}"/>
    <cellStyle name="Millares 12 2 5 4 4" xfId="3523" xr:uid="{F35216EB-5ED1-4783-92BC-FB8BCE370C1B}"/>
    <cellStyle name="Millares 12 2 5 4 4 2" xfId="11789" xr:uid="{579DDE94-8DB3-4F8F-AA9D-E1396A26E6AF}"/>
    <cellStyle name="Millares 12 2 5 4 4 2 2" xfId="33292" xr:uid="{F6123046-73AB-479D-BAEC-0C743BB6189E}"/>
    <cellStyle name="Millares 12 2 5 4 4 3" xfId="18424" xr:uid="{180D7EEC-818E-46FB-A023-F27F767EF3B9}"/>
    <cellStyle name="Millares 12 2 5 4 4 3 2" xfId="39927" xr:uid="{49A296E3-4549-4FCC-BF84-D7565F10295F}"/>
    <cellStyle name="Millares 12 2 5 4 4 4" xfId="25029" xr:uid="{3EFD6202-DF48-458F-B371-F8203123CBB0}"/>
    <cellStyle name="Millares 12 2 5 4 4 5" xfId="46532" xr:uid="{D3075DF4-AF26-4DF2-9869-01F746F0C1D6}"/>
    <cellStyle name="Millares 12 2 5 4 4 6" xfId="53136" xr:uid="{24B395C1-EFE4-46C5-828A-B26C7A59AF6B}"/>
    <cellStyle name="Millares 12 2 5 4 5" xfId="5662" xr:uid="{D0A6F819-32F9-41B9-83D3-9F75B36096FA}"/>
    <cellStyle name="Millares 12 2 5 4 5 2" xfId="13928" xr:uid="{FE55D92D-0C05-4C9F-BC1E-8EE0F9A13C9F}"/>
    <cellStyle name="Millares 12 2 5 4 5 2 2" xfId="35431" xr:uid="{EC9E23BB-EF8D-47B1-905F-A99CA088BC24}"/>
    <cellStyle name="Millares 12 2 5 4 5 3" xfId="20563" xr:uid="{D2312A9D-39F6-49D2-B9B4-F5CEDF7A70D5}"/>
    <cellStyle name="Millares 12 2 5 4 5 3 2" xfId="42066" xr:uid="{8B2451F5-6203-4810-A9EF-44F906EF2BD9}"/>
    <cellStyle name="Millares 12 2 5 4 5 4" xfId="27168" xr:uid="{E894FF2C-0823-4698-9986-62F0C69FFD55}"/>
    <cellStyle name="Millares 12 2 5 4 5 5" xfId="48671" xr:uid="{83433274-78A4-4B59-A691-AE234B6EA81D}"/>
    <cellStyle name="Millares 12 2 5 4 5 6" xfId="55275" xr:uid="{1825B447-92BA-4A1B-9B12-50DB823871E4}"/>
    <cellStyle name="Millares 12 2 5 4 6" xfId="7303" xr:uid="{1D1441B6-0365-4A98-AA7E-E85564AC6CD4}"/>
    <cellStyle name="Millares 12 2 5 4 6 2" xfId="28806" xr:uid="{F76CC43E-D244-4A1C-A568-9EC91426E610}"/>
    <cellStyle name="Millares 12 2 5 4 7" xfId="8960" xr:uid="{AECCFF31-D26F-4B34-B8FF-20E7223083EB}"/>
    <cellStyle name="Millares 12 2 5 4 7 2" xfId="30463" xr:uid="{CD7E71FA-2599-47E6-BB09-40CFA89E30DB}"/>
    <cellStyle name="Millares 12 2 5 4 8" xfId="15595" xr:uid="{55930DBD-ECB9-4191-BC94-B646E39B7CE2}"/>
    <cellStyle name="Millares 12 2 5 4 8 2" xfId="37098" xr:uid="{12091409-C31B-42DE-82AE-70C05DEA17CA}"/>
    <cellStyle name="Millares 12 2 5 4 9" xfId="22200" xr:uid="{A586D79F-7781-4590-88DD-6CE96E3CF6B7}"/>
    <cellStyle name="Millares 12 2 5 5" xfId="962" xr:uid="{0310EDAA-5DB3-4394-9BC4-6E6860727ED4}"/>
    <cellStyle name="Millares 12 2 5 5 2" xfId="3791" xr:uid="{6A016268-710A-4E70-BAC6-A15D9F7561A9}"/>
    <cellStyle name="Millares 12 2 5 5 2 2" xfId="12057" xr:uid="{F26E80D2-39F2-4F3F-BAD0-2723E3815CBB}"/>
    <cellStyle name="Millares 12 2 5 5 2 2 2" xfId="33560" xr:uid="{1004550C-9A16-432C-AEA9-40258DC90DCE}"/>
    <cellStyle name="Millares 12 2 5 5 2 3" xfId="18692" xr:uid="{C804ECDF-522E-4955-9EE9-4CD5FE74FC2E}"/>
    <cellStyle name="Millares 12 2 5 5 2 3 2" xfId="40195" xr:uid="{5017E85C-4C30-45CA-B336-D34F910D13F0}"/>
    <cellStyle name="Millares 12 2 5 5 2 4" xfId="25297" xr:uid="{0D89BB08-3A4D-435A-A6DA-C79F7ECFBB76}"/>
    <cellStyle name="Millares 12 2 5 5 2 5" xfId="46800" xr:uid="{2232DE67-7DC2-4361-AB55-F8864B79DD69}"/>
    <cellStyle name="Millares 12 2 5 5 2 6" xfId="53404" xr:uid="{B82A3273-0F10-4AEC-A41F-AA85A54EB39C}"/>
    <cellStyle name="Millares 12 2 5 5 3" xfId="5930" xr:uid="{0535F314-7DBB-4EEA-9445-8D1298888FFD}"/>
    <cellStyle name="Millares 12 2 5 5 3 2" xfId="14196" xr:uid="{C13B3676-DA4A-4A50-BB9F-FC2E723A03A2}"/>
    <cellStyle name="Millares 12 2 5 5 3 2 2" xfId="35699" xr:uid="{65CB0375-6684-430D-B671-EAC9369D1226}"/>
    <cellStyle name="Millares 12 2 5 5 3 3" xfId="20831" xr:uid="{12C84589-00E3-4468-8BA8-5ECD7CE4B5E5}"/>
    <cellStyle name="Millares 12 2 5 5 3 3 2" xfId="42334" xr:uid="{14E0167B-8BF9-413C-A188-B978AF65975D}"/>
    <cellStyle name="Millares 12 2 5 5 3 4" xfId="27436" xr:uid="{376CEEDA-623E-4B20-8320-53DBAFC0141F}"/>
    <cellStyle name="Millares 12 2 5 5 3 5" xfId="48939" xr:uid="{50BB6D3E-4CA4-46D7-93E4-66F88E12A1D5}"/>
    <cellStyle name="Millares 12 2 5 5 3 6" xfId="55543" xr:uid="{19C32A54-5E18-4757-9889-D9F1C0C668BC}"/>
    <cellStyle name="Millares 12 2 5 5 4" xfId="7571" xr:uid="{00BBE1B2-300F-4422-B301-3CDDF48BFDCD}"/>
    <cellStyle name="Millares 12 2 5 5 4 2" xfId="29074" xr:uid="{6F4B2710-1453-4E47-8830-E1E105A8F2A1}"/>
    <cellStyle name="Millares 12 2 5 5 5" xfId="9228" xr:uid="{8B069AA5-B206-46A1-A1DD-FA31F0DCCABC}"/>
    <cellStyle name="Millares 12 2 5 5 5 2" xfId="30731" xr:uid="{CDA0CFF2-D3FC-449E-AA77-96A3DBF60BDE}"/>
    <cellStyle name="Millares 12 2 5 5 6" xfId="15863" xr:uid="{84644393-557A-4D61-B7C3-7E40E440CE40}"/>
    <cellStyle name="Millares 12 2 5 5 6 2" xfId="37366" xr:uid="{2BE13307-B753-4BED-8B96-36EE713A2B1A}"/>
    <cellStyle name="Millares 12 2 5 5 7" xfId="22468" xr:uid="{0B631ED6-65C1-4775-8B23-E8E3A54206B3}"/>
    <cellStyle name="Millares 12 2 5 5 8" xfId="43971" xr:uid="{A0EE056C-6C91-41D3-B3F6-FE328D6F5993}"/>
    <cellStyle name="Millares 12 2 5 5 9" xfId="50575" xr:uid="{EB44579E-5709-4C73-B924-B4A4C3ED3D1D}"/>
    <cellStyle name="Millares 12 2 5 6" xfId="1223" xr:uid="{380F3FEF-4B62-4726-8933-C45590F2DCA9}"/>
    <cellStyle name="Millares 12 2 5 6 2" xfId="4052" xr:uid="{88829B8F-207B-41DB-AB55-E2AB74AE984B}"/>
    <cellStyle name="Millares 12 2 5 6 2 2" xfId="12318" xr:uid="{8F420341-8A33-4FAE-AF7A-B1BA7F08B94E}"/>
    <cellStyle name="Millares 12 2 5 6 2 2 2" xfId="33821" xr:uid="{BD4FBEC1-D64B-4A77-A600-4412A5365F5F}"/>
    <cellStyle name="Millares 12 2 5 6 2 3" xfId="18953" xr:uid="{2AE638A8-85B0-4570-9B3D-22CB90B62301}"/>
    <cellStyle name="Millares 12 2 5 6 2 3 2" xfId="40456" xr:uid="{48BDCC96-0DCB-4762-B520-F1B0587576A1}"/>
    <cellStyle name="Millares 12 2 5 6 2 4" xfId="25558" xr:uid="{6987B4A4-9F71-4AD8-B313-2EE014EC293D}"/>
    <cellStyle name="Millares 12 2 5 6 2 5" xfId="47061" xr:uid="{81E8E63E-DFD1-4DE3-92BF-B67B8A9E782E}"/>
    <cellStyle name="Millares 12 2 5 6 2 6" xfId="53665" xr:uid="{DADB636B-59E7-4CDE-8967-F815C3D9FB84}"/>
    <cellStyle name="Millares 12 2 5 6 3" xfId="6191" xr:uid="{75133564-237D-463C-AB6A-E69881C3982B}"/>
    <cellStyle name="Millares 12 2 5 6 3 2" xfId="14457" xr:uid="{AD4B7F4D-9038-434C-8652-11F051ABDDCF}"/>
    <cellStyle name="Millares 12 2 5 6 3 2 2" xfId="35960" xr:uid="{180A0063-BFBC-477E-9678-8985D07FACA4}"/>
    <cellStyle name="Millares 12 2 5 6 3 3" xfId="21092" xr:uid="{B2611F40-A204-4288-ABEF-CD8B58B4F8E8}"/>
    <cellStyle name="Millares 12 2 5 6 3 3 2" xfId="42595" xr:uid="{0A1BE48E-0488-4D21-9FB1-69D01A9ADB53}"/>
    <cellStyle name="Millares 12 2 5 6 3 4" xfId="27697" xr:uid="{C0D2AEFC-19FE-4E8A-92F8-022F9593364E}"/>
    <cellStyle name="Millares 12 2 5 6 3 5" xfId="49200" xr:uid="{63F02658-9B8E-4539-AD07-B69DD9FE085A}"/>
    <cellStyle name="Millares 12 2 5 6 3 6" xfId="55804" xr:uid="{9A0C5EDD-7845-41A4-991B-7DFB10861103}"/>
    <cellStyle name="Millares 12 2 5 6 4" xfId="7832" xr:uid="{F91D8C70-781E-422B-886D-3AE4946F3550}"/>
    <cellStyle name="Millares 12 2 5 6 4 2" xfId="29335" xr:uid="{E892B65F-3288-43A9-B43C-D2AB27512DB1}"/>
    <cellStyle name="Millares 12 2 5 6 5" xfId="9489" xr:uid="{4C97A173-03BA-461E-BEF9-E4E18783FD21}"/>
    <cellStyle name="Millares 12 2 5 6 5 2" xfId="30992" xr:uid="{28B71510-93E1-495D-8148-5E5FA66C0B67}"/>
    <cellStyle name="Millares 12 2 5 6 6" xfId="16124" xr:uid="{8674E66C-D8B6-4580-AF92-D1595A584193}"/>
    <cellStyle name="Millares 12 2 5 6 6 2" xfId="37627" xr:uid="{FBD3B027-40E2-4D8B-9EFE-D7F073CC7FF0}"/>
    <cellStyle name="Millares 12 2 5 6 7" xfId="22729" xr:uid="{F8ECDAC2-B4C4-42E3-B749-1EF115E1078F}"/>
    <cellStyle name="Millares 12 2 5 6 8" xfId="44232" xr:uid="{58889954-A318-4015-9C2C-9992B7EE3713}"/>
    <cellStyle name="Millares 12 2 5 6 9" xfId="50836" xr:uid="{DA22CF40-4428-4DDB-92A7-B1F661C6A562}"/>
    <cellStyle name="Millares 12 2 5 7" xfId="1911" xr:uid="{2ACA5A9B-5183-43A1-82F6-738BA18BCC04}"/>
    <cellStyle name="Millares 12 2 5 7 2" xfId="10177" xr:uid="{3D49AB0C-5446-41B4-BB8E-1727319C09ED}"/>
    <cellStyle name="Millares 12 2 5 7 2 2" xfId="31680" xr:uid="{D4E70CA6-3B77-4E37-8D1E-09F6559FAA9A}"/>
    <cellStyle name="Millares 12 2 5 7 3" xfId="16812" xr:uid="{97E5B2E5-5677-41F2-A10E-2FF2A794B703}"/>
    <cellStyle name="Millares 12 2 5 7 3 2" xfId="38315" xr:uid="{611ACE68-444D-459D-800E-411DE3A5171E}"/>
    <cellStyle name="Millares 12 2 5 7 4" xfId="23417" xr:uid="{B6EC66E9-A443-45B9-AA1B-113B0415DE2E}"/>
    <cellStyle name="Millares 12 2 5 7 5" xfId="44920" xr:uid="{2D34CC58-2C75-4BF6-8855-1C318560E643}"/>
    <cellStyle name="Millares 12 2 5 7 6" xfId="51524" xr:uid="{F23F0D19-9764-4234-8804-BE58870E9EE1}"/>
    <cellStyle name="Millares 12 2 5 8" xfId="2596" xr:uid="{41CEB511-032F-48CD-94F2-CB35CB7943B8}"/>
    <cellStyle name="Millares 12 2 5 8 2" xfId="10862" xr:uid="{B63B2477-2143-4035-BAAB-96EC253AB718}"/>
    <cellStyle name="Millares 12 2 5 8 2 2" xfId="32365" xr:uid="{06523F52-B8DA-4A54-B63B-12FB6696D54F}"/>
    <cellStyle name="Millares 12 2 5 8 3" xfId="17497" xr:uid="{62E91D8C-3579-4D7B-9044-0CBC849DCF3E}"/>
    <cellStyle name="Millares 12 2 5 8 3 2" xfId="39000" xr:uid="{AAC57900-57A7-4F7B-92B7-A6C5D6428920}"/>
    <cellStyle name="Millares 12 2 5 8 4" xfId="24102" xr:uid="{92CD24AB-10CF-406B-84F6-55D249777B8D}"/>
    <cellStyle name="Millares 12 2 5 8 5" xfId="45605" xr:uid="{17451972-A4B9-4214-832E-ADD137EFFFC7}"/>
    <cellStyle name="Millares 12 2 5 8 6" xfId="52209" xr:uid="{3CB19553-3F54-4617-8D8C-DDF58BAC5052}"/>
    <cellStyle name="Millares 12 2 5 9" xfId="3107" xr:uid="{8BB83986-0963-4EDE-9262-92D39CA74D3A}"/>
    <cellStyle name="Millares 12 2 5 9 2" xfId="11373" xr:uid="{F2D3EADA-F63F-4AF9-AF69-D87624A6122E}"/>
    <cellStyle name="Millares 12 2 5 9 2 2" xfId="32876" xr:uid="{B45F22AF-399C-418E-975D-3F58662A37BC}"/>
    <cellStyle name="Millares 12 2 5 9 3" xfId="18008" xr:uid="{ED4CE7CA-E12A-41F0-9A07-71A38B74C16A}"/>
    <cellStyle name="Millares 12 2 5 9 3 2" xfId="39511" xr:uid="{F38641CC-4101-4618-97EA-4C38CD6A157A}"/>
    <cellStyle name="Millares 12 2 5 9 4" xfId="24613" xr:uid="{2AEE017F-620B-41ED-8AC2-0C641503DACB}"/>
    <cellStyle name="Millares 12 2 5 9 5" xfId="46116" xr:uid="{40EB0A94-CA95-4A8F-B3B4-A2D848A25B70}"/>
    <cellStyle name="Millares 12 2 5 9 6" xfId="52720" xr:uid="{2B104058-6644-4865-927D-7401D181EE76}"/>
    <cellStyle name="Millares 12 2 6" xfId="247" xr:uid="{63F9FC99-C7B2-4D68-933D-9712BD612DEB}"/>
    <cellStyle name="Millares 12 2 6 10" xfId="4761" xr:uid="{B217DE0B-49A3-442F-B622-378CC93798C3}"/>
    <cellStyle name="Millares 12 2 6 10 2" xfId="13027" xr:uid="{9991A4E2-59B3-46DC-94CC-324110266415}"/>
    <cellStyle name="Millares 12 2 6 10 2 2" xfId="34530" xr:uid="{87061466-0219-4C13-B3EC-08ABD2903217}"/>
    <cellStyle name="Millares 12 2 6 10 3" xfId="19662" xr:uid="{C462A8BC-B591-4001-902F-DE352FC089C5}"/>
    <cellStyle name="Millares 12 2 6 10 3 2" xfId="41165" xr:uid="{EF98757F-E60F-4F53-9594-7508C88B92DC}"/>
    <cellStyle name="Millares 12 2 6 10 4" xfId="26267" xr:uid="{00BEC59F-FAE7-41EA-A96E-1E3B00EECC7F}"/>
    <cellStyle name="Millares 12 2 6 10 5" xfId="47770" xr:uid="{7DD546F8-7AA7-444D-8A0A-8630DD5EDD93}"/>
    <cellStyle name="Millares 12 2 6 10 6" xfId="54374" xr:uid="{BAF0E8C4-39EC-4980-B07C-A4015058EEFA}"/>
    <cellStyle name="Millares 12 2 6 11" xfId="5264" xr:uid="{D091FB5C-F978-4C46-8D30-B48D5D43E138}"/>
    <cellStyle name="Millares 12 2 6 11 2" xfId="13530" xr:uid="{81FB6AB8-3B39-46AB-A094-CF314B58B8E5}"/>
    <cellStyle name="Millares 12 2 6 11 2 2" xfId="35033" xr:uid="{D93FC3A7-A66E-4761-AE90-25FD82E1B9A4}"/>
    <cellStyle name="Millares 12 2 6 11 3" xfId="20165" xr:uid="{E0DEA672-C43E-4650-943C-94E204634A16}"/>
    <cellStyle name="Millares 12 2 6 11 3 2" xfId="41668" xr:uid="{D9D0218D-A750-4CBB-A3A3-48A858E1418F}"/>
    <cellStyle name="Millares 12 2 6 11 4" xfId="26770" xr:uid="{1423889A-34A1-4527-87E2-F0C93BF1105C}"/>
    <cellStyle name="Millares 12 2 6 11 5" xfId="48273" xr:uid="{63A4B1FD-A161-47EE-BB7E-E6763E1673FE}"/>
    <cellStyle name="Millares 12 2 6 11 6" xfId="54877" xr:uid="{1B8660B3-9282-415B-9B3A-688B0215237E}"/>
    <cellStyle name="Millares 12 2 6 12" xfId="6905" xr:uid="{B2C622A7-E870-47FB-A0EC-05DDF581BD9E}"/>
    <cellStyle name="Millares 12 2 6 12 2" xfId="28408" xr:uid="{E5D9864C-3EB0-4CF3-A035-F9D1183EF845}"/>
    <cellStyle name="Millares 12 2 6 13" xfId="8560" xr:uid="{58CB6A65-DBBB-477A-A9C0-CE9D952CBC50}"/>
    <cellStyle name="Millares 12 2 6 13 2" xfId="30063" xr:uid="{34E3C2AE-5F49-437A-884B-53A77943A74C}"/>
    <cellStyle name="Millares 12 2 6 14" xfId="15198" xr:uid="{170D4E71-A221-44F7-BCCC-C8EE72CF1AD4}"/>
    <cellStyle name="Millares 12 2 6 14 2" xfId="36701" xr:uid="{30891256-1407-4668-BE48-30CCA40FA5C6}"/>
    <cellStyle name="Millares 12 2 6 15" xfId="21803" xr:uid="{154B2A49-4B96-41E5-8BEF-95F2353D077C}"/>
    <cellStyle name="Millares 12 2 6 16" xfId="43306" xr:uid="{EC622EAB-DE23-4EC9-8619-82788B6F3384}"/>
    <cellStyle name="Millares 12 2 6 17" xfId="49910" xr:uid="{23C4D2F7-C79E-47AA-8C57-778DFEB60E78}"/>
    <cellStyle name="Millares 12 2 6 2" xfId="558" xr:uid="{A029FF94-78D1-4D87-A5E3-B21A748B9572}"/>
    <cellStyle name="Millares 12 2 6 2 10" xfId="7169" xr:uid="{F6000D7F-6D99-41C5-89CC-95B5B6ACB57E}"/>
    <cellStyle name="Millares 12 2 6 2 10 2" xfId="28672" xr:uid="{4EB57562-3809-4C06-83A0-9E2BCB8B5FF2}"/>
    <cellStyle name="Millares 12 2 6 2 11" xfId="8825" xr:uid="{C1FD1102-0BAD-487F-9E8B-E56C08D0B01D}"/>
    <cellStyle name="Millares 12 2 6 2 11 2" xfId="30328" xr:uid="{2C58731C-592E-41E5-9F07-916C8834F5CD}"/>
    <cellStyle name="Millares 12 2 6 2 12" xfId="15461" xr:uid="{6AF5FFC5-4103-44C7-A48B-E032BCFF3237}"/>
    <cellStyle name="Millares 12 2 6 2 12 2" xfId="36964" xr:uid="{64E3D0EC-557A-4AA1-A70E-C04A3E4899B6}"/>
    <cellStyle name="Millares 12 2 6 2 13" xfId="22066" xr:uid="{FBD0FDAE-07B4-48B3-A11B-E9FF582C2A0A}"/>
    <cellStyle name="Millares 12 2 6 2 14" xfId="43569" xr:uid="{2599EFF1-3698-411A-8819-76E195271080}"/>
    <cellStyle name="Millares 12 2 6 2 15" xfId="50173" xr:uid="{DDB8822A-DB95-4F85-9991-4BDC1B9AD311}"/>
    <cellStyle name="Millares 12 2 6 2 2" xfId="840" xr:uid="{4FB790CE-3232-4C64-84C4-4EF15D0671B4}"/>
    <cellStyle name="Millares 12 2 6 2 2 10" xfId="15741" xr:uid="{3B256586-E710-4354-BDEC-1D68448B6A3F}"/>
    <cellStyle name="Millares 12 2 6 2 2 10 2" xfId="37244" xr:uid="{6EEEB199-5DDF-4B81-BE74-59EF1E942DC4}"/>
    <cellStyle name="Millares 12 2 6 2 2 11" xfId="22346" xr:uid="{DB2212A0-7830-49DA-9C36-8AD8C1B8AF5F}"/>
    <cellStyle name="Millares 12 2 6 2 2 12" xfId="43849" xr:uid="{B1D27AA2-7FF4-481E-BEFC-214319E8ADC6}"/>
    <cellStyle name="Millares 12 2 6 2 2 13" xfId="50453" xr:uid="{59BFD1FD-778B-40D4-A634-3513F5FDAC32}"/>
    <cellStyle name="Millares 12 2 6 2 2 2" xfId="1786" xr:uid="{910A2497-A097-4ECA-BEB4-F83290611C54}"/>
    <cellStyle name="Millares 12 2 6 2 2 2 2" xfId="4615" xr:uid="{BA1AD816-7A58-4C24-81A4-0927D5F97A7F}"/>
    <cellStyle name="Millares 12 2 6 2 2 2 2 2" xfId="12881" xr:uid="{BB49A860-3911-4932-9DDD-1787574205EF}"/>
    <cellStyle name="Millares 12 2 6 2 2 2 2 2 2" xfId="34384" xr:uid="{8FDB7411-4899-422E-A755-CC45439DFCA3}"/>
    <cellStyle name="Millares 12 2 6 2 2 2 2 3" xfId="19516" xr:uid="{733E913C-0472-4B87-B30C-6A33774F5E78}"/>
    <cellStyle name="Millares 12 2 6 2 2 2 2 3 2" xfId="41019" xr:uid="{B98CB682-314E-4433-AE74-9270E75177B5}"/>
    <cellStyle name="Millares 12 2 6 2 2 2 2 4" xfId="26121" xr:uid="{A288AB14-A1DE-4FBC-9C1A-D9DE18D07966}"/>
    <cellStyle name="Millares 12 2 6 2 2 2 2 5" xfId="47624" xr:uid="{884BCD87-D362-4D98-ABA6-43F6200AC39D}"/>
    <cellStyle name="Millares 12 2 6 2 2 2 2 6" xfId="54228" xr:uid="{C81993D7-E710-40D9-B9D3-06875F3AD7DD}"/>
    <cellStyle name="Millares 12 2 6 2 2 2 3" xfId="6754" xr:uid="{A90D9C8A-18CB-41BE-B570-2C254BC93E3B}"/>
    <cellStyle name="Millares 12 2 6 2 2 2 3 2" xfId="15020" xr:uid="{CF815A9B-C0A6-4E96-9EFD-6229DE6D75F6}"/>
    <cellStyle name="Millares 12 2 6 2 2 2 3 2 2" xfId="36523" xr:uid="{B3A81E12-9F28-4F0A-A058-ECB8A2C59494}"/>
    <cellStyle name="Millares 12 2 6 2 2 2 3 3" xfId="21655" xr:uid="{F971B188-25EE-4EC5-ADC5-FECA0D78E00D}"/>
    <cellStyle name="Millares 12 2 6 2 2 2 3 3 2" xfId="43158" xr:uid="{AB850544-0B4E-4878-816B-0465FD4B7647}"/>
    <cellStyle name="Millares 12 2 6 2 2 2 3 4" xfId="28260" xr:uid="{80F48AE8-05AD-465B-B7B6-7BC3C0A9385E}"/>
    <cellStyle name="Millares 12 2 6 2 2 2 3 5" xfId="49763" xr:uid="{4E648BF2-B6C2-4BBD-99C7-377D38D2555B}"/>
    <cellStyle name="Millares 12 2 6 2 2 2 3 6" xfId="56367" xr:uid="{E241ECF4-0AE8-4DA1-8F26-F2572BAEC2AF}"/>
    <cellStyle name="Millares 12 2 6 2 2 2 4" xfId="8395" xr:uid="{F0AB0E19-0782-4F16-BD08-6BA778F9B58B}"/>
    <cellStyle name="Millares 12 2 6 2 2 2 4 2" xfId="29898" xr:uid="{4F87EDF2-0FD6-40DA-99AC-B32D38F3C789}"/>
    <cellStyle name="Millares 12 2 6 2 2 2 5" xfId="10052" xr:uid="{C3FE6886-8C77-4639-8DDC-D415A932B3B1}"/>
    <cellStyle name="Millares 12 2 6 2 2 2 5 2" xfId="31555" xr:uid="{811D7E59-6DCF-4B82-945A-1D46A4250728}"/>
    <cellStyle name="Millares 12 2 6 2 2 2 6" xfId="16687" xr:uid="{A77D616F-B67E-4E9E-90C1-A8E7CF2B56AC}"/>
    <cellStyle name="Millares 12 2 6 2 2 2 6 2" xfId="38190" xr:uid="{7BBFFB91-3A02-4A71-898E-F0B6D2D13561}"/>
    <cellStyle name="Millares 12 2 6 2 2 2 7" xfId="23292" xr:uid="{884796A3-1CE9-4A58-856D-C9C6D4155FBB}"/>
    <cellStyle name="Millares 12 2 6 2 2 2 8" xfId="44795" xr:uid="{A2BFFD96-878A-4E17-8972-1084AD9C9C96}"/>
    <cellStyle name="Millares 12 2 6 2 2 2 9" xfId="51399" xr:uid="{6E4AE9DD-F0C8-4C5C-882F-98C33EC47278}"/>
    <cellStyle name="Millares 12 2 6 2 2 3" xfId="2473" xr:uid="{207D6425-52F0-44E0-A5B6-A1C6BCCDEFCB}"/>
    <cellStyle name="Millares 12 2 6 2 2 3 2" xfId="10739" xr:uid="{5827CCB1-EE39-48E9-B5FF-38EEBFC45064}"/>
    <cellStyle name="Millares 12 2 6 2 2 3 2 2" xfId="32242" xr:uid="{6A440DAB-4EC1-497E-AA3A-B98300266C66}"/>
    <cellStyle name="Millares 12 2 6 2 2 3 3" xfId="17374" xr:uid="{0F92CCEF-6EB6-4CD1-9F20-E0987A695DC8}"/>
    <cellStyle name="Millares 12 2 6 2 2 3 3 2" xfId="38877" xr:uid="{1BC67CB2-0DCA-4728-869C-CDF3768FE414}"/>
    <cellStyle name="Millares 12 2 6 2 2 3 4" xfId="23979" xr:uid="{FDD0559D-1F22-4973-A3F9-B6CB8878D026}"/>
    <cellStyle name="Millares 12 2 6 2 2 3 5" xfId="45482" xr:uid="{4F3A8FB6-5362-46DD-AA63-EC77AD753E09}"/>
    <cellStyle name="Millares 12 2 6 2 2 3 6" xfId="52086" xr:uid="{82D7FFA8-5D94-47B7-97F2-9F18B5E97C25}"/>
    <cellStyle name="Millares 12 2 6 2 2 4" xfId="2990" xr:uid="{E8ACA341-89AE-4CE0-991E-D680CE87AA34}"/>
    <cellStyle name="Millares 12 2 6 2 2 4 2" xfId="11256" xr:uid="{445DC9CD-EE3B-497D-8D38-2D9186A86CFD}"/>
    <cellStyle name="Millares 12 2 6 2 2 4 2 2" xfId="32759" xr:uid="{0FAED7C5-8C63-4A6B-B1E6-B15A70270532}"/>
    <cellStyle name="Millares 12 2 6 2 2 4 3" xfId="17891" xr:uid="{09799752-1656-42FC-A247-D7B6CAE7106F}"/>
    <cellStyle name="Millares 12 2 6 2 2 4 3 2" xfId="39394" xr:uid="{9D309CCF-7FAB-4EB7-8DB2-6BF3ED7F9DC0}"/>
    <cellStyle name="Millares 12 2 6 2 2 4 4" xfId="24496" xr:uid="{4F742197-E645-418E-83DB-1E857F524F2F}"/>
    <cellStyle name="Millares 12 2 6 2 2 4 5" xfId="45999" xr:uid="{6A90A95D-B226-493B-873E-EB929A64DAC6}"/>
    <cellStyle name="Millares 12 2 6 2 2 4 6" xfId="52603" xr:uid="{AA4B12EF-511A-4653-8A4E-17CCE3411F16}"/>
    <cellStyle name="Millares 12 2 6 2 2 5" xfId="3669" xr:uid="{355259FA-C484-4703-8024-15A2D56DFE60}"/>
    <cellStyle name="Millares 12 2 6 2 2 5 2" xfId="11935" xr:uid="{E9F561AF-5B78-4215-9D20-5FED57761836}"/>
    <cellStyle name="Millares 12 2 6 2 2 5 2 2" xfId="33438" xr:uid="{14885F2D-34E3-43EF-8E12-9C3EEA5F0379}"/>
    <cellStyle name="Millares 12 2 6 2 2 5 3" xfId="18570" xr:uid="{070EC4B5-CE05-4433-9002-FE9EB05E1A2C}"/>
    <cellStyle name="Millares 12 2 6 2 2 5 3 2" xfId="40073" xr:uid="{20771A13-C9AC-4632-84D8-117716AB7151}"/>
    <cellStyle name="Millares 12 2 6 2 2 5 4" xfId="25175" xr:uid="{AECC2C40-10C9-4741-B4BE-F07696E57756}"/>
    <cellStyle name="Millares 12 2 6 2 2 5 5" xfId="46678" xr:uid="{2F1BE8FF-1745-408C-BFF0-8D8AA3E9E74F}"/>
    <cellStyle name="Millares 12 2 6 2 2 5 6" xfId="53282" xr:uid="{42F12991-09F3-42E5-B33F-FA28EA9E064A}"/>
    <cellStyle name="Millares 12 2 6 2 2 6" xfId="5134" xr:uid="{27F67FC5-9E15-4185-A4E5-2D9F331E5A72}"/>
    <cellStyle name="Millares 12 2 6 2 2 6 2" xfId="13400" xr:uid="{92815133-E182-4AA9-82BC-16D061D78E71}"/>
    <cellStyle name="Millares 12 2 6 2 2 6 2 2" xfId="34903" xr:uid="{5D8CB4B4-F308-44E1-98A5-89880B345591}"/>
    <cellStyle name="Millares 12 2 6 2 2 6 3" xfId="20035" xr:uid="{A0049494-A2E0-4B13-AA06-86F1C22A3FD3}"/>
    <cellStyle name="Millares 12 2 6 2 2 6 3 2" xfId="41538" xr:uid="{87850710-B060-4BD7-B6E9-3B92CBEE33C9}"/>
    <cellStyle name="Millares 12 2 6 2 2 6 4" xfId="26640" xr:uid="{0639A545-D7DB-4977-B9BB-01A407B31A92}"/>
    <cellStyle name="Millares 12 2 6 2 2 6 5" xfId="48143" xr:uid="{04F839C7-2323-4DC1-91BC-FBD189DBBC36}"/>
    <cellStyle name="Millares 12 2 6 2 2 6 6" xfId="54747" xr:uid="{BA7DD216-A31A-4F5E-A429-5F86D81F3C8D}"/>
    <cellStyle name="Millares 12 2 6 2 2 7" xfId="5808" xr:uid="{71B5ABB1-C4DC-43E4-A5D7-B77CA305B467}"/>
    <cellStyle name="Millares 12 2 6 2 2 7 2" xfId="14074" xr:uid="{A91C3BBA-023D-41A1-BA9D-1DB86C257441}"/>
    <cellStyle name="Millares 12 2 6 2 2 7 2 2" xfId="35577" xr:uid="{4F981697-BAD9-463C-973E-09FB466682C6}"/>
    <cellStyle name="Millares 12 2 6 2 2 7 3" xfId="20709" xr:uid="{FB4A52D4-7F53-475A-9912-B643AD44A4CE}"/>
    <cellStyle name="Millares 12 2 6 2 2 7 3 2" xfId="42212" xr:uid="{5796845B-1169-4627-9FCC-025A3A70CB14}"/>
    <cellStyle name="Millares 12 2 6 2 2 7 4" xfId="27314" xr:uid="{5303556A-B92B-45AC-A009-A3B79BDF365D}"/>
    <cellStyle name="Millares 12 2 6 2 2 7 5" xfId="48817" xr:uid="{BEDBE4C5-A555-47CB-8214-DEA23AB4C6D5}"/>
    <cellStyle name="Millares 12 2 6 2 2 7 6" xfId="55421" xr:uid="{F23D5EFD-2FFE-4395-A125-8C208E97AA47}"/>
    <cellStyle name="Millares 12 2 6 2 2 8" xfId="7449" xr:uid="{7C5C1CA6-B78B-4FA7-9B70-57F0A12CDBC4}"/>
    <cellStyle name="Millares 12 2 6 2 2 8 2" xfId="28952" xr:uid="{9145D9F8-340D-4B8D-847A-153A35D326D0}"/>
    <cellStyle name="Millares 12 2 6 2 2 9" xfId="9106" xr:uid="{84566417-4CA5-4C64-BACF-BD917722E716}"/>
    <cellStyle name="Millares 12 2 6 2 2 9 2" xfId="30609" xr:uid="{C81FA26F-11B2-4C8F-A530-7EA3E5266552}"/>
    <cellStyle name="Millares 12 2 6 2 3" xfId="1110" xr:uid="{AEA0EF1C-FCFA-4C93-93AB-B2CDEFB31124}"/>
    <cellStyle name="Millares 12 2 6 2 3 2" xfId="3939" xr:uid="{1E9345BE-7B6D-4B44-92B1-4ECDD9171C59}"/>
    <cellStyle name="Millares 12 2 6 2 3 2 2" xfId="12205" xr:uid="{1F5305C0-31E2-41E3-AFAF-8578AC6CEE5A}"/>
    <cellStyle name="Millares 12 2 6 2 3 2 2 2" xfId="33708" xr:uid="{37F6E9E1-7ED2-4464-A3CF-DDE6A6D3745D}"/>
    <cellStyle name="Millares 12 2 6 2 3 2 3" xfId="18840" xr:uid="{2278847C-596E-4FBF-94FC-F4BB1ADE0502}"/>
    <cellStyle name="Millares 12 2 6 2 3 2 3 2" xfId="40343" xr:uid="{600097D8-D2E3-4790-9AD3-F79582C52580}"/>
    <cellStyle name="Millares 12 2 6 2 3 2 4" xfId="25445" xr:uid="{D498A3CF-EDE2-4DC5-BE16-2D2F920B3015}"/>
    <cellStyle name="Millares 12 2 6 2 3 2 5" xfId="46948" xr:uid="{86A3199B-DD81-4A93-9E1B-854522374AA1}"/>
    <cellStyle name="Millares 12 2 6 2 3 2 6" xfId="53552" xr:uid="{64890658-4D47-415C-8B29-C839E2B86526}"/>
    <cellStyle name="Millares 12 2 6 2 3 3" xfId="6078" xr:uid="{2652F1AE-38B7-4595-8A4C-9DD3DDFCC9F4}"/>
    <cellStyle name="Millares 12 2 6 2 3 3 2" xfId="14344" xr:uid="{5F5161FB-90D0-4BCE-B2C5-C2EBE1CC3BAC}"/>
    <cellStyle name="Millares 12 2 6 2 3 3 2 2" xfId="35847" xr:uid="{21B6385A-C543-4B2B-B0CE-D43FC82F1911}"/>
    <cellStyle name="Millares 12 2 6 2 3 3 3" xfId="20979" xr:uid="{40267301-E971-402B-B81E-B734101D194E}"/>
    <cellStyle name="Millares 12 2 6 2 3 3 3 2" xfId="42482" xr:uid="{DFBE380C-D8AC-44F6-A65A-E0A329564B18}"/>
    <cellStyle name="Millares 12 2 6 2 3 3 4" xfId="27584" xr:uid="{F68857F8-5C33-4896-9433-5DEEEEBDDE61}"/>
    <cellStyle name="Millares 12 2 6 2 3 3 5" xfId="49087" xr:uid="{1CA9387E-9C74-4864-AD8C-D3B736119CF3}"/>
    <cellStyle name="Millares 12 2 6 2 3 3 6" xfId="55691" xr:uid="{5F955072-1F25-4056-BCE1-3ADFF26267AA}"/>
    <cellStyle name="Millares 12 2 6 2 3 4" xfId="7719" xr:uid="{9B5D4D3B-6984-43CF-926A-59E4D3DA0D30}"/>
    <cellStyle name="Millares 12 2 6 2 3 4 2" xfId="29222" xr:uid="{D7866419-9DB2-4B8B-B4C3-C2A905B5CFA2}"/>
    <cellStyle name="Millares 12 2 6 2 3 5" xfId="9376" xr:uid="{252DD922-2BA1-418F-B78A-B0DED0A3E7DE}"/>
    <cellStyle name="Millares 12 2 6 2 3 5 2" xfId="30879" xr:uid="{4EBDD5CB-C746-4E01-A018-61A67172D77E}"/>
    <cellStyle name="Millares 12 2 6 2 3 6" xfId="16011" xr:uid="{1CC67610-B2F4-430D-B3D6-17D11D1BBDF0}"/>
    <cellStyle name="Millares 12 2 6 2 3 6 2" xfId="37514" xr:uid="{6CA01530-9E07-42AA-AF57-649ABB7B2C06}"/>
    <cellStyle name="Millares 12 2 6 2 3 7" xfId="22616" xr:uid="{6DED675E-DDDA-4F0A-94B4-6503DA2743D1}"/>
    <cellStyle name="Millares 12 2 6 2 3 8" xfId="44119" xr:uid="{A5A47ECD-03D1-485B-8EF3-C62F2119EB73}"/>
    <cellStyle name="Millares 12 2 6 2 3 9" xfId="50723" xr:uid="{E016920D-320E-4890-98B1-915AD7DF5E25}"/>
    <cellStyle name="Millares 12 2 6 2 4" xfId="1506" xr:uid="{8DEDEAFE-4C33-4EE4-9153-D6AB06F438C5}"/>
    <cellStyle name="Millares 12 2 6 2 4 2" xfId="4335" xr:uid="{B640C68B-7801-4CAA-8F90-ABE86634A2E1}"/>
    <cellStyle name="Millares 12 2 6 2 4 2 2" xfId="12601" xr:uid="{84483165-A5B8-4DA0-B0E7-3889ADE09070}"/>
    <cellStyle name="Millares 12 2 6 2 4 2 2 2" xfId="34104" xr:uid="{5E22F796-E582-4F82-B86E-4E7D90B8A0DB}"/>
    <cellStyle name="Millares 12 2 6 2 4 2 3" xfId="19236" xr:uid="{BBA697F7-8A0D-4C90-A8E2-2BFA529DB6C9}"/>
    <cellStyle name="Millares 12 2 6 2 4 2 3 2" xfId="40739" xr:uid="{58E4037E-3563-475A-861C-F6C78FC7BEF4}"/>
    <cellStyle name="Millares 12 2 6 2 4 2 4" xfId="25841" xr:uid="{BF5030D1-AC86-46AF-8695-89F8088993DB}"/>
    <cellStyle name="Millares 12 2 6 2 4 2 5" xfId="47344" xr:uid="{AB220676-3468-43E2-BD7C-C95DC494F363}"/>
    <cellStyle name="Millares 12 2 6 2 4 2 6" xfId="53948" xr:uid="{6D363644-0112-499B-B8E0-D57986596C02}"/>
    <cellStyle name="Millares 12 2 6 2 4 3" xfId="6474" xr:uid="{F49FC7F5-2152-4B98-BDD5-491E70F12402}"/>
    <cellStyle name="Millares 12 2 6 2 4 3 2" xfId="14740" xr:uid="{9E9F477B-8FBA-42E1-9169-E459B97E15F9}"/>
    <cellStyle name="Millares 12 2 6 2 4 3 2 2" xfId="36243" xr:uid="{6136A2F8-B27C-4148-8857-348619AE8D44}"/>
    <cellStyle name="Millares 12 2 6 2 4 3 3" xfId="21375" xr:uid="{668639F9-6891-4B48-A9A9-9340B5A6052D}"/>
    <cellStyle name="Millares 12 2 6 2 4 3 3 2" xfId="42878" xr:uid="{E383E984-C25E-4607-B750-03D556408580}"/>
    <cellStyle name="Millares 12 2 6 2 4 3 4" xfId="27980" xr:uid="{544097C1-0D02-4283-A407-774A1C861589}"/>
    <cellStyle name="Millares 12 2 6 2 4 3 5" xfId="49483" xr:uid="{C109EEAF-2259-4491-B729-110AA48019DF}"/>
    <cellStyle name="Millares 12 2 6 2 4 3 6" xfId="56087" xr:uid="{65D9CCDA-156F-4A87-A779-84D11AB7043B}"/>
    <cellStyle name="Millares 12 2 6 2 4 4" xfId="8115" xr:uid="{2BED4852-290F-4907-A177-394C094AD33D}"/>
    <cellStyle name="Millares 12 2 6 2 4 4 2" xfId="29618" xr:uid="{3C975763-368C-4633-A9A9-BD3DD259C4DB}"/>
    <cellStyle name="Millares 12 2 6 2 4 5" xfId="9772" xr:uid="{DC6CB62C-E486-4607-9A51-143A7415D0FB}"/>
    <cellStyle name="Millares 12 2 6 2 4 5 2" xfId="31275" xr:uid="{D799F3E6-DCE1-4BF6-99D0-D272D413B4C6}"/>
    <cellStyle name="Millares 12 2 6 2 4 6" xfId="16407" xr:uid="{53FB8E63-7CF5-450D-8386-8837DB59DA1B}"/>
    <cellStyle name="Millares 12 2 6 2 4 6 2" xfId="37910" xr:uid="{A96B115C-3421-47EE-9E0A-F04266C46731}"/>
    <cellStyle name="Millares 12 2 6 2 4 7" xfId="23012" xr:uid="{C4CF94E9-A9F7-408B-A928-4428CAE8E0F2}"/>
    <cellStyle name="Millares 12 2 6 2 4 8" xfId="44515" xr:uid="{60627328-FD8C-4FE1-8ACC-CB5C781F3C3C}"/>
    <cellStyle name="Millares 12 2 6 2 4 9" xfId="51119" xr:uid="{5515DD8F-1956-4A81-A070-3074B71938DA}"/>
    <cellStyle name="Millares 12 2 6 2 5" xfId="2193" xr:uid="{FFC160BC-CB8D-446B-B027-2571D02C867C}"/>
    <cellStyle name="Millares 12 2 6 2 5 2" xfId="10459" xr:uid="{5DD51CA6-89B9-4057-9D3D-A34B77495F28}"/>
    <cellStyle name="Millares 12 2 6 2 5 2 2" xfId="31962" xr:uid="{5F37B7FD-5330-460A-A5AC-9A6712709F72}"/>
    <cellStyle name="Millares 12 2 6 2 5 3" xfId="17094" xr:uid="{DD58E5AA-B972-4DE7-9EFC-0DBB67AE2548}"/>
    <cellStyle name="Millares 12 2 6 2 5 3 2" xfId="38597" xr:uid="{650A2EC8-FC36-454E-A769-9F869209BDA2}"/>
    <cellStyle name="Millares 12 2 6 2 5 4" xfId="23699" xr:uid="{A21A4A68-FA4D-44FD-9F4A-EC67F68E6269}"/>
    <cellStyle name="Millares 12 2 6 2 5 5" xfId="45202" xr:uid="{A9BB8234-BF68-4C14-B87D-887A73165284}"/>
    <cellStyle name="Millares 12 2 6 2 5 6" xfId="51806" xr:uid="{43D9833B-2F5B-4BC3-8273-8072DA45F597}"/>
    <cellStyle name="Millares 12 2 6 2 6" xfId="2739" xr:uid="{AFFC2855-4AA8-4FC8-821A-4C764A04C2B6}"/>
    <cellStyle name="Millares 12 2 6 2 6 2" xfId="11005" xr:uid="{11BC09D0-8D1B-4F14-A8B6-56496328DA17}"/>
    <cellStyle name="Millares 12 2 6 2 6 2 2" xfId="32508" xr:uid="{07AFA7FC-A914-4651-B847-C8C55167DAD9}"/>
    <cellStyle name="Millares 12 2 6 2 6 3" xfId="17640" xr:uid="{E8C955F4-C08E-4B79-B717-B03C472F1A64}"/>
    <cellStyle name="Millares 12 2 6 2 6 3 2" xfId="39143" xr:uid="{467E41EC-8259-4206-AFA7-9633C121C40D}"/>
    <cellStyle name="Millares 12 2 6 2 6 4" xfId="24245" xr:uid="{9FA6BA7E-C6F8-4228-A9E1-B719CE5AD327}"/>
    <cellStyle name="Millares 12 2 6 2 6 5" xfId="45748" xr:uid="{CC434D91-77F8-452D-9AEC-63C7A990972C}"/>
    <cellStyle name="Millares 12 2 6 2 6 6" xfId="52352" xr:uid="{CA076B18-3CE8-4967-9A9C-446870C1DC62}"/>
    <cellStyle name="Millares 12 2 6 2 7" xfId="3389" xr:uid="{ADEC98DA-4BE5-480C-B570-C21DED6ADC33}"/>
    <cellStyle name="Millares 12 2 6 2 7 2" xfId="11655" xr:uid="{67072190-F457-41DD-8EB8-1CF0B6A153E2}"/>
    <cellStyle name="Millares 12 2 6 2 7 2 2" xfId="33158" xr:uid="{543696A3-15B3-4B82-97D9-2DEE7BF27D85}"/>
    <cellStyle name="Millares 12 2 6 2 7 3" xfId="18290" xr:uid="{F8FB746E-C827-4274-9291-CC78A4CCC538}"/>
    <cellStyle name="Millares 12 2 6 2 7 3 2" xfId="39793" xr:uid="{4133D713-C729-4258-88A2-ADC753350EA5}"/>
    <cellStyle name="Millares 12 2 6 2 7 4" xfId="24895" xr:uid="{1DA9DCC0-F92C-4356-9B69-E36863075BC4}"/>
    <cellStyle name="Millares 12 2 6 2 7 5" xfId="46398" xr:uid="{AEF37D1A-9E60-4F07-8A24-A57C043E8423}"/>
    <cellStyle name="Millares 12 2 6 2 7 6" xfId="53002" xr:uid="{5E8C3C9C-68F9-458B-8C6B-8B08D1499F09}"/>
    <cellStyle name="Millares 12 2 6 2 8" xfId="4883" xr:uid="{E12610A7-CE0F-4916-B69C-599822D575E2}"/>
    <cellStyle name="Millares 12 2 6 2 8 2" xfId="13149" xr:uid="{09F29615-DD76-41E6-A8D1-E7BF4050D557}"/>
    <cellStyle name="Millares 12 2 6 2 8 2 2" xfId="34652" xr:uid="{5AFC2E6E-C305-491C-937C-3229B8861E5E}"/>
    <cellStyle name="Millares 12 2 6 2 8 3" xfId="19784" xr:uid="{69DFAAC7-2B5F-4158-8B83-80382844FBDF}"/>
    <cellStyle name="Millares 12 2 6 2 8 3 2" xfId="41287" xr:uid="{28473B92-1DE8-483A-8D99-187BD29074FB}"/>
    <cellStyle name="Millares 12 2 6 2 8 4" xfId="26389" xr:uid="{F8E42610-F071-479E-BD4D-9FF0B93603EF}"/>
    <cellStyle name="Millares 12 2 6 2 8 5" xfId="47892" xr:uid="{A79CEFE2-36B2-48D8-8B1D-D936EE081A44}"/>
    <cellStyle name="Millares 12 2 6 2 8 6" xfId="54496" xr:uid="{F7D90281-D74F-47A0-9FCA-AFA047DF2C47}"/>
    <cellStyle name="Millares 12 2 6 2 9" xfId="5528" xr:uid="{0622D574-CF1C-4F30-8A76-3E6B060587DD}"/>
    <cellStyle name="Millares 12 2 6 2 9 2" xfId="13794" xr:uid="{7F95A5B2-5AE1-4E5E-ACFF-9FC6C0BDAD14}"/>
    <cellStyle name="Millares 12 2 6 2 9 2 2" xfId="35297" xr:uid="{231E4236-CCFF-4161-818C-EAFFBD684F77}"/>
    <cellStyle name="Millares 12 2 6 2 9 3" xfId="20429" xr:uid="{A5F5B6BD-2073-42F0-867B-A7E0A4DA2A11}"/>
    <cellStyle name="Millares 12 2 6 2 9 3 2" xfId="41932" xr:uid="{9EBE74FB-602F-407C-B4CB-8CAE3EC47420}"/>
    <cellStyle name="Millares 12 2 6 2 9 4" xfId="27034" xr:uid="{AE8BFD07-5912-49B9-BB54-DD15F75036A5}"/>
    <cellStyle name="Millares 12 2 6 2 9 5" xfId="48537" xr:uid="{9340BA63-7B9D-4BFD-89F2-8F83AC6AD3E0}"/>
    <cellStyle name="Millares 12 2 6 2 9 6" xfId="55141" xr:uid="{327A574C-40F2-4CA7-8C2D-0C57BF3CE6A9}"/>
    <cellStyle name="Millares 12 2 6 3" xfId="429" xr:uid="{000EF0C6-7B79-42FD-A7C3-8E77A555ADF0}"/>
    <cellStyle name="Millares 12 2 6 3 10" xfId="15332" xr:uid="{D72C1C09-EDEF-454E-830E-0B0A3E8186E1}"/>
    <cellStyle name="Millares 12 2 6 3 10 2" xfId="36835" xr:uid="{836C3052-FFD2-4259-9FEB-1B90B00CD8A1}"/>
    <cellStyle name="Millares 12 2 6 3 11" xfId="21937" xr:uid="{46D1CB3B-9E4A-4215-BF26-2C1E44D4A690}"/>
    <cellStyle name="Millares 12 2 6 3 12" xfId="43440" xr:uid="{B82C6458-B65F-4EF8-9CB1-B64A4935710D}"/>
    <cellStyle name="Millares 12 2 6 3 13" xfId="50044" xr:uid="{B019DC05-5ABC-4029-9337-5E755848C99E}"/>
    <cellStyle name="Millares 12 2 6 3 2" xfId="1377" xr:uid="{CCB2C935-73BD-43DC-AA24-9A57810D3D8B}"/>
    <cellStyle name="Millares 12 2 6 3 2 2" xfId="4206" xr:uid="{B9A39529-7AEF-4584-B9BA-3DF455A8E57B}"/>
    <cellStyle name="Millares 12 2 6 3 2 2 2" xfId="12472" xr:uid="{36F9ACA4-361A-43EE-91D5-2C521805B96B}"/>
    <cellStyle name="Millares 12 2 6 3 2 2 2 2" xfId="33975" xr:uid="{9A73DC06-196C-4F9E-90C6-F882C679B096}"/>
    <cellStyle name="Millares 12 2 6 3 2 2 3" xfId="19107" xr:uid="{F8AB31E7-65F5-4A02-BB00-9DDBF858A52E}"/>
    <cellStyle name="Millares 12 2 6 3 2 2 3 2" xfId="40610" xr:uid="{4B28101B-352E-4761-AC47-ED204AA202C8}"/>
    <cellStyle name="Millares 12 2 6 3 2 2 4" xfId="25712" xr:uid="{B550AD44-314E-45C3-AB8C-E052BB2C7F25}"/>
    <cellStyle name="Millares 12 2 6 3 2 2 5" xfId="47215" xr:uid="{32083E41-F4F9-4353-A8C8-5722D6C55E80}"/>
    <cellStyle name="Millares 12 2 6 3 2 2 6" xfId="53819" xr:uid="{630EB838-80FA-479A-A249-8A3007E2A4F8}"/>
    <cellStyle name="Millares 12 2 6 3 2 3" xfId="6345" xr:uid="{A78C54BD-5ABB-48AD-9F51-E8534D0A7515}"/>
    <cellStyle name="Millares 12 2 6 3 2 3 2" xfId="14611" xr:uid="{A17C39BF-5BD9-485E-B8D6-20FA9AE11BED}"/>
    <cellStyle name="Millares 12 2 6 3 2 3 2 2" xfId="36114" xr:uid="{D2BE5B37-C20A-4BA5-85E3-5C8264F0B0FD}"/>
    <cellStyle name="Millares 12 2 6 3 2 3 3" xfId="21246" xr:uid="{E00423AD-1327-4868-9877-F4329D4057AB}"/>
    <cellStyle name="Millares 12 2 6 3 2 3 3 2" xfId="42749" xr:uid="{A4AE4641-E953-4B60-B137-258011FE74D1}"/>
    <cellStyle name="Millares 12 2 6 3 2 3 4" xfId="27851" xr:uid="{6BA1F2FF-C327-408B-84EF-3D48078A00B7}"/>
    <cellStyle name="Millares 12 2 6 3 2 3 5" xfId="49354" xr:uid="{C72C312F-A995-4AA1-8F52-B6750CF7898A}"/>
    <cellStyle name="Millares 12 2 6 3 2 3 6" xfId="55958" xr:uid="{538AF9C8-D9C0-4FE3-A4AE-42B1FBBDA81C}"/>
    <cellStyle name="Millares 12 2 6 3 2 4" xfId="7986" xr:uid="{BF479E29-71D0-4617-8FB0-5D252A3A677A}"/>
    <cellStyle name="Millares 12 2 6 3 2 4 2" xfId="29489" xr:uid="{59C0B55E-8A72-49B8-AB78-F1B520F7FDE1}"/>
    <cellStyle name="Millares 12 2 6 3 2 5" xfId="9643" xr:uid="{B0F0885B-C259-4C5F-BEFB-AEA1C861CF4E}"/>
    <cellStyle name="Millares 12 2 6 3 2 5 2" xfId="31146" xr:uid="{8D30E951-B9A5-4E25-B44A-88C19EF7225D}"/>
    <cellStyle name="Millares 12 2 6 3 2 6" xfId="16278" xr:uid="{2DB69FD6-3BC1-495E-A2D4-73157AD62CC5}"/>
    <cellStyle name="Millares 12 2 6 3 2 6 2" xfId="37781" xr:uid="{D0F826DE-7757-4B76-BC40-95A4515B2D7B}"/>
    <cellStyle name="Millares 12 2 6 3 2 7" xfId="22883" xr:uid="{14FA9C40-2634-44A3-8683-471FA2471E88}"/>
    <cellStyle name="Millares 12 2 6 3 2 8" xfId="44386" xr:uid="{A633AA82-5AB8-4F5D-A17E-5FE493212F29}"/>
    <cellStyle name="Millares 12 2 6 3 2 9" xfId="50990" xr:uid="{7B13E597-4C7A-445C-BA56-B2403DAA0C6E}"/>
    <cellStyle name="Millares 12 2 6 3 3" xfId="2064" xr:uid="{10D0A441-4999-4E99-82E9-2A8516396F97}"/>
    <cellStyle name="Millares 12 2 6 3 3 2" xfId="10330" xr:uid="{51F2D0C6-CFB8-4CB0-A923-F860F930053E}"/>
    <cellStyle name="Millares 12 2 6 3 3 2 2" xfId="31833" xr:uid="{48BD9F07-A64D-47AD-B2CD-8E730B27CCE1}"/>
    <cellStyle name="Millares 12 2 6 3 3 3" xfId="16965" xr:uid="{7F8E4C6F-F55F-48A1-BAD1-80D4B0FEB8EE}"/>
    <cellStyle name="Millares 12 2 6 3 3 3 2" xfId="38468" xr:uid="{A8C7EF0F-876D-478E-9011-E5409DA8D82D}"/>
    <cellStyle name="Millares 12 2 6 3 3 4" xfId="23570" xr:uid="{06771D2D-EE90-4366-9528-B500D015E690}"/>
    <cellStyle name="Millares 12 2 6 3 3 5" xfId="45073" xr:uid="{852D28A0-AE00-45FC-BB5B-C45632D6D121}"/>
    <cellStyle name="Millares 12 2 6 3 3 6" xfId="51677" xr:uid="{E264D6EB-EB0C-4740-BAE4-BA6EED0E189A}"/>
    <cellStyle name="Millares 12 2 6 3 4" xfId="2863" xr:uid="{26B9341A-CF46-4973-ACB1-8FF9BB751F96}"/>
    <cellStyle name="Millares 12 2 6 3 4 2" xfId="11129" xr:uid="{B9992B4E-CD0C-4448-AF06-76D6CB00E836}"/>
    <cellStyle name="Millares 12 2 6 3 4 2 2" xfId="32632" xr:uid="{C020EB90-3F87-4739-AAAB-241703ABBBD9}"/>
    <cellStyle name="Millares 12 2 6 3 4 3" xfId="17764" xr:uid="{E33ED5C9-0B9E-44A2-8EA4-A581593701B6}"/>
    <cellStyle name="Millares 12 2 6 3 4 3 2" xfId="39267" xr:uid="{034EF53B-DC59-489B-BFDC-6C0E7344FD75}"/>
    <cellStyle name="Millares 12 2 6 3 4 4" xfId="24369" xr:uid="{7405E170-1274-498E-8471-212455E78AE4}"/>
    <cellStyle name="Millares 12 2 6 3 4 5" xfId="45872" xr:uid="{414B538E-6370-4628-8EB3-916C6C1F1792}"/>
    <cellStyle name="Millares 12 2 6 3 4 6" xfId="52476" xr:uid="{6FB61F0B-1281-4A85-8DCA-A178FE31E1CC}"/>
    <cellStyle name="Millares 12 2 6 3 5" xfId="3260" xr:uid="{18E3605D-EE23-4CF5-8A44-18E492B56047}"/>
    <cellStyle name="Millares 12 2 6 3 5 2" xfId="11526" xr:uid="{15313936-6251-4C08-89CC-387D06127D59}"/>
    <cellStyle name="Millares 12 2 6 3 5 2 2" xfId="33029" xr:uid="{0F739EAF-657F-465F-8A34-A6C60AD30C68}"/>
    <cellStyle name="Millares 12 2 6 3 5 3" xfId="18161" xr:uid="{BF262856-C972-4565-A836-602FE775952F}"/>
    <cellStyle name="Millares 12 2 6 3 5 3 2" xfId="39664" xr:uid="{866D98AC-8431-4051-A28B-666292BD1FFA}"/>
    <cellStyle name="Millares 12 2 6 3 5 4" xfId="24766" xr:uid="{AB497AA5-39A7-423E-9EC6-E4E74CB33BC0}"/>
    <cellStyle name="Millares 12 2 6 3 5 5" xfId="46269" xr:uid="{57E8E534-7BEB-420B-B530-4E6E50CD7E6E}"/>
    <cellStyle name="Millares 12 2 6 3 5 6" xfId="52873" xr:uid="{06ECB390-BC12-4959-B79E-2D48A09F37F4}"/>
    <cellStyle name="Millares 12 2 6 3 6" xfId="5007" xr:uid="{EEEC0EF3-B2CF-4036-ABCF-9C76135D813A}"/>
    <cellStyle name="Millares 12 2 6 3 6 2" xfId="13273" xr:uid="{6707D8F0-BDEE-4437-87E1-87A617F18373}"/>
    <cellStyle name="Millares 12 2 6 3 6 2 2" xfId="34776" xr:uid="{90CFE437-DF53-4E15-A67A-9AAD2A1B3BD8}"/>
    <cellStyle name="Millares 12 2 6 3 6 3" xfId="19908" xr:uid="{D54B640D-AD24-4ECB-A97F-10E30502631E}"/>
    <cellStyle name="Millares 12 2 6 3 6 3 2" xfId="41411" xr:uid="{EFCC4A22-53A5-4471-978D-6A7DCB11DD5F}"/>
    <cellStyle name="Millares 12 2 6 3 6 4" xfId="26513" xr:uid="{F17382B1-9E44-4A85-B0F4-C168205DF452}"/>
    <cellStyle name="Millares 12 2 6 3 6 5" xfId="48016" xr:uid="{0CB88283-53C0-4F5A-A317-6BA7FA210A54}"/>
    <cellStyle name="Millares 12 2 6 3 6 6" xfId="54620" xr:uid="{DB0AE63B-DE7E-4C0D-B6F9-4FF86D102A9D}"/>
    <cellStyle name="Millares 12 2 6 3 7" xfId="5399" xr:uid="{39A97AE4-BBF0-4630-BB49-30998C4FA0C3}"/>
    <cellStyle name="Millares 12 2 6 3 7 2" xfId="13665" xr:uid="{756811A1-1BCA-4411-A1EE-E22D94189045}"/>
    <cellStyle name="Millares 12 2 6 3 7 2 2" xfId="35168" xr:uid="{BA9905CE-04B7-4315-8FE5-011F549E825C}"/>
    <cellStyle name="Millares 12 2 6 3 7 3" xfId="20300" xr:uid="{A48426EE-FCC7-454B-A210-226EAF518983}"/>
    <cellStyle name="Millares 12 2 6 3 7 3 2" xfId="41803" xr:uid="{AC201C30-9579-4E57-ADFF-366D448DB47E}"/>
    <cellStyle name="Millares 12 2 6 3 7 4" xfId="26905" xr:uid="{4860BEA2-9206-4331-9AA8-F717678BCF4B}"/>
    <cellStyle name="Millares 12 2 6 3 7 5" xfId="48408" xr:uid="{51DACCE8-8232-4BB7-8AB1-C8D04E71E1B8}"/>
    <cellStyle name="Millares 12 2 6 3 7 6" xfId="55012" xr:uid="{5FA4074A-315B-41DE-8DD3-9316469C9128}"/>
    <cellStyle name="Millares 12 2 6 3 8" xfId="7040" xr:uid="{62E5E797-9ED2-4D2E-ABBB-C365E808CD92}"/>
    <cellStyle name="Millares 12 2 6 3 8 2" xfId="28543" xr:uid="{DC7A0417-3374-4100-A168-0706F965AB88}"/>
    <cellStyle name="Millares 12 2 6 3 9" xfId="8696" xr:uid="{01599A4A-D252-4DA6-A464-B2116699E7E1}"/>
    <cellStyle name="Millares 12 2 6 3 9 2" xfId="30199" xr:uid="{D72937B2-265F-4C70-94E2-5D6CB0CF52EF}"/>
    <cellStyle name="Millares 12 2 6 4" xfId="713" xr:uid="{096D60DD-7961-4A1F-BF25-1DCA01D181E4}"/>
    <cellStyle name="Millares 12 2 6 4 10" xfId="43722" xr:uid="{68E40BE0-81FF-4E1F-BEBA-B14C49978320}"/>
    <cellStyle name="Millares 12 2 6 4 11" xfId="50326" xr:uid="{66C2AB60-196B-404E-A75D-5426FA237DE3}"/>
    <cellStyle name="Millares 12 2 6 4 2" xfId="1659" xr:uid="{BDCC0A2A-9C8B-4476-9240-F3FD50E2428B}"/>
    <cellStyle name="Millares 12 2 6 4 2 2" xfId="4488" xr:uid="{75255F85-FFA6-4788-9E0C-2D8DB88ECD51}"/>
    <cellStyle name="Millares 12 2 6 4 2 2 2" xfId="12754" xr:uid="{AD0E8DEF-6BCD-47B7-9BA0-48EC925985ED}"/>
    <cellStyle name="Millares 12 2 6 4 2 2 2 2" xfId="34257" xr:uid="{3FB4BFE4-1B4F-4FD5-B780-E327410D1F6E}"/>
    <cellStyle name="Millares 12 2 6 4 2 2 3" xfId="19389" xr:uid="{7148C530-2008-41EF-8097-1E836D36717D}"/>
    <cellStyle name="Millares 12 2 6 4 2 2 3 2" xfId="40892" xr:uid="{8B21F3D7-DF4D-45ED-8358-27FEE5BB02B4}"/>
    <cellStyle name="Millares 12 2 6 4 2 2 4" xfId="25994" xr:uid="{4E8C4804-A3F2-40AE-9D51-5EB7FFE8EC69}"/>
    <cellStyle name="Millares 12 2 6 4 2 2 5" xfId="47497" xr:uid="{84C47299-D59A-46FC-91A7-4D3D98BF0877}"/>
    <cellStyle name="Millares 12 2 6 4 2 2 6" xfId="54101" xr:uid="{F0840221-099F-48D1-B109-3E824054834C}"/>
    <cellStyle name="Millares 12 2 6 4 2 3" xfId="6627" xr:uid="{95CE09BA-580A-4336-8E27-8EF8B0750E8E}"/>
    <cellStyle name="Millares 12 2 6 4 2 3 2" xfId="14893" xr:uid="{ED3C580C-E903-49EB-B3CB-B28670EAA3AC}"/>
    <cellStyle name="Millares 12 2 6 4 2 3 2 2" xfId="36396" xr:uid="{019B656A-F67C-45BA-8912-7E6A31DA0DEA}"/>
    <cellStyle name="Millares 12 2 6 4 2 3 3" xfId="21528" xr:uid="{EA516096-A5F8-4D41-B844-E647D9DF46F0}"/>
    <cellStyle name="Millares 12 2 6 4 2 3 3 2" xfId="43031" xr:uid="{14E6FFDE-AD7D-481C-BDFE-FCA43968BAA0}"/>
    <cellStyle name="Millares 12 2 6 4 2 3 4" xfId="28133" xr:uid="{1E312827-58E2-44E0-9E12-CF2AAD184CC5}"/>
    <cellStyle name="Millares 12 2 6 4 2 3 5" xfId="49636" xr:uid="{81382ED0-5655-4407-98A9-B5C87F062527}"/>
    <cellStyle name="Millares 12 2 6 4 2 3 6" xfId="56240" xr:uid="{96166B86-E985-41CA-9253-575C02AAD448}"/>
    <cellStyle name="Millares 12 2 6 4 2 4" xfId="8268" xr:uid="{AE86F6A2-42D2-43FD-BD34-7571B6A751E6}"/>
    <cellStyle name="Millares 12 2 6 4 2 4 2" xfId="29771" xr:uid="{6A575537-A996-44BF-AACD-4A09F5626C54}"/>
    <cellStyle name="Millares 12 2 6 4 2 5" xfId="9925" xr:uid="{CCBAA2BD-12B8-42BA-B0E1-929736305E9D}"/>
    <cellStyle name="Millares 12 2 6 4 2 5 2" xfId="31428" xr:uid="{17E5E3A2-C8A6-4228-AB09-C948A4D72EFE}"/>
    <cellStyle name="Millares 12 2 6 4 2 6" xfId="16560" xr:uid="{EF8FA615-F1E0-49E8-90D9-71E57EC37C46}"/>
    <cellStyle name="Millares 12 2 6 4 2 6 2" xfId="38063" xr:uid="{6F5D2C18-1BE2-4AE9-9215-345D2DB9DA06}"/>
    <cellStyle name="Millares 12 2 6 4 2 7" xfId="23165" xr:uid="{D6C8803D-AEF9-4256-9D56-70402079479B}"/>
    <cellStyle name="Millares 12 2 6 4 2 8" xfId="44668" xr:uid="{067DB15C-8F18-4A75-838D-64DE99AB892D}"/>
    <cellStyle name="Millares 12 2 6 4 2 9" xfId="51272" xr:uid="{E1194A16-4BE7-4712-A268-1BC17FA7AC5B}"/>
    <cellStyle name="Millares 12 2 6 4 3" xfId="2346" xr:uid="{93A776FB-90E4-4CE7-8470-5199BBA32B37}"/>
    <cellStyle name="Millares 12 2 6 4 3 2" xfId="10612" xr:uid="{BBD5588F-4F54-44A6-B978-3D51BC7D00F8}"/>
    <cellStyle name="Millares 12 2 6 4 3 2 2" xfId="32115" xr:uid="{D65FC99D-C2A1-466C-BFA2-1B4902E12D2F}"/>
    <cellStyle name="Millares 12 2 6 4 3 3" xfId="17247" xr:uid="{7972ABE8-FF9F-4BCC-B7E7-3C62BAFB0E56}"/>
    <cellStyle name="Millares 12 2 6 4 3 3 2" xfId="38750" xr:uid="{F66C2774-380A-464F-8965-856E0DA1E2C8}"/>
    <cellStyle name="Millares 12 2 6 4 3 4" xfId="23852" xr:uid="{8FBD78DB-3E46-4069-8155-AF5A0AF039A0}"/>
    <cellStyle name="Millares 12 2 6 4 3 5" xfId="45355" xr:uid="{360FBCF8-C406-4798-A6D4-DEADB8039DFE}"/>
    <cellStyle name="Millares 12 2 6 4 3 6" xfId="51959" xr:uid="{945F409B-935C-4541-BFC7-945BDBFDE6D5}"/>
    <cellStyle name="Millares 12 2 6 4 4" xfId="3542" xr:uid="{E7F28E08-60B3-4B5B-B3D9-F519268F521F}"/>
    <cellStyle name="Millares 12 2 6 4 4 2" xfId="11808" xr:uid="{3F2E24BC-8FFD-493F-B7B9-ED9228D96BCF}"/>
    <cellStyle name="Millares 12 2 6 4 4 2 2" xfId="33311" xr:uid="{E6625416-E78B-4326-B418-BA41D063CA62}"/>
    <cellStyle name="Millares 12 2 6 4 4 3" xfId="18443" xr:uid="{1AF48058-6D41-45A8-853C-8FF31207E68B}"/>
    <cellStyle name="Millares 12 2 6 4 4 3 2" xfId="39946" xr:uid="{E2836CD2-BD11-42DC-BFDC-708012BC7E41}"/>
    <cellStyle name="Millares 12 2 6 4 4 4" xfId="25048" xr:uid="{56C6B738-C105-406C-8F65-2EA0F5CC3B0E}"/>
    <cellStyle name="Millares 12 2 6 4 4 5" xfId="46551" xr:uid="{66EB2CB3-D573-4516-84C5-2586FFA531C3}"/>
    <cellStyle name="Millares 12 2 6 4 4 6" xfId="53155" xr:uid="{55D22B1D-5DEE-467A-A5DA-C65BAACDFC34}"/>
    <cellStyle name="Millares 12 2 6 4 5" xfId="5681" xr:uid="{CE69FDBA-60E4-43B7-8FC1-3C4D3A1662CA}"/>
    <cellStyle name="Millares 12 2 6 4 5 2" xfId="13947" xr:uid="{35DE61EC-828C-417B-AD92-163E5180B03F}"/>
    <cellStyle name="Millares 12 2 6 4 5 2 2" xfId="35450" xr:uid="{3FFA3EDD-037E-4F11-AB26-A352407959E9}"/>
    <cellStyle name="Millares 12 2 6 4 5 3" xfId="20582" xr:uid="{3C38A0CD-8F83-4D31-A798-650577AD7623}"/>
    <cellStyle name="Millares 12 2 6 4 5 3 2" xfId="42085" xr:uid="{065B69DA-23E0-4482-8F8C-E30E427AF304}"/>
    <cellStyle name="Millares 12 2 6 4 5 4" xfId="27187" xr:uid="{199B4DCD-38B9-4E3E-A5A2-E9980AD5DC7C}"/>
    <cellStyle name="Millares 12 2 6 4 5 5" xfId="48690" xr:uid="{599A24E9-D4C1-41DB-8F7C-FFC42D0C17D4}"/>
    <cellStyle name="Millares 12 2 6 4 5 6" xfId="55294" xr:uid="{710E67AA-243F-4F08-90AB-C1CF48A964B3}"/>
    <cellStyle name="Millares 12 2 6 4 6" xfId="7322" xr:uid="{040D402B-5BFD-42F4-B95B-D9D89675AD27}"/>
    <cellStyle name="Millares 12 2 6 4 6 2" xfId="28825" xr:uid="{37709560-85D9-4470-A85C-481533223A1E}"/>
    <cellStyle name="Millares 12 2 6 4 7" xfId="8979" xr:uid="{91FD419A-7AF5-4C9D-92D3-8B446356E56E}"/>
    <cellStyle name="Millares 12 2 6 4 7 2" xfId="30482" xr:uid="{2A1FDB48-FBC8-4D6D-8861-61671C7492B4}"/>
    <cellStyle name="Millares 12 2 6 4 8" xfId="15614" xr:uid="{937DC1DC-790D-4414-92E0-4236172B9E51}"/>
    <cellStyle name="Millares 12 2 6 4 8 2" xfId="37117" xr:uid="{861BB580-2DFB-4A15-A3ED-75F38F2A1B9C}"/>
    <cellStyle name="Millares 12 2 6 4 9" xfId="22219" xr:uid="{0D281A26-5B81-4C62-9E38-F9ECBB54A7A1}"/>
    <cellStyle name="Millares 12 2 6 5" xfId="982" xr:uid="{65C6067B-120F-4DD7-B84F-E46B4EE60241}"/>
    <cellStyle name="Millares 12 2 6 5 2" xfId="3811" xr:uid="{E7D6CC95-9CC0-4E45-8DC0-5FE26C6AE3D1}"/>
    <cellStyle name="Millares 12 2 6 5 2 2" xfId="12077" xr:uid="{F7E9C26A-61EC-4591-A6D1-D6FF69371B9D}"/>
    <cellStyle name="Millares 12 2 6 5 2 2 2" xfId="33580" xr:uid="{861FD3D4-8797-4164-B0E5-862C8CAEB269}"/>
    <cellStyle name="Millares 12 2 6 5 2 3" xfId="18712" xr:uid="{62733D70-E52F-4F4B-A2AB-21EB701CDA0F}"/>
    <cellStyle name="Millares 12 2 6 5 2 3 2" xfId="40215" xr:uid="{FD667CAE-D5CD-42C5-8C48-84207609E5D2}"/>
    <cellStyle name="Millares 12 2 6 5 2 4" xfId="25317" xr:uid="{B2A231ED-FB4E-45A4-9AAD-D8437A2B9DD6}"/>
    <cellStyle name="Millares 12 2 6 5 2 5" xfId="46820" xr:uid="{75528890-A1AB-47CC-8619-BF0FBC4E3B0A}"/>
    <cellStyle name="Millares 12 2 6 5 2 6" xfId="53424" xr:uid="{A374F3F6-5844-4C4B-88B3-F75724ADE2B4}"/>
    <cellStyle name="Millares 12 2 6 5 3" xfId="5950" xr:uid="{28F29131-507F-4A7D-8F7F-67C4A15CBAF5}"/>
    <cellStyle name="Millares 12 2 6 5 3 2" xfId="14216" xr:uid="{78CEE036-0727-45E6-ADF3-B8AFB7507FE8}"/>
    <cellStyle name="Millares 12 2 6 5 3 2 2" xfId="35719" xr:uid="{385FA0A7-045D-4593-A37E-697EE04958AE}"/>
    <cellStyle name="Millares 12 2 6 5 3 3" xfId="20851" xr:uid="{92B8A388-1D00-40E0-A997-29622C014749}"/>
    <cellStyle name="Millares 12 2 6 5 3 3 2" xfId="42354" xr:uid="{58B1AF02-A86B-485F-A140-590332BEB0F2}"/>
    <cellStyle name="Millares 12 2 6 5 3 4" xfId="27456" xr:uid="{6A886A3E-C73E-443A-A8AC-4507A55CA00D}"/>
    <cellStyle name="Millares 12 2 6 5 3 5" xfId="48959" xr:uid="{6E231EA1-4396-4AA4-B07B-E51C3835D6D1}"/>
    <cellStyle name="Millares 12 2 6 5 3 6" xfId="55563" xr:uid="{DC75CEA0-3D45-49B6-B448-03F24CC06042}"/>
    <cellStyle name="Millares 12 2 6 5 4" xfId="7591" xr:uid="{D7D66274-D99F-4F32-83CE-194BD1BF6B3F}"/>
    <cellStyle name="Millares 12 2 6 5 4 2" xfId="29094" xr:uid="{50B1BD74-D87A-4004-B840-23E11602BBE0}"/>
    <cellStyle name="Millares 12 2 6 5 5" xfId="9248" xr:uid="{5AEB7465-EEFD-496A-86C4-E8CEAF2DC0FB}"/>
    <cellStyle name="Millares 12 2 6 5 5 2" xfId="30751" xr:uid="{E74847F0-F136-4958-AEC5-63AC722DB50C}"/>
    <cellStyle name="Millares 12 2 6 5 6" xfId="15883" xr:uid="{135F7813-93D0-439D-9ADA-4E4DCEF11D88}"/>
    <cellStyle name="Millares 12 2 6 5 6 2" xfId="37386" xr:uid="{27178AD8-04DF-4BFF-B9AA-3C3A37D464A7}"/>
    <cellStyle name="Millares 12 2 6 5 7" xfId="22488" xr:uid="{A9ABC759-D234-4FD6-8AFC-BA09DC9CF0E8}"/>
    <cellStyle name="Millares 12 2 6 5 8" xfId="43991" xr:uid="{A167F57E-3ACF-4A0F-8170-99811851BC92}"/>
    <cellStyle name="Millares 12 2 6 5 9" xfId="50595" xr:uid="{6CB26B26-A59A-4A59-A48D-417449008221}"/>
    <cellStyle name="Millares 12 2 6 6" xfId="1242" xr:uid="{6D550C49-14F5-44FE-B18B-43F93EED5901}"/>
    <cellStyle name="Millares 12 2 6 6 2" xfId="4071" xr:uid="{59626B3E-ADE8-460D-8360-377D16EE5592}"/>
    <cellStyle name="Millares 12 2 6 6 2 2" xfId="12337" xr:uid="{E836A2D1-BC51-45EF-A57A-41142B01081A}"/>
    <cellStyle name="Millares 12 2 6 6 2 2 2" xfId="33840" xr:uid="{BC4E3320-5B4D-4F78-9C74-533EDF9C7ECC}"/>
    <cellStyle name="Millares 12 2 6 6 2 3" xfId="18972" xr:uid="{F8655AE7-37C8-47E4-A35D-100B4DDFD02D}"/>
    <cellStyle name="Millares 12 2 6 6 2 3 2" xfId="40475" xr:uid="{0F4C001E-C6D6-45B8-9DA9-A21D55361E74}"/>
    <cellStyle name="Millares 12 2 6 6 2 4" xfId="25577" xr:uid="{1A3C547B-F844-4715-9891-058746BA1272}"/>
    <cellStyle name="Millares 12 2 6 6 2 5" xfId="47080" xr:uid="{FBB59060-BD1C-4CAB-9F27-206094033667}"/>
    <cellStyle name="Millares 12 2 6 6 2 6" xfId="53684" xr:uid="{2B0D8322-A1A8-45B4-9C9E-B1D291484AAA}"/>
    <cellStyle name="Millares 12 2 6 6 3" xfId="6210" xr:uid="{BD3DA734-3AEF-4D6C-833F-504E67E24253}"/>
    <cellStyle name="Millares 12 2 6 6 3 2" xfId="14476" xr:uid="{CAFFE4B3-60B7-472D-84B0-D03C56B4270E}"/>
    <cellStyle name="Millares 12 2 6 6 3 2 2" xfId="35979" xr:uid="{4D9EA737-7CCD-42D9-8FD5-F6F0D7B570BA}"/>
    <cellStyle name="Millares 12 2 6 6 3 3" xfId="21111" xr:uid="{4EE0284C-CD5A-4C0E-AE3B-9FA356F12D72}"/>
    <cellStyle name="Millares 12 2 6 6 3 3 2" xfId="42614" xr:uid="{EB76057D-9C55-4E2F-9FCF-049A48A2D9C8}"/>
    <cellStyle name="Millares 12 2 6 6 3 4" xfId="27716" xr:uid="{A52903DE-0C95-45E6-80AA-257CFF15A42E}"/>
    <cellStyle name="Millares 12 2 6 6 3 5" xfId="49219" xr:uid="{F0E41035-EE07-4BCB-8F7B-0945EE62A32A}"/>
    <cellStyle name="Millares 12 2 6 6 3 6" xfId="55823" xr:uid="{0E352EEF-A6F8-4A82-A88F-59E7FCA73778}"/>
    <cellStyle name="Millares 12 2 6 6 4" xfId="7851" xr:uid="{6FDB4A18-8D99-486A-87B7-2C86347C7A67}"/>
    <cellStyle name="Millares 12 2 6 6 4 2" xfId="29354" xr:uid="{ABF25D9E-4902-4CA4-BF57-154F4FCFA2CF}"/>
    <cellStyle name="Millares 12 2 6 6 5" xfId="9508" xr:uid="{47297592-0A80-422B-AD5C-65FB4BC22CDB}"/>
    <cellStyle name="Millares 12 2 6 6 5 2" xfId="31011" xr:uid="{871ED77E-2176-4B9B-9D24-6FF32F893CD7}"/>
    <cellStyle name="Millares 12 2 6 6 6" xfId="16143" xr:uid="{52A22670-D4C2-437E-905E-C9D51A14716A}"/>
    <cellStyle name="Millares 12 2 6 6 6 2" xfId="37646" xr:uid="{02B4AD12-5050-4FD0-B39E-63AB5CCA5709}"/>
    <cellStyle name="Millares 12 2 6 6 7" xfId="22748" xr:uid="{502DC6E5-9632-4E72-9008-9FDCC8E448F2}"/>
    <cellStyle name="Millares 12 2 6 6 8" xfId="44251" xr:uid="{15D4E635-C9FC-48C4-BF4C-2C6DB41898EB}"/>
    <cellStyle name="Millares 12 2 6 6 9" xfId="50855" xr:uid="{DFD34223-F35C-4389-A7C4-DD8A1391E183}"/>
    <cellStyle name="Millares 12 2 6 7" xfId="1930" xr:uid="{AF47EE0A-CAF7-420B-B9DD-60AFA2604D9B}"/>
    <cellStyle name="Millares 12 2 6 7 2" xfId="10196" xr:uid="{6FB72CB9-B80D-435C-93C9-0EC7076DD036}"/>
    <cellStyle name="Millares 12 2 6 7 2 2" xfId="31699" xr:uid="{2BD51603-E598-46FF-9E2F-4A80E0CB1D45}"/>
    <cellStyle name="Millares 12 2 6 7 3" xfId="16831" xr:uid="{FEB0787F-7C82-4E2A-9CDA-4098BFF02280}"/>
    <cellStyle name="Millares 12 2 6 7 3 2" xfId="38334" xr:uid="{CF8C9634-DA61-44B0-8164-5C73CAA87292}"/>
    <cellStyle name="Millares 12 2 6 7 4" xfId="23436" xr:uid="{84EAF99A-6678-4E58-95FB-BFDCE0EE3077}"/>
    <cellStyle name="Millares 12 2 6 7 5" xfId="44939" xr:uid="{41DCC598-DD00-4BFE-9B8F-414E52A4F181}"/>
    <cellStyle name="Millares 12 2 6 7 6" xfId="51543" xr:uid="{1453C94B-47F8-4B98-9B32-2FDA21A0DEAB}"/>
    <cellStyle name="Millares 12 2 6 8" xfId="2615" xr:uid="{49BC0A25-8F43-4DFF-8B0B-66A1E43C8F9F}"/>
    <cellStyle name="Millares 12 2 6 8 2" xfId="10881" xr:uid="{4CDE9299-2AD7-4B53-A960-C366DC65FA44}"/>
    <cellStyle name="Millares 12 2 6 8 2 2" xfId="32384" xr:uid="{9EFC1D0F-96F6-40A1-AFCE-E4046959E193}"/>
    <cellStyle name="Millares 12 2 6 8 3" xfId="17516" xr:uid="{768B079A-7468-4490-9A24-A85EC1DC34B5}"/>
    <cellStyle name="Millares 12 2 6 8 3 2" xfId="39019" xr:uid="{EBA35183-29E0-4461-87A9-CC74500947C4}"/>
    <cellStyle name="Millares 12 2 6 8 4" xfId="24121" xr:uid="{079F43DA-E121-47D4-BC3F-50B5B5A9FE30}"/>
    <cellStyle name="Millares 12 2 6 8 5" xfId="45624" xr:uid="{CE6220E2-99A6-49B6-8E67-2723F8395918}"/>
    <cellStyle name="Millares 12 2 6 8 6" xfId="52228" xr:uid="{1075BC47-E4EC-4E0C-9A9C-3790C6C1BC94}"/>
    <cellStyle name="Millares 12 2 6 9" xfId="3126" xr:uid="{8DBCB60B-48B7-4379-B103-FD825F5FDE06}"/>
    <cellStyle name="Millares 12 2 6 9 2" xfId="11392" xr:uid="{85D4A678-C962-42FA-83DF-1948CAE740A1}"/>
    <cellStyle name="Millares 12 2 6 9 2 2" xfId="32895" xr:uid="{5D84B7EE-884B-4961-A456-6CBA6E0B3A14}"/>
    <cellStyle name="Millares 12 2 6 9 3" xfId="18027" xr:uid="{106C3F9F-466B-47F6-812B-CF3375A8E6DF}"/>
    <cellStyle name="Millares 12 2 6 9 3 2" xfId="39530" xr:uid="{7BF8677B-AEB2-46A1-AF57-761935DF5047}"/>
    <cellStyle name="Millares 12 2 6 9 4" xfId="24632" xr:uid="{E9327E5A-015E-47EE-A7B6-D12509E4DE08}"/>
    <cellStyle name="Millares 12 2 6 9 5" xfId="46135" xr:uid="{C06D2F2B-7358-4398-8BD0-9D0620815658}"/>
    <cellStyle name="Millares 12 2 6 9 6" xfId="52739" xr:uid="{1599852C-349A-444A-838F-CD1BBC3CA250}"/>
    <cellStyle name="Millares 12 2 7" xfId="310" xr:uid="{7D0FBDC6-93C3-47BB-A082-EBB1EE37B346}"/>
    <cellStyle name="Millares 12 2 7 10" xfId="5280" xr:uid="{A7EA0BDC-8FF2-43AF-89E7-D3CCB6A221E8}"/>
    <cellStyle name="Millares 12 2 7 10 2" xfId="13546" xr:uid="{53064D43-59A4-4385-9DBB-CC1F622100AD}"/>
    <cellStyle name="Millares 12 2 7 10 2 2" xfId="35049" xr:uid="{8BE9A566-8290-4E13-AB10-992B64AD4468}"/>
    <cellStyle name="Millares 12 2 7 10 3" xfId="20181" xr:uid="{396F2E70-6067-4999-B7A1-866ABBD74D41}"/>
    <cellStyle name="Millares 12 2 7 10 3 2" xfId="41684" xr:uid="{00181C39-BDF4-465C-922E-6D1A63B1B0AE}"/>
    <cellStyle name="Millares 12 2 7 10 4" xfId="26786" xr:uid="{88DFE552-F65D-4645-B935-5F32E78E4864}"/>
    <cellStyle name="Millares 12 2 7 10 5" xfId="48289" xr:uid="{02EEA675-FE0B-4007-B4A1-C2B22D0961C2}"/>
    <cellStyle name="Millares 12 2 7 10 6" xfId="54893" xr:uid="{8C5DB645-EA78-4563-B6E3-57F19316AFE4}"/>
    <cellStyle name="Millares 12 2 7 11" xfId="6921" xr:uid="{8CB53F96-3456-4540-8495-D1BF0760B406}"/>
    <cellStyle name="Millares 12 2 7 11 2" xfId="28424" xr:uid="{44247DE0-267F-4422-8C8E-47FACEE4112E}"/>
    <cellStyle name="Millares 12 2 7 12" xfId="8577" xr:uid="{6C503846-1B22-45DA-B330-1D2E6FFB1B5E}"/>
    <cellStyle name="Millares 12 2 7 12 2" xfId="30080" xr:uid="{ECC6C85A-ED37-4FB7-AEAA-BE1CE6C01A02}"/>
    <cellStyle name="Millares 12 2 7 13" xfId="15213" xr:uid="{B7DF9894-384C-4157-B479-3DAD442349F3}"/>
    <cellStyle name="Millares 12 2 7 13 2" xfId="36716" xr:uid="{58D565B6-2721-4B34-B965-8F5D796DF1C6}"/>
    <cellStyle name="Millares 12 2 7 14" xfId="21818" xr:uid="{55DE563C-D26E-445F-9629-15EBCB137D1D}"/>
    <cellStyle name="Millares 12 2 7 15" xfId="43321" xr:uid="{7480B668-4EB6-40C5-AFF7-9AD50D7D4342}"/>
    <cellStyle name="Millares 12 2 7 16" xfId="49925" xr:uid="{E1835674-0413-4E42-99AF-EB7816EDBE83}"/>
    <cellStyle name="Millares 12 2 7 2" xfId="449" xr:uid="{A80984EA-FECE-4ED7-A3F4-88E19674B7DE}"/>
    <cellStyle name="Millares 12 2 7 2 10" xfId="15352" xr:uid="{15606E7B-C3B2-48FA-934D-B33F9AB6D22C}"/>
    <cellStyle name="Millares 12 2 7 2 10 2" xfId="36855" xr:uid="{187175F7-6857-42B0-9891-39D4E55C2B76}"/>
    <cellStyle name="Millares 12 2 7 2 11" xfId="21957" xr:uid="{3E2D07C2-E26A-4C93-BCC1-20F7683456D8}"/>
    <cellStyle name="Millares 12 2 7 2 12" xfId="43460" xr:uid="{D328B957-3DDA-4D90-ADAF-03684F5C3DB7}"/>
    <cellStyle name="Millares 12 2 7 2 13" xfId="50064" xr:uid="{060ABD06-9CA2-4953-862B-446F66D02189}"/>
    <cellStyle name="Millares 12 2 7 2 2" xfId="1397" xr:uid="{939CA11A-C4EE-4A26-AF6A-59CF17172D22}"/>
    <cellStyle name="Millares 12 2 7 2 2 2" xfId="4226" xr:uid="{BE39B863-72E7-415F-A38F-2ABD6877A728}"/>
    <cellStyle name="Millares 12 2 7 2 2 2 2" xfId="12492" xr:uid="{1EE24475-CB88-4CDB-9C6E-C477B660B3A0}"/>
    <cellStyle name="Millares 12 2 7 2 2 2 2 2" xfId="33995" xr:uid="{D1301169-6B2C-40BE-9C52-CFFEE3A3187A}"/>
    <cellStyle name="Millares 12 2 7 2 2 2 3" xfId="19127" xr:uid="{6693C3D7-030D-491E-96BE-BB429FE3A44A}"/>
    <cellStyle name="Millares 12 2 7 2 2 2 3 2" xfId="40630" xr:uid="{C4E50C5F-F457-4958-AF3B-F61ED9658D66}"/>
    <cellStyle name="Millares 12 2 7 2 2 2 4" xfId="25732" xr:uid="{6146474A-8245-4DE7-BD18-DA48F2EAFFF6}"/>
    <cellStyle name="Millares 12 2 7 2 2 2 5" xfId="47235" xr:uid="{9B074D6D-2FA0-4F7B-B5C9-64EA0DC2C180}"/>
    <cellStyle name="Millares 12 2 7 2 2 2 6" xfId="53839" xr:uid="{5209193A-6769-4B66-A077-2F8133803C2E}"/>
    <cellStyle name="Millares 12 2 7 2 2 3" xfId="6365" xr:uid="{7FF36E99-C991-4038-86AB-9CCFA5320569}"/>
    <cellStyle name="Millares 12 2 7 2 2 3 2" xfId="14631" xr:uid="{768708AE-5BEB-4595-B768-D3B52EC298F3}"/>
    <cellStyle name="Millares 12 2 7 2 2 3 2 2" xfId="36134" xr:uid="{5A068EF7-D864-48E6-A58B-314B0E600437}"/>
    <cellStyle name="Millares 12 2 7 2 2 3 3" xfId="21266" xr:uid="{2FF83D62-80AC-4AC8-9118-5F47B3E8CAC6}"/>
    <cellStyle name="Millares 12 2 7 2 2 3 3 2" xfId="42769" xr:uid="{6BC02F96-FB47-44F3-8B92-89FF9659970B}"/>
    <cellStyle name="Millares 12 2 7 2 2 3 4" xfId="27871" xr:uid="{C7D66AAC-FB3F-4531-84DA-04584E028991}"/>
    <cellStyle name="Millares 12 2 7 2 2 3 5" xfId="49374" xr:uid="{07146B84-7BE5-4825-94B8-39360C764124}"/>
    <cellStyle name="Millares 12 2 7 2 2 3 6" xfId="55978" xr:uid="{2827EB4D-EAD6-404E-9607-084884D56388}"/>
    <cellStyle name="Millares 12 2 7 2 2 4" xfId="8006" xr:uid="{DFB3AD4D-7B31-4D53-A72F-AF2CE67555F9}"/>
    <cellStyle name="Millares 12 2 7 2 2 4 2" xfId="29509" xr:uid="{51A3ABC7-8742-4F9A-BEDD-2444A79C908F}"/>
    <cellStyle name="Millares 12 2 7 2 2 5" xfId="9663" xr:uid="{9431C2E3-A31D-4AA2-A8F5-FB3E57EBCB13}"/>
    <cellStyle name="Millares 12 2 7 2 2 5 2" xfId="31166" xr:uid="{CFA574FD-827D-4C26-AFAC-7200C5A7A8A0}"/>
    <cellStyle name="Millares 12 2 7 2 2 6" xfId="16298" xr:uid="{79DD847B-3011-4500-B963-FD096F3CE2F8}"/>
    <cellStyle name="Millares 12 2 7 2 2 6 2" xfId="37801" xr:uid="{F6439221-E522-458C-A51A-9A4E546A95D0}"/>
    <cellStyle name="Millares 12 2 7 2 2 7" xfId="22903" xr:uid="{32D37319-C889-42C8-BB9D-4E75968B0789}"/>
    <cellStyle name="Millares 12 2 7 2 2 8" xfId="44406" xr:uid="{21D49C55-AADF-4658-8083-2A40464EA44C}"/>
    <cellStyle name="Millares 12 2 7 2 2 9" xfId="51010" xr:uid="{754B3634-8613-4B58-A3D4-4C0B47B18253}"/>
    <cellStyle name="Millares 12 2 7 2 3" xfId="2084" xr:uid="{E7B60D97-4248-4FBD-98E0-A1B8021C2010}"/>
    <cellStyle name="Millares 12 2 7 2 3 2" xfId="10350" xr:uid="{BB43E399-7197-446C-827E-D2B12C9723E8}"/>
    <cellStyle name="Millares 12 2 7 2 3 2 2" xfId="31853" xr:uid="{45A06CC0-A571-497B-AA3D-DB59CDCC86D4}"/>
    <cellStyle name="Millares 12 2 7 2 3 3" xfId="16985" xr:uid="{FAA96D26-724C-4F3A-9A91-F9D2092EC128}"/>
    <cellStyle name="Millares 12 2 7 2 3 3 2" xfId="38488" xr:uid="{93C430F9-847A-4AC4-A8C4-D7B8E8A42110}"/>
    <cellStyle name="Millares 12 2 7 2 3 4" xfId="23590" xr:uid="{3ED33E81-346A-4D70-AB5C-4F9800BA80E5}"/>
    <cellStyle name="Millares 12 2 7 2 3 5" xfId="45093" xr:uid="{46690238-F242-4F78-A91D-7C4F53E979B3}"/>
    <cellStyle name="Millares 12 2 7 2 3 6" xfId="51697" xr:uid="{E7BCE48C-D683-4EC5-99E2-B76FA60E369D}"/>
    <cellStyle name="Millares 12 2 7 2 4" xfId="2881" xr:uid="{26D92C3F-56BC-4A47-B814-33A435C6ABC8}"/>
    <cellStyle name="Millares 12 2 7 2 4 2" xfId="11147" xr:uid="{C18AB3ED-5FA3-4038-BCE1-35D40EF52EA2}"/>
    <cellStyle name="Millares 12 2 7 2 4 2 2" xfId="32650" xr:uid="{0EA98AB7-5624-4767-9237-8C162C1DCD2C}"/>
    <cellStyle name="Millares 12 2 7 2 4 3" xfId="17782" xr:uid="{0C8AB3DE-3955-440A-948D-0C5821533FBC}"/>
    <cellStyle name="Millares 12 2 7 2 4 3 2" xfId="39285" xr:uid="{CAEC5E46-A6C7-40F6-8224-378641D418EF}"/>
    <cellStyle name="Millares 12 2 7 2 4 4" xfId="24387" xr:uid="{A1E4DF49-4178-4A49-A317-BFF758413F5E}"/>
    <cellStyle name="Millares 12 2 7 2 4 5" xfId="45890" xr:uid="{CBE693F4-3559-4115-905C-BB0A0A1C5AA2}"/>
    <cellStyle name="Millares 12 2 7 2 4 6" xfId="52494" xr:uid="{416610EC-20EE-4CFB-9EF0-EA53667AAB5E}"/>
    <cellStyle name="Millares 12 2 7 2 5" xfId="3280" xr:uid="{2FABA602-44F4-4B01-B679-8993A29EE478}"/>
    <cellStyle name="Millares 12 2 7 2 5 2" xfId="11546" xr:uid="{31923FC2-FB19-4305-81A6-E8C70BD116CF}"/>
    <cellStyle name="Millares 12 2 7 2 5 2 2" xfId="33049" xr:uid="{392297E4-AE00-482F-AEC7-C72F7119ADC1}"/>
    <cellStyle name="Millares 12 2 7 2 5 3" xfId="18181" xr:uid="{8AE64766-4330-495E-9586-5140455CCB8D}"/>
    <cellStyle name="Millares 12 2 7 2 5 3 2" xfId="39684" xr:uid="{50571A63-0C75-48FB-9E2C-B55B59410AA5}"/>
    <cellStyle name="Millares 12 2 7 2 5 4" xfId="24786" xr:uid="{03951C9A-D870-41C0-9817-77509AE2422E}"/>
    <cellStyle name="Millares 12 2 7 2 5 5" xfId="46289" xr:uid="{63644663-1EB8-4480-BF77-FE19559E1F60}"/>
    <cellStyle name="Millares 12 2 7 2 5 6" xfId="52893" xr:uid="{97A7E6FC-5422-41B3-92AC-7D55CF9610DD}"/>
    <cellStyle name="Millares 12 2 7 2 6" xfId="5025" xr:uid="{FAF6078B-D0D3-4B66-ACA5-4663FE1B891E}"/>
    <cellStyle name="Millares 12 2 7 2 6 2" xfId="13291" xr:uid="{F8E1B7B8-D213-4B59-80EA-51EEBCCFE41C}"/>
    <cellStyle name="Millares 12 2 7 2 6 2 2" xfId="34794" xr:uid="{3DC830D5-CCC3-4DBA-92F3-62EB82CCCC63}"/>
    <cellStyle name="Millares 12 2 7 2 6 3" xfId="19926" xr:uid="{F90B6596-6DC2-42BC-B230-D66ACA985A92}"/>
    <cellStyle name="Millares 12 2 7 2 6 3 2" xfId="41429" xr:uid="{723A3225-24BC-4C0C-A5D0-C51B541EE1B1}"/>
    <cellStyle name="Millares 12 2 7 2 6 4" xfId="26531" xr:uid="{A9747863-8649-44A6-88BA-56913C34BC6F}"/>
    <cellStyle name="Millares 12 2 7 2 6 5" xfId="48034" xr:uid="{2CBF5CCE-DE05-4C2A-896E-2B41B0DA479C}"/>
    <cellStyle name="Millares 12 2 7 2 6 6" xfId="54638" xr:uid="{036CB5FE-28AC-4265-8233-600654827DCC}"/>
    <cellStyle name="Millares 12 2 7 2 7" xfId="5419" xr:uid="{2D2296AC-B9F3-46A1-B8F0-37E3AB9CFECF}"/>
    <cellStyle name="Millares 12 2 7 2 7 2" xfId="13685" xr:uid="{DBE502CF-C8B3-446F-988E-C25F8BC5514C}"/>
    <cellStyle name="Millares 12 2 7 2 7 2 2" xfId="35188" xr:uid="{2C3ED003-7271-4B1E-9802-5B2AB16757F2}"/>
    <cellStyle name="Millares 12 2 7 2 7 3" xfId="20320" xr:uid="{D839EC43-35DD-4199-A6FE-021B30A38F73}"/>
    <cellStyle name="Millares 12 2 7 2 7 3 2" xfId="41823" xr:uid="{489E21B5-A5E9-48D9-AB58-3A32B6FBE8D1}"/>
    <cellStyle name="Millares 12 2 7 2 7 4" xfId="26925" xr:uid="{0FA71E28-2E7A-49DB-9802-544C1599784D}"/>
    <cellStyle name="Millares 12 2 7 2 7 5" xfId="48428" xr:uid="{04777693-AB3D-4C2A-97B6-8B14C3FCCEB8}"/>
    <cellStyle name="Millares 12 2 7 2 7 6" xfId="55032" xr:uid="{028FE971-EBE9-4A21-9B32-52AA0A7991D0}"/>
    <cellStyle name="Millares 12 2 7 2 8" xfId="7060" xr:uid="{5498483C-743D-47CA-A439-3140F74C5353}"/>
    <cellStyle name="Millares 12 2 7 2 8 2" xfId="28563" xr:uid="{32C43367-E77D-45F6-A033-95DF514D322D}"/>
    <cellStyle name="Millares 12 2 7 2 9" xfId="8716" xr:uid="{C87A6E3E-D67C-4620-8C59-1603299CE8D3}"/>
    <cellStyle name="Millares 12 2 7 2 9 2" xfId="30219" xr:uid="{3D1F635A-7DC4-4E20-BBBD-C09A552C7CCB}"/>
    <cellStyle name="Millares 12 2 7 3" xfId="731" xr:uid="{B488CB0D-6CC0-4DE4-B266-BD936E05ED5F}"/>
    <cellStyle name="Millares 12 2 7 3 10" xfId="43740" xr:uid="{400819F0-6695-4862-87EF-436D91D265A2}"/>
    <cellStyle name="Millares 12 2 7 3 11" xfId="50344" xr:uid="{4E5163C7-A645-4B35-9CAE-5A22CE10F0F3}"/>
    <cellStyle name="Millares 12 2 7 3 2" xfId="1677" xr:uid="{EC78737C-A8F2-4E26-8105-8B9B84ED32D1}"/>
    <cellStyle name="Millares 12 2 7 3 2 2" xfId="4506" xr:uid="{7B2F4681-3345-4F8C-9E8D-E0560EE88768}"/>
    <cellStyle name="Millares 12 2 7 3 2 2 2" xfId="12772" xr:uid="{DB7A2081-C372-4198-BBB7-AFD964445EE8}"/>
    <cellStyle name="Millares 12 2 7 3 2 2 2 2" xfId="34275" xr:uid="{9564105B-969B-4127-B0DD-440384730568}"/>
    <cellStyle name="Millares 12 2 7 3 2 2 3" xfId="19407" xr:uid="{0CF5A79C-8629-465C-A5DB-4C27B24B2C96}"/>
    <cellStyle name="Millares 12 2 7 3 2 2 3 2" xfId="40910" xr:uid="{BA82ABD9-B519-404F-97BF-3D53C94176E8}"/>
    <cellStyle name="Millares 12 2 7 3 2 2 4" xfId="26012" xr:uid="{27016FC2-0D47-4A14-8E32-76AC7C4B92E2}"/>
    <cellStyle name="Millares 12 2 7 3 2 2 5" xfId="47515" xr:uid="{58CF9288-F6F2-4585-8825-8CEAD339FBDC}"/>
    <cellStyle name="Millares 12 2 7 3 2 2 6" xfId="54119" xr:uid="{C70084A1-3161-4D91-B81F-EE8CDDD96D3B}"/>
    <cellStyle name="Millares 12 2 7 3 2 3" xfId="6645" xr:uid="{288077BF-ACD7-461C-A082-43B8645EC630}"/>
    <cellStyle name="Millares 12 2 7 3 2 3 2" xfId="14911" xr:uid="{6F61CC32-F981-415B-9CCA-B4600B137D3C}"/>
    <cellStyle name="Millares 12 2 7 3 2 3 2 2" xfId="36414" xr:uid="{8BE49D2E-6237-4D88-AA19-A63BAB1CBFDA}"/>
    <cellStyle name="Millares 12 2 7 3 2 3 3" xfId="21546" xr:uid="{3F326A93-370F-4BA2-B54C-71127A925CF4}"/>
    <cellStyle name="Millares 12 2 7 3 2 3 3 2" xfId="43049" xr:uid="{9F1391E8-57D5-4DCA-A426-4728B197EF6D}"/>
    <cellStyle name="Millares 12 2 7 3 2 3 4" xfId="28151" xr:uid="{1975D7CD-7D50-493C-A3E9-894500E868C0}"/>
    <cellStyle name="Millares 12 2 7 3 2 3 5" xfId="49654" xr:uid="{787A0F85-6FD2-4EE7-97BB-824BC6A353AB}"/>
    <cellStyle name="Millares 12 2 7 3 2 3 6" xfId="56258" xr:uid="{1F94518E-1703-4235-86EB-48CC5B086242}"/>
    <cellStyle name="Millares 12 2 7 3 2 4" xfId="8286" xr:uid="{66D64CA4-8866-469C-A6BC-17DD4345CDFE}"/>
    <cellStyle name="Millares 12 2 7 3 2 4 2" xfId="29789" xr:uid="{37B55E72-BF46-4DCD-BBEF-9D65E0C6AC00}"/>
    <cellStyle name="Millares 12 2 7 3 2 5" xfId="9943" xr:uid="{B24F5438-908F-489F-9142-48D2B7C942C6}"/>
    <cellStyle name="Millares 12 2 7 3 2 5 2" xfId="31446" xr:uid="{00FBD5FC-91D3-4249-B285-DAAC351E48DE}"/>
    <cellStyle name="Millares 12 2 7 3 2 6" xfId="16578" xr:uid="{70A3747D-ACBE-4487-952D-80F36B0E574B}"/>
    <cellStyle name="Millares 12 2 7 3 2 6 2" xfId="38081" xr:uid="{EE689428-AF78-42E7-A0F9-0B3E65CE808D}"/>
    <cellStyle name="Millares 12 2 7 3 2 7" xfId="23183" xr:uid="{1DBC5E45-CF14-4D52-87C7-B45E37929B55}"/>
    <cellStyle name="Millares 12 2 7 3 2 8" xfId="44686" xr:uid="{B53825D1-4792-424F-A3A3-E6AA0A22DABA}"/>
    <cellStyle name="Millares 12 2 7 3 2 9" xfId="51290" xr:uid="{75617A7A-64FC-4FC9-9C7F-7356993A3DAD}"/>
    <cellStyle name="Millares 12 2 7 3 3" xfId="2364" xr:uid="{B928F4ED-311C-48BB-A61F-5D2B703BF1CD}"/>
    <cellStyle name="Millares 12 2 7 3 3 2" xfId="10630" xr:uid="{6693BDF6-AC7C-4D6E-A8B5-6A96E396A2AD}"/>
    <cellStyle name="Millares 12 2 7 3 3 2 2" xfId="32133" xr:uid="{8929BDA5-450E-4A48-BDD8-A02079EDE176}"/>
    <cellStyle name="Millares 12 2 7 3 3 3" xfId="17265" xr:uid="{DFE1B586-6428-4E87-A731-928A827E1F0B}"/>
    <cellStyle name="Millares 12 2 7 3 3 3 2" xfId="38768" xr:uid="{2115B104-25B7-4EE6-AB49-C5A731017F1A}"/>
    <cellStyle name="Millares 12 2 7 3 3 4" xfId="23870" xr:uid="{836DF99C-4E31-4EEC-8452-C489949F1C71}"/>
    <cellStyle name="Millares 12 2 7 3 3 5" xfId="45373" xr:uid="{7F7B3A97-49C5-4DE0-A3B6-EEC5DDCD4693}"/>
    <cellStyle name="Millares 12 2 7 3 3 6" xfId="51977" xr:uid="{A6EDC2E7-A9DF-4CD5-94DD-FECE232EFB99}"/>
    <cellStyle name="Millares 12 2 7 3 4" xfId="3560" xr:uid="{84815098-6424-4011-AF7C-249D8EDE62F7}"/>
    <cellStyle name="Millares 12 2 7 3 4 2" xfId="11826" xr:uid="{406B0AF0-97D7-41AD-BC25-FA854CBBD292}"/>
    <cellStyle name="Millares 12 2 7 3 4 2 2" xfId="33329" xr:uid="{59C91BF7-6F5A-47BB-A170-B6D879197826}"/>
    <cellStyle name="Millares 12 2 7 3 4 3" xfId="18461" xr:uid="{C97C2B62-0BA2-48BD-9A2D-AD098E761978}"/>
    <cellStyle name="Millares 12 2 7 3 4 3 2" xfId="39964" xr:uid="{0E7D7D4B-31C5-481D-A129-F18172701F1B}"/>
    <cellStyle name="Millares 12 2 7 3 4 4" xfId="25066" xr:uid="{BE723005-3364-4A2C-ADA5-DB0CE7A98152}"/>
    <cellStyle name="Millares 12 2 7 3 4 5" xfId="46569" xr:uid="{6AC88265-BD25-49A2-937D-B31182B31C41}"/>
    <cellStyle name="Millares 12 2 7 3 4 6" xfId="53173" xr:uid="{0E074995-702D-415B-9B05-06A075F9C847}"/>
    <cellStyle name="Millares 12 2 7 3 5" xfId="5699" xr:uid="{17AAD827-3ED7-46E3-827E-9E4AF6C84048}"/>
    <cellStyle name="Millares 12 2 7 3 5 2" xfId="13965" xr:uid="{973B0CEB-06BA-4670-A9C7-CFFCBB37C644}"/>
    <cellStyle name="Millares 12 2 7 3 5 2 2" xfId="35468" xr:uid="{5E995CAC-0DCA-44CD-8298-8C3DD341602D}"/>
    <cellStyle name="Millares 12 2 7 3 5 3" xfId="20600" xr:uid="{409A1476-7387-48F9-ADDB-B179FD27CA09}"/>
    <cellStyle name="Millares 12 2 7 3 5 3 2" xfId="42103" xr:uid="{BB28B299-B268-48F9-A366-9C8EEF3DA781}"/>
    <cellStyle name="Millares 12 2 7 3 5 4" xfId="27205" xr:uid="{E0BB958B-8402-41BF-B59F-5F3AE5C62494}"/>
    <cellStyle name="Millares 12 2 7 3 5 5" xfId="48708" xr:uid="{E90B7192-BF72-47E8-AB20-D38B3075F92F}"/>
    <cellStyle name="Millares 12 2 7 3 5 6" xfId="55312" xr:uid="{17B7E5F6-2B74-48A6-8E19-9206B1303EF6}"/>
    <cellStyle name="Millares 12 2 7 3 6" xfId="7340" xr:uid="{0261B86E-3129-415A-AA8C-8E39615C6EBD}"/>
    <cellStyle name="Millares 12 2 7 3 6 2" xfId="28843" xr:uid="{91A6BC63-22F4-41D1-AFCE-EA1694F059A3}"/>
    <cellStyle name="Millares 12 2 7 3 7" xfId="8997" xr:uid="{3B4C45FD-7CCF-4DF0-B360-06053726F76B}"/>
    <cellStyle name="Millares 12 2 7 3 7 2" xfId="30500" xr:uid="{45982F34-FB39-4C80-8247-77D9A0FFC9AF}"/>
    <cellStyle name="Millares 12 2 7 3 8" xfId="15632" xr:uid="{D4237B69-BA8A-4FFC-B6DB-B2A5DC0FC7A4}"/>
    <cellStyle name="Millares 12 2 7 3 8 2" xfId="37135" xr:uid="{87B1D893-D240-4EFD-96DF-7D0564A576F4}"/>
    <cellStyle name="Millares 12 2 7 3 9" xfId="22237" xr:uid="{93A4FA1F-0F50-4B74-9C6C-DA57D82C8E45}"/>
    <cellStyle name="Millares 12 2 7 4" xfId="1001" xr:uid="{18B018FB-5505-4F5D-A14A-9013012CCD2C}"/>
    <cellStyle name="Millares 12 2 7 4 2" xfId="3830" xr:uid="{4FB1C41B-98BA-43DB-8D9D-8A5535ACB091}"/>
    <cellStyle name="Millares 12 2 7 4 2 2" xfId="12096" xr:uid="{AEE72358-3317-4D3A-9923-BBD61BE4F6D6}"/>
    <cellStyle name="Millares 12 2 7 4 2 2 2" xfId="33599" xr:uid="{E7F60D50-C642-42C3-ABBC-574F6140D1B4}"/>
    <cellStyle name="Millares 12 2 7 4 2 3" xfId="18731" xr:uid="{C0D24B1B-8133-482B-9619-7DA33F8F80AB}"/>
    <cellStyle name="Millares 12 2 7 4 2 3 2" xfId="40234" xr:uid="{D7B33C23-DE6E-46FD-8FF9-FB92BA5169A5}"/>
    <cellStyle name="Millares 12 2 7 4 2 4" xfId="25336" xr:uid="{8EFFC2FF-D596-4F0B-B7C0-F093E24089AE}"/>
    <cellStyle name="Millares 12 2 7 4 2 5" xfId="46839" xr:uid="{EFC0E447-B496-4B80-9FC5-B2BF155833C3}"/>
    <cellStyle name="Millares 12 2 7 4 2 6" xfId="53443" xr:uid="{D9EB810C-7F3F-4B93-BC97-CD7B9E331407}"/>
    <cellStyle name="Millares 12 2 7 4 3" xfId="5969" xr:uid="{8952DE5A-D411-4E39-B836-46889F354DF6}"/>
    <cellStyle name="Millares 12 2 7 4 3 2" xfId="14235" xr:uid="{F691ED70-60BA-4308-9107-BBCDC8E85E8C}"/>
    <cellStyle name="Millares 12 2 7 4 3 2 2" xfId="35738" xr:uid="{BF5C9142-A52F-4853-A3E6-953AEBEE9E5B}"/>
    <cellStyle name="Millares 12 2 7 4 3 3" xfId="20870" xr:uid="{D36210C7-B227-43CB-AB19-C1F9B16C6C0F}"/>
    <cellStyle name="Millares 12 2 7 4 3 3 2" xfId="42373" xr:uid="{2657EA27-A8DD-47B3-9EEC-53783022E96C}"/>
    <cellStyle name="Millares 12 2 7 4 3 4" xfId="27475" xr:uid="{B20DAF4B-FE10-4D10-95E3-9367F88B6F4B}"/>
    <cellStyle name="Millares 12 2 7 4 3 5" xfId="48978" xr:uid="{1E295D79-F78F-40AD-A0F3-9FC44A44EA1D}"/>
    <cellStyle name="Millares 12 2 7 4 3 6" xfId="55582" xr:uid="{20FE7658-CFA5-40BA-9F88-A69686EF4424}"/>
    <cellStyle name="Millares 12 2 7 4 4" xfId="7610" xr:uid="{4C0CF7AF-E5E4-4BAD-82BF-FFC64591774E}"/>
    <cellStyle name="Millares 12 2 7 4 4 2" xfId="29113" xr:uid="{4D823524-E781-4B5B-A757-D84AA4DA087E}"/>
    <cellStyle name="Millares 12 2 7 4 5" xfId="9267" xr:uid="{C49A5EF5-0ECA-4744-B391-49B4C4BFDDF4}"/>
    <cellStyle name="Millares 12 2 7 4 5 2" xfId="30770" xr:uid="{FC87A357-C9E2-4906-A833-A138E34EB577}"/>
    <cellStyle name="Millares 12 2 7 4 6" xfId="15902" xr:uid="{5EF33641-3A28-4C4E-8F5F-025FE53D9576}"/>
    <cellStyle name="Millares 12 2 7 4 6 2" xfId="37405" xr:uid="{5441E43C-0BE8-4CDA-B77D-441FC44F7A3F}"/>
    <cellStyle name="Millares 12 2 7 4 7" xfId="22507" xr:uid="{418F710B-E69B-476D-8145-CC62E4E48367}"/>
    <cellStyle name="Millares 12 2 7 4 8" xfId="44010" xr:uid="{3A6ADC0D-8BA4-496A-A716-C05057ABC9C0}"/>
    <cellStyle name="Millares 12 2 7 4 9" xfId="50614" xr:uid="{9B629744-F9B6-482D-9309-1DA4E5C85A11}"/>
    <cellStyle name="Millares 12 2 7 5" xfId="1258" xr:uid="{3B76071D-AF88-498B-AE21-693FBCAD5438}"/>
    <cellStyle name="Millares 12 2 7 5 2" xfId="4087" xr:uid="{30B0464D-6FD6-49ED-A714-506618B90B4D}"/>
    <cellStyle name="Millares 12 2 7 5 2 2" xfId="12353" xr:uid="{5367E687-3917-4248-B5F0-2FDB59C534BE}"/>
    <cellStyle name="Millares 12 2 7 5 2 2 2" xfId="33856" xr:uid="{30280980-3711-49EC-9D25-A3D455F07BC9}"/>
    <cellStyle name="Millares 12 2 7 5 2 3" xfId="18988" xr:uid="{20337B65-C17D-4AF3-AEBB-5D9927D9844A}"/>
    <cellStyle name="Millares 12 2 7 5 2 3 2" xfId="40491" xr:uid="{2B87DCDA-E4C7-44B3-9DFE-AF410DFAC3E8}"/>
    <cellStyle name="Millares 12 2 7 5 2 4" xfId="25593" xr:uid="{9A26DD0C-24D4-445B-888A-4215EDE84337}"/>
    <cellStyle name="Millares 12 2 7 5 2 5" xfId="47096" xr:uid="{F1B12011-E0F7-42FD-B8B7-6B79E9F542B1}"/>
    <cellStyle name="Millares 12 2 7 5 2 6" xfId="53700" xr:uid="{2AAB4154-C0CD-437F-9332-5EBB3A07908E}"/>
    <cellStyle name="Millares 12 2 7 5 3" xfId="6226" xr:uid="{92DD6AFE-B6EE-4092-B3BD-927060A9E758}"/>
    <cellStyle name="Millares 12 2 7 5 3 2" xfId="14492" xr:uid="{9FD7A903-93A1-42D7-943D-41ECA899EEAE}"/>
    <cellStyle name="Millares 12 2 7 5 3 2 2" xfId="35995" xr:uid="{3B840D53-2CC9-48D6-93FE-B1742B325242}"/>
    <cellStyle name="Millares 12 2 7 5 3 3" xfId="21127" xr:uid="{11CD4C4F-9999-48AA-B712-B2E3DC7FF244}"/>
    <cellStyle name="Millares 12 2 7 5 3 3 2" xfId="42630" xr:uid="{998DF7FF-9FB8-4F6E-ABAF-C1018E41FDFF}"/>
    <cellStyle name="Millares 12 2 7 5 3 4" xfId="27732" xr:uid="{E56A4111-C38D-40BF-BA5D-CCE885F0DE29}"/>
    <cellStyle name="Millares 12 2 7 5 3 5" xfId="49235" xr:uid="{F881FF9B-3981-429D-98C3-B8F7AF75BF0B}"/>
    <cellStyle name="Millares 12 2 7 5 3 6" xfId="55839" xr:uid="{08E4C95C-46E4-4281-BE35-9A1868B2F75F}"/>
    <cellStyle name="Millares 12 2 7 5 4" xfId="7867" xr:uid="{ECE22C96-BBD8-4DBF-AD41-53D64339D2D3}"/>
    <cellStyle name="Millares 12 2 7 5 4 2" xfId="29370" xr:uid="{72321656-3CE3-4F36-AD16-67C22506F4C4}"/>
    <cellStyle name="Millares 12 2 7 5 5" xfId="9524" xr:uid="{89BF8B4C-EF4F-4FFE-A78A-3E64545CF329}"/>
    <cellStyle name="Millares 12 2 7 5 5 2" xfId="31027" xr:uid="{C5AD792F-5C24-4522-899F-0A8EB0B21657}"/>
    <cellStyle name="Millares 12 2 7 5 6" xfId="16159" xr:uid="{D4B4DE71-61B9-49A2-AAEF-4CEABBD994B9}"/>
    <cellStyle name="Millares 12 2 7 5 6 2" xfId="37662" xr:uid="{9206CDF0-B426-4860-BF93-0E5BD55DD4CA}"/>
    <cellStyle name="Millares 12 2 7 5 7" xfId="22764" xr:uid="{EAC7754A-EA0C-4064-9445-6D554C365527}"/>
    <cellStyle name="Millares 12 2 7 5 8" xfId="44267" xr:uid="{24418077-7F30-471D-B61E-BF268D2EE3F2}"/>
    <cellStyle name="Millares 12 2 7 5 9" xfId="50871" xr:uid="{0E69DB94-8771-421A-B2A3-470E1CAD9A1D}"/>
    <cellStyle name="Millares 12 2 7 6" xfId="1945" xr:uid="{BD7B9713-41EA-44E2-98E7-AA6DB68D74B6}"/>
    <cellStyle name="Millares 12 2 7 6 2" xfId="10211" xr:uid="{F3174498-D360-4DE2-A459-66CEFF7F5E3A}"/>
    <cellStyle name="Millares 12 2 7 6 2 2" xfId="31714" xr:uid="{2CA9555D-C83C-41C7-AABE-A51EC38ABD42}"/>
    <cellStyle name="Millares 12 2 7 6 3" xfId="16846" xr:uid="{215BD9E6-8112-44F7-A75F-39E76920808C}"/>
    <cellStyle name="Millares 12 2 7 6 3 2" xfId="38349" xr:uid="{929203F8-609C-43A2-9940-C107B4AA6A01}"/>
    <cellStyle name="Millares 12 2 7 6 4" xfId="23451" xr:uid="{7E3D3A93-C54C-4C26-86ED-49765D4B8749}"/>
    <cellStyle name="Millares 12 2 7 6 5" xfId="44954" xr:uid="{EB111512-CBF1-4419-9A6E-11BB882940F7}"/>
    <cellStyle name="Millares 12 2 7 6 6" xfId="51558" xr:uid="{3CB55680-E508-4AA1-8CF0-FFF350E141D4}"/>
    <cellStyle name="Millares 12 2 7 7" xfId="2632" xr:uid="{EA7D0AC8-431D-44FE-98AC-AA571A3ACE74}"/>
    <cellStyle name="Millares 12 2 7 7 2" xfId="10898" xr:uid="{54B82E5F-AB80-4959-B465-BF79CB5F0241}"/>
    <cellStyle name="Millares 12 2 7 7 2 2" xfId="32401" xr:uid="{A6055B00-28E6-42A9-A0A8-15A0E5306CB7}"/>
    <cellStyle name="Millares 12 2 7 7 3" xfId="17533" xr:uid="{A4D36497-4950-4DAE-819F-7F73E6148BCE}"/>
    <cellStyle name="Millares 12 2 7 7 3 2" xfId="39036" xr:uid="{96AC0288-09F4-49EE-9C95-96B7DAA01197}"/>
    <cellStyle name="Millares 12 2 7 7 4" xfId="24138" xr:uid="{BFB06B30-6BA5-4264-9D08-A71C47D1656D}"/>
    <cellStyle name="Millares 12 2 7 7 5" xfId="45641" xr:uid="{DDB7B6F6-A965-495F-9D57-E9CCFC85941C}"/>
    <cellStyle name="Millares 12 2 7 7 6" xfId="52245" xr:uid="{8B9564CB-FB92-41D6-BC92-8E4E77623033}"/>
    <cellStyle name="Millares 12 2 7 8" xfId="3141" xr:uid="{4B94BC60-3A22-4042-AA32-DE979DF1CC65}"/>
    <cellStyle name="Millares 12 2 7 8 2" xfId="11407" xr:uid="{1B80193F-37D6-4241-96E1-586A955AD22E}"/>
    <cellStyle name="Millares 12 2 7 8 2 2" xfId="32910" xr:uid="{6ACE3ABB-86E8-48B4-ABAA-6FF24B1F65D6}"/>
    <cellStyle name="Millares 12 2 7 8 3" xfId="18042" xr:uid="{425DEAAB-09E9-4286-88C6-0C6195B1CA02}"/>
    <cellStyle name="Millares 12 2 7 8 3 2" xfId="39545" xr:uid="{3C2262C1-80CA-4426-B595-26EF478F6325}"/>
    <cellStyle name="Millares 12 2 7 8 4" xfId="24647" xr:uid="{7B5BA429-5BF5-437B-9EF9-B678B5593AC1}"/>
    <cellStyle name="Millares 12 2 7 8 5" xfId="46150" xr:uid="{2D1FF478-234E-4DB1-9366-0093C02C0DC2}"/>
    <cellStyle name="Millares 12 2 7 8 6" xfId="52754" xr:uid="{AEDC9DDF-8C3E-4ED9-B1C2-1CB975ED61BD}"/>
    <cellStyle name="Millares 12 2 7 9" xfId="4776" xr:uid="{8AACF57A-47BC-46F3-99CA-57778E3EEE74}"/>
    <cellStyle name="Millares 12 2 7 9 2" xfId="13042" xr:uid="{7DB950B1-C1F3-4930-AD56-56095D1E4E9A}"/>
    <cellStyle name="Millares 12 2 7 9 2 2" xfId="34545" xr:uid="{8C9ACED4-13A3-484C-ABB3-D2C83E9A1542}"/>
    <cellStyle name="Millares 12 2 7 9 3" xfId="19677" xr:uid="{016B1234-5690-4B51-9256-D4EF7506E847}"/>
    <cellStyle name="Millares 12 2 7 9 3 2" xfId="41180" xr:uid="{D01EB632-D15A-40D0-A2EF-7E9A6960BE7E}"/>
    <cellStyle name="Millares 12 2 7 9 4" xfId="26282" xr:uid="{6DA2F13F-DDF3-42D7-B3F7-B0D586D88A8C}"/>
    <cellStyle name="Millares 12 2 7 9 5" xfId="47785" xr:uid="{190F51F7-60A3-417B-BA6A-FA6732D2977E}"/>
    <cellStyle name="Millares 12 2 7 9 6" xfId="54389" xr:uid="{9A5B247E-7597-4D89-8DD6-3325778F447D}"/>
    <cellStyle name="Millares 12 2 8" xfId="322" xr:uid="{FD084E40-94DD-4C48-9F18-67752AA7DD26}"/>
    <cellStyle name="Millares 12 2 8 10" xfId="15225" xr:uid="{A49EEBD0-3E1F-420D-8814-8288B39F8791}"/>
    <cellStyle name="Millares 12 2 8 10 2" xfId="36728" xr:uid="{D50F40DC-F479-49C7-B4EC-3291978CFC7C}"/>
    <cellStyle name="Millares 12 2 8 11" xfId="21830" xr:uid="{D7B4BE6A-38FF-4D73-BB9D-5C53F96FD8C7}"/>
    <cellStyle name="Millares 12 2 8 12" xfId="43333" xr:uid="{BA82B7BA-60F0-49D4-8381-611353E12E77}"/>
    <cellStyle name="Millares 12 2 8 13" xfId="49937" xr:uid="{6DEBCFCF-212A-4470-A84A-CAC15044FB24}"/>
    <cellStyle name="Millares 12 2 8 2" xfId="1270" xr:uid="{8488FBCE-EF31-4FFF-AD82-3D9D131DCBE2}"/>
    <cellStyle name="Millares 12 2 8 2 2" xfId="4099" xr:uid="{C9BE41D2-7D57-45B0-9CFC-39571C0C140E}"/>
    <cellStyle name="Millares 12 2 8 2 2 2" xfId="12365" xr:uid="{FBF2ADD7-697A-4F68-8F1C-CBED6EF7B02F}"/>
    <cellStyle name="Millares 12 2 8 2 2 2 2" xfId="33868" xr:uid="{A2B7FE4A-6DB3-4BB6-A9C9-07D60D508D9D}"/>
    <cellStyle name="Millares 12 2 8 2 2 3" xfId="19000" xr:uid="{BCE9FAA7-ED6E-456A-84D7-0369226C52A2}"/>
    <cellStyle name="Millares 12 2 8 2 2 3 2" xfId="40503" xr:uid="{128658F3-2859-4B1D-9E02-6A673CCF33BC}"/>
    <cellStyle name="Millares 12 2 8 2 2 4" xfId="25605" xr:uid="{FDD362FB-C8F1-46F7-A9F7-EF8C4D1FC227}"/>
    <cellStyle name="Millares 12 2 8 2 2 5" xfId="47108" xr:uid="{CB586B35-3885-4F83-8D14-E53C41A1EA00}"/>
    <cellStyle name="Millares 12 2 8 2 2 6" xfId="53712" xr:uid="{00FD9515-5BD1-48DB-8CFE-CA3F49290A55}"/>
    <cellStyle name="Millares 12 2 8 2 3" xfId="6238" xr:uid="{369FED84-5786-444B-8AB0-557C2F651BC8}"/>
    <cellStyle name="Millares 12 2 8 2 3 2" xfId="14504" xr:uid="{69DC7C5A-9691-4757-8EA1-F42ED7138C30}"/>
    <cellStyle name="Millares 12 2 8 2 3 2 2" xfId="36007" xr:uid="{97CF5C75-EE2D-4F95-BA9E-592D151C0428}"/>
    <cellStyle name="Millares 12 2 8 2 3 3" xfId="21139" xr:uid="{6EA67643-7A51-4507-93AA-11D6253FEFE0}"/>
    <cellStyle name="Millares 12 2 8 2 3 3 2" xfId="42642" xr:uid="{B4462FD4-4C7D-45EA-81D6-271170CD3D09}"/>
    <cellStyle name="Millares 12 2 8 2 3 4" xfId="27744" xr:uid="{97EBFB97-312A-4800-B020-3D53B5E63B01}"/>
    <cellStyle name="Millares 12 2 8 2 3 5" xfId="49247" xr:uid="{8A0E2AD1-28D5-44BF-8F30-C0A00FE19504}"/>
    <cellStyle name="Millares 12 2 8 2 3 6" xfId="55851" xr:uid="{D462923B-B269-417A-A1F3-5D5109A32F51}"/>
    <cellStyle name="Millares 12 2 8 2 4" xfId="7879" xr:uid="{EBF1FB31-EEE1-456D-9A9A-CACD841AEFD3}"/>
    <cellStyle name="Millares 12 2 8 2 4 2" xfId="29382" xr:uid="{5A66A556-E1D9-4B6E-A2DD-453DC3DE613A}"/>
    <cellStyle name="Millares 12 2 8 2 5" xfId="9536" xr:uid="{D0A11531-DEF0-431E-AF51-1A756F5D1837}"/>
    <cellStyle name="Millares 12 2 8 2 5 2" xfId="31039" xr:uid="{BF5C8937-D841-412C-8B83-381076481E82}"/>
    <cellStyle name="Millares 12 2 8 2 6" xfId="16171" xr:uid="{6C9D5E08-2DBF-454B-89D5-2F20BE628DC7}"/>
    <cellStyle name="Millares 12 2 8 2 6 2" xfId="37674" xr:uid="{61573A38-65F2-4069-A251-18B8B8342091}"/>
    <cellStyle name="Millares 12 2 8 2 7" xfId="22776" xr:uid="{5BC5028E-F515-4CEA-9195-29A1D73EDAED}"/>
    <cellStyle name="Millares 12 2 8 2 8" xfId="44279" xr:uid="{85A72D04-A887-4E44-AE17-2F74585B7242}"/>
    <cellStyle name="Millares 12 2 8 2 9" xfId="50883" xr:uid="{EFF11865-7E1C-4EB7-B4F5-1798893C8D2F}"/>
    <cellStyle name="Millares 12 2 8 3" xfId="1957" xr:uid="{8E4220E6-9970-449D-A5EF-EE673E633EA5}"/>
    <cellStyle name="Millares 12 2 8 3 2" xfId="10223" xr:uid="{C6B2F128-A6AF-4743-A2CE-41E58E88B730}"/>
    <cellStyle name="Millares 12 2 8 3 2 2" xfId="31726" xr:uid="{7C98D7BC-B35D-4961-BEBD-F7C5C51F7393}"/>
    <cellStyle name="Millares 12 2 8 3 3" xfId="16858" xr:uid="{7D46B995-967B-4A13-84C2-9EFBF2B646B5}"/>
    <cellStyle name="Millares 12 2 8 3 3 2" xfId="38361" xr:uid="{80216B03-78DA-4777-A378-45D956EDBC3D}"/>
    <cellStyle name="Millares 12 2 8 3 4" xfId="23463" xr:uid="{8D44C838-C974-4C0D-80CF-81048E1B2F90}"/>
    <cellStyle name="Millares 12 2 8 3 5" xfId="44966" xr:uid="{5471CB95-4C7F-47F8-8C3F-E9B475D9FA0F}"/>
    <cellStyle name="Millares 12 2 8 3 6" xfId="51570" xr:uid="{C752F5B7-A2A9-4AFD-AAF1-F7DC01DC7060}"/>
    <cellStyle name="Millares 12 2 8 4" xfId="2756" xr:uid="{E6A4A821-D5F9-44F5-A408-012DE86D82CF}"/>
    <cellStyle name="Millares 12 2 8 4 2" xfId="11022" xr:uid="{0C624331-C877-4167-8FC0-C6669926DCAB}"/>
    <cellStyle name="Millares 12 2 8 4 2 2" xfId="32525" xr:uid="{3242E1CF-85C0-43DF-81DA-F6559F9F1875}"/>
    <cellStyle name="Millares 12 2 8 4 3" xfId="17657" xr:uid="{C873AAC9-BEB9-472C-81FD-6DC398DAE594}"/>
    <cellStyle name="Millares 12 2 8 4 3 2" xfId="39160" xr:uid="{E075D0EE-25F6-47DB-9A18-20B175D56AD7}"/>
    <cellStyle name="Millares 12 2 8 4 4" xfId="24262" xr:uid="{E1AFCC93-ADB6-4BCC-A8C7-4D636F1C11CB}"/>
    <cellStyle name="Millares 12 2 8 4 5" xfId="45765" xr:uid="{C0344DD4-BE12-48A4-AC4A-765760B4F47C}"/>
    <cellStyle name="Millares 12 2 8 4 6" xfId="52369" xr:uid="{5AE4C7D4-B31E-45B6-9ABA-DBF4D2B30013}"/>
    <cellStyle name="Millares 12 2 8 5" xfId="3153" xr:uid="{650EBC5E-BF93-4849-8B60-20A1127FDD47}"/>
    <cellStyle name="Millares 12 2 8 5 2" xfId="11419" xr:uid="{319C92A9-2967-4A26-8AC0-1D7778D944AC}"/>
    <cellStyle name="Millares 12 2 8 5 2 2" xfId="32922" xr:uid="{B7DEFAB6-2929-4BA4-A1A3-7E45B19EB367}"/>
    <cellStyle name="Millares 12 2 8 5 3" xfId="18054" xr:uid="{560CE71E-FD9F-44E3-B095-5C6104027E92}"/>
    <cellStyle name="Millares 12 2 8 5 3 2" xfId="39557" xr:uid="{68C3C385-F7EF-4D8E-AF36-C4B3902737B0}"/>
    <cellStyle name="Millares 12 2 8 5 4" xfId="24659" xr:uid="{8A69EB3E-9AEA-42DF-9F7C-A7DCC710BDCF}"/>
    <cellStyle name="Millares 12 2 8 5 5" xfId="46162" xr:uid="{D596D771-247B-41A6-BA21-153C7424B64F}"/>
    <cellStyle name="Millares 12 2 8 5 6" xfId="52766" xr:uid="{23A7B8AD-A7D9-45F7-B208-3199BD9D2FB0}"/>
    <cellStyle name="Millares 12 2 8 6" xfId="4900" xr:uid="{CE2675D2-6C96-4FF1-9151-CFC1ED982336}"/>
    <cellStyle name="Millares 12 2 8 6 2" xfId="13166" xr:uid="{1DE23E8F-68D1-4548-8D8C-7593DAB77327}"/>
    <cellStyle name="Millares 12 2 8 6 2 2" xfId="34669" xr:uid="{ACB4E4DB-0822-4D78-A9D6-75D8FF2947E4}"/>
    <cellStyle name="Millares 12 2 8 6 3" xfId="19801" xr:uid="{387F94DF-8E2F-4C50-8037-B527FF568C4C}"/>
    <cellStyle name="Millares 12 2 8 6 3 2" xfId="41304" xr:uid="{A12C9037-0BE9-4A10-8EF8-6B63DB42DEC2}"/>
    <cellStyle name="Millares 12 2 8 6 4" xfId="26406" xr:uid="{593E91C3-B8AE-4375-B699-9289F32D0C38}"/>
    <cellStyle name="Millares 12 2 8 6 5" xfId="47909" xr:uid="{82E922E4-5A7F-4A89-8861-D7494873643C}"/>
    <cellStyle name="Millares 12 2 8 6 6" xfId="54513" xr:uid="{95EF8A46-FDE0-4B85-AF10-27BAD97AD833}"/>
    <cellStyle name="Millares 12 2 8 7" xfId="5292" xr:uid="{18ED063E-42F8-4DE0-9C2C-A9491E185CBF}"/>
    <cellStyle name="Millares 12 2 8 7 2" xfId="13558" xr:uid="{44DE8FA1-DD4E-4658-A669-493D12801916}"/>
    <cellStyle name="Millares 12 2 8 7 2 2" xfId="35061" xr:uid="{05395AF1-5BA7-4151-B356-7781D92B8CE8}"/>
    <cellStyle name="Millares 12 2 8 7 3" xfId="20193" xr:uid="{1568B18F-B333-40A8-B543-B0622C118CBB}"/>
    <cellStyle name="Millares 12 2 8 7 3 2" xfId="41696" xr:uid="{A619EA49-C303-44DF-B1A9-B7720942A6F9}"/>
    <cellStyle name="Millares 12 2 8 7 4" xfId="26798" xr:uid="{45B65EE4-85A6-4A4D-80E1-E33444E8B42B}"/>
    <cellStyle name="Millares 12 2 8 7 5" xfId="48301" xr:uid="{D2220126-1900-4C4C-B82C-44F1E3B15F3F}"/>
    <cellStyle name="Millares 12 2 8 7 6" xfId="54905" xr:uid="{D43B3D65-2A45-47B7-8FF1-F7670466010D}"/>
    <cellStyle name="Millares 12 2 8 8" xfId="6933" xr:uid="{92B9D9C0-47EF-4301-A8E7-FED1A5144484}"/>
    <cellStyle name="Millares 12 2 8 8 2" xfId="28436" xr:uid="{51ECC50A-3315-4896-BBAB-F9CF1719AF88}"/>
    <cellStyle name="Millares 12 2 8 9" xfId="8589" xr:uid="{A7A04C15-3081-4831-881A-D41C0EEBE484}"/>
    <cellStyle name="Millares 12 2 8 9 2" xfId="30092" xr:uid="{AE34AFC2-8AD6-4B83-B948-4D1F862BD932}"/>
    <cellStyle name="Millares 12 2 9" xfId="606" xr:uid="{6C6C67FB-28F2-406D-B8F5-D71394F22F29}"/>
    <cellStyle name="Millares 12 2 9 10" xfId="43615" xr:uid="{364C9833-2B8F-4BC1-A199-292C559083E7}"/>
    <cellStyle name="Millares 12 2 9 11" xfId="50219" xr:uid="{4EBAAE99-F1D2-4413-8839-885591DE58CF}"/>
    <cellStyle name="Millares 12 2 9 2" xfId="1552" xr:uid="{29CCF750-C800-4D46-840F-29959E3C0E07}"/>
    <cellStyle name="Millares 12 2 9 2 2" xfId="4381" xr:uid="{B21CF172-E2CD-44E5-AC67-6BC588472CC9}"/>
    <cellStyle name="Millares 12 2 9 2 2 2" xfId="12647" xr:uid="{9BFBC459-EA85-4543-A559-603090A50D7C}"/>
    <cellStyle name="Millares 12 2 9 2 2 2 2" xfId="34150" xr:uid="{AE4C6077-0781-447F-9324-7D58107038DB}"/>
    <cellStyle name="Millares 12 2 9 2 2 3" xfId="19282" xr:uid="{2C122A01-6204-4C63-8684-C31A59A89864}"/>
    <cellStyle name="Millares 12 2 9 2 2 3 2" xfId="40785" xr:uid="{B9DE63A3-CC75-49BD-BF83-41D48D8310E4}"/>
    <cellStyle name="Millares 12 2 9 2 2 4" xfId="25887" xr:uid="{939F8AF4-C3F9-4DD8-B8EC-354AEA0744E1}"/>
    <cellStyle name="Millares 12 2 9 2 2 5" xfId="47390" xr:uid="{8528A07F-0C58-4FB3-B66C-840555D94923}"/>
    <cellStyle name="Millares 12 2 9 2 2 6" xfId="53994" xr:uid="{31DC0D02-68C8-4F2F-96A2-440D232C4EB3}"/>
    <cellStyle name="Millares 12 2 9 2 3" xfId="6520" xr:uid="{91A2B48F-6765-4B28-A317-B65C129F0B8B}"/>
    <cellStyle name="Millares 12 2 9 2 3 2" xfId="14786" xr:uid="{40CD55CA-D563-420E-AB09-06C849B1CB49}"/>
    <cellStyle name="Millares 12 2 9 2 3 2 2" xfId="36289" xr:uid="{0E48BFAA-C4EE-4113-9EB9-5F30F5150E55}"/>
    <cellStyle name="Millares 12 2 9 2 3 3" xfId="21421" xr:uid="{2DD22CCB-4636-4CCD-B950-5F07B9A04A56}"/>
    <cellStyle name="Millares 12 2 9 2 3 3 2" xfId="42924" xr:uid="{60EF238F-8263-4C70-B598-74A2C2667F33}"/>
    <cellStyle name="Millares 12 2 9 2 3 4" xfId="28026" xr:uid="{892DBD1C-8B44-4C58-ADDF-71D92DFDBAA4}"/>
    <cellStyle name="Millares 12 2 9 2 3 5" xfId="49529" xr:uid="{0A8C8277-B65B-45B2-B761-EA77A762EED2}"/>
    <cellStyle name="Millares 12 2 9 2 3 6" xfId="56133" xr:uid="{60ACA2CC-CFF0-419A-9C16-128E6A24C047}"/>
    <cellStyle name="Millares 12 2 9 2 4" xfId="8161" xr:uid="{AAD8ED7A-E538-4CEF-9D33-64B741DE6F06}"/>
    <cellStyle name="Millares 12 2 9 2 4 2" xfId="29664" xr:uid="{05A32ED5-3DD8-4934-985B-5CD355DA9756}"/>
    <cellStyle name="Millares 12 2 9 2 5" xfId="9818" xr:uid="{B8FD7D3D-2255-4207-8084-D2CF9491F1CF}"/>
    <cellStyle name="Millares 12 2 9 2 5 2" xfId="31321" xr:uid="{5905CD94-1611-49EB-9D54-20003CDDA4EE}"/>
    <cellStyle name="Millares 12 2 9 2 6" xfId="16453" xr:uid="{4C0A6122-675F-4963-8FB1-408141540E5B}"/>
    <cellStyle name="Millares 12 2 9 2 6 2" xfId="37956" xr:uid="{10A4E344-58C3-40F9-A6AA-2AFC11810A1B}"/>
    <cellStyle name="Millares 12 2 9 2 7" xfId="23058" xr:uid="{EE43A69D-9A4E-4933-AC54-EE9C243CA868}"/>
    <cellStyle name="Millares 12 2 9 2 8" xfId="44561" xr:uid="{1083A0BB-DD7D-4DF3-ACF4-B1F7203187F8}"/>
    <cellStyle name="Millares 12 2 9 2 9" xfId="51165" xr:uid="{AE97980C-BD1C-44CE-B747-6F8652D204B1}"/>
    <cellStyle name="Millares 12 2 9 3" xfId="2239" xr:uid="{7B47A3C9-8822-4C8F-8339-BE98F892F928}"/>
    <cellStyle name="Millares 12 2 9 3 2" xfId="10505" xr:uid="{5873476B-FAA9-4DFE-9560-CB6BE7FE39FD}"/>
    <cellStyle name="Millares 12 2 9 3 2 2" xfId="32008" xr:uid="{18AA19DC-28DF-49C5-AAA7-8DB019B4B499}"/>
    <cellStyle name="Millares 12 2 9 3 3" xfId="17140" xr:uid="{631E5734-EC88-4A8A-AC38-7A731FA03502}"/>
    <cellStyle name="Millares 12 2 9 3 3 2" xfId="38643" xr:uid="{32244508-180A-49A8-9194-99C8E1BF7B05}"/>
    <cellStyle name="Millares 12 2 9 3 4" xfId="23745" xr:uid="{E7E1B355-9D48-44EC-B1E4-8F413D0D7D6B}"/>
    <cellStyle name="Millares 12 2 9 3 5" xfId="45248" xr:uid="{36E1A0CC-28D0-403E-938C-DFF965B522D4}"/>
    <cellStyle name="Millares 12 2 9 3 6" xfId="51852" xr:uid="{6E63EF21-A4FA-4E1D-8E69-A392B3E683A0}"/>
    <cellStyle name="Millares 12 2 9 4" xfId="3435" xr:uid="{8F0779C3-6428-470C-8AC3-32A1018A17D5}"/>
    <cellStyle name="Millares 12 2 9 4 2" xfId="11701" xr:uid="{A21B13FF-B1B4-4E76-AC53-4BBC18F940C7}"/>
    <cellStyle name="Millares 12 2 9 4 2 2" xfId="33204" xr:uid="{463E41DA-9A3C-438B-B391-7ABC75E0D552}"/>
    <cellStyle name="Millares 12 2 9 4 3" xfId="18336" xr:uid="{EE40BE6D-0DA1-4A05-BC2C-484C2A9F6F36}"/>
    <cellStyle name="Millares 12 2 9 4 3 2" xfId="39839" xr:uid="{9AF5E593-6A7D-4F88-A1E5-A99D0B9017F2}"/>
    <cellStyle name="Millares 12 2 9 4 4" xfId="24941" xr:uid="{581438EF-6F01-45BA-BC51-E2E2100C0FB7}"/>
    <cellStyle name="Millares 12 2 9 4 5" xfId="46444" xr:uid="{17508F3B-DDD1-4A5E-9B16-E720AC1CF85C}"/>
    <cellStyle name="Millares 12 2 9 4 6" xfId="53048" xr:uid="{156E89E8-7E8B-4FE0-856D-1E16CB8875A1}"/>
    <cellStyle name="Millares 12 2 9 5" xfId="5574" xr:uid="{6B0BECB2-F405-4D7A-8FB6-973E0C9D2251}"/>
    <cellStyle name="Millares 12 2 9 5 2" xfId="13840" xr:uid="{B2E4CBC1-D856-49D0-8F4C-12C654011FB0}"/>
    <cellStyle name="Millares 12 2 9 5 2 2" xfId="35343" xr:uid="{66705EC3-8CCF-4B3E-AA62-3A722927B17E}"/>
    <cellStyle name="Millares 12 2 9 5 3" xfId="20475" xr:uid="{91C6FA98-B47F-4437-9880-A90897011A48}"/>
    <cellStyle name="Millares 12 2 9 5 3 2" xfId="41978" xr:uid="{F41C26FF-1448-4108-8AC1-AD263A37BEF1}"/>
    <cellStyle name="Millares 12 2 9 5 4" xfId="27080" xr:uid="{A841E691-2D2D-48F6-A33F-D4087D184FFC}"/>
    <cellStyle name="Millares 12 2 9 5 5" xfId="48583" xr:uid="{49552162-F855-43E0-B051-8B1F51E7C502}"/>
    <cellStyle name="Millares 12 2 9 5 6" xfId="55187" xr:uid="{FCC4337C-F397-4E95-9E1E-0011B3A7D241}"/>
    <cellStyle name="Millares 12 2 9 6" xfId="7215" xr:uid="{6F486D6E-8BBB-4357-9352-F1E7E1E66D7F}"/>
    <cellStyle name="Millares 12 2 9 6 2" xfId="28718" xr:uid="{FE796ABC-763D-417C-B678-ACEB96EF3FBD}"/>
    <cellStyle name="Millares 12 2 9 7" xfId="8872" xr:uid="{788F9ECE-92D8-4DEE-9F25-1E04980E55A1}"/>
    <cellStyle name="Millares 12 2 9 7 2" xfId="30375" xr:uid="{034E6E2C-2F8F-4BCB-B6E9-11D076C12723}"/>
    <cellStyle name="Millares 12 2 9 8" xfId="15507" xr:uid="{88D0A985-8106-4292-AEE5-E14750382AF2}"/>
    <cellStyle name="Millares 12 2 9 8 2" xfId="37010" xr:uid="{864BEB64-3382-429A-989E-8CCFB991043D}"/>
    <cellStyle name="Millares 12 2 9 9" xfId="22112" xr:uid="{8D04B3B7-DDBE-4136-8636-7F72233D9BE5}"/>
    <cellStyle name="Millares 12 3" xfId="131" xr:uid="{C3764529-4B3D-4291-9C45-5D2EDD0BCE27}"/>
    <cellStyle name="Millares 12 3 10" xfId="3034" xr:uid="{FAE7E372-4171-42F3-9418-7F42FDCC94E1}"/>
    <cellStyle name="Millares 12 3 10 2" xfId="11300" xr:uid="{37B0DA4C-DF32-4FA0-B2EC-F6C582BE9FA8}"/>
    <cellStyle name="Millares 12 3 10 2 2" xfId="32803" xr:uid="{0C6FC1BE-F204-4F29-9B66-55AF4A8A50E6}"/>
    <cellStyle name="Millares 12 3 10 3" xfId="17935" xr:uid="{B48C4A20-4ADD-444E-9832-683BF0B211A8}"/>
    <cellStyle name="Millares 12 3 10 3 2" xfId="39438" xr:uid="{8C4DFF6A-F235-486D-B134-FB09E55CAA0E}"/>
    <cellStyle name="Millares 12 3 10 4" xfId="24540" xr:uid="{296CD0FD-0A20-4213-8060-1D6483D9E387}"/>
    <cellStyle name="Millares 12 3 10 5" xfId="46043" xr:uid="{D60AA4CA-A745-4D02-BB8B-30D77F475D37}"/>
    <cellStyle name="Millares 12 3 10 6" xfId="52647" xr:uid="{FC72CF56-87A7-4834-B381-4BC764D05827}"/>
    <cellStyle name="Millares 12 3 11" xfId="4669" xr:uid="{963080F0-F6F7-4E76-BF40-AE2F1458E8BD}"/>
    <cellStyle name="Millares 12 3 11 2" xfId="12935" xr:uid="{42DAD713-AC57-4F4E-BD38-A43E35742A6C}"/>
    <cellStyle name="Millares 12 3 11 2 2" xfId="34438" xr:uid="{BB4BD3E1-14F0-44B2-BDFD-F79C4CC653ED}"/>
    <cellStyle name="Millares 12 3 11 3" xfId="19570" xr:uid="{49C5A0B8-E9D6-4079-B67E-F03447CDB6E3}"/>
    <cellStyle name="Millares 12 3 11 3 2" xfId="41073" xr:uid="{1230C2C2-BE64-4B60-A79F-9F63B292F925}"/>
    <cellStyle name="Millares 12 3 11 4" xfId="26175" xr:uid="{9A8D0106-72C9-4A1F-B57D-7429D7E2BF7E}"/>
    <cellStyle name="Millares 12 3 11 5" xfId="47678" xr:uid="{E4199F1E-EA71-4BFB-B72C-2B5841F46551}"/>
    <cellStyle name="Millares 12 3 11 6" xfId="54282" xr:uid="{3DE600DF-BF95-405A-A87E-8ADE31C3104C}"/>
    <cellStyle name="Millares 12 3 12" xfId="5172" xr:uid="{B82A6BF5-CA08-4F38-8B07-A9D58AFB2789}"/>
    <cellStyle name="Millares 12 3 12 2" xfId="13438" xr:uid="{EA6429BF-8845-45C6-8F07-CEE1BC8CA93A}"/>
    <cellStyle name="Millares 12 3 12 2 2" xfId="34941" xr:uid="{9EA9D4A1-26D6-48F6-A984-A7972891FA75}"/>
    <cellStyle name="Millares 12 3 12 3" xfId="20073" xr:uid="{B29D6058-1FF4-4DD2-B034-2B555F6CD187}"/>
    <cellStyle name="Millares 12 3 12 3 2" xfId="41576" xr:uid="{47820E1E-F55F-4508-95B6-E7812237788B}"/>
    <cellStyle name="Millares 12 3 12 4" xfId="26678" xr:uid="{BD71392E-04A9-40DB-A1EE-0B6EF25C22E5}"/>
    <cellStyle name="Millares 12 3 12 5" xfId="48181" xr:uid="{42A9C000-AC50-4611-BD2E-861390269C0F}"/>
    <cellStyle name="Millares 12 3 12 6" xfId="54785" xr:uid="{4A7CE997-BC5C-4002-9018-B62C258F6982}"/>
    <cellStyle name="Millares 12 3 13" xfId="6813" xr:uid="{A696A4FA-224D-42FE-ABFA-5364DE127EA5}"/>
    <cellStyle name="Millares 12 3 13 2" xfId="28316" xr:uid="{96E9CC34-D5D3-473C-B9CC-6B079A8B6D49}"/>
    <cellStyle name="Millares 12 3 14" xfId="8467" xr:uid="{C6D609AA-B355-4D69-B673-6989084106F7}"/>
    <cellStyle name="Millares 12 3 14 2" xfId="29970" xr:uid="{13078322-B05A-4435-BCC1-316FD8FABDF4}"/>
    <cellStyle name="Millares 12 3 15" xfId="15106" xr:uid="{9243CC55-B809-485C-90B9-B0DDFCCCDEBB}"/>
    <cellStyle name="Millares 12 3 15 2" xfId="36609" xr:uid="{6A167B54-426E-4996-B7C5-42112AC5814B}"/>
    <cellStyle name="Millares 12 3 16" xfId="21711" xr:uid="{9F377811-702D-4423-83B7-112E4497C69D}"/>
    <cellStyle name="Millares 12 3 17" xfId="43214" xr:uid="{F016F350-37CF-40A5-BF52-10E252136087}"/>
    <cellStyle name="Millares 12 3 18" xfId="49818" xr:uid="{1127868E-64AE-4221-BAA4-AF2768611CD1}"/>
    <cellStyle name="Millares 12 3 2" xfId="169" xr:uid="{65296DBC-6805-4B47-9C78-611A9985DD0A}"/>
    <cellStyle name="Millares 12 3 2 10" xfId="4706" xr:uid="{CBD02CB7-8357-4369-BB2B-A1A9F36E77FB}"/>
    <cellStyle name="Millares 12 3 2 10 2" xfId="12972" xr:uid="{45580D6B-E82D-4758-8E68-9F26AFF67CE8}"/>
    <cellStyle name="Millares 12 3 2 10 2 2" xfId="34475" xr:uid="{446C5F86-491B-41E9-B235-EE3C33DB0C76}"/>
    <cellStyle name="Millares 12 3 2 10 3" xfId="19607" xr:uid="{A427A251-ABBE-4559-AFAA-AE787D7E377E}"/>
    <cellStyle name="Millares 12 3 2 10 3 2" xfId="41110" xr:uid="{31A865B7-1EB8-4C93-9B37-AC0E298209CE}"/>
    <cellStyle name="Millares 12 3 2 10 4" xfId="26212" xr:uid="{30BEEA0C-4948-4380-BA34-92B4B2502D25}"/>
    <cellStyle name="Millares 12 3 2 10 5" xfId="47715" xr:uid="{2CC02A8E-26AD-4636-B575-9363E221EC8E}"/>
    <cellStyle name="Millares 12 3 2 10 6" xfId="54319" xr:uid="{0F807F03-8FE6-49F1-A988-C99C0CA5B5A4}"/>
    <cellStyle name="Millares 12 3 2 11" xfId="5209" xr:uid="{A9D4320D-7340-43F0-B4F5-3FB6D9B114EB}"/>
    <cellStyle name="Millares 12 3 2 11 2" xfId="13475" xr:uid="{EDFABFA7-B963-4A22-8455-471EC7DD91C2}"/>
    <cellStyle name="Millares 12 3 2 11 2 2" xfId="34978" xr:uid="{1B05CD44-D56C-4F79-A196-6F1D5AE773FD}"/>
    <cellStyle name="Millares 12 3 2 11 3" xfId="20110" xr:uid="{CB203C51-F54E-460C-B8A5-CE91CFF1F00E}"/>
    <cellStyle name="Millares 12 3 2 11 3 2" xfId="41613" xr:uid="{4EDB8996-06F2-45B4-AF60-84652635AD5D}"/>
    <cellStyle name="Millares 12 3 2 11 4" xfId="26715" xr:uid="{A2E1D7CC-5BF7-42CF-AC18-68E374019EBD}"/>
    <cellStyle name="Millares 12 3 2 11 5" xfId="48218" xr:uid="{CED7854C-1A84-46FE-8A48-9402784A76F1}"/>
    <cellStyle name="Millares 12 3 2 11 6" xfId="54822" xr:uid="{7FE0C160-0450-4675-9A26-405F4C2FB1A2}"/>
    <cellStyle name="Millares 12 3 2 12" xfId="6850" xr:uid="{CD151378-65C9-43FE-A2A5-976D9BAC44B6}"/>
    <cellStyle name="Millares 12 3 2 12 2" xfId="28353" xr:uid="{C490F521-03FB-4262-BF6E-621CB2FD569A}"/>
    <cellStyle name="Millares 12 3 2 13" xfId="8504" xr:uid="{15A3F82A-D1B8-44EF-B5C0-43F21311DAE6}"/>
    <cellStyle name="Millares 12 3 2 13 2" xfId="30007" xr:uid="{52F7C96E-A8C7-4631-9AD4-D11DB381340E}"/>
    <cellStyle name="Millares 12 3 2 14" xfId="15143" xr:uid="{8541A3A5-19DD-443B-8F7E-6C596F3008E7}"/>
    <cellStyle name="Millares 12 3 2 14 2" xfId="36646" xr:uid="{645876AD-1561-466D-A456-8B262C2695E5}"/>
    <cellStyle name="Millares 12 3 2 15" xfId="21748" xr:uid="{62CDCDC8-AF6B-4888-AA78-DAD0B50B9559}"/>
    <cellStyle name="Millares 12 3 2 16" xfId="43251" xr:uid="{391972A8-1D81-44E6-9DE2-A0B72C2ABC7A}"/>
    <cellStyle name="Millares 12 3 2 17" xfId="49855" xr:uid="{50A77591-EF22-4B48-B1E1-4EB2F01F659D}"/>
    <cellStyle name="Millares 12 3 2 2" xfId="501" xr:uid="{7FD5EA2A-D348-4706-B485-4DB5B376658C}"/>
    <cellStyle name="Millares 12 3 2 2 10" xfId="7112" xr:uid="{F96D6D07-8ADB-44AB-B02C-2A4E54D20EBC}"/>
    <cellStyle name="Millares 12 3 2 2 10 2" xfId="28615" xr:uid="{317DD139-672D-4920-AF77-FC90EC51C467}"/>
    <cellStyle name="Millares 12 3 2 2 11" xfId="8768" xr:uid="{D5C7F530-D4D0-48A3-B675-65636D4CAE59}"/>
    <cellStyle name="Millares 12 3 2 2 11 2" xfId="30271" xr:uid="{BC654259-160D-48AA-BE55-1792A4890D24}"/>
    <cellStyle name="Millares 12 3 2 2 12" xfId="15404" xr:uid="{FEA709AA-6C3D-4F27-826B-928F4C06A154}"/>
    <cellStyle name="Millares 12 3 2 2 12 2" xfId="36907" xr:uid="{EE7FC147-DD9B-45F9-BB5B-DDB3108B6A84}"/>
    <cellStyle name="Millares 12 3 2 2 13" xfId="22009" xr:uid="{51739622-1A8E-4B13-BB50-D07523EBB9A1}"/>
    <cellStyle name="Millares 12 3 2 2 14" xfId="43512" xr:uid="{96C54698-C9F7-45C5-91D8-87B7CB03D289}"/>
    <cellStyle name="Millares 12 3 2 2 15" xfId="50116" xr:uid="{81E21886-E70E-4EB3-9379-929F36018AF4}"/>
    <cellStyle name="Millares 12 3 2 2 2" xfId="783" xr:uid="{3D788778-30D7-4A8E-9F45-FE63B446A00F}"/>
    <cellStyle name="Millares 12 3 2 2 2 10" xfId="15684" xr:uid="{7C931EF5-22E8-4BF1-9082-EA87259A98E4}"/>
    <cellStyle name="Millares 12 3 2 2 2 10 2" xfId="37187" xr:uid="{CB927830-FF90-4C20-B388-6B52D959FAEA}"/>
    <cellStyle name="Millares 12 3 2 2 2 11" xfId="22289" xr:uid="{779D4F2F-293D-42D2-ACEB-E83E4EC36291}"/>
    <cellStyle name="Millares 12 3 2 2 2 12" xfId="43792" xr:uid="{C20A4D80-3BD0-4DA3-8B32-65BBB13D718C}"/>
    <cellStyle name="Millares 12 3 2 2 2 13" xfId="50396" xr:uid="{3C10D09D-F9E7-4A00-8AAA-81961AA9C575}"/>
    <cellStyle name="Millares 12 3 2 2 2 2" xfId="1729" xr:uid="{7A515F8B-3B2E-4A91-A4B8-38A45CD402E9}"/>
    <cellStyle name="Millares 12 3 2 2 2 2 2" xfId="4558" xr:uid="{783BE2D8-DA49-4784-A4CE-9CB1F5DDEBD0}"/>
    <cellStyle name="Millares 12 3 2 2 2 2 2 2" xfId="12824" xr:uid="{7567838A-166B-4579-96E9-F34DB39ADC52}"/>
    <cellStyle name="Millares 12 3 2 2 2 2 2 2 2" xfId="34327" xr:uid="{D8AE106B-3D4F-4B3C-A8EF-8460223A5E8E}"/>
    <cellStyle name="Millares 12 3 2 2 2 2 2 3" xfId="19459" xr:uid="{3340BDDF-7F6B-406C-84E9-74DEE014092A}"/>
    <cellStyle name="Millares 12 3 2 2 2 2 2 3 2" xfId="40962" xr:uid="{8EB00258-E3CA-4638-8A06-B7787721040D}"/>
    <cellStyle name="Millares 12 3 2 2 2 2 2 4" xfId="26064" xr:uid="{F8861E1B-6E1A-42C1-A592-6CACD350B33C}"/>
    <cellStyle name="Millares 12 3 2 2 2 2 2 5" xfId="47567" xr:uid="{2267916C-CAA6-4F1D-8BBB-9EB38A9639A8}"/>
    <cellStyle name="Millares 12 3 2 2 2 2 2 6" xfId="54171" xr:uid="{31D42379-A860-4C51-97A8-1702FB87C3A8}"/>
    <cellStyle name="Millares 12 3 2 2 2 2 3" xfId="6697" xr:uid="{D58880AD-28F7-4806-8592-C9E767E26C64}"/>
    <cellStyle name="Millares 12 3 2 2 2 2 3 2" xfId="14963" xr:uid="{0D248487-2C72-412D-A763-5041151C82FE}"/>
    <cellStyle name="Millares 12 3 2 2 2 2 3 2 2" xfId="36466" xr:uid="{5FDB756E-3D93-46D2-BC53-08F6E19C39A0}"/>
    <cellStyle name="Millares 12 3 2 2 2 2 3 3" xfId="21598" xr:uid="{E1991902-5F06-41AD-952E-8D1CB1E8D2BF}"/>
    <cellStyle name="Millares 12 3 2 2 2 2 3 3 2" xfId="43101" xr:uid="{8C968DA3-5969-46E3-91E1-A77B4FFEFFFB}"/>
    <cellStyle name="Millares 12 3 2 2 2 2 3 4" xfId="28203" xr:uid="{3D853299-1F0C-4427-8D5F-1A23CEB4677D}"/>
    <cellStyle name="Millares 12 3 2 2 2 2 3 5" xfId="49706" xr:uid="{A8CCA303-00C4-4177-B411-1654B443F84B}"/>
    <cellStyle name="Millares 12 3 2 2 2 2 3 6" xfId="56310" xr:uid="{CD38A6EF-5202-4F31-A54E-EC5259E2B7DE}"/>
    <cellStyle name="Millares 12 3 2 2 2 2 4" xfId="8338" xr:uid="{F4271FEF-02F0-4DC9-9323-F7EF2D09317F}"/>
    <cellStyle name="Millares 12 3 2 2 2 2 4 2" xfId="29841" xr:uid="{A4234C94-B53D-45E7-80C9-55FBDFFB5B27}"/>
    <cellStyle name="Millares 12 3 2 2 2 2 5" xfId="9995" xr:uid="{55296396-9BBF-4584-8975-7AF1737BA7FA}"/>
    <cellStyle name="Millares 12 3 2 2 2 2 5 2" xfId="31498" xr:uid="{F86CAD27-85AC-47BA-8768-E58307F6EF63}"/>
    <cellStyle name="Millares 12 3 2 2 2 2 6" xfId="16630" xr:uid="{95798E87-0ADE-49C5-B2B9-0A02897476D7}"/>
    <cellStyle name="Millares 12 3 2 2 2 2 6 2" xfId="38133" xr:uid="{62B1B8F4-476C-42AE-AE33-A8BF0927D499}"/>
    <cellStyle name="Millares 12 3 2 2 2 2 7" xfId="23235" xr:uid="{1AD2BF84-59A7-44C4-8169-29C2D90D3FFF}"/>
    <cellStyle name="Millares 12 3 2 2 2 2 8" xfId="44738" xr:uid="{4E7F6B82-1470-48E8-B129-19F1317FFEDF}"/>
    <cellStyle name="Millares 12 3 2 2 2 2 9" xfId="51342" xr:uid="{CFD4CBAC-A92D-45BD-8F1A-E0AC9FE941F1}"/>
    <cellStyle name="Millares 12 3 2 2 2 3" xfId="2416" xr:uid="{7BEEC9F1-8473-4CF9-A6DE-6C6E66ECFC49}"/>
    <cellStyle name="Millares 12 3 2 2 2 3 2" xfId="10682" xr:uid="{A2D7FD02-18F0-4542-9706-72D8642F13EF}"/>
    <cellStyle name="Millares 12 3 2 2 2 3 2 2" xfId="32185" xr:uid="{183F5C36-5A04-49D6-ABB1-626BAF9D8808}"/>
    <cellStyle name="Millares 12 3 2 2 2 3 3" xfId="17317" xr:uid="{51251C67-EB76-43A8-B688-52E2AC15F376}"/>
    <cellStyle name="Millares 12 3 2 2 2 3 3 2" xfId="38820" xr:uid="{E7FE3DC7-3EEF-4DB2-AEFC-26F51F4B6859}"/>
    <cellStyle name="Millares 12 3 2 2 2 3 4" xfId="23922" xr:uid="{53146AEE-EB02-4B33-B701-82D892BF20D2}"/>
    <cellStyle name="Millares 12 3 2 2 2 3 5" xfId="45425" xr:uid="{9E3F48C4-1083-42BA-9150-FC170F25111A}"/>
    <cellStyle name="Millares 12 3 2 2 2 3 6" xfId="52029" xr:uid="{E2362B4E-8A59-468F-8FDD-53906811FA07}"/>
    <cellStyle name="Millares 12 3 2 2 2 4" xfId="2933" xr:uid="{211477C5-8569-4F9A-8F4E-272EC1BC5E6B}"/>
    <cellStyle name="Millares 12 3 2 2 2 4 2" xfId="11199" xr:uid="{5F0CE649-9229-4943-95AA-B9022A707E65}"/>
    <cellStyle name="Millares 12 3 2 2 2 4 2 2" xfId="32702" xr:uid="{07597B0A-4289-4F83-9905-5B1D4427B71E}"/>
    <cellStyle name="Millares 12 3 2 2 2 4 3" xfId="17834" xr:uid="{26373CE8-B068-4BB1-A547-3BE8B5886634}"/>
    <cellStyle name="Millares 12 3 2 2 2 4 3 2" xfId="39337" xr:uid="{DF287CEC-4D94-485F-AFFB-837EBE8F7B2F}"/>
    <cellStyle name="Millares 12 3 2 2 2 4 4" xfId="24439" xr:uid="{C5E07EB6-341F-4CE6-A947-D784F512C9A6}"/>
    <cellStyle name="Millares 12 3 2 2 2 4 5" xfId="45942" xr:uid="{861B3BC0-83F4-4E32-9655-84A1A0145AD6}"/>
    <cellStyle name="Millares 12 3 2 2 2 4 6" xfId="52546" xr:uid="{B783B5E6-7074-49FE-B75C-D3FD8EDB5D3F}"/>
    <cellStyle name="Millares 12 3 2 2 2 5" xfId="3612" xr:uid="{2C550449-8747-4D6C-BD61-493B95ED0E50}"/>
    <cellStyle name="Millares 12 3 2 2 2 5 2" xfId="11878" xr:uid="{19A4ED26-74B3-4791-8885-1A7647C2BEBD}"/>
    <cellStyle name="Millares 12 3 2 2 2 5 2 2" xfId="33381" xr:uid="{907BC790-31ED-4DA8-BF4B-C44854D45AA6}"/>
    <cellStyle name="Millares 12 3 2 2 2 5 3" xfId="18513" xr:uid="{A4BF321E-1620-4B82-8465-1E16C5473050}"/>
    <cellStyle name="Millares 12 3 2 2 2 5 3 2" xfId="40016" xr:uid="{0178CC83-502A-4CB7-AD47-ED545EFD89EB}"/>
    <cellStyle name="Millares 12 3 2 2 2 5 4" xfId="25118" xr:uid="{720F1CF0-C6AE-4118-87FE-020F7E16634B}"/>
    <cellStyle name="Millares 12 3 2 2 2 5 5" xfId="46621" xr:uid="{2A96A425-E1A1-4AA8-B7F2-7AA6DBDE32AC}"/>
    <cellStyle name="Millares 12 3 2 2 2 5 6" xfId="53225" xr:uid="{69045243-ED63-4B9A-B950-CF3E0C70F2B0}"/>
    <cellStyle name="Millares 12 3 2 2 2 6" xfId="5077" xr:uid="{27A29AD7-0425-4F35-8D68-91B933D56E01}"/>
    <cellStyle name="Millares 12 3 2 2 2 6 2" xfId="13343" xr:uid="{C17A894A-B1B7-4481-A186-E36CBFB145CF}"/>
    <cellStyle name="Millares 12 3 2 2 2 6 2 2" xfId="34846" xr:uid="{934A706D-B465-465B-8942-9405BBC6B742}"/>
    <cellStyle name="Millares 12 3 2 2 2 6 3" xfId="19978" xr:uid="{2240C2AB-7F05-4EE3-9015-1056760C381D}"/>
    <cellStyle name="Millares 12 3 2 2 2 6 3 2" xfId="41481" xr:uid="{5ABFAFBA-5EB2-44D5-9FF7-96D706A15A06}"/>
    <cellStyle name="Millares 12 3 2 2 2 6 4" xfId="26583" xr:uid="{86A2342E-5F22-4378-91BA-07E76C9C3566}"/>
    <cellStyle name="Millares 12 3 2 2 2 6 5" xfId="48086" xr:uid="{812AA4DC-A106-4EA5-B689-8AD7E9DE0E43}"/>
    <cellStyle name="Millares 12 3 2 2 2 6 6" xfId="54690" xr:uid="{BD0294C3-11CE-40A2-A683-780A00FFBBCC}"/>
    <cellStyle name="Millares 12 3 2 2 2 7" xfId="5751" xr:uid="{2989DD59-72E9-449B-ADCF-DD855F9BD348}"/>
    <cellStyle name="Millares 12 3 2 2 2 7 2" xfId="14017" xr:uid="{4EA39C16-5945-4D10-86BC-37B0AF357BBE}"/>
    <cellStyle name="Millares 12 3 2 2 2 7 2 2" xfId="35520" xr:uid="{8E99F708-987E-4FC9-991F-D0B243D40577}"/>
    <cellStyle name="Millares 12 3 2 2 2 7 3" xfId="20652" xr:uid="{AE1B84D6-5366-4571-BA68-E8C9C3C5ADF7}"/>
    <cellStyle name="Millares 12 3 2 2 2 7 3 2" xfId="42155" xr:uid="{AFAD5068-8E27-4540-8189-153CC5990FB4}"/>
    <cellStyle name="Millares 12 3 2 2 2 7 4" xfId="27257" xr:uid="{73D08304-616B-4F50-B6FB-45196CE749A9}"/>
    <cellStyle name="Millares 12 3 2 2 2 7 5" xfId="48760" xr:uid="{9FB85C83-49F3-49D2-AF43-BF6EA293A875}"/>
    <cellStyle name="Millares 12 3 2 2 2 7 6" xfId="55364" xr:uid="{948C060F-B8CD-4080-B5F0-A1F1AEAD60E0}"/>
    <cellStyle name="Millares 12 3 2 2 2 8" xfId="7392" xr:uid="{892920C8-E022-48F6-963F-EBDCF397FE42}"/>
    <cellStyle name="Millares 12 3 2 2 2 8 2" xfId="28895" xr:uid="{67A46943-587A-4B7B-BAC4-2DAF910FEB5D}"/>
    <cellStyle name="Millares 12 3 2 2 2 9" xfId="9049" xr:uid="{69658B63-065A-45DE-A939-8EE8CC94BCDA}"/>
    <cellStyle name="Millares 12 3 2 2 2 9 2" xfId="30552" xr:uid="{CDC339EE-C242-46A4-9E1F-6C23DF582F33}"/>
    <cellStyle name="Millares 12 3 2 2 3" xfId="1053" xr:uid="{AD641C45-E3E1-403F-9F94-7C0A6B31185E}"/>
    <cellStyle name="Millares 12 3 2 2 3 2" xfId="3882" xr:uid="{A4B5935C-2A47-4BF6-BD47-04A30D760316}"/>
    <cellStyle name="Millares 12 3 2 2 3 2 2" xfId="12148" xr:uid="{C8A51DAB-F060-4B3A-8C90-73099CF7ADD7}"/>
    <cellStyle name="Millares 12 3 2 2 3 2 2 2" xfId="33651" xr:uid="{F578E2B2-5A8E-48C2-BA0D-A62FF042EC1A}"/>
    <cellStyle name="Millares 12 3 2 2 3 2 3" xfId="18783" xr:uid="{6E49C481-4D48-45B2-BFFC-D1152BCECF20}"/>
    <cellStyle name="Millares 12 3 2 2 3 2 3 2" xfId="40286" xr:uid="{78A29947-3438-40E2-9610-365FBB554B49}"/>
    <cellStyle name="Millares 12 3 2 2 3 2 4" xfId="25388" xr:uid="{FF434030-6613-4AA6-B53F-F4007309FDB5}"/>
    <cellStyle name="Millares 12 3 2 2 3 2 5" xfId="46891" xr:uid="{3019C4F0-9E32-46A2-B6E8-021E50474159}"/>
    <cellStyle name="Millares 12 3 2 2 3 2 6" xfId="53495" xr:uid="{5D9F7409-0310-43DF-A7C2-EB96DF792AFB}"/>
    <cellStyle name="Millares 12 3 2 2 3 3" xfId="6021" xr:uid="{03C59B9D-1102-4775-86CF-225B0FCE07FF}"/>
    <cellStyle name="Millares 12 3 2 2 3 3 2" xfId="14287" xr:uid="{29353700-0418-4377-AF14-A5CF2C2BC5E4}"/>
    <cellStyle name="Millares 12 3 2 2 3 3 2 2" xfId="35790" xr:uid="{24A5E23B-0182-4AD0-8E06-36803FE5826D}"/>
    <cellStyle name="Millares 12 3 2 2 3 3 3" xfId="20922" xr:uid="{986567E5-2B33-4862-AF09-60763662B8BA}"/>
    <cellStyle name="Millares 12 3 2 2 3 3 3 2" xfId="42425" xr:uid="{6A8044B8-12DF-4B0E-A1F0-08B03D5E38B7}"/>
    <cellStyle name="Millares 12 3 2 2 3 3 4" xfId="27527" xr:uid="{3754FB28-0FCA-4067-8F45-284794179F9D}"/>
    <cellStyle name="Millares 12 3 2 2 3 3 5" xfId="49030" xr:uid="{74753999-1AAC-478C-9BA3-C289197AADD6}"/>
    <cellStyle name="Millares 12 3 2 2 3 3 6" xfId="55634" xr:uid="{5EE01148-73F6-4CDB-9A5F-8E7772899E1B}"/>
    <cellStyle name="Millares 12 3 2 2 3 4" xfId="7662" xr:uid="{5F4159D7-D2FE-4752-AA22-E85378C78D8C}"/>
    <cellStyle name="Millares 12 3 2 2 3 4 2" xfId="29165" xr:uid="{DB45F244-970C-441A-A69D-9FA88F5EA1B8}"/>
    <cellStyle name="Millares 12 3 2 2 3 5" xfId="9319" xr:uid="{F47C9287-6760-4C68-BC48-F4769AC19636}"/>
    <cellStyle name="Millares 12 3 2 2 3 5 2" xfId="30822" xr:uid="{AC1B1FB4-1B54-4C4E-A4F8-69771404EE08}"/>
    <cellStyle name="Millares 12 3 2 2 3 6" xfId="15954" xr:uid="{342495D7-E298-4AEB-86F2-A52A0A1E22D4}"/>
    <cellStyle name="Millares 12 3 2 2 3 6 2" xfId="37457" xr:uid="{722B02F4-C8C6-4CBD-839A-FE017D67DAF2}"/>
    <cellStyle name="Millares 12 3 2 2 3 7" xfId="22559" xr:uid="{7944B2E4-CA14-47E0-AE5E-15FB17557CB9}"/>
    <cellStyle name="Millares 12 3 2 2 3 8" xfId="44062" xr:uid="{EB99B1AF-577A-4F86-A6F6-F74A251AAA96}"/>
    <cellStyle name="Millares 12 3 2 2 3 9" xfId="50666" xr:uid="{71DA67B9-6AAD-451F-8B77-31BFA79DEC1B}"/>
    <cellStyle name="Millares 12 3 2 2 4" xfId="1449" xr:uid="{5CDAE0AE-24F6-47B2-8DBF-8C556FE3DBCA}"/>
    <cellStyle name="Millares 12 3 2 2 4 2" xfId="4278" xr:uid="{AFED9305-774B-4C26-908E-28465E1F77E4}"/>
    <cellStyle name="Millares 12 3 2 2 4 2 2" xfId="12544" xr:uid="{0110DF17-4973-40A3-B036-C381002C40D9}"/>
    <cellStyle name="Millares 12 3 2 2 4 2 2 2" xfId="34047" xr:uid="{FB587617-C356-4550-BBB0-A9A342535D78}"/>
    <cellStyle name="Millares 12 3 2 2 4 2 3" xfId="19179" xr:uid="{A75C5F73-726C-4F9D-966D-56758D2863CF}"/>
    <cellStyle name="Millares 12 3 2 2 4 2 3 2" xfId="40682" xr:uid="{CA3F233C-CB47-4B21-91D0-90763064195C}"/>
    <cellStyle name="Millares 12 3 2 2 4 2 4" xfId="25784" xr:uid="{DF950B5E-ABF9-4FD4-A491-51CA0934A9F4}"/>
    <cellStyle name="Millares 12 3 2 2 4 2 5" xfId="47287" xr:uid="{9C78E049-7257-4F0B-9923-B9D99C15F8C9}"/>
    <cellStyle name="Millares 12 3 2 2 4 2 6" xfId="53891" xr:uid="{1536A98F-44ED-48EA-B712-7C1EC3CEA903}"/>
    <cellStyle name="Millares 12 3 2 2 4 3" xfId="6417" xr:uid="{0C9E1400-22BD-46A9-A7F8-FFBC8A65100C}"/>
    <cellStyle name="Millares 12 3 2 2 4 3 2" xfId="14683" xr:uid="{D7307DB1-07F0-4DD9-AFA6-06AEB257896F}"/>
    <cellStyle name="Millares 12 3 2 2 4 3 2 2" xfId="36186" xr:uid="{F8B56C52-118F-413C-BD60-3EA9A39A39F9}"/>
    <cellStyle name="Millares 12 3 2 2 4 3 3" xfId="21318" xr:uid="{5908E098-3056-44FA-87B1-6DC1C467AADE}"/>
    <cellStyle name="Millares 12 3 2 2 4 3 3 2" xfId="42821" xr:uid="{B95A4968-5EE9-4C87-91D2-81D828A3D531}"/>
    <cellStyle name="Millares 12 3 2 2 4 3 4" xfId="27923" xr:uid="{9789A578-F03A-49AB-AA78-B0014ADA09E0}"/>
    <cellStyle name="Millares 12 3 2 2 4 3 5" xfId="49426" xr:uid="{60D0CB1B-B34A-4C53-A5DC-7967BA3E2836}"/>
    <cellStyle name="Millares 12 3 2 2 4 3 6" xfId="56030" xr:uid="{D3656DA6-D3ED-4ECF-B646-0CAC3277DF3A}"/>
    <cellStyle name="Millares 12 3 2 2 4 4" xfId="8058" xr:uid="{60299DC0-9798-42A1-AF25-3B96DBDFC97E}"/>
    <cellStyle name="Millares 12 3 2 2 4 4 2" xfId="29561" xr:uid="{53DD8C3F-01B0-465F-B503-E6CA2D8925C9}"/>
    <cellStyle name="Millares 12 3 2 2 4 5" xfId="9715" xr:uid="{AA0ADF11-50D1-419A-996D-5F30BC354A1B}"/>
    <cellStyle name="Millares 12 3 2 2 4 5 2" xfId="31218" xr:uid="{42DE478A-AAB7-4AEC-9FA7-55329C61ABB1}"/>
    <cellStyle name="Millares 12 3 2 2 4 6" xfId="16350" xr:uid="{08BA85D9-6665-4E8C-AA64-FDFE00C27C12}"/>
    <cellStyle name="Millares 12 3 2 2 4 6 2" xfId="37853" xr:uid="{325D5D1D-95FA-497D-89F0-AF4E7A5FB5C6}"/>
    <cellStyle name="Millares 12 3 2 2 4 7" xfId="22955" xr:uid="{A8EE522A-5B69-46D9-A168-DF167051D0A7}"/>
    <cellStyle name="Millares 12 3 2 2 4 8" xfId="44458" xr:uid="{4FC7E4FB-FEC0-40DB-B997-E669370E891E}"/>
    <cellStyle name="Millares 12 3 2 2 4 9" xfId="51062" xr:uid="{1B9AD82E-EFDF-47BA-A329-901FB8A4C62C}"/>
    <cellStyle name="Millares 12 3 2 2 5" xfId="2136" xr:uid="{D79E11B4-54A5-41F8-B99C-765413FF0F54}"/>
    <cellStyle name="Millares 12 3 2 2 5 2" xfId="10402" xr:uid="{F2F7FF8E-5110-471C-A287-B49854CC7CFB}"/>
    <cellStyle name="Millares 12 3 2 2 5 2 2" xfId="31905" xr:uid="{1995139D-0EF5-4918-AE72-EB28CF26C7AF}"/>
    <cellStyle name="Millares 12 3 2 2 5 3" xfId="17037" xr:uid="{CDD00CF6-7BC8-4DFA-A557-A503C485E47B}"/>
    <cellStyle name="Millares 12 3 2 2 5 3 2" xfId="38540" xr:uid="{A0BD0F69-DA22-4F8B-B7A8-093AD6E0C139}"/>
    <cellStyle name="Millares 12 3 2 2 5 4" xfId="23642" xr:uid="{8F33CFC9-D044-4ECA-B0D5-9EC237F7CECE}"/>
    <cellStyle name="Millares 12 3 2 2 5 5" xfId="45145" xr:uid="{AE952BBE-1DDA-46DB-8D4D-78EED87D10C9}"/>
    <cellStyle name="Millares 12 3 2 2 5 6" xfId="51749" xr:uid="{31865BFE-2ED7-4712-8B5E-A418563A87D3}"/>
    <cellStyle name="Millares 12 3 2 2 6" xfId="2684" xr:uid="{1B7EAAA3-43F3-4E36-99F9-3B15B04C784C}"/>
    <cellStyle name="Millares 12 3 2 2 6 2" xfId="10950" xr:uid="{BB77BCE6-C824-435C-978E-66BF74F647E0}"/>
    <cellStyle name="Millares 12 3 2 2 6 2 2" xfId="32453" xr:uid="{A2888821-BC18-41D4-BD85-4BF19A50E07F}"/>
    <cellStyle name="Millares 12 3 2 2 6 3" xfId="17585" xr:uid="{1AB18A98-FD8C-40CF-A2FC-34B2FD05D3A4}"/>
    <cellStyle name="Millares 12 3 2 2 6 3 2" xfId="39088" xr:uid="{1B187190-66F7-4BBF-87B9-C2901B2A940C}"/>
    <cellStyle name="Millares 12 3 2 2 6 4" xfId="24190" xr:uid="{913E36DA-74EB-4D65-BD79-D7FDEC2B19DF}"/>
    <cellStyle name="Millares 12 3 2 2 6 5" xfId="45693" xr:uid="{352838C8-A15E-468B-8A00-A66A914D2129}"/>
    <cellStyle name="Millares 12 3 2 2 6 6" xfId="52297" xr:uid="{37382BA6-8A61-4274-9094-4FB3F244E8AE}"/>
    <cellStyle name="Millares 12 3 2 2 7" xfId="3332" xr:uid="{ED7F713B-B6E5-421D-9850-0D970BC3C0C8}"/>
    <cellStyle name="Millares 12 3 2 2 7 2" xfId="11598" xr:uid="{1B942711-B06A-4E21-A75D-E2442536C1FE}"/>
    <cellStyle name="Millares 12 3 2 2 7 2 2" xfId="33101" xr:uid="{452BC616-D846-4C2C-9E52-4F48BF384E28}"/>
    <cellStyle name="Millares 12 3 2 2 7 3" xfId="18233" xr:uid="{9BD062EF-F8FF-4E2B-A265-DF7F95A378E1}"/>
    <cellStyle name="Millares 12 3 2 2 7 3 2" xfId="39736" xr:uid="{F403A126-7F75-46AC-989D-AA6911D6A6B7}"/>
    <cellStyle name="Millares 12 3 2 2 7 4" xfId="24838" xr:uid="{511E08F5-A9A9-4AD4-B108-81ADB010849E}"/>
    <cellStyle name="Millares 12 3 2 2 7 5" xfId="46341" xr:uid="{46ADBD5F-C997-4E67-8C33-CB7C999BE2E2}"/>
    <cellStyle name="Millares 12 3 2 2 7 6" xfId="52945" xr:uid="{0500A6EE-BCB8-471F-B1EE-12F9CB2F7CD4}"/>
    <cellStyle name="Millares 12 3 2 2 8" xfId="4828" xr:uid="{988A7C19-61DA-417F-932B-0CA96DF331B6}"/>
    <cellStyle name="Millares 12 3 2 2 8 2" xfId="13094" xr:uid="{AED89FB8-45AC-464B-84EE-DF0F0F31A5B6}"/>
    <cellStyle name="Millares 12 3 2 2 8 2 2" xfId="34597" xr:uid="{9A9EC094-F130-4123-8C6F-46D70C8511D8}"/>
    <cellStyle name="Millares 12 3 2 2 8 3" xfId="19729" xr:uid="{3A14E50D-2F97-4A04-B699-A1B7080C786E}"/>
    <cellStyle name="Millares 12 3 2 2 8 3 2" xfId="41232" xr:uid="{0E07D83F-CBAD-4909-8366-53F17B387171}"/>
    <cellStyle name="Millares 12 3 2 2 8 4" xfId="26334" xr:uid="{7F19BE54-C42F-4F08-A76E-974FE30493F9}"/>
    <cellStyle name="Millares 12 3 2 2 8 5" xfId="47837" xr:uid="{D4DA8A69-4B73-48FF-9C6B-EBC9B4B0C1B2}"/>
    <cellStyle name="Millares 12 3 2 2 8 6" xfId="54441" xr:uid="{86F93CD1-5F86-4215-9F58-ED315CBB5104}"/>
    <cellStyle name="Millares 12 3 2 2 9" xfId="5471" xr:uid="{3D9258D3-7EF5-4664-9A2F-0EEF797F5C50}"/>
    <cellStyle name="Millares 12 3 2 2 9 2" xfId="13737" xr:uid="{3FFEC272-BED5-4932-8C9F-C49112C74980}"/>
    <cellStyle name="Millares 12 3 2 2 9 2 2" xfId="35240" xr:uid="{8224CB61-7230-4901-A360-C767519D7E53}"/>
    <cellStyle name="Millares 12 3 2 2 9 3" xfId="20372" xr:uid="{BAA34945-D42C-4F72-A539-811E2262A457}"/>
    <cellStyle name="Millares 12 3 2 2 9 3 2" xfId="41875" xr:uid="{D3947CB7-B0EC-4651-821C-44010C19E0F3}"/>
    <cellStyle name="Millares 12 3 2 2 9 4" xfId="26977" xr:uid="{99895FAC-6401-4B36-9125-7F563F62D5A4}"/>
    <cellStyle name="Millares 12 3 2 2 9 5" xfId="48480" xr:uid="{575918FA-BA96-4E77-8A3B-F4E8E1FA50D7}"/>
    <cellStyle name="Millares 12 3 2 2 9 6" xfId="55084" xr:uid="{1A5C302E-4587-4B8E-9775-307121A43AA2}"/>
    <cellStyle name="Millares 12 3 2 3" xfId="374" xr:uid="{50A53126-4533-4FAA-94AF-9DD813F43585}"/>
    <cellStyle name="Millares 12 3 2 3 10" xfId="15277" xr:uid="{586DD79F-61F2-4F19-B9DC-3DE148358225}"/>
    <cellStyle name="Millares 12 3 2 3 10 2" xfId="36780" xr:uid="{5D641F3F-6CF4-4713-AFFA-F45FBE6AE5D0}"/>
    <cellStyle name="Millares 12 3 2 3 11" xfId="21882" xr:uid="{85A047F2-F306-4CAD-B009-0B22BF82EA08}"/>
    <cellStyle name="Millares 12 3 2 3 12" xfId="43385" xr:uid="{51C1D386-41A0-4062-A8CC-A8A98DB88CE4}"/>
    <cellStyle name="Millares 12 3 2 3 13" xfId="49989" xr:uid="{75A1ECED-5709-44C7-800F-3EC36969747B}"/>
    <cellStyle name="Millares 12 3 2 3 2" xfId="1322" xr:uid="{3C480F6D-85C5-4B62-82AB-3080CFB6C4D1}"/>
    <cellStyle name="Millares 12 3 2 3 2 2" xfId="4151" xr:uid="{58078B0B-90C9-4C8F-815C-23B08F8F21D0}"/>
    <cellStyle name="Millares 12 3 2 3 2 2 2" xfId="12417" xr:uid="{FE39C813-DA89-4CC6-A395-40177E709454}"/>
    <cellStyle name="Millares 12 3 2 3 2 2 2 2" xfId="33920" xr:uid="{06AA624A-9BCF-47CC-92C6-E512D1E6EE1B}"/>
    <cellStyle name="Millares 12 3 2 3 2 2 3" xfId="19052" xr:uid="{AE82253A-B320-4504-A6C5-7B9D95C19895}"/>
    <cellStyle name="Millares 12 3 2 3 2 2 3 2" xfId="40555" xr:uid="{BD991E8A-D03B-478F-80F3-9F4DAB6D11DC}"/>
    <cellStyle name="Millares 12 3 2 3 2 2 4" xfId="25657" xr:uid="{E875A46A-0DD8-420C-B593-B2B9A0FC2623}"/>
    <cellStyle name="Millares 12 3 2 3 2 2 5" xfId="47160" xr:uid="{9B7AC209-F410-4192-98BF-721BD32B0925}"/>
    <cellStyle name="Millares 12 3 2 3 2 2 6" xfId="53764" xr:uid="{537109BD-B00A-4474-BF8F-4E9BA2AD7B20}"/>
    <cellStyle name="Millares 12 3 2 3 2 3" xfId="6290" xr:uid="{B4ED1FD5-185B-4BEF-B172-7766793F3CD6}"/>
    <cellStyle name="Millares 12 3 2 3 2 3 2" xfId="14556" xr:uid="{B0B8C6CE-6B8A-4C3A-93B8-D97B4B2E2EBD}"/>
    <cellStyle name="Millares 12 3 2 3 2 3 2 2" xfId="36059" xr:uid="{0769BA63-2D20-4D46-97F6-5AC4DAE6DE9D}"/>
    <cellStyle name="Millares 12 3 2 3 2 3 3" xfId="21191" xr:uid="{15CF9A5F-7FF6-4416-8BE2-E212C5B092E9}"/>
    <cellStyle name="Millares 12 3 2 3 2 3 3 2" xfId="42694" xr:uid="{E3790B83-2190-4D05-B899-12BE45D76108}"/>
    <cellStyle name="Millares 12 3 2 3 2 3 4" xfId="27796" xr:uid="{346DB699-D461-4F60-8C91-35AE9F567764}"/>
    <cellStyle name="Millares 12 3 2 3 2 3 5" xfId="49299" xr:uid="{90F6002A-037D-4A44-87EC-74B6A1B006C9}"/>
    <cellStyle name="Millares 12 3 2 3 2 3 6" xfId="55903" xr:uid="{3039BCD8-43B0-49DC-9B21-94167C57470B}"/>
    <cellStyle name="Millares 12 3 2 3 2 4" xfId="7931" xr:uid="{4381BAF1-6C38-4D16-9982-52B6BE88DD31}"/>
    <cellStyle name="Millares 12 3 2 3 2 4 2" xfId="29434" xr:uid="{88263302-50D8-421D-8123-683ABE271352}"/>
    <cellStyle name="Millares 12 3 2 3 2 5" xfId="9588" xr:uid="{9EB3C762-E864-4093-9BB7-D0D7444E1151}"/>
    <cellStyle name="Millares 12 3 2 3 2 5 2" xfId="31091" xr:uid="{9490A4FC-5945-4F4E-9310-958282C526DD}"/>
    <cellStyle name="Millares 12 3 2 3 2 6" xfId="16223" xr:uid="{62A9F600-2742-49EC-85A3-F04B0EF90973}"/>
    <cellStyle name="Millares 12 3 2 3 2 6 2" xfId="37726" xr:uid="{29267B68-1896-4E71-8FAD-E20E01FCFABF}"/>
    <cellStyle name="Millares 12 3 2 3 2 7" xfId="22828" xr:uid="{94DCE8CB-18AC-4075-B9CF-469D84B8F3D8}"/>
    <cellStyle name="Millares 12 3 2 3 2 8" xfId="44331" xr:uid="{C0158398-E68A-409D-8B11-781E67B4AD8A}"/>
    <cellStyle name="Millares 12 3 2 3 2 9" xfId="50935" xr:uid="{7B0A6D1F-0952-4F0E-8FB6-2B52B361B963}"/>
    <cellStyle name="Millares 12 3 2 3 3" xfId="2009" xr:uid="{35968078-6FE1-4DB1-94E5-7A258C1AD2E9}"/>
    <cellStyle name="Millares 12 3 2 3 3 2" xfId="10275" xr:uid="{26103E48-F2F0-495F-BE55-33FB9A91E6C5}"/>
    <cellStyle name="Millares 12 3 2 3 3 2 2" xfId="31778" xr:uid="{CECC8A7C-7CBF-4D9B-BC7D-50B48D9F8C33}"/>
    <cellStyle name="Millares 12 3 2 3 3 3" xfId="16910" xr:uid="{67AFFAEE-AEA8-4215-A394-4C2F65E892E1}"/>
    <cellStyle name="Millares 12 3 2 3 3 3 2" xfId="38413" xr:uid="{787DC9BA-A666-42EF-BBEA-77D81A8DA9E7}"/>
    <cellStyle name="Millares 12 3 2 3 3 4" xfId="23515" xr:uid="{61807242-1E2E-4692-A39C-D9605B5275B5}"/>
    <cellStyle name="Millares 12 3 2 3 3 5" xfId="45018" xr:uid="{F21B9158-8ABA-4667-8276-28A4064AA07D}"/>
    <cellStyle name="Millares 12 3 2 3 3 6" xfId="51622" xr:uid="{848CBA10-926F-4D09-B2DD-0FCC03D9290A}"/>
    <cellStyle name="Millares 12 3 2 3 4" xfId="2808" xr:uid="{1D52D8A0-42BA-4720-AA7B-98C6C99AB720}"/>
    <cellStyle name="Millares 12 3 2 3 4 2" xfId="11074" xr:uid="{DE85EA9C-BB9E-4C4B-969A-B3C42E3A4584}"/>
    <cellStyle name="Millares 12 3 2 3 4 2 2" xfId="32577" xr:uid="{EE2E50D6-97CB-4B23-9B21-B3B652250A20}"/>
    <cellStyle name="Millares 12 3 2 3 4 3" xfId="17709" xr:uid="{553E3EBF-EB52-4D50-8909-1626DDBC31EA}"/>
    <cellStyle name="Millares 12 3 2 3 4 3 2" xfId="39212" xr:uid="{86CDF753-39C2-48E5-AEE1-5C0871355D72}"/>
    <cellStyle name="Millares 12 3 2 3 4 4" xfId="24314" xr:uid="{A534D471-6ED4-4908-B576-644A9056E186}"/>
    <cellStyle name="Millares 12 3 2 3 4 5" xfId="45817" xr:uid="{55810051-BE5C-4CFE-98BC-B3EECF6181A7}"/>
    <cellStyle name="Millares 12 3 2 3 4 6" xfId="52421" xr:uid="{0B720A4B-3B73-4FA6-A1B7-B60B8FF62A4B}"/>
    <cellStyle name="Millares 12 3 2 3 5" xfId="3205" xr:uid="{E10F28B9-B9F6-46A3-950C-A111CC442313}"/>
    <cellStyle name="Millares 12 3 2 3 5 2" xfId="11471" xr:uid="{D2D3D716-51C4-4752-8698-0CC6C53F16A1}"/>
    <cellStyle name="Millares 12 3 2 3 5 2 2" xfId="32974" xr:uid="{E9B38E49-46FD-42AC-AA9F-390A2EA74EA0}"/>
    <cellStyle name="Millares 12 3 2 3 5 3" xfId="18106" xr:uid="{ED8090B1-96B7-4CD2-9156-B829A5817DE8}"/>
    <cellStyle name="Millares 12 3 2 3 5 3 2" xfId="39609" xr:uid="{F3455F39-75E3-47BF-BD99-7EBDAD214DB1}"/>
    <cellStyle name="Millares 12 3 2 3 5 4" xfId="24711" xr:uid="{33933ECA-5D3C-4156-8AA0-A2290726F1A1}"/>
    <cellStyle name="Millares 12 3 2 3 5 5" xfId="46214" xr:uid="{7ECED041-94E4-43B6-8F9A-CE2D28D378FA}"/>
    <cellStyle name="Millares 12 3 2 3 5 6" xfId="52818" xr:uid="{B40735A2-907C-45CE-A93A-03F78C8A204B}"/>
    <cellStyle name="Millares 12 3 2 3 6" xfId="4952" xr:uid="{AB06BC30-C681-45A5-A22B-05236CAE70D7}"/>
    <cellStyle name="Millares 12 3 2 3 6 2" xfId="13218" xr:uid="{007639DF-792C-4D6F-BADC-83F0A735B726}"/>
    <cellStyle name="Millares 12 3 2 3 6 2 2" xfId="34721" xr:uid="{4498B852-ED8F-4902-AA12-3394C4122918}"/>
    <cellStyle name="Millares 12 3 2 3 6 3" xfId="19853" xr:uid="{694D55F8-DB4E-400A-BED7-BFA6BF83BE5F}"/>
    <cellStyle name="Millares 12 3 2 3 6 3 2" xfId="41356" xr:uid="{ACB4881B-F86B-40B1-BA40-989BEB6043B7}"/>
    <cellStyle name="Millares 12 3 2 3 6 4" xfId="26458" xr:uid="{A8F606D7-D6B6-4CD8-A3FB-83FCAD0108B8}"/>
    <cellStyle name="Millares 12 3 2 3 6 5" xfId="47961" xr:uid="{87D9D220-CD90-4F3D-A84C-26E8DCF5449A}"/>
    <cellStyle name="Millares 12 3 2 3 6 6" xfId="54565" xr:uid="{2D017FB7-36D0-4166-B7CA-5AA507ABEE7D}"/>
    <cellStyle name="Millares 12 3 2 3 7" xfId="5344" xr:uid="{6CBA39FC-DBDF-498E-8766-55F5F2775DC0}"/>
    <cellStyle name="Millares 12 3 2 3 7 2" xfId="13610" xr:uid="{FE763CA3-1C97-4B63-9B44-8BD17F04E43A}"/>
    <cellStyle name="Millares 12 3 2 3 7 2 2" xfId="35113" xr:uid="{1500DFF8-72EE-45D1-B843-BEFEA08E8559}"/>
    <cellStyle name="Millares 12 3 2 3 7 3" xfId="20245" xr:uid="{2B4B288C-4EA3-464E-8E50-809CAFA973E8}"/>
    <cellStyle name="Millares 12 3 2 3 7 3 2" xfId="41748" xr:uid="{B32837DE-7FA1-4DF3-A04A-5504AD863B20}"/>
    <cellStyle name="Millares 12 3 2 3 7 4" xfId="26850" xr:uid="{CA850947-6331-4A92-9BDF-D8F355D515AE}"/>
    <cellStyle name="Millares 12 3 2 3 7 5" xfId="48353" xr:uid="{2C36833F-FC63-4D26-A80E-A281C756E77A}"/>
    <cellStyle name="Millares 12 3 2 3 7 6" xfId="54957" xr:uid="{94C03581-EC43-470D-94E3-535A766ABF1F}"/>
    <cellStyle name="Millares 12 3 2 3 8" xfId="6985" xr:uid="{A0F69AE0-2D13-4861-A862-2966E80B43E8}"/>
    <cellStyle name="Millares 12 3 2 3 8 2" xfId="28488" xr:uid="{A7231CA8-287F-4AB0-A942-59D1AED70BF6}"/>
    <cellStyle name="Millares 12 3 2 3 9" xfId="8641" xr:uid="{3CCAC0A4-7929-43EC-8413-C02CA39299CF}"/>
    <cellStyle name="Millares 12 3 2 3 9 2" xfId="30144" xr:uid="{2DAA127E-C861-43E2-AEC5-B9C4E16BB206}"/>
    <cellStyle name="Millares 12 3 2 4" xfId="658" xr:uid="{967D7F27-D2DC-4D81-A7D0-D26672786027}"/>
    <cellStyle name="Millares 12 3 2 4 10" xfId="43667" xr:uid="{AE723984-73C4-4259-B7BA-38CEB2FD770C}"/>
    <cellStyle name="Millares 12 3 2 4 11" xfId="50271" xr:uid="{ADE28E89-3639-4B35-86E2-2DAF9DC95CAC}"/>
    <cellStyle name="Millares 12 3 2 4 2" xfId="1604" xr:uid="{8AD4ADC1-BDA5-4B92-8452-E96F214627D0}"/>
    <cellStyle name="Millares 12 3 2 4 2 2" xfId="4433" xr:uid="{C34596A3-2936-4ED5-A95E-03334F25A3F1}"/>
    <cellStyle name="Millares 12 3 2 4 2 2 2" xfId="12699" xr:uid="{CEB80E27-75EF-4734-8618-E20B85A80A61}"/>
    <cellStyle name="Millares 12 3 2 4 2 2 2 2" xfId="34202" xr:uid="{2777B324-DA4A-4944-ACF6-CFC647C747F8}"/>
    <cellStyle name="Millares 12 3 2 4 2 2 3" xfId="19334" xr:uid="{961BD8EC-C5DC-4FCF-947F-72132F8CB9C0}"/>
    <cellStyle name="Millares 12 3 2 4 2 2 3 2" xfId="40837" xr:uid="{668EAA85-6CEB-420E-A3CC-9C57DA40A531}"/>
    <cellStyle name="Millares 12 3 2 4 2 2 4" xfId="25939" xr:uid="{BACBBD09-1291-4A51-A257-466A7A68E430}"/>
    <cellStyle name="Millares 12 3 2 4 2 2 5" xfId="47442" xr:uid="{A8112B3E-28CC-400C-8C44-E19412489364}"/>
    <cellStyle name="Millares 12 3 2 4 2 2 6" xfId="54046" xr:uid="{101B1C12-8A09-4659-B926-9F53926DA8A0}"/>
    <cellStyle name="Millares 12 3 2 4 2 3" xfId="6572" xr:uid="{6A78F6ED-12DB-4426-9F59-F4640DB2CEA1}"/>
    <cellStyle name="Millares 12 3 2 4 2 3 2" xfId="14838" xr:uid="{1A819A64-02B9-4EDE-B4C0-5339E699E19F}"/>
    <cellStyle name="Millares 12 3 2 4 2 3 2 2" xfId="36341" xr:uid="{5ED87EDA-BF12-4D07-9118-03C73277381D}"/>
    <cellStyle name="Millares 12 3 2 4 2 3 3" xfId="21473" xr:uid="{0C959DDD-1DEE-424A-8FB9-BAFC76C20161}"/>
    <cellStyle name="Millares 12 3 2 4 2 3 3 2" xfId="42976" xr:uid="{7118910C-AC83-4745-BA59-1611A1589E60}"/>
    <cellStyle name="Millares 12 3 2 4 2 3 4" xfId="28078" xr:uid="{99BDAB05-613A-4D55-A93D-40004A61D61A}"/>
    <cellStyle name="Millares 12 3 2 4 2 3 5" xfId="49581" xr:uid="{EE5D8287-2952-4FE8-9FB9-4DE5F1B82FAA}"/>
    <cellStyle name="Millares 12 3 2 4 2 3 6" xfId="56185" xr:uid="{9DDBC4FA-1C89-442F-B549-670E9CD118F3}"/>
    <cellStyle name="Millares 12 3 2 4 2 4" xfId="8213" xr:uid="{9D45732C-7A74-4BCB-B56A-D91DDA81B076}"/>
    <cellStyle name="Millares 12 3 2 4 2 4 2" xfId="29716" xr:uid="{284EF17C-CFA6-41F4-A524-CDAA6C8A2481}"/>
    <cellStyle name="Millares 12 3 2 4 2 5" xfId="9870" xr:uid="{9584443D-1963-40EB-AA28-DD05BBB6E6AB}"/>
    <cellStyle name="Millares 12 3 2 4 2 5 2" xfId="31373" xr:uid="{F1A29C30-88A0-49DA-B559-A08C81A03717}"/>
    <cellStyle name="Millares 12 3 2 4 2 6" xfId="16505" xr:uid="{4EA6F0B7-D7D2-4F32-B74E-F1D038A0900C}"/>
    <cellStyle name="Millares 12 3 2 4 2 6 2" xfId="38008" xr:uid="{15CAA1DD-1E4B-4912-B0AB-D24EB0EDC173}"/>
    <cellStyle name="Millares 12 3 2 4 2 7" xfId="23110" xr:uid="{5E375994-C43F-4F67-AFF1-161825EDB34D}"/>
    <cellStyle name="Millares 12 3 2 4 2 8" xfId="44613" xr:uid="{6E3DFF94-57F2-498C-A7F6-50D6A95FE9CE}"/>
    <cellStyle name="Millares 12 3 2 4 2 9" xfId="51217" xr:uid="{6F29354B-C45B-48E4-817D-4F247A4F584B}"/>
    <cellStyle name="Millares 12 3 2 4 3" xfId="2291" xr:uid="{6B0BC213-58C1-4541-B324-5A4DA5D323FD}"/>
    <cellStyle name="Millares 12 3 2 4 3 2" xfId="10557" xr:uid="{6184A669-C165-4212-8815-73C83C8AA9B7}"/>
    <cellStyle name="Millares 12 3 2 4 3 2 2" xfId="32060" xr:uid="{45DE61C0-5A34-4F82-95D3-F7178D04A134}"/>
    <cellStyle name="Millares 12 3 2 4 3 3" xfId="17192" xr:uid="{336A4FF6-1F94-4E3A-B818-3D8CC488FB3B}"/>
    <cellStyle name="Millares 12 3 2 4 3 3 2" xfId="38695" xr:uid="{26FBB452-CAD4-477A-A574-10527CD814AB}"/>
    <cellStyle name="Millares 12 3 2 4 3 4" xfId="23797" xr:uid="{36CD4333-11CC-4784-9773-110E99B40DF7}"/>
    <cellStyle name="Millares 12 3 2 4 3 5" xfId="45300" xr:uid="{15AC8E10-E158-4801-89EB-29FB1D14F243}"/>
    <cellStyle name="Millares 12 3 2 4 3 6" xfId="51904" xr:uid="{F0DB7116-527E-4AF3-AED3-F47B1F21915B}"/>
    <cellStyle name="Millares 12 3 2 4 4" xfId="3487" xr:uid="{637F7839-AE71-48D9-84F2-3001B0EB6B4C}"/>
    <cellStyle name="Millares 12 3 2 4 4 2" xfId="11753" xr:uid="{C4088362-6430-4321-A448-481022455EA5}"/>
    <cellStyle name="Millares 12 3 2 4 4 2 2" xfId="33256" xr:uid="{EFE30191-0F50-4DBB-93D1-478CFC6A286D}"/>
    <cellStyle name="Millares 12 3 2 4 4 3" xfId="18388" xr:uid="{C56D2F51-D2A3-4FEB-ACC2-4EE7F5BF9A06}"/>
    <cellStyle name="Millares 12 3 2 4 4 3 2" xfId="39891" xr:uid="{853A765F-AE95-4880-BF27-1833DA21F947}"/>
    <cellStyle name="Millares 12 3 2 4 4 4" xfId="24993" xr:uid="{531E47FD-36D4-4213-8F68-2BA5BFEE33C0}"/>
    <cellStyle name="Millares 12 3 2 4 4 5" xfId="46496" xr:uid="{E2AE778C-073E-44FB-9D39-BF428720DBAF}"/>
    <cellStyle name="Millares 12 3 2 4 4 6" xfId="53100" xr:uid="{8AAA0A94-EDC1-4B22-A702-F4456241A069}"/>
    <cellStyle name="Millares 12 3 2 4 5" xfId="5626" xr:uid="{96C953FE-BBAE-440A-8E68-6F2F4237899F}"/>
    <cellStyle name="Millares 12 3 2 4 5 2" xfId="13892" xr:uid="{17E1AF9C-1CF2-49D8-A897-DA4A53D9215B}"/>
    <cellStyle name="Millares 12 3 2 4 5 2 2" xfId="35395" xr:uid="{53575061-7539-4957-B820-B5BE0345D96C}"/>
    <cellStyle name="Millares 12 3 2 4 5 3" xfId="20527" xr:uid="{FD264D0F-6CE0-4457-8965-CCD6965266D3}"/>
    <cellStyle name="Millares 12 3 2 4 5 3 2" xfId="42030" xr:uid="{73E4189A-C8B7-4414-890F-17FB8AB8D583}"/>
    <cellStyle name="Millares 12 3 2 4 5 4" xfId="27132" xr:uid="{5A5B50A2-F435-4A15-BF45-F0E6DC12F912}"/>
    <cellStyle name="Millares 12 3 2 4 5 5" xfId="48635" xr:uid="{9EDE0F20-8E08-4990-A355-D3E29BCB3BD7}"/>
    <cellStyle name="Millares 12 3 2 4 5 6" xfId="55239" xr:uid="{4396B4B6-40B0-4F6E-8EC0-E9C6FFF00483}"/>
    <cellStyle name="Millares 12 3 2 4 6" xfId="7267" xr:uid="{30D95ACC-AF91-4246-A8DD-E98CE243988B}"/>
    <cellStyle name="Millares 12 3 2 4 6 2" xfId="28770" xr:uid="{F92991D2-9E33-4DA9-BCD4-61E29BE4E612}"/>
    <cellStyle name="Millares 12 3 2 4 7" xfId="8924" xr:uid="{824B6CA9-DAAA-4677-B7E5-7E505663CF11}"/>
    <cellStyle name="Millares 12 3 2 4 7 2" xfId="30427" xr:uid="{A9D14920-6A1E-4E47-85FA-3982DB4F4AA8}"/>
    <cellStyle name="Millares 12 3 2 4 8" xfId="15559" xr:uid="{C197B866-43B2-4116-A4BF-7D6972B2A62D}"/>
    <cellStyle name="Millares 12 3 2 4 8 2" xfId="37062" xr:uid="{0206C724-FA70-46D8-8D54-BDF1B90F404C}"/>
    <cellStyle name="Millares 12 3 2 4 9" xfId="22164" xr:uid="{24C945DC-854B-4696-8508-0C9C66344887}"/>
    <cellStyle name="Millares 12 3 2 5" xfId="926" xr:uid="{9DC64125-FA73-4DF7-B2FE-25D635810A91}"/>
    <cellStyle name="Millares 12 3 2 5 2" xfId="3755" xr:uid="{F2DD0AF4-D0F3-4855-B38D-DF5F8EC12214}"/>
    <cellStyle name="Millares 12 3 2 5 2 2" xfId="12021" xr:uid="{11A5D722-2494-4E22-B122-EC0E6D02B1D5}"/>
    <cellStyle name="Millares 12 3 2 5 2 2 2" xfId="33524" xr:uid="{C05934A6-1A7A-4C34-93DE-DECFDC4D9FCB}"/>
    <cellStyle name="Millares 12 3 2 5 2 3" xfId="18656" xr:uid="{C319930B-7D35-42A3-8B49-F078D9C7EE41}"/>
    <cellStyle name="Millares 12 3 2 5 2 3 2" xfId="40159" xr:uid="{F4DFE4E7-8870-4DFA-84DD-76A3BEFBAF11}"/>
    <cellStyle name="Millares 12 3 2 5 2 4" xfId="25261" xr:uid="{32E8EAB0-FF29-495C-A61A-5CAAF1D83C72}"/>
    <cellStyle name="Millares 12 3 2 5 2 5" xfId="46764" xr:uid="{1612D2C8-6C0A-40AD-8397-F669743A5666}"/>
    <cellStyle name="Millares 12 3 2 5 2 6" xfId="53368" xr:uid="{F8E378E9-0523-4BB5-B885-E3F1D30355E7}"/>
    <cellStyle name="Millares 12 3 2 5 3" xfId="5894" xr:uid="{9974EEC7-6C7A-4921-9051-C9008DE03637}"/>
    <cellStyle name="Millares 12 3 2 5 3 2" xfId="14160" xr:uid="{151ABB65-BC30-4C5B-B5E1-91C9E0D294A9}"/>
    <cellStyle name="Millares 12 3 2 5 3 2 2" xfId="35663" xr:uid="{91997F1E-1015-4AAB-BD38-3086588651AE}"/>
    <cellStyle name="Millares 12 3 2 5 3 3" xfId="20795" xr:uid="{FDF4586E-574C-405F-A4CD-EEA03B884306}"/>
    <cellStyle name="Millares 12 3 2 5 3 3 2" xfId="42298" xr:uid="{0B757828-68FC-4ABF-9D5A-54FE700FF6FE}"/>
    <cellStyle name="Millares 12 3 2 5 3 4" xfId="27400" xr:uid="{25E55370-CF9F-4F7C-AD64-902AEF3231BF}"/>
    <cellStyle name="Millares 12 3 2 5 3 5" xfId="48903" xr:uid="{DBDBB2CC-B186-43DF-B9A3-2C8B15D5E438}"/>
    <cellStyle name="Millares 12 3 2 5 3 6" xfId="55507" xr:uid="{C1ACEE76-B103-4656-8199-AB84B8454FEB}"/>
    <cellStyle name="Millares 12 3 2 5 4" xfId="7535" xr:uid="{61815FAE-9601-45BE-89A7-4AB67B17376F}"/>
    <cellStyle name="Millares 12 3 2 5 4 2" xfId="29038" xr:uid="{33B39E14-DF58-4B73-BFC1-2FD03066D79F}"/>
    <cellStyle name="Millares 12 3 2 5 5" xfId="9192" xr:uid="{A29DC52D-AA41-4BCA-8AAA-0190CE47B5A2}"/>
    <cellStyle name="Millares 12 3 2 5 5 2" xfId="30695" xr:uid="{167BAC1C-E4C6-4580-886C-D7826AA949AE}"/>
    <cellStyle name="Millares 12 3 2 5 6" xfId="15827" xr:uid="{B669925D-88B8-4CDB-8BA3-5252BB5D922D}"/>
    <cellStyle name="Millares 12 3 2 5 6 2" xfId="37330" xr:uid="{CF565EA8-8B48-4F23-92FD-C135BBDFB634}"/>
    <cellStyle name="Millares 12 3 2 5 7" xfId="22432" xr:uid="{F8B7A5C1-64FC-417F-906A-3DCDCA65FD4C}"/>
    <cellStyle name="Millares 12 3 2 5 8" xfId="43935" xr:uid="{8C23AEAE-F964-44E5-9A81-C9E677E3416E}"/>
    <cellStyle name="Millares 12 3 2 5 9" xfId="50539" xr:uid="{4A33A70D-9855-49EF-897F-2142A41CAD52}"/>
    <cellStyle name="Millares 12 3 2 6" xfId="1187" xr:uid="{EF6384A0-6705-47EF-9AAC-05C52530D4CA}"/>
    <cellStyle name="Millares 12 3 2 6 2" xfId="4016" xr:uid="{2EEC90CB-5E82-4367-BEC6-3A58F39DA113}"/>
    <cellStyle name="Millares 12 3 2 6 2 2" xfId="12282" xr:uid="{6CAF9CC8-F5D1-4BA2-A246-2CBD081B162E}"/>
    <cellStyle name="Millares 12 3 2 6 2 2 2" xfId="33785" xr:uid="{7AEB0511-5B4E-4883-B64C-E2BA4C46436D}"/>
    <cellStyle name="Millares 12 3 2 6 2 3" xfId="18917" xr:uid="{D92583A8-E5E3-4573-A71C-F7B7F6BF824D}"/>
    <cellStyle name="Millares 12 3 2 6 2 3 2" xfId="40420" xr:uid="{5BECEC51-E858-4722-9318-76BC25096794}"/>
    <cellStyle name="Millares 12 3 2 6 2 4" xfId="25522" xr:uid="{7C195999-27AF-4FFE-A52C-20E0769CF981}"/>
    <cellStyle name="Millares 12 3 2 6 2 5" xfId="47025" xr:uid="{381EC5BF-BC90-4077-BF15-567BB103E2D1}"/>
    <cellStyle name="Millares 12 3 2 6 2 6" xfId="53629" xr:uid="{60F63816-8477-45E7-9B79-E23821FA4FD0}"/>
    <cellStyle name="Millares 12 3 2 6 3" xfId="6155" xr:uid="{20ED7D1D-2BBB-4609-84B5-260E2BBDF676}"/>
    <cellStyle name="Millares 12 3 2 6 3 2" xfId="14421" xr:uid="{68CCE680-25FC-45EA-93DB-E926D4F55CD2}"/>
    <cellStyle name="Millares 12 3 2 6 3 2 2" xfId="35924" xr:uid="{77813098-27EE-4D75-946B-828126741F7C}"/>
    <cellStyle name="Millares 12 3 2 6 3 3" xfId="21056" xr:uid="{F754A096-6AEB-48A5-BC29-D3FADF9865B3}"/>
    <cellStyle name="Millares 12 3 2 6 3 3 2" xfId="42559" xr:uid="{28E4B3E8-123E-4757-A406-50FAA7957329}"/>
    <cellStyle name="Millares 12 3 2 6 3 4" xfId="27661" xr:uid="{4059502A-A6C6-4DD2-8283-A9D51F0142AE}"/>
    <cellStyle name="Millares 12 3 2 6 3 5" xfId="49164" xr:uid="{F2C282EF-6E77-4539-91ED-1C7B7CD342C7}"/>
    <cellStyle name="Millares 12 3 2 6 3 6" xfId="55768" xr:uid="{180F17EA-6AE6-44D8-8A0A-35B0A8DF75E5}"/>
    <cellStyle name="Millares 12 3 2 6 4" xfId="7796" xr:uid="{34B41063-2AAD-47E5-86A9-D77033E76873}"/>
    <cellStyle name="Millares 12 3 2 6 4 2" xfId="29299" xr:uid="{6DA97788-DF4E-4168-A4B8-773EFCD3FD29}"/>
    <cellStyle name="Millares 12 3 2 6 5" xfId="9453" xr:uid="{70722ADF-91EE-46B4-9F32-3FDBB3F11BE1}"/>
    <cellStyle name="Millares 12 3 2 6 5 2" xfId="30956" xr:uid="{99B0582E-D86D-4567-BF97-AF51CCB58757}"/>
    <cellStyle name="Millares 12 3 2 6 6" xfId="16088" xr:uid="{515B0AAD-84E4-43DF-9261-0A12E7C912E8}"/>
    <cellStyle name="Millares 12 3 2 6 6 2" xfId="37591" xr:uid="{4DC54035-ECEF-411A-A447-85A9D1D1DA22}"/>
    <cellStyle name="Millares 12 3 2 6 7" xfId="22693" xr:uid="{76F17257-3740-4C39-B62B-040E16D0DF99}"/>
    <cellStyle name="Millares 12 3 2 6 8" xfId="44196" xr:uid="{51C51DE2-1FD0-490D-B780-510D0EC90C32}"/>
    <cellStyle name="Millares 12 3 2 6 9" xfId="50800" xr:uid="{C030DFF5-6C42-42D5-B757-9FA7A8861569}"/>
    <cellStyle name="Millares 12 3 2 7" xfId="1875" xr:uid="{A8741D28-6259-4D1A-BE7F-6433F5C929D1}"/>
    <cellStyle name="Millares 12 3 2 7 2" xfId="10141" xr:uid="{43CCEBF7-DCA8-482F-BF6D-E7D32752EEB4}"/>
    <cellStyle name="Millares 12 3 2 7 2 2" xfId="31644" xr:uid="{14D3D900-31F1-45BB-A872-FD05977E5742}"/>
    <cellStyle name="Millares 12 3 2 7 3" xfId="16776" xr:uid="{1BF86CED-5B77-4697-AFA0-FC2E1F6CE302}"/>
    <cellStyle name="Millares 12 3 2 7 3 2" xfId="38279" xr:uid="{E89AD510-8D00-48D6-91D2-17E138039EA4}"/>
    <cellStyle name="Millares 12 3 2 7 4" xfId="23381" xr:uid="{45D33AFB-9927-4C63-8226-33573F12C567}"/>
    <cellStyle name="Millares 12 3 2 7 5" xfId="44884" xr:uid="{19078F8E-F6DF-4035-9708-42DE24B56B03}"/>
    <cellStyle name="Millares 12 3 2 7 6" xfId="51488" xr:uid="{FBCC3822-D9CB-4F58-B85C-ADB9940FE16A}"/>
    <cellStyle name="Millares 12 3 2 8" xfId="2560" xr:uid="{8A1E6026-2EC8-4CB2-ABB4-BAEE293EAC1D}"/>
    <cellStyle name="Millares 12 3 2 8 2" xfId="10826" xr:uid="{A0D4B0F7-25AA-4A60-A330-AB570D3E188C}"/>
    <cellStyle name="Millares 12 3 2 8 2 2" xfId="32329" xr:uid="{0059B444-F72C-4AA4-B419-A3BC7CD8EBB4}"/>
    <cellStyle name="Millares 12 3 2 8 3" xfId="17461" xr:uid="{81DB0E9B-6F4E-4B95-8AE3-8ACC745DEE6E}"/>
    <cellStyle name="Millares 12 3 2 8 3 2" xfId="38964" xr:uid="{6281937C-7842-4E07-9997-842D7C1543F5}"/>
    <cellStyle name="Millares 12 3 2 8 4" xfId="24066" xr:uid="{D39EF425-31ED-4411-ACB2-1AED7C389601}"/>
    <cellStyle name="Millares 12 3 2 8 5" xfId="45569" xr:uid="{CAC37A6B-40C1-4833-9259-BB6489FDC76A}"/>
    <cellStyle name="Millares 12 3 2 8 6" xfId="52173" xr:uid="{8284208A-9F93-4371-92AF-308C96CCAC43}"/>
    <cellStyle name="Millares 12 3 2 9" xfId="3071" xr:uid="{CF1D7982-3CE6-4E1B-B068-6AC1137D2521}"/>
    <cellStyle name="Millares 12 3 2 9 2" xfId="11337" xr:uid="{D90C545E-CC50-4ACC-BDA2-5E21B84FB662}"/>
    <cellStyle name="Millares 12 3 2 9 2 2" xfId="32840" xr:uid="{8F16B503-986F-4DB8-8B64-B469DD5D4B7E}"/>
    <cellStyle name="Millares 12 3 2 9 3" xfId="17972" xr:uid="{1EADDDF5-E8EB-458F-9140-E9796D3CD388}"/>
    <cellStyle name="Millares 12 3 2 9 3 2" xfId="39475" xr:uid="{9978A0AD-6AEB-49F9-AAAD-6C3928976FD5}"/>
    <cellStyle name="Millares 12 3 2 9 4" xfId="24577" xr:uid="{D0A23C61-3DAE-4D91-8E0A-7DD659E86E09}"/>
    <cellStyle name="Millares 12 3 2 9 5" xfId="46080" xr:uid="{BEC7E375-CF2C-4661-AF5C-7069A1C28518}"/>
    <cellStyle name="Millares 12 3 2 9 6" xfId="52684" xr:uid="{BC198B3F-BF73-4D82-AA65-F343AD7FEF7A}"/>
    <cellStyle name="Millares 12 3 3" xfId="464" xr:uid="{B2431496-3046-4756-B2A8-AD5C8B7A9583}"/>
    <cellStyle name="Millares 12 3 3 10" xfId="7075" xr:uid="{60C12601-DBF9-401A-92FD-19A6378033BF}"/>
    <cellStyle name="Millares 12 3 3 10 2" xfId="28578" xr:uid="{A11AC7C2-CC96-44D1-927F-2063F64935AB}"/>
    <cellStyle name="Millares 12 3 3 11" xfId="8731" xr:uid="{0EE8935C-0AE0-4F66-A601-512AB3D713D4}"/>
    <cellStyle name="Millares 12 3 3 11 2" xfId="30234" xr:uid="{899125FD-459A-4E53-9847-EEBB7317711A}"/>
    <cellStyle name="Millares 12 3 3 12" xfId="15367" xr:uid="{4D5A6B31-3F34-4FFA-8365-31D59CDCEADB}"/>
    <cellStyle name="Millares 12 3 3 12 2" xfId="36870" xr:uid="{33DA0F00-2D6D-4310-84A4-C30F4F2E7886}"/>
    <cellStyle name="Millares 12 3 3 13" xfId="21972" xr:uid="{5C4E1654-EDCB-4641-AA81-66EEF02E97FF}"/>
    <cellStyle name="Millares 12 3 3 14" xfId="43475" xr:uid="{8FD0127F-A2F9-4841-8B8F-13C63D118BC3}"/>
    <cellStyle name="Millares 12 3 3 15" xfId="50079" xr:uid="{D989CE02-E00A-48AE-93E5-A5880F1A6927}"/>
    <cellStyle name="Millares 12 3 3 2" xfId="746" xr:uid="{73872D83-FC7F-4F4B-8687-7065BEB0AFBD}"/>
    <cellStyle name="Millares 12 3 3 2 10" xfId="15647" xr:uid="{C43924B9-5F8A-4289-B5AE-D3FC25C7EDCE}"/>
    <cellStyle name="Millares 12 3 3 2 10 2" xfId="37150" xr:uid="{9ACCDF9B-AE97-47D7-816E-77EF77AFC260}"/>
    <cellStyle name="Millares 12 3 3 2 11" xfId="22252" xr:uid="{2D446BE7-AA11-4162-9FD8-BE1C25D86368}"/>
    <cellStyle name="Millares 12 3 3 2 12" xfId="43755" xr:uid="{DFF4491D-E8ED-49A2-9CD9-E32CA88878AF}"/>
    <cellStyle name="Millares 12 3 3 2 13" xfId="50359" xr:uid="{7E481A32-0B71-47C1-962F-76D8B2912627}"/>
    <cellStyle name="Millares 12 3 3 2 2" xfId="1692" xr:uid="{2872BBB3-4CEA-48FA-9980-8292E3F4169B}"/>
    <cellStyle name="Millares 12 3 3 2 2 2" xfId="4521" xr:uid="{E7FB8D74-23C4-4D8F-83EC-C1B2FE2B751B}"/>
    <cellStyle name="Millares 12 3 3 2 2 2 2" xfId="12787" xr:uid="{EE476F43-504D-4F02-9194-473D2B35EB16}"/>
    <cellStyle name="Millares 12 3 3 2 2 2 2 2" xfId="34290" xr:uid="{9E9D5094-CEDC-41D0-A640-9246A62F7752}"/>
    <cellStyle name="Millares 12 3 3 2 2 2 3" xfId="19422" xr:uid="{270B0127-178C-4245-8CA0-719A8289C57B}"/>
    <cellStyle name="Millares 12 3 3 2 2 2 3 2" xfId="40925" xr:uid="{6B97A7C5-69FD-4EEB-969F-CE4605928311}"/>
    <cellStyle name="Millares 12 3 3 2 2 2 4" xfId="26027" xr:uid="{9B98D324-7E20-427C-96B6-E316B0CD0E78}"/>
    <cellStyle name="Millares 12 3 3 2 2 2 5" xfId="47530" xr:uid="{1861E083-72CD-49C8-ACD5-D10AE5F857E8}"/>
    <cellStyle name="Millares 12 3 3 2 2 2 6" xfId="54134" xr:uid="{3575E89F-7875-411B-AC46-2ED7A7E54386}"/>
    <cellStyle name="Millares 12 3 3 2 2 3" xfId="6660" xr:uid="{BCB7332F-7BC1-4DEE-AE5F-EC47C2451951}"/>
    <cellStyle name="Millares 12 3 3 2 2 3 2" xfId="14926" xr:uid="{AD5D55D6-942D-46CA-81F7-675E0956CE90}"/>
    <cellStyle name="Millares 12 3 3 2 2 3 2 2" xfId="36429" xr:uid="{81D5A16C-9E96-465E-B76F-81F9C47E3293}"/>
    <cellStyle name="Millares 12 3 3 2 2 3 3" xfId="21561" xr:uid="{783FAB6C-8E04-4937-9BB3-5851FDFAF728}"/>
    <cellStyle name="Millares 12 3 3 2 2 3 3 2" xfId="43064" xr:uid="{CF3D9950-9569-4947-B8F8-277E715B0C31}"/>
    <cellStyle name="Millares 12 3 3 2 2 3 4" xfId="28166" xr:uid="{D273B6B7-5395-4D47-A652-402B95D1A95C}"/>
    <cellStyle name="Millares 12 3 3 2 2 3 5" xfId="49669" xr:uid="{83093665-45CD-48BB-8054-F0177ACB6BEF}"/>
    <cellStyle name="Millares 12 3 3 2 2 3 6" xfId="56273" xr:uid="{2D0F15CB-A541-4EC7-BB8F-DE9015E06FEE}"/>
    <cellStyle name="Millares 12 3 3 2 2 4" xfId="8301" xr:uid="{0C833C1E-F625-4CA5-94D2-58FA767FB203}"/>
    <cellStyle name="Millares 12 3 3 2 2 4 2" xfId="29804" xr:uid="{C81DEFAC-7978-4B96-92C0-995C18DE3F1E}"/>
    <cellStyle name="Millares 12 3 3 2 2 5" xfId="9958" xr:uid="{9C54FB43-EAE2-4C57-A352-57D981D35F00}"/>
    <cellStyle name="Millares 12 3 3 2 2 5 2" xfId="31461" xr:uid="{80948CC9-C941-4352-90F0-63DEDAAF8CBD}"/>
    <cellStyle name="Millares 12 3 3 2 2 6" xfId="16593" xr:uid="{781DDF06-62B2-485F-B3B0-293FC472E91F}"/>
    <cellStyle name="Millares 12 3 3 2 2 6 2" xfId="38096" xr:uid="{674D31DC-E778-4FD3-95E4-D68261AA4BBC}"/>
    <cellStyle name="Millares 12 3 3 2 2 7" xfId="23198" xr:uid="{1C1F4593-1839-4A28-934F-5FC817CAAF76}"/>
    <cellStyle name="Millares 12 3 3 2 2 8" xfId="44701" xr:uid="{5B43A52B-1966-4992-8D86-D25F6F2D3F06}"/>
    <cellStyle name="Millares 12 3 3 2 2 9" xfId="51305" xr:uid="{DEC9AF36-BEB9-4762-A1C9-D7F3D1234BAC}"/>
    <cellStyle name="Millares 12 3 3 2 3" xfId="2379" xr:uid="{C3120782-7389-4391-A375-A7390A855504}"/>
    <cellStyle name="Millares 12 3 3 2 3 2" xfId="10645" xr:uid="{C2A30110-BD3D-4065-A99B-1830801529A4}"/>
    <cellStyle name="Millares 12 3 3 2 3 2 2" xfId="32148" xr:uid="{F9C078CE-4E7C-4B85-BB63-3F19CF78D803}"/>
    <cellStyle name="Millares 12 3 3 2 3 3" xfId="17280" xr:uid="{834F7E8F-68D3-45F0-9A7E-3A296B2177D5}"/>
    <cellStyle name="Millares 12 3 3 2 3 3 2" xfId="38783" xr:uid="{9F3D7824-D8DA-48A2-A241-310B0A8FEAD5}"/>
    <cellStyle name="Millares 12 3 3 2 3 4" xfId="23885" xr:uid="{3034FB50-BB78-40F3-BC92-897CC4CBC741}"/>
    <cellStyle name="Millares 12 3 3 2 3 5" xfId="45388" xr:uid="{B50328B5-44AD-40C5-B8A1-74455232285B}"/>
    <cellStyle name="Millares 12 3 3 2 3 6" xfId="51992" xr:uid="{C5BC8F7E-0F04-448F-A434-FF3E89999FD6}"/>
    <cellStyle name="Millares 12 3 3 2 4" xfId="2896" xr:uid="{3C44B63F-0E03-4CDB-911D-691EFB99CB2B}"/>
    <cellStyle name="Millares 12 3 3 2 4 2" xfId="11162" xr:uid="{739C3608-0316-48C4-8FDA-3893EC788585}"/>
    <cellStyle name="Millares 12 3 3 2 4 2 2" xfId="32665" xr:uid="{22F2AF89-0EFF-45D6-9E7B-70F0AB59E382}"/>
    <cellStyle name="Millares 12 3 3 2 4 3" xfId="17797" xr:uid="{23EDEDA4-558C-4771-B64F-29E822B901D0}"/>
    <cellStyle name="Millares 12 3 3 2 4 3 2" xfId="39300" xr:uid="{4569738A-AFC3-4323-AF66-3EBDAAC20498}"/>
    <cellStyle name="Millares 12 3 3 2 4 4" xfId="24402" xr:uid="{E9D8C6FA-2D65-42A7-9702-3B4660B3B261}"/>
    <cellStyle name="Millares 12 3 3 2 4 5" xfId="45905" xr:uid="{8303FD28-E830-4625-A09E-F624983DF09A}"/>
    <cellStyle name="Millares 12 3 3 2 4 6" xfId="52509" xr:uid="{E8ADFD7C-08D9-4248-86AA-0E11E668F6B7}"/>
    <cellStyle name="Millares 12 3 3 2 5" xfId="3575" xr:uid="{3655C1FB-1C4B-49FC-9F7F-89553C82DD91}"/>
    <cellStyle name="Millares 12 3 3 2 5 2" xfId="11841" xr:uid="{C58F237B-0501-44AD-AEA8-8865E081507C}"/>
    <cellStyle name="Millares 12 3 3 2 5 2 2" xfId="33344" xr:uid="{292A75AB-64A6-408D-B7D9-C29BE7449033}"/>
    <cellStyle name="Millares 12 3 3 2 5 3" xfId="18476" xr:uid="{C5F63F97-AC08-4704-BD65-3008F1B28C0B}"/>
    <cellStyle name="Millares 12 3 3 2 5 3 2" xfId="39979" xr:uid="{9CC09D2D-80DE-4F40-B98E-3A9D409BC970}"/>
    <cellStyle name="Millares 12 3 3 2 5 4" xfId="25081" xr:uid="{1D6DA7C2-56EB-497F-A824-DC8E1BB71202}"/>
    <cellStyle name="Millares 12 3 3 2 5 5" xfId="46584" xr:uid="{4FCC8C81-5765-4264-A806-70AF2F373087}"/>
    <cellStyle name="Millares 12 3 3 2 5 6" xfId="53188" xr:uid="{74488AB8-0795-486F-8DF8-9BE7A68F0152}"/>
    <cellStyle name="Millares 12 3 3 2 6" xfId="5040" xr:uid="{B9BCE6E5-53C4-406F-BC4E-2898EA708FC4}"/>
    <cellStyle name="Millares 12 3 3 2 6 2" xfId="13306" xr:uid="{DC333A7B-CD07-408B-AF92-D8E33AB9E664}"/>
    <cellStyle name="Millares 12 3 3 2 6 2 2" xfId="34809" xr:uid="{7CFB38AE-5F98-4999-AA99-37DD07FEA47A}"/>
    <cellStyle name="Millares 12 3 3 2 6 3" xfId="19941" xr:uid="{9AC095A7-115C-4444-9105-3868C94506A2}"/>
    <cellStyle name="Millares 12 3 3 2 6 3 2" xfId="41444" xr:uid="{E3B6863D-1099-4F71-B708-65B553D21E26}"/>
    <cellStyle name="Millares 12 3 3 2 6 4" xfId="26546" xr:uid="{5E3DF425-5F22-405F-B3C9-E510B1255802}"/>
    <cellStyle name="Millares 12 3 3 2 6 5" xfId="48049" xr:uid="{A0BC54AF-805C-4E31-8DB1-9287D0D4D40A}"/>
    <cellStyle name="Millares 12 3 3 2 6 6" xfId="54653" xr:uid="{13031203-CDEB-4B54-9DB4-472BA80A44D4}"/>
    <cellStyle name="Millares 12 3 3 2 7" xfId="5714" xr:uid="{7E2F162E-40E9-4A35-B23F-3C6469E08E29}"/>
    <cellStyle name="Millares 12 3 3 2 7 2" xfId="13980" xr:uid="{C6FE590C-CD6E-4482-8400-0717B718340F}"/>
    <cellStyle name="Millares 12 3 3 2 7 2 2" xfId="35483" xr:uid="{0F980182-F3DE-4005-AC77-17CF6AF0F5C8}"/>
    <cellStyle name="Millares 12 3 3 2 7 3" xfId="20615" xr:uid="{CADD077B-7B9C-4915-B55E-F7AF9590B9C9}"/>
    <cellStyle name="Millares 12 3 3 2 7 3 2" xfId="42118" xr:uid="{EFB7B4E6-80A5-4C35-86C6-667478A0E090}"/>
    <cellStyle name="Millares 12 3 3 2 7 4" xfId="27220" xr:uid="{25E8D51E-77D6-4A24-99EC-8E4B1133E68D}"/>
    <cellStyle name="Millares 12 3 3 2 7 5" xfId="48723" xr:uid="{956C9399-73AF-4166-B7D3-9CB9255C4CC0}"/>
    <cellStyle name="Millares 12 3 3 2 7 6" xfId="55327" xr:uid="{D1AEFDB6-2617-448C-AADF-201B3AB8B754}"/>
    <cellStyle name="Millares 12 3 3 2 8" xfId="7355" xr:uid="{5F70CC4A-B36C-4EE5-95AE-F6D40CAAD560}"/>
    <cellStyle name="Millares 12 3 3 2 8 2" xfId="28858" xr:uid="{CC31B00C-F6A3-4DF0-895D-AEC08C383456}"/>
    <cellStyle name="Millares 12 3 3 2 9" xfId="9012" xr:uid="{40E103DB-8EDD-4366-8174-4AE000E3F533}"/>
    <cellStyle name="Millares 12 3 3 2 9 2" xfId="30515" xr:uid="{5C24CCF4-6B1A-4BCF-ADEF-5FE73198A175}"/>
    <cellStyle name="Millares 12 3 3 3" xfId="1016" xr:uid="{C6103C81-86A2-425E-873B-602F73A99919}"/>
    <cellStyle name="Millares 12 3 3 3 2" xfId="3845" xr:uid="{2477138A-5D9F-4FE0-8388-DFC4A6DF7BBB}"/>
    <cellStyle name="Millares 12 3 3 3 2 2" xfId="12111" xr:uid="{4D6E9C37-7FB0-4CB0-BCE0-306328F3686D}"/>
    <cellStyle name="Millares 12 3 3 3 2 2 2" xfId="33614" xr:uid="{353C5754-BE7D-4390-B1BA-084C6097A05F}"/>
    <cellStyle name="Millares 12 3 3 3 2 3" xfId="18746" xr:uid="{B3E282FA-E235-4749-9747-294C25437E00}"/>
    <cellStyle name="Millares 12 3 3 3 2 3 2" xfId="40249" xr:uid="{00C87302-623C-49B0-9D8D-4B1B0C11229E}"/>
    <cellStyle name="Millares 12 3 3 3 2 4" xfId="25351" xr:uid="{E1669E39-4619-49EF-A4C1-4A81F98872AF}"/>
    <cellStyle name="Millares 12 3 3 3 2 5" xfId="46854" xr:uid="{55630663-1A43-4D75-BFD3-35AED2A06F78}"/>
    <cellStyle name="Millares 12 3 3 3 2 6" xfId="53458" xr:uid="{26557F0B-1034-463B-93F5-44D61C4AB1A8}"/>
    <cellStyle name="Millares 12 3 3 3 3" xfId="5984" xr:uid="{E219D4A9-9882-434C-B72A-C4EECC8BBBB9}"/>
    <cellStyle name="Millares 12 3 3 3 3 2" xfId="14250" xr:uid="{DCD1B62D-9111-4DFC-B815-296F297C3365}"/>
    <cellStyle name="Millares 12 3 3 3 3 2 2" xfId="35753" xr:uid="{0AB1BC6C-2740-4897-9171-838BF605B531}"/>
    <cellStyle name="Millares 12 3 3 3 3 3" xfId="20885" xr:uid="{D8CD8A5C-347F-4C17-931D-7C4C21EAE60A}"/>
    <cellStyle name="Millares 12 3 3 3 3 3 2" xfId="42388" xr:uid="{D7E3BF9D-3681-455F-8902-AC37C9E40A5E}"/>
    <cellStyle name="Millares 12 3 3 3 3 4" xfId="27490" xr:uid="{CF8E85D6-B30F-4DE6-BFF0-88F39090EEAC}"/>
    <cellStyle name="Millares 12 3 3 3 3 5" xfId="48993" xr:uid="{497CB4F8-FE77-4D11-AFB5-03947D8B204E}"/>
    <cellStyle name="Millares 12 3 3 3 3 6" xfId="55597" xr:uid="{35F41A67-BD17-4963-BF73-5B5C02F33FDA}"/>
    <cellStyle name="Millares 12 3 3 3 4" xfId="7625" xr:uid="{48062E2D-258D-4139-82DB-1A676D4B4421}"/>
    <cellStyle name="Millares 12 3 3 3 4 2" xfId="29128" xr:uid="{4C12F36F-0B4B-4191-95DA-DC71C8F72607}"/>
    <cellStyle name="Millares 12 3 3 3 5" xfId="9282" xr:uid="{BB2A00C0-74D8-4191-AD46-1F21693C1C7A}"/>
    <cellStyle name="Millares 12 3 3 3 5 2" xfId="30785" xr:uid="{BD1E7F76-290B-4F4E-BC48-C108F05C3420}"/>
    <cellStyle name="Millares 12 3 3 3 6" xfId="15917" xr:uid="{B4C2FFC7-35B4-4AA9-BDCE-CEF0973EAEA3}"/>
    <cellStyle name="Millares 12 3 3 3 6 2" xfId="37420" xr:uid="{AE62B981-13DB-4069-9673-69661F78CA12}"/>
    <cellStyle name="Millares 12 3 3 3 7" xfId="22522" xr:uid="{7E88EBE2-80EB-4B48-A1D8-C0CEE42022D2}"/>
    <cellStyle name="Millares 12 3 3 3 8" xfId="44025" xr:uid="{7E1E39BA-0CD7-4E03-AD05-0B6A0057FD14}"/>
    <cellStyle name="Millares 12 3 3 3 9" xfId="50629" xr:uid="{7283D141-803E-4BD8-A795-4287D783DDA7}"/>
    <cellStyle name="Millares 12 3 3 4" xfId="1412" xr:uid="{4AD3BCDD-EEA7-4999-86DE-C52230073E02}"/>
    <cellStyle name="Millares 12 3 3 4 2" xfId="4241" xr:uid="{C24A2871-F241-4697-8D30-E7EA2F7912E5}"/>
    <cellStyle name="Millares 12 3 3 4 2 2" xfId="12507" xr:uid="{A039EDBE-3B17-4900-BAD3-66334964CAEA}"/>
    <cellStyle name="Millares 12 3 3 4 2 2 2" xfId="34010" xr:uid="{0C9EE83E-AD47-49E9-B70D-04B84E13B0B6}"/>
    <cellStyle name="Millares 12 3 3 4 2 3" xfId="19142" xr:uid="{70D124F4-FF70-4492-A97F-67506AB05337}"/>
    <cellStyle name="Millares 12 3 3 4 2 3 2" xfId="40645" xr:uid="{6D67AAD4-53AA-41EE-8231-7A7EEA0E74F4}"/>
    <cellStyle name="Millares 12 3 3 4 2 4" xfId="25747" xr:uid="{1F50F193-7DD9-42EB-9FA0-9237F6A9B689}"/>
    <cellStyle name="Millares 12 3 3 4 2 5" xfId="47250" xr:uid="{539F9224-E205-469C-ABEA-048985EEE4FD}"/>
    <cellStyle name="Millares 12 3 3 4 2 6" xfId="53854" xr:uid="{1836C7A9-C8A2-45B9-82ED-714F9ACEBC53}"/>
    <cellStyle name="Millares 12 3 3 4 3" xfId="6380" xr:uid="{F41C3857-F24F-42DA-840A-FE726986BE82}"/>
    <cellStyle name="Millares 12 3 3 4 3 2" xfId="14646" xr:uid="{E11174B9-19EA-4131-9590-9F8DA14B60F7}"/>
    <cellStyle name="Millares 12 3 3 4 3 2 2" xfId="36149" xr:uid="{8499A52D-6466-4EB4-9344-2876176CD2B9}"/>
    <cellStyle name="Millares 12 3 3 4 3 3" xfId="21281" xr:uid="{43ED5F2E-5A73-4D00-96BB-DD11E4796777}"/>
    <cellStyle name="Millares 12 3 3 4 3 3 2" xfId="42784" xr:uid="{A66A186E-44BC-4A59-88C7-E77A89E65E36}"/>
    <cellStyle name="Millares 12 3 3 4 3 4" xfId="27886" xr:uid="{627F3852-9465-42BD-BEC9-E7AF9FA9D2D5}"/>
    <cellStyle name="Millares 12 3 3 4 3 5" xfId="49389" xr:uid="{0CE48F9C-9BB5-4881-A171-5EFCA2314972}"/>
    <cellStyle name="Millares 12 3 3 4 3 6" xfId="55993" xr:uid="{7D51F3DB-A4B9-45C7-A558-E1500BEDD65E}"/>
    <cellStyle name="Millares 12 3 3 4 4" xfId="8021" xr:uid="{E33BB39A-701A-47DF-8C6F-283F92076FD6}"/>
    <cellStyle name="Millares 12 3 3 4 4 2" xfId="29524" xr:uid="{15FBEF85-C1F1-4990-8FB6-AB0ACC297701}"/>
    <cellStyle name="Millares 12 3 3 4 5" xfId="9678" xr:uid="{0E862F6E-D534-4BD8-983A-797C98AA87F2}"/>
    <cellStyle name="Millares 12 3 3 4 5 2" xfId="31181" xr:uid="{F47DC490-16A4-4D1A-B032-C952647625C7}"/>
    <cellStyle name="Millares 12 3 3 4 6" xfId="16313" xr:uid="{FB2B2D41-2848-4565-908A-B91F1FCE2144}"/>
    <cellStyle name="Millares 12 3 3 4 6 2" xfId="37816" xr:uid="{608C3397-2CA6-47D5-AD1E-EB50C16D6805}"/>
    <cellStyle name="Millares 12 3 3 4 7" xfId="22918" xr:uid="{7CA05377-9C4D-4829-8030-42A5DD419B66}"/>
    <cellStyle name="Millares 12 3 3 4 8" xfId="44421" xr:uid="{9DE18AD0-6971-4B62-8C76-5D25B9D352D1}"/>
    <cellStyle name="Millares 12 3 3 4 9" xfId="51025" xr:uid="{B923FE7E-8025-4B6C-89C3-2B3805617037}"/>
    <cellStyle name="Millares 12 3 3 5" xfId="2099" xr:uid="{B0703DB2-CDC0-4DEE-AF82-1ADB0434305D}"/>
    <cellStyle name="Millares 12 3 3 5 2" xfId="10365" xr:uid="{FA861BEA-9714-4B8C-935D-728C42E04C86}"/>
    <cellStyle name="Millares 12 3 3 5 2 2" xfId="31868" xr:uid="{C2C77E5D-1790-4DE6-9BBD-B7D190060254}"/>
    <cellStyle name="Millares 12 3 3 5 3" xfId="17000" xr:uid="{186C4A32-317B-4FDB-A91D-9073A49DFCDC}"/>
    <cellStyle name="Millares 12 3 3 5 3 2" xfId="38503" xr:uid="{3D004F75-0D7B-4BAA-A674-C137F941332C}"/>
    <cellStyle name="Millares 12 3 3 5 4" xfId="23605" xr:uid="{3109990C-80B4-4297-A349-9B792A433E84}"/>
    <cellStyle name="Millares 12 3 3 5 5" xfId="45108" xr:uid="{01190DD8-D9EE-45C1-8871-44036E981D38}"/>
    <cellStyle name="Millares 12 3 3 5 6" xfId="51712" xr:uid="{F44AA443-ECBA-41F8-8B1E-32FD34CFE9B5}"/>
    <cellStyle name="Millares 12 3 3 6" xfId="2647" xr:uid="{611DC028-6F19-426A-A135-F186834E4365}"/>
    <cellStyle name="Millares 12 3 3 6 2" xfId="10913" xr:uid="{EC6016F9-1006-443F-AAE2-8A0096CCFBC5}"/>
    <cellStyle name="Millares 12 3 3 6 2 2" xfId="32416" xr:uid="{FF8D299C-B3EB-4430-91C3-AAB13EACE060}"/>
    <cellStyle name="Millares 12 3 3 6 3" xfId="17548" xr:uid="{6A788DBC-4CFE-4A6F-A01C-77FD23AB08E8}"/>
    <cellStyle name="Millares 12 3 3 6 3 2" xfId="39051" xr:uid="{6F2A6D7D-CAA4-4F56-B6B8-655815C73918}"/>
    <cellStyle name="Millares 12 3 3 6 4" xfId="24153" xr:uid="{E6E1CB9D-E8EE-48AC-81C6-EC5B22321C08}"/>
    <cellStyle name="Millares 12 3 3 6 5" xfId="45656" xr:uid="{7BE4E21B-4B79-479B-BBFB-2DB82CD47CDB}"/>
    <cellStyle name="Millares 12 3 3 6 6" xfId="52260" xr:uid="{A689825D-536A-4EF2-A2F7-72A5AA6CAA6F}"/>
    <cellStyle name="Millares 12 3 3 7" xfId="3295" xr:uid="{44D14AE6-4221-4A9B-8854-4B53C86F4B8B}"/>
    <cellStyle name="Millares 12 3 3 7 2" xfId="11561" xr:uid="{06D42DC6-B097-4D4E-BFA7-8D442918E61C}"/>
    <cellStyle name="Millares 12 3 3 7 2 2" xfId="33064" xr:uid="{C6CFFA45-2A44-477F-B259-6F30ADE1CFC7}"/>
    <cellStyle name="Millares 12 3 3 7 3" xfId="18196" xr:uid="{B239D53E-13DD-4C07-98EB-2985A5604F7F}"/>
    <cellStyle name="Millares 12 3 3 7 3 2" xfId="39699" xr:uid="{14C1C790-80FB-4671-8D86-6E1CCC058BC8}"/>
    <cellStyle name="Millares 12 3 3 7 4" xfId="24801" xr:uid="{E8F2152D-CBEC-4132-9FFD-70D0A1C31C9F}"/>
    <cellStyle name="Millares 12 3 3 7 5" xfId="46304" xr:uid="{E53237BD-585E-40EA-B0E4-2E15E217C380}"/>
    <cellStyle name="Millares 12 3 3 7 6" xfId="52908" xr:uid="{FD995703-99F8-4E06-BC37-F94B88FF2EA8}"/>
    <cellStyle name="Millares 12 3 3 8" xfId="4791" xr:uid="{8F76B067-4B71-4FAB-BCAC-A713A97FAFE3}"/>
    <cellStyle name="Millares 12 3 3 8 2" xfId="13057" xr:uid="{E4C3340A-372B-4A6D-BA95-A7EFBDF3B21B}"/>
    <cellStyle name="Millares 12 3 3 8 2 2" xfId="34560" xr:uid="{7C0D2B44-EA85-4482-842A-2D845170DBA5}"/>
    <cellStyle name="Millares 12 3 3 8 3" xfId="19692" xr:uid="{F85F04F9-407E-4FAD-9558-04E39A59BEBB}"/>
    <cellStyle name="Millares 12 3 3 8 3 2" xfId="41195" xr:uid="{814D6EDE-F517-45EC-8437-FCC478D3C255}"/>
    <cellStyle name="Millares 12 3 3 8 4" xfId="26297" xr:uid="{6D5A50AF-FA2B-4CFD-9F29-0A8B3E2404D8}"/>
    <cellStyle name="Millares 12 3 3 8 5" xfId="47800" xr:uid="{5BEB6CCB-8FFD-49BC-852A-7B76C2103970}"/>
    <cellStyle name="Millares 12 3 3 8 6" xfId="54404" xr:uid="{77CBD6C8-2047-43D0-9D7D-1F3833EB8CDC}"/>
    <cellStyle name="Millares 12 3 3 9" xfId="5434" xr:uid="{5541F2F4-B612-4BAB-AA02-57AA81623BE7}"/>
    <cellStyle name="Millares 12 3 3 9 2" xfId="13700" xr:uid="{DE4A351C-CA6B-46B8-98D9-035F7E60AE3C}"/>
    <cellStyle name="Millares 12 3 3 9 2 2" xfId="35203" xr:uid="{DE79BDD2-AEBB-4D56-8AD5-65242D2022B9}"/>
    <cellStyle name="Millares 12 3 3 9 3" xfId="20335" xr:uid="{089ABB0C-A9B5-446A-A50A-C16B2D6319C5}"/>
    <cellStyle name="Millares 12 3 3 9 3 2" xfId="41838" xr:uid="{F35DCFF8-58AC-45A6-B7FC-06FE7BA0B48B}"/>
    <cellStyle name="Millares 12 3 3 9 4" xfId="26940" xr:uid="{64DABA99-9F26-45FA-A47D-4CA0E62E36E2}"/>
    <cellStyle name="Millares 12 3 3 9 5" xfId="48443" xr:uid="{7A1366F9-7478-44E6-A9F7-7A6FBCA2F528}"/>
    <cellStyle name="Millares 12 3 3 9 6" xfId="55047" xr:uid="{0307B7EF-B705-4090-B2E6-9A2722351D90}"/>
    <cellStyle name="Millares 12 3 4" xfId="337" xr:uid="{332A0422-3400-4E70-A0E6-4C441639F6A1}"/>
    <cellStyle name="Millares 12 3 4 10" xfId="15240" xr:uid="{6B2C57BE-66A3-4CDF-A3E3-3ADA530DC0F8}"/>
    <cellStyle name="Millares 12 3 4 10 2" xfId="36743" xr:uid="{6916613D-731F-42FC-B672-CE2FEC66EA37}"/>
    <cellStyle name="Millares 12 3 4 11" xfId="21845" xr:uid="{DA4814BE-5114-411F-AEAE-31B2A4AAFE3F}"/>
    <cellStyle name="Millares 12 3 4 12" xfId="43348" xr:uid="{A83EA615-0FF9-45FE-8BDD-2ADEC2F261F4}"/>
    <cellStyle name="Millares 12 3 4 13" xfId="49952" xr:uid="{5C4D42C9-3284-4889-BA54-28E27CDF55C9}"/>
    <cellStyle name="Millares 12 3 4 2" xfId="1285" xr:uid="{5A14604F-9CCB-4A1F-89E8-E3B6905B4242}"/>
    <cellStyle name="Millares 12 3 4 2 2" xfId="4114" xr:uid="{8498DBA4-0F9F-4B95-A108-B7F4EC407E61}"/>
    <cellStyle name="Millares 12 3 4 2 2 2" xfId="12380" xr:uid="{BC27EB14-DB92-4CC1-9B60-0EAFB5BBF1DC}"/>
    <cellStyle name="Millares 12 3 4 2 2 2 2" xfId="33883" xr:uid="{489AC657-609D-4D28-9757-BEEB8D97C938}"/>
    <cellStyle name="Millares 12 3 4 2 2 3" xfId="19015" xr:uid="{72768DBA-11D8-4747-937B-C5B4BC0F204C}"/>
    <cellStyle name="Millares 12 3 4 2 2 3 2" xfId="40518" xr:uid="{42F9BC8B-C7D9-4732-BFFA-EE29DDF65D8A}"/>
    <cellStyle name="Millares 12 3 4 2 2 4" xfId="25620" xr:uid="{695D1FCB-54D7-48EB-8678-74BB364569F0}"/>
    <cellStyle name="Millares 12 3 4 2 2 5" xfId="47123" xr:uid="{0DE1DE23-E0B4-46EB-970B-95003B760F3F}"/>
    <cellStyle name="Millares 12 3 4 2 2 6" xfId="53727" xr:uid="{CD5A5803-18B2-4C66-BA09-D2D2459C0CB7}"/>
    <cellStyle name="Millares 12 3 4 2 3" xfId="6253" xr:uid="{AAA9886F-F6ED-4BCE-9D0F-9903CEBD1ADB}"/>
    <cellStyle name="Millares 12 3 4 2 3 2" xfId="14519" xr:uid="{5FA81234-CBEA-49EA-88C0-163FE3A57AF3}"/>
    <cellStyle name="Millares 12 3 4 2 3 2 2" xfId="36022" xr:uid="{4C512A2C-5E2A-4376-8644-2CF07DCB2A8C}"/>
    <cellStyle name="Millares 12 3 4 2 3 3" xfId="21154" xr:uid="{60BE76EF-2052-4251-89B4-5D7835EC1D45}"/>
    <cellStyle name="Millares 12 3 4 2 3 3 2" xfId="42657" xr:uid="{DEB85694-4894-444C-94E6-A0C5CE8CD538}"/>
    <cellStyle name="Millares 12 3 4 2 3 4" xfId="27759" xr:uid="{E9E74989-4FE1-4080-B1B8-79406B29EE50}"/>
    <cellStyle name="Millares 12 3 4 2 3 5" xfId="49262" xr:uid="{947D5792-524D-44F1-B825-0F612C100A22}"/>
    <cellStyle name="Millares 12 3 4 2 3 6" xfId="55866" xr:uid="{DB246C29-B804-4067-99F1-380946937661}"/>
    <cellStyle name="Millares 12 3 4 2 4" xfId="7894" xr:uid="{C1AF65DF-0CE8-4769-9821-2D45AD4731D8}"/>
    <cellStyle name="Millares 12 3 4 2 4 2" xfId="29397" xr:uid="{DCB3EE5B-69BA-4613-AD81-94891EC80358}"/>
    <cellStyle name="Millares 12 3 4 2 5" xfId="9551" xr:uid="{6F681363-D231-42DA-96E5-DD08783238F5}"/>
    <cellStyle name="Millares 12 3 4 2 5 2" xfId="31054" xr:uid="{892A5638-30E9-4F48-AA99-39E3AB0981CE}"/>
    <cellStyle name="Millares 12 3 4 2 6" xfId="16186" xr:uid="{622A02D5-8334-4C98-AC59-677632A63DD7}"/>
    <cellStyle name="Millares 12 3 4 2 6 2" xfId="37689" xr:uid="{7E070C12-6DDC-4C8A-8848-B83E553511AE}"/>
    <cellStyle name="Millares 12 3 4 2 7" xfId="22791" xr:uid="{9894D848-211E-4468-8EF0-B7DEE693ADA1}"/>
    <cellStyle name="Millares 12 3 4 2 8" xfId="44294" xr:uid="{9CB77D04-7C39-4563-A4F6-EB9F91836109}"/>
    <cellStyle name="Millares 12 3 4 2 9" xfId="50898" xr:uid="{C08A8C82-26EF-4A25-AB53-5D6C586E150B}"/>
    <cellStyle name="Millares 12 3 4 3" xfId="1972" xr:uid="{ED19E28F-7E0A-49D6-A038-A3FA8D0468A2}"/>
    <cellStyle name="Millares 12 3 4 3 2" xfId="10238" xr:uid="{949C5D73-8F7A-4660-982F-2B92BC11DC3B}"/>
    <cellStyle name="Millares 12 3 4 3 2 2" xfId="31741" xr:uid="{B88C71E9-E551-4892-B00E-E3889103B565}"/>
    <cellStyle name="Millares 12 3 4 3 3" xfId="16873" xr:uid="{AD155664-C938-4602-A94E-D5E4BE22D46D}"/>
    <cellStyle name="Millares 12 3 4 3 3 2" xfId="38376" xr:uid="{E4324C43-0D80-4CE9-969A-DA10A15C7472}"/>
    <cellStyle name="Millares 12 3 4 3 4" xfId="23478" xr:uid="{C2DDF227-E4C3-4B0A-9F83-97357CF2E67C}"/>
    <cellStyle name="Millares 12 3 4 3 5" xfId="44981" xr:uid="{50C3A73F-CBE5-48C7-8CC1-BB702AD7EFCF}"/>
    <cellStyle name="Millares 12 3 4 3 6" xfId="51585" xr:uid="{72BCE21A-2271-4E67-9B82-6C9482E34ED9}"/>
    <cellStyle name="Millares 12 3 4 4" xfId="2771" xr:uid="{14B393CD-18D8-4E37-A546-95CEFF2F7187}"/>
    <cellStyle name="Millares 12 3 4 4 2" xfId="11037" xr:uid="{C9A4F489-E75A-426D-B0AD-5FB5B718ABE0}"/>
    <cellStyle name="Millares 12 3 4 4 2 2" xfId="32540" xr:uid="{87F92B60-935B-40CA-B333-34B9DE6E8E05}"/>
    <cellStyle name="Millares 12 3 4 4 3" xfId="17672" xr:uid="{D38F55BF-4EB2-45DD-9A34-5B7A178EF19E}"/>
    <cellStyle name="Millares 12 3 4 4 3 2" xfId="39175" xr:uid="{6F2E0622-C726-47AA-8729-19765A559C21}"/>
    <cellStyle name="Millares 12 3 4 4 4" xfId="24277" xr:uid="{653DC0BD-3BEE-4016-86F5-C67088748799}"/>
    <cellStyle name="Millares 12 3 4 4 5" xfId="45780" xr:uid="{D84400F8-72E7-431D-A5AC-04353A591801}"/>
    <cellStyle name="Millares 12 3 4 4 6" xfId="52384" xr:uid="{656A07C2-9A3F-4E50-8185-8441C37C5615}"/>
    <cellStyle name="Millares 12 3 4 5" xfId="3168" xr:uid="{C30B10D1-93D8-4B0D-B97F-12CA5252BF84}"/>
    <cellStyle name="Millares 12 3 4 5 2" xfId="11434" xr:uid="{7DD38C5A-C5AF-422C-89BB-2CA043C524F6}"/>
    <cellStyle name="Millares 12 3 4 5 2 2" xfId="32937" xr:uid="{5A79C9AF-815F-42EF-96AD-D1E40BE322CF}"/>
    <cellStyle name="Millares 12 3 4 5 3" xfId="18069" xr:uid="{4E7F41C1-55EF-4145-A1EA-E9DB9A17BA73}"/>
    <cellStyle name="Millares 12 3 4 5 3 2" xfId="39572" xr:uid="{E5666ABA-4A29-4DC5-A7AE-860023701BB9}"/>
    <cellStyle name="Millares 12 3 4 5 4" xfId="24674" xr:uid="{CA2DFB7D-7FC9-4646-9A05-90ED2188AA42}"/>
    <cellStyle name="Millares 12 3 4 5 5" xfId="46177" xr:uid="{6B6BA002-A0F2-4E92-991D-4D52327C6CDE}"/>
    <cellStyle name="Millares 12 3 4 5 6" xfId="52781" xr:uid="{59DCD9FD-1A74-4069-BCD1-034D13A9C4BF}"/>
    <cellStyle name="Millares 12 3 4 6" xfId="4915" xr:uid="{3350B850-2D0E-456A-90CA-65F3DAE6861B}"/>
    <cellStyle name="Millares 12 3 4 6 2" xfId="13181" xr:uid="{8CAC1F51-9652-4648-8DD5-8EBFC8126EBA}"/>
    <cellStyle name="Millares 12 3 4 6 2 2" xfId="34684" xr:uid="{58286F8C-FF7E-4580-AAC5-3A0F9AF81B59}"/>
    <cellStyle name="Millares 12 3 4 6 3" xfId="19816" xr:uid="{8F718926-8BAE-4F63-82EC-5CA629875320}"/>
    <cellStyle name="Millares 12 3 4 6 3 2" xfId="41319" xr:uid="{5E1FC487-ACC3-4600-9C2E-B2554D772CB0}"/>
    <cellStyle name="Millares 12 3 4 6 4" xfId="26421" xr:uid="{B4BA5B60-03E0-445C-B72A-033AFC986C4A}"/>
    <cellStyle name="Millares 12 3 4 6 5" xfId="47924" xr:uid="{EC86EAB7-708C-4032-9216-934A5CD913A8}"/>
    <cellStyle name="Millares 12 3 4 6 6" xfId="54528" xr:uid="{78A06B33-D904-4C04-9012-E0AA2AB5E520}"/>
    <cellStyle name="Millares 12 3 4 7" xfId="5307" xr:uid="{12CC7243-11E8-4473-BA53-A68ADCC04840}"/>
    <cellStyle name="Millares 12 3 4 7 2" xfId="13573" xr:uid="{5834A736-76F8-4756-BAB2-606FD7FD5140}"/>
    <cellStyle name="Millares 12 3 4 7 2 2" xfId="35076" xr:uid="{E4D964DD-E68B-4DB9-BA25-F040D833DBE1}"/>
    <cellStyle name="Millares 12 3 4 7 3" xfId="20208" xr:uid="{737BA1C0-DB99-49BB-9628-20B94EA18B9C}"/>
    <cellStyle name="Millares 12 3 4 7 3 2" xfId="41711" xr:uid="{7AAEC460-24FE-4734-A3E1-D9473CBFB2FF}"/>
    <cellStyle name="Millares 12 3 4 7 4" xfId="26813" xr:uid="{ACA07705-2EE7-4ABB-A31D-9F7D4FD97A93}"/>
    <cellStyle name="Millares 12 3 4 7 5" xfId="48316" xr:uid="{510777BA-AE2E-4799-A8C7-7577F0019338}"/>
    <cellStyle name="Millares 12 3 4 7 6" xfId="54920" xr:uid="{958AEE94-198C-40AB-AD56-A7FCD2797A07}"/>
    <cellStyle name="Millares 12 3 4 8" xfId="6948" xr:uid="{742C111E-948C-461F-ABD0-070D06E90C00}"/>
    <cellStyle name="Millares 12 3 4 8 2" xfId="28451" xr:uid="{84197BB6-E4D9-4708-8445-DD7F19933F4E}"/>
    <cellStyle name="Millares 12 3 4 9" xfId="8604" xr:uid="{2DE1CDB4-5AE7-4827-B4C5-3FBD8B735A44}"/>
    <cellStyle name="Millares 12 3 4 9 2" xfId="30107" xr:uid="{A1104959-D305-4383-A4D4-83739E4B8F5C}"/>
    <cellStyle name="Millares 12 3 5" xfId="621" xr:uid="{C7BB9692-160C-4FFB-B92E-251DCBE1F917}"/>
    <cellStyle name="Millares 12 3 5 10" xfId="43630" xr:uid="{548876D2-37EF-4006-BCDD-A61B47632364}"/>
    <cellStyle name="Millares 12 3 5 11" xfId="50234" xr:uid="{B33E0B8E-42B0-4C13-9641-D2BAB2405ED4}"/>
    <cellStyle name="Millares 12 3 5 2" xfId="1567" xr:uid="{96CDA0CE-E821-48BF-AD37-A4BC84EFD212}"/>
    <cellStyle name="Millares 12 3 5 2 2" xfId="4396" xr:uid="{275D47F8-7654-43D9-A619-69CA8A8001EE}"/>
    <cellStyle name="Millares 12 3 5 2 2 2" xfId="12662" xr:uid="{97983EC8-D251-41B0-9D87-2B56F476A4B9}"/>
    <cellStyle name="Millares 12 3 5 2 2 2 2" xfId="34165" xr:uid="{AA32B52A-0C2F-476E-BFFC-D74455F279EB}"/>
    <cellStyle name="Millares 12 3 5 2 2 3" xfId="19297" xr:uid="{12039C1C-DEC4-4755-8E08-4C009D0FCF0E}"/>
    <cellStyle name="Millares 12 3 5 2 2 3 2" xfId="40800" xr:uid="{C30D5BD6-D480-487D-B286-5F999FB78EF3}"/>
    <cellStyle name="Millares 12 3 5 2 2 4" xfId="25902" xr:uid="{AA8CD16C-6956-420B-B241-FE3F249BC822}"/>
    <cellStyle name="Millares 12 3 5 2 2 5" xfId="47405" xr:uid="{F6FDB5CD-3134-4EBE-9863-4BF5483476A9}"/>
    <cellStyle name="Millares 12 3 5 2 2 6" xfId="54009" xr:uid="{2424A0DE-646D-4810-AADA-2A1130435CB7}"/>
    <cellStyle name="Millares 12 3 5 2 3" xfId="6535" xr:uid="{7367623E-9F9E-4C3C-A56A-980BB44B4EAD}"/>
    <cellStyle name="Millares 12 3 5 2 3 2" xfId="14801" xr:uid="{295E4F3F-BD91-4767-B1C1-AF85312F9D39}"/>
    <cellStyle name="Millares 12 3 5 2 3 2 2" xfId="36304" xr:uid="{7E919FBB-2057-4B0F-A955-7ED3F3F272E6}"/>
    <cellStyle name="Millares 12 3 5 2 3 3" xfId="21436" xr:uid="{15484A46-A8EC-4817-B4ED-65D79EAEF0F5}"/>
    <cellStyle name="Millares 12 3 5 2 3 3 2" xfId="42939" xr:uid="{39C5B657-21B1-4E55-BBF0-ADBA03A614BE}"/>
    <cellStyle name="Millares 12 3 5 2 3 4" xfId="28041" xr:uid="{A4A5BCC8-7972-450F-8063-E2F7202D4B60}"/>
    <cellStyle name="Millares 12 3 5 2 3 5" xfId="49544" xr:uid="{ABE3007A-7DC4-4147-A7ED-3F9617BF42D2}"/>
    <cellStyle name="Millares 12 3 5 2 3 6" xfId="56148" xr:uid="{8D99D54D-34C9-4293-AF38-70A9578FC822}"/>
    <cellStyle name="Millares 12 3 5 2 4" xfId="8176" xr:uid="{2C6D137D-0845-42B6-813D-3F1421297BF0}"/>
    <cellStyle name="Millares 12 3 5 2 4 2" xfId="29679" xr:uid="{0CEA0650-2117-4061-A4A1-165A6D72712B}"/>
    <cellStyle name="Millares 12 3 5 2 5" xfId="9833" xr:uid="{577F9569-78A5-4F06-ADF2-2956A5FEBA90}"/>
    <cellStyle name="Millares 12 3 5 2 5 2" xfId="31336" xr:uid="{C090934A-BA35-4D90-8E0C-8DED2E1757A8}"/>
    <cellStyle name="Millares 12 3 5 2 6" xfId="16468" xr:uid="{533243B9-A50E-4AF1-AFAB-9D041012D627}"/>
    <cellStyle name="Millares 12 3 5 2 6 2" xfId="37971" xr:uid="{FFE55BAB-995A-4687-80DC-42C2661BA21F}"/>
    <cellStyle name="Millares 12 3 5 2 7" xfId="23073" xr:uid="{54C814CD-2FD4-49B2-8B62-B81482C2F6A8}"/>
    <cellStyle name="Millares 12 3 5 2 8" xfId="44576" xr:uid="{10EBB7DE-77B0-4B44-A2A7-DE6A7F04FBE9}"/>
    <cellStyle name="Millares 12 3 5 2 9" xfId="51180" xr:uid="{1B83FC0A-FF99-4E9D-BDE7-EC5E7CEDB186}"/>
    <cellStyle name="Millares 12 3 5 3" xfId="2254" xr:uid="{C2FA0785-49AC-4295-9925-D4CD19066F5F}"/>
    <cellStyle name="Millares 12 3 5 3 2" xfId="10520" xr:uid="{F2827E6C-8BD1-418D-9B19-B5452ED550E1}"/>
    <cellStyle name="Millares 12 3 5 3 2 2" xfId="32023" xr:uid="{7AC27E3A-4077-4BD1-8BE9-C14B3612D319}"/>
    <cellStyle name="Millares 12 3 5 3 3" xfId="17155" xr:uid="{B1FBDF97-EB86-43EA-AD09-44DA46C99094}"/>
    <cellStyle name="Millares 12 3 5 3 3 2" xfId="38658" xr:uid="{5B285454-54D3-45DE-82E0-3274B382BAA3}"/>
    <cellStyle name="Millares 12 3 5 3 4" xfId="23760" xr:uid="{7AC33A87-91C8-4F57-A638-F67415B2B790}"/>
    <cellStyle name="Millares 12 3 5 3 5" xfId="45263" xr:uid="{22AAFDB8-F7CB-4B22-AB5C-5520E610BF85}"/>
    <cellStyle name="Millares 12 3 5 3 6" xfId="51867" xr:uid="{4279F41A-E222-4853-BBB7-4333D69EEC47}"/>
    <cellStyle name="Millares 12 3 5 4" xfId="3450" xr:uid="{B8939102-E92E-4DD6-B47E-6F8C620E0CCA}"/>
    <cellStyle name="Millares 12 3 5 4 2" xfId="11716" xr:uid="{436F0359-9762-4B80-9728-12BD06511185}"/>
    <cellStyle name="Millares 12 3 5 4 2 2" xfId="33219" xr:uid="{89188CA9-2D8F-4DBF-860D-6C2C48FA33D0}"/>
    <cellStyle name="Millares 12 3 5 4 3" xfId="18351" xr:uid="{FDAA9921-87AA-4B46-A0BC-732E613FB999}"/>
    <cellStyle name="Millares 12 3 5 4 3 2" xfId="39854" xr:uid="{CBD64B9F-47E0-4941-A58A-4EAF91ECA51A}"/>
    <cellStyle name="Millares 12 3 5 4 4" xfId="24956" xr:uid="{0776D520-4E18-4B6D-9A30-240423C9691F}"/>
    <cellStyle name="Millares 12 3 5 4 5" xfId="46459" xr:uid="{697FA886-AD67-4D28-8A45-D19F9DA27B7D}"/>
    <cellStyle name="Millares 12 3 5 4 6" xfId="53063" xr:uid="{D99ABF32-641D-4D21-9798-8F0996E4C0B4}"/>
    <cellStyle name="Millares 12 3 5 5" xfId="5589" xr:uid="{85A4E5AC-71BE-4C4E-BE16-7D51E2AE2BB1}"/>
    <cellStyle name="Millares 12 3 5 5 2" xfId="13855" xr:uid="{30B752B4-8EBC-4E63-9ABD-F0451C5144FA}"/>
    <cellStyle name="Millares 12 3 5 5 2 2" xfId="35358" xr:uid="{6EDFB7CA-BAD4-487C-9B97-BA2270844E3A}"/>
    <cellStyle name="Millares 12 3 5 5 3" xfId="20490" xr:uid="{78472B94-2BD6-45E0-AB81-524BD5603644}"/>
    <cellStyle name="Millares 12 3 5 5 3 2" xfId="41993" xr:uid="{90FCE725-BD65-4F9C-BCDA-18D47168FB17}"/>
    <cellStyle name="Millares 12 3 5 5 4" xfId="27095" xr:uid="{93B49615-7BB9-4B25-B9A6-9CA183193D90}"/>
    <cellStyle name="Millares 12 3 5 5 5" xfId="48598" xr:uid="{5F83769E-AFE4-4BDD-B6A5-F66529270493}"/>
    <cellStyle name="Millares 12 3 5 5 6" xfId="55202" xr:uid="{1B8CE684-05CA-41A6-A4F3-63C411DD9794}"/>
    <cellStyle name="Millares 12 3 5 6" xfId="7230" xr:uid="{759FD37D-3C59-476C-A8DD-17C51CF64DC8}"/>
    <cellStyle name="Millares 12 3 5 6 2" xfId="28733" xr:uid="{F1A9B36C-B9EF-4D07-BFAB-1CE974517E7C}"/>
    <cellStyle name="Millares 12 3 5 7" xfId="8887" xr:uid="{2647C066-6EE4-4B05-9988-75E6125AFC8D}"/>
    <cellStyle name="Millares 12 3 5 7 2" xfId="30390" xr:uid="{C9857021-BDC6-46E7-B54A-977E8DCCD2CF}"/>
    <cellStyle name="Millares 12 3 5 8" xfId="15522" xr:uid="{D1A59E36-37AE-4437-A274-5CB3F7CEDD2E}"/>
    <cellStyle name="Millares 12 3 5 8 2" xfId="37025" xr:uid="{5ADCA4A7-972E-49B2-AD7E-96A63C1164A3}"/>
    <cellStyle name="Millares 12 3 5 9" xfId="22127" xr:uid="{370B9A6C-9051-45B1-AE76-270473FD06C9}"/>
    <cellStyle name="Millares 12 3 6" xfId="889" xr:uid="{E6E82575-6BF5-4ACB-8117-324E1FF9F10F}"/>
    <cellStyle name="Millares 12 3 6 2" xfId="3718" xr:uid="{8DCE137D-F8E6-409C-9651-697D393F7B4C}"/>
    <cellStyle name="Millares 12 3 6 2 2" xfId="11984" xr:uid="{B99AED03-EAF4-4DB3-9EC5-777F073A5BAE}"/>
    <cellStyle name="Millares 12 3 6 2 2 2" xfId="33487" xr:uid="{3A2CEB90-BB36-411E-96A4-253763BF6190}"/>
    <cellStyle name="Millares 12 3 6 2 3" xfId="18619" xr:uid="{936B85ED-7520-419D-8AB5-A83DA8ED3C60}"/>
    <cellStyle name="Millares 12 3 6 2 3 2" xfId="40122" xr:uid="{93CDE01B-95D0-4CB5-8C3B-FA3F45441CA4}"/>
    <cellStyle name="Millares 12 3 6 2 4" xfId="25224" xr:uid="{7A10F533-E9F2-4FE5-B920-C56D70A130DB}"/>
    <cellStyle name="Millares 12 3 6 2 5" xfId="46727" xr:uid="{0AFA380A-D7BB-4F0A-9133-2E18E8F34FEC}"/>
    <cellStyle name="Millares 12 3 6 2 6" xfId="53331" xr:uid="{DD4A78A1-EB54-47D6-B4B1-0E55077F086E}"/>
    <cellStyle name="Millares 12 3 6 3" xfId="5857" xr:uid="{0839FDAB-DBC6-4E41-B9FA-DA6EF634761E}"/>
    <cellStyle name="Millares 12 3 6 3 2" xfId="14123" xr:uid="{2B0B54AC-3F54-444B-B3E4-6B40857165CC}"/>
    <cellStyle name="Millares 12 3 6 3 2 2" xfId="35626" xr:uid="{44A08605-61C8-4665-BE3C-6194D615ED06}"/>
    <cellStyle name="Millares 12 3 6 3 3" xfId="20758" xr:uid="{012A9A88-E523-4660-A86F-C5E4E58BFD7B}"/>
    <cellStyle name="Millares 12 3 6 3 3 2" xfId="42261" xr:uid="{ABF6647C-0D7A-4029-BD9B-F48B3BDA88E8}"/>
    <cellStyle name="Millares 12 3 6 3 4" xfId="27363" xr:uid="{0E7C8CB5-41EC-49C0-8C13-D8542C0BB869}"/>
    <cellStyle name="Millares 12 3 6 3 5" xfId="48866" xr:uid="{F3378887-23AC-4117-9160-6DAEB21BF89E}"/>
    <cellStyle name="Millares 12 3 6 3 6" xfId="55470" xr:uid="{DB16150F-F13A-4A54-806A-2A0C497D3579}"/>
    <cellStyle name="Millares 12 3 6 4" xfId="7498" xr:uid="{D4F0C53A-2C84-4BE3-9E56-64111E389275}"/>
    <cellStyle name="Millares 12 3 6 4 2" xfId="29001" xr:uid="{E5EBDCE3-B93C-4032-80AF-BA46A9B2964F}"/>
    <cellStyle name="Millares 12 3 6 5" xfId="9155" xr:uid="{EDB2BF9C-354A-412C-AA6A-1160C5356E1E}"/>
    <cellStyle name="Millares 12 3 6 5 2" xfId="30658" xr:uid="{E4225255-599D-4604-A122-BAC23CDF33EB}"/>
    <cellStyle name="Millares 12 3 6 6" xfId="15790" xr:uid="{612F1D4B-F8BC-4E9C-BF1B-13FEF03AAC6E}"/>
    <cellStyle name="Millares 12 3 6 6 2" xfId="37293" xr:uid="{A328AE8D-1325-4878-AE62-6DE16DA2A136}"/>
    <cellStyle name="Millares 12 3 6 7" xfId="22395" xr:uid="{31D6FD41-D142-4956-8269-002CDACE63C7}"/>
    <cellStyle name="Millares 12 3 6 8" xfId="43898" xr:uid="{969EC82C-8FB0-453A-86C6-DE6A3DA83EC9}"/>
    <cellStyle name="Millares 12 3 6 9" xfId="50502" xr:uid="{FCC7D145-CD7E-4D0F-BBB1-243D9C8936E4}"/>
    <cellStyle name="Millares 12 3 7" xfId="1150" xr:uid="{2666B008-9492-4756-BA6C-607977BB5930}"/>
    <cellStyle name="Millares 12 3 7 2" xfId="3979" xr:uid="{28B67FE3-57F7-424D-A27C-0E5458E9013D}"/>
    <cellStyle name="Millares 12 3 7 2 2" xfId="12245" xr:uid="{CB3D580D-861E-4A6A-B2B4-6D7BC24ED734}"/>
    <cellStyle name="Millares 12 3 7 2 2 2" xfId="33748" xr:uid="{CBC09DDB-46D3-45B2-9020-0460B93384D3}"/>
    <cellStyle name="Millares 12 3 7 2 3" xfId="18880" xr:uid="{AA9274F3-7C04-4BE3-81CB-C1365EB599F7}"/>
    <cellStyle name="Millares 12 3 7 2 3 2" xfId="40383" xr:uid="{FF1642E0-3903-4425-ACB3-5D696FF46235}"/>
    <cellStyle name="Millares 12 3 7 2 4" xfId="25485" xr:uid="{1C73D050-E977-40BE-9D94-65AA5BD59625}"/>
    <cellStyle name="Millares 12 3 7 2 5" xfId="46988" xr:uid="{BC3B478D-809C-4887-BADB-0349326D48F8}"/>
    <cellStyle name="Millares 12 3 7 2 6" xfId="53592" xr:uid="{035321C9-1C93-492B-A46E-A96D9EE3A69D}"/>
    <cellStyle name="Millares 12 3 7 3" xfId="6118" xr:uid="{6B675125-3811-477B-82C2-0D2829300529}"/>
    <cellStyle name="Millares 12 3 7 3 2" xfId="14384" xr:uid="{13221F1B-FC2C-4730-A8E5-E1EF5369E45F}"/>
    <cellStyle name="Millares 12 3 7 3 2 2" xfId="35887" xr:uid="{FB5476CF-E0FE-4B21-9791-265EDA7B82A3}"/>
    <cellStyle name="Millares 12 3 7 3 3" xfId="21019" xr:uid="{3C28DF90-4CC8-4317-AB7E-F0B33D80D45F}"/>
    <cellStyle name="Millares 12 3 7 3 3 2" xfId="42522" xr:uid="{C0347600-6A54-4F56-8445-AEE4F897EB64}"/>
    <cellStyle name="Millares 12 3 7 3 4" xfId="27624" xr:uid="{EE92F7C8-AF9D-4658-B325-EE5517AD232C}"/>
    <cellStyle name="Millares 12 3 7 3 5" xfId="49127" xr:uid="{43CB5309-760B-4B22-BF77-F8DF5CC7448C}"/>
    <cellStyle name="Millares 12 3 7 3 6" xfId="55731" xr:uid="{44D30959-AE48-4ACA-AC8D-C9B4027386BD}"/>
    <cellStyle name="Millares 12 3 7 4" xfId="7759" xr:uid="{38C7DF83-6682-481E-A022-969DF6131779}"/>
    <cellStyle name="Millares 12 3 7 4 2" xfId="29262" xr:uid="{4CD5214F-1F71-4129-9F3B-9DEFF29B651F}"/>
    <cellStyle name="Millares 12 3 7 5" xfId="9416" xr:uid="{7F359115-5F11-40CC-B84B-2B4346224000}"/>
    <cellStyle name="Millares 12 3 7 5 2" xfId="30919" xr:uid="{D9FA6A9B-85D8-4549-9339-B6ACD2047795}"/>
    <cellStyle name="Millares 12 3 7 6" xfId="16051" xr:uid="{11614E7F-57C5-4BC8-BAF4-BDC57503F79F}"/>
    <cellStyle name="Millares 12 3 7 6 2" xfId="37554" xr:uid="{9D527DC5-83D7-4142-B451-49D86CBD1131}"/>
    <cellStyle name="Millares 12 3 7 7" xfId="22656" xr:uid="{0CC66357-0AC3-4F07-8D5A-EAD786D96CB3}"/>
    <cellStyle name="Millares 12 3 7 8" xfId="44159" xr:uid="{C463A49F-7CC2-482D-B1F8-05F0772C835A}"/>
    <cellStyle name="Millares 12 3 7 9" xfId="50763" xr:uid="{ED715492-F2CE-4644-9F81-9571292E8ED3}"/>
    <cellStyle name="Millares 12 3 8" xfId="1838" xr:uid="{1113DBBD-8BE7-4FC8-8F0F-78B8915201BE}"/>
    <cellStyle name="Millares 12 3 8 2" xfId="10104" xr:uid="{ADE2C627-EE56-49C7-A047-F613135E890F}"/>
    <cellStyle name="Millares 12 3 8 2 2" xfId="31607" xr:uid="{C2CBE940-0BAA-4A93-8DDB-9260E61DD3F9}"/>
    <cellStyle name="Millares 12 3 8 3" xfId="16739" xr:uid="{F7EE12CC-8323-4785-825E-9B3CA3A0AB29}"/>
    <cellStyle name="Millares 12 3 8 3 2" xfId="38242" xr:uid="{922C4DDC-1C52-4621-A529-BC7156E20775}"/>
    <cellStyle name="Millares 12 3 8 4" xfId="23344" xr:uid="{E222B888-60A7-4DC0-A349-6B7B55707ED8}"/>
    <cellStyle name="Millares 12 3 8 5" xfId="44847" xr:uid="{A5025C06-1005-4233-951B-139BF415124F}"/>
    <cellStyle name="Millares 12 3 8 6" xfId="51451" xr:uid="{E781B35F-1852-4DE7-B671-757B412833E3}"/>
    <cellStyle name="Millares 12 3 9" xfId="2523" xr:uid="{78F55703-0974-4396-818C-2F78D7D0A31F}"/>
    <cellStyle name="Millares 12 3 9 2" xfId="10789" xr:uid="{7666319E-A5A2-47E8-95E4-41C34AC02028}"/>
    <cellStyle name="Millares 12 3 9 2 2" xfId="32292" xr:uid="{EE3C3282-6CAE-475F-AEF2-0567890897A4}"/>
    <cellStyle name="Millares 12 3 9 3" xfId="17424" xr:uid="{A2E077A2-4837-4B51-B4E8-50A1427E95E5}"/>
    <cellStyle name="Millares 12 3 9 3 2" xfId="38927" xr:uid="{C6092945-C15B-470F-B50E-16840DE174D9}"/>
    <cellStyle name="Millares 12 3 9 4" xfId="24029" xr:uid="{DC9C7474-9607-4533-8282-7A51ACDC519A}"/>
    <cellStyle name="Millares 12 3 9 5" xfId="45532" xr:uid="{7BF4CC85-EB22-4ADB-B430-0ACCC0789025}"/>
    <cellStyle name="Millares 12 3 9 6" xfId="52136" xr:uid="{BACCA2DD-734A-4647-B680-0D6BF1C05F15}"/>
    <cellStyle name="Millares 12 4" xfId="183" xr:uid="{879D33C6-FCFC-47E0-9D35-77F6775B5EF2}"/>
    <cellStyle name="Millares 12 5" xfId="151" xr:uid="{520564AC-A47C-4B1A-A6C3-58B77C0C6089}"/>
    <cellStyle name="Millares 12 5 10" xfId="4688" xr:uid="{67AFE5AF-616D-41E2-8E79-428454FC6235}"/>
    <cellStyle name="Millares 12 5 10 2" xfId="12954" xr:uid="{7A9B4854-3E05-4D76-ADCE-71A5620664AE}"/>
    <cellStyle name="Millares 12 5 10 2 2" xfId="34457" xr:uid="{0DD425C2-ED72-4E62-A28D-61BAFAA5CBB2}"/>
    <cellStyle name="Millares 12 5 10 3" xfId="19589" xr:uid="{CD3E8AD1-FE96-4315-A372-90FFDFA35D6C}"/>
    <cellStyle name="Millares 12 5 10 3 2" xfId="41092" xr:uid="{66150FAD-DF5D-4116-B4ED-E94F78C1AEF3}"/>
    <cellStyle name="Millares 12 5 10 4" xfId="26194" xr:uid="{AE1BAC25-BCC7-4F2D-BBC3-F2396BF726A6}"/>
    <cellStyle name="Millares 12 5 10 5" xfId="47697" xr:uid="{0DA0FBC1-738E-4E40-AC56-C5924A61E10C}"/>
    <cellStyle name="Millares 12 5 10 6" xfId="54301" xr:uid="{1345008E-F5B0-40A3-8D36-5A892596A486}"/>
    <cellStyle name="Millares 12 5 11" xfId="5191" xr:uid="{1799D676-5E68-4211-BF8E-002145BF66E6}"/>
    <cellStyle name="Millares 12 5 11 2" xfId="13457" xr:uid="{F528EFD5-AEC2-4588-93F2-BD56C9347AA2}"/>
    <cellStyle name="Millares 12 5 11 2 2" xfId="34960" xr:uid="{0D8CCB1D-0745-420C-AF33-8EA94F0B4B9D}"/>
    <cellStyle name="Millares 12 5 11 3" xfId="20092" xr:uid="{00E270BA-7723-44D0-AA4B-DB0DE005C722}"/>
    <cellStyle name="Millares 12 5 11 3 2" xfId="41595" xr:uid="{63C76CE2-13FB-47FA-BF55-EE94E559DBEC}"/>
    <cellStyle name="Millares 12 5 11 4" xfId="26697" xr:uid="{B385E0D0-7E15-4C4C-82BC-0FD80DFA0864}"/>
    <cellStyle name="Millares 12 5 11 5" xfId="48200" xr:uid="{8BE49640-7533-4D6B-84C3-06224C4BD3C2}"/>
    <cellStyle name="Millares 12 5 11 6" xfId="54804" xr:uid="{923E096D-8C64-48A3-9CAF-C1F71EE92EF9}"/>
    <cellStyle name="Millares 12 5 12" xfId="6832" xr:uid="{D0B41E13-EAF6-44FE-95AF-7972F41F9E84}"/>
    <cellStyle name="Millares 12 5 12 2" xfId="28335" xr:uid="{B3DF701C-2747-468E-97BD-456579BD7A63}"/>
    <cellStyle name="Millares 12 5 13" xfId="8486" xr:uid="{A780C4B1-4018-4DC5-8527-B10EC169AA81}"/>
    <cellStyle name="Millares 12 5 13 2" xfId="29989" xr:uid="{48C00B2F-C829-444B-8074-1BD26BDBDD7B}"/>
    <cellStyle name="Millares 12 5 14" xfId="15125" xr:uid="{575A1AA4-6274-4544-AF91-F8942DADA56C}"/>
    <cellStyle name="Millares 12 5 14 2" xfId="36628" xr:uid="{8EEE7C41-D955-4A5C-BBCE-20E170DB3683}"/>
    <cellStyle name="Millares 12 5 15" xfId="21730" xr:uid="{9FD71E14-5EE7-4F89-B89A-53980F3CA316}"/>
    <cellStyle name="Millares 12 5 16" xfId="43233" xr:uid="{4A43E2AF-8F68-406D-9688-B670C13B2716}"/>
    <cellStyle name="Millares 12 5 17" xfId="49837" xr:uid="{D66BBDEF-4393-4316-8D97-4B752946F8A6}"/>
    <cellStyle name="Millares 12 5 2" xfId="483" xr:uid="{1DC8C950-F935-4352-B083-1FFDCB31E802}"/>
    <cellStyle name="Millares 12 5 2 10" xfId="7094" xr:uid="{B0C4ABEA-45D8-4598-8351-1AF2B1B03BB2}"/>
    <cellStyle name="Millares 12 5 2 10 2" xfId="28597" xr:uid="{5961E9D8-C97E-41AE-A5F7-AAC52871ACF4}"/>
    <cellStyle name="Millares 12 5 2 11" xfId="8750" xr:uid="{3B2EEA4B-C51A-45F6-891E-11FFF043A22F}"/>
    <cellStyle name="Millares 12 5 2 11 2" xfId="30253" xr:uid="{88A0968A-E06E-4672-B583-9462ACEF9C53}"/>
    <cellStyle name="Millares 12 5 2 12" xfId="15386" xr:uid="{76FB330C-5E92-449D-90F6-65556E8D7F6E}"/>
    <cellStyle name="Millares 12 5 2 12 2" xfId="36889" xr:uid="{9712091B-3A52-4203-8808-F815F508BD9C}"/>
    <cellStyle name="Millares 12 5 2 13" xfId="21991" xr:uid="{D11AA931-E002-49BA-B864-CCE0F29D9246}"/>
    <cellStyle name="Millares 12 5 2 14" xfId="43494" xr:uid="{0E5570B6-CFD6-424C-B605-0998E1628619}"/>
    <cellStyle name="Millares 12 5 2 15" xfId="50098" xr:uid="{63B25F19-7595-40AD-9044-688218F5A375}"/>
    <cellStyle name="Millares 12 5 2 2" xfId="765" xr:uid="{BD8C74DE-A587-4D4A-BB78-119019FC40E1}"/>
    <cellStyle name="Millares 12 5 2 2 10" xfId="15666" xr:uid="{7E9C3203-4C66-4D14-81DC-4A6A36BAD8DC}"/>
    <cellStyle name="Millares 12 5 2 2 10 2" xfId="37169" xr:uid="{A6C3D9B8-ABF1-4E22-A4DE-65F92B11E75A}"/>
    <cellStyle name="Millares 12 5 2 2 11" xfId="22271" xr:uid="{A1D7668A-603D-43D1-AA6C-B76F9A2715D4}"/>
    <cellStyle name="Millares 12 5 2 2 12" xfId="43774" xr:uid="{21AA8D39-50AB-4411-A663-0418C0F96D65}"/>
    <cellStyle name="Millares 12 5 2 2 13" xfId="50378" xr:uid="{9C918BA2-4632-4CB7-B799-C9738ADD5851}"/>
    <cellStyle name="Millares 12 5 2 2 2" xfId="1711" xr:uid="{6EE8FBA6-299F-4E20-9A32-40D1001A37DC}"/>
    <cellStyle name="Millares 12 5 2 2 2 2" xfId="4540" xr:uid="{22A7B535-2092-47EF-A459-974182F4E008}"/>
    <cellStyle name="Millares 12 5 2 2 2 2 2" xfId="12806" xr:uid="{EC2C0A4D-7518-493A-B258-A69711A033C2}"/>
    <cellStyle name="Millares 12 5 2 2 2 2 2 2" xfId="34309" xr:uid="{C11D2444-1F8D-442B-A0B8-2942002ECCC5}"/>
    <cellStyle name="Millares 12 5 2 2 2 2 3" xfId="19441" xr:uid="{DE3A94A1-3471-4954-8BA3-735CC5840CE1}"/>
    <cellStyle name="Millares 12 5 2 2 2 2 3 2" xfId="40944" xr:uid="{7C883927-7A2C-4AC9-8C9B-AA8450474344}"/>
    <cellStyle name="Millares 12 5 2 2 2 2 4" xfId="26046" xr:uid="{ED2798EE-4A47-4A3F-8458-621F09826E38}"/>
    <cellStyle name="Millares 12 5 2 2 2 2 5" xfId="47549" xr:uid="{C84E3640-08A7-4265-AE80-9A6374095FA7}"/>
    <cellStyle name="Millares 12 5 2 2 2 2 6" xfId="54153" xr:uid="{7AB0E0A6-4377-47BA-9060-D3EF77EA80FA}"/>
    <cellStyle name="Millares 12 5 2 2 2 3" xfId="6679" xr:uid="{0B5F940A-05B1-476B-9A12-6039655A78AD}"/>
    <cellStyle name="Millares 12 5 2 2 2 3 2" xfId="14945" xr:uid="{C105588C-D70F-4DC1-B449-B8D2D1782DE3}"/>
    <cellStyle name="Millares 12 5 2 2 2 3 2 2" xfId="36448" xr:uid="{BD674681-F3C9-4795-9CF3-C3CC9CAF2BFE}"/>
    <cellStyle name="Millares 12 5 2 2 2 3 3" xfId="21580" xr:uid="{C2EBC157-3F83-415E-9E6A-F484571FECB6}"/>
    <cellStyle name="Millares 12 5 2 2 2 3 3 2" xfId="43083" xr:uid="{6F3B8D0F-D222-42DD-9B6A-6E03A41E6C11}"/>
    <cellStyle name="Millares 12 5 2 2 2 3 4" xfId="28185" xr:uid="{B643A21E-90E5-419F-B695-68413BC62CF6}"/>
    <cellStyle name="Millares 12 5 2 2 2 3 5" xfId="49688" xr:uid="{D4BBA6E1-4B91-4504-8AC6-3A0D6585EC21}"/>
    <cellStyle name="Millares 12 5 2 2 2 3 6" xfId="56292" xr:uid="{B6B8E86C-6FE4-4F23-ADD0-95A6BE3BC409}"/>
    <cellStyle name="Millares 12 5 2 2 2 4" xfId="8320" xr:uid="{F43B58D2-CDEE-4E00-A263-EC3EE4C05DCF}"/>
    <cellStyle name="Millares 12 5 2 2 2 4 2" xfId="29823" xr:uid="{C43DAD7E-6A21-4F67-BC8A-894F42922EBE}"/>
    <cellStyle name="Millares 12 5 2 2 2 5" xfId="9977" xr:uid="{64ACD7FA-A747-4697-8D04-AC9C44604EF9}"/>
    <cellStyle name="Millares 12 5 2 2 2 5 2" xfId="31480" xr:uid="{7CFB7B15-54D3-4FD0-96E6-576FD4B09301}"/>
    <cellStyle name="Millares 12 5 2 2 2 6" xfId="16612" xr:uid="{99D941BD-928D-456B-ADA3-677F605D7960}"/>
    <cellStyle name="Millares 12 5 2 2 2 6 2" xfId="38115" xr:uid="{AC8BAF87-C011-434D-89EF-41126131D589}"/>
    <cellStyle name="Millares 12 5 2 2 2 7" xfId="23217" xr:uid="{AB934DB6-A834-4829-9876-F2D6A599F17D}"/>
    <cellStyle name="Millares 12 5 2 2 2 8" xfId="44720" xr:uid="{73C16141-89C1-42C1-8731-8D00F6D19D75}"/>
    <cellStyle name="Millares 12 5 2 2 2 9" xfId="51324" xr:uid="{D04487B4-78A5-47CF-A74B-937A59C3074B}"/>
    <cellStyle name="Millares 12 5 2 2 3" xfId="2398" xr:uid="{77BC16DB-B8A6-43BD-A984-32E82F9E4003}"/>
    <cellStyle name="Millares 12 5 2 2 3 2" xfId="10664" xr:uid="{286CB894-5F80-4DDA-B5AD-5B40F0D928C7}"/>
    <cellStyle name="Millares 12 5 2 2 3 2 2" xfId="32167" xr:uid="{753A7F92-ABD4-4978-80F0-648A92D7EBEA}"/>
    <cellStyle name="Millares 12 5 2 2 3 3" xfId="17299" xr:uid="{4198C40D-0CAF-46E0-B037-DF425A857A53}"/>
    <cellStyle name="Millares 12 5 2 2 3 3 2" xfId="38802" xr:uid="{C53D6156-B89F-484A-8374-6AEE5B70A8E3}"/>
    <cellStyle name="Millares 12 5 2 2 3 4" xfId="23904" xr:uid="{06DB9164-5F06-4881-A6C8-C62637327D58}"/>
    <cellStyle name="Millares 12 5 2 2 3 5" xfId="45407" xr:uid="{63EC8C63-2238-4A2A-A1FD-5790A6C2A27A}"/>
    <cellStyle name="Millares 12 5 2 2 3 6" xfId="52011" xr:uid="{B1B3707C-39D6-422E-8C24-232B1E51FAD8}"/>
    <cellStyle name="Millares 12 5 2 2 4" xfId="2915" xr:uid="{3A1EEF16-C5C3-49D3-ACFD-039EE29DE41D}"/>
    <cellStyle name="Millares 12 5 2 2 4 2" xfId="11181" xr:uid="{ED8A0093-E69D-4ADC-9FEC-C41DA661917F}"/>
    <cellStyle name="Millares 12 5 2 2 4 2 2" xfId="32684" xr:uid="{7858940D-3C81-4951-852C-F3DAD285CC2D}"/>
    <cellStyle name="Millares 12 5 2 2 4 3" xfId="17816" xr:uid="{B78935ED-4217-4CB8-AF85-38EC8BB0CA7F}"/>
    <cellStyle name="Millares 12 5 2 2 4 3 2" xfId="39319" xr:uid="{74A01848-ABA6-49C6-BF9E-DB34E7C8E81D}"/>
    <cellStyle name="Millares 12 5 2 2 4 4" xfId="24421" xr:uid="{FB724653-5F94-408A-8ECB-6E9C47EA4340}"/>
    <cellStyle name="Millares 12 5 2 2 4 5" xfId="45924" xr:uid="{F3E6B357-7413-4C49-AFA2-6A05A35AC6FA}"/>
    <cellStyle name="Millares 12 5 2 2 4 6" xfId="52528" xr:uid="{857B0652-E94B-459D-9F4F-5C393E2147F8}"/>
    <cellStyle name="Millares 12 5 2 2 5" xfId="3594" xr:uid="{5A3F4C5B-95B6-460A-8ACC-744909E0449B}"/>
    <cellStyle name="Millares 12 5 2 2 5 2" xfId="11860" xr:uid="{C3FADCEF-D863-4110-93E9-F759AE1A8DB4}"/>
    <cellStyle name="Millares 12 5 2 2 5 2 2" xfId="33363" xr:uid="{B9B1701E-12AC-4A1B-ADA5-CBB16BF445F4}"/>
    <cellStyle name="Millares 12 5 2 2 5 3" xfId="18495" xr:uid="{9FFBAD52-8708-4ECC-9AF9-8A86A96AD6BF}"/>
    <cellStyle name="Millares 12 5 2 2 5 3 2" xfId="39998" xr:uid="{06BF8944-E1E0-4A1C-BF1F-563BBF201C92}"/>
    <cellStyle name="Millares 12 5 2 2 5 4" xfId="25100" xr:uid="{7B12BC32-D9BD-42B7-B18C-C9A1D78313BB}"/>
    <cellStyle name="Millares 12 5 2 2 5 5" xfId="46603" xr:uid="{42FF469D-DE10-4494-8F55-8CE02D42B46B}"/>
    <cellStyle name="Millares 12 5 2 2 5 6" xfId="53207" xr:uid="{A1DFE368-10C5-4FC1-9217-88DF964ED7DA}"/>
    <cellStyle name="Millares 12 5 2 2 6" xfId="5059" xr:uid="{31DF6941-905A-4A64-B135-796EB3F82747}"/>
    <cellStyle name="Millares 12 5 2 2 6 2" xfId="13325" xr:uid="{321426A9-1B70-42B3-AE3C-3FD462CED206}"/>
    <cellStyle name="Millares 12 5 2 2 6 2 2" xfId="34828" xr:uid="{135EAA21-597F-4EB6-9255-27AB1725A614}"/>
    <cellStyle name="Millares 12 5 2 2 6 3" xfId="19960" xr:uid="{DE1910D8-C2D6-4995-840E-4B2E49F40DA4}"/>
    <cellStyle name="Millares 12 5 2 2 6 3 2" xfId="41463" xr:uid="{06786A5B-133D-4C8F-AA63-3CD4878455A6}"/>
    <cellStyle name="Millares 12 5 2 2 6 4" xfId="26565" xr:uid="{DE32F8AC-FD87-43BB-B5CF-AE63B753D0C4}"/>
    <cellStyle name="Millares 12 5 2 2 6 5" xfId="48068" xr:uid="{0C7982C4-F0E6-452F-8795-AAC9ABEAA0D4}"/>
    <cellStyle name="Millares 12 5 2 2 6 6" xfId="54672" xr:uid="{51BCC85F-42F1-4BC2-AF94-AE0315E41507}"/>
    <cellStyle name="Millares 12 5 2 2 7" xfId="5733" xr:uid="{1F053DAB-B842-4736-A2BD-7E3F5F8BB886}"/>
    <cellStyle name="Millares 12 5 2 2 7 2" xfId="13999" xr:uid="{CAA787B3-86C4-44E8-9AE7-EB8C767663E9}"/>
    <cellStyle name="Millares 12 5 2 2 7 2 2" xfId="35502" xr:uid="{4AE45854-17B9-40BE-8C0D-E66DC4CC8257}"/>
    <cellStyle name="Millares 12 5 2 2 7 3" xfId="20634" xr:uid="{59D972F2-E4B0-4BBC-AA84-47118BD62798}"/>
    <cellStyle name="Millares 12 5 2 2 7 3 2" xfId="42137" xr:uid="{5AA1E32B-2741-49E7-AE92-F404894915B0}"/>
    <cellStyle name="Millares 12 5 2 2 7 4" xfId="27239" xr:uid="{14DDB3EA-5D11-4F45-BF6C-015BBAAEE115}"/>
    <cellStyle name="Millares 12 5 2 2 7 5" xfId="48742" xr:uid="{D2FCECD0-91BB-45D8-AADE-3EAA58348801}"/>
    <cellStyle name="Millares 12 5 2 2 7 6" xfId="55346" xr:uid="{79A3512F-FCBB-4E52-8704-056C26304833}"/>
    <cellStyle name="Millares 12 5 2 2 8" xfId="7374" xr:uid="{E1D22317-00D2-4BF8-BCD7-E3A1296B8C7D}"/>
    <cellStyle name="Millares 12 5 2 2 8 2" xfId="28877" xr:uid="{5AFC93AA-4FE8-4BBB-9F51-DF23F4B16485}"/>
    <cellStyle name="Millares 12 5 2 2 9" xfId="9031" xr:uid="{896850A4-D0D1-43DA-B303-609D1316CD49}"/>
    <cellStyle name="Millares 12 5 2 2 9 2" xfId="30534" xr:uid="{7D1600AF-FE09-478E-8DDB-5A8D3BA1508C}"/>
    <cellStyle name="Millares 12 5 2 3" xfId="1035" xr:uid="{93402478-B680-4FFA-ACCB-54A2E7C62EDA}"/>
    <cellStyle name="Millares 12 5 2 3 2" xfId="3864" xr:uid="{0A529B3D-AC81-4651-BF81-77BBEC44BC28}"/>
    <cellStyle name="Millares 12 5 2 3 2 2" xfId="12130" xr:uid="{FD91AE1E-0ACB-4073-952D-7DFF685B2379}"/>
    <cellStyle name="Millares 12 5 2 3 2 2 2" xfId="33633" xr:uid="{D2156BFD-6EA7-4DCF-AC9B-90CC99CE8326}"/>
    <cellStyle name="Millares 12 5 2 3 2 3" xfId="18765" xr:uid="{2BADB5FA-7154-4755-B0FF-7880BEE30DA9}"/>
    <cellStyle name="Millares 12 5 2 3 2 3 2" xfId="40268" xr:uid="{365EEB7E-E3C5-4FD7-BA86-91F84FDF5A84}"/>
    <cellStyle name="Millares 12 5 2 3 2 4" xfId="25370" xr:uid="{7FA12CEE-4092-4E87-9040-4D6D2D0FE1D6}"/>
    <cellStyle name="Millares 12 5 2 3 2 5" xfId="46873" xr:uid="{BB6D2894-348F-407F-8416-3C93C04B174F}"/>
    <cellStyle name="Millares 12 5 2 3 2 6" xfId="53477" xr:uid="{B8FDFD74-1536-485F-A6FC-AB447B5A40DF}"/>
    <cellStyle name="Millares 12 5 2 3 3" xfId="6003" xr:uid="{E0A95A23-A09C-4DB3-B1F0-F0363A64FB29}"/>
    <cellStyle name="Millares 12 5 2 3 3 2" xfId="14269" xr:uid="{009A01A6-6108-45FC-90BF-A623EDBF31D2}"/>
    <cellStyle name="Millares 12 5 2 3 3 2 2" xfId="35772" xr:uid="{B84D41F7-E3D6-433E-9DF6-A6C61CE1EA5E}"/>
    <cellStyle name="Millares 12 5 2 3 3 3" xfId="20904" xr:uid="{A7BCE082-2745-44BD-9CA0-331FE942CBB4}"/>
    <cellStyle name="Millares 12 5 2 3 3 3 2" xfId="42407" xr:uid="{F4F55354-3A34-4FE5-8F20-89FD991BF0A6}"/>
    <cellStyle name="Millares 12 5 2 3 3 4" xfId="27509" xr:uid="{C448B53D-9DDA-4620-80FB-BEFB8417E28D}"/>
    <cellStyle name="Millares 12 5 2 3 3 5" xfId="49012" xr:uid="{8D2B461E-679A-48A4-8DD5-FE2C77BB7410}"/>
    <cellStyle name="Millares 12 5 2 3 3 6" xfId="55616" xr:uid="{300A40B1-A1B8-4980-A76A-8A65556D1E97}"/>
    <cellStyle name="Millares 12 5 2 3 4" xfId="7644" xr:uid="{946A8ABA-52F3-4971-B79B-FF402DEF31C4}"/>
    <cellStyle name="Millares 12 5 2 3 4 2" xfId="29147" xr:uid="{7B05BBDE-A054-4B7F-8360-FDF38E1AED58}"/>
    <cellStyle name="Millares 12 5 2 3 5" xfId="9301" xr:uid="{86BBA36C-099E-4D9A-AE5E-AAFA9AB7FDB1}"/>
    <cellStyle name="Millares 12 5 2 3 5 2" xfId="30804" xr:uid="{27D62528-ACB9-406B-B830-DE86DC279097}"/>
    <cellStyle name="Millares 12 5 2 3 6" xfId="15936" xr:uid="{A6CC31E6-02B9-44B6-A716-C54A61ECAF73}"/>
    <cellStyle name="Millares 12 5 2 3 6 2" xfId="37439" xr:uid="{AD4E45DC-5056-48F6-9C09-3CF9F8070B46}"/>
    <cellStyle name="Millares 12 5 2 3 7" xfId="22541" xr:uid="{5561D819-DE7B-46F5-A6C6-AAD30B4302E6}"/>
    <cellStyle name="Millares 12 5 2 3 8" xfId="44044" xr:uid="{EEEC4CD4-AE50-4827-A6A7-1489F310A313}"/>
    <cellStyle name="Millares 12 5 2 3 9" xfId="50648" xr:uid="{442F7772-5109-4BED-A9D6-75892D402119}"/>
    <cellStyle name="Millares 12 5 2 4" xfId="1431" xr:uid="{BA0B17A9-43F5-4752-A243-E3D5BF1921A8}"/>
    <cellStyle name="Millares 12 5 2 4 2" xfId="4260" xr:uid="{D3A3CCA8-E772-431E-9EBD-9E254C919F8B}"/>
    <cellStyle name="Millares 12 5 2 4 2 2" xfId="12526" xr:uid="{F4689D97-1365-4611-9458-9DE2B2819EF7}"/>
    <cellStyle name="Millares 12 5 2 4 2 2 2" xfId="34029" xr:uid="{A0B73FC3-BC83-4A0F-AFB4-C1AF37FF56F3}"/>
    <cellStyle name="Millares 12 5 2 4 2 3" xfId="19161" xr:uid="{51A7053C-AE60-4C0C-8B5D-2EE24531385D}"/>
    <cellStyle name="Millares 12 5 2 4 2 3 2" xfId="40664" xr:uid="{7C443DCF-BE6D-43E8-BB06-46B8BF6DBC31}"/>
    <cellStyle name="Millares 12 5 2 4 2 4" xfId="25766" xr:uid="{5A8FE2F2-A8E1-490B-8CF6-79663032B17D}"/>
    <cellStyle name="Millares 12 5 2 4 2 5" xfId="47269" xr:uid="{BF460A0C-D00F-45FC-B98D-6C08C2E73194}"/>
    <cellStyle name="Millares 12 5 2 4 2 6" xfId="53873" xr:uid="{B6180496-8714-465F-ABE9-33E4BEF91490}"/>
    <cellStyle name="Millares 12 5 2 4 3" xfId="6399" xr:uid="{027FEFD5-BACF-4F75-9F02-64A6736FBF64}"/>
    <cellStyle name="Millares 12 5 2 4 3 2" xfId="14665" xr:uid="{B59D640D-89F5-463F-8808-5C14C9B78C06}"/>
    <cellStyle name="Millares 12 5 2 4 3 2 2" xfId="36168" xr:uid="{DE909593-943B-41D3-B9F4-C76389C97DEE}"/>
    <cellStyle name="Millares 12 5 2 4 3 3" xfId="21300" xr:uid="{738294DD-1A19-47FF-9F00-FE429AF8B74A}"/>
    <cellStyle name="Millares 12 5 2 4 3 3 2" xfId="42803" xr:uid="{4A8E022A-234C-4F45-9C06-3439F0E45575}"/>
    <cellStyle name="Millares 12 5 2 4 3 4" xfId="27905" xr:uid="{61B93CB0-46F5-4ED8-BB9F-8AC84371A720}"/>
    <cellStyle name="Millares 12 5 2 4 3 5" xfId="49408" xr:uid="{744827D1-DE49-4BAC-83C1-195664EB0D9C}"/>
    <cellStyle name="Millares 12 5 2 4 3 6" xfId="56012" xr:uid="{2AC395B8-D3F7-422B-8DD6-338DC7C0A4CA}"/>
    <cellStyle name="Millares 12 5 2 4 4" xfId="8040" xr:uid="{8AA80B50-4995-43C2-B8FF-7EC305E4EA69}"/>
    <cellStyle name="Millares 12 5 2 4 4 2" xfId="29543" xr:uid="{8A48B87B-85CD-4732-991E-5FC86ECE754D}"/>
    <cellStyle name="Millares 12 5 2 4 5" xfId="9697" xr:uid="{47E2F8B6-C934-4DED-919D-5674BB4EED3B}"/>
    <cellStyle name="Millares 12 5 2 4 5 2" xfId="31200" xr:uid="{0CE4220B-F583-4309-9797-1F6EAD825788}"/>
    <cellStyle name="Millares 12 5 2 4 6" xfId="16332" xr:uid="{2E891321-DF15-40A2-9CDD-E0ED8BF983CA}"/>
    <cellStyle name="Millares 12 5 2 4 6 2" xfId="37835" xr:uid="{4BEFA1ED-B04F-4443-8894-D6D2CBCA7096}"/>
    <cellStyle name="Millares 12 5 2 4 7" xfId="22937" xr:uid="{D06772B8-2880-4899-97C9-2435940F9D49}"/>
    <cellStyle name="Millares 12 5 2 4 8" xfId="44440" xr:uid="{901B9E6D-5F48-414E-B871-E6EDD74334AF}"/>
    <cellStyle name="Millares 12 5 2 4 9" xfId="51044" xr:uid="{E2BBE0D0-4A03-4392-8212-9F9B0A02D6C6}"/>
    <cellStyle name="Millares 12 5 2 5" xfId="2118" xr:uid="{515A2C43-8C3B-431E-B4E3-8E28C5562B84}"/>
    <cellStyle name="Millares 12 5 2 5 2" xfId="10384" xr:uid="{62A9D666-1E09-4EA8-B1EC-D88EDAFD20DD}"/>
    <cellStyle name="Millares 12 5 2 5 2 2" xfId="31887" xr:uid="{4EEC2F60-F1DB-4260-B8CE-158E8CC5A8A4}"/>
    <cellStyle name="Millares 12 5 2 5 3" xfId="17019" xr:uid="{86755AA0-0D28-4F9F-9A1B-2A695EBDCEBB}"/>
    <cellStyle name="Millares 12 5 2 5 3 2" xfId="38522" xr:uid="{23B99063-0AB4-4260-ADDC-F95D3C17F718}"/>
    <cellStyle name="Millares 12 5 2 5 4" xfId="23624" xr:uid="{545E1E53-E3FE-4CDD-81F2-AC988F512D00}"/>
    <cellStyle name="Millares 12 5 2 5 5" xfId="45127" xr:uid="{846F1577-EB5D-4522-98A2-31B9ACECB413}"/>
    <cellStyle name="Millares 12 5 2 5 6" xfId="51731" xr:uid="{7D0445AB-36F8-4463-8628-EEA3C9D4FB92}"/>
    <cellStyle name="Millares 12 5 2 6" xfId="2666" xr:uid="{85860690-AB91-45C8-9546-5A617C810D59}"/>
    <cellStyle name="Millares 12 5 2 6 2" xfId="10932" xr:uid="{B9DFF61E-9A33-4BFA-9972-881917E6D342}"/>
    <cellStyle name="Millares 12 5 2 6 2 2" xfId="32435" xr:uid="{E9202F5B-07B6-42DF-8005-B211D212150E}"/>
    <cellStyle name="Millares 12 5 2 6 3" xfId="17567" xr:uid="{91CECE55-4E7A-4856-8F65-7E600B2DCE4B}"/>
    <cellStyle name="Millares 12 5 2 6 3 2" xfId="39070" xr:uid="{8DDBB9C9-0872-44FA-964C-19FBEB63E998}"/>
    <cellStyle name="Millares 12 5 2 6 4" xfId="24172" xr:uid="{4274F74A-77D8-4866-B5F7-B132A02435A7}"/>
    <cellStyle name="Millares 12 5 2 6 5" xfId="45675" xr:uid="{7CA98101-079E-453C-B90C-4D2DBE052FC6}"/>
    <cellStyle name="Millares 12 5 2 6 6" xfId="52279" xr:uid="{109A5925-C7F9-4C1B-8BD5-EE7B1491A3DA}"/>
    <cellStyle name="Millares 12 5 2 7" xfId="3314" xr:uid="{E6560BC8-6648-4059-9075-3D7C65FEFAAB}"/>
    <cellStyle name="Millares 12 5 2 7 2" xfId="11580" xr:uid="{ED980F01-AE47-4DE5-B2C7-176695DA1E20}"/>
    <cellStyle name="Millares 12 5 2 7 2 2" xfId="33083" xr:uid="{18D6C1B8-AF29-45BF-B8D3-8D2B1101F1B1}"/>
    <cellStyle name="Millares 12 5 2 7 3" xfId="18215" xr:uid="{62E6D042-1382-4C02-A178-1CEE39DD89C3}"/>
    <cellStyle name="Millares 12 5 2 7 3 2" xfId="39718" xr:uid="{D871287D-D455-4A2B-A081-E1423B2FA006}"/>
    <cellStyle name="Millares 12 5 2 7 4" xfId="24820" xr:uid="{4385CBC0-951C-412A-90CF-BE4294C7AD26}"/>
    <cellStyle name="Millares 12 5 2 7 5" xfId="46323" xr:uid="{2831D130-B508-482F-93F0-6A5F41388809}"/>
    <cellStyle name="Millares 12 5 2 7 6" xfId="52927" xr:uid="{F692EE62-420E-4914-A1A2-1CF67F23476F}"/>
    <cellStyle name="Millares 12 5 2 8" xfId="4810" xr:uid="{C643C6B8-8794-4D22-8C05-F15FB81E5D85}"/>
    <cellStyle name="Millares 12 5 2 8 2" xfId="13076" xr:uid="{6B3B8544-C4B2-4ABD-A469-312513D952EB}"/>
    <cellStyle name="Millares 12 5 2 8 2 2" xfId="34579" xr:uid="{1B1B1434-1704-4C2C-AD93-8F6050CCAB07}"/>
    <cellStyle name="Millares 12 5 2 8 3" xfId="19711" xr:uid="{07F17C54-1FCA-4DBD-AF34-42457F6936BE}"/>
    <cellStyle name="Millares 12 5 2 8 3 2" xfId="41214" xr:uid="{218FAD92-3CC4-4A9C-8EB3-904EDCE36BDA}"/>
    <cellStyle name="Millares 12 5 2 8 4" xfId="26316" xr:uid="{81B9AA89-C420-4F47-A24A-D3814715124D}"/>
    <cellStyle name="Millares 12 5 2 8 5" xfId="47819" xr:uid="{F843C18F-891D-4C30-B55E-C7AA90E944A3}"/>
    <cellStyle name="Millares 12 5 2 8 6" xfId="54423" xr:uid="{4FFD2497-52AF-4B50-8679-E1CF2B643011}"/>
    <cellStyle name="Millares 12 5 2 9" xfId="5453" xr:uid="{C973251E-04F7-4C1B-8B64-C245215C1CF8}"/>
    <cellStyle name="Millares 12 5 2 9 2" xfId="13719" xr:uid="{7117CC61-5492-417B-9A79-6C7B0966C2EE}"/>
    <cellStyle name="Millares 12 5 2 9 2 2" xfId="35222" xr:uid="{F272F617-F6A1-4722-9A2C-5968603CC75D}"/>
    <cellStyle name="Millares 12 5 2 9 3" xfId="20354" xr:uid="{423366EF-B120-4CC9-A10F-CE243508BD0F}"/>
    <cellStyle name="Millares 12 5 2 9 3 2" xfId="41857" xr:uid="{72A6B97D-F726-4360-B2F0-1A1BF4D66F24}"/>
    <cellStyle name="Millares 12 5 2 9 4" xfId="26959" xr:uid="{5CDB09C7-F2D8-4747-BBAA-3F33990C121E}"/>
    <cellStyle name="Millares 12 5 2 9 5" xfId="48462" xr:uid="{42FCABC5-549F-455A-AB45-A0A02A989572}"/>
    <cellStyle name="Millares 12 5 2 9 6" xfId="55066" xr:uid="{F36F9E97-A76D-4186-A25F-B23329E227EF}"/>
    <cellStyle name="Millares 12 5 3" xfId="356" xr:uid="{99EB86F3-FC90-43C8-9C6D-943C82C8F786}"/>
    <cellStyle name="Millares 12 5 3 10" xfId="15259" xr:uid="{D6462261-855F-43A9-A977-E0BCB4A2CD89}"/>
    <cellStyle name="Millares 12 5 3 10 2" xfId="36762" xr:uid="{3F78386F-67FC-43E4-A56A-87296CF8CDBA}"/>
    <cellStyle name="Millares 12 5 3 11" xfId="21864" xr:uid="{D13D8A5D-58CC-44F6-962B-9847560617FF}"/>
    <cellStyle name="Millares 12 5 3 12" xfId="43367" xr:uid="{6D6A866B-7629-403B-B342-A5C2C235A2F2}"/>
    <cellStyle name="Millares 12 5 3 13" xfId="49971" xr:uid="{932853DF-7338-46E7-A2D7-397F61581E8E}"/>
    <cellStyle name="Millares 12 5 3 2" xfId="1304" xr:uid="{D205A3C4-56C2-42E9-A4E7-8484D7715A67}"/>
    <cellStyle name="Millares 12 5 3 2 2" xfId="4133" xr:uid="{1D46AF94-7A67-4D5A-9042-6A870B2BF2B1}"/>
    <cellStyle name="Millares 12 5 3 2 2 2" xfId="12399" xr:uid="{41ECC8F8-BFF9-4448-AA9F-C6A0330C8DB9}"/>
    <cellStyle name="Millares 12 5 3 2 2 2 2" xfId="33902" xr:uid="{2A0B66A6-9E5D-4F79-A5EC-B010B2F7AF0E}"/>
    <cellStyle name="Millares 12 5 3 2 2 3" xfId="19034" xr:uid="{1865C41C-200E-4934-BCE2-DBD39921AD9F}"/>
    <cellStyle name="Millares 12 5 3 2 2 3 2" xfId="40537" xr:uid="{EA281AA8-9D5A-4E58-9A92-7423A2D5E88D}"/>
    <cellStyle name="Millares 12 5 3 2 2 4" xfId="25639" xr:uid="{4AB8C84E-5913-43F5-98FF-6E0A8E5965C4}"/>
    <cellStyle name="Millares 12 5 3 2 2 5" xfId="47142" xr:uid="{48D3ADE8-34A3-4057-A8A0-EA4639F8B685}"/>
    <cellStyle name="Millares 12 5 3 2 2 6" xfId="53746" xr:uid="{4C0825BD-6B3F-4A1D-B953-80F9E3CB344D}"/>
    <cellStyle name="Millares 12 5 3 2 3" xfId="6272" xr:uid="{4D349BE3-53EF-4FA7-9A19-C4EE5A223AEE}"/>
    <cellStyle name="Millares 12 5 3 2 3 2" xfId="14538" xr:uid="{A7C74914-7A06-4C8A-A4A8-F130FDD5671D}"/>
    <cellStyle name="Millares 12 5 3 2 3 2 2" xfId="36041" xr:uid="{14235D8F-5B96-4B67-ABB0-13D29D88B9E8}"/>
    <cellStyle name="Millares 12 5 3 2 3 3" xfId="21173" xr:uid="{A5D388FB-F91F-4230-8543-72A6D81119EA}"/>
    <cellStyle name="Millares 12 5 3 2 3 3 2" xfId="42676" xr:uid="{A6C0D6FA-CFA9-47DB-B1F1-139C300362F0}"/>
    <cellStyle name="Millares 12 5 3 2 3 4" xfId="27778" xr:uid="{0035D653-B9B1-47AB-885C-0E6AFF21BD01}"/>
    <cellStyle name="Millares 12 5 3 2 3 5" xfId="49281" xr:uid="{DC20F0F9-A146-4833-8F27-BBD7842385DC}"/>
    <cellStyle name="Millares 12 5 3 2 3 6" xfId="55885" xr:uid="{9C62EF2F-3C2F-48A7-BEF6-B26F878F2057}"/>
    <cellStyle name="Millares 12 5 3 2 4" xfId="7913" xr:uid="{E178EF28-D914-4DDA-A04D-A95B46B08ED3}"/>
    <cellStyle name="Millares 12 5 3 2 4 2" xfId="29416" xr:uid="{BA709214-AEA1-4307-81DB-118087F27D3D}"/>
    <cellStyle name="Millares 12 5 3 2 5" xfId="9570" xr:uid="{6734520E-79A8-4E50-AAD1-5337D5272082}"/>
    <cellStyle name="Millares 12 5 3 2 5 2" xfId="31073" xr:uid="{8807E9C6-C1A2-4F03-A841-5BB4704919B2}"/>
    <cellStyle name="Millares 12 5 3 2 6" xfId="16205" xr:uid="{65384A6D-2F1D-4080-A35E-9F9F0D6FF08A}"/>
    <cellStyle name="Millares 12 5 3 2 6 2" xfId="37708" xr:uid="{B36C1B6B-BE4B-43A5-9A5D-75BD3B170B64}"/>
    <cellStyle name="Millares 12 5 3 2 7" xfId="22810" xr:uid="{6A010206-8768-4C8C-AC7B-4179F28E273D}"/>
    <cellStyle name="Millares 12 5 3 2 8" xfId="44313" xr:uid="{9E3E89E0-B549-4E3B-9FE1-B2227969A338}"/>
    <cellStyle name="Millares 12 5 3 2 9" xfId="50917" xr:uid="{F4F5B86F-B9BF-4A9A-9D3A-404D0F1DD098}"/>
    <cellStyle name="Millares 12 5 3 3" xfId="1991" xr:uid="{7114FE4C-55BD-4F9F-B7ED-BBD466AFCC04}"/>
    <cellStyle name="Millares 12 5 3 3 2" xfId="10257" xr:uid="{5266B41E-7AB5-4583-BF1A-9CA696AF585D}"/>
    <cellStyle name="Millares 12 5 3 3 2 2" xfId="31760" xr:uid="{BD22DFC4-29F6-451E-9815-67266BC3491A}"/>
    <cellStyle name="Millares 12 5 3 3 3" xfId="16892" xr:uid="{0A4F59BE-19E7-430F-BBDE-3BB34748C3FB}"/>
    <cellStyle name="Millares 12 5 3 3 3 2" xfId="38395" xr:uid="{8D9F9D55-9708-4158-A838-CFDE20E10B26}"/>
    <cellStyle name="Millares 12 5 3 3 4" xfId="23497" xr:uid="{7F07F450-D5D2-429D-A3F0-C388582E45FC}"/>
    <cellStyle name="Millares 12 5 3 3 5" xfId="45000" xr:uid="{DA4D468D-E560-43DA-88C2-926E75DB5045}"/>
    <cellStyle name="Millares 12 5 3 3 6" xfId="51604" xr:uid="{F2892B7B-B9FE-40B6-96F7-CCCD5041BC23}"/>
    <cellStyle name="Millares 12 5 3 4" xfId="2790" xr:uid="{07000DDD-FA91-4AF1-8627-E0E42E498B5E}"/>
    <cellStyle name="Millares 12 5 3 4 2" xfId="11056" xr:uid="{4B9D5D50-3AF2-4FC0-812D-88DF11BA7B52}"/>
    <cellStyle name="Millares 12 5 3 4 2 2" xfId="32559" xr:uid="{E8D89D35-B4F5-4201-94A0-8667D2A43C21}"/>
    <cellStyle name="Millares 12 5 3 4 3" xfId="17691" xr:uid="{440EABD2-21BA-4431-947F-2115A07EE8F5}"/>
    <cellStyle name="Millares 12 5 3 4 3 2" xfId="39194" xr:uid="{BD3279A2-0E61-4210-801E-2F5A0ECF89D8}"/>
    <cellStyle name="Millares 12 5 3 4 4" xfId="24296" xr:uid="{A4DF17C6-C583-40B0-8B38-21E8BBD9BBE3}"/>
    <cellStyle name="Millares 12 5 3 4 5" xfId="45799" xr:uid="{0B44E563-AE59-43E2-B8D9-62144AC40A17}"/>
    <cellStyle name="Millares 12 5 3 4 6" xfId="52403" xr:uid="{2970F03C-9096-43F0-82FF-EDDED26459C7}"/>
    <cellStyle name="Millares 12 5 3 5" xfId="3187" xr:uid="{26A03A2E-ED90-47BE-8352-BBCAC13D0331}"/>
    <cellStyle name="Millares 12 5 3 5 2" xfId="11453" xr:uid="{4C7BA0CD-CFBF-470A-86F2-DA3FBB6E8906}"/>
    <cellStyle name="Millares 12 5 3 5 2 2" xfId="32956" xr:uid="{84D4A80B-C9D9-41E8-B6BA-D6F7E0468877}"/>
    <cellStyle name="Millares 12 5 3 5 3" xfId="18088" xr:uid="{DA8713AA-EFEB-4EDE-A297-16508CC2BEE6}"/>
    <cellStyle name="Millares 12 5 3 5 3 2" xfId="39591" xr:uid="{59CB498C-1F3E-4033-A406-C79D2B5340E1}"/>
    <cellStyle name="Millares 12 5 3 5 4" xfId="24693" xr:uid="{29125D2B-EEE2-4A24-89E1-6516E91CB2A6}"/>
    <cellStyle name="Millares 12 5 3 5 5" xfId="46196" xr:uid="{7FC70070-4CB8-4518-B197-62E5692602DB}"/>
    <cellStyle name="Millares 12 5 3 5 6" xfId="52800" xr:uid="{CEF597B5-4D5C-4B55-98EE-864CCFB0025D}"/>
    <cellStyle name="Millares 12 5 3 6" xfId="4934" xr:uid="{12EDAB07-912A-4F29-B120-2DF1A043AD29}"/>
    <cellStyle name="Millares 12 5 3 6 2" xfId="13200" xr:uid="{2871C454-3C99-43BE-8839-CA10798140A7}"/>
    <cellStyle name="Millares 12 5 3 6 2 2" xfId="34703" xr:uid="{116A34DA-5133-470E-BEB5-8EAD20770A73}"/>
    <cellStyle name="Millares 12 5 3 6 3" xfId="19835" xr:uid="{D141F77F-AC09-4DB0-BDE3-761DCAC37F3E}"/>
    <cellStyle name="Millares 12 5 3 6 3 2" xfId="41338" xr:uid="{15B5C129-D97A-4A23-BE95-7634FB879257}"/>
    <cellStyle name="Millares 12 5 3 6 4" xfId="26440" xr:uid="{A5B6A135-7D62-4BA1-8402-AF035E241626}"/>
    <cellStyle name="Millares 12 5 3 6 5" xfId="47943" xr:uid="{FFD033E9-429A-456E-9139-4F889CFEDB17}"/>
    <cellStyle name="Millares 12 5 3 6 6" xfId="54547" xr:uid="{5CC69140-F1DC-4071-96A8-6B3B901BB11D}"/>
    <cellStyle name="Millares 12 5 3 7" xfId="5326" xr:uid="{06F1A8D3-2D60-48FC-98F5-45B99B322FE3}"/>
    <cellStyle name="Millares 12 5 3 7 2" xfId="13592" xr:uid="{0F8DE9A3-B24B-4B76-B0E8-5D3EADD15866}"/>
    <cellStyle name="Millares 12 5 3 7 2 2" xfId="35095" xr:uid="{0360AE67-6CDE-4BC7-9DC7-791F628FC55A}"/>
    <cellStyle name="Millares 12 5 3 7 3" xfId="20227" xr:uid="{8E33EE02-9FEA-4B4B-A9C8-DE2188A5C129}"/>
    <cellStyle name="Millares 12 5 3 7 3 2" xfId="41730" xr:uid="{47DA879C-A632-4401-9DAD-9E5FF696507C}"/>
    <cellStyle name="Millares 12 5 3 7 4" xfId="26832" xr:uid="{84DEC517-402B-4F6B-886C-30B1528AC33B}"/>
    <cellStyle name="Millares 12 5 3 7 5" xfId="48335" xr:uid="{D41D8F2C-7A5D-4DEE-9D47-622168743A9D}"/>
    <cellStyle name="Millares 12 5 3 7 6" xfId="54939" xr:uid="{9387A510-919C-482C-AF34-0F6FBDBFE9CB}"/>
    <cellStyle name="Millares 12 5 3 8" xfId="6967" xr:uid="{1DB81099-8BCC-45A2-ABB7-8934F40B830E}"/>
    <cellStyle name="Millares 12 5 3 8 2" xfId="28470" xr:uid="{CB223E3B-0CA6-4C4C-B4E3-662E28B5F945}"/>
    <cellStyle name="Millares 12 5 3 9" xfId="8623" xr:uid="{7692B015-6A4F-4BC5-A17A-FF84B44F96FB}"/>
    <cellStyle name="Millares 12 5 3 9 2" xfId="30126" xr:uid="{2FEBFC62-807C-4909-A9F4-5A06FF609DB5}"/>
    <cellStyle name="Millares 12 5 4" xfId="640" xr:uid="{C91716EA-B02F-45B3-8C3A-0A0E18AD0C47}"/>
    <cellStyle name="Millares 12 5 4 10" xfId="43649" xr:uid="{AB593EF6-2910-4E7D-A4B9-B0FF395E061C}"/>
    <cellStyle name="Millares 12 5 4 11" xfId="50253" xr:uid="{6BAB7CEB-D42B-4DEB-8120-A20161EF1482}"/>
    <cellStyle name="Millares 12 5 4 2" xfId="1586" xr:uid="{2AD1C834-B942-4D3D-82B8-64C8C40FA5F3}"/>
    <cellStyle name="Millares 12 5 4 2 2" xfId="4415" xr:uid="{D1C07AB8-B4A7-4546-B0F5-6241C0F87650}"/>
    <cellStyle name="Millares 12 5 4 2 2 2" xfId="12681" xr:uid="{71D3A4BE-03D5-4C43-A567-03766095B181}"/>
    <cellStyle name="Millares 12 5 4 2 2 2 2" xfId="34184" xr:uid="{3425C757-632B-48A8-A206-B9AF8744EDCF}"/>
    <cellStyle name="Millares 12 5 4 2 2 3" xfId="19316" xr:uid="{2A9A7D2C-DD4E-4E0F-9E84-C0EE9B13C9C9}"/>
    <cellStyle name="Millares 12 5 4 2 2 3 2" xfId="40819" xr:uid="{B7658E3A-015C-4171-AF9E-AA89A96598AC}"/>
    <cellStyle name="Millares 12 5 4 2 2 4" xfId="25921" xr:uid="{C876AB87-E70D-43F6-BA82-3C341D5A5F7F}"/>
    <cellStyle name="Millares 12 5 4 2 2 5" xfId="47424" xr:uid="{F43AFD4E-2612-4432-B706-EEE9F1887DAA}"/>
    <cellStyle name="Millares 12 5 4 2 2 6" xfId="54028" xr:uid="{2B739974-954B-4DB0-96E4-0EF35653CDAC}"/>
    <cellStyle name="Millares 12 5 4 2 3" xfId="6554" xr:uid="{2DA8166D-FCC1-4752-A7C5-CB73EFB8EE02}"/>
    <cellStyle name="Millares 12 5 4 2 3 2" xfId="14820" xr:uid="{DCB97EF1-E7F3-4644-B74E-73C9E695F07E}"/>
    <cellStyle name="Millares 12 5 4 2 3 2 2" xfId="36323" xr:uid="{0CF9910B-A299-4B4B-A876-96CEF5515032}"/>
    <cellStyle name="Millares 12 5 4 2 3 3" xfId="21455" xr:uid="{384CA21E-F8AD-496B-B810-5290AE38AB5F}"/>
    <cellStyle name="Millares 12 5 4 2 3 3 2" xfId="42958" xr:uid="{5DFC86D6-2745-4770-ABD8-7794FE55A533}"/>
    <cellStyle name="Millares 12 5 4 2 3 4" xfId="28060" xr:uid="{83C385C5-BDB8-4DCD-86B2-D5BE15F3F708}"/>
    <cellStyle name="Millares 12 5 4 2 3 5" xfId="49563" xr:uid="{8972E23B-2E05-47C2-83FD-428AF5B01B98}"/>
    <cellStyle name="Millares 12 5 4 2 3 6" xfId="56167" xr:uid="{2E773388-35AE-4DF5-8542-00EF38B978E8}"/>
    <cellStyle name="Millares 12 5 4 2 4" xfId="8195" xr:uid="{7EE06F24-3CC5-4011-B9A4-96E30310EC7D}"/>
    <cellStyle name="Millares 12 5 4 2 4 2" xfId="29698" xr:uid="{E3387859-89C6-4B51-90B2-BBF273C72D21}"/>
    <cellStyle name="Millares 12 5 4 2 5" xfId="9852" xr:uid="{266A687A-F0B6-42C1-B6F8-B5234E4A94A3}"/>
    <cellStyle name="Millares 12 5 4 2 5 2" xfId="31355" xr:uid="{99E1137E-14F9-4DC9-B5C0-E55EDE57322A}"/>
    <cellStyle name="Millares 12 5 4 2 6" xfId="16487" xr:uid="{72C0B74D-410E-4D4B-B948-955F929957AC}"/>
    <cellStyle name="Millares 12 5 4 2 6 2" xfId="37990" xr:uid="{342C1A8E-1AB2-43BD-A2EB-EB161041BA58}"/>
    <cellStyle name="Millares 12 5 4 2 7" xfId="23092" xr:uid="{ED0CB167-4778-4A8F-A114-6625D4D5DF47}"/>
    <cellStyle name="Millares 12 5 4 2 8" xfId="44595" xr:uid="{0A600CBF-13B4-4070-A155-B8C42C6EE0B8}"/>
    <cellStyle name="Millares 12 5 4 2 9" xfId="51199" xr:uid="{40624D7B-479D-409D-A378-E994978085B0}"/>
    <cellStyle name="Millares 12 5 4 3" xfId="2273" xr:uid="{E1331A82-6A81-4B64-BD1C-D188C3666CB6}"/>
    <cellStyle name="Millares 12 5 4 3 2" xfId="10539" xr:uid="{F8A7FC39-1AA7-429F-9AE6-312F5C21DED2}"/>
    <cellStyle name="Millares 12 5 4 3 2 2" xfId="32042" xr:uid="{E4A40FA1-8470-497D-8D58-921B9F406B83}"/>
    <cellStyle name="Millares 12 5 4 3 3" xfId="17174" xr:uid="{59157A9D-EA4E-453C-8597-B6ED1978BC84}"/>
    <cellStyle name="Millares 12 5 4 3 3 2" xfId="38677" xr:uid="{8234F331-D90E-4538-90F2-9EE6930944E2}"/>
    <cellStyle name="Millares 12 5 4 3 4" xfId="23779" xr:uid="{D42AC878-A219-4462-B824-CE9915DCD0AC}"/>
    <cellStyle name="Millares 12 5 4 3 5" xfId="45282" xr:uid="{C010B20A-2FFC-48A1-8DCA-89E3093091CB}"/>
    <cellStyle name="Millares 12 5 4 3 6" xfId="51886" xr:uid="{15EFD169-5083-48E9-860D-12DE844782BA}"/>
    <cellStyle name="Millares 12 5 4 4" xfId="3469" xr:uid="{66BB2CD9-7E0A-477E-A7B9-07496D8B0E27}"/>
    <cellStyle name="Millares 12 5 4 4 2" xfId="11735" xr:uid="{D80E380B-A576-4BEE-BE76-D3CD4229FE9E}"/>
    <cellStyle name="Millares 12 5 4 4 2 2" xfId="33238" xr:uid="{B1DCFB47-7869-4F87-9DC0-D2E26079EA91}"/>
    <cellStyle name="Millares 12 5 4 4 3" xfId="18370" xr:uid="{0932B805-FE35-4316-B573-90282C6B5168}"/>
    <cellStyle name="Millares 12 5 4 4 3 2" xfId="39873" xr:uid="{997D9F63-63C1-4ECB-9821-86DB23A8AB84}"/>
    <cellStyle name="Millares 12 5 4 4 4" xfId="24975" xr:uid="{FF7751D0-3015-4E21-8BA8-34083764009B}"/>
    <cellStyle name="Millares 12 5 4 4 5" xfId="46478" xr:uid="{CBBAC297-E7DD-4CC3-B70B-0644A5ECC77B}"/>
    <cellStyle name="Millares 12 5 4 4 6" xfId="53082" xr:uid="{268DC3BD-2899-4F70-89D5-195064D927DB}"/>
    <cellStyle name="Millares 12 5 4 5" xfId="5608" xr:uid="{4E2580B0-9188-465A-82E5-85763B352873}"/>
    <cellStyle name="Millares 12 5 4 5 2" xfId="13874" xr:uid="{7A7D1D63-56BC-40B9-B6D8-36C6B77C082D}"/>
    <cellStyle name="Millares 12 5 4 5 2 2" xfId="35377" xr:uid="{8F6A49CD-66FE-4DD5-95C0-4748FF0FE72F}"/>
    <cellStyle name="Millares 12 5 4 5 3" xfId="20509" xr:uid="{83EC314E-CBE2-4356-8FBD-6C68AFB180CE}"/>
    <cellStyle name="Millares 12 5 4 5 3 2" xfId="42012" xr:uid="{E6A2BE5F-BBED-46B8-9A0D-5F8C72A00A24}"/>
    <cellStyle name="Millares 12 5 4 5 4" xfId="27114" xr:uid="{F8091322-3319-4FD9-B685-87962EA7467B}"/>
    <cellStyle name="Millares 12 5 4 5 5" xfId="48617" xr:uid="{3AD38001-89DA-4FC6-863E-DB2A30646FFE}"/>
    <cellStyle name="Millares 12 5 4 5 6" xfId="55221" xr:uid="{530FD143-B677-42F4-AF9D-1BB307546C63}"/>
    <cellStyle name="Millares 12 5 4 6" xfId="7249" xr:uid="{DADF1CF3-1603-463E-9C58-E7FC533C843A}"/>
    <cellStyle name="Millares 12 5 4 6 2" xfId="28752" xr:uid="{AA24C4C7-D284-4B54-886F-B53F93432909}"/>
    <cellStyle name="Millares 12 5 4 7" xfId="8906" xr:uid="{12059C71-5078-48BE-8893-4E688BA22ACB}"/>
    <cellStyle name="Millares 12 5 4 7 2" xfId="30409" xr:uid="{C0B3FBA3-2F80-4268-BB4A-057DC269BD0A}"/>
    <cellStyle name="Millares 12 5 4 8" xfId="15541" xr:uid="{FBA8293A-058F-4067-B02F-F18B677EE80D}"/>
    <cellStyle name="Millares 12 5 4 8 2" xfId="37044" xr:uid="{699BC3FD-B66E-4EFA-921E-769A4233BB1E}"/>
    <cellStyle name="Millares 12 5 4 9" xfId="22146" xr:uid="{ACAE5DE2-570F-47DB-9B48-6B243C9B5BE2}"/>
    <cellStyle name="Millares 12 5 5" xfId="908" xr:uid="{3A6A25DC-1033-46FD-815D-3AD0749D31D2}"/>
    <cellStyle name="Millares 12 5 5 2" xfId="3737" xr:uid="{C9A0C026-8930-4C7E-B52F-E41DCF113365}"/>
    <cellStyle name="Millares 12 5 5 2 2" xfId="12003" xr:uid="{E6623510-FBD0-45F9-8AF2-90F08B3DD91F}"/>
    <cellStyle name="Millares 12 5 5 2 2 2" xfId="33506" xr:uid="{77D0BC31-C7E6-4CC8-947E-C9B23D7DC5CF}"/>
    <cellStyle name="Millares 12 5 5 2 3" xfId="18638" xr:uid="{FF7AB8A0-A13E-4B9A-9006-40FF4D4F63DD}"/>
    <cellStyle name="Millares 12 5 5 2 3 2" xfId="40141" xr:uid="{53F49AC9-40D1-490C-93D9-3E56519780CB}"/>
    <cellStyle name="Millares 12 5 5 2 4" xfId="25243" xr:uid="{15CF7EAD-5257-48BD-A692-8358BFB9EC14}"/>
    <cellStyle name="Millares 12 5 5 2 5" xfId="46746" xr:uid="{D1DF869C-A522-4885-98C1-270575377E0C}"/>
    <cellStyle name="Millares 12 5 5 2 6" xfId="53350" xr:uid="{BE4F846C-0E85-42B4-B2DB-3F114D6292D4}"/>
    <cellStyle name="Millares 12 5 5 3" xfId="5876" xr:uid="{7B15B41D-CD08-4FF5-95C0-54B183C19850}"/>
    <cellStyle name="Millares 12 5 5 3 2" xfId="14142" xr:uid="{A031C659-4CB1-44A6-B9BF-7F07B54EE5DD}"/>
    <cellStyle name="Millares 12 5 5 3 2 2" xfId="35645" xr:uid="{65A80172-A2FA-4342-A48C-7CAC72625DE9}"/>
    <cellStyle name="Millares 12 5 5 3 3" xfId="20777" xr:uid="{F7CBCFD5-9D61-478B-A450-C95E77092E8B}"/>
    <cellStyle name="Millares 12 5 5 3 3 2" xfId="42280" xr:uid="{B0CA7B16-AD55-40AA-9547-A0DE3EBA6C4E}"/>
    <cellStyle name="Millares 12 5 5 3 4" xfId="27382" xr:uid="{F314D05D-19CE-4A06-B34A-B938B7347905}"/>
    <cellStyle name="Millares 12 5 5 3 5" xfId="48885" xr:uid="{6B2D6FC9-68A4-4A87-8A27-CD33B9E0EC75}"/>
    <cellStyle name="Millares 12 5 5 3 6" xfId="55489" xr:uid="{4C072CF0-9846-4062-BADF-96D5133985A8}"/>
    <cellStyle name="Millares 12 5 5 4" xfId="7517" xr:uid="{B6FD556A-6D59-461C-88FC-4A80BAEF6078}"/>
    <cellStyle name="Millares 12 5 5 4 2" xfId="29020" xr:uid="{0BDB09C8-1652-4388-B4AD-245252851288}"/>
    <cellStyle name="Millares 12 5 5 5" xfId="9174" xr:uid="{2DA0A23B-D1A1-46A8-B9BB-50BFB39FBB04}"/>
    <cellStyle name="Millares 12 5 5 5 2" xfId="30677" xr:uid="{68FD15EC-4E7E-4F3F-B1A9-0B580F190DF7}"/>
    <cellStyle name="Millares 12 5 5 6" xfId="15809" xr:uid="{833A5F84-1C0C-44F6-873D-0CA638647C27}"/>
    <cellStyle name="Millares 12 5 5 6 2" xfId="37312" xr:uid="{277CBBE8-F006-4EEE-8876-3036376B75D7}"/>
    <cellStyle name="Millares 12 5 5 7" xfId="22414" xr:uid="{FFC3C2DB-83A0-4D08-94D1-58C131043284}"/>
    <cellStyle name="Millares 12 5 5 8" xfId="43917" xr:uid="{397F8982-79CE-4C22-A1E6-531490B3B30A}"/>
    <cellStyle name="Millares 12 5 5 9" xfId="50521" xr:uid="{BE9A436F-D7E9-43D5-BEF1-F5FE186E7E18}"/>
    <cellStyle name="Millares 12 5 6" xfId="1169" xr:uid="{699E612A-28C0-4D40-AA3A-BBD6A10E9441}"/>
    <cellStyle name="Millares 12 5 6 2" xfId="3998" xr:uid="{47DCA455-C8DC-4CD3-BBBB-7C7FE0471EA4}"/>
    <cellStyle name="Millares 12 5 6 2 2" xfId="12264" xr:uid="{7A1F3E5B-DA7C-4DC8-9DD4-435013A6ACD8}"/>
    <cellStyle name="Millares 12 5 6 2 2 2" xfId="33767" xr:uid="{2DB62BE5-47D4-4627-8C77-573DA911098F}"/>
    <cellStyle name="Millares 12 5 6 2 3" xfId="18899" xr:uid="{4FA1418D-B3E6-4395-8DEA-6D36406A6C87}"/>
    <cellStyle name="Millares 12 5 6 2 3 2" xfId="40402" xr:uid="{F37C10B1-C7FD-4953-AC89-194ACAF088A4}"/>
    <cellStyle name="Millares 12 5 6 2 4" xfId="25504" xr:uid="{CB28C2ED-96BE-4D8D-B3FF-5A922F05B69A}"/>
    <cellStyle name="Millares 12 5 6 2 5" xfId="47007" xr:uid="{B7A94CE7-95D4-4F1D-9376-AFC9170F41F8}"/>
    <cellStyle name="Millares 12 5 6 2 6" xfId="53611" xr:uid="{BFB2AD14-D82D-4242-8B49-754B6B9D795A}"/>
    <cellStyle name="Millares 12 5 6 3" xfId="6137" xr:uid="{66DE7C71-7265-4C66-A253-094B42C3586B}"/>
    <cellStyle name="Millares 12 5 6 3 2" xfId="14403" xr:uid="{42172D96-530D-4B32-91E3-7A4FBAD880FD}"/>
    <cellStyle name="Millares 12 5 6 3 2 2" xfId="35906" xr:uid="{8A1E603F-B35E-48C4-B9CA-712BFAF2F6E6}"/>
    <cellStyle name="Millares 12 5 6 3 3" xfId="21038" xr:uid="{FC2099CE-FDE6-4A4C-A122-5AA1AF90CABF}"/>
    <cellStyle name="Millares 12 5 6 3 3 2" xfId="42541" xr:uid="{2BC3DE35-AF57-4CC4-8917-67D7EE56AA35}"/>
    <cellStyle name="Millares 12 5 6 3 4" xfId="27643" xr:uid="{43E2F8C9-6A83-4B93-9300-5C622711AFDA}"/>
    <cellStyle name="Millares 12 5 6 3 5" xfId="49146" xr:uid="{02A457FB-68E5-4B00-A378-6D3B0EBAC727}"/>
    <cellStyle name="Millares 12 5 6 3 6" xfId="55750" xr:uid="{6937E87D-B1D7-42A5-A0B7-B95CE8FED156}"/>
    <cellStyle name="Millares 12 5 6 4" xfId="7778" xr:uid="{C6674016-58C4-48E2-92B4-0F5C63F11B51}"/>
    <cellStyle name="Millares 12 5 6 4 2" xfId="29281" xr:uid="{1616CFA6-782D-460A-A468-0A143165C3B9}"/>
    <cellStyle name="Millares 12 5 6 5" xfId="9435" xr:uid="{9DC6916C-AC9F-48A8-9CB8-B85FCC596A9E}"/>
    <cellStyle name="Millares 12 5 6 5 2" xfId="30938" xr:uid="{D0C311F5-C1C7-4D2E-988B-35711396916B}"/>
    <cellStyle name="Millares 12 5 6 6" xfId="16070" xr:uid="{AD395A2D-E4FC-4454-B150-BCF608B8C9F5}"/>
    <cellStyle name="Millares 12 5 6 6 2" xfId="37573" xr:uid="{BAD2295F-10F5-4C0C-896F-56AEA471FEBA}"/>
    <cellStyle name="Millares 12 5 6 7" xfId="22675" xr:uid="{D5F05E60-0934-4FFC-BB68-DC2182CB5115}"/>
    <cellStyle name="Millares 12 5 6 8" xfId="44178" xr:uid="{5E39C5A0-6451-484D-905A-BBB238639FE6}"/>
    <cellStyle name="Millares 12 5 6 9" xfId="50782" xr:uid="{C6670E26-69D6-4ED9-AE5C-0188B645EB46}"/>
    <cellStyle name="Millares 12 5 7" xfId="1857" xr:uid="{440666C8-E658-47C6-8AC1-E409C5D0E884}"/>
    <cellStyle name="Millares 12 5 7 2" xfId="10123" xr:uid="{3AFF721A-47E1-44DE-A71D-99707C3681BE}"/>
    <cellStyle name="Millares 12 5 7 2 2" xfId="31626" xr:uid="{F8C937FE-40D1-41C1-A578-7820683690DB}"/>
    <cellStyle name="Millares 12 5 7 3" xfId="16758" xr:uid="{ED16ED33-4D8F-4DF4-B9BE-C19035615320}"/>
    <cellStyle name="Millares 12 5 7 3 2" xfId="38261" xr:uid="{D2B32788-14B1-4745-A6D9-24B141A40FC9}"/>
    <cellStyle name="Millares 12 5 7 4" xfId="23363" xr:uid="{D5BBAB81-F56E-42A5-9F70-D51337616437}"/>
    <cellStyle name="Millares 12 5 7 5" xfId="44866" xr:uid="{D6FB0144-9C29-4ABD-911E-9E5A24EEFFAA}"/>
    <cellStyle name="Millares 12 5 7 6" xfId="51470" xr:uid="{AFE9EB38-3F33-4991-9B0D-1BC1F33DA3FB}"/>
    <cellStyle name="Millares 12 5 8" xfId="2542" xr:uid="{EC8028DC-4D2B-4514-A658-A782CF401FB5}"/>
    <cellStyle name="Millares 12 5 8 2" xfId="10808" xr:uid="{8D2F6250-4111-4F9F-8864-26874C7F3968}"/>
    <cellStyle name="Millares 12 5 8 2 2" xfId="32311" xr:uid="{F5E71D2B-56CD-43DA-ACDB-1CA937D0EA7D}"/>
    <cellStyle name="Millares 12 5 8 3" xfId="17443" xr:uid="{B03B00B2-4606-4E3D-B387-0538BD866A5E}"/>
    <cellStyle name="Millares 12 5 8 3 2" xfId="38946" xr:uid="{AA0A003F-87C9-408D-8106-DF4D7411FC02}"/>
    <cellStyle name="Millares 12 5 8 4" xfId="24048" xr:uid="{25C60CC9-84FA-4B53-9264-DBE4A09358C5}"/>
    <cellStyle name="Millares 12 5 8 5" xfId="45551" xr:uid="{6A55796D-B734-419E-91E1-C1946543478D}"/>
    <cellStyle name="Millares 12 5 8 6" xfId="52155" xr:uid="{D9B43AEC-C467-4A7F-8524-8DD3D7A5DA4E}"/>
    <cellStyle name="Millares 12 5 9" xfId="3053" xr:uid="{25B4CD74-4324-4902-BA4F-677E375D681E}"/>
    <cellStyle name="Millares 12 5 9 2" xfId="11319" xr:uid="{6CC27589-931E-4A04-A455-463324ABA03D}"/>
    <cellStyle name="Millares 12 5 9 2 2" xfId="32822" xr:uid="{BD6BE536-D2F5-486F-A33A-3AD9E793CCC5}"/>
    <cellStyle name="Millares 12 5 9 3" xfId="17954" xr:uid="{18088DF1-BA28-4FD1-9FCF-124AD26738C5}"/>
    <cellStyle name="Millares 12 5 9 3 2" xfId="39457" xr:uid="{2649827F-9A66-40B2-8911-8A7DEBEA1B8A}"/>
    <cellStyle name="Millares 12 5 9 4" xfId="24559" xr:uid="{D28B212D-982C-414C-8ECC-488B5B287BE8}"/>
    <cellStyle name="Millares 12 5 9 5" xfId="46062" xr:uid="{6C0C29B6-72F7-426C-8FF1-3B040E72BD29}"/>
    <cellStyle name="Millares 12 5 9 6" xfId="52666" xr:uid="{95097360-EF0D-405C-B98D-D62F7B668B51}"/>
    <cellStyle name="Millares 12 6" xfId="210" xr:uid="{9F52203F-6001-4B55-8E12-C5BE7F0F2008}"/>
    <cellStyle name="Millares 12 6 10" xfId="4729" xr:uid="{53E7EE41-B9AD-4245-83F0-151BA93CC90A}"/>
    <cellStyle name="Millares 12 6 10 2" xfId="12995" xr:uid="{7EBD134D-C8F9-4298-BC52-72F508CCC871}"/>
    <cellStyle name="Millares 12 6 10 2 2" xfId="34498" xr:uid="{00C65830-C598-4C4B-A619-F35A42AABE35}"/>
    <cellStyle name="Millares 12 6 10 3" xfId="19630" xr:uid="{29903BCA-AA38-4980-B94A-03E541FBDE69}"/>
    <cellStyle name="Millares 12 6 10 3 2" xfId="41133" xr:uid="{C6485D01-FB29-428B-9D60-7DBC7248AC58}"/>
    <cellStyle name="Millares 12 6 10 4" xfId="26235" xr:uid="{C54D14FA-7C79-4151-8D41-493AD5794C2B}"/>
    <cellStyle name="Millares 12 6 10 5" xfId="47738" xr:uid="{63C77B1B-FC9C-461D-B7AC-83F7F780789E}"/>
    <cellStyle name="Millares 12 6 10 6" xfId="54342" xr:uid="{2E0B609C-478B-4BAF-9B89-7E59E9C8B7A6}"/>
    <cellStyle name="Millares 12 6 11" xfId="5232" xr:uid="{BCDA2AF3-D6CB-4E8C-8BEE-ADE30857505F}"/>
    <cellStyle name="Millares 12 6 11 2" xfId="13498" xr:uid="{789E2BCC-3166-4E91-8028-798C42BA7840}"/>
    <cellStyle name="Millares 12 6 11 2 2" xfId="35001" xr:uid="{583D67C6-8E30-4F0C-B376-962853A55FC9}"/>
    <cellStyle name="Millares 12 6 11 3" xfId="20133" xr:uid="{C3EA8BAD-01E0-4BE2-8024-C34B9C5DE376}"/>
    <cellStyle name="Millares 12 6 11 3 2" xfId="41636" xr:uid="{D851D190-1003-49FD-AC41-8570D4C616DE}"/>
    <cellStyle name="Millares 12 6 11 4" xfId="26738" xr:uid="{31B4EBBF-7877-4DCE-B719-7E6EBE651C76}"/>
    <cellStyle name="Millares 12 6 11 5" xfId="48241" xr:uid="{AE63F0C5-B3F6-44B6-A2F6-4FC566039246}"/>
    <cellStyle name="Millares 12 6 11 6" xfId="54845" xr:uid="{6CD02B43-0717-4C79-BBF4-556C3BE8EDBE}"/>
    <cellStyle name="Millares 12 6 12" xfId="6873" xr:uid="{132FF63B-74E7-4A41-8985-DD070C0C9272}"/>
    <cellStyle name="Millares 12 6 12 2" xfId="28376" xr:uid="{9644BE9A-85D0-4E56-B0CF-78C1FF88F49E}"/>
    <cellStyle name="Millares 12 6 13" xfId="8527" xr:uid="{E18C3CD9-837C-4657-9504-3D3BADD13F37}"/>
    <cellStyle name="Millares 12 6 13 2" xfId="30030" xr:uid="{2432F4B5-9AA8-4D40-AAAE-6F2A168A191E}"/>
    <cellStyle name="Millares 12 6 14" xfId="15166" xr:uid="{034CD540-0475-45EE-A6CD-FEACD8B4119E}"/>
    <cellStyle name="Millares 12 6 14 2" xfId="36669" xr:uid="{1CBC783F-E541-497A-A997-4AA0A4D02C65}"/>
    <cellStyle name="Millares 12 6 15" xfId="21771" xr:uid="{E8A438F6-E818-43B6-915A-29FB7F3E4F74}"/>
    <cellStyle name="Millares 12 6 16" xfId="43274" xr:uid="{9C151AE0-8C28-4C6B-86F0-84422228AC20}"/>
    <cellStyle name="Millares 12 6 17" xfId="49878" xr:uid="{B8F6CAC3-DD9C-48BB-A530-E251C49EB75B}"/>
    <cellStyle name="Millares 12 6 2" xfId="525" xr:uid="{4724170B-3F3F-4E23-988A-44F2F337E20E}"/>
    <cellStyle name="Millares 12 6 2 10" xfId="7136" xr:uid="{9F104548-65C0-4866-BA46-C95B8A2A77ED}"/>
    <cellStyle name="Millares 12 6 2 10 2" xfId="28639" xr:uid="{4E9364BB-2150-469C-A13A-69E127FED821}"/>
    <cellStyle name="Millares 12 6 2 11" xfId="8792" xr:uid="{93A41410-E50E-4BC9-BE87-B93B3F3D5046}"/>
    <cellStyle name="Millares 12 6 2 11 2" xfId="30295" xr:uid="{27289204-5942-4CA6-A822-01306380FE34}"/>
    <cellStyle name="Millares 12 6 2 12" xfId="15428" xr:uid="{692B5BBF-7CC5-41F3-9E98-EC557303FE4B}"/>
    <cellStyle name="Millares 12 6 2 12 2" xfId="36931" xr:uid="{3D27904B-160A-44DC-B875-17140FC40B58}"/>
    <cellStyle name="Millares 12 6 2 13" xfId="22033" xr:uid="{BE1E4DAE-7055-4A68-B980-E982B2857034}"/>
    <cellStyle name="Millares 12 6 2 14" xfId="43536" xr:uid="{2A9C3B47-7325-44DC-9FB3-635EABC7E6C1}"/>
    <cellStyle name="Millares 12 6 2 15" xfId="50140" xr:uid="{7CCD5795-0ADA-4568-B033-12C93FDF1E67}"/>
    <cellStyle name="Millares 12 6 2 2" xfId="807" xr:uid="{347C55DC-C027-4309-9C8E-D12A349F3591}"/>
    <cellStyle name="Millares 12 6 2 2 10" xfId="15708" xr:uid="{EDBCE20B-BD31-44DE-97A3-FAEF34E11E66}"/>
    <cellStyle name="Millares 12 6 2 2 10 2" xfId="37211" xr:uid="{F67CA8A8-795D-49CF-8A12-A40D5ACDAE99}"/>
    <cellStyle name="Millares 12 6 2 2 11" xfId="22313" xr:uid="{160CD75C-2F40-4A73-9367-4CD1BE847BBC}"/>
    <cellStyle name="Millares 12 6 2 2 12" xfId="43816" xr:uid="{78648F18-419C-41BF-8EDF-73EDEB5411B2}"/>
    <cellStyle name="Millares 12 6 2 2 13" xfId="50420" xr:uid="{41209F87-0CD8-47E9-B409-0AF73266A24D}"/>
    <cellStyle name="Millares 12 6 2 2 2" xfId="1753" xr:uid="{416A8D4E-FDE0-43A4-A29C-20C111777FA6}"/>
    <cellStyle name="Millares 12 6 2 2 2 2" xfId="4582" xr:uid="{1C57DBF0-45DF-4CC1-A2E7-D6A727630197}"/>
    <cellStyle name="Millares 12 6 2 2 2 2 2" xfId="12848" xr:uid="{837AA8CE-2553-4E8B-82A7-9365E9994E2A}"/>
    <cellStyle name="Millares 12 6 2 2 2 2 2 2" xfId="34351" xr:uid="{17A98957-D50C-483B-B413-056DC5C2F10D}"/>
    <cellStyle name="Millares 12 6 2 2 2 2 3" xfId="19483" xr:uid="{59691377-993E-4679-9656-04AC4DC2C13F}"/>
    <cellStyle name="Millares 12 6 2 2 2 2 3 2" xfId="40986" xr:uid="{ED13D890-B30F-45CB-A7C3-1597775BD731}"/>
    <cellStyle name="Millares 12 6 2 2 2 2 4" xfId="26088" xr:uid="{E57BE2D7-BFE7-40DA-8A63-0ACE0F012778}"/>
    <cellStyle name="Millares 12 6 2 2 2 2 5" xfId="47591" xr:uid="{D72B0CB3-716F-43E1-9532-82C75C4178B1}"/>
    <cellStyle name="Millares 12 6 2 2 2 2 6" xfId="54195" xr:uid="{282163A9-3EAD-425D-95F7-633C293F2CD2}"/>
    <cellStyle name="Millares 12 6 2 2 2 3" xfId="6721" xr:uid="{37F264C2-5D7E-43B0-B77A-4D47936E8729}"/>
    <cellStyle name="Millares 12 6 2 2 2 3 2" xfId="14987" xr:uid="{0392130D-2296-466A-9FD2-C7E15AC3F2B8}"/>
    <cellStyle name="Millares 12 6 2 2 2 3 2 2" xfId="36490" xr:uid="{C7CDAE58-03FC-4AFE-A396-5179C4C026DC}"/>
    <cellStyle name="Millares 12 6 2 2 2 3 3" xfId="21622" xr:uid="{BCD4D5F2-925F-4E84-9681-213627A1E057}"/>
    <cellStyle name="Millares 12 6 2 2 2 3 3 2" xfId="43125" xr:uid="{EC9157E5-5501-4EC9-A593-4A60C1D4B362}"/>
    <cellStyle name="Millares 12 6 2 2 2 3 4" xfId="28227" xr:uid="{46532C4D-5E91-4B5D-A794-A98A9B40CEEA}"/>
    <cellStyle name="Millares 12 6 2 2 2 3 5" xfId="49730" xr:uid="{02B371D9-B74E-4DB4-8FB8-59A56AB14B17}"/>
    <cellStyle name="Millares 12 6 2 2 2 3 6" xfId="56334" xr:uid="{1D27D585-E341-408B-9DA1-CE764001B421}"/>
    <cellStyle name="Millares 12 6 2 2 2 4" xfId="8362" xr:uid="{988492A8-EBB6-439F-BAF5-1B1431CAA018}"/>
    <cellStyle name="Millares 12 6 2 2 2 4 2" xfId="29865" xr:uid="{358E6EDE-E427-47CD-8CC0-C73C1477D7F4}"/>
    <cellStyle name="Millares 12 6 2 2 2 5" xfId="10019" xr:uid="{81A5382E-CB86-47AC-A919-6F022E6DBB5F}"/>
    <cellStyle name="Millares 12 6 2 2 2 5 2" xfId="31522" xr:uid="{79BF7580-F7C1-46A3-892A-241D03B522E3}"/>
    <cellStyle name="Millares 12 6 2 2 2 6" xfId="16654" xr:uid="{3BB67A67-05A1-4404-BB57-E406C56A0326}"/>
    <cellStyle name="Millares 12 6 2 2 2 6 2" xfId="38157" xr:uid="{7FBE9CCD-6ED3-4E59-9E64-A4CC684110BB}"/>
    <cellStyle name="Millares 12 6 2 2 2 7" xfId="23259" xr:uid="{D2EB3788-8648-4AFC-AE3C-7F347E1AC2AA}"/>
    <cellStyle name="Millares 12 6 2 2 2 8" xfId="44762" xr:uid="{55271C74-FE28-4F84-98AD-500627B11028}"/>
    <cellStyle name="Millares 12 6 2 2 2 9" xfId="51366" xr:uid="{2FCFFD52-2D56-4286-BC65-F36322A1B75C}"/>
    <cellStyle name="Millares 12 6 2 2 3" xfId="2440" xr:uid="{FBDE890A-55A7-40C4-99E1-56BDB09D2EF2}"/>
    <cellStyle name="Millares 12 6 2 2 3 2" xfId="10706" xr:uid="{0A776F00-BB54-47EF-9FF8-0B4DF60F94BF}"/>
    <cellStyle name="Millares 12 6 2 2 3 2 2" xfId="32209" xr:uid="{F1BF490B-924A-437A-B745-0D5764421068}"/>
    <cellStyle name="Millares 12 6 2 2 3 3" xfId="17341" xr:uid="{EDA02CFC-6708-420E-828D-33B7A8004197}"/>
    <cellStyle name="Millares 12 6 2 2 3 3 2" xfId="38844" xr:uid="{B516BFFE-FF28-4A80-9A28-E8DD77EC7A44}"/>
    <cellStyle name="Millares 12 6 2 2 3 4" xfId="23946" xr:uid="{81D605BE-0EA6-429E-AE2B-CFEB2283DD5A}"/>
    <cellStyle name="Millares 12 6 2 2 3 5" xfId="45449" xr:uid="{26FB99AD-06DF-4741-8E7A-74637B6409A4}"/>
    <cellStyle name="Millares 12 6 2 2 3 6" xfId="52053" xr:uid="{F2E0AA87-AEEC-4AC6-9821-9A7974344046}"/>
    <cellStyle name="Millares 12 6 2 2 4" xfId="2957" xr:uid="{8AB2A3BA-A4D2-4049-AC12-5E9D3C662C81}"/>
    <cellStyle name="Millares 12 6 2 2 4 2" xfId="11223" xr:uid="{3306F83F-FE18-435F-BD1B-0A060617FE97}"/>
    <cellStyle name="Millares 12 6 2 2 4 2 2" xfId="32726" xr:uid="{BC7A66B8-85C0-48BA-B038-2541128B5531}"/>
    <cellStyle name="Millares 12 6 2 2 4 3" xfId="17858" xr:uid="{10FFE604-6802-4FC0-A1E5-1C70AADC8FA0}"/>
    <cellStyle name="Millares 12 6 2 2 4 3 2" xfId="39361" xr:uid="{A85534E2-AEBD-4419-833B-9AED94E031AA}"/>
    <cellStyle name="Millares 12 6 2 2 4 4" xfId="24463" xr:uid="{441D34A6-2082-4A42-A1EB-5A1488A4B5EE}"/>
    <cellStyle name="Millares 12 6 2 2 4 5" xfId="45966" xr:uid="{6E772346-9C45-457C-A049-ACAD65D10EE9}"/>
    <cellStyle name="Millares 12 6 2 2 4 6" xfId="52570" xr:uid="{A2BB3FA5-8D86-4535-A8A9-FA431773E067}"/>
    <cellStyle name="Millares 12 6 2 2 5" xfId="3636" xr:uid="{B25FF25E-0930-49A9-B856-22F7D843CA59}"/>
    <cellStyle name="Millares 12 6 2 2 5 2" xfId="11902" xr:uid="{9259A47A-74A7-42A9-A0E6-DE5E89AD354F}"/>
    <cellStyle name="Millares 12 6 2 2 5 2 2" xfId="33405" xr:uid="{1A9F08C5-2D80-4BA4-B9C8-37D7646EC3CF}"/>
    <cellStyle name="Millares 12 6 2 2 5 3" xfId="18537" xr:uid="{EEE1A127-131E-4760-B54E-91EC9CD73242}"/>
    <cellStyle name="Millares 12 6 2 2 5 3 2" xfId="40040" xr:uid="{BDBDC7D1-7B6C-4B3B-9B14-80A3D54EC93E}"/>
    <cellStyle name="Millares 12 6 2 2 5 4" xfId="25142" xr:uid="{E6745F52-2D25-471C-853C-0626193111A7}"/>
    <cellStyle name="Millares 12 6 2 2 5 5" xfId="46645" xr:uid="{11A0BB9B-3B01-41BB-81EA-47E475EE4667}"/>
    <cellStyle name="Millares 12 6 2 2 5 6" xfId="53249" xr:uid="{57B5B503-924E-4721-AB98-5832E2628261}"/>
    <cellStyle name="Millares 12 6 2 2 6" xfId="5101" xr:uid="{C810DFB3-51B7-403D-91B3-D4058F36A6E2}"/>
    <cellStyle name="Millares 12 6 2 2 6 2" xfId="13367" xr:uid="{351D97A7-6185-4D8C-963F-F1A88AD646C7}"/>
    <cellStyle name="Millares 12 6 2 2 6 2 2" xfId="34870" xr:uid="{721C0ABC-8630-43A1-9A79-FF3E95D8208D}"/>
    <cellStyle name="Millares 12 6 2 2 6 3" xfId="20002" xr:uid="{477D6696-D6F6-4CE8-8EC4-2F467323A03F}"/>
    <cellStyle name="Millares 12 6 2 2 6 3 2" xfId="41505" xr:uid="{5A47A605-EDF4-4931-9862-26DB3058EE13}"/>
    <cellStyle name="Millares 12 6 2 2 6 4" xfId="26607" xr:uid="{D597793C-FC81-4422-A930-F6AF66F88723}"/>
    <cellStyle name="Millares 12 6 2 2 6 5" xfId="48110" xr:uid="{4CDF36DA-6220-432D-98D3-42B42EF024D4}"/>
    <cellStyle name="Millares 12 6 2 2 6 6" xfId="54714" xr:uid="{927BA80B-7931-4644-A542-98B1846EE096}"/>
    <cellStyle name="Millares 12 6 2 2 7" xfId="5775" xr:uid="{282ED15E-B262-48E0-8FCA-6A437BF4CE9F}"/>
    <cellStyle name="Millares 12 6 2 2 7 2" xfId="14041" xr:uid="{0A95A171-C906-43C7-A2A2-6823BD2EFD97}"/>
    <cellStyle name="Millares 12 6 2 2 7 2 2" xfId="35544" xr:uid="{DC84946A-2C6D-43C0-B598-5401394B0138}"/>
    <cellStyle name="Millares 12 6 2 2 7 3" xfId="20676" xr:uid="{DBC1723B-0980-4FCD-BF3F-F73AFB44F9DB}"/>
    <cellStyle name="Millares 12 6 2 2 7 3 2" xfId="42179" xr:uid="{9DB249BB-F345-45BF-852F-FAC874606B2A}"/>
    <cellStyle name="Millares 12 6 2 2 7 4" xfId="27281" xr:uid="{9A29A652-2C67-43EF-9AF2-9080C36E8291}"/>
    <cellStyle name="Millares 12 6 2 2 7 5" xfId="48784" xr:uid="{D9917450-752F-4F40-A002-54D0C2633E0E}"/>
    <cellStyle name="Millares 12 6 2 2 7 6" xfId="55388" xr:uid="{06731B97-B9B1-4C74-9C1C-0CB5621CB98B}"/>
    <cellStyle name="Millares 12 6 2 2 8" xfId="7416" xr:uid="{7E172005-3DBC-4CB5-B55B-4F124384F623}"/>
    <cellStyle name="Millares 12 6 2 2 8 2" xfId="28919" xr:uid="{3B6D530F-96FC-4EDC-B445-C633C2F9ACCB}"/>
    <cellStyle name="Millares 12 6 2 2 9" xfId="9073" xr:uid="{DEEE00BC-82CD-4561-B392-2CA7F425EDD8}"/>
    <cellStyle name="Millares 12 6 2 2 9 2" xfId="30576" xr:uid="{92C37CC4-AA3E-49BD-B365-5D0F224B244F}"/>
    <cellStyle name="Millares 12 6 2 3" xfId="1077" xr:uid="{03174955-B1A5-456C-B450-D2FC52DF3AE1}"/>
    <cellStyle name="Millares 12 6 2 3 2" xfId="3906" xr:uid="{4E39BE55-B7C3-4C01-AFCE-3D0AF94BC0E9}"/>
    <cellStyle name="Millares 12 6 2 3 2 2" xfId="12172" xr:uid="{0BB7ECFF-7C04-40C1-B123-FFAF4CAA2D6F}"/>
    <cellStyle name="Millares 12 6 2 3 2 2 2" xfId="33675" xr:uid="{50D9F095-5A27-4913-BEDC-7E2052ABB81B}"/>
    <cellStyle name="Millares 12 6 2 3 2 3" xfId="18807" xr:uid="{84E5D057-9978-4D99-BA34-452036CBF5E8}"/>
    <cellStyle name="Millares 12 6 2 3 2 3 2" xfId="40310" xr:uid="{24B64EA4-0D65-4884-BF50-02D577760BF5}"/>
    <cellStyle name="Millares 12 6 2 3 2 4" xfId="25412" xr:uid="{C79BFC82-C05E-4610-9A1F-13CE06728B6D}"/>
    <cellStyle name="Millares 12 6 2 3 2 5" xfId="46915" xr:uid="{0600B248-DCAD-4D1F-9779-19A762BE8C3B}"/>
    <cellStyle name="Millares 12 6 2 3 2 6" xfId="53519" xr:uid="{39A1AC5A-D116-4D69-83E5-D662C13AB3FA}"/>
    <cellStyle name="Millares 12 6 2 3 3" xfId="6045" xr:uid="{A1AFB694-8D1E-4424-A15B-0EB81FFE2C43}"/>
    <cellStyle name="Millares 12 6 2 3 3 2" xfId="14311" xr:uid="{B6EFB53D-E639-4004-8881-E1FDE648CF35}"/>
    <cellStyle name="Millares 12 6 2 3 3 2 2" xfId="35814" xr:uid="{160D5D92-03AF-42A4-AA0C-BD0CB82C0972}"/>
    <cellStyle name="Millares 12 6 2 3 3 3" xfId="20946" xr:uid="{F4FD268D-08DA-43B2-A824-302D87AE7B98}"/>
    <cellStyle name="Millares 12 6 2 3 3 3 2" xfId="42449" xr:uid="{378D6009-0B97-489B-9CC8-6142ACE0343A}"/>
    <cellStyle name="Millares 12 6 2 3 3 4" xfId="27551" xr:uid="{9B2F924E-0DA3-4472-B7A7-72F0D19775C9}"/>
    <cellStyle name="Millares 12 6 2 3 3 5" xfId="49054" xr:uid="{0CC315AB-A1A8-4D8E-86B8-4C4F5E36AD3E}"/>
    <cellStyle name="Millares 12 6 2 3 3 6" xfId="55658" xr:uid="{8DB15A04-B20D-47E8-9225-A56F91ED55D1}"/>
    <cellStyle name="Millares 12 6 2 3 4" xfId="7686" xr:uid="{3417EC91-8772-420D-B8AD-1F9983AECF5C}"/>
    <cellStyle name="Millares 12 6 2 3 4 2" xfId="29189" xr:uid="{5B0D3ABF-FF74-47E7-8FC5-751CBB342B7B}"/>
    <cellStyle name="Millares 12 6 2 3 5" xfId="9343" xr:uid="{E3FAECA0-A1E6-4415-B5A2-85590F33D6BA}"/>
    <cellStyle name="Millares 12 6 2 3 5 2" xfId="30846" xr:uid="{4C382C73-B318-47CD-8143-F452427C34E0}"/>
    <cellStyle name="Millares 12 6 2 3 6" xfId="15978" xr:uid="{C0B5DB74-AA9A-4D56-BC63-EA35C2307DBE}"/>
    <cellStyle name="Millares 12 6 2 3 6 2" xfId="37481" xr:uid="{27CE5903-04BA-4EE7-88C6-089D7AD1BC37}"/>
    <cellStyle name="Millares 12 6 2 3 7" xfId="22583" xr:uid="{7E01868E-B645-40BB-9D46-3116746A1803}"/>
    <cellStyle name="Millares 12 6 2 3 8" xfId="44086" xr:uid="{F3A12E7C-7812-4431-8882-E9BD83E2B16A}"/>
    <cellStyle name="Millares 12 6 2 3 9" xfId="50690" xr:uid="{814E089D-BC50-4091-8243-0353CA18FC39}"/>
    <cellStyle name="Millares 12 6 2 4" xfId="1473" xr:uid="{0CC1D0B7-ADE5-4DAE-999D-5354DCA22BBB}"/>
    <cellStyle name="Millares 12 6 2 4 2" xfId="4302" xr:uid="{35B50BF6-5122-417F-8444-D0AAD7EF6FBE}"/>
    <cellStyle name="Millares 12 6 2 4 2 2" xfId="12568" xr:uid="{9B84E93B-2EBA-4B8E-B955-CBD069078AD6}"/>
    <cellStyle name="Millares 12 6 2 4 2 2 2" xfId="34071" xr:uid="{0B353D2C-5386-43F6-87A3-4AE7E2C35CFA}"/>
    <cellStyle name="Millares 12 6 2 4 2 3" xfId="19203" xr:uid="{BB14C813-0E2E-4DB7-8203-0BDCF1D8879B}"/>
    <cellStyle name="Millares 12 6 2 4 2 3 2" xfId="40706" xr:uid="{B299BFB0-9682-4058-83CC-31E0A396A5D1}"/>
    <cellStyle name="Millares 12 6 2 4 2 4" xfId="25808" xr:uid="{D779CE3B-9FA6-4277-B41A-5432E82D159E}"/>
    <cellStyle name="Millares 12 6 2 4 2 5" xfId="47311" xr:uid="{18096342-D048-4FBB-945D-7A83F75811DB}"/>
    <cellStyle name="Millares 12 6 2 4 2 6" xfId="53915" xr:uid="{3A175820-476F-4E67-BF64-8EDDD150CB26}"/>
    <cellStyle name="Millares 12 6 2 4 3" xfId="6441" xr:uid="{B297441D-A54A-4101-902D-4920AFD85FBD}"/>
    <cellStyle name="Millares 12 6 2 4 3 2" xfId="14707" xr:uid="{62373A14-E9EC-4341-BF4F-472BE425EDAF}"/>
    <cellStyle name="Millares 12 6 2 4 3 2 2" xfId="36210" xr:uid="{00CB60B7-EB38-4173-805C-FA9C7DFAA084}"/>
    <cellStyle name="Millares 12 6 2 4 3 3" xfId="21342" xr:uid="{E937C55A-B72D-45A2-BFBC-8306FDFF371F}"/>
    <cellStyle name="Millares 12 6 2 4 3 3 2" xfId="42845" xr:uid="{B34AD1EF-8F1F-415D-8421-51FD89A659C3}"/>
    <cellStyle name="Millares 12 6 2 4 3 4" xfId="27947" xr:uid="{D580BB7E-6CF4-4613-B5FD-2FF11AF46AAF}"/>
    <cellStyle name="Millares 12 6 2 4 3 5" xfId="49450" xr:uid="{49E83CDC-89F6-43C7-8C5E-B85FE15D2413}"/>
    <cellStyle name="Millares 12 6 2 4 3 6" xfId="56054" xr:uid="{C4768224-67EB-44FB-95F3-50422F676899}"/>
    <cellStyle name="Millares 12 6 2 4 4" xfId="8082" xr:uid="{F8ECA8C1-AEF2-448C-AB63-FD5BDA53AB97}"/>
    <cellStyle name="Millares 12 6 2 4 4 2" xfId="29585" xr:uid="{A50F2CAD-4B0B-48A7-859D-8BD95A9412EE}"/>
    <cellStyle name="Millares 12 6 2 4 5" xfId="9739" xr:uid="{0EC9E468-BE09-48DD-8AF3-C5270AC0D11D}"/>
    <cellStyle name="Millares 12 6 2 4 5 2" xfId="31242" xr:uid="{807EB6C8-C533-4F54-9878-EACAE72EC244}"/>
    <cellStyle name="Millares 12 6 2 4 6" xfId="16374" xr:uid="{221A0FA9-48FF-486F-98A6-7272C866EFDE}"/>
    <cellStyle name="Millares 12 6 2 4 6 2" xfId="37877" xr:uid="{E8B9076F-4C4D-4ABF-8554-94B256D8EBDA}"/>
    <cellStyle name="Millares 12 6 2 4 7" xfId="22979" xr:uid="{8B8E40AA-C913-4255-8AC8-8F569F247792}"/>
    <cellStyle name="Millares 12 6 2 4 8" xfId="44482" xr:uid="{B4C2A735-FCB1-434E-B6CD-CFFC775B5D32}"/>
    <cellStyle name="Millares 12 6 2 4 9" xfId="51086" xr:uid="{B9582E5E-7D6B-4C51-B7CB-554A4E177899}"/>
    <cellStyle name="Millares 12 6 2 5" xfId="2160" xr:uid="{DBD40FFE-64B0-4F88-A796-2F9F195F4B0E}"/>
    <cellStyle name="Millares 12 6 2 5 2" xfId="10426" xr:uid="{BBEC9214-249C-4070-AC22-63647B1BEE0D}"/>
    <cellStyle name="Millares 12 6 2 5 2 2" xfId="31929" xr:uid="{1127D671-CB2F-46E1-A195-789451FA6AD2}"/>
    <cellStyle name="Millares 12 6 2 5 3" xfId="17061" xr:uid="{23E02E98-2B2E-467C-B68D-12AD7956F0C5}"/>
    <cellStyle name="Millares 12 6 2 5 3 2" xfId="38564" xr:uid="{9458CEAD-B61E-4107-94BC-19301EE6795C}"/>
    <cellStyle name="Millares 12 6 2 5 4" xfId="23666" xr:uid="{5A0D92D2-6F8E-4B64-8BE7-B1D82704C9E9}"/>
    <cellStyle name="Millares 12 6 2 5 5" xfId="45169" xr:uid="{32EBB4DB-5CB8-4294-AFB3-054E329CAE5F}"/>
    <cellStyle name="Millares 12 6 2 5 6" xfId="51773" xr:uid="{E979B596-5C0E-476A-AC72-8B2923662A86}"/>
    <cellStyle name="Millares 12 6 2 6" xfId="2707" xr:uid="{2A68D20C-2A97-4973-8707-D9140D811F05}"/>
    <cellStyle name="Millares 12 6 2 6 2" xfId="10973" xr:uid="{7317A795-9258-4345-835B-F7DC71C3F6B8}"/>
    <cellStyle name="Millares 12 6 2 6 2 2" xfId="32476" xr:uid="{41FA2253-1004-4079-9FCC-1C6241856881}"/>
    <cellStyle name="Millares 12 6 2 6 3" xfId="17608" xr:uid="{27F0B71D-DCEA-47B3-ADBB-329B4628FE9F}"/>
    <cellStyle name="Millares 12 6 2 6 3 2" xfId="39111" xr:uid="{0FE7E444-5603-4E09-AEDD-4091ED76EA7D}"/>
    <cellStyle name="Millares 12 6 2 6 4" xfId="24213" xr:uid="{0FF0FAA3-6B3B-4D36-86E4-26F118C7AF0E}"/>
    <cellStyle name="Millares 12 6 2 6 5" xfId="45716" xr:uid="{FA8DA51D-274B-43C8-A3B6-3EA56B587D9C}"/>
    <cellStyle name="Millares 12 6 2 6 6" xfId="52320" xr:uid="{6C02E2DD-7C72-4E54-8859-E0020271AECF}"/>
    <cellStyle name="Millares 12 6 2 7" xfId="3356" xr:uid="{D2863347-5071-496B-A692-985E41CCA6BA}"/>
    <cellStyle name="Millares 12 6 2 7 2" xfId="11622" xr:uid="{CD9FB5F9-2830-40A8-8C54-A78E18E554DA}"/>
    <cellStyle name="Millares 12 6 2 7 2 2" xfId="33125" xr:uid="{80371AD0-2C8C-4FE6-A8B6-970A4BF84802}"/>
    <cellStyle name="Millares 12 6 2 7 3" xfId="18257" xr:uid="{6BD03C46-5C2E-40A8-A3A8-BE7FAEC6A1A2}"/>
    <cellStyle name="Millares 12 6 2 7 3 2" xfId="39760" xr:uid="{D2E61001-0A26-493E-BBEB-27BB91D6FA01}"/>
    <cellStyle name="Millares 12 6 2 7 4" xfId="24862" xr:uid="{A0A17DA1-C149-4E36-AC77-87710B09639B}"/>
    <cellStyle name="Millares 12 6 2 7 5" xfId="46365" xr:uid="{29242AAF-7F9C-44BC-828C-5215089DB10A}"/>
    <cellStyle name="Millares 12 6 2 7 6" xfId="52969" xr:uid="{80BCB4FA-F0AC-43D2-AB21-17207FDBA264}"/>
    <cellStyle name="Millares 12 6 2 8" xfId="4851" xr:uid="{31DBE9BC-2E47-4713-BB65-2103BB500B48}"/>
    <cellStyle name="Millares 12 6 2 8 2" xfId="13117" xr:uid="{95D739D3-23E4-4230-95F8-0E208F8EA9F5}"/>
    <cellStyle name="Millares 12 6 2 8 2 2" xfId="34620" xr:uid="{5B1A2843-B6CD-4A11-BB79-69808BCFDC80}"/>
    <cellStyle name="Millares 12 6 2 8 3" xfId="19752" xr:uid="{0B6AC5A1-9575-4B15-9E38-809F70C41E5E}"/>
    <cellStyle name="Millares 12 6 2 8 3 2" xfId="41255" xr:uid="{2A2B664D-C01F-4B9D-8AEB-FA3918F3B98E}"/>
    <cellStyle name="Millares 12 6 2 8 4" xfId="26357" xr:uid="{9EE7AD54-3F06-44D4-A1AC-44561DBF0837}"/>
    <cellStyle name="Millares 12 6 2 8 5" xfId="47860" xr:uid="{51E2FE4A-CFED-4691-968A-878817770601}"/>
    <cellStyle name="Millares 12 6 2 8 6" xfId="54464" xr:uid="{6C844C32-B162-4F3B-84E5-8315B678092B}"/>
    <cellStyle name="Millares 12 6 2 9" xfId="5495" xr:uid="{7263B3C7-FFE4-41C7-9CBB-465D8C5F44CE}"/>
    <cellStyle name="Millares 12 6 2 9 2" xfId="13761" xr:uid="{695D161F-762A-4D4C-9719-08DEFD0208D0}"/>
    <cellStyle name="Millares 12 6 2 9 2 2" xfId="35264" xr:uid="{327F56EE-E5E0-4EC0-AF0B-B4C8E254E928}"/>
    <cellStyle name="Millares 12 6 2 9 3" xfId="20396" xr:uid="{AAA8A4AB-0730-453C-99E7-42417DEA86AE}"/>
    <cellStyle name="Millares 12 6 2 9 3 2" xfId="41899" xr:uid="{693D2A16-30BF-42A4-B40B-2BC850498FA6}"/>
    <cellStyle name="Millares 12 6 2 9 4" xfId="27001" xr:uid="{1662C5C1-15A7-4E56-BF2A-D5BAAACBDC04}"/>
    <cellStyle name="Millares 12 6 2 9 5" xfId="48504" xr:uid="{59C0123A-22BF-49CC-8658-7FFC84D1E8E6}"/>
    <cellStyle name="Millares 12 6 2 9 6" xfId="55108" xr:uid="{3CD12D5C-8456-453B-B2B5-84888BF1873B}"/>
    <cellStyle name="Millares 12 6 3" xfId="397" xr:uid="{7F3CA314-8944-4090-9456-323FF29E4A27}"/>
    <cellStyle name="Millares 12 6 3 10" xfId="15300" xr:uid="{52FC7AF7-FE0C-4DBE-8E97-5C89A7856FF0}"/>
    <cellStyle name="Millares 12 6 3 10 2" xfId="36803" xr:uid="{4E362EAB-4AE7-4920-98C4-625C23D1E748}"/>
    <cellStyle name="Millares 12 6 3 11" xfId="21905" xr:uid="{2EB25B31-0CF0-44F4-969E-088D9810AA24}"/>
    <cellStyle name="Millares 12 6 3 12" xfId="43408" xr:uid="{8DE89555-FD99-48FC-A6E0-01237DA0A92A}"/>
    <cellStyle name="Millares 12 6 3 13" xfId="50012" xr:uid="{93383727-E824-4FF2-8C9E-33AD9EB11126}"/>
    <cellStyle name="Millares 12 6 3 2" xfId="1345" xr:uid="{1F603EE9-031F-45EB-A43B-A2CDD3AAC7C9}"/>
    <cellStyle name="Millares 12 6 3 2 2" xfId="4174" xr:uid="{09207ED6-4040-490B-8E55-65E2B3EEF84F}"/>
    <cellStyle name="Millares 12 6 3 2 2 2" xfId="12440" xr:uid="{7C58BE66-AA11-4DC7-9444-C7EE2B2BB1A9}"/>
    <cellStyle name="Millares 12 6 3 2 2 2 2" xfId="33943" xr:uid="{CD80B78C-F019-4E7F-B89B-06714B230D9A}"/>
    <cellStyle name="Millares 12 6 3 2 2 3" xfId="19075" xr:uid="{95B40483-C3EA-4E62-AD5D-1E4B4E510873}"/>
    <cellStyle name="Millares 12 6 3 2 2 3 2" xfId="40578" xr:uid="{55D27D69-3B2F-40BD-8CE0-6269B06829CC}"/>
    <cellStyle name="Millares 12 6 3 2 2 4" xfId="25680" xr:uid="{362E5BA8-D4C2-4CA4-921A-5E82ADAFE778}"/>
    <cellStyle name="Millares 12 6 3 2 2 5" xfId="47183" xr:uid="{6EDC130C-3E3C-4045-907A-5528051D97E6}"/>
    <cellStyle name="Millares 12 6 3 2 2 6" xfId="53787" xr:uid="{1F955AA4-AFE4-4238-B7D5-CABBB1DBEC58}"/>
    <cellStyle name="Millares 12 6 3 2 3" xfId="6313" xr:uid="{04F02B0C-1C4C-4F66-B22B-75B6880F2279}"/>
    <cellStyle name="Millares 12 6 3 2 3 2" xfId="14579" xr:uid="{B697F443-B0BA-4091-89BC-65993862D4E2}"/>
    <cellStyle name="Millares 12 6 3 2 3 2 2" xfId="36082" xr:uid="{CF54003B-BE40-4BD3-9289-AB3D40033339}"/>
    <cellStyle name="Millares 12 6 3 2 3 3" xfId="21214" xr:uid="{B13D2F65-8FE6-4A0F-B73E-D435C635D38A}"/>
    <cellStyle name="Millares 12 6 3 2 3 3 2" xfId="42717" xr:uid="{E02691BC-EFF5-4BD7-A1C3-4897CE96AE4A}"/>
    <cellStyle name="Millares 12 6 3 2 3 4" xfId="27819" xr:uid="{EA5DD3A1-DBF7-4E1A-A94D-5C660B3B33C1}"/>
    <cellStyle name="Millares 12 6 3 2 3 5" xfId="49322" xr:uid="{51D8ED88-303C-41DB-AC74-4B1741B8FDDA}"/>
    <cellStyle name="Millares 12 6 3 2 3 6" xfId="55926" xr:uid="{33FEC653-D13B-4AE9-A12F-D2F79E443F4F}"/>
    <cellStyle name="Millares 12 6 3 2 4" xfId="7954" xr:uid="{4C1A147C-F1E7-407A-B9F8-25607A531010}"/>
    <cellStyle name="Millares 12 6 3 2 4 2" xfId="29457" xr:uid="{9B830C47-98AC-4A08-B7A2-15C553B446DF}"/>
    <cellStyle name="Millares 12 6 3 2 5" xfId="9611" xr:uid="{7ACE4D58-FED9-428F-ABF2-954B99A01B56}"/>
    <cellStyle name="Millares 12 6 3 2 5 2" xfId="31114" xr:uid="{87733F33-A64A-4DD2-B6A4-A227E6892687}"/>
    <cellStyle name="Millares 12 6 3 2 6" xfId="16246" xr:uid="{B29334AF-5759-412B-BD63-6CE1B6F657EF}"/>
    <cellStyle name="Millares 12 6 3 2 6 2" xfId="37749" xr:uid="{475EA740-21D8-416C-8F7C-B9F7AEB9BFF8}"/>
    <cellStyle name="Millares 12 6 3 2 7" xfId="22851" xr:uid="{9E630378-BC73-4DF4-B13A-8C33B4FA6E37}"/>
    <cellStyle name="Millares 12 6 3 2 8" xfId="44354" xr:uid="{70D53925-E949-457A-AEDB-242347C2D682}"/>
    <cellStyle name="Millares 12 6 3 2 9" xfId="50958" xr:uid="{F0A35FCB-DC27-4FEB-82D9-AD47291AFBD1}"/>
    <cellStyle name="Millares 12 6 3 3" xfId="2032" xr:uid="{1CA7D0DB-367F-4EBF-99EF-6C22164D0E6F}"/>
    <cellStyle name="Millares 12 6 3 3 2" xfId="10298" xr:uid="{0339A1B3-83BA-4125-B545-C0A6D38CD834}"/>
    <cellStyle name="Millares 12 6 3 3 2 2" xfId="31801" xr:uid="{45BB57F6-53D9-456D-8BDE-5E9DB10A4532}"/>
    <cellStyle name="Millares 12 6 3 3 3" xfId="16933" xr:uid="{DB12F3DC-E048-42D1-AB28-1BA59B6640AB}"/>
    <cellStyle name="Millares 12 6 3 3 3 2" xfId="38436" xr:uid="{7D9C5535-E465-4380-A7EA-503805510E70}"/>
    <cellStyle name="Millares 12 6 3 3 4" xfId="23538" xr:uid="{7BD34F36-F446-4719-B79D-0B5C761A18F4}"/>
    <cellStyle name="Millares 12 6 3 3 5" xfId="45041" xr:uid="{5486747A-5EF0-4034-94DA-816355451EA0}"/>
    <cellStyle name="Millares 12 6 3 3 6" xfId="51645" xr:uid="{A49A6C6E-E8A2-4BE9-9B4D-615E44067283}"/>
    <cellStyle name="Millares 12 6 3 4" xfId="2831" xr:uid="{D873CABA-CEFE-448A-B739-945103B1EB20}"/>
    <cellStyle name="Millares 12 6 3 4 2" xfId="11097" xr:uid="{67668E14-C226-4760-BF6F-88AFE4A5C314}"/>
    <cellStyle name="Millares 12 6 3 4 2 2" xfId="32600" xr:uid="{BFC91DAE-47D1-44A3-9D5E-F1616B704486}"/>
    <cellStyle name="Millares 12 6 3 4 3" xfId="17732" xr:uid="{925657DB-3742-4AA7-8EF9-4B4E65A446AE}"/>
    <cellStyle name="Millares 12 6 3 4 3 2" xfId="39235" xr:uid="{B1112B0E-FFF0-4BAE-99F5-F4F06BF00B6E}"/>
    <cellStyle name="Millares 12 6 3 4 4" xfId="24337" xr:uid="{F6EF2D35-BF61-4E8C-A57C-A3D56AE517E1}"/>
    <cellStyle name="Millares 12 6 3 4 5" xfId="45840" xr:uid="{4852006E-4AF7-4313-A431-65A6D166E831}"/>
    <cellStyle name="Millares 12 6 3 4 6" xfId="52444" xr:uid="{6A9878D1-4100-47BF-B87C-13467EEF2929}"/>
    <cellStyle name="Millares 12 6 3 5" xfId="3228" xr:uid="{B25A1103-8A6B-4A67-B10E-F336C3972C21}"/>
    <cellStyle name="Millares 12 6 3 5 2" xfId="11494" xr:uid="{168A3E31-DB21-4A63-A8AA-E80B7388EFB5}"/>
    <cellStyle name="Millares 12 6 3 5 2 2" xfId="32997" xr:uid="{67510AFE-1466-4C20-AA7F-54F3082014D0}"/>
    <cellStyle name="Millares 12 6 3 5 3" xfId="18129" xr:uid="{186C305B-3F31-4610-B3E2-65F0050B9B7F}"/>
    <cellStyle name="Millares 12 6 3 5 3 2" xfId="39632" xr:uid="{2B9A4E06-78A5-4724-AC8D-03B89F81AA84}"/>
    <cellStyle name="Millares 12 6 3 5 4" xfId="24734" xr:uid="{A9E75F7E-73A8-43F3-A88E-E0F872E6D106}"/>
    <cellStyle name="Millares 12 6 3 5 5" xfId="46237" xr:uid="{0C0D50B0-81D7-4DA3-AAD2-9265C56FEB9D}"/>
    <cellStyle name="Millares 12 6 3 5 6" xfId="52841" xr:uid="{0FCBDF00-D7E6-4AB0-84EF-2ADEFFFFF764}"/>
    <cellStyle name="Millares 12 6 3 6" xfId="4975" xr:uid="{20A3A338-D7D7-4560-924E-28A6887562DA}"/>
    <cellStyle name="Millares 12 6 3 6 2" xfId="13241" xr:uid="{58B86F3C-D228-48C8-AC67-B7F32E392D1E}"/>
    <cellStyle name="Millares 12 6 3 6 2 2" xfId="34744" xr:uid="{DAE1D9CE-AE0A-47BD-B412-4416AEA5435D}"/>
    <cellStyle name="Millares 12 6 3 6 3" xfId="19876" xr:uid="{282C43B5-B3D5-427E-937B-16E5A04B582A}"/>
    <cellStyle name="Millares 12 6 3 6 3 2" xfId="41379" xr:uid="{BE858B53-A13F-4AC8-B1B1-1CD2A36DE05F}"/>
    <cellStyle name="Millares 12 6 3 6 4" xfId="26481" xr:uid="{C8AC0CE6-BD38-41DF-8687-48497949CA6A}"/>
    <cellStyle name="Millares 12 6 3 6 5" xfId="47984" xr:uid="{3BA81B18-19BF-43ED-A223-8942DC0D96A5}"/>
    <cellStyle name="Millares 12 6 3 6 6" xfId="54588" xr:uid="{2E018092-64A2-40C3-804D-498C343C942B}"/>
    <cellStyle name="Millares 12 6 3 7" xfId="5367" xr:uid="{C66D8066-91DB-4E16-9716-148F94528EB9}"/>
    <cellStyle name="Millares 12 6 3 7 2" xfId="13633" xr:uid="{2A0A6FBC-A2C2-495B-9EC3-A2942681846C}"/>
    <cellStyle name="Millares 12 6 3 7 2 2" xfId="35136" xr:uid="{C7E5F089-E320-461D-889B-15ED62B0FF26}"/>
    <cellStyle name="Millares 12 6 3 7 3" xfId="20268" xr:uid="{301CFDCC-6161-41F6-AC40-62AAC6483141}"/>
    <cellStyle name="Millares 12 6 3 7 3 2" xfId="41771" xr:uid="{6C8E9C45-8AE6-446A-BB7E-512CC8872B32}"/>
    <cellStyle name="Millares 12 6 3 7 4" xfId="26873" xr:uid="{000B1B99-D532-45BE-A7D9-AC647CD5CDEE}"/>
    <cellStyle name="Millares 12 6 3 7 5" xfId="48376" xr:uid="{8AF9349D-5B84-424D-9829-830E7E8E5188}"/>
    <cellStyle name="Millares 12 6 3 7 6" xfId="54980" xr:uid="{02BE6664-BF9C-40B5-ADFE-6CB993EC2BFD}"/>
    <cellStyle name="Millares 12 6 3 8" xfId="7008" xr:uid="{742F3B95-6378-457C-9840-CE15E54F770A}"/>
    <cellStyle name="Millares 12 6 3 8 2" xfId="28511" xr:uid="{02DE4D76-85B3-4FE0-971D-71F4D904026D}"/>
    <cellStyle name="Millares 12 6 3 9" xfId="8664" xr:uid="{F1394689-80D4-4DFD-8301-FC395FF57AAB}"/>
    <cellStyle name="Millares 12 6 3 9 2" xfId="30167" xr:uid="{F199730B-8B2C-46A8-9B76-14900C0E634E}"/>
    <cellStyle name="Millares 12 6 4" xfId="681" xr:uid="{704A5477-9BE8-4A61-BA4F-5419577631D6}"/>
    <cellStyle name="Millares 12 6 4 10" xfId="43690" xr:uid="{75351813-639C-44CB-BBB3-DDAF60F07CDF}"/>
    <cellStyle name="Millares 12 6 4 11" xfId="50294" xr:uid="{973C7615-7384-4EED-8D8F-DCE67C2A6919}"/>
    <cellStyle name="Millares 12 6 4 2" xfId="1627" xr:uid="{423A03D9-D9F8-493C-8F00-052BE9EFCD3D}"/>
    <cellStyle name="Millares 12 6 4 2 2" xfId="4456" xr:uid="{ECECEB07-F4E9-4222-B116-A1F6CD087656}"/>
    <cellStyle name="Millares 12 6 4 2 2 2" xfId="12722" xr:uid="{8CEA8318-FA26-4722-9295-05DB6372247E}"/>
    <cellStyle name="Millares 12 6 4 2 2 2 2" xfId="34225" xr:uid="{116D90B6-A29D-4265-AE23-A412BF8809D8}"/>
    <cellStyle name="Millares 12 6 4 2 2 3" xfId="19357" xr:uid="{AAD9DFFB-23E3-4512-9EE2-2BB7EEC9C877}"/>
    <cellStyle name="Millares 12 6 4 2 2 3 2" xfId="40860" xr:uid="{B5EA48D1-C679-432A-B404-67A0FEACA006}"/>
    <cellStyle name="Millares 12 6 4 2 2 4" xfId="25962" xr:uid="{A011EF2E-B8B6-4BA9-BC70-1E6B8E9D6379}"/>
    <cellStyle name="Millares 12 6 4 2 2 5" xfId="47465" xr:uid="{44BBA736-3B05-4254-94B7-933B0005A0A5}"/>
    <cellStyle name="Millares 12 6 4 2 2 6" xfId="54069" xr:uid="{176ECE08-C7F9-4FB5-AB28-A3405C0F530E}"/>
    <cellStyle name="Millares 12 6 4 2 3" xfId="6595" xr:uid="{CDFBAAE3-2669-43F7-AFB6-000537382F4E}"/>
    <cellStyle name="Millares 12 6 4 2 3 2" xfId="14861" xr:uid="{939831FC-56E6-449C-8EF0-DB264443BA93}"/>
    <cellStyle name="Millares 12 6 4 2 3 2 2" xfId="36364" xr:uid="{92448D8D-9E02-47F4-B8AB-F16B019F549A}"/>
    <cellStyle name="Millares 12 6 4 2 3 3" xfId="21496" xr:uid="{36812EBB-77E9-4F09-9922-09A72DE8F0B6}"/>
    <cellStyle name="Millares 12 6 4 2 3 3 2" xfId="42999" xr:uid="{17E21E68-B689-48AA-B64D-DB147282BE8E}"/>
    <cellStyle name="Millares 12 6 4 2 3 4" xfId="28101" xr:uid="{32EECEAD-A400-4CE9-8364-A2FC4C991A65}"/>
    <cellStyle name="Millares 12 6 4 2 3 5" xfId="49604" xr:uid="{A3F0B8C4-52B6-4E5D-8793-7657B55B2AA8}"/>
    <cellStyle name="Millares 12 6 4 2 3 6" xfId="56208" xr:uid="{EA34A731-BCF0-46C0-BFC3-83F076F40FB1}"/>
    <cellStyle name="Millares 12 6 4 2 4" xfId="8236" xr:uid="{FA1393FA-A83C-4FED-B902-F7DD03AEA4CA}"/>
    <cellStyle name="Millares 12 6 4 2 4 2" xfId="29739" xr:uid="{FB059F27-746B-417F-AE19-9CDF341830BF}"/>
    <cellStyle name="Millares 12 6 4 2 5" xfId="9893" xr:uid="{06510B39-F96F-46AF-8E0C-0D5118276203}"/>
    <cellStyle name="Millares 12 6 4 2 5 2" xfId="31396" xr:uid="{B2C6CD76-AC10-45D8-9ADC-8D04A7296ED4}"/>
    <cellStyle name="Millares 12 6 4 2 6" xfId="16528" xr:uid="{A2AAE8F9-01AD-4476-A377-36C2621ED2A3}"/>
    <cellStyle name="Millares 12 6 4 2 6 2" xfId="38031" xr:uid="{C75E7DAB-8F78-480E-853A-7A5B037FD0B2}"/>
    <cellStyle name="Millares 12 6 4 2 7" xfId="23133" xr:uid="{86DEA174-2AC5-4C0A-BC29-2150A76DBED3}"/>
    <cellStyle name="Millares 12 6 4 2 8" xfId="44636" xr:uid="{77ECC29B-54AC-408C-BADF-92D8783F764D}"/>
    <cellStyle name="Millares 12 6 4 2 9" xfId="51240" xr:uid="{53F22D11-8D7A-4A13-BD4D-4DF2F9B4F8EE}"/>
    <cellStyle name="Millares 12 6 4 3" xfId="2314" xr:uid="{7D660709-809E-47BD-B657-A5777D8D17F6}"/>
    <cellStyle name="Millares 12 6 4 3 2" xfId="10580" xr:uid="{B8B745AC-0CD4-4356-95FA-DFD71AE40872}"/>
    <cellStyle name="Millares 12 6 4 3 2 2" xfId="32083" xr:uid="{4D79EB31-2645-4444-B7ED-4D39773F3151}"/>
    <cellStyle name="Millares 12 6 4 3 3" xfId="17215" xr:uid="{9C3D0D82-3520-4136-916E-23D92661736E}"/>
    <cellStyle name="Millares 12 6 4 3 3 2" xfId="38718" xr:uid="{F2675709-2461-4012-9776-3C550945C90C}"/>
    <cellStyle name="Millares 12 6 4 3 4" xfId="23820" xr:uid="{232FC792-5F02-4DF7-91FC-93B8AB87225C}"/>
    <cellStyle name="Millares 12 6 4 3 5" xfId="45323" xr:uid="{77B63746-50C9-4AC8-ABBC-C10F9AA98EF7}"/>
    <cellStyle name="Millares 12 6 4 3 6" xfId="51927" xr:uid="{51BF59D3-326A-433A-8B4C-2CF28635084D}"/>
    <cellStyle name="Millares 12 6 4 4" xfId="3510" xr:uid="{265D8024-EA55-42F5-A92A-503C6788194C}"/>
    <cellStyle name="Millares 12 6 4 4 2" xfId="11776" xr:uid="{B08ED59F-0D1C-40E9-B1B7-678AF46003D9}"/>
    <cellStyle name="Millares 12 6 4 4 2 2" xfId="33279" xr:uid="{4A5F5E3A-D059-4B16-B68A-9482F9F2D275}"/>
    <cellStyle name="Millares 12 6 4 4 3" xfId="18411" xr:uid="{96CAE3BA-4F8B-4651-AB22-D0E56412C6E2}"/>
    <cellStyle name="Millares 12 6 4 4 3 2" xfId="39914" xr:uid="{6771B551-0F1F-4E5E-948F-9BD15823BBD2}"/>
    <cellStyle name="Millares 12 6 4 4 4" xfId="25016" xr:uid="{9690253E-8A3C-4CB1-9DB3-9A84ECAC0290}"/>
    <cellStyle name="Millares 12 6 4 4 5" xfId="46519" xr:uid="{70A7F7EA-CA09-406F-8AD1-19EA7D46B18D}"/>
    <cellStyle name="Millares 12 6 4 4 6" xfId="53123" xr:uid="{380CEE15-1387-4C4F-911E-DE38004F9B86}"/>
    <cellStyle name="Millares 12 6 4 5" xfId="5649" xr:uid="{27FC04A0-26DC-4220-8AFE-EA2CBFFD9EFB}"/>
    <cellStyle name="Millares 12 6 4 5 2" xfId="13915" xr:uid="{6122D567-BF3D-40BF-B8AE-A186D5B027EA}"/>
    <cellStyle name="Millares 12 6 4 5 2 2" xfId="35418" xr:uid="{4C5FE0F4-2595-49C9-A609-E4C942E37F72}"/>
    <cellStyle name="Millares 12 6 4 5 3" xfId="20550" xr:uid="{615444FF-7845-48A5-8AEC-D2CBFCC1D5A8}"/>
    <cellStyle name="Millares 12 6 4 5 3 2" xfId="42053" xr:uid="{87A9B49B-8282-44BB-A253-975FD6D74AD7}"/>
    <cellStyle name="Millares 12 6 4 5 4" xfId="27155" xr:uid="{2B5F18B4-60A2-409C-860B-54C069064454}"/>
    <cellStyle name="Millares 12 6 4 5 5" xfId="48658" xr:uid="{D9B82B0A-4A1E-4311-A958-38585967CCCA}"/>
    <cellStyle name="Millares 12 6 4 5 6" xfId="55262" xr:uid="{FD52754F-C76D-42F1-9776-A474F5896092}"/>
    <cellStyle name="Millares 12 6 4 6" xfId="7290" xr:uid="{B519456F-4307-4C8C-9335-EC056733CEA6}"/>
    <cellStyle name="Millares 12 6 4 6 2" xfId="28793" xr:uid="{64B5A9C0-35EE-4819-9F6F-89ABAFCB31C7}"/>
    <cellStyle name="Millares 12 6 4 7" xfId="8947" xr:uid="{A096764A-B003-46AA-94E8-75DDBE29F77D}"/>
    <cellStyle name="Millares 12 6 4 7 2" xfId="30450" xr:uid="{1446D0DB-C321-4BDF-8892-FB93712D3B86}"/>
    <cellStyle name="Millares 12 6 4 8" xfId="15582" xr:uid="{24593533-20F9-4033-BE2A-D4B19ACB4FC9}"/>
    <cellStyle name="Millares 12 6 4 8 2" xfId="37085" xr:uid="{F4346402-07C9-45EE-B528-250463E06DF1}"/>
    <cellStyle name="Millares 12 6 4 9" xfId="22187" xr:uid="{DC4CB60F-BCAE-4DDF-A43F-559C1A49DE92}"/>
    <cellStyle name="Millares 12 6 5" xfId="949" xr:uid="{95D3C982-C6EC-4B39-93D4-D4EBB67C2C8D}"/>
    <cellStyle name="Millares 12 6 5 2" xfId="3778" xr:uid="{63A8B9B9-A34A-4794-8306-87AEB6FE6262}"/>
    <cellStyle name="Millares 12 6 5 2 2" xfId="12044" xr:uid="{9B2D96C9-F0DF-4730-9922-9E70E8DFB375}"/>
    <cellStyle name="Millares 12 6 5 2 2 2" xfId="33547" xr:uid="{F8D77841-4457-453B-A870-6029C52E226A}"/>
    <cellStyle name="Millares 12 6 5 2 3" xfId="18679" xr:uid="{AD495D29-BC27-4599-8918-5C31A26EB21E}"/>
    <cellStyle name="Millares 12 6 5 2 3 2" xfId="40182" xr:uid="{BE289252-4F40-48B8-90B5-E584F8C5C257}"/>
    <cellStyle name="Millares 12 6 5 2 4" xfId="25284" xr:uid="{EED9A29C-D2C9-4E75-9AA9-A242DAE8AD44}"/>
    <cellStyle name="Millares 12 6 5 2 5" xfId="46787" xr:uid="{2D3AA4C5-7EC4-4FD6-9087-15DA3CECD260}"/>
    <cellStyle name="Millares 12 6 5 2 6" xfId="53391" xr:uid="{2531746B-789A-4FAB-9AF0-E3BBBACD466B}"/>
    <cellStyle name="Millares 12 6 5 3" xfId="5917" xr:uid="{0E260D90-285D-4B17-9F50-BCF354FC550C}"/>
    <cellStyle name="Millares 12 6 5 3 2" xfId="14183" xr:uid="{9C230B9E-18A9-4037-BC6F-6EE4C2609280}"/>
    <cellStyle name="Millares 12 6 5 3 2 2" xfId="35686" xr:uid="{413A179E-DF19-4108-BA97-89AC10151C97}"/>
    <cellStyle name="Millares 12 6 5 3 3" xfId="20818" xr:uid="{CE1791C5-AD71-4A6B-A8DE-E9CBC0C69A62}"/>
    <cellStyle name="Millares 12 6 5 3 3 2" xfId="42321" xr:uid="{5A81E2AA-8DA0-49CD-B451-A436916D46B2}"/>
    <cellStyle name="Millares 12 6 5 3 4" xfId="27423" xr:uid="{AF5D6150-68A6-47C6-B0C0-AE890C7C8FD4}"/>
    <cellStyle name="Millares 12 6 5 3 5" xfId="48926" xr:uid="{9C669C48-BC82-439E-972B-84B417E39179}"/>
    <cellStyle name="Millares 12 6 5 3 6" xfId="55530" xr:uid="{8F69079C-567B-4689-9F4A-CC820015D693}"/>
    <cellStyle name="Millares 12 6 5 4" xfId="7558" xr:uid="{BE2902AC-F346-47AB-933A-EB5B966D4E61}"/>
    <cellStyle name="Millares 12 6 5 4 2" xfId="29061" xr:uid="{1C77E7F1-BEE7-4204-BA15-0F3B5EA62CAD}"/>
    <cellStyle name="Millares 12 6 5 5" xfId="9215" xr:uid="{F06FD2DE-0701-4C95-830C-036AA3DAAAEB}"/>
    <cellStyle name="Millares 12 6 5 5 2" xfId="30718" xr:uid="{F97453DC-F626-451F-A20C-A7C82DFF0A80}"/>
    <cellStyle name="Millares 12 6 5 6" xfId="15850" xr:uid="{5596480C-7497-440F-A4CA-500E63FD6D45}"/>
    <cellStyle name="Millares 12 6 5 6 2" xfId="37353" xr:uid="{91FE9A6E-121A-4CFD-9E5B-036EDAE03D41}"/>
    <cellStyle name="Millares 12 6 5 7" xfId="22455" xr:uid="{B3E2EC3C-5CEB-4D92-B0E2-C8033B4E1C1F}"/>
    <cellStyle name="Millares 12 6 5 8" xfId="43958" xr:uid="{E94D7C3B-2701-401A-85DF-03F14840AEC6}"/>
    <cellStyle name="Millares 12 6 5 9" xfId="50562" xr:uid="{E688E480-6B07-48A7-9515-27600C0E4D60}"/>
    <cellStyle name="Millares 12 6 6" xfId="1210" xr:uid="{2D507270-279A-44E6-9371-B9E3E1C4FF25}"/>
    <cellStyle name="Millares 12 6 6 2" xfId="4039" xr:uid="{812ED4D1-3E79-4694-A95E-6E2667A81759}"/>
    <cellStyle name="Millares 12 6 6 2 2" xfId="12305" xr:uid="{3ADF634C-557F-45A7-95C5-7B7659B36575}"/>
    <cellStyle name="Millares 12 6 6 2 2 2" xfId="33808" xr:uid="{B5EEF4A7-C937-4EBD-B705-91E80E24D0B5}"/>
    <cellStyle name="Millares 12 6 6 2 3" xfId="18940" xr:uid="{C5BB5CCC-3C28-4165-8BB9-9CEC625A452F}"/>
    <cellStyle name="Millares 12 6 6 2 3 2" xfId="40443" xr:uid="{2DC496DA-5FBC-4DF1-A9A1-A9EA443AB1CE}"/>
    <cellStyle name="Millares 12 6 6 2 4" xfId="25545" xr:uid="{D8F47FC9-E3A8-40CD-9FB1-36A4B2FD0F73}"/>
    <cellStyle name="Millares 12 6 6 2 5" xfId="47048" xr:uid="{73B979B5-57BB-449C-A6D0-A9EEAE5F8DE6}"/>
    <cellStyle name="Millares 12 6 6 2 6" xfId="53652" xr:uid="{3AF57746-4D98-4E0E-A40F-C1AE90FF2F59}"/>
    <cellStyle name="Millares 12 6 6 3" xfId="6178" xr:uid="{02892BBE-3D29-44C8-915F-4392C3EFC756}"/>
    <cellStyle name="Millares 12 6 6 3 2" xfId="14444" xr:uid="{5B6A1AC6-5A80-4231-BF3A-E41DE76138E0}"/>
    <cellStyle name="Millares 12 6 6 3 2 2" xfId="35947" xr:uid="{95B11B4E-6D20-4CF9-BA2C-E1CE7CD7469A}"/>
    <cellStyle name="Millares 12 6 6 3 3" xfId="21079" xr:uid="{6AC096E3-E97F-408C-8847-CEEF1C2AB360}"/>
    <cellStyle name="Millares 12 6 6 3 3 2" xfId="42582" xr:uid="{D8ADAA98-E497-473C-AAC7-986DFD705400}"/>
    <cellStyle name="Millares 12 6 6 3 4" xfId="27684" xr:uid="{9BF59A6D-D138-41C3-B20B-B767CE802804}"/>
    <cellStyle name="Millares 12 6 6 3 5" xfId="49187" xr:uid="{B3B8F5D6-A14C-40C1-AB69-909BEC008067}"/>
    <cellStyle name="Millares 12 6 6 3 6" xfId="55791" xr:uid="{A24BC7DD-A4A5-454A-8419-4F944D97E013}"/>
    <cellStyle name="Millares 12 6 6 4" xfId="7819" xr:uid="{002F081D-4CE7-479E-8D24-CA8F78C5CC3B}"/>
    <cellStyle name="Millares 12 6 6 4 2" xfId="29322" xr:uid="{4C224B19-068B-4CE5-9055-2C95BCEAFD73}"/>
    <cellStyle name="Millares 12 6 6 5" xfId="9476" xr:uid="{F5275AFA-4587-4C13-9824-EE7100A20869}"/>
    <cellStyle name="Millares 12 6 6 5 2" xfId="30979" xr:uid="{6B730F9A-E654-4F6A-A6B8-FBEC8D102175}"/>
    <cellStyle name="Millares 12 6 6 6" xfId="16111" xr:uid="{38542F18-FF09-43CC-9328-E3926B82AAF3}"/>
    <cellStyle name="Millares 12 6 6 6 2" xfId="37614" xr:uid="{D945D10C-C425-485E-A0DB-E931C0536C51}"/>
    <cellStyle name="Millares 12 6 6 7" xfId="22716" xr:uid="{7A61C76D-10AC-41B3-BAE9-29F779E28427}"/>
    <cellStyle name="Millares 12 6 6 8" xfId="44219" xr:uid="{6498081B-4926-4C80-B80F-BE0416A12B08}"/>
    <cellStyle name="Millares 12 6 6 9" xfId="50823" xr:uid="{25CC9C88-3DF8-4150-8944-239699CBCE22}"/>
    <cellStyle name="Millares 12 6 7" xfId="1898" xr:uid="{E5BB5805-BCC2-4FE9-B20D-DA31D4A56425}"/>
    <cellStyle name="Millares 12 6 7 2" xfId="10164" xr:uid="{9823F24D-DE2B-4DEF-AD33-355649447001}"/>
    <cellStyle name="Millares 12 6 7 2 2" xfId="31667" xr:uid="{8D927A62-9FC4-45E5-BD28-411EF7E68A8A}"/>
    <cellStyle name="Millares 12 6 7 3" xfId="16799" xr:uid="{AAE8F425-9BC9-4488-A411-217F2815D0E8}"/>
    <cellStyle name="Millares 12 6 7 3 2" xfId="38302" xr:uid="{CFC8C7A5-6354-41EB-AFB3-A7AAF062F004}"/>
    <cellStyle name="Millares 12 6 7 4" xfId="23404" xr:uid="{C7721240-D1D8-4190-93F3-AE7B90186F77}"/>
    <cellStyle name="Millares 12 6 7 5" xfId="44907" xr:uid="{ED2A6982-5FAD-49D6-9299-3DF0A55118C0}"/>
    <cellStyle name="Millares 12 6 7 6" xfId="51511" xr:uid="{31738B49-31A8-43F5-BE4C-D1751CF2FCAE}"/>
    <cellStyle name="Millares 12 6 8" xfId="2583" xr:uid="{CB02BE3C-4DEA-4753-8A9A-82108296071F}"/>
    <cellStyle name="Millares 12 6 8 2" xfId="10849" xr:uid="{F69DB8E7-95FB-4128-8C33-25159D4FFDE1}"/>
    <cellStyle name="Millares 12 6 8 2 2" xfId="32352" xr:uid="{B146574C-C41D-454E-A36E-EDFFC97E8617}"/>
    <cellStyle name="Millares 12 6 8 3" xfId="17484" xr:uid="{6381FDFE-F613-462C-98E3-193576E54F90}"/>
    <cellStyle name="Millares 12 6 8 3 2" xfId="38987" xr:uid="{96DC14DB-3A6F-49E3-964D-021EF09C0F60}"/>
    <cellStyle name="Millares 12 6 8 4" xfId="24089" xr:uid="{0B85CC9A-74DB-4145-9865-65D6A9455DDA}"/>
    <cellStyle name="Millares 12 6 8 5" xfId="45592" xr:uid="{DC76F376-AAA8-431A-BD88-F39035D4438F}"/>
    <cellStyle name="Millares 12 6 8 6" xfId="52196" xr:uid="{9907F679-272F-4AE5-BFB1-C5FAF0C36637}"/>
    <cellStyle name="Millares 12 6 9" xfId="3094" xr:uid="{E8073E43-73EB-4D4E-84A9-D012F7E4BE04}"/>
    <cellStyle name="Millares 12 6 9 2" xfId="11360" xr:uid="{3E760738-F50C-41FE-AB71-A68300FADCF0}"/>
    <cellStyle name="Millares 12 6 9 2 2" xfId="32863" xr:uid="{1ED7E9D2-ECF1-4801-9595-BA1262ED075C}"/>
    <cellStyle name="Millares 12 6 9 3" xfId="17995" xr:uid="{B55A5FD3-FF90-4170-8D48-40FD05102577}"/>
    <cellStyle name="Millares 12 6 9 3 2" xfId="39498" xr:uid="{2737CB0D-CEED-46AC-B005-7B87B0FC7CA5}"/>
    <cellStyle name="Millares 12 6 9 4" xfId="24600" xr:uid="{07171D5A-EA0B-4275-9F92-00F099572DF0}"/>
    <cellStyle name="Millares 12 6 9 5" xfId="46103" xr:uid="{D46B9761-D073-4BF5-A5C3-85EC5DE3F8B7}"/>
    <cellStyle name="Millares 12 6 9 6" xfId="52707" xr:uid="{523993B9-FAAD-4248-9596-CED7A4104150}"/>
    <cellStyle name="Millares 12 7" xfId="245" xr:uid="{0B222CB5-64A9-4AF3-B23B-B940F97ECD8B}"/>
    <cellStyle name="Millares 12 7 10" xfId="4759" xr:uid="{0BF5DAB7-7A44-45E3-BA8A-A073A30AD289}"/>
    <cellStyle name="Millares 12 7 10 2" xfId="13025" xr:uid="{66DCB8F2-83B3-4561-A5FE-27A1DB5D17A5}"/>
    <cellStyle name="Millares 12 7 10 2 2" xfId="34528" xr:uid="{C9015E31-288D-47EB-AD22-8FB55DF5B325}"/>
    <cellStyle name="Millares 12 7 10 3" xfId="19660" xr:uid="{A2645529-A998-46AA-83D9-6A6B7352F9B1}"/>
    <cellStyle name="Millares 12 7 10 3 2" xfId="41163" xr:uid="{CF9EA97C-0B52-448B-B6A1-CBA45614C2B7}"/>
    <cellStyle name="Millares 12 7 10 4" xfId="26265" xr:uid="{900C275D-2E35-4674-B2C0-BC93E9006646}"/>
    <cellStyle name="Millares 12 7 10 5" xfId="47768" xr:uid="{6C8AC190-863A-49C8-90C6-81A5451B40C0}"/>
    <cellStyle name="Millares 12 7 10 6" xfId="54372" xr:uid="{D0DF886E-A7FC-4A1B-B39B-5531F8352B56}"/>
    <cellStyle name="Millares 12 7 11" xfId="5262" xr:uid="{761B057E-35B4-4702-830E-DD04EBBEDA47}"/>
    <cellStyle name="Millares 12 7 11 2" xfId="13528" xr:uid="{33B6CEC0-A2C9-4047-80BC-B9331365B241}"/>
    <cellStyle name="Millares 12 7 11 2 2" xfId="35031" xr:uid="{15376DA4-40A8-495E-B924-87260FEACFD5}"/>
    <cellStyle name="Millares 12 7 11 3" xfId="20163" xr:uid="{1AB33216-37B2-4021-BC9C-2676C85770F4}"/>
    <cellStyle name="Millares 12 7 11 3 2" xfId="41666" xr:uid="{B1413464-D8FA-4F60-B77F-E2AA24BB845A}"/>
    <cellStyle name="Millares 12 7 11 4" xfId="26768" xr:uid="{4E4588F7-77B6-441D-93B7-40DDE3D6C0D7}"/>
    <cellStyle name="Millares 12 7 11 5" xfId="48271" xr:uid="{A11657B1-33E1-4DEC-83AD-C40AA223212C}"/>
    <cellStyle name="Millares 12 7 11 6" xfId="54875" xr:uid="{A87369B7-EA82-4C72-B3D7-9ECA1665C21C}"/>
    <cellStyle name="Millares 12 7 12" xfId="6903" xr:uid="{51C0B737-D194-414F-890C-61CD170D840D}"/>
    <cellStyle name="Millares 12 7 12 2" xfId="28406" xr:uid="{66C4F70E-26FA-4C86-9E60-50D26CF8B15C}"/>
    <cellStyle name="Millares 12 7 13" xfId="8558" xr:uid="{5564ABF3-AD3F-4006-920B-191CF5F8D533}"/>
    <cellStyle name="Millares 12 7 13 2" xfId="30061" xr:uid="{7C3FBC91-2F05-4A22-B8CC-AA7B37E3CC71}"/>
    <cellStyle name="Millares 12 7 14" xfId="15196" xr:uid="{D4A669A2-ADA9-4AA3-A9BB-8B7DD66C63B7}"/>
    <cellStyle name="Millares 12 7 14 2" xfId="36699" xr:uid="{41400B33-4A17-4A10-BD27-DCE0274EB71D}"/>
    <cellStyle name="Millares 12 7 15" xfId="21801" xr:uid="{0BBC78B9-8CB6-43BC-AE28-64D773E6D62C}"/>
    <cellStyle name="Millares 12 7 16" xfId="43304" xr:uid="{C2C674F6-0B96-4A4A-A287-34629326012E}"/>
    <cellStyle name="Millares 12 7 17" xfId="49908" xr:uid="{682CEF12-96AA-47AF-8628-0BFA846FC4AE}"/>
    <cellStyle name="Millares 12 7 2" xfId="556" xr:uid="{E7ECA43B-87EC-4524-B2AE-AB0A1C56D45E}"/>
    <cellStyle name="Millares 12 7 2 10" xfId="7167" xr:uid="{978E9A44-2B99-4873-A083-DE556AB9876F}"/>
    <cellStyle name="Millares 12 7 2 10 2" xfId="28670" xr:uid="{E842511E-8389-4D3D-A173-8AC4E788F560}"/>
    <cellStyle name="Millares 12 7 2 11" xfId="8823" xr:uid="{A30ECCE1-EA5F-4D66-8452-92647858AA3A}"/>
    <cellStyle name="Millares 12 7 2 11 2" xfId="30326" xr:uid="{0ADC4758-AA35-4025-93E4-43CDB9246BE9}"/>
    <cellStyle name="Millares 12 7 2 12" xfId="15459" xr:uid="{CBA302B4-2520-41CC-ABED-FEC2031E47BC}"/>
    <cellStyle name="Millares 12 7 2 12 2" xfId="36962" xr:uid="{CA0D486E-0706-4A2D-BC9F-373A7E59FF1A}"/>
    <cellStyle name="Millares 12 7 2 13" xfId="22064" xr:uid="{0CC1121B-1BBB-4113-B8B5-01A48E2571B5}"/>
    <cellStyle name="Millares 12 7 2 14" xfId="43567" xr:uid="{55A062DD-6B0A-4F1B-B00A-DADC69A86272}"/>
    <cellStyle name="Millares 12 7 2 15" xfId="50171" xr:uid="{CCB596F0-4A77-465F-8B20-33DD191F301D}"/>
    <cellStyle name="Millares 12 7 2 2" xfId="838" xr:uid="{7D016F82-1B77-4C37-AC7D-E4439BA68682}"/>
    <cellStyle name="Millares 12 7 2 2 10" xfId="15739" xr:uid="{4F7A4BE3-20C3-4FE4-B5BF-AB751D6D3A8B}"/>
    <cellStyle name="Millares 12 7 2 2 10 2" xfId="37242" xr:uid="{0780EFBE-DCFE-47FE-8EFD-8A475BE26E21}"/>
    <cellStyle name="Millares 12 7 2 2 11" xfId="22344" xr:uid="{B924C30A-A720-4399-958B-8E6EF09FD439}"/>
    <cellStyle name="Millares 12 7 2 2 12" xfId="43847" xr:uid="{F4E781FC-AB7E-44B1-BD19-A21814C76470}"/>
    <cellStyle name="Millares 12 7 2 2 13" xfId="50451" xr:uid="{C785F87D-B98C-439F-9F7E-2C29BE4D3F08}"/>
    <cellStyle name="Millares 12 7 2 2 2" xfId="1784" xr:uid="{818725E7-6687-4D5A-ADA8-22651004035F}"/>
    <cellStyle name="Millares 12 7 2 2 2 2" xfId="4613" xr:uid="{DDD2BD3A-5D3D-4FC8-A177-6915BF396F63}"/>
    <cellStyle name="Millares 12 7 2 2 2 2 2" xfId="12879" xr:uid="{9B96FBBB-7012-4E68-A5C4-03EEE073F21D}"/>
    <cellStyle name="Millares 12 7 2 2 2 2 2 2" xfId="34382" xr:uid="{95704020-BD37-426D-8FA6-AAC734551F6A}"/>
    <cellStyle name="Millares 12 7 2 2 2 2 3" xfId="19514" xr:uid="{43F44A5A-B31B-4A91-8B7C-8908B808DBF9}"/>
    <cellStyle name="Millares 12 7 2 2 2 2 3 2" xfId="41017" xr:uid="{A8DF9E5F-AC38-43BC-BB70-1A9AC0311B41}"/>
    <cellStyle name="Millares 12 7 2 2 2 2 4" xfId="26119" xr:uid="{490B9A47-B47D-44B0-B044-B3FA3A15195C}"/>
    <cellStyle name="Millares 12 7 2 2 2 2 5" xfId="47622" xr:uid="{AF8886A5-1731-460A-ADC2-8DB92122FDFB}"/>
    <cellStyle name="Millares 12 7 2 2 2 2 6" xfId="54226" xr:uid="{902D9322-B996-459E-8A10-8A2E19981659}"/>
    <cellStyle name="Millares 12 7 2 2 2 3" xfId="6752" xr:uid="{C6FCBD71-3BD9-4736-88F2-0375D2BCD2E7}"/>
    <cellStyle name="Millares 12 7 2 2 2 3 2" xfId="15018" xr:uid="{B83D6D30-C20C-4CF3-9C74-ED22D0C715A9}"/>
    <cellStyle name="Millares 12 7 2 2 2 3 2 2" xfId="36521" xr:uid="{2B9B4D8C-EF6C-4F25-995B-0615AA920ADC}"/>
    <cellStyle name="Millares 12 7 2 2 2 3 3" xfId="21653" xr:uid="{886A895C-F6FA-4190-8FDF-129009EC5CDC}"/>
    <cellStyle name="Millares 12 7 2 2 2 3 3 2" xfId="43156" xr:uid="{DF5D1DF3-B96B-4732-A92E-9E7DF4D10DB0}"/>
    <cellStyle name="Millares 12 7 2 2 2 3 4" xfId="28258" xr:uid="{C639E35D-721E-4318-A3E4-3786C0B81F86}"/>
    <cellStyle name="Millares 12 7 2 2 2 3 5" xfId="49761" xr:uid="{9AE6EEC4-4F2C-4814-865D-55E044FBCA08}"/>
    <cellStyle name="Millares 12 7 2 2 2 3 6" xfId="56365" xr:uid="{18E0A633-0EB0-4BA2-9BD8-43D8CF06008E}"/>
    <cellStyle name="Millares 12 7 2 2 2 4" xfId="8393" xr:uid="{57715D1B-0323-4EDF-900D-57CF45FCB69F}"/>
    <cellStyle name="Millares 12 7 2 2 2 4 2" xfId="29896" xr:uid="{1F636399-BBF3-4C94-8DCF-D04C4982E123}"/>
    <cellStyle name="Millares 12 7 2 2 2 5" xfId="10050" xr:uid="{9FABF5CD-74FB-4E9C-81DC-A08CF55234AC}"/>
    <cellStyle name="Millares 12 7 2 2 2 5 2" xfId="31553" xr:uid="{B7F6198A-AF80-4E30-96A5-483F8F122739}"/>
    <cellStyle name="Millares 12 7 2 2 2 6" xfId="16685" xr:uid="{7ADD92E9-CCA3-4196-A7D3-254F92C9BCE7}"/>
    <cellStyle name="Millares 12 7 2 2 2 6 2" xfId="38188" xr:uid="{D69F2A81-F77C-4D10-AC55-E6201BC7A0F7}"/>
    <cellStyle name="Millares 12 7 2 2 2 7" xfId="23290" xr:uid="{11FEBB34-11DD-430B-BECD-D8DD7BE71BB0}"/>
    <cellStyle name="Millares 12 7 2 2 2 8" xfId="44793" xr:uid="{F9B18551-41B4-4E19-BA57-5E96E25A0753}"/>
    <cellStyle name="Millares 12 7 2 2 2 9" xfId="51397" xr:uid="{A92A44E8-621B-4BA6-889D-37C67A49455D}"/>
    <cellStyle name="Millares 12 7 2 2 3" xfId="2471" xr:uid="{15F65ABE-55AC-41BC-AA8A-8A2A7D29D30B}"/>
    <cellStyle name="Millares 12 7 2 2 3 2" xfId="10737" xr:uid="{20EE733B-FF3C-4A37-ABA1-C4237EAE45FF}"/>
    <cellStyle name="Millares 12 7 2 2 3 2 2" xfId="32240" xr:uid="{CC8E7836-783A-4391-A252-5EF0C4EB6250}"/>
    <cellStyle name="Millares 12 7 2 2 3 3" xfId="17372" xr:uid="{DCC692DA-724E-4021-9726-0B3C56669BE4}"/>
    <cellStyle name="Millares 12 7 2 2 3 3 2" xfId="38875" xr:uid="{347EB5A1-3187-482B-A2E7-A8A8C4B8B2EC}"/>
    <cellStyle name="Millares 12 7 2 2 3 4" xfId="23977" xr:uid="{027B09D2-BFF0-4106-B9EA-CFA99EDE4874}"/>
    <cellStyle name="Millares 12 7 2 2 3 5" xfId="45480" xr:uid="{E3157BFB-8B47-40B6-8A10-489D39A6D763}"/>
    <cellStyle name="Millares 12 7 2 2 3 6" xfId="52084" xr:uid="{CE5B2547-5A4C-4CFC-A09A-4AB87E11C1C9}"/>
    <cellStyle name="Millares 12 7 2 2 4" xfId="2988" xr:uid="{E76F3121-F683-40D0-A592-AA2DC41FA45A}"/>
    <cellStyle name="Millares 12 7 2 2 4 2" xfId="11254" xr:uid="{E78BC604-2BA4-435D-BD3D-9CE246285F5C}"/>
    <cellStyle name="Millares 12 7 2 2 4 2 2" xfId="32757" xr:uid="{947F1932-6487-4113-B734-0D96456F053F}"/>
    <cellStyle name="Millares 12 7 2 2 4 3" xfId="17889" xr:uid="{E5D7C04D-EE1F-4EF8-A990-7104BF74714D}"/>
    <cellStyle name="Millares 12 7 2 2 4 3 2" xfId="39392" xr:uid="{F35AB241-D03A-4754-BA86-D8C7AE7B3CA2}"/>
    <cellStyle name="Millares 12 7 2 2 4 4" xfId="24494" xr:uid="{50CB3073-F98F-4C26-B71E-4F734F07213D}"/>
    <cellStyle name="Millares 12 7 2 2 4 5" xfId="45997" xr:uid="{7F7A79F9-1E61-4E8D-8590-4A444D49DF97}"/>
    <cellStyle name="Millares 12 7 2 2 4 6" xfId="52601" xr:uid="{F1EAAB89-2CB7-4E60-B0D2-318EE03CD072}"/>
    <cellStyle name="Millares 12 7 2 2 5" xfId="3667" xr:uid="{A4F230CC-8A38-4BB7-B64F-F11433DB62CC}"/>
    <cellStyle name="Millares 12 7 2 2 5 2" xfId="11933" xr:uid="{26E0E340-83A3-4659-8089-C36835068AC4}"/>
    <cellStyle name="Millares 12 7 2 2 5 2 2" xfId="33436" xr:uid="{9AB36E7E-88D0-4D20-9A72-3C3A1930484C}"/>
    <cellStyle name="Millares 12 7 2 2 5 3" xfId="18568" xr:uid="{3A41CDB8-F816-492D-A5F1-4031D132853B}"/>
    <cellStyle name="Millares 12 7 2 2 5 3 2" xfId="40071" xr:uid="{CF6A99EB-0099-4763-B209-4BCF30F602CD}"/>
    <cellStyle name="Millares 12 7 2 2 5 4" xfId="25173" xr:uid="{67F7B6AE-E7B8-4B1C-B45B-D7E88AE0BDF2}"/>
    <cellStyle name="Millares 12 7 2 2 5 5" xfId="46676" xr:uid="{A4DF095B-7813-439A-A210-17FD09D64706}"/>
    <cellStyle name="Millares 12 7 2 2 5 6" xfId="53280" xr:uid="{282FDAF2-0839-4460-B5C1-479FC0B3393A}"/>
    <cellStyle name="Millares 12 7 2 2 6" xfId="5132" xr:uid="{907FE32B-5363-49D1-B518-A87B3F86FCC7}"/>
    <cellStyle name="Millares 12 7 2 2 6 2" xfId="13398" xr:uid="{114F9D14-B3C7-4A1F-A112-80C4AA05F641}"/>
    <cellStyle name="Millares 12 7 2 2 6 2 2" xfId="34901" xr:uid="{55566134-EE2D-480B-A6C2-92369278ABD3}"/>
    <cellStyle name="Millares 12 7 2 2 6 3" xfId="20033" xr:uid="{41F9AD9B-6485-4E04-9669-0A98A101FA03}"/>
    <cellStyle name="Millares 12 7 2 2 6 3 2" xfId="41536" xr:uid="{1235B9C9-EABF-4429-80BD-87E9ADB5BD76}"/>
    <cellStyle name="Millares 12 7 2 2 6 4" xfId="26638" xr:uid="{9B66EDDA-0128-4EF8-B1AA-517CA5815447}"/>
    <cellStyle name="Millares 12 7 2 2 6 5" xfId="48141" xr:uid="{01F67690-B2DD-4F11-B97C-7562F569DE42}"/>
    <cellStyle name="Millares 12 7 2 2 6 6" xfId="54745" xr:uid="{8B6B1177-D800-486F-ADE0-D5A0E14F7965}"/>
    <cellStyle name="Millares 12 7 2 2 7" xfId="5806" xr:uid="{83128A57-9390-4329-80DD-3A14D3B32AE6}"/>
    <cellStyle name="Millares 12 7 2 2 7 2" xfId="14072" xr:uid="{34B1451D-3613-4BAD-9331-FDD43983D92B}"/>
    <cellStyle name="Millares 12 7 2 2 7 2 2" xfId="35575" xr:uid="{12E46F75-6719-4414-8D8C-4EB56FBCAA67}"/>
    <cellStyle name="Millares 12 7 2 2 7 3" xfId="20707" xr:uid="{7A5936D7-DB02-4D59-8301-DF0107A214F7}"/>
    <cellStyle name="Millares 12 7 2 2 7 3 2" xfId="42210" xr:uid="{075CE14C-2293-40A2-B739-9233A33E9126}"/>
    <cellStyle name="Millares 12 7 2 2 7 4" xfId="27312" xr:uid="{553EB619-6F88-49C5-B87B-CCBB24F8417E}"/>
    <cellStyle name="Millares 12 7 2 2 7 5" xfId="48815" xr:uid="{C88DAE2D-865D-4772-9835-F3289811BAE7}"/>
    <cellStyle name="Millares 12 7 2 2 7 6" xfId="55419" xr:uid="{95827E06-A69B-4383-B1B5-FF70ED48906F}"/>
    <cellStyle name="Millares 12 7 2 2 8" xfId="7447" xr:uid="{7A09BECE-7A20-4B21-BA28-E15816CFFBAA}"/>
    <cellStyle name="Millares 12 7 2 2 8 2" xfId="28950" xr:uid="{183C956C-2E63-4079-8172-42AFB48694FA}"/>
    <cellStyle name="Millares 12 7 2 2 9" xfId="9104" xr:uid="{6493BC87-C6F4-4CEC-8FDF-052695A5B3AE}"/>
    <cellStyle name="Millares 12 7 2 2 9 2" xfId="30607" xr:uid="{03E1E44B-0109-4333-BC9B-D5D9435C260C}"/>
    <cellStyle name="Millares 12 7 2 3" xfId="1108" xr:uid="{77C0616D-D7BD-4A58-BB12-3D7214956BB6}"/>
    <cellStyle name="Millares 12 7 2 3 2" xfId="3937" xr:uid="{05FECF27-A8DA-4B4F-98C9-FCB7A472BB43}"/>
    <cellStyle name="Millares 12 7 2 3 2 2" xfId="12203" xr:uid="{7E9185A7-F7F3-41B8-85FA-B073CD02614F}"/>
    <cellStyle name="Millares 12 7 2 3 2 2 2" xfId="33706" xr:uid="{08055DD6-960D-44AC-946F-878C29353CB8}"/>
    <cellStyle name="Millares 12 7 2 3 2 3" xfId="18838" xr:uid="{4F114410-7848-408A-B800-C7F3D77FA32F}"/>
    <cellStyle name="Millares 12 7 2 3 2 3 2" xfId="40341" xr:uid="{2D2B950E-F796-43D7-9911-3E168DCB8A2D}"/>
    <cellStyle name="Millares 12 7 2 3 2 4" xfId="25443" xr:uid="{7663BA16-1F45-4D55-9BE6-7EB819152B96}"/>
    <cellStyle name="Millares 12 7 2 3 2 5" xfId="46946" xr:uid="{78F1E697-C18B-4325-BA0C-7A4388E8438D}"/>
    <cellStyle name="Millares 12 7 2 3 2 6" xfId="53550" xr:uid="{5F22E833-3570-4BEC-991A-07440E950360}"/>
    <cellStyle name="Millares 12 7 2 3 3" xfId="6076" xr:uid="{6DD2918A-16EE-4AF4-B5CA-680C11C4F469}"/>
    <cellStyle name="Millares 12 7 2 3 3 2" xfId="14342" xr:uid="{D385D4AB-243A-460A-84C5-0707815E0185}"/>
    <cellStyle name="Millares 12 7 2 3 3 2 2" xfId="35845" xr:uid="{0C382C8A-CB78-4840-8761-48A08BE32871}"/>
    <cellStyle name="Millares 12 7 2 3 3 3" xfId="20977" xr:uid="{FC1CCA32-2E5B-4233-BA5F-BBFFCFCDA1C8}"/>
    <cellStyle name="Millares 12 7 2 3 3 3 2" xfId="42480" xr:uid="{032C6D25-4D81-4E73-AA48-7EE44825F25F}"/>
    <cellStyle name="Millares 12 7 2 3 3 4" xfId="27582" xr:uid="{76442E22-0822-4CBE-B0E8-641D57B8CDE8}"/>
    <cellStyle name="Millares 12 7 2 3 3 5" xfId="49085" xr:uid="{D699012D-58F5-421A-A846-7F3DBEE919E6}"/>
    <cellStyle name="Millares 12 7 2 3 3 6" xfId="55689" xr:uid="{2F997BF8-9387-4679-9291-65F416969163}"/>
    <cellStyle name="Millares 12 7 2 3 4" xfId="7717" xr:uid="{AAC539E2-70E3-48B6-923B-D1F8698728C6}"/>
    <cellStyle name="Millares 12 7 2 3 4 2" xfId="29220" xr:uid="{A8AC2359-CC66-4152-809A-617EA38ECA1E}"/>
    <cellStyle name="Millares 12 7 2 3 5" xfId="9374" xr:uid="{6D5D5C11-5FA3-483A-82C6-0FF2EBB357F7}"/>
    <cellStyle name="Millares 12 7 2 3 5 2" xfId="30877" xr:uid="{C0A719F9-E6B5-478D-B33A-DC753323AB21}"/>
    <cellStyle name="Millares 12 7 2 3 6" xfId="16009" xr:uid="{16764689-B378-488C-AA47-F05D68545752}"/>
    <cellStyle name="Millares 12 7 2 3 6 2" xfId="37512" xr:uid="{EBBD57E3-2CA2-46BB-B92E-2CA95C6F5C94}"/>
    <cellStyle name="Millares 12 7 2 3 7" xfId="22614" xr:uid="{5397431E-A1C6-485E-8605-0C33410B2742}"/>
    <cellStyle name="Millares 12 7 2 3 8" xfId="44117" xr:uid="{8108ABD9-18E0-4AAE-9150-BB2EB640E74F}"/>
    <cellStyle name="Millares 12 7 2 3 9" xfId="50721" xr:uid="{B08AA8CF-4B97-480A-B656-1DE2DD11977B}"/>
    <cellStyle name="Millares 12 7 2 4" xfId="1504" xr:uid="{866D8DC3-D902-4C16-B29D-740255EB90F4}"/>
    <cellStyle name="Millares 12 7 2 4 2" xfId="4333" xr:uid="{3E9C60F6-D8C6-46B5-8C72-38218CD07741}"/>
    <cellStyle name="Millares 12 7 2 4 2 2" xfId="12599" xr:uid="{13B36597-91A1-47AD-9079-1D111BECC2C4}"/>
    <cellStyle name="Millares 12 7 2 4 2 2 2" xfId="34102" xr:uid="{FA2D54D1-D812-439A-9B9B-0F14F3460399}"/>
    <cellStyle name="Millares 12 7 2 4 2 3" xfId="19234" xr:uid="{7C211F25-F0DB-49E8-AD11-34BA2F946779}"/>
    <cellStyle name="Millares 12 7 2 4 2 3 2" xfId="40737" xr:uid="{7BE24B82-CD1F-4BA7-8CFC-CAC2EF1E203B}"/>
    <cellStyle name="Millares 12 7 2 4 2 4" xfId="25839" xr:uid="{AC969CBB-43D3-46CB-9EF3-3C0662BE48A6}"/>
    <cellStyle name="Millares 12 7 2 4 2 5" xfId="47342" xr:uid="{41904F79-AE63-4547-8F10-878262AFAA13}"/>
    <cellStyle name="Millares 12 7 2 4 2 6" xfId="53946" xr:uid="{F9C379CF-2E74-4FD1-AD20-0FEEF76D3183}"/>
    <cellStyle name="Millares 12 7 2 4 3" xfId="6472" xr:uid="{56C6E8FC-39AB-4E26-915C-F30DE333F704}"/>
    <cellStyle name="Millares 12 7 2 4 3 2" xfId="14738" xr:uid="{7F5B9C0E-D63F-403E-B47C-7644CBBD0E1A}"/>
    <cellStyle name="Millares 12 7 2 4 3 2 2" xfId="36241" xr:uid="{78542591-D03E-4E9A-AAC2-A9CFB2602D83}"/>
    <cellStyle name="Millares 12 7 2 4 3 3" xfId="21373" xr:uid="{FA41950A-E1A4-49E6-B699-88CBFF8F4692}"/>
    <cellStyle name="Millares 12 7 2 4 3 3 2" xfId="42876" xr:uid="{519BC8B9-6456-4091-8BA8-8A11EA8A4C8B}"/>
    <cellStyle name="Millares 12 7 2 4 3 4" xfId="27978" xr:uid="{D593F771-A664-45A0-8672-F4F901308195}"/>
    <cellStyle name="Millares 12 7 2 4 3 5" xfId="49481" xr:uid="{814CE710-09E0-4868-860C-4C4DD19527A7}"/>
    <cellStyle name="Millares 12 7 2 4 3 6" xfId="56085" xr:uid="{6F62E74C-57C3-4DCB-8249-E1CB9BACCDCD}"/>
    <cellStyle name="Millares 12 7 2 4 4" xfId="8113" xr:uid="{DDF26E9D-9D45-4BF2-B85F-8A31F208B413}"/>
    <cellStyle name="Millares 12 7 2 4 4 2" xfId="29616" xr:uid="{B1167CC4-D03F-49DA-A0E7-A33C69748692}"/>
    <cellStyle name="Millares 12 7 2 4 5" xfId="9770" xr:uid="{88B2A5FA-D821-4338-B277-CCFE7F7CD1F2}"/>
    <cellStyle name="Millares 12 7 2 4 5 2" xfId="31273" xr:uid="{9996D337-0561-45CF-905E-1BF3F92410D9}"/>
    <cellStyle name="Millares 12 7 2 4 6" xfId="16405" xr:uid="{DB3F020E-94DA-4C5B-8696-49D37BB762ED}"/>
    <cellStyle name="Millares 12 7 2 4 6 2" xfId="37908" xr:uid="{1CA03C6A-B93B-489E-AD5A-0BF4DC76584C}"/>
    <cellStyle name="Millares 12 7 2 4 7" xfId="23010" xr:uid="{4B92C7CB-10B2-4E70-9B99-C6555F2F60AC}"/>
    <cellStyle name="Millares 12 7 2 4 8" xfId="44513" xr:uid="{67F4DC8E-6A27-4013-898C-B5D9091DF524}"/>
    <cellStyle name="Millares 12 7 2 4 9" xfId="51117" xr:uid="{09063CF4-741C-4A56-914A-B9243C131CB0}"/>
    <cellStyle name="Millares 12 7 2 5" xfId="2191" xr:uid="{ADE7290D-89BC-4ABB-BDC7-194B9FB2E665}"/>
    <cellStyle name="Millares 12 7 2 5 2" xfId="10457" xr:uid="{94B6164F-7FE5-4AB9-A758-923D970D7DBC}"/>
    <cellStyle name="Millares 12 7 2 5 2 2" xfId="31960" xr:uid="{08BF45C7-D6FD-473F-A2AD-237BB41693A3}"/>
    <cellStyle name="Millares 12 7 2 5 3" xfId="17092" xr:uid="{51028F31-5238-4880-8013-29E6AA611C4F}"/>
    <cellStyle name="Millares 12 7 2 5 3 2" xfId="38595" xr:uid="{436C23A0-8104-4376-89E1-916CA2F97B36}"/>
    <cellStyle name="Millares 12 7 2 5 4" xfId="23697" xr:uid="{7F331BBC-4C80-4155-9760-DDA1A7B5B4D7}"/>
    <cellStyle name="Millares 12 7 2 5 5" xfId="45200" xr:uid="{A32E7036-83AE-428A-A45D-DAAE26B618D3}"/>
    <cellStyle name="Millares 12 7 2 5 6" xfId="51804" xr:uid="{271272F7-7900-4072-8548-99A5AE5F4986}"/>
    <cellStyle name="Millares 12 7 2 6" xfId="2737" xr:uid="{2B2194FE-E558-4D3B-A55F-353EC146907E}"/>
    <cellStyle name="Millares 12 7 2 6 2" xfId="11003" xr:uid="{7C935333-AA45-4D16-AA46-14B376D74F0D}"/>
    <cellStyle name="Millares 12 7 2 6 2 2" xfId="32506" xr:uid="{9678D07C-6B7C-447E-8DEF-6831252BFD93}"/>
    <cellStyle name="Millares 12 7 2 6 3" xfId="17638" xr:uid="{41B0DF51-40F0-40DA-9DB1-D9D43780DAD9}"/>
    <cellStyle name="Millares 12 7 2 6 3 2" xfId="39141" xr:uid="{19AE2DC2-151F-40E1-A579-2857EFF480E4}"/>
    <cellStyle name="Millares 12 7 2 6 4" xfId="24243" xr:uid="{F81B9F0A-1652-4D9A-94FC-BEF9AC8975E4}"/>
    <cellStyle name="Millares 12 7 2 6 5" xfId="45746" xr:uid="{F5AEE1E2-1BE5-4233-80B1-CBAEE19231C9}"/>
    <cellStyle name="Millares 12 7 2 6 6" xfId="52350" xr:uid="{D9F18B6F-D865-444D-A991-BFF09122F6F1}"/>
    <cellStyle name="Millares 12 7 2 7" xfId="3387" xr:uid="{7F9CF585-D442-475A-88DC-DC286729C682}"/>
    <cellStyle name="Millares 12 7 2 7 2" xfId="11653" xr:uid="{707F02DC-F7A5-4900-B5B1-8F59736D6B54}"/>
    <cellStyle name="Millares 12 7 2 7 2 2" xfId="33156" xr:uid="{0F2B91A3-27E5-4FEB-8CA8-ED5638080653}"/>
    <cellStyle name="Millares 12 7 2 7 3" xfId="18288" xr:uid="{FBC2043D-318E-4D67-A210-E7928EE478F3}"/>
    <cellStyle name="Millares 12 7 2 7 3 2" xfId="39791" xr:uid="{91F3E288-1C65-4E81-8370-AE9E7694C28B}"/>
    <cellStyle name="Millares 12 7 2 7 4" xfId="24893" xr:uid="{5A876A69-3124-48F8-A874-455573FE2A75}"/>
    <cellStyle name="Millares 12 7 2 7 5" xfId="46396" xr:uid="{7C5C3BFD-B0F3-4555-BFDC-782BBDB984D8}"/>
    <cellStyle name="Millares 12 7 2 7 6" xfId="53000" xr:uid="{62425E7C-FB71-43B1-B2F4-3A2CF6CF99CC}"/>
    <cellStyle name="Millares 12 7 2 8" xfId="4881" xr:uid="{4F2F8152-2F2C-44A1-BF52-36FD7E0F34FD}"/>
    <cellStyle name="Millares 12 7 2 8 2" xfId="13147" xr:uid="{D61ED53C-1CA1-406B-BFE8-543FBE74F42A}"/>
    <cellStyle name="Millares 12 7 2 8 2 2" xfId="34650" xr:uid="{89992AAE-E7F0-41C8-B572-EB9A9CE0EA43}"/>
    <cellStyle name="Millares 12 7 2 8 3" xfId="19782" xr:uid="{5C4498AB-6179-4916-9319-B1B2B6131E32}"/>
    <cellStyle name="Millares 12 7 2 8 3 2" xfId="41285" xr:uid="{1DD22955-D469-4947-A7F2-426BA03E04E5}"/>
    <cellStyle name="Millares 12 7 2 8 4" xfId="26387" xr:uid="{0751AB8E-E61A-47C1-986B-18BB6FD7C9E2}"/>
    <cellStyle name="Millares 12 7 2 8 5" xfId="47890" xr:uid="{3DC55841-C3F5-472A-A12D-4899C95EAE43}"/>
    <cellStyle name="Millares 12 7 2 8 6" xfId="54494" xr:uid="{A51FDCD2-8B1F-4668-A8F8-4791C609FBFA}"/>
    <cellStyle name="Millares 12 7 2 9" xfId="5526" xr:uid="{0EFDE201-C94E-4F76-8CBC-E58B5B7F5BE9}"/>
    <cellStyle name="Millares 12 7 2 9 2" xfId="13792" xr:uid="{D2C471F8-52D6-4CDE-A45B-058A11ED1864}"/>
    <cellStyle name="Millares 12 7 2 9 2 2" xfId="35295" xr:uid="{654AEA00-9CB4-41B4-B8F1-48D76CBDD9D0}"/>
    <cellStyle name="Millares 12 7 2 9 3" xfId="20427" xr:uid="{4F3E4E7B-C118-4612-96FC-D067CE8DA83A}"/>
    <cellStyle name="Millares 12 7 2 9 3 2" xfId="41930" xr:uid="{B6A6317C-BAD4-41C6-B790-A6208C1EAC85}"/>
    <cellStyle name="Millares 12 7 2 9 4" xfId="27032" xr:uid="{0BA9CC01-3D74-4EAD-AE72-768F9D1EA420}"/>
    <cellStyle name="Millares 12 7 2 9 5" xfId="48535" xr:uid="{E552B047-E9DD-45F5-AB5B-9127D826980F}"/>
    <cellStyle name="Millares 12 7 2 9 6" xfId="55139" xr:uid="{0B6A6B43-3D7E-472D-AFB1-749EA50B2610}"/>
    <cellStyle name="Millares 12 7 3" xfId="427" xr:uid="{24F50523-9813-4475-B50A-11CDDBCCC209}"/>
    <cellStyle name="Millares 12 7 3 10" xfId="15330" xr:uid="{BFF0915C-31CB-47CA-B72A-0FE10291E7CC}"/>
    <cellStyle name="Millares 12 7 3 10 2" xfId="36833" xr:uid="{EDBA971E-FC3C-47BD-8B9E-FBB6BB9DBE62}"/>
    <cellStyle name="Millares 12 7 3 11" xfId="21935" xr:uid="{29D29F21-59A4-4D05-AB4E-43C04FB7366F}"/>
    <cellStyle name="Millares 12 7 3 12" xfId="43438" xr:uid="{741FB0EB-075E-42A1-824E-8A4BDCB67683}"/>
    <cellStyle name="Millares 12 7 3 13" xfId="50042" xr:uid="{BAD9F446-CCEE-442F-B8AF-ED797D1285C5}"/>
    <cellStyle name="Millares 12 7 3 2" xfId="1375" xr:uid="{23C971FC-D124-4A70-9C5E-0B7724069084}"/>
    <cellStyle name="Millares 12 7 3 2 2" xfId="4204" xr:uid="{244B0FAB-4D0B-4398-8CE7-9D7B06FE4B12}"/>
    <cellStyle name="Millares 12 7 3 2 2 2" xfId="12470" xr:uid="{DDB5E709-BF82-401A-952A-84019AB40B66}"/>
    <cellStyle name="Millares 12 7 3 2 2 2 2" xfId="33973" xr:uid="{975C461E-4465-456A-8D51-94F9D819B413}"/>
    <cellStyle name="Millares 12 7 3 2 2 3" xfId="19105" xr:uid="{0A960B3B-DFEA-4E10-9630-F35961B41B3D}"/>
    <cellStyle name="Millares 12 7 3 2 2 3 2" xfId="40608" xr:uid="{CA8DEEB1-75B5-400D-AE2E-F9FC54C7781E}"/>
    <cellStyle name="Millares 12 7 3 2 2 4" xfId="25710" xr:uid="{720425DE-D9BC-40BF-8397-8F66DFD71936}"/>
    <cellStyle name="Millares 12 7 3 2 2 5" xfId="47213" xr:uid="{4BE0F4DA-7489-4E60-B22D-82086C2D4A8A}"/>
    <cellStyle name="Millares 12 7 3 2 2 6" xfId="53817" xr:uid="{840B3DF9-FA8B-4246-B875-93251A88E727}"/>
    <cellStyle name="Millares 12 7 3 2 3" xfId="6343" xr:uid="{7CBFF4A7-2B8F-4E65-A166-7CE8523ECBBC}"/>
    <cellStyle name="Millares 12 7 3 2 3 2" xfId="14609" xr:uid="{B5703F62-F4BB-41ED-909F-8C1E00826383}"/>
    <cellStyle name="Millares 12 7 3 2 3 2 2" xfId="36112" xr:uid="{4995DAEA-5407-4FE4-9EC9-E001629F0E8D}"/>
    <cellStyle name="Millares 12 7 3 2 3 3" xfId="21244" xr:uid="{BCCB3BC2-561F-439D-BAD3-DF87401A9D0E}"/>
    <cellStyle name="Millares 12 7 3 2 3 3 2" xfId="42747" xr:uid="{F654B5A7-071A-45E3-83B7-005593A8E2D2}"/>
    <cellStyle name="Millares 12 7 3 2 3 4" xfId="27849" xr:uid="{63A2883D-FE41-444C-9D76-86A11CFA1BF2}"/>
    <cellStyle name="Millares 12 7 3 2 3 5" xfId="49352" xr:uid="{4941A5F5-282D-4345-BF6B-03C33E049131}"/>
    <cellStyle name="Millares 12 7 3 2 3 6" xfId="55956" xr:uid="{66E3A342-ADC6-4866-B5B6-C17DE2B74861}"/>
    <cellStyle name="Millares 12 7 3 2 4" xfId="7984" xr:uid="{8D2B8CF0-B1C9-4833-9122-4132A1504010}"/>
    <cellStyle name="Millares 12 7 3 2 4 2" xfId="29487" xr:uid="{F560E6A9-D811-43EC-BE54-9C8245C86873}"/>
    <cellStyle name="Millares 12 7 3 2 5" xfId="9641" xr:uid="{9DE2EB23-B998-4B36-983F-B20E15C8036E}"/>
    <cellStyle name="Millares 12 7 3 2 5 2" xfId="31144" xr:uid="{4D21640B-4422-4FC6-88FC-9522BC2E965F}"/>
    <cellStyle name="Millares 12 7 3 2 6" xfId="16276" xr:uid="{831450A7-2BB5-44EC-A6F4-BBF164A62E19}"/>
    <cellStyle name="Millares 12 7 3 2 6 2" xfId="37779" xr:uid="{B0B623CA-0B1C-461E-9F57-AB89F325A438}"/>
    <cellStyle name="Millares 12 7 3 2 7" xfId="22881" xr:uid="{3F00FB71-E7A9-4322-8AE9-6CFB8F3B9D9D}"/>
    <cellStyle name="Millares 12 7 3 2 8" xfId="44384" xr:uid="{248CE79B-77EC-4591-842D-B938D6D8C7E7}"/>
    <cellStyle name="Millares 12 7 3 2 9" xfId="50988" xr:uid="{B9297870-92AF-4BD6-85E7-FA90EC276FE9}"/>
    <cellStyle name="Millares 12 7 3 3" xfId="2062" xr:uid="{CDF47529-6E7D-41AD-9BB0-89DECB5D40E3}"/>
    <cellStyle name="Millares 12 7 3 3 2" xfId="10328" xr:uid="{30A9A44E-378E-4998-8F80-EF045EC9D05B}"/>
    <cellStyle name="Millares 12 7 3 3 2 2" xfId="31831" xr:uid="{A20F6E40-F7D7-4EEC-8E1B-94100B7B1E18}"/>
    <cellStyle name="Millares 12 7 3 3 3" xfId="16963" xr:uid="{8615BB03-1EC5-49A0-9B22-52AC3BF6CE36}"/>
    <cellStyle name="Millares 12 7 3 3 3 2" xfId="38466" xr:uid="{AFFA884B-8803-4BD6-86E9-F525622963F8}"/>
    <cellStyle name="Millares 12 7 3 3 4" xfId="23568" xr:uid="{4DAB6CCD-D175-4C5B-A53E-84461F39758F}"/>
    <cellStyle name="Millares 12 7 3 3 5" xfId="45071" xr:uid="{8133C9FB-CE67-40B4-BFD7-91BFE85E3031}"/>
    <cellStyle name="Millares 12 7 3 3 6" xfId="51675" xr:uid="{732B637A-B064-427C-82B1-D54F7088146D}"/>
    <cellStyle name="Millares 12 7 3 4" xfId="2861" xr:uid="{613F366B-7073-4506-A8AF-2649EEA36FE8}"/>
    <cellStyle name="Millares 12 7 3 4 2" xfId="11127" xr:uid="{6715B21D-BF38-40DB-BE8A-8C64E82EE689}"/>
    <cellStyle name="Millares 12 7 3 4 2 2" xfId="32630" xr:uid="{B083E63E-D5B2-4BDC-84B4-B85EF2032DB9}"/>
    <cellStyle name="Millares 12 7 3 4 3" xfId="17762" xr:uid="{A3304835-A3DE-469F-A327-0EF438164503}"/>
    <cellStyle name="Millares 12 7 3 4 3 2" xfId="39265" xr:uid="{5131809A-75A8-4FA4-88BF-CAFF9B3A6721}"/>
    <cellStyle name="Millares 12 7 3 4 4" xfId="24367" xr:uid="{FE6E7ECD-E69F-4A95-888D-21631778B825}"/>
    <cellStyle name="Millares 12 7 3 4 5" xfId="45870" xr:uid="{91DF46BF-D3CB-4461-8C77-A9F0A351BC07}"/>
    <cellStyle name="Millares 12 7 3 4 6" xfId="52474" xr:uid="{A1193D07-673C-48E6-B69F-94F4B29B4A32}"/>
    <cellStyle name="Millares 12 7 3 5" xfId="3258" xr:uid="{A032C8BB-CEF1-4843-BD25-DA03E3766756}"/>
    <cellStyle name="Millares 12 7 3 5 2" xfId="11524" xr:uid="{E8BA136C-D9A9-45CE-A6F3-6133B02E41BE}"/>
    <cellStyle name="Millares 12 7 3 5 2 2" xfId="33027" xr:uid="{C7D64725-F913-4D80-A4FB-B456EEE279E6}"/>
    <cellStyle name="Millares 12 7 3 5 3" xfId="18159" xr:uid="{189CDE85-1DFF-4A58-B8A3-1707FFB1EB0C}"/>
    <cellStyle name="Millares 12 7 3 5 3 2" xfId="39662" xr:uid="{927CA0E8-3B3C-42C4-B3C8-BAA2292C6279}"/>
    <cellStyle name="Millares 12 7 3 5 4" xfId="24764" xr:uid="{FCE46E75-EA0E-4569-9CC3-6F305426B2B8}"/>
    <cellStyle name="Millares 12 7 3 5 5" xfId="46267" xr:uid="{3C5C31F9-A581-434E-B641-C9CBC6AF675D}"/>
    <cellStyle name="Millares 12 7 3 5 6" xfId="52871" xr:uid="{0BC8C6D3-368C-44A3-8579-0DEB5662C80E}"/>
    <cellStyle name="Millares 12 7 3 6" xfId="5005" xr:uid="{24E77112-8306-4216-8F4A-F60C32D70C8E}"/>
    <cellStyle name="Millares 12 7 3 6 2" xfId="13271" xr:uid="{8E47BC3E-5D17-400F-AC40-5900BB56D815}"/>
    <cellStyle name="Millares 12 7 3 6 2 2" xfId="34774" xr:uid="{F1C1C2AD-2834-4839-88C7-D747975F8198}"/>
    <cellStyle name="Millares 12 7 3 6 3" xfId="19906" xr:uid="{716587F2-9FB3-4880-B5A9-15221C18D602}"/>
    <cellStyle name="Millares 12 7 3 6 3 2" xfId="41409" xr:uid="{03BE68BA-A126-494F-8EDB-C0EC49DA0658}"/>
    <cellStyle name="Millares 12 7 3 6 4" xfId="26511" xr:uid="{01127824-74AE-4E22-842A-9BB0CA487DA6}"/>
    <cellStyle name="Millares 12 7 3 6 5" xfId="48014" xr:uid="{84C0362E-4938-44B8-8778-3ECDE9F2FD46}"/>
    <cellStyle name="Millares 12 7 3 6 6" xfId="54618" xr:uid="{D78A51BE-548D-4ABD-B665-388DA3A8197E}"/>
    <cellStyle name="Millares 12 7 3 7" xfId="5397" xr:uid="{263CFD8F-0F16-49A4-8A4E-054635AF9498}"/>
    <cellStyle name="Millares 12 7 3 7 2" xfId="13663" xr:uid="{CA7E11FA-8601-493D-B531-6500A6484717}"/>
    <cellStyle name="Millares 12 7 3 7 2 2" xfId="35166" xr:uid="{83EDED50-F168-4A40-878C-7656A2144953}"/>
    <cellStyle name="Millares 12 7 3 7 3" xfId="20298" xr:uid="{1BDE58CE-C07D-4382-B022-4CAD3D3B2311}"/>
    <cellStyle name="Millares 12 7 3 7 3 2" xfId="41801" xr:uid="{5C30E755-9A35-4F8A-9AEA-A86C18B98515}"/>
    <cellStyle name="Millares 12 7 3 7 4" xfId="26903" xr:uid="{E66930CA-A0B2-4CD9-936D-364BDC741FB8}"/>
    <cellStyle name="Millares 12 7 3 7 5" xfId="48406" xr:uid="{FED0567F-1045-4477-BFB0-E38FCACB75DF}"/>
    <cellStyle name="Millares 12 7 3 7 6" xfId="55010" xr:uid="{93DEB49D-1D78-420D-B9BA-43EABDD40D41}"/>
    <cellStyle name="Millares 12 7 3 8" xfId="7038" xr:uid="{BFF59AFF-776D-4AAD-9B0B-1954C077760C}"/>
    <cellStyle name="Millares 12 7 3 8 2" xfId="28541" xr:uid="{F984B489-680F-43A2-9EDD-A60B9933BC63}"/>
    <cellStyle name="Millares 12 7 3 9" xfId="8694" xr:uid="{78C842A7-9274-4A3C-B3AF-24F68090B0E6}"/>
    <cellStyle name="Millares 12 7 3 9 2" xfId="30197" xr:uid="{66BEF14A-B1B3-4599-8CD1-D357DEF33140}"/>
    <cellStyle name="Millares 12 7 4" xfId="711" xr:uid="{D973E748-4AC8-47D8-8049-B6AFB3C4BD4A}"/>
    <cellStyle name="Millares 12 7 4 10" xfId="43720" xr:uid="{F58AC37F-CF9B-4C3A-991D-C074530BD9AD}"/>
    <cellStyle name="Millares 12 7 4 11" xfId="50324" xr:uid="{5309C233-E5B8-415B-88B6-2E7B8EEE2824}"/>
    <cellStyle name="Millares 12 7 4 2" xfId="1657" xr:uid="{F3EB7856-DF28-4115-B456-666E6BADDF7E}"/>
    <cellStyle name="Millares 12 7 4 2 2" xfId="4486" xr:uid="{86E943EB-4C18-4207-AB3C-5BF4FD78D94F}"/>
    <cellStyle name="Millares 12 7 4 2 2 2" xfId="12752" xr:uid="{D94AD996-621E-4E1E-8CBB-66A300DD901D}"/>
    <cellStyle name="Millares 12 7 4 2 2 2 2" xfId="34255" xr:uid="{BA6DAF77-512D-4391-AABF-FE3C2AB8A432}"/>
    <cellStyle name="Millares 12 7 4 2 2 3" xfId="19387" xr:uid="{CF44D6E9-DB41-4B37-A55F-DA11F03071CA}"/>
    <cellStyle name="Millares 12 7 4 2 2 3 2" xfId="40890" xr:uid="{041C33B6-F301-4C35-B5E1-1C4B24D4CDCC}"/>
    <cellStyle name="Millares 12 7 4 2 2 4" xfId="25992" xr:uid="{F44443F4-06F7-47C0-ADAB-51B40689D891}"/>
    <cellStyle name="Millares 12 7 4 2 2 5" xfId="47495" xr:uid="{58217F9C-437D-4A16-9419-DB266F3BC89C}"/>
    <cellStyle name="Millares 12 7 4 2 2 6" xfId="54099" xr:uid="{18C81F19-F72E-4BF2-9EEC-B47B26130188}"/>
    <cellStyle name="Millares 12 7 4 2 3" xfId="6625" xr:uid="{F1C58B01-53CA-474A-B35E-D9AE43DD1FD1}"/>
    <cellStyle name="Millares 12 7 4 2 3 2" xfId="14891" xr:uid="{F31A0CC5-47A0-4613-92EA-9D32509F6263}"/>
    <cellStyle name="Millares 12 7 4 2 3 2 2" xfId="36394" xr:uid="{26825469-1031-4204-852B-8E01EBEC43ED}"/>
    <cellStyle name="Millares 12 7 4 2 3 3" xfId="21526" xr:uid="{C8FAE8AB-6AB8-4B2B-8607-B5080D2782CF}"/>
    <cellStyle name="Millares 12 7 4 2 3 3 2" xfId="43029" xr:uid="{BC36BF00-3A93-4982-948C-14B500D2EAEE}"/>
    <cellStyle name="Millares 12 7 4 2 3 4" xfId="28131" xr:uid="{7B681BCE-103E-4A01-BE15-BACF0503FB91}"/>
    <cellStyle name="Millares 12 7 4 2 3 5" xfId="49634" xr:uid="{0CE085CD-6926-4AC6-898B-B87709E79357}"/>
    <cellStyle name="Millares 12 7 4 2 3 6" xfId="56238" xr:uid="{DB11D90E-3128-4892-9E51-DBA9CE754CC7}"/>
    <cellStyle name="Millares 12 7 4 2 4" xfId="8266" xr:uid="{8F81270C-4931-4ABB-B75D-E094F783DFCD}"/>
    <cellStyle name="Millares 12 7 4 2 4 2" xfId="29769" xr:uid="{A954B9AA-0FD4-4899-B21A-49090B874FD1}"/>
    <cellStyle name="Millares 12 7 4 2 5" xfId="9923" xr:uid="{41BB7CC1-4FF4-45A7-9C55-4406557E604A}"/>
    <cellStyle name="Millares 12 7 4 2 5 2" xfId="31426" xr:uid="{35B27C38-DE91-43BC-815D-214F426369CD}"/>
    <cellStyle name="Millares 12 7 4 2 6" xfId="16558" xr:uid="{F28385B4-6BE3-40FD-A999-8D4B13CE4870}"/>
    <cellStyle name="Millares 12 7 4 2 6 2" xfId="38061" xr:uid="{00CD2782-EB72-47D9-8222-DD816C5CB109}"/>
    <cellStyle name="Millares 12 7 4 2 7" xfId="23163" xr:uid="{DA3298D8-5417-4B51-85EA-D8D5FD906274}"/>
    <cellStyle name="Millares 12 7 4 2 8" xfId="44666" xr:uid="{C8258976-E5BB-4AE5-8A40-22ABA07E58A6}"/>
    <cellStyle name="Millares 12 7 4 2 9" xfId="51270" xr:uid="{48E430D4-8834-47F6-9A11-CC839E3B0E95}"/>
    <cellStyle name="Millares 12 7 4 3" xfId="2344" xr:uid="{51B86DF7-40F7-4A44-88B2-76A6440D2830}"/>
    <cellStyle name="Millares 12 7 4 3 2" xfId="10610" xr:uid="{7A9433D1-C363-4C1A-8C9A-C2A052BF5C76}"/>
    <cellStyle name="Millares 12 7 4 3 2 2" xfId="32113" xr:uid="{CF69F717-0C14-4DCA-BD20-DF621E2AE59B}"/>
    <cellStyle name="Millares 12 7 4 3 3" xfId="17245" xr:uid="{8D7CE47E-1C8A-4D14-9BDD-361106CE1663}"/>
    <cellStyle name="Millares 12 7 4 3 3 2" xfId="38748" xr:uid="{DC9E2800-DB38-4383-A371-CF36FB595488}"/>
    <cellStyle name="Millares 12 7 4 3 4" xfId="23850" xr:uid="{4B91A15C-E422-4EBB-B31E-046B2729EFFF}"/>
    <cellStyle name="Millares 12 7 4 3 5" xfId="45353" xr:uid="{FAE03DE1-414C-48A0-BFDA-50CCB605D4EE}"/>
    <cellStyle name="Millares 12 7 4 3 6" xfId="51957" xr:uid="{084C842A-84C4-4595-A0DA-A9A94B8A4714}"/>
    <cellStyle name="Millares 12 7 4 4" xfId="3540" xr:uid="{5A74F25E-4C67-4731-9CD7-B2F165C529D3}"/>
    <cellStyle name="Millares 12 7 4 4 2" xfId="11806" xr:uid="{741CDD4A-393F-4CEE-B07A-E58D073F70E3}"/>
    <cellStyle name="Millares 12 7 4 4 2 2" xfId="33309" xr:uid="{02C7A6E8-B2D9-4D7C-8D18-70584EA9B8EC}"/>
    <cellStyle name="Millares 12 7 4 4 3" xfId="18441" xr:uid="{20799E39-FCF8-4AD2-914D-40FB49D78709}"/>
    <cellStyle name="Millares 12 7 4 4 3 2" xfId="39944" xr:uid="{B1AAA0C4-9C23-4E34-AF3B-AED7BDE5E1CD}"/>
    <cellStyle name="Millares 12 7 4 4 4" xfId="25046" xr:uid="{BF2C386C-0C02-4C54-86BE-F0B53BE020BA}"/>
    <cellStyle name="Millares 12 7 4 4 5" xfId="46549" xr:uid="{019E9287-FC03-4D96-AD08-F2AD411F2F23}"/>
    <cellStyle name="Millares 12 7 4 4 6" xfId="53153" xr:uid="{1621EE4C-4982-4761-81B1-089A0C2C6BDC}"/>
    <cellStyle name="Millares 12 7 4 5" xfId="5679" xr:uid="{917588C4-2B8E-4438-8FBD-E35D6574C154}"/>
    <cellStyle name="Millares 12 7 4 5 2" xfId="13945" xr:uid="{57CE5063-99B1-4032-A8D0-5D51A8A063B9}"/>
    <cellStyle name="Millares 12 7 4 5 2 2" xfId="35448" xr:uid="{9794AE7A-ECA6-45D0-9121-847386EF20C0}"/>
    <cellStyle name="Millares 12 7 4 5 3" xfId="20580" xr:uid="{8E2D5E3F-F609-4B13-BAC0-AD940BB66537}"/>
    <cellStyle name="Millares 12 7 4 5 3 2" xfId="42083" xr:uid="{CFD61F6C-6E37-41D4-81FE-D1289529D586}"/>
    <cellStyle name="Millares 12 7 4 5 4" xfId="27185" xr:uid="{1EF97B31-E052-4C75-BCAA-77AEA0531BD9}"/>
    <cellStyle name="Millares 12 7 4 5 5" xfId="48688" xr:uid="{318F6455-0AA4-4A18-8D9D-CB4579EF8262}"/>
    <cellStyle name="Millares 12 7 4 5 6" xfId="55292" xr:uid="{AD9186A7-8269-4378-8D5A-AD5466DBFCCF}"/>
    <cellStyle name="Millares 12 7 4 6" xfId="7320" xr:uid="{6326CA9E-5171-44C5-8551-E65A213AC7AE}"/>
    <cellStyle name="Millares 12 7 4 6 2" xfId="28823" xr:uid="{208B20BB-0C57-4EBC-9845-434E31E21C0E}"/>
    <cellStyle name="Millares 12 7 4 7" xfId="8977" xr:uid="{03F61065-14F0-4FAF-9665-03447198BB49}"/>
    <cellStyle name="Millares 12 7 4 7 2" xfId="30480" xr:uid="{879DE17A-E36D-47D4-9E82-C535DCDC29EC}"/>
    <cellStyle name="Millares 12 7 4 8" xfId="15612" xr:uid="{6EB04900-DC97-4AAC-B0E2-A095FDD96629}"/>
    <cellStyle name="Millares 12 7 4 8 2" xfId="37115" xr:uid="{1796C977-7993-402C-9E3A-C163166F0F18}"/>
    <cellStyle name="Millares 12 7 4 9" xfId="22217" xr:uid="{648C750D-378D-412B-84B5-18F5FD5BFB79}"/>
    <cellStyle name="Millares 12 7 5" xfId="980" xr:uid="{AF5B403D-53B6-4606-BCF8-1FA03D43F721}"/>
    <cellStyle name="Millares 12 7 5 2" xfId="3809" xr:uid="{6313E89B-5EA6-43AC-BD48-53F85A8B0BE6}"/>
    <cellStyle name="Millares 12 7 5 2 2" xfId="12075" xr:uid="{735602BE-18F7-4B80-B180-60F429D5D789}"/>
    <cellStyle name="Millares 12 7 5 2 2 2" xfId="33578" xr:uid="{5B2275C9-A671-4FE4-9DA8-F198B37F0285}"/>
    <cellStyle name="Millares 12 7 5 2 3" xfId="18710" xr:uid="{3B78830F-157A-4AC0-80E5-DEE19622214A}"/>
    <cellStyle name="Millares 12 7 5 2 3 2" xfId="40213" xr:uid="{FAC6FCEF-D2CB-438D-B2A6-307DE3A72179}"/>
    <cellStyle name="Millares 12 7 5 2 4" xfId="25315" xr:uid="{5A70FD44-F862-488D-AD1F-F38F22246DC5}"/>
    <cellStyle name="Millares 12 7 5 2 5" xfId="46818" xr:uid="{23DF6657-D496-43DE-81F7-D304D294CC75}"/>
    <cellStyle name="Millares 12 7 5 2 6" xfId="53422" xr:uid="{F7BFFE57-76FC-4F9D-B254-E0F6A98678D4}"/>
    <cellStyle name="Millares 12 7 5 3" xfId="5948" xr:uid="{32D207BA-5B10-4771-8D6B-F082D6EC46FA}"/>
    <cellStyle name="Millares 12 7 5 3 2" xfId="14214" xr:uid="{C5E791D9-BE4D-45FA-896E-65634B3A2FC8}"/>
    <cellStyle name="Millares 12 7 5 3 2 2" xfId="35717" xr:uid="{449A63D5-47A7-4B75-9A73-3539F31A2B2C}"/>
    <cellStyle name="Millares 12 7 5 3 3" xfId="20849" xr:uid="{C0564AB7-2BFD-40BE-ABEB-80AFF1FA4CB8}"/>
    <cellStyle name="Millares 12 7 5 3 3 2" xfId="42352" xr:uid="{294551F6-762F-42D2-A522-56A1742B1F5B}"/>
    <cellStyle name="Millares 12 7 5 3 4" xfId="27454" xr:uid="{44DC85B3-DD21-4B96-BF8C-0FE08E6FB6B6}"/>
    <cellStyle name="Millares 12 7 5 3 5" xfId="48957" xr:uid="{AE2CFEBB-E601-409B-8566-032FB5D6D234}"/>
    <cellStyle name="Millares 12 7 5 3 6" xfId="55561" xr:uid="{505C0A2F-464E-419C-8D55-C964C647EEA2}"/>
    <cellStyle name="Millares 12 7 5 4" xfId="7589" xr:uid="{D35230C6-6594-47F6-8898-2CCF454CE201}"/>
    <cellStyle name="Millares 12 7 5 4 2" xfId="29092" xr:uid="{E9E8A4E3-677B-4570-AFFB-CE80ADC5E27C}"/>
    <cellStyle name="Millares 12 7 5 5" xfId="9246" xr:uid="{5CD4DFE6-B50E-4B43-98B6-D05615B03DA2}"/>
    <cellStyle name="Millares 12 7 5 5 2" xfId="30749" xr:uid="{8A2AB4C3-B721-4CAD-B18C-F8830D624019}"/>
    <cellStyle name="Millares 12 7 5 6" xfId="15881" xr:uid="{C8409984-AED5-4AF2-9EEE-C6406F82C4F6}"/>
    <cellStyle name="Millares 12 7 5 6 2" xfId="37384" xr:uid="{6A166BBF-31B2-4821-AA14-E3BEC4AA3929}"/>
    <cellStyle name="Millares 12 7 5 7" xfId="22486" xr:uid="{B8360C2C-AEC7-4200-8877-D791FCEEAD62}"/>
    <cellStyle name="Millares 12 7 5 8" xfId="43989" xr:uid="{1D13F4BB-718E-4C57-8C66-3C47838E0492}"/>
    <cellStyle name="Millares 12 7 5 9" xfId="50593" xr:uid="{3420B837-0F09-438D-9655-9E05EE9F2035}"/>
    <cellStyle name="Millares 12 7 6" xfId="1240" xr:uid="{0A6F5E73-1A49-4D3A-A96B-24A0D988D0A2}"/>
    <cellStyle name="Millares 12 7 6 2" xfId="4069" xr:uid="{EEB869E8-BBAC-446C-9290-78B8021A781E}"/>
    <cellStyle name="Millares 12 7 6 2 2" xfId="12335" xr:uid="{A8A6150D-33C1-49D1-BD6E-6EBB0753B9FA}"/>
    <cellStyle name="Millares 12 7 6 2 2 2" xfId="33838" xr:uid="{AB19ABEC-1FF4-4F10-AEA9-98705CE8F171}"/>
    <cellStyle name="Millares 12 7 6 2 3" xfId="18970" xr:uid="{22BF36CB-0171-4994-8CCF-A866A4E5A143}"/>
    <cellStyle name="Millares 12 7 6 2 3 2" xfId="40473" xr:uid="{2AF33EB0-0141-48BA-BB97-B7F9B5743159}"/>
    <cellStyle name="Millares 12 7 6 2 4" xfId="25575" xr:uid="{F03C584A-D154-4AB9-B525-5C332D4D738D}"/>
    <cellStyle name="Millares 12 7 6 2 5" xfId="47078" xr:uid="{EE071BD8-2080-4401-880F-D6E8C97A252A}"/>
    <cellStyle name="Millares 12 7 6 2 6" xfId="53682" xr:uid="{F38B5F42-4363-4C35-B2AB-4B00BFF11CE4}"/>
    <cellStyle name="Millares 12 7 6 3" xfId="6208" xr:uid="{EF893C03-23DF-4B0C-AA00-07C3323CC92F}"/>
    <cellStyle name="Millares 12 7 6 3 2" xfId="14474" xr:uid="{29D54E48-D993-487D-AE43-50901226361D}"/>
    <cellStyle name="Millares 12 7 6 3 2 2" xfId="35977" xr:uid="{99538085-AF1B-4E34-AD07-1BB035A95FDD}"/>
    <cellStyle name="Millares 12 7 6 3 3" xfId="21109" xr:uid="{056B3713-0BE3-47D9-BF36-F7BF4D47EF0C}"/>
    <cellStyle name="Millares 12 7 6 3 3 2" xfId="42612" xr:uid="{2BA2BD9F-2C99-463F-819B-DC79EB541AD3}"/>
    <cellStyle name="Millares 12 7 6 3 4" xfId="27714" xr:uid="{0710CF4F-7340-4F09-A9CD-C42FF5B810F7}"/>
    <cellStyle name="Millares 12 7 6 3 5" xfId="49217" xr:uid="{2A6B125F-F5D1-4043-A432-D038022F16A3}"/>
    <cellStyle name="Millares 12 7 6 3 6" xfId="55821" xr:uid="{08CD8879-223C-4C51-8401-03AF49BC5A79}"/>
    <cellStyle name="Millares 12 7 6 4" xfId="7849" xr:uid="{F40163EE-FB0B-44C1-9110-58F18E231926}"/>
    <cellStyle name="Millares 12 7 6 4 2" xfId="29352" xr:uid="{28AB4840-4AFA-406D-9E46-B0B876AA27DF}"/>
    <cellStyle name="Millares 12 7 6 5" xfId="9506" xr:uid="{F1C1C1C5-6038-46C2-B1DC-72F9EFA2DBA0}"/>
    <cellStyle name="Millares 12 7 6 5 2" xfId="31009" xr:uid="{600573D1-38FE-41A9-A866-FE6128F9DE8F}"/>
    <cellStyle name="Millares 12 7 6 6" xfId="16141" xr:uid="{DE82E9B9-6FC6-4E1F-ABB5-E0968995196E}"/>
    <cellStyle name="Millares 12 7 6 6 2" xfId="37644" xr:uid="{A26137EB-ECAA-4527-831B-7677B5FFE747}"/>
    <cellStyle name="Millares 12 7 6 7" xfId="22746" xr:uid="{5C94F5EE-90E8-4544-8FC3-E0A68FC683D7}"/>
    <cellStyle name="Millares 12 7 6 8" xfId="44249" xr:uid="{6B22FAF8-5221-45CB-B956-3BEF3E22F429}"/>
    <cellStyle name="Millares 12 7 6 9" xfId="50853" xr:uid="{543CF73A-97F4-49C2-AB2F-D37F7B88072D}"/>
    <cellStyle name="Millares 12 7 7" xfId="1928" xr:uid="{EA0A1695-CE82-4665-BC12-55F92AD21AD5}"/>
    <cellStyle name="Millares 12 7 7 2" xfId="10194" xr:uid="{BD92D2E8-0CF3-4B3A-8DCE-1625B6541E29}"/>
    <cellStyle name="Millares 12 7 7 2 2" xfId="31697" xr:uid="{47A382E3-8937-44BA-9F46-F39528BFEB37}"/>
    <cellStyle name="Millares 12 7 7 3" xfId="16829" xr:uid="{8C9C6A18-48E4-4B4D-AFEA-7C7F3594E14F}"/>
    <cellStyle name="Millares 12 7 7 3 2" xfId="38332" xr:uid="{CCB5141F-92ED-45C5-8A2B-9C3057B6E18B}"/>
    <cellStyle name="Millares 12 7 7 4" xfId="23434" xr:uid="{01615EA1-F51B-4101-B9EA-12D4ACC2E25F}"/>
    <cellStyle name="Millares 12 7 7 5" xfId="44937" xr:uid="{A07A3096-081C-452B-B4C1-C5CDE8C144E4}"/>
    <cellStyle name="Millares 12 7 7 6" xfId="51541" xr:uid="{F633AF3B-7BDA-413E-9F1F-E9473BD7A8B0}"/>
    <cellStyle name="Millares 12 7 8" xfId="2613" xr:uid="{32B5E88C-3F7E-49EA-A990-44921EADF3C7}"/>
    <cellStyle name="Millares 12 7 8 2" xfId="10879" xr:uid="{EC72E417-73F0-4629-9C32-A1099AD5520F}"/>
    <cellStyle name="Millares 12 7 8 2 2" xfId="32382" xr:uid="{52CB04EB-A7E9-4A4F-9E9E-7D2CFD426CB7}"/>
    <cellStyle name="Millares 12 7 8 3" xfId="17514" xr:uid="{7CE0C26E-F18B-4E39-9B64-EF32641F8727}"/>
    <cellStyle name="Millares 12 7 8 3 2" xfId="39017" xr:uid="{AB3ECDB2-81EC-49A2-8B46-BAA9EAE636B6}"/>
    <cellStyle name="Millares 12 7 8 4" xfId="24119" xr:uid="{FFCEA4FA-B2DE-4D0E-9B66-092B49B76167}"/>
    <cellStyle name="Millares 12 7 8 5" xfId="45622" xr:uid="{0B56E079-3D9A-403A-8495-105ACF651DF8}"/>
    <cellStyle name="Millares 12 7 8 6" xfId="52226" xr:uid="{1F35A074-C056-449E-A21C-03959520A8AF}"/>
    <cellStyle name="Millares 12 7 9" xfId="3124" xr:uid="{D1E294B2-B1E9-4C74-914E-7FFACD09733D}"/>
    <cellStyle name="Millares 12 7 9 2" xfId="11390" xr:uid="{7551BDE8-0FEF-4167-9692-38C90C6184D9}"/>
    <cellStyle name="Millares 12 7 9 2 2" xfId="32893" xr:uid="{0AE40631-FC04-4D3F-AD88-56D27632B196}"/>
    <cellStyle name="Millares 12 7 9 3" xfId="18025" xr:uid="{0247AAF7-BB21-4A66-A0C1-686111BBFA85}"/>
    <cellStyle name="Millares 12 7 9 3 2" xfId="39528" xr:uid="{3D17F917-4E7D-4D2B-B9C4-3082F7318FAA}"/>
    <cellStyle name="Millares 12 7 9 4" xfId="24630" xr:uid="{4BC44FEA-2146-4D34-8093-2A2013FECC24}"/>
    <cellStyle name="Millares 12 7 9 5" xfId="46133" xr:uid="{EA3252E6-AF63-48AD-96CC-5580546206E9}"/>
    <cellStyle name="Millares 12 7 9 6" xfId="52737" xr:uid="{2E3D55C4-6C95-4224-82B8-18CF6A8ED4F1}"/>
    <cellStyle name="Millares 12 8" xfId="8449" xr:uid="{510E9F3C-3956-4353-A87C-15A928CA89F0}"/>
    <cellStyle name="Millares 12 8 2" xfId="29952" xr:uid="{41ED1F2B-0959-4352-A6F0-9CC7E52CDDB8}"/>
    <cellStyle name="Millares 120" xfId="15063" xr:uid="{877E925B-A485-464C-98AF-7306BF9DC4F4}"/>
    <cellStyle name="Millares 120 2" xfId="36566" xr:uid="{06C790B7-058F-4B21-A466-AB0328AA9580}"/>
    <cellStyle name="Millares 121" xfId="15065" xr:uid="{E2774864-2D57-4496-950A-9E05BF9BAF17}"/>
    <cellStyle name="Millares 121 2" xfId="36568" xr:uid="{C6B15579-22B2-40A4-9F84-CF5FECC10AA6}"/>
    <cellStyle name="Millares 122" xfId="15062" xr:uid="{415E8B10-CE63-48CC-B907-B0AF4712ED98}"/>
    <cellStyle name="Millares 122 2" xfId="36565" xr:uid="{B5F99AE5-97E5-4144-8DB7-ADC53F5B2D5A}"/>
    <cellStyle name="Millares 123" xfId="15071" xr:uid="{743BD059-00D7-4723-B102-B1DD8C8DEC3D}"/>
    <cellStyle name="Millares 123 2" xfId="36574" xr:uid="{74EB71D5-D5E0-4EBF-AF08-470614E8530B}"/>
    <cellStyle name="Millares 124" xfId="15061" xr:uid="{29EF33F2-8755-4C6C-962D-52F8A42B23D6}"/>
    <cellStyle name="Millares 124 2" xfId="36564" xr:uid="{F62FEBF5-BB6E-46B7-A90E-A0E4F6733420}"/>
    <cellStyle name="Millares 125" xfId="15058" xr:uid="{FDBD5271-70FB-4F69-89C5-BFC4D5F6A08F}"/>
    <cellStyle name="Millares 125 2" xfId="36561" xr:uid="{6AAFEFE4-711C-4709-888C-D483080BAAEA}"/>
    <cellStyle name="Millares 126" xfId="15075" xr:uid="{396F7945-91A5-46F4-B982-CB7430AB8C62}"/>
    <cellStyle name="Millares 126 2" xfId="36578" xr:uid="{8FAF78C4-6749-4A14-8412-B7B29702E6AB}"/>
    <cellStyle name="Millares 127" xfId="15082" xr:uid="{186B089B-6D1F-4A7C-9A2C-4F4D4D53204C}"/>
    <cellStyle name="Millares 127 2" xfId="36585" xr:uid="{CE67DD09-A435-4F50-8630-91FBEEB1AFA9}"/>
    <cellStyle name="Millares 128" xfId="15079" xr:uid="{067DFD12-4B85-46A2-A48D-EC850134020E}"/>
    <cellStyle name="Millares 128 2" xfId="36582" xr:uid="{0A3B7707-02F2-41C4-9116-8E25E755CEED}"/>
    <cellStyle name="Millares 129" xfId="15076" xr:uid="{687EADEF-4220-410A-9DEF-50C74A93F099}"/>
    <cellStyle name="Millares 129 2" xfId="36579" xr:uid="{540A5C98-DF2B-4F18-86E2-BED39D3C9B5C}"/>
    <cellStyle name="Millares 13" xfId="116" xr:uid="{2A105AD1-6AB3-4E5C-B2D7-9540FFA85AC6}"/>
    <cellStyle name="Millares 130" xfId="15073" xr:uid="{AF101BF1-8A61-4518-880C-E3B776A5344A}"/>
    <cellStyle name="Millares 130 2" xfId="36576" xr:uid="{1BFD0BED-5424-4358-A026-AFDCA80F5E62}"/>
    <cellStyle name="Millares 131" xfId="15068" xr:uid="{79B6FF58-2A1B-464A-B4C0-84750DC50258}"/>
    <cellStyle name="Millares 131 2" xfId="36571" xr:uid="{42757580-F82C-4E14-A77B-153C93A7DCB7}"/>
    <cellStyle name="Millares 132" xfId="8544" xr:uid="{970B3B81-FC02-4DA7-AE0B-43409943522D}"/>
    <cellStyle name="Millares 132 2" xfId="30047" xr:uid="{1B9776BC-F9D8-4F95-8DE2-AC08B0A6B268}"/>
    <cellStyle name="Millares 133" xfId="15074" xr:uid="{C4FBD343-4C17-48BF-AABB-4BF210B364C5}"/>
    <cellStyle name="Millares 133 2" xfId="36577" xr:uid="{B6DDBEC2-A42E-4615-A8CC-74C328134BED}"/>
    <cellStyle name="Millares 134" xfId="15059" xr:uid="{21B8E1AE-88CB-402A-98C4-FCB3E595B5B1}"/>
    <cellStyle name="Millares 134 2" xfId="36562" xr:uid="{3170445A-57EB-4A92-98C2-E809E12B5B73}"/>
    <cellStyle name="Millares 135" xfId="15086" xr:uid="{7F29EA7D-2A19-4C0B-AB66-EBDE8232E5DE}"/>
    <cellStyle name="Millares 135 2" xfId="36589" xr:uid="{43ABB90C-D879-4FE9-8557-0750097C1FB4}"/>
    <cellStyle name="Millares 136" xfId="15083" xr:uid="{63EA3B0E-19AB-4783-A35C-B07F27A46374}"/>
    <cellStyle name="Millares 136 2" xfId="36586" xr:uid="{E42E2517-F3F6-41D4-9199-3198823C687B}"/>
    <cellStyle name="Millares 137" xfId="15057" xr:uid="{D9072705-4BCA-4B3B-801C-3162DB6BA307}"/>
    <cellStyle name="Millares 137 2" xfId="36560" xr:uid="{2DA77622-446F-4679-8636-C282740B8B8C}"/>
    <cellStyle name="Millares 138" xfId="15066" xr:uid="{1DBD5A98-97F7-4EFB-BAE8-03C3DC46BA13}"/>
    <cellStyle name="Millares 138 2" xfId="36569" xr:uid="{E173FFFE-3AE1-458B-AAA6-AD97081E40DA}"/>
    <cellStyle name="Millares 139" xfId="15067" xr:uid="{96B5C60D-B40A-4CB0-B712-79ED8DCB82FC}"/>
    <cellStyle name="Millares 139 2" xfId="36570" xr:uid="{1B697531-7487-4F40-BD27-E77759DF0DF9}"/>
    <cellStyle name="Millares 14" xfId="120" xr:uid="{5C3293D8-5376-4BA3-86AA-9D5336E289BE}"/>
    <cellStyle name="Millares 14 10" xfId="1827" xr:uid="{B2B7DB44-71FD-46D7-84AA-0359D311525D}"/>
    <cellStyle name="Millares 14 10 2" xfId="10093" xr:uid="{2832A9C8-FFBC-4968-A5C6-542277D46CF0}"/>
    <cellStyle name="Millares 14 10 2 2" xfId="31596" xr:uid="{87EF2962-8019-4F50-8C74-2BC1CB485B61}"/>
    <cellStyle name="Millares 14 10 3" xfId="16728" xr:uid="{1D148B9D-1B58-44E3-91D6-6967696CCD6A}"/>
    <cellStyle name="Millares 14 10 3 2" xfId="38231" xr:uid="{9625A7BE-F75B-4162-8067-2A0B4B0830AC}"/>
    <cellStyle name="Millares 14 10 4" xfId="23333" xr:uid="{1C4EFAB3-52C3-4611-B8C5-61A27C51A019}"/>
    <cellStyle name="Millares 14 10 5" xfId="44836" xr:uid="{2EC7DDEF-A758-4C24-9A4D-EB3E34ADB018}"/>
    <cellStyle name="Millares 14 10 6" xfId="51440" xr:uid="{33B068C1-B9CF-4A06-BD0C-B6F995D918CF}"/>
    <cellStyle name="Millares 14 11" xfId="2512" xr:uid="{6F972A9D-3A24-4F99-90A0-34D8FD8E220F}"/>
    <cellStyle name="Millares 14 11 2" xfId="10778" xr:uid="{64E77B00-3EE9-40DE-AB5F-961B9D47CC38}"/>
    <cellStyle name="Millares 14 11 2 2" xfId="32281" xr:uid="{548E238A-1804-49F9-ADA8-8B3F8AC648C5}"/>
    <cellStyle name="Millares 14 11 3" xfId="17413" xr:uid="{8C9FD8EA-A288-4445-BEA8-8F52892CE207}"/>
    <cellStyle name="Millares 14 11 3 2" xfId="38916" xr:uid="{BAE623F4-F142-4C58-AD17-FF4FF0348D26}"/>
    <cellStyle name="Millares 14 11 4" xfId="24018" xr:uid="{E04C2AE4-25A1-4CAF-B26B-56E0746F9338}"/>
    <cellStyle name="Millares 14 11 5" xfId="45521" xr:uid="{4778117A-0CF8-4B2A-8670-DE0E0AE7CD47}"/>
    <cellStyle name="Millares 14 11 6" xfId="52125" xr:uid="{3D759061-C311-462F-88A1-A8F9903C2111}"/>
    <cellStyle name="Millares 14 12" xfId="3023" xr:uid="{7DA57394-1AD5-4E0D-8784-C5DFA031A097}"/>
    <cellStyle name="Millares 14 12 2" xfId="11289" xr:uid="{A99C50BA-1D4C-47B9-8E06-96780B19397B}"/>
    <cellStyle name="Millares 14 12 2 2" xfId="32792" xr:uid="{1BBCFF70-9CE1-4D89-9417-4F68BD4070A7}"/>
    <cellStyle name="Millares 14 12 3" xfId="17924" xr:uid="{666DE689-F829-48C0-94F2-912416BE2AF2}"/>
    <cellStyle name="Millares 14 12 3 2" xfId="39427" xr:uid="{0CBBEA0C-FEE6-4193-8D44-FA2D3B3772AB}"/>
    <cellStyle name="Millares 14 12 4" xfId="24529" xr:uid="{9E4BF908-0170-4F0C-891D-61C715568FE8}"/>
    <cellStyle name="Millares 14 12 5" xfId="46032" xr:uid="{8C6F9D21-C776-4F41-8F71-DEA894A717C4}"/>
    <cellStyle name="Millares 14 12 6" xfId="52636" xr:uid="{FEA4F7B3-B9F1-4A57-9857-EE8C6AE148EE}"/>
    <cellStyle name="Millares 14 13" xfId="4658" xr:uid="{7A4BAD4D-F62B-4B74-9045-6F69E8AFFC96}"/>
    <cellStyle name="Millares 14 13 2" xfId="12924" xr:uid="{C317CFEA-B40D-456C-B4CA-81133B4245FC}"/>
    <cellStyle name="Millares 14 13 2 2" xfId="34427" xr:uid="{9899FAC2-6628-411E-9606-2DB135AAA459}"/>
    <cellStyle name="Millares 14 13 3" xfId="19559" xr:uid="{82EAE6F0-9DD0-4B0E-A7AD-562233CDC906}"/>
    <cellStyle name="Millares 14 13 3 2" xfId="41062" xr:uid="{825708B2-8F7D-4BFD-B98A-1150D7B2A77E}"/>
    <cellStyle name="Millares 14 13 4" xfId="26164" xr:uid="{9B75DC64-FCDE-4DC9-B5B5-170B0AABF1D8}"/>
    <cellStyle name="Millares 14 13 5" xfId="47667" xr:uid="{256CB792-D489-46E4-8230-3F649372CF4A}"/>
    <cellStyle name="Millares 14 13 6" xfId="54271" xr:uid="{863003E9-3CF1-48A7-953A-FE0A0BA96F7B}"/>
    <cellStyle name="Millares 14 14" xfId="5161" xr:uid="{55EBF1F9-1542-4485-B2E2-57A58B184C31}"/>
    <cellStyle name="Millares 14 14 2" xfId="13427" xr:uid="{FDA1ACB4-D5DF-4F6E-8116-BA313EF86A96}"/>
    <cellStyle name="Millares 14 14 2 2" xfId="34930" xr:uid="{0098873B-F980-4823-B5D2-8AB07CD6D887}"/>
    <cellStyle name="Millares 14 14 3" xfId="20062" xr:uid="{245A677E-1A99-40D9-BE8C-4F074F7BCB3D}"/>
    <cellStyle name="Millares 14 14 3 2" xfId="41565" xr:uid="{04ED74F2-18C5-4AB2-8A74-DDB285D9A21A}"/>
    <cellStyle name="Millares 14 14 4" xfId="26667" xr:uid="{A11E6E7C-3E66-4744-9BE9-30EDBB106B35}"/>
    <cellStyle name="Millares 14 14 5" xfId="48170" xr:uid="{55A3AFE8-5DE2-465D-9331-201813FC340D}"/>
    <cellStyle name="Millares 14 14 6" xfId="54774" xr:uid="{B040A4A1-08A7-4003-AAC4-07FC60DD9D40}"/>
    <cellStyle name="Millares 14 15" xfId="6802" xr:uid="{3CBA2761-7A18-4DDB-A8C3-5F2AF33E21AD}"/>
    <cellStyle name="Millares 14 15 2" xfId="28305" xr:uid="{6264EC57-7993-41F1-8EFA-12E5A4798578}"/>
    <cellStyle name="Millares 14 16" xfId="8456" xr:uid="{9058E533-DD18-4C81-918C-A1764F5263AA}"/>
    <cellStyle name="Millares 14 16 2" xfId="29959" xr:uid="{57CF3E25-FC64-4F3D-9C91-89D19D22AE30}"/>
    <cellStyle name="Millares 14 17" xfId="15095" xr:uid="{5FC8C2B1-4666-4325-AA5B-C80E22D65405}"/>
    <cellStyle name="Millares 14 17 2" xfId="36598" xr:uid="{CCDACC5F-F43E-44AF-A6C9-BB198D39FFAE}"/>
    <cellStyle name="Millares 14 18" xfId="21700" xr:uid="{45075251-3B92-44BF-82F1-DBD4AB122AED}"/>
    <cellStyle name="Millares 14 19" xfId="43203" xr:uid="{AC8DCEF0-C16E-4613-9B70-1034313DD1F8}"/>
    <cellStyle name="Millares 14 2" xfId="158" xr:uid="{42C6E83A-8455-48D6-889A-98FEE0469C98}"/>
    <cellStyle name="Millares 14 2 10" xfId="4695" xr:uid="{2031AE8E-AC70-45EA-AB79-CA68356E467E}"/>
    <cellStyle name="Millares 14 2 10 2" xfId="12961" xr:uid="{BC99E626-3E2F-4F42-AC41-D4A3525DF5F3}"/>
    <cellStyle name="Millares 14 2 10 2 2" xfId="34464" xr:uid="{DBA45F6F-171F-4755-977E-12C2AD055A9C}"/>
    <cellStyle name="Millares 14 2 10 3" xfId="19596" xr:uid="{64CF211D-2B96-48CE-B524-17391FDAD04A}"/>
    <cellStyle name="Millares 14 2 10 3 2" xfId="41099" xr:uid="{10E4D2CB-B7C2-48E1-952C-4AC699F415A9}"/>
    <cellStyle name="Millares 14 2 10 4" xfId="26201" xr:uid="{5E5E70F2-1624-4FE5-B738-A042F1DC70D7}"/>
    <cellStyle name="Millares 14 2 10 5" xfId="47704" xr:uid="{C6E68610-ADA0-4946-8AAB-75ADA1BB4D60}"/>
    <cellStyle name="Millares 14 2 10 6" xfId="54308" xr:uid="{4B0E5FCC-4E42-4B9D-9BE4-AF519F7FB35F}"/>
    <cellStyle name="Millares 14 2 11" xfId="5198" xr:uid="{EC45D89C-2ADD-4FAA-AB16-F60B91FED4C9}"/>
    <cellStyle name="Millares 14 2 11 2" xfId="13464" xr:uid="{99C57155-AEF7-44B5-99FB-2F7639B75FAB}"/>
    <cellStyle name="Millares 14 2 11 2 2" xfId="34967" xr:uid="{59F2E2A6-C439-4A6B-A820-44C78BF851B1}"/>
    <cellStyle name="Millares 14 2 11 3" xfId="20099" xr:uid="{E68BB5BC-F998-4C31-A13D-EF825D39E13F}"/>
    <cellStyle name="Millares 14 2 11 3 2" xfId="41602" xr:uid="{A8791137-579F-48E0-984D-223417968815}"/>
    <cellStyle name="Millares 14 2 11 4" xfId="26704" xr:uid="{0A9E7E1B-9FEA-4BBA-BF89-3D26F5C472AB}"/>
    <cellStyle name="Millares 14 2 11 5" xfId="48207" xr:uid="{55C36EF5-17C5-4EAE-A4E3-AC24F8E0852F}"/>
    <cellStyle name="Millares 14 2 11 6" xfId="54811" xr:uid="{05657612-15A0-427C-95F2-F547F0931BF6}"/>
    <cellStyle name="Millares 14 2 12" xfId="6839" xr:uid="{930DA164-8FDF-4529-A49E-D1B7DB6407D6}"/>
    <cellStyle name="Millares 14 2 12 2" xfId="28342" xr:uid="{517779AF-FD7A-48FF-A6D8-436E7B127C49}"/>
    <cellStyle name="Millares 14 2 13" xfId="8493" xr:uid="{1CF86158-CB4B-4AAD-BD2B-9557DA8799B5}"/>
    <cellStyle name="Millares 14 2 13 2" xfId="29996" xr:uid="{408950B5-4259-4170-96D8-2DA7427D7601}"/>
    <cellStyle name="Millares 14 2 14" xfId="15132" xr:uid="{A381B028-FD17-4AB7-8183-6F7D3C8B1960}"/>
    <cellStyle name="Millares 14 2 14 2" xfId="36635" xr:uid="{EFE7E888-D8B2-444D-BE93-10C88618FFE6}"/>
    <cellStyle name="Millares 14 2 15" xfId="21737" xr:uid="{C95A1667-B8E9-4357-840D-4426B78FE2A6}"/>
    <cellStyle name="Millares 14 2 16" xfId="43240" xr:uid="{FBA18800-CDFB-4E1F-B92E-D698A04718DE}"/>
    <cellStyle name="Millares 14 2 17" xfId="49844" xr:uid="{D5B8CD2F-9DBC-49DA-8603-D8C8472D9251}"/>
    <cellStyle name="Millares 14 2 2" xfId="490" xr:uid="{62313036-5448-46F0-88DC-9A5350DD6806}"/>
    <cellStyle name="Millares 14 2 2 10" xfId="7101" xr:uid="{BB062375-5D03-4301-B04A-7F42C5F0DF4B}"/>
    <cellStyle name="Millares 14 2 2 10 2" xfId="28604" xr:uid="{1EF3D4C6-8B2C-4874-BB37-A0BA39A2B514}"/>
    <cellStyle name="Millares 14 2 2 11" xfId="8757" xr:uid="{D1482596-720E-4971-9D72-C30A7ED57359}"/>
    <cellStyle name="Millares 14 2 2 11 2" xfId="30260" xr:uid="{20504D05-F652-4F17-A088-F3528A7F6F18}"/>
    <cellStyle name="Millares 14 2 2 12" xfId="15393" xr:uid="{995339B0-40CA-42E8-B924-DEE8366C02E8}"/>
    <cellStyle name="Millares 14 2 2 12 2" xfId="36896" xr:uid="{68A859C6-6DC7-417C-861A-FF1287A41F4F}"/>
    <cellStyle name="Millares 14 2 2 13" xfId="21998" xr:uid="{F5360FB2-DF3A-47FD-9B5B-E067D38BE9EA}"/>
    <cellStyle name="Millares 14 2 2 14" xfId="43501" xr:uid="{1AC566DC-8E03-4988-BE0F-F8B3D91E7BC0}"/>
    <cellStyle name="Millares 14 2 2 15" xfId="50105" xr:uid="{26C255D8-C91D-4240-8165-38408935FB6A}"/>
    <cellStyle name="Millares 14 2 2 2" xfId="772" xr:uid="{DB5DC2BF-1943-4264-8389-79305F686729}"/>
    <cellStyle name="Millares 14 2 2 2 10" xfId="15673" xr:uid="{EF65DF0A-FD93-4C27-90E7-A11BDF9B77DC}"/>
    <cellStyle name="Millares 14 2 2 2 10 2" xfId="37176" xr:uid="{7D319ABC-9821-424C-B18B-20DC3E498170}"/>
    <cellStyle name="Millares 14 2 2 2 11" xfId="22278" xr:uid="{3ADF41A7-A2D0-43BD-9C90-3A29D21A27BD}"/>
    <cellStyle name="Millares 14 2 2 2 12" xfId="43781" xr:uid="{71BCE388-2225-4975-B367-6CB1F35309C1}"/>
    <cellStyle name="Millares 14 2 2 2 13" xfId="50385" xr:uid="{F068B525-26A5-4AA6-BCBC-AC3282732308}"/>
    <cellStyle name="Millares 14 2 2 2 2" xfId="1718" xr:uid="{96EDFFF1-00F3-4CAF-BF53-385572E5F853}"/>
    <cellStyle name="Millares 14 2 2 2 2 2" xfId="4547" xr:uid="{BBF17A60-CF7F-41E5-899B-D9A8213CD6CF}"/>
    <cellStyle name="Millares 14 2 2 2 2 2 2" xfId="12813" xr:uid="{11CD518D-9E7D-4C9C-820B-1671AD40C746}"/>
    <cellStyle name="Millares 14 2 2 2 2 2 2 2" xfId="34316" xr:uid="{919429FC-617F-436A-9F8A-A55D136307AA}"/>
    <cellStyle name="Millares 14 2 2 2 2 2 3" xfId="19448" xr:uid="{043BE305-F830-4CFB-9C9D-D79924B0E05E}"/>
    <cellStyle name="Millares 14 2 2 2 2 2 3 2" xfId="40951" xr:uid="{2E28F455-917A-4B27-BCD2-57436621B105}"/>
    <cellStyle name="Millares 14 2 2 2 2 2 4" xfId="26053" xr:uid="{E6A2AF3C-AA49-4F37-BFE2-265854F1D718}"/>
    <cellStyle name="Millares 14 2 2 2 2 2 5" xfId="47556" xr:uid="{346F7962-903B-467B-BF34-B00898FBC4A0}"/>
    <cellStyle name="Millares 14 2 2 2 2 2 6" xfId="54160" xr:uid="{F0B8A9A5-0715-47D1-B567-5717871AAAE9}"/>
    <cellStyle name="Millares 14 2 2 2 2 3" xfId="6686" xr:uid="{D484E1D4-3EF7-4213-B3BD-921272329256}"/>
    <cellStyle name="Millares 14 2 2 2 2 3 2" xfId="14952" xr:uid="{82BEE12E-13E5-41A7-85A2-68E96E6CF71D}"/>
    <cellStyle name="Millares 14 2 2 2 2 3 2 2" xfId="36455" xr:uid="{6F79D268-8EC1-4D99-9EC1-64A543A65E04}"/>
    <cellStyle name="Millares 14 2 2 2 2 3 3" xfId="21587" xr:uid="{F93E6D71-76E4-4067-B8E1-C73D0CBFECA1}"/>
    <cellStyle name="Millares 14 2 2 2 2 3 3 2" xfId="43090" xr:uid="{7C33F519-1A9F-4152-A93C-1773ACFCAF15}"/>
    <cellStyle name="Millares 14 2 2 2 2 3 4" xfId="28192" xr:uid="{F27F52C9-D1E2-4299-A66F-000D2389C1A1}"/>
    <cellStyle name="Millares 14 2 2 2 2 3 5" xfId="49695" xr:uid="{E9E36D83-3BEC-471D-892F-593AA2D331B2}"/>
    <cellStyle name="Millares 14 2 2 2 2 3 6" xfId="56299" xr:uid="{D097F872-ECC2-495C-99BE-2AA30D98C426}"/>
    <cellStyle name="Millares 14 2 2 2 2 4" xfId="8327" xr:uid="{73CC7068-0944-4E24-9BA7-1C2C56107994}"/>
    <cellStyle name="Millares 14 2 2 2 2 4 2" xfId="29830" xr:uid="{13D7D969-7D4B-435A-8E71-C045ACE0DAE2}"/>
    <cellStyle name="Millares 14 2 2 2 2 5" xfId="9984" xr:uid="{B16FC6E5-01E9-475D-97CA-606C84748EEC}"/>
    <cellStyle name="Millares 14 2 2 2 2 5 2" xfId="31487" xr:uid="{BE68D9BD-11CB-4D34-948C-B0E75F1469C1}"/>
    <cellStyle name="Millares 14 2 2 2 2 6" xfId="16619" xr:uid="{C6011B4B-492F-4B2F-8482-42F9BE3C8C5A}"/>
    <cellStyle name="Millares 14 2 2 2 2 6 2" xfId="38122" xr:uid="{508211DB-BD76-4DB5-999C-12F1B6D981C9}"/>
    <cellStyle name="Millares 14 2 2 2 2 7" xfId="23224" xr:uid="{277F0486-F666-4907-A3D0-DFEE114A72C0}"/>
    <cellStyle name="Millares 14 2 2 2 2 8" xfId="44727" xr:uid="{BC4603CD-C4B7-4160-94C6-44E03E1C86A1}"/>
    <cellStyle name="Millares 14 2 2 2 2 9" xfId="51331" xr:uid="{D8A851BF-69F3-4ED7-BE6C-7DE8E0DB292E}"/>
    <cellStyle name="Millares 14 2 2 2 3" xfId="2405" xr:uid="{C867829A-2920-4745-9D68-BCB8CFBC8361}"/>
    <cellStyle name="Millares 14 2 2 2 3 2" xfId="10671" xr:uid="{DE0E27EB-0E31-4891-9FEB-D73280F6D8BA}"/>
    <cellStyle name="Millares 14 2 2 2 3 2 2" xfId="32174" xr:uid="{2E5414AC-D1E8-4120-A8D7-881310D04E97}"/>
    <cellStyle name="Millares 14 2 2 2 3 3" xfId="17306" xr:uid="{E3BA6460-C1C5-4DD8-9821-E96938CAE0CD}"/>
    <cellStyle name="Millares 14 2 2 2 3 3 2" xfId="38809" xr:uid="{F3F809D6-88F9-48A4-A45B-41283879B586}"/>
    <cellStyle name="Millares 14 2 2 2 3 4" xfId="23911" xr:uid="{4156FDC9-1E5F-429F-BF56-AE30B99F5EA0}"/>
    <cellStyle name="Millares 14 2 2 2 3 5" xfId="45414" xr:uid="{DC6736FF-9D05-4D73-B6FB-F0AABEFEFB0E}"/>
    <cellStyle name="Millares 14 2 2 2 3 6" xfId="52018" xr:uid="{6A04F83C-6BE6-453B-B2BE-0C0EA23D577F}"/>
    <cellStyle name="Millares 14 2 2 2 4" xfId="2922" xr:uid="{282CF951-5ED7-4B4B-85B8-D5AB03497C52}"/>
    <cellStyle name="Millares 14 2 2 2 4 2" xfId="11188" xr:uid="{B59274DB-77A8-412D-A587-9988340AA15C}"/>
    <cellStyle name="Millares 14 2 2 2 4 2 2" xfId="32691" xr:uid="{9ADF98F4-686F-49FA-9B72-698D93B28989}"/>
    <cellStyle name="Millares 14 2 2 2 4 3" xfId="17823" xr:uid="{170892E5-A9CF-42DD-B673-7822B7ECA9DE}"/>
    <cellStyle name="Millares 14 2 2 2 4 3 2" xfId="39326" xr:uid="{EC8EDC11-987B-4AA9-BC4E-37AB2E1928BE}"/>
    <cellStyle name="Millares 14 2 2 2 4 4" xfId="24428" xr:uid="{84F9C6AE-45AC-46FA-8599-61EE643E6C23}"/>
    <cellStyle name="Millares 14 2 2 2 4 5" xfId="45931" xr:uid="{D3729783-CCEF-4724-BD53-CDFA4FDAC00A}"/>
    <cellStyle name="Millares 14 2 2 2 4 6" xfId="52535" xr:uid="{B19DA83E-7EA5-4901-98A7-F646348777B7}"/>
    <cellStyle name="Millares 14 2 2 2 5" xfId="3601" xr:uid="{6B83A8D7-C452-49FF-9E54-453D1F0732E0}"/>
    <cellStyle name="Millares 14 2 2 2 5 2" xfId="11867" xr:uid="{06020FBC-13E9-4237-91B1-3023C6143062}"/>
    <cellStyle name="Millares 14 2 2 2 5 2 2" xfId="33370" xr:uid="{6DF0834E-0E94-4752-979B-DB91167F559D}"/>
    <cellStyle name="Millares 14 2 2 2 5 3" xfId="18502" xr:uid="{21AF5A42-FFF4-4656-BB9F-EABAC8E7B4DF}"/>
    <cellStyle name="Millares 14 2 2 2 5 3 2" xfId="40005" xr:uid="{0F640F58-1EA2-457B-A9DF-CDD930B69912}"/>
    <cellStyle name="Millares 14 2 2 2 5 4" xfId="25107" xr:uid="{21CADC4E-188D-44EC-B5CD-83A92D5D958C}"/>
    <cellStyle name="Millares 14 2 2 2 5 5" xfId="46610" xr:uid="{15A6BDF2-5F2C-4465-A2FF-B6D3E52410C1}"/>
    <cellStyle name="Millares 14 2 2 2 5 6" xfId="53214" xr:uid="{ED8B7B7C-29B9-4AB5-AEC7-9B4CEB58DEAD}"/>
    <cellStyle name="Millares 14 2 2 2 6" xfId="5066" xr:uid="{CC157E65-0D4C-4638-8752-731C57CE0DE2}"/>
    <cellStyle name="Millares 14 2 2 2 6 2" xfId="13332" xr:uid="{1011BCCC-16E3-4D08-B12E-A3856DDF03F0}"/>
    <cellStyle name="Millares 14 2 2 2 6 2 2" xfId="34835" xr:uid="{A9281DAB-4400-4D45-8CE0-A4897FE4C3FC}"/>
    <cellStyle name="Millares 14 2 2 2 6 3" xfId="19967" xr:uid="{A5106789-12E5-4E80-B337-A1D61AC37F6A}"/>
    <cellStyle name="Millares 14 2 2 2 6 3 2" xfId="41470" xr:uid="{8F38C75F-E6F4-44DD-A910-84221CA8629B}"/>
    <cellStyle name="Millares 14 2 2 2 6 4" xfId="26572" xr:uid="{71751EC7-4AC1-4BD0-B527-659F5566F8FD}"/>
    <cellStyle name="Millares 14 2 2 2 6 5" xfId="48075" xr:uid="{25E7EB54-22DD-4826-A7FE-8D3E97EC67F7}"/>
    <cellStyle name="Millares 14 2 2 2 6 6" xfId="54679" xr:uid="{BC55998C-8E88-4D21-B148-8360D64C9BEB}"/>
    <cellStyle name="Millares 14 2 2 2 7" xfId="5740" xr:uid="{71BB0A60-A371-4FB5-B5A8-8566467CA3E5}"/>
    <cellStyle name="Millares 14 2 2 2 7 2" xfId="14006" xr:uid="{D98BC42D-3E85-48F2-AA76-8250025BE8E9}"/>
    <cellStyle name="Millares 14 2 2 2 7 2 2" xfId="35509" xr:uid="{C03CC776-0681-4103-8024-3A4283BE9FE3}"/>
    <cellStyle name="Millares 14 2 2 2 7 3" xfId="20641" xr:uid="{CE68941B-81E8-49BF-B1A7-47D6A83F6450}"/>
    <cellStyle name="Millares 14 2 2 2 7 3 2" xfId="42144" xr:uid="{0ED19F09-7D9A-4271-B2C6-A087C51C4DF2}"/>
    <cellStyle name="Millares 14 2 2 2 7 4" xfId="27246" xr:uid="{249B5086-82EF-43A3-B46D-C9DF6E5B1E6C}"/>
    <cellStyle name="Millares 14 2 2 2 7 5" xfId="48749" xr:uid="{3E4B17E1-6383-4F54-822A-619F73B8B0BB}"/>
    <cellStyle name="Millares 14 2 2 2 7 6" xfId="55353" xr:uid="{B9C56402-477D-4F2C-A0FA-0EE65EC9F7E5}"/>
    <cellStyle name="Millares 14 2 2 2 8" xfId="7381" xr:uid="{7ADC51DE-E158-4E2D-8FA9-64CBD981B9EA}"/>
    <cellStyle name="Millares 14 2 2 2 8 2" xfId="28884" xr:uid="{DE2B577D-FEA6-4A48-83D1-EB7F45FFB7D6}"/>
    <cellStyle name="Millares 14 2 2 2 9" xfId="9038" xr:uid="{42E05552-E3A4-4848-8431-0975AF33AB5F}"/>
    <cellStyle name="Millares 14 2 2 2 9 2" xfId="30541" xr:uid="{71E0502C-B683-4D8B-96C2-26904D4D02AF}"/>
    <cellStyle name="Millares 14 2 2 3" xfId="1042" xr:uid="{0DFC1E41-F736-4B6E-B794-B5229F6E7913}"/>
    <cellStyle name="Millares 14 2 2 3 2" xfId="3871" xr:uid="{AF994BB8-CBA4-4B55-AD61-ED196E3A121A}"/>
    <cellStyle name="Millares 14 2 2 3 2 2" xfId="12137" xr:uid="{FA7DCED5-2399-41C2-9AFE-90BF3437E73E}"/>
    <cellStyle name="Millares 14 2 2 3 2 2 2" xfId="33640" xr:uid="{A89EF36A-4B14-4AED-9D82-164DC136192D}"/>
    <cellStyle name="Millares 14 2 2 3 2 3" xfId="18772" xr:uid="{5415800B-FEC9-4F6B-B6DF-861BC5D74B56}"/>
    <cellStyle name="Millares 14 2 2 3 2 3 2" xfId="40275" xr:uid="{C1BEA7E2-C94C-4A39-8A37-8AF57EC91342}"/>
    <cellStyle name="Millares 14 2 2 3 2 4" xfId="25377" xr:uid="{11A37C1B-006B-47FC-BF6B-4D4DE3DC3D7B}"/>
    <cellStyle name="Millares 14 2 2 3 2 5" xfId="46880" xr:uid="{FA7234BB-214A-46A5-8E45-4725E842FC58}"/>
    <cellStyle name="Millares 14 2 2 3 2 6" xfId="53484" xr:uid="{BEC970FA-ED48-4703-9100-53EB2FE1691A}"/>
    <cellStyle name="Millares 14 2 2 3 3" xfId="6010" xr:uid="{1391858D-20CB-4A5E-A676-D62DFBA9EB32}"/>
    <cellStyle name="Millares 14 2 2 3 3 2" xfId="14276" xr:uid="{C470B5E1-DB52-4B7F-8939-6F914885E18C}"/>
    <cellStyle name="Millares 14 2 2 3 3 2 2" xfId="35779" xr:uid="{A87064F8-B1F6-482B-BAA9-C0AED16B4CF5}"/>
    <cellStyle name="Millares 14 2 2 3 3 3" xfId="20911" xr:uid="{FE7D44BA-FBD5-4DE9-8E38-844237A8B2D0}"/>
    <cellStyle name="Millares 14 2 2 3 3 3 2" xfId="42414" xr:uid="{8AF0861C-2EA3-41CA-A462-B9196E27EA09}"/>
    <cellStyle name="Millares 14 2 2 3 3 4" xfId="27516" xr:uid="{4978BF99-E494-4E4C-99E5-797DA6344EA7}"/>
    <cellStyle name="Millares 14 2 2 3 3 5" xfId="49019" xr:uid="{ABF5AB57-AF1E-402B-B994-CCE18005B145}"/>
    <cellStyle name="Millares 14 2 2 3 3 6" xfId="55623" xr:uid="{653EC014-5611-4DB6-9287-8AFE197EBE43}"/>
    <cellStyle name="Millares 14 2 2 3 4" xfId="7651" xr:uid="{29052D18-7A18-47A1-8167-FB0B976B3179}"/>
    <cellStyle name="Millares 14 2 2 3 4 2" xfId="29154" xr:uid="{EF3D1487-0917-4FF7-8848-EFD28CD6837D}"/>
    <cellStyle name="Millares 14 2 2 3 5" xfId="9308" xr:uid="{51005F5B-D82F-4C39-A68A-C1B55BE3DD57}"/>
    <cellStyle name="Millares 14 2 2 3 5 2" xfId="30811" xr:uid="{95B1672F-13BF-41A5-B4DA-978807CCD62C}"/>
    <cellStyle name="Millares 14 2 2 3 6" xfId="15943" xr:uid="{4870597C-9380-4196-8C0D-5486F2AEDDE1}"/>
    <cellStyle name="Millares 14 2 2 3 6 2" xfId="37446" xr:uid="{40C89320-639D-477A-96FD-6DA4AEC32785}"/>
    <cellStyle name="Millares 14 2 2 3 7" xfId="22548" xr:uid="{D76D846D-FAF3-4BC7-B1B8-48BCB14F5209}"/>
    <cellStyle name="Millares 14 2 2 3 8" xfId="44051" xr:uid="{62FC81FE-ED13-4C93-A88A-893A0FAA6A0B}"/>
    <cellStyle name="Millares 14 2 2 3 9" xfId="50655" xr:uid="{5386B79F-CC0C-40D4-A188-A0FB96420740}"/>
    <cellStyle name="Millares 14 2 2 4" xfId="1438" xr:uid="{E73D47C2-535A-481E-98DC-5E38013E667A}"/>
    <cellStyle name="Millares 14 2 2 4 2" xfId="4267" xr:uid="{59FC4EB6-DED9-4C30-9A04-2792D22A54AE}"/>
    <cellStyle name="Millares 14 2 2 4 2 2" xfId="12533" xr:uid="{DD896D30-FD81-473A-B04C-F3BC444CCE0A}"/>
    <cellStyle name="Millares 14 2 2 4 2 2 2" xfId="34036" xr:uid="{A8582464-1ED9-43EF-9DCB-48D57221A982}"/>
    <cellStyle name="Millares 14 2 2 4 2 3" xfId="19168" xr:uid="{EDDE181B-F626-4082-9B30-4198B441CD94}"/>
    <cellStyle name="Millares 14 2 2 4 2 3 2" xfId="40671" xr:uid="{A04846E8-4E48-4065-9237-C6AAC1492E79}"/>
    <cellStyle name="Millares 14 2 2 4 2 4" xfId="25773" xr:uid="{0586E514-83AD-4352-A300-FA5FDACB826A}"/>
    <cellStyle name="Millares 14 2 2 4 2 5" xfId="47276" xr:uid="{88BB1A6D-082C-48AD-9FEF-5957C3BA8E55}"/>
    <cellStyle name="Millares 14 2 2 4 2 6" xfId="53880" xr:uid="{D64B52DE-6B52-4158-8B12-3CBAB3F533EF}"/>
    <cellStyle name="Millares 14 2 2 4 3" xfId="6406" xr:uid="{87440BB4-294C-48D3-BF57-672A5C6DF06A}"/>
    <cellStyle name="Millares 14 2 2 4 3 2" xfId="14672" xr:uid="{2E8013E1-DBDE-4DAD-A22D-1726196BC400}"/>
    <cellStyle name="Millares 14 2 2 4 3 2 2" xfId="36175" xr:uid="{C85C9DA7-93E3-4452-9F5D-EE08F1F57E5F}"/>
    <cellStyle name="Millares 14 2 2 4 3 3" xfId="21307" xr:uid="{83B2623E-A841-468C-AD81-ECA63AE50B9D}"/>
    <cellStyle name="Millares 14 2 2 4 3 3 2" xfId="42810" xr:uid="{1927AFAB-90A2-4B9A-8AC3-917C83E50411}"/>
    <cellStyle name="Millares 14 2 2 4 3 4" xfId="27912" xr:uid="{9E9CE92A-262D-4664-B8EF-AC6D42B7D215}"/>
    <cellStyle name="Millares 14 2 2 4 3 5" xfId="49415" xr:uid="{C79ABFA6-9A81-46CE-BCE9-1E7A70A53B8E}"/>
    <cellStyle name="Millares 14 2 2 4 3 6" xfId="56019" xr:uid="{3D6A01B0-BEDF-4F7E-8793-62F2520F3563}"/>
    <cellStyle name="Millares 14 2 2 4 4" xfId="8047" xr:uid="{5666A5E5-FC0D-4108-B24D-AB34D1954DD5}"/>
    <cellStyle name="Millares 14 2 2 4 4 2" xfId="29550" xr:uid="{BE2CBCA8-0D80-4302-89EB-AAFCE357D343}"/>
    <cellStyle name="Millares 14 2 2 4 5" xfId="9704" xr:uid="{764932E8-0CF8-4895-9D56-8EB28D8E1A98}"/>
    <cellStyle name="Millares 14 2 2 4 5 2" xfId="31207" xr:uid="{EE1E48DD-2398-432C-99D9-7C6070E46734}"/>
    <cellStyle name="Millares 14 2 2 4 6" xfId="16339" xr:uid="{1758F93A-FE3C-44A3-A947-26A968CDB877}"/>
    <cellStyle name="Millares 14 2 2 4 6 2" xfId="37842" xr:uid="{6D57FE46-AA5C-42A8-981B-BDA8E945E4D5}"/>
    <cellStyle name="Millares 14 2 2 4 7" xfId="22944" xr:uid="{06749DCD-EB7A-411D-8DA4-239FEF7CB3C0}"/>
    <cellStyle name="Millares 14 2 2 4 8" xfId="44447" xr:uid="{2F22DCFC-58C1-4065-83C8-CC3AD5D9A93D}"/>
    <cellStyle name="Millares 14 2 2 4 9" xfId="51051" xr:uid="{ED10EC9C-81DB-4DF0-9768-E66DED8B42D7}"/>
    <cellStyle name="Millares 14 2 2 5" xfId="2125" xr:uid="{3886B0DD-C815-49AE-B088-96DE8BE2FE6F}"/>
    <cellStyle name="Millares 14 2 2 5 2" xfId="10391" xr:uid="{3A352E0F-4992-4B2A-9C86-499486D0DA3A}"/>
    <cellStyle name="Millares 14 2 2 5 2 2" xfId="31894" xr:uid="{537E1123-2C52-4FE4-BC78-649C7E32530A}"/>
    <cellStyle name="Millares 14 2 2 5 3" xfId="17026" xr:uid="{8955212B-6ABD-42BA-9FA5-5894E9D8943C}"/>
    <cellStyle name="Millares 14 2 2 5 3 2" xfId="38529" xr:uid="{C91A22A5-4498-47DA-BD9F-CE912541E0B2}"/>
    <cellStyle name="Millares 14 2 2 5 4" xfId="23631" xr:uid="{3B4484F6-D783-4AF7-9127-3E2A35070D91}"/>
    <cellStyle name="Millares 14 2 2 5 5" xfId="45134" xr:uid="{B99201A8-947C-4D81-AD01-73E9204592A6}"/>
    <cellStyle name="Millares 14 2 2 5 6" xfId="51738" xr:uid="{5BF8E058-C624-4E75-B6CE-073F42276220}"/>
    <cellStyle name="Millares 14 2 2 6" xfId="2673" xr:uid="{3C2B7169-201E-40DF-98B8-DCC6EEC15FC5}"/>
    <cellStyle name="Millares 14 2 2 6 2" xfId="10939" xr:uid="{87114D69-A478-4A36-8668-D9003220A5D7}"/>
    <cellStyle name="Millares 14 2 2 6 2 2" xfId="32442" xr:uid="{784261FF-3501-4C3B-848A-CBA5AD3C89EE}"/>
    <cellStyle name="Millares 14 2 2 6 3" xfId="17574" xr:uid="{E4FBB46B-6B4F-415E-BEAC-2E0051BCB5ED}"/>
    <cellStyle name="Millares 14 2 2 6 3 2" xfId="39077" xr:uid="{CC8A59AC-C5E2-45FC-BD94-69585C1E8EA2}"/>
    <cellStyle name="Millares 14 2 2 6 4" xfId="24179" xr:uid="{C16BFE6F-0483-4FC4-8215-E141FBE671EC}"/>
    <cellStyle name="Millares 14 2 2 6 5" xfId="45682" xr:uid="{0891946A-B49D-42D6-B9E0-4A1D6BFAA1A1}"/>
    <cellStyle name="Millares 14 2 2 6 6" xfId="52286" xr:uid="{B97F040F-E8F6-4CA3-B889-ECCAAD208A23}"/>
    <cellStyle name="Millares 14 2 2 7" xfId="3321" xr:uid="{E06F023C-0540-4010-87FC-93000ECF33C1}"/>
    <cellStyle name="Millares 14 2 2 7 2" xfId="11587" xr:uid="{0A8F246F-8596-4AB0-B854-453517632DC8}"/>
    <cellStyle name="Millares 14 2 2 7 2 2" xfId="33090" xr:uid="{17E2CF25-18C6-46A4-8253-DBC0727994B5}"/>
    <cellStyle name="Millares 14 2 2 7 3" xfId="18222" xr:uid="{030F8188-7470-405D-883D-012CE7795A55}"/>
    <cellStyle name="Millares 14 2 2 7 3 2" xfId="39725" xr:uid="{89763E73-E4FF-46AD-A0BC-146325E7BDF2}"/>
    <cellStyle name="Millares 14 2 2 7 4" xfId="24827" xr:uid="{346C278E-26B4-408A-B6A9-09DE904DBF06}"/>
    <cellStyle name="Millares 14 2 2 7 5" xfId="46330" xr:uid="{9F8E30DA-C4DF-4665-8BB3-FF16C1FDB981}"/>
    <cellStyle name="Millares 14 2 2 7 6" xfId="52934" xr:uid="{EDF7E82E-1295-4474-99C5-C90814108FAC}"/>
    <cellStyle name="Millares 14 2 2 8" xfId="4817" xr:uid="{4C4EC962-17A2-44A6-9E8D-01EDE90EBE0A}"/>
    <cellStyle name="Millares 14 2 2 8 2" xfId="13083" xr:uid="{B84BA109-A0C8-47B0-89B4-926DAAAA0C99}"/>
    <cellStyle name="Millares 14 2 2 8 2 2" xfId="34586" xr:uid="{172C99E2-4E32-45C2-B08C-248D15AA4E56}"/>
    <cellStyle name="Millares 14 2 2 8 3" xfId="19718" xr:uid="{8CACBDFF-66D0-4A81-92F5-3AEA3B14914F}"/>
    <cellStyle name="Millares 14 2 2 8 3 2" xfId="41221" xr:uid="{91C96C3D-9D26-4449-8BF8-A7A217278A7B}"/>
    <cellStyle name="Millares 14 2 2 8 4" xfId="26323" xr:uid="{74EA4F44-51B2-41F0-983B-AB98680F934A}"/>
    <cellStyle name="Millares 14 2 2 8 5" xfId="47826" xr:uid="{A4CCAB22-DF1A-4E76-90CC-8E08350F2F0F}"/>
    <cellStyle name="Millares 14 2 2 8 6" xfId="54430" xr:uid="{0664FF3A-1C84-4FF6-A26F-0E96F17272D4}"/>
    <cellStyle name="Millares 14 2 2 9" xfId="5460" xr:uid="{B028363B-584D-4A3A-BCD5-47E349651472}"/>
    <cellStyle name="Millares 14 2 2 9 2" xfId="13726" xr:uid="{17226D39-9957-4227-81EC-25DA82D23B91}"/>
    <cellStyle name="Millares 14 2 2 9 2 2" xfId="35229" xr:uid="{95D2141E-9C5B-4076-BB3A-E662A097DB88}"/>
    <cellStyle name="Millares 14 2 2 9 3" xfId="20361" xr:uid="{17E82C87-A6FA-446B-BD08-81B9556647CF}"/>
    <cellStyle name="Millares 14 2 2 9 3 2" xfId="41864" xr:uid="{50DA3C1C-6F60-4CBA-9963-3552738384E9}"/>
    <cellStyle name="Millares 14 2 2 9 4" xfId="26966" xr:uid="{A090446E-F193-4A27-A69D-F18A452CA17C}"/>
    <cellStyle name="Millares 14 2 2 9 5" xfId="48469" xr:uid="{FFA6AA6B-F49B-4FC8-924B-2BECE4C46297}"/>
    <cellStyle name="Millares 14 2 2 9 6" xfId="55073" xr:uid="{E7F2AA1B-54E4-4352-9949-D652772A45BC}"/>
    <cellStyle name="Millares 14 2 3" xfId="363" xr:uid="{A905D630-DAF7-4B27-B5D5-ECC7CFF13E1D}"/>
    <cellStyle name="Millares 14 2 3 10" xfId="15266" xr:uid="{0F01EF6A-EAB6-45FD-B61E-3340884718AF}"/>
    <cellStyle name="Millares 14 2 3 10 2" xfId="36769" xr:uid="{DAB6BBCA-2942-4FC4-9373-01B6C242FC14}"/>
    <cellStyle name="Millares 14 2 3 11" xfId="21871" xr:uid="{7642A4B0-17E4-4EA1-B457-ED4C20B10EBF}"/>
    <cellStyle name="Millares 14 2 3 12" xfId="43374" xr:uid="{6FDF8AB3-3000-4300-9BA1-9749E4CB9ADC}"/>
    <cellStyle name="Millares 14 2 3 13" xfId="49978" xr:uid="{416C9802-7F53-4D06-8226-5EF938AE5132}"/>
    <cellStyle name="Millares 14 2 3 2" xfId="1311" xr:uid="{851A0D1E-066B-47C2-9590-84E0B86FA78A}"/>
    <cellStyle name="Millares 14 2 3 2 2" xfId="4140" xr:uid="{5F69D9C5-59AE-4A64-976E-E77BD0912299}"/>
    <cellStyle name="Millares 14 2 3 2 2 2" xfId="12406" xr:uid="{82464F7D-5EAB-45C9-8B15-92C4B4078DD2}"/>
    <cellStyle name="Millares 14 2 3 2 2 2 2" xfId="33909" xr:uid="{FEC8D807-4F08-465B-8D31-8CF8670498B8}"/>
    <cellStyle name="Millares 14 2 3 2 2 3" xfId="19041" xr:uid="{2077A06E-D502-4D8D-B038-D252B45C42CC}"/>
    <cellStyle name="Millares 14 2 3 2 2 3 2" xfId="40544" xr:uid="{B1D311C0-C14A-4EE4-BF95-340FAA4DE3DE}"/>
    <cellStyle name="Millares 14 2 3 2 2 4" xfId="25646" xr:uid="{4753A085-1DD0-4FAC-B5D0-1F79B74962C6}"/>
    <cellStyle name="Millares 14 2 3 2 2 5" xfId="47149" xr:uid="{7A024FEF-2BAD-42C2-A48C-18C482BC512F}"/>
    <cellStyle name="Millares 14 2 3 2 2 6" xfId="53753" xr:uid="{48356F9B-CCCE-4FCF-B015-7BDB75EF5A0A}"/>
    <cellStyle name="Millares 14 2 3 2 3" xfId="6279" xr:uid="{B84B6AB3-B1E8-40D8-8A20-825E6A004A49}"/>
    <cellStyle name="Millares 14 2 3 2 3 2" xfId="14545" xr:uid="{002EF344-2308-4850-8E08-A7284AE6A43D}"/>
    <cellStyle name="Millares 14 2 3 2 3 2 2" xfId="36048" xr:uid="{7CB17689-DF84-44D2-B0FE-C4CACFBF668C}"/>
    <cellStyle name="Millares 14 2 3 2 3 3" xfId="21180" xr:uid="{BBA20068-7897-4DC9-93C5-002CCEAA28E7}"/>
    <cellStyle name="Millares 14 2 3 2 3 3 2" xfId="42683" xr:uid="{52D31DF6-45E4-49D5-A9DF-4C8DF976A596}"/>
    <cellStyle name="Millares 14 2 3 2 3 4" xfId="27785" xr:uid="{3AE0E565-958B-4CEB-B616-1C2811428F89}"/>
    <cellStyle name="Millares 14 2 3 2 3 5" xfId="49288" xr:uid="{E321F501-A048-4ABA-BD03-4FCE8DB2B444}"/>
    <cellStyle name="Millares 14 2 3 2 3 6" xfId="55892" xr:uid="{D43BC51D-1F07-4C19-B67B-796A5764E1F4}"/>
    <cellStyle name="Millares 14 2 3 2 4" xfId="7920" xr:uid="{7136416A-C71A-4BDB-A750-5567B2BEEA7E}"/>
    <cellStyle name="Millares 14 2 3 2 4 2" xfId="29423" xr:uid="{254F727B-9976-4DF6-8DC1-E3F71201005E}"/>
    <cellStyle name="Millares 14 2 3 2 5" xfId="9577" xr:uid="{FACEFCC5-F6B8-4199-990B-87E2C11CF161}"/>
    <cellStyle name="Millares 14 2 3 2 5 2" xfId="31080" xr:uid="{EB86B0AD-0E0E-4ACE-9C5B-825A3CFBF8A2}"/>
    <cellStyle name="Millares 14 2 3 2 6" xfId="16212" xr:uid="{BE6149C6-4C5B-47EF-9F29-794B8232116F}"/>
    <cellStyle name="Millares 14 2 3 2 6 2" xfId="37715" xr:uid="{80F6B521-4C82-492F-81ED-83B39A3ADD5A}"/>
    <cellStyle name="Millares 14 2 3 2 7" xfId="22817" xr:uid="{CAE9593B-FD29-4556-938E-09359D77369A}"/>
    <cellStyle name="Millares 14 2 3 2 8" xfId="44320" xr:uid="{57FCA004-40BA-4490-9B27-FE0C58BEB2A3}"/>
    <cellStyle name="Millares 14 2 3 2 9" xfId="50924" xr:uid="{A966403D-E310-4D4C-B02B-A4CDE7A07753}"/>
    <cellStyle name="Millares 14 2 3 3" xfId="1998" xr:uid="{F0F05D57-574A-4193-B489-BD5229424D71}"/>
    <cellStyle name="Millares 14 2 3 3 2" xfId="10264" xr:uid="{F47DABE7-C475-4A68-A8FB-313C4B618A97}"/>
    <cellStyle name="Millares 14 2 3 3 2 2" xfId="31767" xr:uid="{D1624B67-3D87-455F-995A-261F66090F05}"/>
    <cellStyle name="Millares 14 2 3 3 3" xfId="16899" xr:uid="{9B12C1F1-AC99-4E5B-B8F9-D62A0A6D6A52}"/>
    <cellStyle name="Millares 14 2 3 3 3 2" xfId="38402" xr:uid="{603996E8-93F7-467D-9059-AB9B6EF4799E}"/>
    <cellStyle name="Millares 14 2 3 3 4" xfId="23504" xr:uid="{7C970B62-2A68-4F1D-A54C-0EA2E138886A}"/>
    <cellStyle name="Millares 14 2 3 3 5" xfId="45007" xr:uid="{7466107D-1DF5-4033-B941-DAFE8216093C}"/>
    <cellStyle name="Millares 14 2 3 3 6" xfId="51611" xr:uid="{F0680D71-9959-4950-BC4A-9AA7E77FF6F8}"/>
    <cellStyle name="Millares 14 2 3 4" xfId="2797" xr:uid="{BF77288A-CCA3-4FB1-86D7-B8F439620856}"/>
    <cellStyle name="Millares 14 2 3 4 2" xfId="11063" xr:uid="{A9119480-EA7B-40C8-97E5-CFFB2B83B1CD}"/>
    <cellStyle name="Millares 14 2 3 4 2 2" xfId="32566" xr:uid="{2617FD94-B644-4D7D-81D0-00C5D62DB139}"/>
    <cellStyle name="Millares 14 2 3 4 3" xfId="17698" xr:uid="{DC7C2CA3-2000-4840-9C19-021ACE694ABC}"/>
    <cellStyle name="Millares 14 2 3 4 3 2" xfId="39201" xr:uid="{659E3AD7-3E56-42DF-A4A6-ACF81A662CCA}"/>
    <cellStyle name="Millares 14 2 3 4 4" xfId="24303" xr:uid="{037FF4EC-0FDB-4627-8B54-B445079D6F63}"/>
    <cellStyle name="Millares 14 2 3 4 5" xfId="45806" xr:uid="{75EBF01C-AD4D-442B-9DE4-05EAB8AE57C2}"/>
    <cellStyle name="Millares 14 2 3 4 6" xfId="52410" xr:uid="{F33A0F3E-CB23-4300-8831-A878D2F68B0F}"/>
    <cellStyle name="Millares 14 2 3 5" xfId="3194" xr:uid="{C53676C2-F0AF-49F1-BD59-700875953D9E}"/>
    <cellStyle name="Millares 14 2 3 5 2" xfId="11460" xr:uid="{99B96E67-768E-460D-9269-285124F45660}"/>
    <cellStyle name="Millares 14 2 3 5 2 2" xfId="32963" xr:uid="{A98F5226-1DE1-4F7E-B3CB-8A6E49D4A150}"/>
    <cellStyle name="Millares 14 2 3 5 3" xfId="18095" xr:uid="{FAC34D8E-A9D0-4CCA-99C1-AB6EAF884086}"/>
    <cellStyle name="Millares 14 2 3 5 3 2" xfId="39598" xr:uid="{AB4BB03A-1194-40D5-A258-91AC22009630}"/>
    <cellStyle name="Millares 14 2 3 5 4" xfId="24700" xr:uid="{910AEBC0-1370-41C9-A53D-F506A7ACA448}"/>
    <cellStyle name="Millares 14 2 3 5 5" xfId="46203" xr:uid="{9FD0BD4E-1C52-41F1-BA87-D3A128CA4876}"/>
    <cellStyle name="Millares 14 2 3 5 6" xfId="52807" xr:uid="{605C7ED8-7952-4849-92D1-C3F8225299E1}"/>
    <cellStyle name="Millares 14 2 3 6" xfId="4941" xr:uid="{CB1F7C10-77A6-4645-8BC8-3E42ACF4C845}"/>
    <cellStyle name="Millares 14 2 3 6 2" xfId="13207" xr:uid="{2DA7841A-D3F9-42FD-A676-DAFDC9C9C1AC}"/>
    <cellStyle name="Millares 14 2 3 6 2 2" xfId="34710" xr:uid="{AE0909EA-5C44-4EBA-AFE6-7979669C95E6}"/>
    <cellStyle name="Millares 14 2 3 6 3" xfId="19842" xr:uid="{A1807394-DEC4-45A4-BDF4-C795655CBEB9}"/>
    <cellStyle name="Millares 14 2 3 6 3 2" xfId="41345" xr:uid="{D619683C-EE11-47BB-B71A-E3D9FB2A8E92}"/>
    <cellStyle name="Millares 14 2 3 6 4" xfId="26447" xr:uid="{6FCA5D9D-18A4-48EA-905F-D778EC53379C}"/>
    <cellStyle name="Millares 14 2 3 6 5" xfId="47950" xr:uid="{F9F475DA-1638-4BE0-A4CD-30805604B1D4}"/>
    <cellStyle name="Millares 14 2 3 6 6" xfId="54554" xr:uid="{B0B4B492-40CA-4E13-8999-B2C92A3C7B85}"/>
    <cellStyle name="Millares 14 2 3 7" xfId="5333" xr:uid="{8290A45A-2D34-4650-A71C-806DE659AC55}"/>
    <cellStyle name="Millares 14 2 3 7 2" xfId="13599" xr:uid="{B0573509-591F-411B-9240-B872B7FACE72}"/>
    <cellStyle name="Millares 14 2 3 7 2 2" xfId="35102" xr:uid="{DFF3D582-8038-4F3C-A114-95954621A692}"/>
    <cellStyle name="Millares 14 2 3 7 3" xfId="20234" xr:uid="{5FB877F5-3368-496D-98B4-DF1EA0E3A6CD}"/>
    <cellStyle name="Millares 14 2 3 7 3 2" xfId="41737" xr:uid="{9865A685-AF81-4BA9-A6AC-A50F1F53FBCC}"/>
    <cellStyle name="Millares 14 2 3 7 4" xfId="26839" xr:uid="{945A1B78-8F24-4F95-8114-D75EAEB9FF54}"/>
    <cellStyle name="Millares 14 2 3 7 5" xfId="48342" xr:uid="{E9EECF52-CDB0-4D3D-9212-069961E152EA}"/>
    <cellStyle name="Millares 14 2 3 7 6" xfId="54946" xr:uid="{C60E7ADF-AEBD-42E3-B7D5-8D852A7222BF}"/>
    <cellStyle name="Millares 14 2 3 8" xfId="6974" xr:uid="{5932BA56-1F7E-456B-BD06-F1BA3684F2BA}"/>
    <cellStyle name="Millares 14 2 3 8 2" xfId="28477" xr:uid="{769AF975-0879-492C-B25A-9FD452547E1B}"/>
    <cellStyle name="Millares 14 2 3 9" xfId="8630" xr:uid="{3DDF665D-42EB-4041-AB0C-AA4D0D40ECEC}"/>
    <cellStyle name="Millares 14 2 3 9 2" xfId="30133" xr:uid="{8C6099A9-4327-4E71-90DE-41237A32CF9D}"/>
    <cellStyle name="Millares 14 2 4" xfId="647" xr:uid="{8E389855-653C-4B3D-9AED-F03B5C7D6A29}"/>
    <cellStyle name="Millares 14 2 4 10" xfId="43656" xr:uid="{2DAC8C42-1587-423C-9DB3-7D0EDC902407}"/>
    <cellStyle name="Millares 14 2 4 11" xfId="50260" xr:uid="{BBC66027-37C0-4FE4-B86C-667CE753F0C3}"/>
    <cellStyle name="Millares 14 2 4 2" xfId="1593" xr:uid="{8E120C53-C49C-4047-A3DD-42075232A769}"/>
    <cellStyle name="Millares 14 2 4 2 2" xfId="4422" xr:uid="{620957B4-D432-4E3E-929E-148569F6790D}"/>
    <cellStyle name="Millares 14 2 4 2 2 2" xfId="12688" xr:uid="{57ADF1D3-02CE-4977-B6E7-F240224833E4}"/>
    <cellStyle name="Millares 14 2 4 2 2 2 2" xfId="34191" xr:uid="{3283F396-D8CA-429F-99DA-72ED851348F6}"/>
    <cellStyle name="Millares 14 2 4 2 2 3" xfId="19323" xr:uid="{E06753CF-3293-48A6-A26B-E5D34E8C4F8E}"/>
    <cellStyle name="Millares 14 2 4 2 2 3 2" xfId="40826" xr:uid="{F2ADC24A-BB06-42F8-8346-9EB741468389}"/>
    <cellStyle name="Millares 14 2 4 2 2 4" xfId="25928" xr:uid="{3785FA88-1F70-4956-8D4A-4B2E65BFC95C}"/>
    <cellStyle name="Millares 14 2 4 2 2 5" xfId="47431" xr:uid="{6D1F1F8E-69B8-45EE-A282-0DD5662E96C6}"/>
    <cellStyle name="Millares 14 2 4 2 2 6" xfId="54035" xr:uid="{4E5A1EC4-0050-4342-9DCC-827196F22B2D}"/>
    <cellStyle name="Millares 14 2 4 2 3" xfId="6561" xr:uid="{75F2A9A6-1693-4BA5-B1A3-EF47FB36882E}"/>
    <cellStyle name="Millares 14 2 4 2 3 2" xfId="14827" xr:uid="{BC8A5AA0-35D9-4E1D-BF27-3F4DD921E9BD}"/>
    <cellStyle name="Millares 14 2 4 2 3 2 2" xfId="36330" xr:uid="{08F5DE52-4842-4280-8819-6D37D5E7F9B4}"/>
    <cellStyle name="Millares 14 2 4 2 3 3" xfId="21462" xr:uid="{41F205B3-6005-4F3B-903C-11B64F183DF1}"/>
    <cellStyle name="Millares 14 2 4 2 3 3 2" xfId="42965" xr:uid="{3A6BC48C-9DEC-4F9C-95E7-118EB38CA719}"/>
    <cellStyle name="Millares 14 2 4 2 3 4" xfId="28067" xr:uid="{D86E1AEF-15FF-4A60-AB65-C040D91BFD81}"/>
    <cellStyle name="Millares 14 2 4 2 3 5" xfId="49570" xr:uid="{0CCF4782-F479-44A6-BEAC-CCF48524E02C}"/>
    <cellStyle name="Millares 14 2 4 2 3 6" xfId="56174" xr:uid="{9215E6CA-0F83-4657-B731-7A7A3BCC5C6E}"/>
    <cellStyle name="Millares 14 2 4 2 4" xfId="8202" xr:uid="{22B1B87C-B3F3-4546-AF20-758A025E1E23}"/>
    <cellStyle name="Millares 14 2 4 2 4 2" xfId="29705" xr:uid="{24D85C26-0793-4E1C-8610-3A1CF8392978}"/>
    <cellStyle name="Millares 14 2 4 2 5" xfId="9859" xr:uid="{FCFC548E-E809-4C1F-B1D3-38D4F4988058}"/>
    <cellStyle name="Millares 14 2 4 2 5 2" xfId="31362" xr:uid="{1B00E961-165B-40B7-8BBC-970B90F1177A}"/>
    <cellStyle name="Millares 14 2 4 2 6" xfId="16494" xr:uid="{4FD3FA84-3659-47A2-ABB5-64E0A4D20BCF}"/>
    <cellStyle name="Millares 14 2 4 2 6 2" xfId="37997" xr:uid="{9E6041D4-2424-4C26-BF23-40D758F83420}"/>
    <cellStyle name="Millares 14 2 4 2 7" xfId="23099" xr:uid="{7E99E5CB-55F4-41EE-BC43-77047ACC9ADD}"/>
    <cellStyle name="Millares 14 2 4 2 8" xfId="44602" xr:uid="{BBF38AEF-F645-4333-B255-655178E872AC}"/>
    <cellStyle name="Millares 14 2 4 2 9" xfId="51206" xr:uid="{C02A1035-B661-46C5-B093-E7767EA74F7D}"/>
    <cellStyle name="Millares 14 2 4 3" xfId="2280" xr:uid="{20FC6B2F-6633-46AE-8A10-86E9E11644CE}"/>
    <cellStyle name="Millares 14 2 4 3 2" xfId="10546" xr:uid="{54695172-A2CF-4D94-91BC-6D83A6EAD060}"/>
    <cellStyle name="Millares 14 2 4 3 2 2" xfId="32049" xr:uid="{EE3CBE98-3802-4002-9A12-3E7BFA4EC5C4}"/>
    <cellStyle name="Millares 14 2 4 3 3" xfId="17181" xr:uid="{7F7DFC47-2A28-464F-B84F-FD177EDD6298}"/>
    <cellStyle name="Millares 14 2 4 3 3 2" xfId="38684" xr:uid="{902D29E2-3AE4-4FA1-9005-51C45B0535EA}"/>
    <cellStyle name="Millares 14 2 4 3 4" xfId="23786" xr:uid="{4FADD65A-6505-4D6A-BF0E-B16F0E2FC5D2}"/>
    <cellStyle name="Millares 14 2 4 3 5" xfId="45289" xr:uid="{42C20E0E-DB58-43C7-A6D9-708DE3B01515}"/>
    <cellStyle name="Millares 14 2 4 3 6" xfId="51893" xr:uid="{742A9FC7-43DF-45FC-8C69-37D054B82D22}"/>
    <cellStyle name="Millares 14 2 4 4" xfId="3476" xr:uid="{C27625EC-7B34-44AA-ADCD-32D612F80E44}"/>
    <cellStyle name="Millares 14 2 4 4 2" xfId="11742" xr:uid="{6BB98ECD-9B44-4A20-965C-3552E70B2E88}"/>
    <cellStyle name="Millares 14 2 4 4 2 2" xfId="33245" xr:uid="{A1F2B044-D58F-4DC1-9A49-293C901F9E04}"/>
    <cellStyle name="Millares 14 2 4 4 3" xfId="18377" xr:uid="{D6FE09D8-11F0-4B33-A9C4-A5AE1E006CA0}"/>
    <cellStyle name="Millares 14 2 4 4 3 2" xfId="39880" xr:uid="{8A861423-5AB1-4762-BC41-24E8DE19FE00}"/>
    <cellStyle name="Millares 14 2 4 4 4" xfId="24982" xr:uid="{18A8DA14-798D-4F63-8DA9-EFBDE5B387AD}"/>
    <cellStyle name="Millares 14 2 4 4 5" xfId="46485" xr:uid="{2814E16A-7059-493C-94A9-A2F42E05C384}"/>
    <cellStyle name="Millares 14 2 4 4 6" xfId="53089" xr:uid="{F12BE0B2-DB13-42B5-AD77-CD0ADC2413DA}"/>
    <cellStyle name="Millares 14 2 4 5" xfId="5615" xr:uid="{76DA3848-43A9-4C5E-B00B-696DC8CED326}"/>
    <cellStyle name="Millares 14 2 4 5 2" xfId="13881" xr:uid="{828792CA-04DB-4FED-9490-E74669AEF289}"/>
    <cellStyle name="Millares 14 2 4 5 2 2" xfId="35384" xr:uid="{DFA2BA23-DD04-443F-9745-E0AE580F050C}"/>
    <cellStyle name="Millares 14 2 4 5 3" xfId="20516" xr:uid="{4F6B0815-48B6-450C-9396-B713733389B7}"/>
    <cellStyle name="Millares 14 2 4 5 3 2" xfId="42019" xr:uid="{06B6D912-28FA-4597-9DFB-BDA150DF3BE5}"/>
    <cellStyle name="Millares 14 2 4 5 4" xfId="27121" xr:uid="{CBDBA917-0778-4791-B68D-1B5B050CFCC1}"/>
    <cellStyle name="Millares 14 2 4 5 5" xfId="48624" xr:uid="{6172F809-EFC2-42BC-97F0-EFF7D6138C77}"/>
    <cellStyle name="Millares 14 2 4 5 6" xfId="55228" xr:uid="{116B8F9D-90F8-4ADB-8ED6-0FC899087680}"/>
    <cellStyle name="Millares 14 2 4 6" xfId="7256" xr:uid="{75EA0623-F8E6-42D9-8244-C7FE6B9B24F2}"/>
    <cellStyle name="Millares 14 2 4 6 2" xfId="28759" xr:uid="{8DA9233B-95A1-4C72-A77B-C304A7342C6F}"/>
    <cellStyle name="Millares 14 2 4 7" xfId="8913" xr:uid="{5EE004F6-CF0C-4C56-9444-C9BC6F204B5A}"/>
    <cellStyle name="Millares 14 2 4 7 2" xfId="30416" xr:uid="{9F0FAEE6-36D8-472C-9FA5-31B4BAEACE51}"/>
    <cellStyle name="Millares 14 2 4 8" xfId="15548" xr:uid="{D81BF347-837B-43BC-BBAB-90FCAFF5EC0B}"/>
    <cellStyle name="Millares 14 2 4 8 2" xfId="37051" xr:uid="{F5FC2AE0-A6B3-4335-A9D5-00C94D17CE3F}"/>
    <cellStyle name="Millares 14 2 4 9" xfId="22153" xr:uid="{9813171A-1FA7-40C2-98D7-72607F4F06ED}"/>
    <cellStyle name="Millares 14 2 5" xfId="915" xr:uid="{B453B8C5-C30C-490E-BCD6-2A0A1DEE1615}"/>
    <cellStyle name="Millares 14 2 5 2" xfId="3744" xr:uid="{0BF26247-5C31-4204-8DD8-ACAD0065D972}"/>
    <cellStyle name="Millares 14 2 5 2 2" xfId="12010" xr:uid="{D44B186A-F9E2-425E-923B-93A70FF020E3}"/>
    <cellStyle name="Millares 14 2 5 2 2 2" xfId="33513" xr:uid="{FA2B3B25-7C4A-41BB-B391-172DCA16AF35}"/>
    <cellStyle name="Millares 14 2 5 2 3" xfId="18645" xr:uid="{478DCCE2-023A-4940-B078-8FCA1EA2200E}"/>
    <cellStyle name="Millares 14 2 5 2 3 2" xfId="40148" xr:uid="{6351453F-F6FB-4979-A30B-9364A11A843B}"/>
    <cellStyle name="Millares 14 2 5 2 4" xfId="25250" xr:uid="{756D24FB-414D-40DB-9D45-E246C818E2E9}"/>
    <cellStyle name="Millares 14 2 5 2 5" xfId="46753" xr:uid="{0F97C75E-72C6-44C9-8B88-1AB0309CEADE}"/>
    <cellStyle name="Millares 14 2 5 2 6" xfId="53357" xr:uid="{60DF4247-66F8-4069-B3D4-6C6F40B6A975}"/>
    <cellStyle name="Millares 14 2 5 3" xfId="5883" xr:uid="{D9CB542D-F9B4-4443-A73C-3D3EBEBA51DA}"/>
    <cellStyle name="Millares 14 2 5 3 2" xfId="14149" xr:uid="{1B4E66E5-4F55-4963-BE32-77DDF0034AC9}"/>
    <cellStyle name="Millares 14 2 5 3 2 2" xfId="35652" xr:uid="{B1CA86AB-6DC8-4C8D-AAE2-4B7BFB052CF3}"/>
    <cellStyle name="Millares 14 2 5 3 3" xfId="20784" xr:uid="{94BBC027-6988-4CBF-B51D-DD539499B044}"/>
    <cellStyle name="Millares 14 2 5 3 3 2" xfId="42287" xr:uid="{628C1E9F-2836-4CBE-ADBA-13C2275DDFD4}"/>
    <cellStyle name="Millares 14 2 5 3 4" xfId="27389" xr:uid="{341D534D-D4FF-4AEC-9C2B-63531D7C92A3}"/>
    <cellStyle name="Millares 14 2 5 3 5" xfId="48892" xr:uid="{7661F2BF-18D1-4136-A217-54007831B000}"/>
    <cellStyle name="Millares 14 2 5 3 6" xfId="55496" xr:uid="{9E72F0DD-9B4E-46A2-AC88-F15D4D7EB700}"/>
    <cellStyle name="Millares 14 2 5 4" xfId="7524" xr:uid="{66808590-3C37-4597-8446-C551B2CEA6A9}"/>
    <cellStyle name="Millares 14 2 5 4 2" xfId="29027" xr:uid="{723BA77D-0A9D-4C53-8CBA-59B4CC7C6B7F}"/>
    <cellStyle name="Millares 14 2 5 5" xfId="9181" xr:uid="{D69D0C47-7BF5-4C14-900C-26DD7377EC30}"/>
    <cellStyle name="Millares 14 2 5 5 2" xfId="30684" xr:uid="{D2972303-79D9-4B9E-9132-306C67FD43A7}"/>
    <cellStyle name="Millares 14 2 5 6" xfId="15816" xr:uid="{9991D645-43F5-4E7A-B935-6775980FDD6A}"/>
    <cellStyle name="Millares 14 2 5 6 2" xfId="37319" xr:uid="{F61CC047-ADE7-4E25-AF26-DA4C4CE63004}"/>
    <cellStyle name="Millares 14 2 5 7" xfId="22421" xr:uid="{F908375E-6F91-4AF4-8569-2ED1E80D3A61}"/>
    <cellStyle name="Millares 14 2 5 8" xfId="43924" xr:uid="{CA06E025-0E32-480B-A0F9-233F625D0B2D}"/>
    <cellStyle name="Millares 14 2 5 9" xfId="50528" xr:uid="{66251BAF-D1D0-497E-9BD1-5C009D78DD3B}"/>
    <cellStyle name="Millares 14 2 6" xfId="1176" xr:uid="{1327C42B-3CAC-4FE9-8A8F-479112B70D9A}"/>
    <cellStyle name="Millares 14 2 6 2" xfId="4005" xr:uid="{6960E8E5-F63D-436C-A973-01236CEAFE4D}"/>
    <cellStyle name="Millares 14 2 6 2 2" xfId="12271" xr:uid="{13417C7A-D4E5-4236-B2B8-5482CB4005AD}"/>
    <cellStyle name="Millares 14 2 6 2 2 2" xfId="33774" xr:uid="{FA0F09A9-E825-46CA-9687-747EDEDA2DCF}"/>
    <cellStyle name="Millares 14 2 6 2 3" xfId="18906" xr:uid="{A187E420-AA6F-44B2-8893-792FE95B5445}"/>
    <cellStyle name="Millares 14 2 6 2 3 2" xfId="40409" xr:uid="{5479346A-26BA-44ED-B060-99206CAADF70}"/>
    <cellStyle name="Millares 14 2 6 2 4" xfId="25511" xr:uid="{2C59591D-A3AF-4CA6-AB6A-AC716D7C1B4A}"/>
    <cellStyle name="Millares 14 2 6 2 5" xfId="47014" xr:uid="{FA676830-5524-4CAB-A811-9CAA09A9D3D1}"/>
    <cellStyle name="Millares 14 2 6 2 6" xfId="53618" xr:uid="{FA34D25F-2D2A-41C0-964A-E5A87521DDDB}"/>
    <cellStyle name="Millares 14 2 6 3" xfId="6144" xr:uid="{0D932C24-8576-4DE9-A641-AE3FAF43DA3B}"/>
    <cellStyle name="Millares 14 2 6 3 2" xfId="14410" xr:uid="{73AE3D02-6713-43A5-A656-30B4F4E92716}"/>
    <cellStyle name="Millares 14 2 6 3 2 2" xfId="35913" xr:uid="{B565CCBF-9712-4DAD-94F7-E5F01914DD7F}"/>
    <cellStyle name="Millares 14 2 6 3 3" xfId="21045" xr:uid="{9A548F0B-2F1C-4CF6-8D9D-20F846E0933D}"/>
    <cellStyle name="Millares 14 2 6 3 3 2" xfId="42548" xr:uid="{DA2D7152-F1B9-4244-800E-E7E8C8DEEA12}"/>
    <cellStyle name="Millares 14 2 6 3 4" xfId="27650" xr:uid="{9535B35F-590F-4CB5-89E1-433D101C9EF3}"/>
    <cellStyle name="Millares 14 2 6 3 5" xfId="49153" xr:uid="{37FF468F-F11F-4621-BA76-5E193EC44F07}"/>
    <cellStyle name="Millares 14 2 6 3 6" xfId="55757" xr:uid="{A95F0D1C-7324-45EA-AE5B-F467E07AF6F5}"/>
    <cellStyle name="Millares 14 2 6 4" xfId="7785" xr:uid="{2EEEC83F-D45A-4E3D-B2E9-1D9C10AEAE1F}"/>
    <cellStyle name="Millares 14 2 6 4 2" xfId="29288" xr:uid="{10843F38-DA8F-4170-813A-B0BDEB153D85}"/>
    <cellStyle name="Millares 14 2 6 5" xfId="9442" xr:uid="{532C8055-8126-48F8-B661-70B2441C960F}"/>
    <cellStyle name="Millares 14 2 6 5 2" xfId="30945" xr:uid="{7D02705E-8ACA-4690-B8C5-BE4266A4D97A}"/>
    <cellStyle name="Millares 14 2 6 6" xfId="16077" xr:uid="{0BEA806E-7578-48D1-9872-9ADA1D783060}"/>
    <cellStyle name="Millares 14 2 6 6 2" xfId="37580" xr:uid="{CB5D4E75-8772-422C-A214-6153F77B7DF6}"/>
    <cellStyle name="Millares 14 2 6 7" xfId="22682" xr:uid="{B4E76E60-B6AB-4A26-BE75-94C1585660B4}"/>
    <cellStyle name="Millares 14 2 6 8" xfId="44185" xr:uid="{381A1138-92F8-4A5A-84A8-15A51F4FDC48}"/>
    <cellStyle name="Millares 14 2 6 9" xfId="50789" xr:uid="{BA98BB5B-AB13-4634-B498-BD2E028A1A40}"/>
    <cellStyle name="Millares 14 2 7" xfId="1864" xr:uid="{B7D2E175-F3B6-443B-B049-F49C218C6864}"/>
    <cellStyle name="Millares 14 2 7 2" xfId="10130" xr:uid="{DB2C6F60-C1D5-4ABF-A8CD-5FD40987B669}"/>
    <cellStyle name="Millares 14 2 7 2 2" xfId="31633" xr:uid="{8202ED05-6630-4A24-A961-B0B5ABD09BA7}"/>
    <cellStyle name="Millares 14 2 7 3" xfId="16765" xr:uid="{D5C01A9E-E5DA-449F-B026-D9322D54868B}"/>
    <cellStyle name="Millares 14 2 7 3 2" xfId="38268" xr:uid="{1A1E96B0-61C9-4308-9C8C-424FDF515AC2}"/>
    <cellStyle name="Millares 14 2 7 4" xfId="23370" xr:uid="{F91305C0-383E-4551-9E95-182528C3BBC2}"/>
    <cellStyle name="Millares 14 2 7 5" xfId="44873" xr:uid="{66A83178-8E20-4658-94E3-E01F9081B121}"/>
    <cellStyle name="Millares 14 2 7 6" xfId="51477" xr:uid="{07EA1568-14F4-4170-85F6-53D3233A2A7C}"/>
    <cellStyle name="Millares 14 2 8" xfId="2549" xr:uid="{A16A9D3A-8155-4982-811D-F391808DF7EE}"/>
    <cellStyle name="Millares 14 2 8 2" xfId="10815" xr:uid="{DBC7BC72-7264-489B-BC9D-D5CDCBE7966A}"/>
    <cellStyle name="Millares 14 2 8 2 2" xfId="32318" xr:uid="{44801A66-672A-43DC-9524-C4E8DB86EEE2}"/>
    <cellStyle name="Millares 14 2 8 3" xfId="17450" xr:uid="{F005DC72-FE18-4DA9-A94F-B0F185BA3E18}"/>
    <cellStyle name="Millares 14 2 8 3 2" xfId="38953" xr:uid="{47D84625-9503-4375-B843-CD6A5FCDD760}"/>
    <cellStyle name="Millares 14 2 8 4" xfId="24055" xr:uid="{6D7EF051-9661-471B-A553-58B091FA7833}"/>
    <cellStyle name="Millares 14 2 8 5" xfId="45558" xr:uid="{8C138570-2F2C-47AF-8D79-105A9D028022}"/>
    <cellStyle name="Millares 14 2 8 6" xfId="52162" xr:uid="{A49B8397-3F67-4160-BAD9-F572C2AF0299}"/>
    <cellStyle name="Millares 14 2 9" xfId="3060" xr:uid="{33EE37E3-4071-4DC4-B14A-A9DD22A7189E}"/>
    <cellStyle name="Millares 14 2 9 2" xfId="11326" xr:uid="{7EC3780F-3CAF-4802-88C6-389097EA8BF5}"/>
    <cellStyle name="Millares 14 2 9 2 2" xfId="32829" xr:uid="{EBE227B4-3BC4-4251-8ACB-7AF8CEF04B9E}"/>
    <cellStyle name="Millares 14 2 9 3" xfId="17961" xr:uid="{231DB81E-A4AA-465E-8ADF-C4322FC28330}"/>
    <cellStyle name="Millares 14 2 9 3 2" xfId="39464" xr:uid="{886EFC38-AA92-4376-A22E-970D5274B681}"/>
    <cellStyle name="Millares 14 2 9 4" xfId="24566" xr:uid="{30F86294-A8BC-45C4-95BE-87E784F3FE9A}"/>
    <cellStyle name="Millares 14 2 9 5" xfId="46069" xr:uid="{CF0DF355-6DDA-432D-B5FC-51C171BEB709}"/>
    <cellStyle name="Millares 14 2 9 6" xfId="52673" xr:uid="{E9379163-5EA9-4BCD-805F-E38E8722E2A6}"/>
    <cellStyle name="Millares 14 20" xfId="49807" xr:uid="{EB1755F8-BDD8-4B89-8306-D637F0AE94AE}"/>
    <cellStyle name="Millares 14 3" xfId="199" xr:uid="{76C655E4-F8C6-4ED2-AFBC-DC50D7EE7067}"/>
    <cellStyle name="Millares 14 3 10" xfId="4718" xr:uid="{17FC58EB-51FE-43D7-811D-1256C074D2AA}"/>
    <cellStyle name="Millares 14 3 10 2" xfId="12984" xr:uid="{F57D395E-F335-4DEB-8FFB-B06A01A3832B}"/>
    <cellStyle name="Millares 14 3 10 2 2" xfId="34487" xr:uid="{817EA055-9021-49A6-9120-8D0E8EA52872}"/>
    <cellStyle name="Millares 14 3 10 3" xfId="19619" xr:uid="{A49E62F9-7D7B-4D2E-80AD-9B0B1E587FCE}"/>
    <cellStyle name="Millares 14 3 10 3 2" xfId="41122" xr:uid="{DBF7CE77-0637-4D06-AD6D-18649031F6CD}"/>
    <cellStyle name="Millares 14 3 10 4" xfId="26224" xr:uid="{2ECD219B-A0A7-41B7-9351-488D948E453C}"/>
    <cellStyle name="Millares 14 3 10 5" xfId="47727" xr:uid="{DC4178A4-A957-4127-81AE-CBED1631A326}"/>
    <cellStyle name="Millares 14 3 10 6" xfId="54331" xr:uid="{A431379D-DE43-4027-8265-A3C02CB53D2C}"/>
    <cellStyle name="Millares 14 3 11" xfId="5221" xr:uid="{7B20F378-7A10-4256-BE3B-A19D1C2A99A9}"/>
    <cellStyle name="Millares 14 3 11 2" xfId="13487" xr:uid="{1B0FA45B-BCF7-42ED-9B23-AE3D27032516}"/>
    <cellStyle name="Millares 14 3 11 2 2" xfId="34990" xr:uid="{83AF4BBA-2846-4FF5-9C56-79075BEC66AA}"/>
    <cellStyle name="Millares 14 3 11 3" xfId="20122" xr:uid="{4B1784C6-C670-48B6-A705-CB3ABCF3CE1D}"/>
    <cellStyle name="Millares 14 3 11 3 2" xfId="41625" xr:uid="{6AF2100F-058D-4DD0-B75B-93B0C7BE4D1F}"/>
    <cellStyle name="Millares 14 3 11 4" xfId="26727" xr:uid="{8ACC0F1E-CE02-48BD-9A0A-BD1C0700CD42}"/>
    <cellStyle name="Millares 14 3 11 5" xfId="48230" xr:uid="{CF37894A-7E3C-4089-8AB0-5A59F3B3EC6E}"/>
    <cellStyle name="Millares 14 3 11 6" xfId="54834" xr:uid="{1FC351A6-754B-48A0-95C4-EF5167252A98}"/>
    <cellStyle name="Millares 14 3 12" xfId="6862" xr:uid="{F6F5124F-4C6D-4DAC-9348-5E22EE6BE5B8}"/>
    <cellStyle name="Millares 14 3 12 2" xfId="28365" xr:uid="{ECE38255-6572-47DD-BE25-B51DA068B561}"/>
    <cellStyle name="Millares 14 3 13" xfId="8516" xr:uid="{8D7F161C-8720-4FBB-806C-43C6C2645040}"/>
    <cellStyle name="Millares 14 3 13 2" xfId="30019" xr:uid="{F95DC7A4-A5FD-4076-80BB-91E3BC52BF80}"/>
    <cellStyle name="Millares 14 3 14" xfId="15155" xr:uid="{009DEF24-9678-4B07-B8DA-827E9D1B770E}"/>
    <cellStyle name="Millares 14 3 14 2" xfId="36658" xr:uid="{A445C174-0065-4549-B3E7-70E864115CEB}"/>
    <cellStyle name="Millares 14 3 15" xfId="21760" xr:uid="{AC89CD4F-A972-4840-82E1-B488D36F97E9}"/>
    <cellStyle name="Millares 14 3 16" xfId="43263" xr:uid="{1CC1C0E1-E0B6-4687-8F9B-ADE3C5048A9C}"/>
    <cellStyle name="Millares 14 3 17" xfId="49867" xr:uid="{4ABE3F51-3ECF-4717-9DBC-915E33736C0B}"/>
    <cellStyle name="Millares 14 3 2" xfId="514" xr:uid="{3A4A855D-33CA-458C-ABCE-3A554E25742C}"/>
    <cellStyle name="Millares 14 3 2 10" xfId="7125" xr:uid="{7DBE486E-1C28-4B2F-81A3-3FD7CC7356F1}"/>
    <cellStyle name="Millares 14 3 2 10 2" xfId="28628" xr:uid="{0EC92884-1F38-4C0A-A9C4-17CC02B56CC9}"/>
    <cellStyle name="Millares 14 3 2 11" xfId="8781" xr:uid="{7DB797A2-F8EA-4AB7-B42F-6387F304D32D}"/>
    <cellStyle name="Millares 14 3 2 11 2" xfId="30284" xr:uid="{F7B6B5E1-8B49-4EF2-BD01-EC32BAB6D30C}"/>
    <cellStyle name="Millares 14 3 2 12" xfId="15417" xr:uid="{E5534EBC-FF43-4AEC-86B6-AEBBC3831F7E}"/>
    <cellStyle name="Millares 14 3 2 12 2" xfId="36920" xr:uid="{FC42CC29-95B1-45E0-8B35-019A6566DC43}"/>
    <cellStyle name="Millares 14 3 2 13" xfId="22022" xr:uid="{D7C4D899-8896-49D9-B8B6-ADB04A4D1D1A}"/>
    <cellStyle name="Millares 14 3 2 14" xfId="43525" xr:uid="{0FA12729-F058-4370-BCC8-6ED93C3E730B}"/>
    <cellStyle name="Millares 14 3 2 15" xfId="50129" xr:uid="{3B827005-25BD-4F6D-B602-4779881F1918}"/>
    <cellStyle name="Millares 14 3 2 2" xfId="796" xr:uid="{57FD2D64-F906-404A-8594-D48B28003AF6}"/>
    <cellStyle name="Millares 14 3 2 2 10" xfId="15697" xr:uid="{DAEDEC80-69D9-4BBE-87A0-FE7F0C24F533}"/>
    <cellStyle name="Millares 14 3 2 2 10 2" xfId="37200" xr:uid="{7D91B05B-EA52-4D9E-8A4F-9A111605F0BE}"/>
    <cellStyle name="Millares 14 3 2 2 11" xfId="22302" xr:uid="{5AD2F350-F448-46A1-9638-63CE49756BAF}"/>
    <cellStyle name="Millares 14 3 2 2 12" xfId="43805" xr:uid="{50C6C1E5-7DE8-49AE-8CDD-C5B967A14D4E}"/>
    <cellStyle name="Millares 14 3 2 2 13" xfId="50409" xr:uid="{3D9C56C8-53E9-46A5-A5E2-750BD12B2217}"/>
    <cellStyle name="Millares 14 3 2 2 2" xfId="1742" xr:uid="{A619C334-C0A8-4D54-B718-B9CC4B7AECCA}"/>
    <cellStyle name="Millares 14 3 2 2 2 2" xfId="4571" xr:uid="{9F044038-D44F-408D-B407-FE463ADDDB93}"/>
    <cellStyle name="Millares 14 3 2 2 2 2 2" xfId="12837" xr:uid="{5BE95C4C-A1CB-4AF5-B5AC-610ED11FAFCD}"/>
    <cellStyle name="Millares 14 3 2 2 2 2 2 2" xfId="34340" xr:uid="{0E3E9BDC-88DE-47ED-8FA8-121FA4554717}"/>
    <cellStyle name="Millares 14 3 2 2 2 2 3" xfId="19472" xr:uid="{DB8448BF-FFBF-4733-8DEA-980D82616F2A}"/>
    <cellStyle name="Millares 14 3 2 2 2 2 3 2" xfId="40975" xr:uid="{FF877750-5E2A-4F3B-A17D-E97FBE1C8E0D}"/>
    <cellStyle name="Millares 14 3 2 2 2 2 4" xfId="26077" xr:uid="{0168773D-A766-45F9-9F93-A5ADB3561870}"/>
    <cellStyle name="Millares 14 3 2 2 2 2 5" xfId="47580" xr:uid="{53091FE7-E737-4080-ABC4-8270BD3960FB}"/>
    <cellStyle name="Millares 14 3 2 2 2 2 6" xfId="54184" xr:uid="{575EFB34-EBCD-44C7-AFDE-0845DE49AC2F}"/>
    <cellStyle name="Millares 14 3 2 2 2 3" xfId="6710" xr:uid="{D52847B6-712F-4D8F-92A4-0653CBB9E85B}"/>
    <cellStyle name="Millares 14 3 2 2 2 3 2" xfId="14976" xr:uid="{58DB6C97-1BFA-4DD3-A509-9AEB16ACB366}"/>
    <cellStyle name="Millares 14 3 2 2 2 3 2 2" xfId="36479" xr:uid="{0289F0F6-52C8-492D-8696-35D3BEE2A90C}"/>
    <cellStyle name="Millares 14 3 2 2 2 3 3" xfId="21611" xr:uid="{C2F18C83-3BF2-47CA-9575-1BAF214B0A34}"/>
    <cellStyle name="Millares 14 3 2 2 2 3 3 2" xfId="43114" xr:uid="{D1A980C3-A98B-4701-BDBA-CEEB809ECEC9}"/>
    <cellStyle name="Millares 14 3 2 2 2 3 4" xfId="28216" xr:uid="{86E34776-2F39-43E3-B396-839B3DCB2A0E}"/>
    <cellStyle name="Millares 14 3 2 2 2 3 5" xfId="49719" xr:uid="{FF593379-88DF-4182-8F88-963A7177EB9C}"/>
    <cellStyle name="Millares 14 3 2 2 2 3 6" xfId="56323" xr:uid="{6EA27D31-7357-4B94-ABAD-A7A209199A0B}"/>
    <cellStyle name="Millares 14 3 2 2 2 4" xfId="8351" xr:uid="{5A778F29-79DD-45FB-AE6F-C58EF244E7E6}"/>
    <cellStyle name="Millares 14 3 2 2 2 4 2" xfId="29854" xr:uid="{2CF59B17-2544-43C2-92A3-9489BE8C1D88}"/>
    <cellStyle name="Millares 14 3 2 2 2 5" xfId="10008" xr:uid="{DF63C372-B9E2-4CB1-9F96-6ED9C887C6F6}"/>
    <cellStyle name="Millares 14 3 2 2 2 5 2" xfId="31511" xr:uid="{49E787D1-902D-4CB5-9C63-70A40A3D87E7}"/>
    <cellStyle name="Millares 14 3 2 2 2 6" xfId="16643" xr:uid="{9D0F3DA6-49A1-4ACC-B4CC-D07A0D86143B}"/>
    <cellStyle name="Millares 14 3 2 2 2 6 2" xfId="38146" xr:uid="{620B7F57-9D69-4AED-82A5-7777B3078720}"/>
    <cellStyle name="Millares 14 3 2 2 2 7" xfId="23248" xr:uid="{E9D7188C-B028-4629-AD53-B2F5034B437D}"/>
    <cellStyle name="Millares 14 3 2 2 2 8" xfId="44751" xr:uid="{C7DCB21B-3775-45C3-B2C9-D7117DAE5B73}"/>
    <cellStyle name="Millares 14 3 2 2 2 9" xfId="51355" xr:uid="{93F25478-2F15-4868-B42D-43FFD5CA9F69}"/>
    <cellStyle name="Millares 14 3 2 2 3" xfId="2429" xr:uid="{AB076E1B-8E70-4A50-83F5-D7F133CAD5C1}"/>
    <cellStyle name="Millares 14 3 2 2 3 2" xfId="10695" xr:uid="{8337894A-DFA3-4DDC-A6D5-3ADA31EB2284}"/>
    <cellStyle name="Millares 14 3 2 2 3 2 2" xfId="32198" xr:uid="{72F84AB1-0898-4132-A9D6-46BF6E8BD60E}"/>
    <cellStyle name="Millares 14 3 2 2 3 3" xfId="17330" xr:uid="{6DA9468B-ACCB-42B1-A27D-AD2AB336B749}"/>
    <cellStyle name="Millares 14 3 2 2 3 3 2" xfId="38833" xr:uid="{B2779EA4-01EE-4A42-989F-6B211EC8533C}"/>
    <cellStyle name="Millares 14 3 2 2 3 4" xfId="23935" xr:uid="{DEF794A9-6F57-44AA-A80F-323D1EEE5217}"/>
    <cellStyle name="Millares 14 3 2 2 3 5" xfId="45438" xr:uid="{47C78077-EDEA-4C49-BB3E-FE93A4C1139E}"/>
    <cellStyle name="Millares 14 3 2 2 3 6" xfId="52042" xr:uid="{DD8BA5D3-553A-4268-85BE-0D86C2542802}"/>
    <cellStyle name="Millares 14 3 2 2 4" xfId="2946" xr:uid="{3A89735E-6CF4-40D0-8337-267D9522B029}"/>
    <cellStyle name="Millares 14 3 2 2 4 2" xfId="11212" xr:uid="{6C294A95-3B26-4E47-AB8B-0C79F7977BBA}"/>
    <cellStyle name="Millares 14 3 2 2 4 2 2" xfId="32715" xr:uid="{6377381E-92FE-4EBB-B520-5597EC1F3CF7}"/>
    <cellStyle name="Millares 14 3 2 2 4 3" xfId="17847" xr:uid="{B639538E-5365-47AA-98FA-FA5F047601D6}"/>
    <cellStyle name="Millares 14 3 2 2 4 3 2" xfId="39350" xr:uid="{4C0713C9-6AA7-46B8-A8AA-33F964E36F5D}"/>
    <cellStyle name="Millares 14 3 2 2 4 4" xfId="24452" xr:uid="{7FE5E76B-1A26-4361-BCBF-BBCA6ACBF30D}"/>
    <cellStyle name="Millares 14 3 2 2 4 5" xfId="45955" xr:uid="{B785DFA7-DFB2-4572-8BA7-690EDDE6A369}"/>
    <cellStyle name="Millares 14 3 2 2 4 6" xfId="52559" xr:uid="{ABC6DC43-9856-4014-9127-5B4FA23B82D2}"/>
    <cellStyle name="Millares 14 3 2 2 5" xfId="3625" xr:uid="{7F668168-2AB0-4B24-959D-2E7AF88037B0}"/>
    <cellStyle name="Millares 14 3 2 2 5 2" xfId="11891" xr:uid="{3CD290F9-D78B-4937-A509-4A9FB86AF3E3}"/>
    <cellStyle name="Millares 14 3 2 2 5 2 2" xfId="33394" xr:uid="{C0AD8D25-CBB0-42DF-8B80-296E13A9E094}"/>
    <cellStyle name="Millares 14 3 2 2 5 3" xfId="18526" xr:uid="{428E33C1-D61A-45C5-9AD6-EF54F36737D8}"/>
    <cellStyle name="Millares 14 3 2 2 5 3 2" xfId="40029" xr:uid="{C63A046B-4345-4663-86C0-3BE551FD364D}"/>
    <cellStyle name="Millares 14 3 2 2 5 4" xfId="25131" xr:uid="{570917B7-9B2A-4AAB-B880-0BC660E5A4F8}"/>
    <cellStyle name="Millares 14 3 2 2 5 5" xfId="46634" xr:uid="{7C9B8F13-640A-4B67-A788-C4E3A2DAE0AA}"/>
    <cellStyle name="Millares 14 3 2 2 5 6" xfId="53238" xr:uid="{5AA5CDF5-1288-42A0-879B-11A854E2C2FF}"/>
    <cellStyle name="Millares 14 3 2 2 6" xfId="5090" xr:uid="{836EF434-9130-4E91-A7CE-8C1C6292FD7A}"/>
    <cellStyle name="Millares 14 3 2 2 6 2" xfId="13356" xr:uid="{5356ACA7-CC2A-4C34-9498-CEC0CB2C12EB}"/>
    <cellStyle name="Millares 14 3 2 2 6 2 2" xfId="34859" xr:uid="{A2AA4BF7-D877-4C5D-B07E-B4BE995DEDFB}"/>
    <cellStyle name="Millares 14 3 2 2 6 3" xfId="19991" xr:uid="{13A450BB-76C6-4BAF-B19A-FE19C3C715BF}"/>
    <cellStyle name="Millares 14 3 2 2 6 3 2" xfId="41494" xr:uid="{21B4C6CC-86AD-42AB-92D7-2644AF9F169F}"/>
    <cellStyle name="Millares 14 3 2 2 6 4" xfId="26596" xr:uid="{713B086E-91BB-4AE5-AC7D-CD990EC090B0}"/>
    <cellStyle name="Millares 14 3 2 2 6 5" xfId="48099" xr:uid="{61D84092-9F11-4EA3-80A9-76CCF0CC9F28}"/>
    <cellStyle name="Millares 14 3 2 2 6 6" xfId="54703" xr:uid="{C730F669-16BB-4F2D-AFFA-0683F2F76B0E}"/>
    <cellStyle name="Millares 14 3 2 2 7" xfId="5764" xr:uid="{1748ADB5-96BD-4028-9299-581475E4EDE2}"/>
    <cellStyle name="Millares 14 3 2 2 7 2" xfId="14030" xr:uid="{FC46A9BC-4795-402E-AF66-8D149FEEFAC0}"/>
    <cellStyle name="Millares 14 3 2 2 7 2 2" xfId="35533" xr:uid="{5A463F83-45C6-4FDF-9DFF-3B290D01D0DA}"/>
    <cellStyle name="Millares 14 3 2 2 7 3" xfId="20665" xr:uid="{F87F4D7B-9B35-4DF5-AC6B-E4068BE1F928}"/>
    <cellStyle name="Millares 14 3 2 2 7 3 2" xfId="42168" xr:uid="{3F881FE7-69A5-4608-AB2E-08E8A2E5DCF2}"/>
    <cellStyle name="Millares 14 3 2 2 7 4" xfId="27270" xr:uid="{C3C21E63-7824-4D4F-BD50-8934FE396C61}"/>
    <cellStyle name="Millares 14 3 2 2 7 5" xfId="48773" xr:uid="{099313FE-7375-42CE-A3AB-D1968E5A7815}"/>
    <cellStyle name="Millares 14 3 2 2 7 6" xfId="55377" xr:uid="{20D68136-B2AE-4E33-9498-453823A486A8}"/>
    <cellStyle name="Millares 14 3 2 2 8" xfId="7405" xr:uid="{9B73204F-CE90-47C4-A261-EF70B9AFDDD6}"/>
    <cellStyle name="Millares 14 3 2 2 8 2" xfId="28908" xr:uid="{99A2C3C5-54D2-4C7D-B283-FDEF38966D22}"/>
    <cellStyle name="Millares 14 3 2 2 9" xfId="9062" xr:uid="{DED76FE2-2644-4591-AEA4-002E11729EB0}"/>
    <cellStyle name="Millares 14 3 2 2 9 2" xfId="30565" xr:uid="{736D0981-C83D-4EBC-A221-EBE9AB4693DC}"/>
    <cellStyle name="Millares 14 3 2 3" xfId="1066" xr:uid="{112D51ED-54C1-4826-8BFC-588BD48D8ACB}"/>
    <cellStyle name="Millares 14 3 2 3 2" xfId="3895" xr:uid="{B283BE78-3767-4400-BD5E-261604D587DE}"/>
    <cellStyle name="Millares 14 3 2 3 2 2" xfId="12161" xr:uid="{9472EA54-A8D5-4E96-A62E-0E62AFD61C55}"/>
    <cellStyle name="Millares 14 3 2 3 2 2 2" xfId="33664" xr:uid="{09248F26-B327-4095-84C2-3BCF69A277E9}"/>
    <cellStyle name="Millares 14 3 2 3 2 3" xfId="18796" xr:uid="{7D3F8344-739B-400F-B452-2558F07414BF}"/>
    <cellStyle name="Millares 14 3 2 3 2 3 2" xfId="40299" xr:uid="{8A68FA3C-6FF4-49ED-AB51-C1FC6BA9FE89}"/>
    <cellStyle name="Millares 14 3 2 3 2 4" xfId="25401" xr:uid="{05CF882C-6E91-49A7-A45A-080CF4C2C008}"/>
    <cellStyle name="Millares 14 3 2 3 2 5" xfId="46904" xr:uid="{26570250-B2E9-4332-BB34-25787C75BA13}"/>
    <cellStyle name="Millares 14 3 2 3 2 6" xfId="53508" xr:uid="{172BDBED-7179-4957-AEDF-00E6B082C545}"/>
    <cellStyle name="Millares 14 3 2 3 3" xfId="6034" xr:uid="{117464EE-1C52-44FA-A78C-DB748FC5DF60}"/>
    <cellStyle name="Millares 14 3 2 3 3 2" xfId="14300" xr:uid="{EA4CB572-7048-4388-8DDB-863C8815C33C}"/>
    <cellStyle name="Millares 14 3 2 3 3 2 2" xfId="35803" xr:uid="{1138B11B-4476-4B2B-82AE-108B94005066}"/>
    <cellStyle name="Millares 14 3 2 3 3 3" xfId="20935" xr:uid="{DEF905E1-6536-48AC-9ECC-4FE0F5FAE5AE}"/>
    <cellStyle name="Millares 14 3 2 3 3 3 2" xfId="42438" xr:uid="{2395904F-0FE7-44C4-B009-1F91FE871162}"/>
    <cellStyle name="Millares 14 3 2 3 3 4" xfId="27540" xr:uid="{062F2886-8469-4738-8D12-96091339AB0C}"/>
    <cellStyle name="Millares 14 3 2 3 3 5" xfId="49043" xr:uid="{01C82FEB-FB09-47C9-A798-9F8D264FD22F}"/>
    <cellStyle name="Millares 14 3 2 3 3 6" xfId="55647" xr:uid="{35193062-C730-4070-A229-0B72E54E3EFE}"/>
    <cellStyle name="Millares 14 3 2 3 4" xfId="7675" xr:uid="{E9D8E16D-65A4-4C6F-83FA-548D0981624F}"/>
    <cellStyle name="Millares 14 3 2 3 4 2" xfId="29178" xr:uid="{1A6C0C55-F848-49E7-88D6-36B6762BEDBC}"/>
    <cellStyle name="Millares 14 3 2 3 5" xfId="9332" xr:uid="{179E470E-C8D7-4C4C-9223-5E0B236285C7}"/>
    <cellStyle name="Millares 14 3 2 3 5 2" xfId="30835" xr:uid="{73484A26-1285-4D71-B544-44502028ED9B}"/>
    <cellStyle name="Millares 14 3 2 3 6" xfId="15967" xr:uid="{ED82F077-3FDF-4EB6-B674-BF76D35030C6}"/>
    <cellStyle name="Millares 14 3 2 3 6 2" xfId="37470" xr:uid="{D182F43F-EFFA-4965-B5AF-100F00ECA728}"/>
    <cellStyle name="Millares 14 3 2 3 7" xfId="22572" xr:uid="{7731CCC5-FDBC-4603-BB5D-5F7A2123ADE9}"/>
    <cellStyle name="Millares 14 3 2 3 8" xfId="44075" xr:uid="{27C0AF4B-55F7-4349-8FE4-8AC78C93AB86}"/>
    <cellStyle name="Millares 14 3 2 3 9" xfId="50679" xr:uid="{19BA582A-E257-448F-9A7D-B42B7B0D0CC7}"/>
    <cellStyle name="Millares 14 3 2 4" xfId="1462" xr:uid="{3CFEBD89-1FA0-4F1C-8ED3-1D21F6AEAA1B}"/>
    <cellStyle name="Millares 14 3 2 4 2" xfId="4291" xr:uid="{F72806E8-1E0F-4EF5-9A70-B3526BEAD8DA}"/>
    <cellStyle name="Millares 14 3 2 4 2 2" xfId="12557" xr:uid="{1769D82C-A770-4475-969D-AFCD1465DC2B}"/>
    <cellStyle name="Millares 14 3 2 4 2 2 2" xfId="34060" xr:uid="{D68AFB1B-1C0C-4351-BB58-4FF7891FDD7C}"/>
    <cellStyle name="Millares 14 3 2 4 2 3" xfId="19192" xr:uid="{286577D6-6E35-4C94-AD3F-B354C568A471}"/>
    <cellStyle name="Millares 14 3 2 4 2 3 2" xfId="40695" xr:uid="{81030EFB-32B8-423C-9C3C-1C2AB4C4A40B}"/>
    <cellStyle name="Millares 14 3 2 4 2 4" xfId="25797" xr:uid="{082DAC96-8311-42B3-AF2D-3C0F63319FD1}"/>
    <cellStyle name="Millares 14 3 2 4 2 5" xfId="47300" xr:uid="{53262CA4-0C86-4676-806F-78A4EB93E4D2}"/>
    <cellStyle name="Millares 14 3 2 4 2 6" xfId="53904" xr:uid="{89E33C30-CD30-4D9C-9C09-4BBE097606C1}"/>
    <cellStyle name="Millares 14 3 2 4 3" xfId="6430" xr:uid="{D3420CA3-2365-4233-BE26-5C63DD188F34}"/>
    <cellStyle name="Millares 14 3 2 4 3 2" xfId="14696" xr:uid="{0BB55732-87DA-4F3F-B457-5144DFF9CCCC}"/>
    <cellStyle name="Millares 14 3 2 4 3 2 2" xfId="36199" xr:uid="{2E3E0B2B-8967-4290-8187-DC33550733CE}"/>
    <cellStyle name="Millares 14 3 2 4 3 3" xfId="21331" xr:uid="{362574B1-E56E-49A5-8102-7C87B7750477}"/>
    <cellStyle name="Millares 14 3 2 4 3 3 2" xfId="42834" xr:uid="{2CBF5DF1-AA69-4649-BE7E-6F2D646A4518}"/>
    <cellStyle name="Millares 14 3 2 4 3 4" xfId="27936" xr:uid="{D9496341-EEB1-4F4F-B2E7-C60F86548630}"/>
    <cellStyle name="Millares 14 3 2 4 3 5" xfId="49439" xr:uid="{E03F79DB-4249-48F9-AFB1-DE4BB0541A57}"/>
    <cellStyle name="Millares 14 3 2 4 3 6" xfId="56043" xr:uid="{F585A9FF-F994-4F74-84D6-08E7577364A7}"/>
    <cellStyle name="Millares 14 3 2 4 4" xfId="8071" xr:uid="{CA6ED551-DF90-45D6-AAC2-6337598DD509}"/>
    <cellStyle name="Millares 14 3 2 4 4 2" xfId="29574" xr:uid="{C811E4D3-9C05-4264-8259-FD1B05C141C7}"/>
    <cellStyle name="Millares 14 3 2 4 5" xfId="9728" xr:uid="{2758CFF8-4E9F-4549-8E56-40258D9066DD}"/>
    <cellStyle name="Millares 14 3 2 4 5 2" xfId="31231" xr:uid="{1BB7B1BA-F39A-4887-A78C-17DFC1E34F4A}"/>
    <cellStyle name="Millares 14 3 2 4 6" xfId="16363" xr:uid="{B1B63B42-8201-4316-B416-260C07555757}"/>
    <cellStyle name="Millares 14 3 2 4 6 2" xfId="37866" xr:uid="{23E0FE84-C666-4BF7-A325-40D7D8D290DE}"/>
    <cellStyle name="Millares 14 3 2 4 7" xfId="22968" xr:uid="{9B969B97-9E6E-46C3-8BFA-0B8FF0649561}"/>
    <cellStyle name="Millares 14 3 2 4 8" xfId="44471" xr:uid="{446E45C9-3063-4CE0-B7D4-456F123AB8CC}"/>
    <cellStyle name="Millares 14 3 2 4 9" xfId="51075" xr:uid="{2214854C-1547-478C-8CDC-B02BFCD5B98B}"/>
    <cellStyle name="Millares 14 3 2 5" xfId="2149" xr:uid="{3AA9B32D-2664-45F6-862E-691BD8A6D847}"/>
    <cellStyle name="Millares 14 3 2 5 2" xfId="10415" xr:uid="{11DBDF7F-74E9-4500-9101-E062FAE89945}"/>
    <cellStyle name="Millares 14 3 2 5 2 2" xfId="31918" xr:uid="{4321AB58-7926-4F5A-8E6B-6F82A25FBE3F}"/>
    <cellStyle name="Millares 14 3 2 5 3" xfId="17050" xr:uid="{34DCEE62-065A-4075-A540-D01E98C3CDE8}"/>
    <cellStyle name="Millares 14 3 2 5 3 2" xfId="38553" xr:uid="{1AABF07C-AA18-4118-BB48-2120D7B15897}"/>
    <cellStyle name="Millares 14 3 2 5 4" xfId="23655" xr:uid="{4F07F83E-9E94-4698-9625-AE32FF00AB26}"/>
    <cellStyle name="Millares 14 3 2 5 5" xfId="45158" xr:uid="{C57BA886-1C74-47AF-AC70-2F36365F25D6}"/>
    <cellStyle name="Millares 14 3 2 5 6" xfId="51762" xr:uid="{522C3DE9-42D9-4E50-890B-D023F7CB0E59}"/>
    <cellStyle name="Millares 14 3 2 6" xfId="2696" xr:uid="{AFD9AD37-4D6F-41D3-826C-13D04D01F932}"/>
    <cellStyle name="Millares 14 3 2 6 2" xfId="10962" xr:uid="{D65478C0-D25D-4718-854D-0758854E9A23}"/>
    <cellStyle name="Millares 14 3 2 6 2 2" xfId="32465" xr:uid="{92CFEB3B-D3E9-40B2-882B-A9453F16364C}"/>
    <cellStyle name="Millares 14 3 2 6 3" xfId="17597" xr:uid="{C09E2BB0-9190-4BAF-958E-18022526890F}"/>
    <cellStyle name="Millares 14 3 2 6 3 2" xfId="39100" xr:uid="{FF175F09-A157-427E-B3E6-8BB0B17896CD}"/>
    <cellStyle name="Millares 14 3 2 6 4" xfId="24202" xr:uid="{11C649BE-555A-421C-802B-1B41A77DB94E}"/>
    <cellStyle name="Millares 14 3 2 6 5" xfId="45705" xr:uid="{1144E3B2-BE8E-4CE2-BD32-1347B89CCDCF}"/>
    <cellStyle name="Millares 14 3 2 6 6" xfId="52309" xr:uid="{E0957505-9BD9-4974-920B-65E740919312}"/>
    <cellStyle name="Millares 14 3 2 7" xfId="3345" xr:uid="{35F4ED05-24AF-4EB9-93A6-37B211F467FD}"/>
    <cellStyle name="Millares 14 3 2 7 2" xfId="11611" xr:uid="{FC5DE6E2-5E79-45D8-8082-124429E780AE}"/>
    <cellStyle name="Millares 14 3 2 7 2 2" xfId="33114" xr:uid="{43B7153C-A20E-4C29-A937-5AB57870EEB8}"/>
    <cellStyle name="Millares 14 3 2 7 3" xfId="18246" xr:uid="{B10842B7-5381-430B-84E8-B41458A914A5}"/>
    <cellStyle name="Millares 14 3 2 7 3 2" xfId="39749" xr:uid="{3CED1767-4DA7-4DBE-AD71-6B323F827592}"/>
    <cellStyle name="Millares 14 3 2 7 4" xfId="24851" xr:uid="{D51C7DCA-0091-44D4-9D63-3AFF293EBCC8}"/>
    <cellStyle name="Millares 14 3 2 7 5" xfId="46354" xr:uid="{F7D0DFBC-20BE-4449-B591-50622D250A55}"/>
    <cellStyle name="Millares 14 3 2 7 6" xfId="52958" xr:uid="{8668BF82-390A-4CBE-B06E-B3F10F0F42CD}"/>
    <cellStyle name="Millares 14 3 2 8" xfId="4840" xr:uid="{A7FD3BD8-E482-41F4-ACA3-307BCF2DD337}"/>
    <cellStyle name="Millares 14 3 2 8 2" xfId="13106" xr:uid="{99E8904F-5187-4F54-9ACC-05F3696AEB57}"/>
    <cellStyle name="Millares 14 3 2 8 2 2" xfId="34609" xr:uid="{655B9198-8298-452B-85D0-F2D38C138CF6}"/>
    <cellStyle name="Millares 14 3 2 8 3" xfId="19741" xr:uid="{920127B5-86D6-4053-8D64-6517A719D792}"/>
    <cellStyle name="Millares 14 3 2 8 3 2" xfId="41244" xr:uid="{E688957C-2410-482F-AB35-FFCF217394BA}"/>
    <cellStyle name="Millares 14 3 2 8 4" xfId="26346" xr:uid="{AE334F22-C6DC-481D-822B-F7DED31EE0EF}"/>
    <cellStyle name="Millares 14 3 2 8 5" xfId="47849" xr:uid="{ECAD8786-E54B-4A94-8859-08F50CFAE3A1}"/>
    <cellStyle name="Millares 14 3 2 8 6" xfId="54453" xr:uid="{2E1E3368-7C4C-4929-A917-964A657F8B39}"/>
    <cellStyle name="Millares 14 3 2 9" xfId="5484" xr:uid="{5F9DE631-95BA-4703-972B-E6B1EEC9956B}"/>
    <cellStyle name="Millares 14 3 2 9 2" xfId="13750" xr:uid="{E09A5750-28AB-4BEA-9776-B59B09716732}"/>
    <cellStyle name="Millares 14 3 2 9 2 2" xfId="35253" xr:uid="{9C91A39C-270B-4013-B730-2F653FCCC4F0}"/>
    <cellStyle name="Millares 14 3 2 9 3" xfId="20385" xr:uid="{BAADE173-AF77-43EC-A5C5-813617043645}"/>
    <cellStyle name="Millares 14 3 2 9 3 2" xfId="41888" xr:uid="{79ECD501-2BDE-4B3B-9211-8CECD39738C2}"/>
    <cellStyle name="Millares 14 3 2 9 4" xfId="26990" xr:uid="{CDD4C1C9-CFD2-4758-A10F-06B88347F903}"/>
    <cellStyle name="Millares 14 3 2 9 5" xfId="48493" xr:uid="{5D29A43B-4DA3-4A69-8338-F7A85DC65904}"/>
    <cellStyle name="Millares 14 3 2 9 6" xfId="55097" xr:uid="{6033565E-895A-4EBD-9AEF-6C9B64BBEBFB}"/>
    <cellStyle name="Millares 14 3 3" xfId="386" xr:uid="{B010A3B3-6135-4DDC-BAFC-30830F004630}"/>
    <cellStyle name="Millares 14 3 3 10" xfId="15289" xr:uid="{0A3A0F8B-7196-45A7-ADDB-F02D126B4251}"/>
    <cellStyle name="Millares 14 3 3 10 2" xfId="36792" xr:uid="{169CDF06-2405-47E3-B9CB-8B27DE919EAA}"/>
    <cellStyle name="Millares 14 3 3 11" xfId="21894" xr:uid="{0280BA0D-5766-4A6A-92DC-6E3824F4C4B6}"/>
    <cellStyle name="Millares 14 3 3 12" xfId="43397" xr:uid="{5AEB57F4-4A4C-4F4B-8B88-556038B8DF48}"/>
    <cellStyle name="Millares 14 3 3 13" xfId="50001" xr:uid="{8161ED32-7C20-4818-9BFD-D0B9D4BA86B6}"/>
    <cellStyle name="Millares 14 3 3 2" xfId="1334" xr:uid="{3B6566E1-7438-4C7F-B68D-4B51E47889ED}"/>
    <cellStyle name="Millares 14 3 3 2 2" xfId="4163" xr:uid="{1472AFC9-4C8D-4F49-BDC8-9A6662119C88}"/>
    <cellStyle name="Millares 14 3 3 2 2 2" xfId="12429" xr:uid="{F2281CC4-DD38-4C05-AA05-F709122EBAF2}"/>
    <cellStyle name="Millares 14 3 3 2 2 2 2" xfId="33932" xr:uid="{C5B25FFA-0D56-4611-975C-536640628333}"/>
    <cellStyle name="Millares 14 3 3 2 2 3" xfId="19064" xr:uid="{FA26D296-8264-4B04-A217-48276F110608}"/>
    <cellStyle name="Millares 14 3 3 2 2 3 2" xfId="40567" xr:uid="{1E9A998E-8A10-45B7-BD34-6A954409F269}"/>
    <cellStyle name="Millares 14 3 3 2 2 4" xfId="25669" xr:uid="{CB9EC179-9D48-4366-B211-3F79823F19F9}"/>
    <cellStyle name="Millares 14 3 3 2 2 5" xfId="47172" xr:uid="{DCB17928-2D8F-4E73-8FFA-C320E371AE55}"/>
    <cellStyle name="Millares 14 3 3 2 2 6" xfId="53776" xr:uid="{DFA4A782-ED39-4F49-A5A7-55DE944A39B6}"/>
    <cellStyle name="Millares 14 3 3 2 3" xfId="6302" xr:uid="{721927FB-4B9A-4CFB-A63B-34755F0A6883}"/>
    <cellStyle name="Millares 14 3 3 2 3 2" xfId="14568" xr:uid="{85CE6076-99FA-44E2-8725-E73E29BCA58D}"/>
    <cellStyle name="Millares 14 3 3 2 3 2 2" xfId="36071" xr:uid="{B5EC5876-7B20-49BA-A87A-F07ABF997137}"/>
    <cellStyle name="Millares 14 3 3 2 3 3" xfId="21203" xr:uid="{538E6D89-2865-4742-AD50-207AC066B7DB}"/>
    <cellStyle name="Millares 14 3 3 2 3 3 2" xfId="42706" xr:uid="{0CF63BA4-4347-4F60-9FC7-DD957BF97DA6}"/>
    <cellStyle name="Millares 14 3 3 2 3 4" xfId="27808" xr:uid="{C10D918A-BFEF-4D48-9B65-2FDA284B9E26}"/>
    <cellStyle name="Millares 14 3 3 2 3 5" xfId="49311" xr:uid="{ACDDB614-BB46-4CB7-8843-D824CD35B800}"/>
    <cellStyle name="Millares 14 3 3 2 3 6" xfId="55915" xr:uid="{81DBA8EC-ADEA-41BD-9C8C-C263C9D89147}"/>
    <cellStyle name="Millares 14 3 3 2 4" xfId="7943" xr:uid="{183A1A5C-5807-48FA-A8D7-123E85AE1A5F}"/>
    <cellStyle name="Millares 14 3 3 2 4 2" xfId="29446" xr:uid="{BCB744F0-D978-4224-BBE7-7AA64C3E5210}"/>
    <cellStyle name="Millares 14 3 3 2 5" xfId="9600" xr:uid="{8ABC1511-1D06-478D-95F0-808D15CAC9AD}"/>
    <cellStyle name="Millares 14 3 3 2 5 2" xfId="31103" xr:uid="{9ED3DC37-BC9A-44C7-BB0D-5B6D127C0285}"/>
    <cellStyle name="Millares 14 3 3 2 6" xfId="16235" xr:uid="{0E83482D-9840-4D44-A66A-563E7F4DA12E}"/>
    <cellStyle name="Millares 14 3 3 2 6 2" xfId="37738" xr:uid="{AE31D773-E0D5-48B2-AA60-FE9214BF1F7C}"/>
    <cellStyle name="Millares 14 3 3 2 7" xfId="22840" xr:uid="{DCA9E54C-AF42-4039-9D29-8C21516F3D82}"/>
    <cellStyle name="Millares 14 3 3 2 8" xfId="44343" xr:uid="{F136FEA6-80A4-4F6F-9D63-4644862DDFD0}"/>
    <cellStyle name="Millares 14 3 3 2 9" xfId="50947" xr:uid="{D208FBBD-95EB-42DF-90C7-0AC702128665}"/>
    <cellStyle name="Millares 14 3 3 3" xfId="2021" xr:uid="{25F05326-DAA1-4B74-8CA8-1549FF141B18}"/>
    <cellStyle name="Millares 14 3 3 3 2" xfId="10287" xr:uid="{41579FBF-D023-48B0-82A6-B99F8DCC7982}"/>
    <cellStyle name="Millares 14 3 3 3 2 2" xfId="31790" xr:uid="{A6BD8FCA-CED6-474F-A9E9-D84CEACF996A}"/>
    <cellStyle name="Millares 14 3 3 3 3" xfId="16922" xr:uid="{82AA9439-8FC8-4942-80C1-5EECB2219BFB}"/>
    <cellStyle name="Millares 14 3 3 3 3 2" xfId="38425" xr:uid="{9C336052-0F41-4AE7-BED6-CA1312E46F0D}"/>
    <cellStyle name="Millares 14 3 3 3 4" xfId="23527" xr:uid="{BB90FF42-1579-48CB-BCA3-0327B329FF67}"/>
    <cellStyle name="Millares 14 3 3 3 5" xfId="45030" xr:uid="{4F58887B-B878-4B05-8076-F75AF7E076C6}"/>
    <cellStyle name="Millares 14 3 3 3 6" xfId="51634" xr:uid="{000AB0F8-93A2-4336-8B30-10103D918BAC}"/>
    <cellStyle name="Millares 14 3 3 4" xfId="2820" xr:uid="{D1AF73CC-2460-469A-84A5-DACC9A1B4E44}"/>
    <cellStyle name="Millares 14 3 3 4 2" xfId="11086" xr:uid="{F9BC7158-E6C5-431E-AFD3-4454531EC91F}"/>
    <cellStyle name="Millares 14 3 3 4 2 2" xfId="32589" xr:uid="{CF2F52CA-C33A-48B6-8E53-7EF0A803467D}"/>
    <cellStyle name="Millares 14 3 3 4 3" xfId="17721" xr:uid="{28C5104D-799F-44A9-9D0E-E0E5E8E39DC1}"/>
    <cellStyle name="Millares 14 3 3 4 3 2" xfId="39224" xr:uid="{0000C6D6-3AE9-4476-BC28-BE87E2AD097A}"/>
    <cellStyle name="Millares 14 3 3 4 4" xfId="24326" xr:uid="{8FD9A150-8343-4C90-8309-FB34EDCCEB4E}"/>
    <cellStyle name="Millares 14 3 3 4 5" xfId="45829" xr:uid="{A0F56335-83F4-4351-A601-CA9D98D54DED}"/>
    <cellStyle name="Millares 14 3 3 4 6" xfId="52433" xr:uid="{02AFDC94-1C8F-4369-AAA7-0630BB7228D3}"/>
    <cellStyle name="Millares 14 3 3 5" xfId="3217" xr:uid="{667E660D-4587-40BB-869E-AA7AD8FE292E}"/>
    <cellStyle name="Millares 14 3 3 5 2" xfId="11483" xr:uid="{6D40DEF6-9FDC-4166-805A-BB616AB0F085}"/>
    <cellStyle name="Millares 14 3 3 5 2 2" xfId="32986" xr:uid="{1E0A3460-7921-4CC9-9AA9-D95619EE4700}"/>
    <cellStyle name="Millares 14 3 3 5 3" xfId="18118" xr:uid="{226606AC-097E-42D3-8E2F-76081FE2697B}"/>
    <cellStyle name="Millares 14 3 3 5 3 2" xfId="39621" xr:uid="{EE2F6DC2-6C33-4655-ACED-E6B136CF8BB0}"/>
    <cellStyle name="Millares 14 3 3 5 4" xfId="24723" xr:uid="{E2E003CB-BFA2-4846-8942-6A5A45A70E74}"/>
    <cellStyle name="Millares 14 3 3 5 5" xfId="46226" xr:uid="{EE83B24E-E7AE-45CE-A6BD-56CBBC19D61E}"/>
    <cellStyle name="Millares 14 3 3 5 6" xfId="52830" xr:uid="{0D7810AF-A3A5-4ADF-8F53-8F59602052C7}"/>
    <cellStyle name="Millares 14 3 3 6" xfId="4964" xr:uid="{258EE49D-F907-4BA7-B6A8-8CF5155186B9}"/>
    <cellStyle name="Millares 14 3 3 6 2" xfId="13230" xr:uid="{2919C884-4E4A-4B6F-991D-9E439CA7CBDC}"/>
    <cellStyle name="Millares 14 3 3 6 2 2" xfId="34733" xr:uid="{CEA80136-2323-4BFE-A1B7-3FBF9735041A}"/>
    <cellStyle name="Millares 14 3 3 6 3" xfId="19865" xr:uid="{2B99261B-96A7-4395-B96D-EC08EF9A1E72}"/>
    <cellStyle name="Millares 14 3 3 6 3 2" xfId="41368" xr:uid="{A219CC8D-A53F-436E-A5B8-27E6F3FFB3C3}"/>
    <cellStyle name="Millares 14 3 3 6 4" xfId="26470" xr:uid="{1DE7B96E-0016-4F5E-92AC-5D283DEEF310}"/>
    <cellStyle name="Millares 14 3 3 6 5" xfId="47973" xr:uid="{4AF05C76-F99A-4555-AD18-9D012F1E20A0}"/>
    <cellStyle name="Millares 14 3 3 6 6" xfId="54577" xr:uid="{BC598248-911F-4A5A-9425-9D50BFECCED2}"/>
    <cellStyle name="Millares 14 3 3 7" xfId="5356" xr:uid="{8B30D5AB-5557-4448-9947-78872C6311E4}"/>
    <cellStyle name="Millares 14 3 3 7 2" xfId="13622" xr:uid="{C5A29AA3-552F-4809-B648-7F4C91D4C154}"/>
    <cellStyle name="Millares 14 3 3 7 2 2" xfId="35125" xr:uid="{1AD7593A-DEE5-4E55-AAD4-A866D788F576}"/>
    <cellStyle name="Millares 14 3 3 7 3" xfId="20257" xr:uid="{C285590A-94E6-4895-A5E3-1B454066AC69}"/>
    <cellStyle name="Millares 14 3 3 7 3 2" xfId="41760" xr:uid="{E84D6276-B7BC-4A7B-BD4A-09067B893CD0}"/>
    <cellStyle name="Millares 14 3 3 7 4" xfId="26862" xr:uid="{55C4E2F6-75D3-4F6B-B514-599E2F8BE402}"/>
    <cellStyle name="Millares 14 3 3 7 5" xfId="48365" xr:uid="{765A4B45-59BD-415A-9963-4FBED910B3AE}"/>
    <cellStyle name="Millares 14 3 3 7 6" xfId="54969" xr:uid="{B0B7CDB4-9193-4E50-B461-A3999BA0F576}"/>
    <cellStyle name="Millares 14 3 3 8" xfId="6997" xr:uid="{E59BEC7B-772E-445A-97C7-D356E0FDFF00}"/>
    <cellStyle name="Millares 14 3 3 8 2" xfId="28500" xr:uid="{BCBE5E75-F72E-42B8-8D5B-4057E707E6BC}"/>
    <cellStyle name="Millares 14 3 3 9" xfId="8653" xr:uid="{430AB6DD-4FD6-4383-8CA7-4EF8343AB991}"/>
    <cellStyle name="Millares 14 3 3 9 2" xfId="30156" xr:uid="{156B0F6D-832A-4F32-B286-F7D6AE8B654F}"/>
    <cellStyle name="Millares 14 3 4" xfId="670" xr:uid="{C9CC69E7-3DD3-4F76-B579-AACB62C7CA52}"/>
    <cellStyle name="Millares 14 3 4 10" xfId="43679" xr:uid="{7F46DD24-AE1C-427F-BEE3-7CBEBCC4A6DC}"/>
    <cellStyle name="Millares 14 3 4 11" xfId="50283" xr:uid="{11E430D1-29E4-4B21-8EE1-13E8FB61A615}"/>
    <cellStyle name="Millares 14 3 4 2" xfId="1616" xr:uid="{7D82EEE9-4AD2-4BF7-9E2E-4A5C9C3CC51B}"/>
    <cellStyle name="Millares 14 3 4 2 2" xfId="4445" xr:uid="{C5DD1222-1EF6-49F1-B980-DDAF1C2BA066}"/>
    <cellStyle name="Millares 14 3 4 2 2 2" xfId="12711" xr:uid="{EEE04B2D-6AD3-482A-BF46-BD6C81FE78D5}"/>
    <cellStyle name="Millares 14 3 4 2 2 2 2" xfId="34214" xr:uid="{A749DE86-9ECF-414F-8B23-3464EE1DFD32}"/>
    <cellStyle name="Millares 14 3 4 2 2 3" xfId="19346" xr:uid="{7DCF8F30-5EDF-4459-BB95-742390E66619}"/>
    <cellStyle name="Millares 14 3 4 2 2 3 2" xfId="40849" xr:uid="{C6A8D233-B587-4B2A-9E01-30BB911C7512}"/>
    <cellStyle name="Millares 14 3 4 2 2 4" xfId="25951" xr:uid="{B6FE28BA-7C3A-4B6B-AB5D-6195A6F63576}"/>
    <cellStyle name="Millares 14 3 4 2 2 5" xfId="47454" xr:uid="{B4514AA6-575E-4A0F-89FE-45C3033C7D70}"/>
    <cellStyle name="Millares 14 3 4 2 2 6" xfId="54058" xr:uid="{D005DA3E-169C-40BB-8F5B-BA91F108944B}"/>
    <cellStyle name="Millares 14 3 4 2 3" xfId="6584" xr:uid="{C3D4DADF-628A-43AA-81D1-DB4101850138}"/>
    <cellStyle name="Millares 14 3 4 2 3 2" xfId="14850" xr:uid="{B3970D2F-97F5-4024-B245-C22F1891F419}"/>
    <cellStyle name="Millares 14 3 4 2 3 2 2" xfId="36353" xr:uid="{2A56E941-995E-4A90-9305-474185DC91C6}"/>
    <cellStyle name="Millares 14 3 4 2 3 3" xfId="21485" xr:uid="{06D54EA0-E04A-4C33-B7A6-174593CF3624}"/>
    <cellStyle name="Millares 14 3 4 2 3 3 2" xfId="42988" xr:uid="{960477A8-D868-4A32-8001-D88597671FED}"/>
    <cellStyle name="Millares 14 3 4 2 3 4" xfId="28090" xr:uid="{4AE73A8D-0394-4787-AE36-30172E251A72}"/>
    <cellStyle name="Millares 14 3 4 2 3 5" xfId="49593" xr:uid="{6469C852-D48B-4F9E-B449-1443F386633F}"/>
    <cellStyle name="Millares 14 3 4 2 3 6" xfId="56197" xr:uid="{DD39D234-CC00-47DE-8590-76DEB486AF24}"/>
    <cellStyle name="Millares 14 3 4 2 4" xfId="8225" xr:uid="{C1F45F8C-FDD9-44EE-A1AC-45EDA7D6124E}"/>
    <cellStyle name="Millares 14 3 4 2 4 2" xfId="29728" xr:uid="{6FE6BE7B-BE8B-4CB4-93F3-2BF83074EEBB}"/>
    <cellStyle name="Millares 14 3 4 2 5" xfId="9882" xr:uid="{18EDB854-32F3-427B-AA90-CAFAA004D0D3}"/>
    <cellStyle name="Millares 14 3 4 2 5 2" xfId="31385" xr:uid="{1CFD5671-8646-4699-8EA5-272CC1906BC7}"/>
    <cellStyle name="Millares 14 3 4 2 6" xfId="16517" xr:uid="{51ED33B6-3F8E-4ED1-9829-D74FDE7A1B39}"/>
    <cellStyle name="Millares 14 3 4 2 6 2" xfId="38020" xr:uid="{DDA62125-9597-4FC4-90DC-6B596E46AB66}"/>
    <cellStyle name="Millares 14 3 4 2 7" xfId="23122" xr:uid="{4AE19521-2394-4DF4-9020-8220E6A6446F}"/>
    <cellStyle name="Millares 14 3 4 2 8" xfId="44625" xr:uid="{2FF764B7-6071-4053-9CC7-76E7FEC89BD8}"/>
    <cellStyle name="Millares 14 3 4 2 9" xfId="51229" xr:uid="{34F60934-C5F1-4C98-A31A-414B03DCF013}"/>
    <cellStyle name="Millares 14 3 4 3" xfId="2303" xr:uid="{D1C60EAB-027D-47DE-8802-A7102F97E596}"/>
    <cellStyle name="Millares 14 3 4 3 2" xfId="10569" xr:uid="{B3BD7A85-2B8D-43AB-971F-854D0E93DAE9}"/>
    <cellStyle name="Millares 14 3 4 3 2 2" xfId="32072" xr:uid="{3F50EAEE-07A6-4818-AE74-0D6E050D58A9}"/>
    <cellStyle name="Millares 14 3 4 3 3" xfId="17204" xr:uid="{9B24B81F-7CBD-4A68-9BFB-2E688725E259}"/>
    <cellStyle name="Millares 14 3 4 3 3 2" xfId="38707" xr:uid="{EF2906B3-40A7-4572-B506-DA1A6C07DF7E}"/>
    <cellStyle name="Millares 14 3 4 3 4" xfId="23809" xr:uid="{F174888A-2967-4B4D-8D20-801061ECEA71}"/>
    <cellStyle name="Millares 14 3 4 3 5" xfId="45312" xr:uid="{7031C220-FE65-47A2-B09E-A520815967F9}"/>
    <cellStyle name="Millares 14 3 4 3 6" xfId="51916" xr:uid="{B22D7049-7DF9-4E81-9BF1-EB2327AB6BF9}"/>
    <cellStyle name="Millares 14 3 4 4" xfId="3499" xr:uid="{9F6EA0AD-1786-44B8-98D4-9E033D985E57}"/>
    <cellStyle name="Millares 14 3 4 4 2" xfId="11765" xr:uid="{F3687726-6057-42EC-B4F5-DDCA947417FF}"/>
    <cellStyle name="Millares 14 3 4 4 2 2" xfId="33268" xr:uid="{8701C791-8B0A-4140-9E83-6870AF481580}"/>
    <cellStyle name="Millares 14 3 4 4 3" xfId="18400" xr:uid="{F15C3FE5-1565-479D-B21C-943743CAA12C}"/>
    <cellStyle name="Millares 14 3 4 4 3 2" xfId="39903" xr:uid="{82FDEEB9-462F-4E7C-83F4-30CAB1BCBBA6}"/>
    <cellStyle name="Millares 14 3 4 4 4" xfId="25005" xr:uid="{EEE2CDFA-4880-4118-BF19-99E6A22B87E4}"/>
    <cellStyle name="Millares 14 3 4 4 5" xfId="46508" xr:uid="{560338D0-E05A-4574-966E-E9C7D3E21BA3}"/>
    <cellStyle name="Millares 14 3 4 4 6" xfId="53112" xr:uid="{4F3630A6-A5E6-40AC-BB01-2AC890189FE2}"/>
    <cellStyle name="Millares 14 3 4 5" xfId="5638" xr:uid="{EB48D0E2-91B1-48FF-99EF-ECD2AA91D2ED}"/>
    <cellStyle name="Millares 14 3 4 5 2" xfId="13904" xr:uid="{142702A6-6D60-4BC3-8BF1-C1A7D9B70296}"/>
    <cellStyle name="Millares 14 3 4 5 2 2" xfId="35407" xr:uid="{F6699057-ED1D-4D50-AA55-3817FC606D1A}"/>
    <cellStyle name="Millares 14 3 4 5 3" xfId="20539" xr:uid="{BEC1EB13-07B7-4E7C-A90D-8B49E012B4C3}"/>
    <cellStyle name="Millares 14 3 4 5 3 2" xfId="42042" xr:uid="{BC347E47-FE58-4E01-B522-4169EC6BBC90}"/>
    <cellStyle name="Millares 14 3 4 5 4" xfId="27144" xr:uid="{7F0F0628-B3C2-4311-9156-363CC137E7A6}"/>
    <cellStyle name="Millares 14 3 4 5 5" xfId="48647" xr:uid="{32D7DB75-8141-460D-9417-7B780E83076D}"/>
    <cellStyle name="Millares 14 3 4 5 6" xfId="55251" xr:uid="{33E8C783-90FC-4069-80C1-4ECA2E73D9C3}"/>
    <cellStyle name="Millares 14 3 4 6" xfId="7279" xr:uid="{02ECAF47-AF2E-4A55-8BBE-DF0C0B7102FF}"/>
    <cellStyle name="Millares 14 3 4 6 2" xfId="28782" xr:uid="{46730075-8D5F-493B-9290-FC44D1BD4C1B}"/>
    <cellStyle name="Millares 14 3 4 7" xfId="8936" xr:uid="{D91A4DEE-4E61-4B66-80C2-526692258696}"/>
    <cellStyle name="Millares 14 3 4 7 2" xfId="30439" xr:uid="{D0452C52-13CC-4A53-BE0E-1C19A490775B}"/>
    <cellStyle name="Millares 14 3 4 8" xfId="15571" xr:uid="{B5462228-C7CF-46B0-9E04-C7EE400210E8}"/>
    <cellStyle name="Millares 14 3 4 8 2" xfId="37074" xr:uid="{511CDBBF-0F5B-4118-99AB-7D41D34AA184}"/>
    <cellStyle name="Millares 14 3 4 9" xfId="22176" xr:uid="{3368E871-D92A-469B-8F51-47CB9B5F8780}"/>
    <cellStyle name="Millares 14 3 5" xfId="938" xr:uid="{C079989E-B81A-4963-AEF6-FAFBFF167A79}"/>
    <cellStyle name="Millares 14 3 5 2" xfId="3767" xr:uid="{1E3AFF8D-B5B4-486A-8715-A4234B2297BE}"/>
    <cellStyle name="Millares 14 3 5 2 2" xfId="12033" xr:uid="{22EF5ABC-B210-4053-8B50-8589DC1EAE31}"/>
    <cellStyle name="Millares 14 3 5 2 2 2" xfId="33536" xr:uid="{0032BA14-A7E8-46D0-981B-1D40E1A7B5B8}"/>
    <cellStyle name="Millares 14 3 5 2 3" xfId="18668" xr:uid="{EDC3C9C4-2054-401B-9C62-A0F5A4FFCEB9}"/>
    <cellStyle name="Millares 14 3 5 2 3 2" xfId="40171" xr:uid="{E571316F-D623-41BE-8E66-8729E2775FD1}"/>
    <cellStyle name="Millares 14 3 5 2 4" xfId="25273" xr:uid="{E17080FB-D868-4DB7-A28C-8146E0191E0E}"/>
    <cellStyle name="Millares 14 3 5 2 5" xfId="46776" xr:uid="{7E8B93A1-5DC8-4798-8A1C-C1D2D89CB5AC}"/>
    <cellStyle name="Millares 14 3 5 2 6" xfId="53380" xr:uid="{B2EB33CA-5194-4CA6-B851-56B23DA558D8}"/>
    <cellStyle name="Millares 14 3 5 3" xfId="5906" xr:uid="{9FE9887C-EAD5-42FA-AD1E-888A985BC697}"/>
    <cellStyle name="Millares 14 3 5 3 2" xfId="14172" xr:uid="{072D5CBE-6450-43F7-B91D-16E601CD03B6}"/>
    <cellStyle name="Millares 14 3 5 3 2 2" xfId="35675" xr:uid="{F82705CE-20FB-416F-B45C-18419DB1CBEE}"/>
    <cellStyle name="Millares 14 3 5 3 3" xfId="20807" xr:uid="{D49447B7-9462-4917-89D0-5B2994D73649}"/>
    <cellStyle name="Millares 14 3 5 3 3 2" xfId="42310" xr:uid="{BC2F95B9-5EE6-4A36-99AB-82D0CFAD2772}"/>
    <cellStyle name="Millares 14 3 5 3 4" xfId="27412" xr:uid="{C157EB26-69D8-4F03-B810-9496B54F1779}"/>
    <cellStyle name="Millares 14 3 5 3 5" xfId="48915" xr:uid="{E950DFF3-7972-45FA-898A-8BD4E295140A}"/>
    <cellStyle name="Millares 14 3 5 3 6" xfId="55519" xr:uid="{8C4BC2D8-528D-4401-BADC-4FEEDB47A7A5}"/>
    <cellStyle name="Millares 14 3 5 4" xfId="7547" xr:uid="{F415BDD9-BB3F-4C07-A560-24346368979B}"/>
    <cellStyle name="Millares 14 3 5 4 2" xfId="29050" xr:uid="{43AFDD17-678D-4DEB-AFC3-3D542FB60D5D}"/>
    <cellStyle name="Millares 14 3 5 5" xfId="9204" xr:uid="{7DA3F46D-59B6-4A4D-91B7-109E7EBEDB80}"/>
    <cellStyle name="Millares 14 3 5 5 2" xfId="30707" xr:uid="{77AA99C4-4B56-4D14-B716-56ECB2C7233B}"/>
    <cellStyle name="Millares 14 3 5 6" xfId="15839" xr:uid="{66C66DAA-F87A-4FC2-9FBB-66A83B602F5D}"/>
    <cellStyle name="Millares 14 3 5 6 2" xfId="37342" xr:uid="{FCAC5CA7-251D-471F-A5D7-A33F14ECF0B0}"/>
    <cellStyle name="Millares 14 3 5 7" xfId="22444" xr:uid="{B57C7C8B-D227-49C4-AB20-CA61D47DFA98}"/>
    <cellStyle name="Millares 14 3 5 8" xfId="43947" xr:uid="{7DCDEF44-DEC9-441E-A623-52C61F1BB6B4}"/>
    <cellStyle name="Millares 14 3 5 9" xfId="50551" xr:uid="{E126DFF3-0266-4E12-85CB-3886294B0BC6}"/>
    <cellStyle name="Millares 14 3 6" xfId="1199" xr:uid="{3E6157CD-B269-43D4-AED3-EC77E3EF9017}"/>
    <cellStyle name="Millares 14 3 6 2" xfId="4028" xr:uid="{5D2E2D28-E45E-4918-B1F0-C816DD6FAE5F}"/>
    <cellStyle name="Millares 14 3 6 2 2" xfId="12294" xr:uid="{8E781D21-01C4-45D8-9D68-DE54037B82A9}"/>
    <cellStyle name="Millares 14 3 6 2 2 2" xfId="33797" xr:uid="{01A0D008-03C4-452A-A2E1-508BF5C82979}"/>
    <cellStyle name="Millares 14 3 6 2 3" xfId="18929" xr:uid="{4DF0ED3F-14B5-4312-8B5A-75877F5DD28A}"/>
    <cellStyle name="Millares 14 3 6 2 3 2" xfId="40432" xr:uid="{A1C753C1-86AC-4AE4-A3B7-E49C12B2911D}"/>
    <cellStyle name="Millares 14 3 6 2 4" xfId="25534" xr:uid="{9BBAA932-F64B-4193-9616-511045CA07CB}"/>
    <cellStyle name="Millares 14 3 6 2 5" xfId="47037" xr:uid="{60868F30-D580-4B21-8498-A33835C395FC}"/>
    <cellStyle name="Millares 14 3 6 2 6" xfId="53641" xr:uid="{77105FF9-2820-4DF0-8BA0-E7A3F808649E}"/>
    <cellStyle name="Millares 14 3 6 3" xfId="6167" xr:uid="{8BAEE51D-4914-4F75-8DA1-A626B572CEDC}"/>
    <cellStyle name="Millares 14 3 6 3 2" xfId="14433" xr:uid="{2F6FB4D0-CE66-458A-972A-128E679DB78A}"/>
    <cellStyle name="Millares 14 3 6 3 2 2" xfId="35936" xr:uid="{B7716902-731C-4041-B9AB-A9781CCA2698}"/>
    <cellStyle name="Millares 14 3 6 3 3" xfId="21068" xr:uid="{A3F6ADA0-13D8-469D-8E24-661B8EBCE12E}"/>
    <cellStyle name="Millares 14 3 6 3 3 2" xfId="42571" xr:uid="{0F532C51-5D82-4AA2-B927-DD2592AABEDB}"/>
    <cellStyle name="Millares 14 3 6 3 4" xfId="27673" xr:uid="{83B1DCD5-DDE1-4DFA-BEE3-1A9BA3A95240}"/>
    <cellStyle name="Millares 14 3 6 3 5" xfId="49176" xr:uid="{6C083E04-D267-4D0A-8F13-7ECE4CB5D5F8}"/>
    <cellStyle name="Millares 14 3 6 3 6" xfId="55780" xr:uid="{24EDFD1A-712F-4E02-89E7-CA2943D2F410}"/>
    <cellStyle name="Millares 14 3 6 4" xfId="7808" xr:uid="{AA0929C8-394B-4943-8DAB-D635ED35F528}"/>
    <cellStyle name="Millares 14 3 6 4 2" xfId="29311" xr:uid="{ED586831-0320-423B-8285-A28516CE4928}"/>
    <cellStyle name="Millares 14 3 6 5" xfId="9465" xr:uid="{7EE9E7DA-AA82-4DF7-9AB2-EEB16F32E294}"/>
    <cellStyle name="Millares 14 3 6 5 2" xfId="30968" xr:uid="{0A15CEDE-B498-4FD6-9512-0995D3AE473F}"/>
    <cellStyle name="Millares 14 3 6 6" xfId="16100" xr:uid="{B2654AE3-65EE-41B4-A28C-D14CA92B5B83}"/>
    <cellStyle name="Millares 14 3 6 6 2" xfId="37603" xr:uid="{7CBEE6D6-15F4-43D8-94A5-263884279F2F}"/>
    <cellStyle name="Millares 14 3 6 7" xfId="22705" xr:uid="{E30115BC-1D26-4AB9-83DE-BD46620DC451}"/>
    <cellStyle name="Millares 14 3 6 8" xfId="44208" xr:uid="{E8BED0A3-236A-4BDC-A61A-8C6F6284634E}"/>
    <cellStyle name="Millares 14 3 6 9" xfId="50812" xr:uid="{0B05CE89-18D5-453A-8C61-4DFD74D39996}"/>
    <cellStyle name="Millares 14 3 7" xfId="1887" xr:uid="{319DC02B-AA68-40CE-81E1-95AD97A8C346}"/>
    <cellStyle name="Millares 14 3 7 2" xfId="10153" xr:uid="{2337A1D8-37DC-4D2A-9BD1-C8927C15FB1E}"/>
    <cellStyle name="Millares 14 3 7 2 2" xfId="31656" xr:uid="{2A316D9E-7C2C-4AE3-8C57-C9C5CA86EB38}"/>
    <cellStyle name="Millares 14 3 7 3" xfId="16788" xr:uid="{7A55C0D3-E9C7-4C07-9F74-218BE1E5F4B9}"/>
    <cellStyle name="Millares 14 3 7 3 2" xfId="38291" xr:uid="{51137836-7947-46AB-B0A8-422FB63206AC}"/>
    <cellStyle name="Millares 14 3 7 4" xfId="23393" xr:uid="{8671BCFD-78BD-44D0-B5A2-4EAAA24B96EE}"/>
    <cellStyle name="Millares 14 3 7 5" xfId="44896" xr:uid="{1AF2AE1A-6EC0-4903-AF7D-302A9F2406AD}"/>
    <cellStyle name="Millares 14 3 7 6" xfId="51500" xr:uid="{0740453B-3AE0-4EBA-8935-419D8E2BA852}"/>
    <cellStyle name="Millares 14 3 8" xfId="2572" xr:uid="{3F8F5A8B-F0BD-40A8-9F4B-FB433405D09A}"/>
    <cellStyle name="Millares 14 3 8 2" xfId="10838" xr:uid="{E4B80233-782B-4098-A742-353B697F1735}"/>
    <cellStyle name="Millares 14 3 8 2 2" xfId="32341" xr:uid="{BC0A7FAB-C134-419C-95CD-8FB56886A9F2}"/>
    <cellStyle name="Millares 14 3 8 3" xfId="17473" xr:uid="{E6CE3B8A-90E7-43C1-8187-5ABE1E7F1CFC}"/>
    <cellStyle name="Millares 14 3 8 3 2" xfId="38976" xr:uid="{06D22F8B-C614-4DAD-9683-6D41F7D1B955}"/>
    <cellStyle name="Millares 14 3 8 4" xfId="24078" xr:uid="{79E5EE18-F1A7-478D-96D4-E2A15F7E57B4}"/>
    <cellStyle name="Millares 14 3 8 5" xfId="45581" xr:uid="{2C376633-8C2F-48F0-B37E-BBD37D4C8548}"/>
    <cellStyle name="Millares 14 3 8 6" xfId="52185" xr:uid="{2C6EE7E0-39AD-42AF-97CD-ED3982AEA230}"/>
    <cellStyle name="Millares 14 3 9" xfId="3083" xr:uid="{9780953C-3230-431B-AFA9-E5823AAC8862}"/>
    <cellStyle name="Millares 14 3 9 2" xfId="11349" xr:uid="{F9832B4F-BCC9-4DF5-A8D6-706A9D344780}"/>
    <cellStyle name="Millares 14 3 9 2 2" xfId="32852" xr:uid="{23CCB7CC-326C-40E7-A1AD-0A0647773BCD}"/>
    <cellStyle name="Millares 14 3 9 3" xfId="17984" xr:uid="{F552124F-C2E1-44F3-B87A-5B3F4DAB576D}"/>
    <cellStyle name="Millares 14 3 9 3 2" xfId="39487" xr:uid="{7C7F971C-0771-4485-86CE-8E31403271EA}"/>
    <cellStyle name="Millares 14 3 9 4" xfId="24589" xr:uid="{01FDEEB4-DD9D-4123-9392-758EFCB5DD79}"/>
    <cellStyle name="Millares 14 3 9 5" xfId="46092" xr:uid="{BED29161-C26C-458B-9C86-5D43DD2A235F}"/>
    <cellStyle name="Millares 14 3 9 6" xfId="52696" xr:uid="{9096A3DE-AC07-480E-8A38-C161CD7D3A4C}"/>
    <cellStyle name="Millares 14 4" xfId="234" xr:uid="{771F6D89-2592-498F-8EA9-4A260BF12E1E}"/>
    <cellStyle name="Millares 14 4 10" xfId="4748" xr:uid="{6D0C6A74-E28F-411E-9310-17461158B6DF}"/>
    <cellStyle name="Millares 14 4 10 2" xfId="13014" xr:uid="{B0E1F2E4-4EF2-4858-95C9-EB52528C489C}"/>
    <cellStyle name="Millares 14 4 10 2 2" xfId="34517" xr:uid="{FDF3A13D-B5AF-4421-B215-E2F46C02A56A}"/>
    <cellStyle name="Millares 14 4 10 3" xfId="19649" xr:uid="{AE49F090-7891-4826-BA80-3787B54FA2FE}"/>
    <cellStyle name="Millares 14 4 10 3 2" xfId="41152" xr:uid="{C584CE21-9414-4FC8-B21D-79929ECB530B}"/>
    <cellStyle name="Millares 14 4 10 4" xfId="26254" xr:uid="{0EE32DF8-DA3D-4BA9-9593-3668BB414F24}"/>
    <cellStyle name="Millares 14 4 10 5" xfId="47757" xr:uid="{B4E63ADD-D3E8-4AB4-9835-2A500A8A5C26}"/>
    <cellStyle name="Millares 14 4 10 6" xfId="54361" xr:uid="{4FF665A5-503F-4B87-AA90-8440A5137BD0}"/>
    <cellStyle name="Millares 14 4 11" xfId="5251" xr:uid="{17C89474-D85F-4C8E-9135-F18288F94425}"/>
    <cellStyle name="Millares 14 4 11 2" xfId="13517" xr:uid="{DE759262-965B-416E-8986-71232C64C01E}"/>
    <cellStyle name="Millares 14 4 11 2 2" xfId="35020" xr:uid="{357F1ED3-48D6-470A-991E-66A161ED54B4}"/>
    <cellStyle name="Millares 14 4 11 3" xfId="20152" xr:uid="{50F9C68C-57E0-423D-8AC7-64746D5242DC}"/>
    <cellStyle name="Millares 14 4 11 3 2" xfId="41655" xr:uid="{5F21F024-E168-455D-9172-9EABAB0E5C11}"/>
    <cellStyle name="Millares 14 4 11 4" xfId="26757" xr:uid="{2674CA2B-A793-4D36-8528-250FEE6D7F09}"/>
    <cellStyle name="Millares 14 4 11 5" xfId="48260" xr:uid="{9DD00B2F-17B7-4C93-AC5F-72846BDAEE5C}"/>
    <cellStyle name="Millares 14 4 11 6" xfId="54864" xr:uid="{162DC198-4415-4779-9979-95A13D05A34A}"/>
    <cellStyle name="Millares 14 4 12" xfId="6892" xr:uid="{B749AF1D-C2BA-493D-8BB6-5A99C9394894}"/>
    <cellStyle name="Millares 14 4 12 2" xfId="28395" xr:uid="{19E46D3A-962E-4920-98EE-88540EB6C360}"/>
    <cellStyle name="Millares 14 4 13" xfId="8547" xr:uid="{DECB3537-2D5A-4E84-8F45-77D657DD65FB}"/>
    <cellStyle name="Millares 14 4 13 2" xfId="30050" xr:uid="{F4F39395-032D-4129-BAFF-A9B99DE2F39E}"/>
    <cellStyle name="Millares 14 4 14" xfId="15185" xr:uid="{A9ECBB1A-C0F3-4088-8A1A-631D0F19E2D3}"/>
    <cellStyle name="Millares 14 4 14 2" xfId="36688" xr:uid="{B0CDD716-C3CC-4DF9-BB2C-AC1EEF4AD75B}"/>
    <cellStyle name="Millares 14 4 15" xfId="21790" xr:uid="{86CC6145-AD8C-4D13-998D-5C33D5D67FC0}"/>
    <cellStyle name="Millares 14 4 16" xfId="43293" xr:uid="{29D04945-225C-4DC5-A6ED-64CFD1BBB54B}"/>
    <cellStyle name="Millares 14 4 17" xfId="49897" xr:uid="{96B52FA7-0767-4E09-A638-01D82814143A}"/>
    <cellStyle name="Millares 14 4 2" xfId="545" xr:uid="{0D555B83-A574-4636-8E30-40A1BF180EB8}"/>
    <cellStyle name="Millares 14 4 2 10" xfId="7156" xr:uid="{8E40CB35-EE72-4F73-AFEA-2CD0D64DDFBF}"/>
    <cellStyle name="Millares 14 4 2 10 2" xfId="28659" xr:uid="{214FDB68-2E77-43B2-BAEA-7F7CB116CDE5}"/>
    <cellStyle name="Millares 14 4 2 11" xfId="8812" xr:uid="{306746D8-5208-471F-8D7B-6D1686F3C7EA}"/>
    <cellStyle name="Millares 14 4 2 11 2" xfId="30315" xr:uid="{A71266C0-E47D-4C28-A0F4-2CA25870E347}"/>
    <cellStyle name="Millares 14 4 2 12" xfId="15448" xr:uid="{BAA80DEF-1F52-4E9A-A627-B1AF53FFC2C1}"/>
    <cellStyle name="Millares 14 4 2 12 2" xfId="36951" xr:uid="{F82214FE-B3F5-40D8-8B68-D43B2C0BEE26}"/>
    <cellStyle name="Millares 14 4 2 13" xfId="22053" xr:uid="{CBBBB055-AE85-4D22-B5E0-0720025B2BBF}"/>
    <cellStyle name="Millares 14 4 2 14" xfId="43556" xr:uid="{7C9A4AA8-C7B0-4CF9-8C03-38A790F64941}"/>
    <cellStyle name="Millares 14 4 2 15" xfId="50160" xr:uid="{24E88903-9C9C-4A4A-B88D-BB0957BA17DF}"/>
    <cellStyle name="Millares 14 4 2 2" xfId="827" xr:uid="{D5DDB008-7353-4E16-AEAF-9CD0F15EAE17}"/>
    <cellStyle name="Millares 14 4 2 2 10" xfId="15728" xr:uid="{F758904F-3A0F-40CD-A37B-6BB39228E999}"/>
    <cellStyle name="Millares 14 4 2 2 10 2" xfId="37231" xr:uid="{FDA4DAC8-480F-49B4-AFB6-3165EE0C7EED}"/>
    <cellStyle name="Millares 14 4 2 2 11" xfId="22333" xr:uid="{B820E77F-C834-41BD-9FD9-B82430939E06}"/>
    <cellStyle name="Millares 14 4 2 2 12" xfId="43836" xr:uid="{1ED38B5B-3894-4F43-81AB-34526EF58C72}"/>
    <cellStyle name="Millares 14 4 2 2 13" xfId="50440" xr:uid="{4E197DB7-575A-4C1F-9BC3-72D8710E37B6}"/>
    <cellStyle name="Millares 14 4 2 2 2" xfId="1773" xr:uid="{7E08AD02-2977-4146-A125-9ED2BE054B4A}"/>
    <cellStyle name="Millares 14 4 2 2 2 2" xfId="4602" xr:uid="{DA4ECE12-61EF-4177-B39D-ED20AF41B28B}"/>
    <cellStyle name="Millares 14 4 2 2 2 2 2" xfId="12868" xr:uid="{AC3EE628-3AA0-4228-BBA9-0872D41226E3}"/>
    <cellStyle name="Millares 14 4 2 2 2 2 2 2" xfId="34371" xr:uid="{8062C222-EF79-4384-8F95-E8BA3D44B300}"/>
    <cellStyle name="Millares 14 4 2 2 2 2 3" xfId="19503" xr:uid="{A168A823-71EE-4E77-AE58-E3731FF383C9}"/>
    <cellStyle name="Millares 14 4 2 2 2 2 3 2" xfId="41006" xr:uid="{12BB9DDD-E2C2-4EC7-8370-C9894C253AD8}"/>
    <cellStyle name="Millares 14 4 2 2 2 2 4" xfId="26108" xr:uid="{80E94B35-C8CD-4BD5-93AA-39DD44791B28}"/>
    <cellStyle name="Millares 14 4 2 2 2 2 5" xfId="47611" xr:uid="{6F7D6E0A-5B9D-4925-93C0-384156EEECF2}"/>
    <cellStyle name="Millares 14 4 2 2 2 2 6" xfId="54215" xr:uid="{B6080280-83F9-401F-9910-3557B3D72996}"/>
    <cellStyle name="Millares 14 4 2 2 2 3" xfId="6741" xr:uid="{9469C4C7-27C9-47F6-9DB4-E7CD62D7E6C6}"/>
    <cellStyle name="Millares 14 4 2 2 2 3 2" xfId="15007" xr:uid="{5BD79DBC-4BCA-42E3-A5C2-088AFEB256BB}"/>
    <cellStyle name="Millares 14 4 2 2 2 3 2 2" xfId="36510" xr:uid="{10244F20-D079-4C92-A6BA-FBC038D6D8C6}"/>
    <cellStyle name="Millares 14 4 2 2 2 3 3" xfId="21642" xr:uid="{8DFC7DD6-26C3-41A1-9787-1F7B71B7A023}"/>
    <cellStyle name="Millares 14 4 2 2 2 3 3 2" xfId="43145" xr:uid="{1622007D-CB81-4A35-96AF-9B1885404C41}"/>
    <cellStyle name="Millares 14 4 2 2 2 3 4" xfId="28247" xr:uid="{96C353F7-F3B1-4AEE-B665-030D57BC19EE}"/>
    <cellStyle name="Millares 14 4 2 2 2 3 5" xfId="49750" xr:uid="{5F3882AF-4113-45FE-BF51-B84E67998D9B}"/>
    <cellStyle name="Millares 14 4 2 2 2 3 6" xfId="56354" xr:uid="{557AC1EB-B638-4FDD-B5EA-3DC2D7B5BCD5}"/>
    <cellStyle name="Millares 14 4 2 2 2 4" xfId="8382" xr:uid="{E797E70B-929D-42EF-A7DF-6392B6E82ACA}"/>
    <cellStyle name="Millares 14 4 2 2 2 4 2" xfId="29885" xr:uid="{777F3474-6079-43D0-B20C-E8BFF2688218}"/>
    <cellStyle name="Millares 14 4 2 2 2 5" xfId="10039" xr:uid="{D3023F9D-0698-4C3B-B08E-EEF1FCAF3BCC}"/>
    <cellStyle name="Millares 14 4 2 2 2 5 2" xfId="31542" xr:uid="{47286B10-5049-4CCC-837F-708028265108}"/>
    <cellStyle name="Millares 14 4 2 2 2 6" xfId="16674" xr:uid="{46055422-3A78-494D-B27A-2CEF75AAA901}"/>
    <cellStyle name="Millares 14 4 2 2 2 6 2" xfId="38177" xr:uid="{A3EA81DB-0A54-4E76-BA08-0B1B2B635507}"/>
    <cellStyle name="Millares 14 4 2 2 2 7" xfId="23279" xr:uid="{59C98F7C-7449-443C-B65C-7455AC48D50A}"/>
    <cellStyle name="Millares 14 4 2 2 2 8" xfId="44782" xr:uid="{C0666E5B-AD51-4A0D-BD04-6A39A0962CEA}"/>
    <cellStyle name="Millares 14 4 2 2 2 9" xfId="51386" xr:uid="{42E17775-76D7-4B42-8031-9684B6766D38}"/>
    <cellStyle name="Millares 14 4 2 2 3" xfId="2460" xr:uid="{CE740153-8922-4395-AE5C-ED4A200F75BF}"/>
    <cellStyle name="Millares 14 4 2 2 3 2" xfId="10726" xr:uid="{10F9931E-129B-44A2-AE00-9F70B72E851B}"/>
    <cellStyle name="Millares 14 4 2 2 3 2 2" xfId="32229" xr:uid="{165203F2-7D4C-4D41-89C9-B0733DEDB9F2}"/>
    <cellStyle name="Millares 14 4 2 2 3 3" xfId="17361" xr:uid="{09E90831-B8A4-439F-9D35-C60AE30C70C8}"/>
    <cellStyle name="Millares 14 4 2 2 3 3 2" xfId="38864" xr:uid="{34E84103-9564-461B-8BAA-563983338A77}"/>
    <cellStyle name="Millares 14 4 2 2 3 4" xfId="23966" xr:uid="{09D73694-7769-4A38-8332-21E188C710B1}"/>
    <cellStyle name="Millares 14 4 2 2 3 5" xfId="45469" xr:uid="{09412F4C-1425-4F54-8793-E2E33E8095E7}"/>
    <cellStyle name="Millares 14 4 2 2 3 6" xfId="52073" xr:uid="{A1EB67AD-57A4-4796-9703-ECEFF35124F2}"/>
    <cellStyle name="Millares 14 4 2 2 4" xfId="2977" xr:uid="{D39ED364-89B2-49E3-BFCF-D73B74DD963C}"/>
    <cellStyle name="Millares 14 4 2 2 4 2" xfId="11243" xr:uid="{5468344E-ABB2-44D6-94E7-EDF7871BAF62}"/>
    <cellStyle name="Millares 14 4 2 2 4 2 2" xfId="32746" xr:uid="{52B1AC3B-9A88-45EF-8D54-C8B4358679E5}"/>
    <cellStyle name="Millares 14 4 2 2 4 3" xfId="17878" xr:uid="{B620A5C0-90FC-456A-AC4E-8D26BD5AE502}"/>
    <cellStyle name="Millares 14 4 2 2 4 3 2" xfId="39381" xr:uid="{D63A183F-7E67-43E2-86DD-EFB01DAF9216}"/>
    <cellStyle name="Millares 14 4 2 2 4 4" xfId="24483" xr:uid="{D53AF36B-80A5-4C2E-BC9D-5A374C573AAA}"/>
    <cellStyle name="Millares 14 4 2 2 4 5" xfId="45986" xr:uid="{0951D6CB-AD41-48D7-B131-618FA8FBA0E6}"/>
    <cellStyle name="Millares 14 4 2 2 4 6" xfId="52590" xr:uid="{4EFED998-1C36-4955-9756-104B081C6B6F}"/>
    <cellStyle name="Millares 14 4 2 2 5" xfId="3656" xr:uid="{5161CDF5-D24D-4CAD-BEF2-473E7C5882DA}"/>
    <cellStyle name="Millares 14 4 2 2 5 2" xfId="11922" xr:uid="{A0FA7A78-B48A-4B3C-A39C-D4DA435851B2}"/>
    <cellStyle name="Millares 14 4 2 2 5 2 2" xfId="33425" xr:uid="{E00BB7C2-EEC9-4ED4-8A64-BF37EE1516A3}"/>
    <cellStyle name="Millares 14 4 2 2 5 3" xfId="18557" xr:uid="{FB4414C7-7D39-42DA-9BD8-C89FE3091563}"/>
    <cellStyle name="Millares 14 4 2 2 5 3 2" xfId="40060" xr:uid="{5B24A387-4C4E-43E6-B6D6-2F30679AE8F4}"/>
    <cellStyle name="Millares 14 4 2 2 5 4" xfId="25162" xr:uid="{693CF5CE-2340-491F-B73F-94220F5757D0}"/>
    <cellStyle name="Millares 14 4 2 2 5 5" xfId="46665" xr:uid="{67CD91B3-9B37-4C9E-83F2-6AA10131D059}"/>
    <cellStyle name="Millares 14 4 2 2 5 6" xfId="53269" xr:uid="{DD8768DD-71B3-45CE-B2E6-9C1641D70143}"/>
    <cellStyle name="Millares 14 4 2 2 6" xfId="5121" xr:uid="{EE53E245-99CC-4C78-82D2-BAAAFC036228}"/>
    <cellStyle name="Millares 14 4 2 2 6 2" xfId="13387" xr:uid="{318EE081-9981-457F-94AB-DADD0A95B1E8}"/>
    <cellStyle name="Millares 14 4 2 2 6 2 2" xfId="34890" xr:uid="{31BDEDD7-72BA-4D54-AA9C-84ACBEE7F0CB}"/>
    <cellStyle name="Millares 14 4 2 2 6 3" xfId="20022" xr:uid="{7B0BE488-AFF4-44AD-9B88-870094F23812}"/>
    <cellStyle name="Millares 14 4 2 2 6 3 2" xfId="41525" xr:uid="{B49E6F5E-74CF-4DCA-B6F6-5D256E931BEB}"/>
    <cellStyle name="Millares 14 4 2 2 6 4" xfId="26627" xr:uid="{649B1BBB-0332-47D6-BD9E-86FAE871C2F1}"/>
    <cellStyle name="Millares 14 4 2 2 6 5" xfId="48130" xr:uid="{E94439EF-170A-4F6B-BB0E-5A46A6BC8EDF}"/>
    <cellStyle name="Millares 14 4 2 2 6 6" xfId="54734" xr:uid="{6F9F0F49-6F63-4CA6-B918-4ED22713E427}"/>
    <cellStyle name="Millares 14 4 2 2 7" xfId="5795" xr:uid="{8FC58FC8-0D7F-4C2B-9A02-15E1FB0CED20}"/>
    <cellStyle name="Millares 14 4 2 2 7 2" xfId="14061" xr:uid="{35EB5ED1-B090-473A-B7EE-36FE221E0CE6}"/>
    <cellStyle name="Millares 14 4 2 2 7 2 2" xfId="35564" xr:uid="{E44B4F10-6D8E-4CBE-B072-8D401687959A}"/>
    <cellStyle name="Millares 14 4 2 2 7 3" xfId="20696" xr:uid="{8152AFFE-3118-4CD6-976B-1D221D1C63E0}"/>
    <cellStyle name="Millares 14 4 2 2 7 3 2" xfId="42199" xr:uid="{67BEACCD-CBC1-4E83-B211-0CD0EB986A2E}"/>
    <cellStyle name="Millares 14 4 2 2 7 4" xfId="27301" xr:uid="{AF7F6D35-B9D2-493D-AE2F-F96D2176BB63}"/>
    <cellStyle name="Millares 14 4 2 2 7 5" xfId="48804" xr:uid="{EA35FEB5-1EF3-4323-86CE-0E44EBCBAEC8}"/>
    <cellStyle name="Millares 14 4 2 2 7 6" xfId="55408" xr:uid="{D3C18918-E5AB-4AAD-9777-A51C728051C2}"/>
    <cellStyle name="Millares 14 4 2 2 8" xfId="7436" xr:uid="{8CBD8BC3-DF44-495D-939A-C4A69C89B9D6}"/>
    <cellStyle name="Millares 14 4 2 2 8 2" xfId="28939" xr:uid="{73221696-500D-4695-A567-459DB9B49FD5}"/>
    <cellStyle name="Millares 14 4 2 2 9" xfId="9093" xr:uid="{8957AB40-3025-4DD0-A867-B281F91E795F}"/>
    <cellStyle name="Millares 14 4 2 2 9 2" xfId="30596" xr:uid="{C984CBEE-DBB4-4DE3-B93C-BCC6B8F55476}"/>
    <cellStyle name="Millares 14 4 2 3" xfId="1097" xr:uid="{4624D7B6-56ED-4706-81BF-E4247C225531}"/>
    <cellStyle name="Millares 14 4 2 3 2" xfId="3926" xr:uid="{7FD2E6F7-D475-46CA-A655-32AF46C0BEC6}"/>
    <cellStyle name="Millares 14 4 2 3 2 2" xfId="12192" xr:uid="{6F480611-CA7F-429F-8A03-FB4ED0AEA9F3}"/>
    <cellStyle name="Millares 14 4 2 3 2 2 2" xfId="33695" xr:uid="{AE38EBD1-2B52-4727-80D5-AF1223FB189E}"/>
    <cellStyle name="Millares 14 4 2 3 2 3" xfId="18827" xr:uid="{5CA45C69-A697-4951-8949-1FEBED12FB13}"/>
    <cellStyle name="Millares 14 4 2 3 2 3 2" xfId="40330" xr:uid="{373CB10F-3055-46F9-A430-04E42257A282}"/>
    <cellStyle name="Millares 14 4 2 3 2 4" xfId="25432" xr:uid="{1E8F45AB-B943-4D6D-BF0F-A0C1462AF10B}"/>
    <cellStyle name="Millares 14 4 2 3 2 5" xfId="46935" xr:uid="{82CD922E-6F8F-41D9-BBFE-BBEB98F17792}"/>
    <cellStyle name="Millares 14 4 2 3 2 6" xfId="53539" xr:uid="{B29ADBC6-411E-40FD-AEFF-F86B67FD7598}"/>
    <cellStyle name="Millares 14 4 2 3 3" xfId="6065" xr:uid="{398C3E43-9EEE-4F13-8AEB-77C8CBC9278C}"/>
    <cellStyle name="Millares 14 4 2 3 3 2" xfId="14331" xr:uid="{0143213B-450F-44D0-A989-E21D222FF8BA}"/>
    <cellStyle name="Millares 14 4 2 3 3 2 2" xfId="35834" xr:uid="{D075A0B4-3473-4734-AFE3-4FCA3EFD7CBA}"/>
    <cellStyle name="Millares 14 4 2 3 3 3" xfId="20966" xr:uid="{416C03A6-DA3F-4B35-A0F8-882AB2508D5F}"/>
    <cellStyle name="Millares 14 4 2 3 3 3 2" xfId="42469" xr:uid="{35AB9FB1-8427-460E-A03A-C06FBD55E8E7}"/>
    <cellStyle name="Millares 14 4 2 3 3 4" xfId="27571" xr:uid="{AD733C3F-A505-42D6-90AD-36CBA396C1AC}"/>
    <cellStyle name="Millares 14 4 2 3 3 5" xfId="49074" xr:uid="{EBD326CC-B2B5-45D6-9901-2466366D840F}"/>
    <cellStyle name="Millares 14 4 2 3 3 6" xfId="55678" xr:uid="{23FB1E76-9D90-4029-BF95-B5B3BD093F20}"/>
    <cellStyle name="Millares 14 4 2 3 4" xfId="7706" xr:uid="{EFFEAFB9-923B-4F60-B407-B9763E02D6AC}"/>
    <cellStyle name="Millares 14 4 2 3 4 2" xfId="29209" xr:uid="{9596DE4D-1F0F-4B61-AA09-B909F2937009}"/>
    <cellStyle name="Millares 14 4 2 3 5" xfId="9363" xr:uid="{8FD288AF-26F0-4487-B0CA-D75707ED46D1}"/>
    <cellStyle name="Millares 14 4 2 3 5 2" xfId="30866" xr:uid="{E696C178-53E7-4CD3-9933-229FCC2D27D2}"/>
    <cellStyle name="Millares 14 4 2 3 6" xfId="15998" xr:uid="{2D889CAA-DA16-4AFE-8A5B-4BBE49BCCFB7}"/>
    <cellStyle name="Millares 14 4 2 3 6 2" xfId="37501" xr:uid="{D25463BD-C632-43A4-9E80-106A0D94E764}"/>
    <cellStyle name="Millares 14 4 2 3 7" xfId="22603" xr:uid="{DCEE401E-F96A-44F8-81F0-533B6721521A}"/>
    <cellStyle name="Millares 14 4 2 3 8" xfId="44106" xr:uid="{9AD83577-280E-4A95-9F69-500EF847BAD7}"/>
    <cellStyle name="Millares 14 4 2 3 9" xfId="50710" xr:uid="{C8150F7E-BAA0-409C-95BF-9CF96B67F80D}"/>
    <cellStyle name="Millares 14 4 2 4" xfId="1493" xr:uid="{9AB3124B-0D87-4C97-8817-83FB582CB51C}"/>
    <cellStyle name="Millares 14 4 2 4 2" xfId="4322" xr:uid="{F436C1B7-E001-4F28-BF8F-41FF37D47D61}"/>
    <cellStyle name="Millares 14 4 2 4 2 2" xfId="12588" xr:uid="{D9B086C6-6D79-4542-A063-27A0C4B24F8E}"/>
    <cellStyle name="Millares 14 4 2 4 2 2 2" xfId="34091" xr:uid="{19040220-0C71-4FE7-8216-4AEEE5E8B378}"/>
    <cellStyle name="Millares 14 4 2 4 2 3" xfId="19223" xr:uid="{9D3FB69D-2EB0-461B-90AF-CA7E02B137B7}"/>
    <cellStyle name="Millares 14 4 2 4 2 3 2" xfId="40726" xr:uid="{47E46DEC-0944-46B2-839C-7C84089E70C7}"/>
    <cellStyle name="Millares 14 4 2 4 2 4" xfId="25828" xr:uid="{026F4654-AE6E-49C7-9701-88B6054084ED}"/>
    <cellStyle name="Millares 14 4 2 4 2 5" xfId="47331" xr:uid="{E39B99FA-732F-4445-8339-10A59F78BA5D}"/>
    <cellStyle name="Millares 14 4 2 4 2 6" xfId="53935" xr:uid="{CF28C9CE-B1AF-491E-AD69-8632B3C23A51}"/>
    <cellStyle name="Millares 14 4 2 4 3" xfId="6461" xr:uid="{BFA70E3D-B7BA-49D2-A1A7-4C21236E4F0F}"/>
    <cellStyle name="Millares 14 4 2 4 3 2" xfId="14727" xr:uid="{B57B7F17-B55C-4B41-A594-D1CDE8B060F7}"/>
    <cellStyle name="Millares 14 4 2 4 3 2 2" xfId="36230" xr:uid="{68455493-7B36-40B4-B496-360635545667}"/>
    <cellStyle name="Millares 14 4 2 4 3 3" xfId="21362" xr:uid="{91066367-7276-4FD1-85FB-A75773E3AC8B}"/>
    <cellStyle name="Millares 14 4 2 4 3 3 2" xfId="42865" xr:uid="{707F2896-8BE6-4CC5-83E8-64B86286AA9C}"/>
    <cellStyle name="Millares 14 4 2 4 3 4" xfId="27967" xr:uid="{8906EA35-7C3A-487D-9DEF-7D5913E5873E}"/>
    <cellStyle name="Millares 14 4 2 4 3 5" xfId="49470" xr:uid="{480B35DF-5F59-424E-850C-2AD247A33547}"/>
    <cellStyle name="Millares 14 4 2 4 3 6" xfId="56074" xr:uid="{434D2EBF-D13F-4B8D-850B-F15907C946E7}"/>
    <cellStyle name="Millares 14 4 2 4 4" xfId="8102" xr:uid="{4D77ADA8-1DEA-440F-A0EE-7FA0F10B0B0A}"/>
    <cellStyle name="Millares 14 4 2 4 4 2" xfId="29605" xr:uid="{18B48AD4-5A0D-4AEE-A26C-1FA35F20F08D}"/>
    <cellStyle name="Millares 14 4 2 4 5" xfId="9759" xr:uid="{3C445EF5-4C81-4756-97B3-69E9CE00CE7E}"/>
    <cellStyle name="Millares 14 4 2 4 5 2" xfId="31262" xr:uid="{3022F3DB-2BD0-4F62-BF52-F2D532954406}"/>
    <cellStyle name="Millares 14 4 2 4 6" xfId="16394" xr:uid="{B2D6F64A-DE23-4D93-B15B-D09AFAA8F3B6}"/>
    <cellStyle name="Millares 14 4 2 4 6 2" xfId="37897" xr:uid="{7A506303-DDA0-4622-8307-D31B33F0ED9F}"/>
    <cellStyle name="Millares 14 4 2 4 7" xfId="22999" xr:uid="{82DFD741-8731-4830-99EA-8110B22DFB6D}"/>
    <cellStyle name="Millares 14 4 2 4 8" xfId="44502" xr:uid="{F1D9C560-BC9A-4DE8-BCF8-B981FD1F6DE9}"/>
    <cellStyle name="Millares 14 4 2 4 9" xfId="51106" xr:uid="{381BD730-C872-490E-9073-A3B7B36C0420}"/>
    <cellStyle name="Millares 14 4 2 5" xfId="2180" xr:uid="{26F6A748-E824-4338-A5DB-6D09A148AB8E}"/>
    <cellStyle name="Millares 14 4 2 5 2" xfId="10446" xr:uid="{8D498440-8F43-43E0-BF84-D5B1D7B7BE56}"/>
    <cellStyle name="Millares 14 4 2 5 2 2" xfId="31949" xr:uid="{EAC941C9-B074-48E1-8F72-5D688164E398}"/>
    <cellStyle name="Millares 14 4 2 5 3" xfId="17081" xr:uid="{6D0D46B8-A270-4682-8770-7D891F4D0E81}"/>
    <cellStyle name="Millares 14 4 2 5 3 2" xfId="38584" xr:uid="{DCC9A795-34B9-470D-9884-CF8577757CCE}"/>
    <cellStyle name="Millares 14 4 2 5 4" xfId="23686" xr:uid="{5BD2EE48-172B-4820-8E15-E83A3990F57F}"/>
    <cellStyle name="Millares 14 4 2 5 5" xfId="45189" xr:uid="{88226904-1CEB-4D92-A2B1-AF417647D31E}"/>
    <cellStyle name="Millares 14 4 2 5 6" xfId="51793" xr:uid="{570D51F5-5F82-4F33-82F3-FE498BDA5446}"/>
    <cellStyle name="Millares 14 4 2 6" xfId="2726" xr:uid="{FBD089CF-132E-44EC-9669-5195E6271ABD}"/>
    <cellStyle name="Millares 14 4 2 6 2" xfId="10992" xr:uid="{5C4D3F93-AD68-40EF-B11A-C57C61C592B3}"/>
    <cellStyle name="Millares 14 4 2 6 2 2" xfId="32495" xr:uid="{5AA16EF5-52F3-4782-80A4-9E395D285F45}"/>
    <cellStyle name="Millares 14 4 2 6 3" xfId="17627" xr:uid="{F2E05846-7E8E-41F0-9230-B52AB492A27F}"/>
    <cellStyle name="Millares 14 4 2 6 3 2" xfId="39130" xr:uid="{E0803F79-8B6D-414D-A999-31733C66E077}"/>
    <cellStyle name="Millares 14 4 2 6 4" xfId="24232" xr:uid="{EB416B5B-5E30-4C8E-84ED-C0B96746BC34}"/>
    <cellStyle name="Millares 14 4 2 6 5" xfId="45735" xr:uid="{C62A56CD-11A6-42F0-9E01-B979C072A65B}"/>
    <cellStyle name="Millares 14 4 2 6 6" xfId="52339" xr:uid="{C6A36C35-A4D8-4E31-93A9-107925426A14}"/>
    <cellStyle name="Millares 14 4 2 7" xfId="3376" xr:uid="{AD7F60EF-E436-4F47-B168-FB57C0A2CB44}"/>
    <cellStyle name="Millares 14 4 2 7 2" xfId="11642" xr:uid="{A947CD01-7CA7-429E-83DB-86B6DB793FF9}"/>
    <cellStyle name="Millares 14 4 2 7 2 2" xfId="33145" xr:uid="{BC84FBB6-E295-4104-BB8E-BF323DE677F4}"/>
    <cellStyle name="Millares 14 4 2 7 3" xfId="18277" xr:uid="{1C468E4F-AFB8-4062-829E-BD04FF9BB02B}"/>
    <cellStyle name="Millares 14 4 2 7 3 2" xfId="39780" xr:uid="{8D8ADEF6-1D45-4592-BFF5-C484A114AE2F}"/>
    <cellStyle name="Millares 14 4 2 7 4" xfId="24882" xr:uid="{7FFE4E9E-08E2-4AD5-A57E-2315B5506E72}"/>
    <cellStyle name="Millares 14 4 2 7 5" xfId="46385" xr:uid="{0A4ABB59-5986-4435-8618-5C0E8E8F1AA0}"/>
    <cellStyle name="Millares 14 4 2 7 6" xfId="52989" xr:uid="{423A1268-EEB5-4F9F-8D26-E83FE0EC9B55}"/>
    <cellStyle name="Millares 14 4 2 8" xfId="4870" xr:uid="{8135BFDA-2148-4BC1-BBF2-AD0F6B36A2FB}"/>
    <cellStyle name="Millares 14 4 2 8 2" xfId="13136" xr:uid="{46AD73AE-04B8-4FC3-9A9E-2409151C002F}"/>
    <cellStyle name="Millares 14 4 2 8 2 2" xfId="34639" xr:uid="{96C6A4C5-2ABC-4621-85F5-C2D8D2E2F37D}"/>
    <cellStyle name="Millares 14 4 2 8 3" xfId="19771" xr:uid="{DABE19ED-AF55-40C8-8C6D-8A0BE23159F1}"/>
    <cellStyle name="Millares 14 4 2 8 3 2" xfId="41274" xr:uid="{DC74F367-AE21-4EE3-A7C4-A90C81410F5D}"/>
    <cellStyle name="Millares 14 4 2 8 4" xfId="26376" xr:uid="{A269C964-5E0B-4ED3-9A94-51B866AD16E7}"/>
    <cellStyle name="Millares 14 4 2 8 5" xfId="47879" xr:uid="{8C955DDF-9E25-40A2-9A9A-9519EBD9C0DE}"/>
    <cellStyle name="Millares 14 4 2 8 6" xfId="54483" xr:uid="{F3F20635-381A-471B-84DD-363FD277278B}"/>
    <cellStyle name="Millares 14 4 2 9" xfId="5515" xr:uid="{6271DFAF-43DB-49A8-9851-E0748B4DA9A1}"/>
    <cellStyle name="Millares 14 4 2 9 2" xfId="13781" xr:uid="{F1355001-B879-4F3A-A105-8FDB0C6CCA21}"/>
    <cellStyle name="Millares 14 4 2 9 2 2" xfId="35284" xr:uid="{BC4ECA64-2FAB-43E6-A31D-9CBA305BB32A}"/>
    <cellStyle name="Millares 14 4 2 9 3" xfId="20416" xr:uid="{4906CF74-0D38-434B-BD37-8AA244D22240}"/>
    <cellStyle name="Millares 14 4 2 9 3 2" xfId="41919" xr:uid="{FC68F407-09B7-4584-AA2E-6638997B955D}"/>
    <cellStyle name="Millares 14 4 2 9 4" xfId="27021" xr:uid="{EC2F3E3F-C887-4FB3-ABBE-10328018E68C}"/>
    <cellStyle name="Millares 14 4 2 9 5" xfId="48524" xr:uid="{5F0E89F6-1FCF-45E1-99B6-C82324CAF992}"/>
    <cellStyle name="Millares 14 4 2 9 6" xfId="55128" xr:uid="{52A51EE3-771C-4BF1-800B-76C80FE94CCB}"/>
    <cellStyle name="Millares 14 4 3" xfId="416" xr:uid="{0CF0E063-49F8-4C8B-B1BA-22BF07D417EC}"/>
    <cellStyle name="Millares 14 4 3 10" xfId="15319" xr:uid="{37156445-46B2-4C23-AA70-F313B26F369E}"/>
    <cellStyle name="Millares 14 4 3 10 2" xfId="36822" xr:uid="{C515812B-5CF3-47DA-BEBF-49808A6660AC}"/>
    <cellStyle name="Millares 14 4 3 11" xfId="21924" xr:uid="{48C91F6C-0DC8-4073-9E2F-992618509013}"/>
    <cellStyle name="Millares 14 4 3 12" xfId="43427" xr:uid="{8C76B193-5449-49D5-B2A2-2A79F232CF4D}"/>
    <cellStyle name="Millares 14 4 3 13" xfId="50031" xr:uid="{7E04A030-B734-45E5-B10C-F4AC2C6D23CF}"/>
    <cellStyle name="Millares 14 4 3 2" xfId="1364" xr:uid="{486196EC-AEBA-4C0E-A9C8-036664E3610A}"/>
    <cellStyle name="Millares 14 4 3 2 2" xfId="4193" xr:uid="{6D1D6705-95C7-4A86-8FF2-A0A4997FF495}"/>
    <cellStyle name="Millares 14 4 3 2 2 2" xfId="12459" xr:uid="{DEEDE746-7E2B-4B26-A7D7-29F999CEB3C9}"/>
    <cellStyle name="Millares 14 4 3 2 2 2 2" xfId="33962" xr:uid="{7F818C7A-0857-4148-8AE7-A5CC438EEC5E}"/>
    <cellStyle name="Millares 14 4 3 2 2 3" xfId="19094" xr:uid="{3FF1A82C-4817-4FB2-B910-46B75C55608A}"/>
    <cellStyle name="Millares 14 4 3 2 2 3 2" xfId="40597" xr:uid="{F0B4CC11-53F5-4F1B-930B-3E8F8F7DE9D9}"/>
    <cellStyle name="Millares 14 4 3 2 2 4" xfId="25699" xr:uid="{25E25E60-B366-4F74-A584-8EF2C6002F7D}"/>
    <cellStyle name="Millares 14 4 3 2 2 5" xfId="47202" xr:uid="{F09FA64D-15FF-4567-9F5C-3F8AD7ED2F67}"/>
    <cellStyle name="Millares 14 4 3 2 2 6" xfId="53806" xr:uid="{2A3E621C-CDAE-4D42-A22D-4EC23578FF63}"/>
    <cellStyle name="Millares 14 4 3 2 3" xfId="6332" xr:uid="{644474AD-6A74-46FD-BEDB-E7123095065B}"/>
    <cellStyle name="Millares 14 4 3 2 3 2" xfId="14598" xr:uid="{BC73065C-9526-4428-A80D-C40514B05537}"/>
    <cellStyle name="Millares 14 4 3 2 3 2 2" xfId="36101" xr:uid="{414A77E8-BBC1-4002-BFB0-F9259FD5C0E2}"/>
    <cellStyle name="Millares 14 4 3 2 3 3" xfId="21233" xr:uid="{ABAACF75-AF63-4D5A-8C2B-780664A1CED1}"/>
    <cellStyle name="Millares 14 4 3 2 3 3 2" xfId="42736" xr:uid="{F44B99A8-79DC-47E5-B779-A67E091CC401}"/>
    <cellStyle name="Millares 14 4 3 2 3 4" xfId="27838" xr:uid="{746C9CC6-E31C-442A-A7C9-157B4EA5F009}"/>
    <cellStyle name="Millares 14 4 3 2 3 5" xfId="49341" xr:uid="{1E7C4F9F-4B42-4054-A73A-28161F595864}"/>
    <cellStyle name="Millares 14 4 3 2 3 6" xfId="55945" xr:uid="{CF564750-CC49-4ACA-8971-F898CA5A9038}"/>
    <cellStyle name="Millares 14 4 3 2 4" xfId="7973" xr:uid="{EFAF45F8-F9D9-46D2-BB07-26A5349EA911}"/>
    <cellStyle name="Millares 14 4 3 2 4 2" xfId="29476" xr:uid="{649FD870-61C0-43A8-9397-FFF22A4F2EFE}"/>
    <cellStyle name="Millares 14 4 3 2 5" xfId="9630" xr:uid="{8BD894F6-7E08-4282-B2A6-3EA4B2E44E93}"/>
    <cellStyle name="Millares 14 4 3 2 5 2" xfId="31133" xr:uid="{38D9D2E1-EAEC-4A66-BA6D-A62ABCED7860}"/>
    <cellStyle name="Millares 14 4 3 2 6" xfId="16265" xr:uid="{5603B989-F374-4052-944A-E1D0A1B45CF9}"/>
    <cellStyle name="Millares 14 4 3 2 6 2" xfId="37768" xr:uid="{26C79FD3-8353-4D34-AC5C-A12291405D72}"/>
    <cellStyle name="Millares 14 4 3 2 7" xfId="22870" xr:uid="{2A18EFAA-2F19-418A-9328-5902EA190664}"/>
    <cellStyle name="Millares 14 4 3 2 8" xfId="44373" xr:uid="{1CD757AF-F025-4486-BBB2-C6D76FE76957}"/>
    <cellStyle name="Millares 14 4 3 2 9" xfId="50977" xr:uid="{5B027223-DAFF-4F1B-873B-31B5FC166B61}"/>
    <cellStyle name="Millares 14 4 3 3" xfId="2051" xr:uid="{BEE60E3A-2A2A-4D35-AA2A-B3B9ACDD8F77}"/>
    <cellStyle name="Millares 14 4 3 3 2" xfId="10317" xr:uid="{0FA3B421-62D5-47F3-822C-20C3404AE308}"/>
    <cellStyle name="Millares 14 4 3 3 2 2" xfId="31820" xr:uid="{F16963EF-6F91-4E9E-8C1C-DD0616039C09}"/>
    <cellStyle name="Millares 14 4 3 3 3" xfId="16952" xr:uid="{41BEF9AF-6098-4A55-A0E9-F7139D342DE8}"/>
    <cellStyle name="Millares 14 4 3 3 3 2" xfId="38455" xr:uid="{1F8328DC-2437-47A0-BA92-37A709D0B8E7}"/>
    <cellStyle name="Millares 14 4 3 3 4" xfId="23557" xr:uid="{154F504C-1A1E-4A1E-B5E3-10A926E87C9D}"/>
    <cellStyle name="Millares 14 4 3 3 5" xfId="45060" xr:uid="{48709E26-4D4D-4C8D-8FE0-CF5D1EFDA09B}"/>
    <cellStyle name="Millares 14 4 3 3 6" xfId="51664" xr:uid="{051C9F09-7540-4C90-AFC7-AF5F52B4B7D2}"/>
    <cellStyle name="Millares 14 4 3 4" xfId="2850" xr:uid="{A2C22103-E5EE-46AA-BDFF-18394AE533AD}"/>
    <cellStyle name="Millares 14 4 3 4 2" xfId="11116" xr:uid="{8CFE023A-0E3A-48DD-B283-624E8CD2457A}"/>
    <cellStyle name="Millares 14 4 3 4 2 2" xfId="32619" xr:uid="{F10D19D4-DE03-485A-B25C-6F3FDAEC7F64}"/>
    <cellStyle name="Millares 14 4 3 4 3" xfId="17751" xr:uid="{B03F928B-84AC-49A7-B50B-9A61A0C90B1E}"/>
    <cellStyle name="Millares 14 4 3 4 3 2" xfId="39254" xr:uid="{C38A5CBC-C6A5-4DEE-BD0A-222EC73455DB}"/>
    <cellStyle name="Millares 14 4 3 4 4" xfId="24356" xr:uid="{B6A08B20-81CF-4ED7-ABC8-41C0A9001727}"/>
    <cellStyle name="Millares 14 4 3 4 5" xfId="45859" xr:uid="{44924A40-B911-4560-8D33-395D1F58010F}"/>
    <cellStyle name="Millares 14 4 3 4 6" xfId="52463" xr:uid="{62366ABD-AE85-4DF7-825C-884A7263EA48}"/>
    <cellStyle name="Millares 14 4 3 5" xfId="3247" xr:uid="{C9A8EE13-7614-4DA2-B462-A4C2C8DB9A20}"/>
    <cellStyle name="Millares 14 4 3 5 2" xfId="11513" xr:uid="{CD072A89-2AFC-42F7-932F-2D450CA38498}"/>
    <cellStyle name="Millares 14 4 3 5 2 2" xfId="33016" xr:uid="{D1F25258-830C-4045-8126-8F1C1FC721DF}"/>
    <cellStyle name="Millares 14 4 3 5 3" xfId="18148" xr:uid="{B07F66DA-0A4C-4554-BA2D-44D438DA2CAE}"/>
    <cellStyle name="Millares 14 4 3 5 3 2" xfId="39651" xr:uid="{E533B29A-3E68-4105-B8A6-43A4129BA129}"/>
    <cellStyle name="Millares 14 4 3 5 4" xfId="24753" xr:uid="{3354A977-8C10-4D5C-B866-937511E50706}"/>
    <cellStyle name="Millares 14 4 3 5 5" xfId="46256" xr:uid="{4C2AEBAD-1991-4C2E-BC87-ACDE2005A486}"/>
    <cellStyle name="Millares 14 4 3 5 6" xfId="52860" xr:uid="{E1AFC019-B910-4A47-80F1-083D7A3ED684}"/>
    <cellStyle name="Millares 14 4 3 6" xfId="4994" xr:uid="{9BDAAEC8-34A1-404A-A093-5B9EA931FFA0}"/>
    <cellStyle name="Millares 14 4 3 6 2" xfId="13260" xr:uid="{0BF04300-32BF-41D6-BA2E-C6698F187F70}"/>
    <cellStyle name="Millares 14 4 3 6 2 2" xfId="34763" xr:uid="{B6349DA5-811F-4BC6-9BD5-CD6DD5383B1D}"/>
    <cellStyle name="Millares 14 4 3 6 3" xfId="19895" xr:uid="{6747305A-F183-43B5-ABC9-E0FA0087DDC7}"/>
    <cellStyle name="Millares 14 4 3 6 3 2" xfId="41398" xr:uid="{E0B937EA-B868-4C71-8D18-A203030197DD}"/>
    <cellStyle name="Millares 14 4 3 6 4" xfId="26500" xr:uid="{A951DE52-25F1-4AFB-A212-C03CE9E9B680}"/>
    <cellStyle name="Millares 14 4 3 6 5" xfId="48003" xr:uid="{4B973400-B659-4C2B-B1A8-80DEE5F4E972}"/>
    <cellStyle name="Millares 14 4 3 6 6" xfId="54607" xr:uid="{81B6E7FE-AB7C-4C77-99F6-8D3DCBD99680}"/>
    <cellStyle name="Millares 14 4 3 7" xfId="5386" xr:uid="{F2E27490-433A-48AC-9D73-9D70692121B9}"/>
    <cellStyle name="Millares 14 4 3 7 2" xfId="13652" xr:uid="{C435EB32-4988-4E5A-BE76-0B7A52CA6727}"/>
    <cellStyle name="Millares 14 4 3 7 2 2" xfId="35155" xr:uid="{8C3F994E-A74D-41C1-9682-C9A3ACBC5D67}"/>
    <cellStyle name="Millares 14 4 3 7 3" xfId="20287" xr:uid="{324F4961-19AA-4386-BA7D-0FCD00F272C2}"/>
    <cellStyle name="Millares 14 4 3 7 3 2" xfId="41790" xr:uid="{9651A0AD-BFA7-4EC4-B7F4-14C620DB9824}"/>
    <cellStyle name="Millares 14 4 3 7 4" xfId="26892" xr:uid="{01FFD062-BF0B-415A-9030-30B8BA029C2A}"/>
    <cellStyle name="Millares 14 4 3 7 5" xfId="48395" xr:uid="{B6A7F226-F8DF-4BDC-9F36-AFF796014B82}"/>
    <cellStyle name="Millares 14 4 3 7 6" xfId="54999" xr:uid="{4483F122-FFEC-4C8D-BDA0-E74068CC7C46}"/>
    <cellStyle name="Millares 14 4 3 8" xfId="7027" xr:uid="{8DBEF3F0-A211-4681-BECD-37D137813D22}"/>
    <cellStyle name="Millares 14 4 3 8 2" xfId="28530" xr:uid="{7FD80F62-08C6-4ACA-8457-75236F6C4B19}"/>
    <cellStyle name="Millares 14 4 3 9" xfId="8683" xr:uid="{21235611-6A4D-4800-A5BD-02A1FCBF4AB6}"/>
    <cellStyle name="Millares 14 4 3 9 2" xfId="30186" xr:uid="{E41C2ECB-7CBE-4C1C-9D72-6C84A0F96D22}"/>
    <cellStyle name="Millares 14 4 4" xfId="700" xr:uid="{25B6BEC1-DC7F-471F-B594-8E91B0B11E99}"/>
    <cellStyle name="Millares 14 4 4 10" xfId="43709" xr:uid="{507989DF-DA6D-46DF-B26C-B30DFCDA5AED}"/>
    <cellStyle name="Millares 14 4 4 11" xfId="50313" xr:uid="{8211B4FA-57EF-4B3C-B1A5-00B0B60289FE}"/>
    <cellStyle name="Millares 14 4 4 2" xfId="1646" xr:uid="{25773231-E41C-4046-B0BC-7B293B81A14E}"/>
    <cellStyle name="Millares 14 4 4 2 2" xfId="4475" xr:uid="{0326A97D-D0BB-4BB7-BB26-8713F559428E}"/>
    <cellStyle name="Millares 14 4 4 2 2 2" xfId="12741" xr:uid="{78D89BC2-BBED-4764-8FBB-4B66B842895C}"/>
    <cellStyle name="Millares 14 4 4 2 2 2 2" xfId="34244" xr:uid="{908498F8-5404-4CC1-A065-F2179DCA5CFC}"/>
    <cellStyle name="Millares 14 4 4 2 2 3" xfId="19376" xr:uid="{754B1059-F0A0-4D82-8EF6-6251385232C4}"/>
    <cellStyle name="Millares 14 4 4 2 2 3 2" xfId="40879" xr:uid="{2E1E1291-F0A7-41EB-AC24-5EC33AA18DFA}"/>
    <cellStyle name="Millares 14 4 4 2 2 4" xfId="25981" xr:uid="{E5C4C8F3-F0E5-43E8-A511-DF61781FD5AD}"/>
    <cellStyle name="Millares 14 4 4 2 2 5" xfId="47484" xr:uid="{FF5476BC-D9BF-4A52-BDC1-C9821F65DEE7}"/>
    <cellStyle name="Millares 14 4 4 2 2 6" xfId="54088" xr:uid="{322D6634-7C9C-4185-B22B-82613FD3E41A}"/>
    <cellStyle name="Millares 14 4 4 2 3" xfId="6614" xr:uid="{3D2A9574-1EBB-42F1-AA6F-BD0C51469DEA}"/>
    <cellStyle name="Millares 14 4 4 2 3 2" xfId="14880" xr:uid="{253EC52E-09FD-495A-8EDA-81CDBEB288B6}"/>
    <cellStyle name="Millares 14 4 4 2 3 2 2" xfId="36383" xr:uid="{0DDD7A52-DAE9-47E6-BC7B-0E36E6F6DACC}"/>
    <cellStyle name="Millares 14 4 4 2 3 3" xfId="21515" xr:uid="{4E96C5BE-32E9-4724-A916-7B903DCADDA7}"/>
    <cellStyle name="Millares 14 4 4 2 3 3 2" xfId="43018" xr:uid="{227B08C3-B675-4C76-A598-9CE802278F6D}"/>
    <cellStyle name="Millares 14 4 4 2 3 4" xfId="28120" xr:uid="{8E17429B-BF6B-4B6B-9D34-644A152E24C1}"/>
    <cellStyle name="Millares 14 4 4 2 3 5" xfId="49623" xr:uid="{91EFA816-6083-4987-93E9-33C5027E29B5}"/>
    <cellStyle name="Millares 14 4 4 2 3 6" xfId="56227" xr:uid="{F3248F63-E2D6-4837-8DB0-5F5745885791}"/>
    <cellStyle name="Millares 14 4 4 2 4" xfId="8255" xr:uid="{1DD16E4C-80CF-4595-B0C2-5C73B0AED83A}"/>
    <cellStyle name="Millares 14 4 4 2 4 2" xfId="29758" xr:uid="{3C376025-8F44-4815-A9D8-985F87DB6FB4}"/>
    <cellStyle name="Millares 14 4 4 2 5" xfId="9912" xr:uid="{6CE7A95B-4C09-4043-BCCA-A267C3FACBC4}"/>
    <cellStyle name="Millares 14 4 4 2 5 2" xfId="31415" xr:uid="{B6ADE4BA-7D3E-4B80-AA05-CFE4D4C41B8C}"/>
    <cellStyle name="Millares 14 4 4 2 6" xfId="16547" xr:uid="{27F1C4BC-E2CD-4B67-A9CF-0D59852FFDAD}"/>
    <cellStyle name="Millares 14 4 4 2 6 2" xfId="38050" xr:uid="{64AB4B21-124A-4E86-AB68-82C8B34D985E}"/>
    <cellStyle name="Millares 14 4 4 2 7" xfId="23152" xr:uid="{67AAC1FD-F592-4F43-A622-1C35DAAB0929}"/>
    <cellStyle name="Millares 14 4 4 2 8" xfId="44655" xr:uid="{E0D4500C-3C3F-44E8-9A30-136A308F2284}"/>
    <cellStyle name="Millares 14 4 4 2 9" xfId="51259" xr:uid="{EFBF994A-59C2-4060-A343-010076B32D17}"/>
    <cellStyle name="Millares 14 4 4 3" xfId="2333" xr:uid="{AB321199-98D1-416C-B6C4-CFDC7DC237AB}"/>
    <cellStyle name="Millares 14 4 4 3 2" xfId="10599" xr:uid="{AA01B417-FFB6-4160-806F-90179FDDD860}"/>
    <cellStyle name="Millares 14 4 4 3 2 2" xfId="32102" xr:uid="{2C8340EB-8A68-44CB-80F7-45C3D1070E59}"/>
    <cellStyle name="Millares 14 4 4 3 3" xfId="17234" xr:uid="{5C874CA4-0456-477F-87E8-21FDADC0861B}"/>
    <cellStyle name="Millares 14 4 4 3 3 2" xfId="38737" xr:uid="{7929F3A0-598D-45FE-960F-3AAA0CE683CD}"/>
    <cellStyle name="Millares 14 4 4 3 4" xfId="23839" xr:uid="{BE0D5621-A55F-4C6A-8DF4-3371602D76D1}"/>
    <cellStyle name="Millares 14 4 4 3 5" xfId="45342" xr:uid="{42371D93-3E09-4706-BAD6-496FCC06A5C6}"/>
    <cellStyle name="Millares 14 4 4 3 6" xfId="51946" xr:uid="{6AFC97D0-BB55-4D92-8835-4D1B49FF303C}"/>
    <cellStyle name="Millares 14 4 4 4" xfId="3529" xr:uid="{95E91101-97C9-4DFF-887B-891A332C1149}"/>
    <cellStyle name="Millares 14 4 4 4 2" xfId="11795" xr:uid="{3E9355A7-FF94-4351-8A67-BE921467A6BD}"/>
    <cellStyle name="Millares 14 4 4 4 2 2" xfId="33298" xr:uid="{495146BC-6837-44F0-8C5F-9FEE15DFDF29}"/>
    <cellStyle name="Millares 14 4 4 4 3" xfId="18430" xr:uid="{84B5839B-713E-4112-8FBB-2810A1AFF6BD}"/>
    <cellStyle name="Millares 14 4 4 4 3 2" xfId="39933" xr:uid="{6CC8C8C8-45D7-425C-AFF6-E6078B53D2C6}"/>
    <cellStyle name="Millares 14 4 4 4 4" xfId="25035" xr:uid="{F64EE55D-B4E8-411D-B8DA-A01654FD94EB}"/>
    <cellStyle name="Millares 14 4 4 4 5" xfId="46538" xr:uid="{8572AE5F-8C2D-4ECA-81A4-89CA48ADF34A}"/>
    <cellStyle name="Millares 14 4 4 4 6" xfId="53142" xr:uid="{B18F932F-D81D-4D11-BAA5-14CFC9DBA769}"/>
    <cellStyle name="Millares 14 4 4 5" xfId="5668" xr:uid="{B1D68A16-FB7D-4C74-BCF6-07DB12146893}"/>
    <cellStyle name="Millares 14 4 4 5 2" xfId="13934" xr:uid="{41179091-00E2-4C90-9342-6998A2A7A10A}"/>
    <cellStyle name="Millares 14 4 4 5 2 2" xfId="35437" xr:uid="{E2AB6539-F4D9-4F7D-BE4C-CBBF2007987E}"/>
    <cellStyle name="Millares 14 4 4 5 3" xfId="20569" xr:uid="{B6849540-3448-468B-865A-BFD029BABCC4}"/>
    <cellStyle name="Millares 14 4 4 5 3 2" xfId="42072" xr:uid="{3DA578BD-F210-4F14-B90D-3CBE14A6E11B}"/>
    <cellStyle name="Millares 14 4 4 5 4" xfId="27174" xr:uid="{65D5ED05-C1F6-4E9A-8261-D20FC2000252}"/>
    <cellStyle name="Millares 14 4 4 5 5" xfId="48677" xr:uid="{9FC31922-2552-4B7E-86FB-6EA837D272AD}"/>
    <cellStyle name="Millares 14 4 4 5 6" xfId="55281" xr:uid="{C4035FC1-7AE7-4295-AAB9-34D309259DCF}"/>
    <cellStyle name="Millares 14 4 4 6" xfId="7309" xr:uid="{8DC8F71D-3181-452E-BAE1-5C432BFD491E}"/>
    <cellStyle name="Millares 14 4 4 6 2" xfId="28812" xr:uid="{02F83B94-EBE9-4E41-804E-BB234F79ACCF}"/>
    <cellStyle name="Millares 14 4 4 7" xfId="8966" xr:uid="{46D1EB1F-2B71-4591-8F74-717D05A86103}"/>
    <cellStyle name="Millares 14 4 4 7 2" xfId="30469" xr:uid="{8CD3FDB5-CB30-4F1D-A469-65A6731084C2}"/>
    <cellStyle name="Millares 14 4 4 8" xfId="15601" xr:uid="{0AAC5B80-66D5-4B37-92DF-8CE0161C81B4}"/>
    <cellStyle name="Millares 14 4 4 8 2" xfId="37104" xr:uid="{090CED20-8830-4030-A5B1-698F1C415148}"/>
    <cellStyle name="Millares 14 4 4 9" xfId="22206" xr:uid="{35B7E12E-87D6-4F42-B91F-A2993DA5E49A}"/>
    <cellStyle name="Millares 14 4 5" xfId="969" xr:uid="{8A619B22-EA85-4036-B06E-EB9C7F5F204C}"/>
    <cellStyle name="Millares 14 4 5 2" xfId="3798" xr:uid="{B1379A7C-0E0C-4BD9-9941-B5ACF57C99F5}"/>
    <cellStyle name="Millares 14 4 5 2 2" xfId="12064" xr:uid="{815C058C-B121-459A-8017-DCDEF1F4768A}"/>
    <cellStyle name="Millares 14 4 5 2 2 2" xfId="33567" xr:uid="{2ADFC20F-BC02-424C-851C-5BF22B5CA192}"/>
    <cellStyle name="Millares 14 4 5 2 3" xfId="18699" xr:uid="{811D07A4-FCEE-4EE1-8658-A157FFDCA2AB}"/>
    <cellStyle name="Millares 14 4 5 2 3 2" xfId="40202" xr:uid="{6D80FC8B-E31F-49FB-BE7A-10BC1C3D2577}"/>
    <cellStyle name="Millares 14 4 5 2 4" xfId="25304" xr:uid="{8CAA8424-A657-4101-A495-86A5CBB9FE73}"/>
    <cellStyle name="Millares 14 4 5 2 5" xfId="46807" xr:uid="{DD70B9EF-C4E3-49D5-A3ED-8BCAFAAB622D}"/>
    <cellStyle name="Millares 14 4 5 2 6" xfId="53411" xr:uid="{4906FF96-54A7-4387-B9E7-69F6A4643E11}"/>
    <cellStyle name="Millares 14 4 5 3" xfId="5937" xr:uid="{4ED3EB30-91DC-40B8-92F2-DBEB14FC5984}"/>
    <cellStyle name="Millares 14 4 5 3 2" xfId="14203" xr:uid="{5F921E19-106A-471A-A627-C9A3D84046D4}"/>
    <cellStyle name="Millares 14 4 5 3 2 2" xfId="35706" xr:uid="{A4DD1FA4-E12F-4C87-BF38-CB3F8541F0F7}"/>
    <cellStyle name="Millares 14 4 5 3 3" xfId="20838" xr:uid="{E0ADA31C-0E94-40F1-99CA-BB51DFE06CB5}"/>
    <cellStyle name="Millares 14 4 5 3 3 2" xfId="42341" xr:uid="{CB2831B5-637C-4B1A-8B05-6A195F3F1CFF}"/>
    <cellStyle name="Millares 14 4 5 3 4" xfId="27443" xr:uid="{3423AB60-92C4-4EFA-802E-5879DC4BD851}"/>
    <cellStyle name="Millares 14 4 5 3 5" xfId="48946" xr:uid="{97650D98-8B8C-4388-9CA7-EDAD30E267D9}"/>
    <cellStyle name="Millares 14 4 5 3 6" xfId="55550" xr:uid="{91F7378D-9BA1-4B9A-8E7B-0EDF664C6AE3}"/>
    <cellStyle name="Millares 14 4 5 4" xfId="7578" xr:uid="{AAD48BBC-9799-4A5B-B360-EAFD4731FDE6}"/>
    <cellStyle name="Millares 14 4 5 4 2" xfId="29081" xr:uid="{14FFDF45-5D24-44FF-8475-165F62002FA2}"/>
    <cellStyle name="Millares 14 4 5 5" xfId="9235" xr:uid="{CF4EEA6B-D374-4BC7-A70A-F499F71A5EE0}"/>
    <cellStyle name="Millares 14 4 5 5 2" xfId="30738" xr:uid="{5AD1D8EA-81C0-4184-A640-17CBBDC8ACFA}"/>
    <cellStyle name="Millares 14 4 5 6" xfId="15870" xr:uid="{A2DB1DA1-0233-4C2E-AA6B-C61B278E879E}"/>
    <cellStyle name="Millares 14 4 5 6 2" xfId="37373" xr:uid="{975AA6E6-771D-4D0C-9291-F1ADEAE6E21E}"/>
    <cellStyle name="Millares 14 4 5 7" xfId="22475" xr:uid="{6DD2FFF0-39C6-4D4B-AD93-5A34047872BA}"/>
    <cellStyle name="Millares 14 4 5 8" xfId="43978" xr:uid="{DEF90057-1190-473C-8CEB-8EEC84595751}"/>
    <cellStyle name="Millares 14 4 5 9" xfId="50582" xr:uid="{647D08AA-E633-4A9F-9907-59ECD9385255}"/>
    <cellStyle name="Millares 14 4 6" xfId="1229" xr:uid="{DBD51D24-E3F0-4383-9E41-5043F86497CE}"/>
    <cellStyle name="Millares 14 4 6 2" xfId="4058" xr:uid="{5EAD4686-E8DF-44A9-B499-BAC5FF02D512}"/>
    <cellStyle name="Millares 14 4 6 2 2" xfId="12324" xr:uid="{A79FD7B8-4C09-4492-9F00-B793532DBB8F}"/>
    <cellStyle name="Millares 14 4 6 2 2 2" xfId="33827" xr:uid="{24AE746E-E76F-480F-95CC-747750EA0A98}"/>
    <cellStyle name="Millares 14 4 6 2 3" xfId="18959" xr:uid="{33B3EC56-7FB7-49FA-8963-32CA0AE6ED1F}"/>
    <cellStyle name="Millares 14 4 6 2 3 2" xfId="40462" xr:uid="{EFE67F39-C748-4508-A30A-BD01CE8150CD}"/>
    <cellStyle name="Millares 14 4 6 2 4" xfId="25564" xr:uid="{F68DD7EE-C732-47C7-A16E-00D3A43AC312}"/>
    <cellStyle name="Millares 14 4 6 2 5" xfId="47067" xr:uid="{A3AA9AEF-71E0-4C81-8F03-EA5DD2855FEB}"/>
    <cellStyle name="Millares 14 4 6 2 6" xfId="53671" xr:uid="{CFA03C87-2E1C-4C48-B2BA-3EFCD6B947BE}"/>
    <cellStyle name="Millares 14 4 6 3" xfId="6197" xr:uid="{1561B4A8-2860-436A-8E5E-0D1359CC8464}"/>
    <cellStyle name="Millares 14 4 6 3 2" xfId="14463" xr:uid="{2C365D20-F422-4041-A63A-AB94B71907F6}"/>
    <cellStyle name="Millares 14 4 6 3 2 2" xfId="35966" xr:uid="{6FFC426C-1AF7-4C1B-AB46-12BB4B4D4D6C}"/>
    <cellStyle name="Millares 14 4 6 3 3" xfId="21098" xr:uid="{DC31FFD1-5EE8-44DB-ACDE-9BDCD2A14FA9}"/>
    <cellStyle name="Millares 14 4 6 3 3 2" xfId="42601" xr:uid="{F7D8A1DB-7F78-4EC2-AB2B-C143558C1CB0}"/>
    <cellStyle name="Millares 14 4 6 3 4" xfId="27703" xr:uid="{B09C95CE-C211-476C-BD5A-6FEE7A786E26}"/>
    <cellStyle name="Millares 14 4 6 3 5" xfId="49206" xr:uid="{BAEC9FBE-7856-472F-B136-84E69D786C95}"/>
    <cellStyle name="Millares 14 4 6 3 6" xfId="55810" xr:uid="{133F26BD-A361-4F1F-8479-94818C830F29}"/>
    <cellStyle name="Millares 14 4 6 4" xfId="7838" xr:uid="{03E20AB9-E89B-4C85-9346-D60AA4E8207B}"/>
    <cellStyle name="Millares 14 4 6 4 2" xfId="29341" xr:uid="{4A49EA32-930B-4765-B3EC-9C0E3530AED3}"/>
    <cellStyle name="Millares 14 4 6 5" xfId="9495" xr:uid="{8EB4F52B-007E-41EA-AC79-554E49D63133}"/>
    <cellStyle name="Millares 14 4 6 5 2" xfId="30998" xr:uid="{4DF8FC44-8DFF-4EA1-AC46-C84F5172E29A}"/>
    <cellStyle name="Millares 14 4 6 6" xfId="16130" xr:uid="{17BE6FAE-5B1A-4BDC-A783-37238BE8CACB}"/>
    <cellStyle name="Millares 14 4 6 6 2" xfId="37633" xr:uid="{87CA2A55-171A-4B76-BEBE-C65C55D13F20}"/>
    <cellStyle name="Millares 14 4 6 7" xfId="22735" xr:uid="{C9A90A56-A759-40A4-B3D9-215475515EB8}"/>
    <cellStyle name="Millares 14 4 6 8" xfId="44238" xr:uid="{30357826-DD5C-4168-BED5-3DE236F9DC98}"/>
    <cellStyle name="Millares 14 4 6 9" xfId="50842" xr:uid="{1358DC61-9FBF-4387-A817-C79A78937D59}"/>
    <cellStyle name="Millares 14 4 7" xfId="1917" xr:uid="{39EAF94D-58D9-4152-AA19-52A6BCB2E90B}"/>
    <cellStyle name="Millares 14 4 7 2" xfId="10183" xr:uid="{FA892170-0F9C-43A4-ACCE-BCE8D55E3178}"/>
    <cellStyle name="Millares 14 4 7 2 2" xfId="31686" xr:uid="{048DC87E-33E6-4DDD-A2DC-815BA1D3669F}"/>
    <cellStyle name="Millares 14 4 7 3" xfId="16818" xr:uid="{BF912CD6-D30D-46B4-AC66-2169A638897F}"/>
    <cellStyle name="Millares 14 4 7 3 2" xfId="38321" xr:uid="{30B652D2-C7C6-40EF-B6F0-5F8A224C242C}"/>
    <cellStyle name="Millares 14 4 7 4" xfId="23423" xr:uid="{21257DA8-8458-4D66-A8D6-EF8F83B5947D}"/>
    <cellStyle name="Millares 14 4 7 5" xfId="44926" xr:uid="{28498222-6FA2-44D5-9FB7-98FC51ADBA92}"/>
    <cellStyle name="Millares 14 4 7 6" xfId="51530" xr:uid="{811D00A8-D81D-4310-B48D-A880F42BB98D}"/>
    <cellStyle name="Millares 14 4 8" xfId="2602" xr:uid="{3ECFAFE2-0A7B-4EF3-8B7D-EC7A9D877F54}"/>
    <cellStyle name="Millares 14 4 8 2" xfId="10868" xr:uid="{C6647099-CA69-4479-B432-4277EA4368B8}"/>
    <cellStyle name="Millares 14 4 8 2 2" xfId="32371" xr:uid="{ACFB73D2-826B-4DA8-852E-B3AA4FB01AA6}"/>
    <cellStyle name="Millares 14 4 8 3" xfId="17503" xr:uid="{F9E45B71-D398-4479-9084-D3F0141EFB14}"/>
    <cellStyle name="Millares 14 4 8 3 2" xfId="39006" xr:uid="{3BC11979-E6BD-4464-8EA5-F557C1249890}"/>
    <cellStyle name="Millares 14 4 8 4" xfId="24108" xr:uid="{2E785CB7-836D-4C53-BC15-2C6F179F63C7}"/>
    <cellStyle name="Millares 14 4 8 5" xfId="45611" xr:uid="{4F33A60A-6611-4001-87D1-A3608A782F97}"/>
    <cellStyle name="Millares 14 4 8 6" xfId="52215" xr:uid="{4E1567D3-8694-434D-9507-07A0FC45113A}"/>
    <cellStyle name="Millares 14 4 9" xfId="3113" xr:uid="{C5B8EABC-1D0C-4F3F-BB46-61E947A809E8}"/>
    <cellStyle name="Millares 14 4 9 2" xfId="11379" xr:uid="{950FF69C-F435-447C-ABF0-0F06E726F2E3}"/>
    <cellStyle name="Millares 14 4 9 2 2" xfId="32882" xr:uid="{F4EA0222-C6A1-4F46-B3F1-E2F981130501}"/>
    <cellStyle name="Millares 14 4 9 3" xfId="18014" xr:uid="{12237D13-F099-476E-AABA-DC2F0D47ACA0}"/>
    <cellStyle name="Millares 14 4 9 3 2" xfId="39517" xr:uid="{BBF01F72-DAD2-4BD4-8BB7-2DB5281EB635}"/>
    <cellStyle name="Millares 14 4 9 4" xfId="24619" xr:uid="{ED602402-781E-404B-BDF1-D8A6BDA5CE00}"/>
    <cellStyle name="Millares 14 4 9 5" xfId="46122" xr:uid="{07038B73-0804-41D6-88A0-C5FFD3A82D5D}"/>
    <cellStyle name="Millares 14 4 9 6" xfId="52726" xr:uid="{9DD0D225-7650-4BEA-BA65-9D1746169826}"/>
    <cellStyle name="Millares 14 5" xfId="453" xr:uid="{1D17B000-E5E3-468A-9A6D-3E17CD750DFA}"/>
    <cellStyle name="Millares 14 5 10" xfId="7064" xr:uid="{C056AAD7-C003-4AAD-9E82-5A563D4CB79B}"/>
    <cellStyle name="Millares 14 5 10 2" xfId="28567" xr:uid="{CCDF1025-0B81-4F50-B336-B3AEB8EA3B25}"/>
    <cellStyle name="Millares 14 5 11" xfId="8720" xr:uid="{6D4D35CF-4269-4DEA-AC76-CED98F62BF39}"/>
    <cellStyle name="Millares 14 5 11 2" xfId="30223" xr:uid="{9D6E291A-DFC9-4C8F-86AF-43A1C993D6D9}"/>
    <cellStyle name="Millares 14 5 12" xfId="15356" xr:uid="{ED497B0C-A397-4D11-893F-41F9979CF627}"/>
    <cellStyle name="Millares 14 5 12 2" xfId="36859" xr:uid="{559B668A-497B-4296-A0E6-46FB6D78BADD}"/>
    <cellStyle name="Millares 14 5 13" xfId="21961" xr:uid="{B686F1EB-9800-4C60-8099-24518053DDE5}"/>
    <cellStyle name="Millares 14 5 14" xfId="43464" xr:uid="{A4C55610-5D3D-4354-9FBE-E22B0F09E20D}"/>
    <cellStyle name="Millares 14 5 15" xfId="50068" xr:uid="{0A3F5053-979A-4012-9C37-182CD2699A35}"/>
    <cellStyle name="Millares 14 5 2" xfId="735" xr:uid="{697D46F9-F0FD-4DBC-8976-0CEC4033EDB6}"/>
    <cellStyle name="Millares 14 5 2 10" xfId="15636" xr:uid="{B2205799-92FA-4203-BBB0-544FB1C403BD}"/>
    <cellStyle name="Millares 14 5 2 10 2" xfId="37139" xr:uid="{A6C398DF-8601-48B2-AC2D-C2629ED1681D}"/>
    <cellStyle name="Millares 14 5 2 11" xfId="22241" xr:uid="{F7551E41-DC72-44F6-9665-19E14C3D3E07}"/>
    <cellStyle name="Millares 14 5 2 12" xfId="43744" xr:uid="{1425D688-3CE4-4650-A96F-1ACC24736C06}"/>
    <cellStyle name="Millares 14 5 2 13" xfId="50348" xr:uid="{6728079C-8138-4129-99CA-290C5D2507B3}"/>
    <cellStyle name="Millares 14 5 2 2" xfId="1681" xr:uid="{91A274A1-770F-48C1-849C-4EF43CB883B1}"/>
    <cellStyle name="Millares 14 5 2 2 2" xfId="4510" xr:uid="{C2612121-316B-4088-B7CE-7F07A99CDD01}"/>
    <cellStyle name="Millares 14 5 2 2 2 2" xfId="12776" xr:uid="{A2A8229E-06FD-4940-A4F6-247EB89022EB}"/>
    <cellStyle name="Millares 14 5 2 2 2 2 2" xfId="34279" xr:uid="{5FB58788-D965-4975-B84E-2B95FBE6C599}"/>
    <cellStyle name="Millares 14 5 2 2 2 3" xfId="19411" xr:uid="{49A1C546-65C9-4912-9AB2-39A867914FEC}"/>
    <cellStyle name="Millares 14 5 2 2 2 3 2" xfId="40914" xr:uid="{05723649-9FC8-4350-9C9C-D9B613EAE477}"/>
    <cellStyle name="Millares 14 5 2 2 2 4" xfId="26016" xr:uid="{D95AE00E-D92F-448E-A6AE-664717EAC5CE}"/>
    <cellStyle name="Millares 14 5 2 2 2 5" xfId="47519" xr:uid="{4B3CFDCF-5C83-4772-9246-6367243ED600}"/>
    <cellStyle name="Millares 14 5 2 2 2 6" xfId="54123" xr:uid="{15A1298B-6303-419D-B565-2E594C097B89}"/>
    <cellStyle name="Millares 14 5 2 2 3" xfId="6649" xr:uid="{207D889D-1910-40B0-9E95-542B8E31888F}"/>
    <cellStyle name="Millares 14 5 2 2 3 2" xfId="14915" xr:uid="{CBE2EC6F-7652-4CD1-B004-530B2EDC78C0}"/>
    <cellStyle name="Millares 14 5 2 2 3 2 2" xfId="36418" xr:uid="{E8E783F1-FBE0-42E0-A7FC-C3F8FE632C42}"/>
    <cellStyle name="Millares 14 5 2 2 3 3" xfId="21550" xr:uid="{5964C0DD-C7B5-4398-AFE4-351CABA17984}"/>
    <cellStyle name="Millares 14 5 2 2 3 3 2" xfId="43053" xr:uid="{454730CF-0F1A-411E-946F-64A3C84B76F7}"/>
    <cellStyle name="Millares 14 5 2 2 3 4" xfId="28155" xr:uid="{D41B806F-AC77-4B69-9BB6-3CDFBF3F26AC}"/>
    <cellStyle name="Millares 14 5 2 2 3 5" xfId="49658" xr:uid="{7CE3E174-ABFE-4878-B46A-E6C8B04866AF}"/>
    <cellStyle name="Millares 14 5 2 2 3 6" xfId="56262" xr:uid="{B440AC86-C0CA-4E67-86ED-C7191907831F}"/>
    <cellStyle name="Millares 14 5 2 2 4" xfId="8290" xr:uid="{649C9A6B-4ACE-4D23-87B7-8BBE8CBEE3FB}"/>
    <cellStyle name="Millares 14 5 2 2 4 2" xfId="29793" xr:uid="{0974D594-DF9C-4226-86C4-F1D6A9FB5150}"/>
    <cellStyle name="Millares 14 5 2 2 5" xfId="9947" xr:uid="{DA2C8235-2453-4A6D-A232-2AB86C9B78CC}"/>
    <cellStyle name="Millares 14 5 2 2 5 2" xfId="31450" xr:uid="{159101D0-BE57-457E-9BDD-1A0270FF3FF1}"/>
    <cellStyle name="Millares 14 5 2 2 6" xfId="16582" xr:uid="{E20A1503-CC98-47E5-BCCB-82075F4D1BDA}"/>
    <cellStyle name="Millares 14 5 2 2 6 2" xfId="38085" xr:uid="{77909163-49F6-4DF2-80B5-D1E480C2CDCE}"/>
    <cellStyle name="Millares 14 5 2 2 7" xfId="23187" xr:uid="{B222C208-983F-4F6A-AE12-62A2BB1123B1}"/>
    <cellStyle name="Millares 14 5 2 2 8" xfId="44690" xr:uid="{06A83EFD-9046-45FC-8D59-E31C9CE0B274}"/>
    <cellStyle name="Millares 14 5 2 2 9" xfId="51294" xr:uid="{BD9BFC0C-0218-4CE4-9248-8EE6023FF42A}"/>
    <cellStyle name="Millares 14 5 2 3" xfId="2368" xr:uid="{F73D9EA3-8BEB-4B24-B5E2-2EDCC6E6D238}"/>
    <cellStyle name="Millares 14 5 2 3 2" xfId="10634" xr:uid="{FFF5BD7F-A8ED-409D-8DD2-2694D4A058F1}"/>
    <cellStyle name="Millares 14 5 2 3 2 2" xfId="32137" xr:uid="{3F079D2A-02D3-4636-AE2E-C51B5745141B}"/>
    <cellStyle name="Millares 14 5 2 3 3" xfId="17269" xr:uid="{7F1D752F-4B32-44F3-99FA-2AC260484B4D}"/>
    <cellStyle name="Millares 14 5 2 3 3 2" xfId="38772" xr:uid="{EA68DA3A-41FF-4F48-918B-FBB86B304DF0}"/>
    <cellStyle name="Millares 14 5 2 3 4" xfId="23874" xr:uid="{39891096-7D60-4C22-B3F5-FBB206DA9DB9}"/>
    <cellStyle name="Millares 14 5 2 3 5" xfId="45377" xr:uid="{64780F18-211E-4CFD-9C3B-2139CF19C14A}"/>
    <cellStyle name="Millares 14 5 2 3 6" xfId="51981" xr:uid="{EF067C0C-530D-4406-B7DD-3B297051D920}"/>
    <cellStyle name="Millares 14 5 2 4" xfId="2885" xr:uid="{309BE6C1-16A8-4FC4-B20C-F5733FB962C5}"/>
    <cellStyle name="Millares 14 5 2 4 2" xfId="11151" xr:uid="{85E1E973-BE2B-4D15-B7BF-6FE777B135BE}"/>
    <cellStyle name="Millares 14 5 2 4 2 2" xfId="32654" xr:uid="{40F9D344-5350-4353-AD4E-01A6CE49CD91}"/>
    <cellStyle name="Millares 14 5 2 4 3" xfId="17786" xr:uid="{D6090131-C6A0-4B2D-80DC-21617445C625}"/>
    <cellStyle name="Millares 14 5 2 4 3 2" xfId="39289" xr:uid="{6CC8E49F-9D76-414E-8CFA-D4173254A65F}"/>
    <cellStyle name="Millares 14 5 2 4 4" xfId="24391" xr:uid="{51EF2575-3D69-4FF0-826F-EB596B84721C}"/>
    <cellStyle name="Millares 14 5 2 4 5" xfId="45894" xr:uid="{78FAA943-E0D6-433C-BE92-3EBBFCF6419A}"/>
    <cellStyle name="Millares 14 5 2 4 6" xfId="52498" xr:uid="{86F9FA68-4ACB-4577-8FB5-83C96B39DAA2}"/>
    <cellStyle name="Millares 14 5 2 5" xfId="3564" xr:uid="{9E7FCEE3-2B81-46FC-B989-1647651A86B8}"/>
    <cellStyle name="Millares 14 5 2 5 2" xfId="11830" xr:uid="{EB9F9CFA-1159-4518-BC80-D4D2997284A3}"/>
    <cellStyle name="Millares 14 5 2 5 2 2" xfId="33333" xr:uid="{3CC71CED-19A0-4073-BDCC-5C9173E7EF6F}"/>
    <cellStyle name="Millares 14 5 2 5 3" xfId="18465" xr:uid="{B9ACDF9B-0C2C-4743-AA32-0F7CF406B046}"/>
    <cellStyle name="Millares 14 5 2 5 3 2" xfId="39968" xr:uid="{80C996A7-C0B0-4682-8BA1-3101DBA88F10}"/>
    <cellStyle name="Millares 14 5 2 5 4" xfId="25070" xr:uid="{E54AC854-9325-4455-B63E-8687A24A326C}"/>
    <cellStyle name="Millares 14 5 2 5 5" xfId="46573" xr:uid="{76291262-BD58-414F-A3E6-469144F9943C}"/>
    <cellStyle name="Millares 14 5 2 5 6" xfId="53177" xr:uid="{A58479C9-996A-4DD3-95A8-F173805AF5A5}"/>
    <cellStyle name="Millares 14 5 2 6" xfId="5029" xr:uid="{D705D243-69CB-443E-A3BC-34F037CD0BE9}"/>
    <cellStyle name="Millares 14 5 2 6 2" xfId="13295" xr:uid="{75939CB7-1A5C-45AC-A5D1-8D677669D7E0}"/>
    <cellStyle name="Millares 14 5 2 6 2 2" xfId="34798" xr:uid="{549209B1-0D04-46BB-BED8-21B05C37D07A}"/>
    <cellStyle name="Millares 14 5 2 6 3" xfId="19930" xr:uid="{175C21ED-D78F-4329-A55A-773DEFF8FA08}"/>
    <cellStyle name="Millares 14 5 2 6 3 2" xfId="41433" xr:uid="{258CF4F0-77AF-4BA1-B934-8396FC0C9FCB}"/>
    <cellStyle name="Millares 14 5 2 6 4" xfId="26535" xr:uid="{185DFE9A-6BE6-49F2-A301-E8D800B4CDDF}"/>
    <cellStyle name="Millares 14 5 2 6 5" xfId="48038" xr:uid="{11D2E5E0-A4D4-4BE5-8669-EEC46020FDE9}"/>
    <cellStyle name="Millares 14 5 2 6 6" xfId="54642" xr:uid="{049EFBA9-4A7D-4403-BD9B-D406703EAFBB}"/>
    <cellStyle name="Millares 14 5 2 7" xfId="5703" xr:uid="{9A165DBF-E57B-4895-AD01-203AE97F5439}"/>
    <cellStyle name="Millares 14 5 2 7 2" xfId="13969" xr:uid="{10F9DA0F-EF80-4E08-B259-2B9E6B8139C1}"/>
    <cellStyle name="Millares 14 5 2 7 2 2" xfId="35472" xr:uid="{C38E1B94-0E30-4DCE-B276-86FC3E23EB08}"/>
    <cellStyle name="Millares 14 5 2 7 3" xfId="20604" xr:uid="{C3FDCB83-E923-4929-925F-F1BC7E12A74A}"/>
    <cellStyle name="Millares 14 5 2 7 3 2" xfId="42107" xr:uid="{05EE01F5-087F-49D5-8512-8208A2F84763}"/>
    <cellStyle name="Millares 14 5 2 7 4" xfId="27209" xr:uid="{6F2EEAAC-AB9B-4FED-AAD1-E176180E9771}"/>
    <cellStyle name="Millares 14 5 2 7 5" xfId="48712" xr:uid="{4E65DD4F-0A6F-45D0-9489-D52967834B0E}"/>
    <cellStyle name="Millares 14 5 2 7 6" xfId="55316" xr:uid="{D964C20E-2237-4107-89B9-121834A67043}"/>
    <cellStyle name="Millares 14 5 2 8" xfId="7344" xr:uid="{0761FECA-728A-44FE-92F1-68D1A178833A}"/>
    <cellStyle name="Millares 14 5 2 8 2" xfId="28847" xr:uid="{49F004E9-5B96-4F0C-B111-0068744BC015}"/>
    <cellStyle name="Millares 14 5 2 9" xfId="9001" xr:uid="{17F2F7CE-1127-4E46-AC89-C9A0CFE47845}"/>
    <cellStyle name="Millares 14 5 2 9 2" xfId="30504" xr:uid="{53916010-8468-4445-A30D-B434C5EF32CC}"/>
    <cellStyle name="Millares 14 5 3" xfId="1005" xr:uid="{969DC0F0-09E4-4061-B0E9-F3AEE2AEA6C7}"/>
    <cellStyle name="Millares 14 5 3 2" xfId="3834" xr:uid="{CA3E115A-D4EB-436B-BEE6-E849B1469E00}"/>
    <cellStyle name="Millares 14 5 3 2 2" xfId="12100" xr:uid="{1965F8F9-2C45-4EF7-9896-FB092E21329E}"/>
    <cellStyle name="Millares 14 5 3 2 2 2" xfId="33603" xr:uid="{FFBC14E5-5EC7-405D-847A-B7C7CF69E1E3}"/>
    <cellStyle name="Millares 14 5 3 2 3" xfId="18735" xr:uid="{D614F596-EBCA-4FEB-8DF1-3573D01AF04B}"/>
    <cellStyle name="Millares 14 5 3 2 3 2" xfId="40238" xr:uid="{66898106-71EB-4B61-912E-CDCD2CDA848D}"/>
    <cellStyle name="Millares 14 5 3 2 4" xfId="25340" xr:uid="{51224B91-8DB0-4206-B0AE-8D1818028E11}"/>
    <cellStyle name="Millares 14 5 3 2 5" xfId="46843" xr:uid="{A7A29F36-59A5-4E50-B9E6-5A35EDE43818}"/>
    <cellStyle name="Millares 14 5 3 2 6" xfId="53447" xr:uid="{D0E188CA-E604-4535-967E-733C49F8D2EE}"/>
    <cellStyle name="Millares 14 5 3 3" xfId="5973" xr:uid="{75FBB8E2-6908-4557-A401-AF1B53938756}"/>
    <cellStyle name="Millares 14 5 3 3 2" xfId="14239" xr:uid="{2F8473DB-3C51-47C8-9E40-36524D9C7DC7}"/>
    <cellStyle name="Millares 14 5 3 3 2 2" xfId="35742" xr:uid="{7AC9521E-8040-4D4C-AEE4-135C225E0BAA}"/>
    <cellStyle name="Millares 14 5 3 3 3" xfId="20874" xr:uid="{66786F96-0B4D-4A1A-B52A-84FCFDC1A7EC}"/>
    <cellStyle name="Millares 14 5 3 3 3 2" xfId="42377" xr:uid="{99122EE9-9E63-4DB1-A3DA-17095B373A0A}"/>
    <cellStyle name="Millares 14 5 3 3 4" xfId="27479" xr:uid="{5A3BE3F7-8971-4480-A790-CEE1B9963F83}"/>
    <cellStyle name="Millares 14 5 3 3 5" xfId="48982" xr:uid="{E719E978-1823-4986-BC1C-241946E6B5DF}"/>
    <cellStyle name="Millares 14 5 3 3 6" xfId="55586" xr:uid="{5683DBD4-FB98-4891-BA11-9B79F5CEA196}"/>
    <cellStyle name="Millares 14 5 3 4" xfId="7614" xr:uid="{DC042DE7-A1FC-4BDE-AF39-B1287279AD00}"/>
    <cellStyle name="Millares 14 5 3 4 2" xfId="29117" xr:uid="{5234E623-B88D-47B6-9CC8-6D99CDE057B5}"/>
    <cellStyle name="Millares 14 5 3 5" xfId="9271" xr:uid="{C28108C0-9041-4AB4-BFF5-B422ACD96B49}"/>
    <cellStyle name="Millares 14 5 3 5 2" xfId="30774" xr:uid="{7556D756-73E7-4A33-B792-6C9680EC8D73}"/>
    <cellStyle name="Millares 14 5 3 6" xfId="15906" xr:uid="{781A7FA8-2F9C-4DC6-B91A-A7B2F775F7E3}"/>
    <cellStyle name="Millares 14 5 3 6 2" xfId="37409" xr:uid="{41EA66FE-68F3-4ED0-A8FD-22910EC6385B}"/>
    <cellStyle name="Millares 14 5 3 7" xfId="22511" xr:uid="{D18EA03A-8460-428D-9F87-4C525A434BD3}"/>
    <cellStyle name="Millares 14 5 3 8" xfId="44014" xr:uid="{F429BCDF-C583-4234-AA6F-E5DA80945F76}"/>
    <cellStyle name="Millares 14 5 3 9" xfId="50618" xr:uid="{530BB48E-E9DF-4213-9F5D-B90CF4CD0EC9}"/>
    <cellStyle name="Millares 14 5 4" xfId="1401" xr:uid="{5503E79F-212C-4CC5-9B5E-9AC29698DD8D}"/>
    <cellStyle name="Millares 14 5 4 2" xfId="4230" xr:uid="{46C8673B-2C13-4568-B014-E4CDC94E130E}"/>
    <cellStyle name="Millares 14 5 4 2 2" xfId="12496" xr:uid="{8973CEF1-FA3B-45E9-9D9C-B7A07506F642}"/>
    <cellStyle name="Millares 14 5 4 2 2 2" xfId="33999" xr:uid="{3407DF89-1A8A-4893-83BC-59E3881F53F1}"/>
    <cellStyle name="Millares 14 5 4 2 3" xfId="19131" xr:uid="{78F7260C-A796-4D6D-A1EE-8C72CD9E719C}"/>
    <cellStyle name="Millares 14 5 4 2 3 2" xfId="40634" xr:uid="{8C7851C8-AA63-4C20-949B-48071933933F}"/>
    <cellStyle name="Millares 14 5 4 2 4" xfId="25736" xr:uid="{14F5EB2A-289D-4CD5-AB67-6D86B024F44B}"/>
    <cellStyle name="Millares 14 5 4 2 5" xfId="47239" xr:uid="{C008842D-BA12-49DE-8480-AD43FD25E9FE}"/>
    <cellStyle name="Millares 14 5 4 2 6" xfId="53843" xr:uid="{01E5FE10-F04E-4852-B709-89C2EF8231FD}"/>
    <cellStyle name="Millares 14 5 4 3" xfId="6369" xr:uid="{3D0D7A4F-965E-4ABC-9BB8-5E6A51DB7BA9}"/>
    <cellStyle name="Millares 14 5 4 3 2" xfId="14635" xr:uid="{1CD1A249-880E-41DB-8F88-5F5AD32C9165}"/>
    <cellStyle name="Millares 14 5 4 3 2 2" xfId="36138" xr:uid="{C9DB3D91-DFA3-404A-8C03-0978D832AAB6}"/>
    <cellStyle name="Millares 14 5 4 3 3" xfId="21270" xr:uid="{27E58007-5832-443D-8B25-348FFF08E84A}"/>
    <cellStyle name="Millares 14 5 4 3 3 2" xfId="42773" xr:uid="{567B7DE5-CD9C-43EE-BA86-DCB343968F66}"/>
    <cellStyle name="Millares 14 5 4 3 4" xfId="27875" xr:uid="{2F34DEF6-1264-46DC-9A7D-4A058F14B979}"/>
    <cellStyle name="Millares 14 5 4 3 5" xfId="49378" xr:uid="{778E9E19-AD39-4482-905E-222EBD21DE87}"/>
    <cellStyle name="Millares 14 5 4 3 6" xfId="55982" xr:uid="{7C8BA38C-3A80-44A5-907C-48C57B0CD89E}"/>
    <cellStyle name="Millares 14 5 4 4" xfId="8010" xr:uid="{0EBD401F-8C92-470D-A847-7BAC247CE6E9}"/>
    <cellStyle name="Millares 14 5 4 4 2" xfId="29513" xr:uid="{49878229-0EE9-40CE-9982-16AA324B760A}"/>
    <cellStyle name="Millares 14 5 4 5" xfId="9667" xr:uid="{54D6AD3D-0047-4BA3-90C6-B2CEFFB997D9}"/>
    <cellStyle name="Millares 14 5 4 5 2" xfId="31170" xr:uid="{792E1283-A013-4EB8-A56D-E1EDCBCE99CF}"/>
    <cellStyle name="Millares 14 5 4 6" xfId="16302" xr:uid="{81233E24-0E69-44D8-8D6F-23F77F38235E}"/>
    <cellStyle name="Millares 14 5 4 6 2" xfId="37805" xr:uid="{AD5F327D-583D-4FE4-847A-025A751449D8}"/>
    <cellStyle name="Millares 14 5 4 7" xfId="22907" xr:uid="{7B2268A9-1B71-458B-8F21-065874AFA1FA}"/>
    <cellStyle name="Millares 14 5 4 8" xfId="44410" xr:uid="{FC1D15B5-3F57-476E-8162-2922F4C6665A}"/>
    <cellStyle name="Millares 14 5 4 9" xfId="51014" xr:uid="{83D92F55-7E98-4574-A2E3-578ED7503353}"/>
    <cellStyle name="Millares 14 5 5" xfId="2088" xr:uid="{962A0C5E-F5FE-4770-9D6C-E6B81ED046AA}"/>
    <cellStyle name="Millares 14 5 5 2" xfId="10354" xr:uid="{46EA1306-6132-4134-90D0-93B6A2E6EB01}"/>
    <cellStyle name="Millares 14 5 5 2 2" xfId="31857" xr:uid="{10B5E7E4-06F5-4109-8FB2-98E9C401A3ED}"/>
    <cellStyle name="Millares 14 5 5 3" xfId="16989" xr:uid="{FBD36127-027B-4814-B336-D707784B0F1C}"/>
    <cellStyle name="Millares 14 5 5 3 2" xfId="38492" xr:uid="{D417DB0E-14E2-4FE2-BFA0-D5849D0BB628}"/>
    <cellStyle name="Millares 14 5 5 4" xfId="23594" xr:uid="{53DF6BBB-76BE-44B5-A593-46E2A948C1B8}"/>
    <cellStyle name="Millares 14 5 5 5" xfId="45097" xr:uid="{B47D4FF0-2ECB-44CC-B08D-23DB8E3773B1}"/>
    <cellStyle name="Millares 14 5 5 6" xfId="51701" xr:uid="{A539AD87-7ABA-498D-8D4B-1E2A7C976BF9}"/>
    <cellStyle name="Millares 14 5 6" xfId="2636" xr:uid="{F51587B3-F4C0-46F1-9B1D-06F48986A294}"/>
    <cellStyle name="Millares 14 5 6 2" xfId="10902" xr:uid="{4EA8F5E9-E7E5-4192-9132-05ED78255F7E}"/>
    <cellStyle name="Millares 14 5 6 2 2" xfId="32405" xr:uid="{10EB0AA5-493C-4686-8D72-724D716F1740}"/>
    <cellStyle name="Millares 14 5 6 3" xfId="17537" xr:uid="{54A9BC57-C902-41A0-85CD-F0D986A4C452}"/>
    <cellStyle name="Millares 14 5 6 3 2" xfId="39040" xr:uid="{C8127215-E1F2-47AE-870D-921151330BF2}"/>
    <cellStyle name="Millares 14 5 6 4" xfId="24142" xr:uid="{44A0BEFF-56F1-4526-A3B6-50C53A43036D}"/>
    <cellStyle name="Millares 14 5 6 5" xfId="45645" xr:uid="{FF7CF04F-40C1-44D6-BBF3-AE31F8C54460}"/>
    <cellStyle name="Millares 14 5 6 6" xfId="52249" xr:uid="{CD922323-B563-482F-8840-17A5951E4F88}"/>
    <cellStyle name="Millares 14 5 7" xfId="3284" xr:uid="{CFE0D742-D8D8-4F1F-A782-76F1E1274FC5}"/>
    <cellStyle name="Millares 14 5 7 2" xfId="11550" xr:uid="{1998952C-A129-4D4D-8328-8711A09DC5E5}"/>
    <cellStyle name="Millares 14 5 7 2 2" xfId="33053" xr:uid="{1EC91EFD-C5A4-481B-9D46-4ED1CDAC6F7C}"/>
    <cellStyle name="Millares 14 5 7 3" xfId="18185" xr:uid="{2A880AB3-274C-4E2E-A055-E6A385E2E087}"/>
    <cellStyle name="Millares 14 5 7 3 2" xfId="39688" xr:uid="{68A46D42-78BB-4374-900B-9151F6C0A460}"/>
    <cellStyle name="Millares 14 5 7 4" xfId="24790" xr:uid="{12B2806F-F50D-422B-BCAF-338B3374E3DA}"/>
    <cellStyle name="Millares 14 5 7 5" xfId="46293" xr:uid="{E688787C-9F87-4BFC-9B21-5832A2FA2C6F}"/>
    <cellStyle name="Millares 14 5 7 6" xfId="52897" xr:uid="{B62BF0BD-3BE9-4560-B849-0E4D0607495B}"/>
    <cellStyle name="Millares 14 5 8" xfId="4780" xr:uid="{B8F90945-41D9-4679-9B85-9592DBBAED08}"/>
    <cellStyle name="Millares 14 5 8 2" xfId="13046" xr:uid="{28DECA77-0237-4CD2-8A87-508BC50E2D65}"/>
    <cellStyle name="Millares 14 5 8 2 2" xfId="34549" xr:uid="{A88627EF-7E8D-4624-A16D-DAB425B87D61}"/>
    <cellStyle name="Millares 14 5 8 3" xfId="19681" xr:uid="{D21C07FA-B979-446F-952B-59936C2C8961}"/>
    <cellStyle name="Millares 14 5 8 3 2" xfId="41184" xr:uid="{344250ED-2ECD-4F56-A409-FFBB3919B1EA}"/>
    <cellStyle name="Millares 14 5 8 4" xfId="26286" xr:uid="{DA184228-C5CA-44BE-83B8-9740B419287D}"/>
    <cellStyle name="Millares 14 5 8 5" xfId="47789" xr:uid="{CB0457DD-E103-4C94-8241-0DAB78D1176C}"/>
    <cellStyle name="Millares 14 5 8 6" xfId="54393" xr:uid="{DB2DF9BD-B4F0-45ED-993A-9D651761D9E1}"/>
    <cellStyle name="Millares 14 5 9" xfId="5423" xr:uid="{7104323C-7C63-4DB9-BE51-739A2F39454A}"/>
    <cellStyle name="Millares 14 5 9 2" xfId="13689" xr:uid="{860BB4C2-13E2-4471-B47C-5BCA830BBF1D}"/>
    <cellStyle name="Millares 14 5 9 2 2" xfId="35192" xr:uid="{59D00C95-E42D-4A02-83D5-5EF03E2F747F}"/>
    <cellStyle name="Millares 14 5 9 3" xfId="20324" xr:uid="{BA5838B5-D94D-41A0-9B2A-1899734D885E}"/>
    <cellStyle name="Millares 14 5 9 3 2" xfId="41827" xr:uid="{51555605-7F40-4E7D-8CFE-5A8A7B0549FC}"/>
    <cellStyle name="Millares 14 5 9 4" xfId="26929" xr:uid="{4CC5AB4B-F5D2-4F0F-9F4A-D79D4FC131F0}"/>
    <cellStyle name="Millares 14 5 9 5" xfId="48432" xr:uid="{4FDE6ED1-6C2D-43AF-AD21-8BA1EDE255C7}"/>
    <cellStyle name="Millares 14 5 9 6" xfId="55036" xr:uid="{7A69ACA1-1198-4553-B873-83F799B840BA}"/>
    <cellStyle name="Millares 14 6" xfId="326" xr:uid="{F11FA432-A2C5-46C5-AE0C-723EF9A49556}"/>
    <cellStyle name="Millares 14 6 10" xfId="15229" xr:uid="{C067CB61-6C56-4AF7-B659-0C961C337851}"/>
    <cellStyle name="Millares 14 6 10 2" xfId="36732" xr:uid="{A8053D90-6083-4865-B3EC-5D17A816DF66}"/>
    <cellStyle name="Millares 14 6 11" xfId="21834" xr:uid="{472692C2-6BA2-49C0-903F-CD6A9F234A05}"/>
    <cellStyle name="Millares 14 6 12" xfId="43337" xr:uid="{E1D6EB4B-4385-42FA-824B-8776F1110EE3}"/>
    <cellStyle name="Millares 14 6 13" xfId="49941" xr:uid="{C2E5E1DF-9AA2-4B9C-A27E-9A7E00403023}"/>
    <cellStyle name="Millares 14 6 2" xfId="1274" xr:uid="{35F733E1-8E1F-434F-9067-38C9AA8BC503}"/>
    <cellStyle name="Millares 14 6 2 2" xfId="4103" xr:uid="{95DF6A74-166F-4F39-9A5F-0DCD2841F68C}"/>
    <cellStyle name="Millares 14 6 2 2 2" xfId="12369" xr:uid="{2D720C32-BD79-449D-B04D-A1B482622161}"/>
    <cellStyle name="Millares 14 6 2 2 2 2" xfId="33872" xr:uid="{B8FAEC2D-9E03-4E7C-8854-3C31DF71C7A4}"/>
    <cellStyle name="Millares 14 6 2 2 3" xfId="19004" xr:uid="{75DEA904-2501-45FC-A52C-D85633A613FB}"/>
    <cellStyle name="Millares 14 6 2 2 3 2" xfId="40507" xr:uid="{D0FD6349-46F5-43D8-8940-C3CA202B8C39}"/>
    <cellStyle name="Millares 14 6 2 2 4" xfId="25609" xr:uid="{BA0C449E-B1B0-472C-9B8A-D42402E6356A}"/>
    <cellStyle name="Millares 14 6 2 2 5" xfId="47112" xr:uid="{B7A109E0-8F26-4C88-95C8-798E24EEA287}"/>
    <cellStyle name="Millares 14 6 2 2 6" xfId="53716" xr:uid="{1C9EF9FF-DA84-49BF-A0C2-713A916604FB}"/>
    <cellStyle name="Millares 14 6 2 3" xfId="6242" xr:uid="{C450F9FB-A9A0-4E77-9C89-DED67B1F89DE}"/>
    <cellStyle name="Millares 14 6 2 3 2" xfId="14508" xr:uid="{DDA1647E-CBA7-49C6-AD49-E5D944BC65EF}"/>
    <cellStyle name="Millares 14 6 2 3 2 2" xfId="36011" xr:uid="{2D00E61A-48E3-4995-A65B-39BFE4616F25}"/>
    <cellStyle name="Millares 14 6 2 3 3" xfId="21143" xr:uid="{C9CDDD9A-4CA5-4104-B2C7-641AEF969AA2}"/>
    <cellStyle name="Millares 14 6 2 3 3 2" xfId="42646" xr:uid="{1B1A3379-2F11-4F92-906B-1ABB5B81B43E}"/>
    <cellStyle name="Millares 14 6 2 3 4" xfId="27748" xr:uid="{4269F777-3B50-4756-A9C9-94790D83CF4C}"/>
    <cellStyle name="Millares 14 6 2 3 5" xfId="49251" xr:uid="{9658579C-C547-4BB0-A44C-F8BF4BB4302C}"/>
    <cellStyle name="Millares 14 6 2 3 6" xfId="55855" xr:uid="{88A45DF7-5EBD-44B8-AD97-3950D46313B6}"/>
    <cellStyle name="Millares 14 6 2 4" xfId="7883" xr:uid="{7D1C7B0C-F364-4FF9-8610-9E15047B2C99}"/>
    <cellStyle name="Millares 14 6 2 4 2" xfId="29386" xr:uid="{6AA8B38E-0D7B-40AE-9B33-EDC33A590726}"/>
    <cellStyle name="Millares 14 6 2 5" xfId="9540" xr:uid="{A87C74AA-D9EC-46BB-9B1C-C365724AE008}"/>
    <cellStyle name="Millares 14 6 2 5 2" xfId="31043" xr:uid="{1456DAF8-C7E0-4119-A6E5-4D8088FF1353}"/>
    <cellStyle name="Millares 14 6 2 6" xfId="16175" xr:uid="{A67A75F3-ED83-4CF5-9F90-A0D2DFBDF64F}"/>
    <cellStyle name="Millares 14 6 2 6 2" xfId="37678" xr:uid="{706671BB-4767-4846-BCBD-FE9D2B0E1703}"/>
    <cellStyle name="Millares 14 6 2 7" xfId="22780" xr:uid="{780F965C-C129-4422-AFFC-963AB15E72E5}"/>
    <cellStyle name="Millares 14 6 2 8" xfId="44283" xr:uid="{81578A5E-B365-46E4-A673-3EE424CD14F3}"/>
    <cellStyle name="Millares 14 6 2 9" xfId="50887" xr:uid="{87F05782-7404-4F22-9903-FB3E1949CF86}"/>
    <cellStyle name="Millares 14 6 3" xfId="1961" xr:uid="{FAC99A68-0029-4DA8-8EEC-AB18CB32819D}"/>
    <cellStyle name="Millares 14 6 3 2" xfId="10227" xr:uid="{0AA895E8-8904-4F82-9BEC-690C599357B3}"/>
    <cellStyle name="Millares 14 6 3 2 2" xfId="31730" xr:uid="{4A3FD089-02D9-4DCC-BD9B-B247D8858296}"/>
    <cellStyle name="Millares 14 6 3 3" xfId="16862" xr:uid="{C2DA1C97-837A-4DA6-A31B-F9EA32CB7106}"/>
    <cellStyle name="Millares 14 6 3 3 2" xfId="38365" xr:uid="{39967384-E7AE-4659-BF49-8DD5336D1D1A}"/>
    <cellStyle name="Millares 14 6 3 4" xfId="23467" xr:uid="{C795DE27-B512-490B-ACF7-5482EC713359}"/>
    <cellStyle name="Millares 14 6 3 5" xfId="44970" xr:uid="{9A2DE3C3-2406-414F-A355-15CB1703A0DF}"/>
    <cellStyle name="Millares 14 6 3 6" xfId="51574" xr:uid="{0D09E9B8-3448-4C22-BC7D-DA2A13932BD3}"/>
    <cellStyle name="Millares 14 6 4" xfId="2760" xr:uid="{CC901683-5AE3-4E53-8EE6-383B2C33F2E0}"/>
    <cellStyle name="Millares 14 6 4 2" xfId="11026" xr:uid="{0A8EA729-EA99-404D-B5F1-B6D4DCED4D0B}"/>
    <cellStyle name="Millares 14 6 4 2 2" xfId="32529" xr:uid="{247C1B0E-3A83-40FA-ABC7-F476ABF48A80}"/>
    <cellStyle name="Millares 14 6 4 3" xfId="17661" xr:uid="{CF8678DD-A34A-412A-845E-EA62B5F6F6E2}"/>
    <cellStyle name="Millares 14 6 4 3 2" xfId="39164" xr:uid="{84455492-66A2-4621-8FB3-1B0555D710C4}"/>
    <cellStyle name="Millares 14 6 4 4" xfId="24266" xr:uid="{BF4C54BB-2600-4F95-857D-85E36020729B}"/>
    <cellStyle name="Millares 14 6 4 5" xfId="45769" xr:uid="{5E339A64-5CE4-49D1-93ED-A977D4984950}"/>
    <cellStyle name="Millares 14 6 4 6" xfId="52373" xr:uid="{620FB050-6790-4D31-9206-F065AD946686}"/>
    <cellStyle name="Millares 14 6 5" xfId="3157" xr:uid="{3DF56132-9B0C-4D60-90B9-8D70FC44CE1B}"/>
    <cellStyle name="Millares 14 6 5 2" xfId="11423" xr:uid="{C791EF39-C361-45EF-8D69-95C7485884C6}"/>
    <cellStyle name="Millares 14 6 5 2 2" xfId="32926" xr:uid="{428D9133-6F7E-4819-9DA0-D2F220078890}"/>
    <cellStyle name="Millares 14 6 5 3" xfId="18058" xr:uid="{11AC4250-193C-4DCE-B48D-4330B360D765}"/>
    <cellStyle name="Millares 14 6 5 3 2" xfId="39561" xr:uid="{7EE8DFBA-B923-408D-ABB4-FEA5FE73FAB8}"/>
    <cellStyle name="Millares 14 6 5 4" xfId="24663" xr:uid="{2A095916-4E3C-41B4-9FEA-ABD5262C2300}"/>
    <cellStyle name="Millares 14 6 5 5" xfId="46166" xr:uid="{1BD9A124-3943-4874-AFFC-65AF6DED3831}"/>
    <cellStyle name="Millares 14 6 5 6" xfId="52770" xr:uid="{1E806726-0B6B-4FA0-83A1-36BB7E7555D6}"/>
    <cellStyle name="Millares 14 6 6" xfId="4904" xr:uid="{08779910-AAD2-4343-9BA5-C764626DB582}"/>
    <cellStyle name="Millares 14 6 6 2" xfId="13170" xr:uid="{C53845D6-1599-4A2E-8729-76865EB31CBD}"/>
    <cellStyle name="Millares 14 6 6 2 2" xfId="34673" xr:uid="{7736149E-F18E-4A6D-8E23-AE4CBB244507}"/>
    <cellStyle name="Millares 14 6 6 3" xfId="19805" xr:uid="{7C72F0FC-C05A-49D1-AAF2-201E1E80F7E6}"/>
    <cellStyle name="Millares 14 6 6 3 2" xfId="41308" xr:uid="{B52E0F7D-ADBC-4660-AD45-8040EA12055A}"/>
    <cellStyle name="Millares 14 6 6 4" xfId="26410" xr:uid="{E6DEABE7-BDE2-4DA8-B071-F8E821403575}"/>
    <cellStyle name="Millares 14 6 6 5" xfId="47913" xr:uid="{8055A4B6-81F9-4AEE-9CA4-2B5C59ADC350}"/>
    <cellStyle name="Millares 14 6 6 6" xfId="54517" xr:uid="{A2F86ADA-1890-4F52-9F82-F301A56E6788}"/>
    <cellStyle name="Millares 14 6 7" xfId="5296" xr:uid="{A4E5367F-7C9F-4137-AE49-51D125454FA9}"/>
    <cellStyle name="Millares 14 6 7 2" xfId="13562" xr:uid="{A0CA0BE9-D30E-4BC1-A48A-10E0E71C45CB}"/>
    <cellStyle name="Millares 14 6 7 2 2" xfId="35065" xr:uid="{7FE01277-EDC0-41CF-8397-A09009A51DD8}"/>
    <cellStyle name="Millares 14 6 7 3" xfId="20197" xr:uid="{0DB65599-4FA4-487C-9A39-3EDA5E81A957}"/>
    <cellStyle name="Millares 14 6 7 3 2" xfId="41700" xr:uid="{2235B96B-2CAD-4529-B206-90AD4B55828B}"/>
    <cellStyle name="Millares 14 6 7 4" xfId="26802" xr:uid="{9E133DA8-ED54-4F43-99C5-20F512C6E596}"/>
    <cellStyle name="Millares 14 6 7 5" xfId="48305" xr:uid="{962DB20E-537C-4AEE-A0C5-6073AFAC2E6E}"/>
    <cellStyle name="Millares 14 6 7 6" xfId="54909" xr:uid="{C99F0187-73A4-4F07-8807-4A4AECA04421}"/>
    <cellStyle name="Millares 14 6 8" xfId="6937" xr:uid="{B0D5AD82-E6FF-4C43-B695-15FE4FF914B3}"/>
    <cellStyle name="Millares 14 6 8 2" xfId="28440" xr:uid="{ACC414AA-AA1E-41BE-9315-8BD07E19ABAB}"/>
    <cellStyle name="Millares 14 6 9" xfId="8593" xr:uid="{06D20EEC-FBC1-4A83-87CE-44975ABC5A0D}"/>
    <cellStyle name="Millares 14 6 9 2" xfId="30096" xr:uid="{585890A4-C92D-4B5B-BCDC-20A751669FD2}"/>
    <cellStyle name="Millares 14 7" xfId="610" xr:uid="{0795952F-F63D-4E9C-B8A5-F4AC7850EC7C}"/>
    <cellStyle name="Millares 14 7 10" xfId="43619" xr:uid="{9071DC3F-1180-4CF9-915D-CF3E6A855277}"/>
    <cellStyle name="Millares 14 7 11" xfId="50223" xr:uid="{72A6F380-B399-4733-A16A-EA24F3B83B8F}"/>
    <cellStyle name="Millares 14 7 2" xfId="1556" xr:uid="{6C8C5C9D-0B67-4965-872F-88E501180B52}"/>
    <cellStyle name="Millares 14 7 2 2" xfId="4385" xr:uid="{13C3E35D-680B-45ED-B7C2-7027FED6C927}"/>
    <cellStyle name="Millares 14 7 2 2 2" xfId="12651" xr:uid="{342C237C-5C81-41FA-A1CF-02FCDA22B3AA}"/>
    <cellStyle name="Millares 14 7 2 2 2 2" xfId="34154" xr:uid="{F04870B9-C47D-4EE2-943D-66E6CE650288}"/>
    <cellStyle name="Millares 14 7 2 2 3" xfId="19286" xr:uid="{EEA93428-A40F-4221-8A1C-44B94D6828A5}"/>
    <cellStyle name="Millares 14 7 2 2 3 2" xfId="40789" xr:uid="{4A474503-86EC-416D-A57A-C4AF60146B62}"/>
    <cellStyle name="Millares 14 7 2 2 4" xfId="25891" xr:uid="{18481B9D-3292-4762-9768-B8C70E366F2A}"/>
    <cellStyle name="Millares 14 7 2 2 5" xfId="47394" xr:uid="{6B7B6FD2-8255-4796-8589-FEB29E1F8A7F}"/>
    <cellStyle name="Millares 14 7 2 2 6" xfId="53998" xr:uid="{21BFD272-6734-4584-B6F4-9FFDCBDB7B2E}"/>
    <cellStyle name="Millares 14 7 2 3" xfId="6524" xr:uid="{5428E228-2116-404C-BB16-D0B043DAEB78}"/>
    <cellStyle name="Millares 14 7 2 3 2" xfId="14790" xr:uid="{8AEFAEE3-30FA-47CF-9B97-D3B7343DDA80}"/>
    <cellStyle name="Millares 14 7 2 3 2 2" xfId="36293" xr:uid="{146C0A3A-98EC-419C-9E58-B726CF33DE3E}"/>
    <cellStyle name="Millares 14 7 2 3 3" xfId="21425" xr:uid="{51F69CC1-7FEF-482E-AD5A-B7DF5C01D302}"/>
    <cellStyle name="Millares 14 7 2 3 3 2" xfId="42928" xr:uid="{370C29D2-9C62-40BB-88EB-62E4AD1DFB83}"/>
    <cellStyle name="Millares 14 7 2 3 4" xfId="28030" xr:uid="{FE70978A-D70A-4D95-9CBE-B399F3146C6D}"/>
    <cellStyle name="Millares 14 7 2 3 5" xfId="49533" xr:uid="{D4FDD130-5DBC-4F68-9271-B2F911BA0792}"/>
    <cellStyle name="Millares 14 7 2 3 6" xfId="56137" xr:uid="{EDE9A8B9-12F9-4939-88D3-2A29E124B26D}"/>
    <cellStyle name="Millares 14 7 2 4" xfId="8165" xr:uid="{6B515DE5-A5CD-4083-81D4-EC35E832E60C}"/>
    <cellStyle name="Millares 14 7 2 4 2" xfId="29668" xr:uid="{6F65CD52-2E1C-47AD-A6C6-F07286375E4B}"/>
    <cellStyle name="Millares 14 7 2 5" xfId="9822" xr:uid="{51CD49C4-088E-4204-99D8-CA719672335E}"/>
    <cellStyle name="Millares 14 7 2 5 2" xfId="31325" xr:uid="{898A2DE4-C9DE-4B22-8F9F-5BAD82997F18}"/>
    <cellStyle name="Millares 14 7 2 6" xfId="16457" xr:uid="{6E977505-99A1-40BE-816F-578D7F46063C}"/>
    <cellStyle name="Millares 14 7 2 6 2" xfId="37960" xr:uid="{250ABF95-5682-4C59-8E17-04E49498894F}"/>
    <cellStyle name="Millares 14 7 2 7" xfId="23062" xr:uid="{76B4D224-CACD-4003-B02F-C7DBF2F22CFB}"/>
    <cellStyle name="Millares 14 7 2 8" xfId="44565" xr:uid="{1AE468E3-1614-4C45-A9AA-9B4FA5F2EB40}"/>
    <cellStyle name="Millares 14 7 2 9" xfId="51169" xr:uid="{7F2A9022-AD9B-40FF-A5B0-63371EBA9910}"/>
    <cellStyle name="Millares 14 7 3" xfId="2243" xr:uid="{B3113071-17BA-47F4-9590-4599B713EE85}"/>
    <cellStyle name="Millares 14 7 3 2" xfId="10509" xr:uid="{C543D721-45EE-4C3E-A7BA-DD25292BB399}"/>
    <cellStyle name="Millares 14 7 3 2 2" xfId="32012" xr:uid="{E777557E-F984-4B8E-A893-341E2C159EEF}"/>
    <cellStyle name="Millares 14 7 3 3" xfId="17144" xr:uid="{809CC45E-099F-48CE-84A2-1DB17F24E3D4}"/>
    <cellStyle name="Millares 14 7 3 3 2" xfId="38647" xr:uid="{327CB243-4A1C-4E15-9ED9-CD0D70DE74BC}"/>
    <cellStyle name="Millares 14 7 3 4" xfId="23749" xr:uid="{49331ACF-242A-4E48-9228-F2E063089F05}"/>
    <cellStyle name="Millares 14 7 3 5" xfId="45252" xr:uid="{75E241DD-A3C4-413C-8B99-A78CF8CC026F}"/>
    <cellStyle name="Millares 14 7 3 6" xfId="51856" xr:uid="{782BF5EB-1BCB-4E5D-94B1-48FA0296FB43}"/>
    <cellStyle name="Millares 14 7 4" xfId="3439" xr:uid="{F6D50ED9-59B7-4ED5-B8AB-BAD0E9C821C0}"/>
    <cellStyle name="Millares 14 7 4 2" xfId="11705" xr:uid="{77443D81-0FCB-485A-92E6-A61640397464}"/>
    <cellStyle name="Millares 14 7 4 2 2" xfId="33208" xr:uid="{BA0F5363-2F39-471D-BAE2-E42916D2AB49}"/>
    <cellStyle name="Millares 14 7 4 3" xfId="18340" xr:uid="{5976AC3D-351D-40A8-981F-BE4FCDCBED3F}"/>
    <cellStyle name="Millares 14 7 4 3 2" xfId="39843" xr:uid="{4CE7FDCF-5FBF-4C44-BAF8-A9DBD6B0ADB3}"/>
    <cellStyle name="Millares 14 7 4 4" xfId="24945" xr:uid="{355A8E3D-6E79-49DA-99E6-ED535941D10A}"/>
    <cellStyle name="Millares 14 7 4 5" xfId="46448" xr:uid="{FC539405-43D4-4691-9624-0BB3EC526C0F}"/>
    <cellStyle name="Millares 14 7 4 6" xfId="53052" xr:uid="{B966AA76-61EC-4901-A5E0-C6C82B4EA849}"/>
    <cellStyle name="Millares 14 7 5" xfId="5578" xr:uid="{E3FE3962-B1BE-4B93-B58E-3CA51C6C0CC5}"/>
    <cellStyle name="Millares 14 7 5 2" xfId="13844" xr:uid="{223BC391-2291-4DC1-94B2-416B221C10F5}"/>
    <cellStyle name="Millares 14 7 5 2 2" xfId="35347" xr:uid="{AA586F0E-465B-4279-B9F3-0E49D0944651}"/>
    <cellStyle name="Millares 14 7 5 3" xfId="20479" xr:uid="{AD22E71F-BF56-42E2-A0C6-2FC9F0327E49}"/>
    <cellStyle name="Millares 14 7 5 3 2" xfId="41982" xr:uid="{0A4B5E46-AA2E-4246-8018-6AF1FDA12118}"/>
    <cellStyle name="Millares 14 7 5 4" xfId="27084" xr:uid="{3FB036CB-68FB-4A4A-80D1-7B2E7337D455}"/>
    <cellStyle name="Millares 14 7 5 5" xfId="48587" xr:uid="{836DAB93-D355-4FAA-9051-821F6D81F8F8}"/>
    <cellStyle name="Millares 14 7 5 6" xfId="55191" xr:uid="{69D6B83B-717A-4013-A758-8C4BD370228D}"/>
    <cellStyle name="Millares 14 7 6" xfId="7219" xr:uid="{9FC7C6C7-3C9E-47F0-BD4F-EADAA90E27BE}"/>
    <cellStyle name="Millares 14 7 6 2" xfId="28722" xr:uid="{6BB2BC64-4E30-41B3-B81F-9FB1B08D5C7D}"/>
    <cellStyle name="Millares 14 7 7" xfId="8876" xr:uid="{C997E95B-82BA-4FB6-9E60-81D96ACFA209}"/>
    <cellStyle name="Millares 14 7 7 2" xfId="30379" xr:uid="{53FD1DEB-75D4-4988-B86E-64C426E15728}"/>
    <cellStyle name="Millares 14 7 8" xfId="15511" xr:uid="{563ED96C-725C-4D7B-AF46-1FFE263B1756}"/>
    <cellStyle name="Millares 14 7 8 2" xfId="37014" xr:uid="{F0EBEF54-12EB-4479-B2AA-536BFACC8A30}"/>
    <cellStyle name="Millares 14 7 9" xfId="22116" xr:uid="{F46DA4B0-82D5-4554-975A-B54936478F58}"/>
    <cellStyle name="Millares 14 8" xfId="878" xr:uid="{F66C090A-9D03-4D5A-8035-5CDF39C56E6A}"/>
    <cellStyle name="Millares 14 8 2" xfId="3707" xr:uid="{D45059F5-D3D5-4918-98C4-AA26DEFE901E}"/>
    <cellStyle name="Millares 14 8 2 2" xfId="11973" xr:uid="{C95F8C27-8032-4116-BFE1-3A0FC1FB0137}"/>
    <cellStyle name="Millares 14 8 2 2 2" xfId="33476" xr:uid="{B3772EEB-A832-43F8-BE08-7B9E3E3F1B7D}"/>
    <cellStyle name="Millares 14 8 2 3" xfId="18608" xr:uid="{E9E1B164-940D-459F-97FB-C0541795FAB7}"/>
    <cellStyle name="Millares 14 8 2 3 2" xfId="40111" xr:uid="{5FED99FA-5058-4E8B-B288-8CC8F5D5D848}"/>
    <cellStyle name="Millares 14 8 2 4" xfId="25213" xr:uid="{DD51C1AB-4547-4D7F-8AC3-7D7E49A8B006}"/>
    <cellStyle name="Millares 14 8 2 5" xfId="46716" xr:uid="{2924FC7F-3454-4DA5-B505-1EDF8BC07C36}"/>
    <cellStyle name="Millares 14 8 2 6" xfId="53320" xr:uid="{4BCA06C6-CAC5-440E-B5D7-E8CD18AFC282}"/>
    <cellStyle name="Millares 14 8 3" xfId="5846" xr:uid="{BBF668F7-7692-4913-BE7D-4FB72ABB6DA6}"/>
    <cellStyle name="Millares 14 8 3 2" xfId="14112" xr:uid="{87A408B1-ABC3-4792-AB66-A45EB2C39D06}"/>
    <cellStyle name="Millares 14 8 3 2 2" xfId="35615" xr:uid="{DA42D52E-1DEE-4AE7-96C8-F3F45D754D06}"/>
    <cellStyle name="Millares 14 8 3 3" xfId="20747" xr:uid="{9E9D2C0B-F221-44B6-9B4C-4219B82EA2F4}"/>
    <cellStyle name="Millares 14 8 3 3 2" xfId="42250" xr:uid="{AC88A538-2EB7-4C36-AC2A-D4B059D35D59}"/>
    <cellStyle name="Millares 14 8 3 4" xfId="27352" xr:uid="{4F142C73-546C-4E5D-B610-B713BE57F22F}"/>
    <cellStyle name="Millares 14 8 3 5" xfId="48855" xr:uid="{896F834C-F8D8-4D8B-A825-641067B3BD0F}"/>
    <cellStyle name="Millares 14 8 3 6" xfId="55459" xr:uid="{D99EF797-2AD1-4106-BB7A-67F1E61B18DC}"/>
    <cellStyle name="Millares 14 8 4" xfId="7487" xr:uid="{ACCD338C-70D7-4819-9392-C8F3DCC394A4}"/>
    <cellStyle name="Millares 14 8 4 2" xfId="28990" xr:uid="{252E3F8E-C019-47C3-84E7-CB06CA46B45B}"/>
    <cellStyle name="Millares 14 8 5" xfId="9144" xr:uid="{25967AE0-8C41-4C20-8B00-4C5BD5360F6C}"/>
    <cellStyle name="Millares 14 8 5 2" xfId="30647" xr:uid="{9AF47287-16BA-4DD1-8919-85A56CA41F49}"/>
    <cellStyle name="Millares 14 8 6" xfId="15779" xr:uid="{FEB3B9B9-CF68-44CE-A75D-4A8C4D1547B1}"/>
    <cellStyle name="Millares 14 8 6 2" xfId="37282" xr:uid="{68ACDE81-87BF-4F6C-A489-E2D42D95F7E1}"/>
    <cellStyle name="Millares 14 8 7" xfId="22384" xr:uid="{344A0072-D23E-4919-A3A4-1D4B02F739B6}"/>
    <cellStyle name="Millares 14 8 8" xfId="43887" xr:uid="{D6D17E64-3EC4-4DEC-BA15-96385E11B9A3}"/>
    <cellStyle name="Millares 14 8 9" xfId="50491" xr:uid="{0D2217AA-6A81-4FC3-A4A9-1533432A60B2}"/>
    <cellStyle name="Millares 14 9" xfId="1139" xr:uid="{E18909CE-06FB-42A8-881F-44BBFAE0758B}"/>
    <cellStyle name="Millares 14 9 2" xfId="3968" xr:uid="{7E5DA91F-5EB4-4F5E-8C3E-FFDCC3812B8A}"/>
    <cellStyle name="Millares 14 9 2 2" xfId="12234" xr:uid="{7822DBCD-73D5-466E-8854-9F6DA172DDB1}"/>
    <cellStyle name="Millares 14 9 2 2 2" xfId="33737" xr:uid="{F0A258BD-2335-477A-9AB1-1A1AF586BBF7}"/>
    <cellStyle name="Millares 14 9 2 3" xfId="18869" xr:uid="{09B52718-0CFA-4104-80DC-D85A38A83D2D}"/>
    <cellStyle name="Millares 14 9 2 3 2" xfId="40372" xr:uid="{55DBA04C-F1A6-4446-87E2-A64422C205B8}"/>
    <cellStyle name="Millares 14 9 2 4" xfId="25474" xr:uid="{47E296C0-0CF9-4B5B-A874-F28C3E89656A}"/>
    <cellStyle name="Millares 14 9 2 5" xfId="46977" xr:uid="{46C3B032-5C99-4A00-A91D-E04E49D7F1A0}"/>
    <cellStyle name="Millares 14 9 2 6" xfId="53581" xr:uid="{D73748BD-AF34-4EF0-AF8D-B645CB27AC46}"/>
    <cellStyle name="Millares 14 9 3" xfId="6107" xr:uid="{F52982DF-B4B7-4BD6-970B-E7CD2416B153}"/>
    <cellStyle name="Millares 14 9 3 2" xfId="14373" xr:uid="{151181D9-1A7F-49BF-9985-0985DBFB9C35}"/>
    <cellStyle name="Millares 14 9 3 2 2" xfId="35876" xr:uid="{4726EF31-AF73-4F02-9BCD-3191E299A1DA}"/>
    <cellStyle name="Millares 14 9 3 3" xfId="21008" xr:uid="{D0F54190-48A4-428B-8F47-271E3A64AB4E}"/>
    <cellStyle name="Millares 14 9 3 3 2" xfId="42511" xr:uid="{3913D010-007A-40DE-A668-14F2127CBE62}"/>
    <cellStyle name="Millares 14 9 3 4" xfId="27613" xr:uid="{4B12AC36-32F7-457E-BB09-4873E940CCF0}"/>
    <cellStyle name="Millares 14 9 3 5" xfId="49116" xr:uid="{6F14D4B0-F3D8-4C6E-91EC-7E95F5FAEBBB}"/>
    <cellStyle name="Millares 14 9 3 6" xfId="55720" xr:uid="{1AB22AD0-FEE7-4491-A621-A05120BCA14D}"/>
    <cellStyle name="Millares 14 9 4" xfId="7748" xr:uid="{1659220D-B9EE-4C7D-9970-E78381960A25}"/>
    <cellStyle name="Millares 14 9 4 2" xfId="29251" xr:uid="{4893209A-58F7-47DA-B6C6-5428DE7F43FD}"/>
    <cellStyle name="Millares 14 9 5" xfId="9405" xr:uid="{CE5D5921-E76F-4EB0-AC3C-C96821CACA60}"/>
    <cellStyle name="Millares 14 9 5 2" xfId="30908" xr:uid="{C1E5C701-0732-429A-8562-D2D048D821FA}"/>
    <cellStyle name="Millares 14 9 6" xfId="16040" xr:uid="{2D203788-FC7A-42AE-BABB-02B1AEE8565A}"/>
    <cellStyle name="Millares 14 9 6 2" xfId="37543" xr:uid="{AA844995-AAAC-497F-97BF-330524759D6A}"/>
    <cellStyle name="Millares 14 9 7" xfId="22645" xr:uid="{54D84C8F-9E96-43FE-95DB-4923E8C72AD0}"/>
    <cellStyle name="Millares 14 9 8" xfId="44148" xr:uid="{494C55ED-74DF-48A2-ABC1-737562789E5B}"/>
    <cellStyle name="Millares 14 9 9" xfId="50752" xr:uid="{032C562C-1414-4C9E-BDB3-0BD7D5537728}"/>
    <cellStyle name="Millares 140" xfId="15084" xr:uid="{8638470E-2496-418F-AC7E-B9D6DCF04FE2}"/>
    <cellStyle name="Millares 140 2" xfId="36587" xr:uid="{F3694307-EBD4-470E-8D7B-149A19475D32}"/>
    <cellStyle name="Millares 141" xfId="15070" xr:uid="{568AF58C-2F37-4B39-8290-D4FD1A5DF346}"/>
    <cellStyle name="Millares 141 2" xfId="36573" xr:uid="{5073676D-7D98-4761-A8FD-6C9B94C54987}"/>
    <cellStyle name="Millares 142" xfId="15087" xr:uid="{CADAC7AF-3A80-40CF-9CC1-CED758882E7E}"/>
    <cellStyle name="Millares 142 2" xfId="36590" xr:uid="{802F5983-E829-4545-B145-5D9FAD1131A6}"/>
    <cellStyle name="Millares 143" xfId="21692" xr:uid="{E03DB207-460E-4848-94D4-FF8319B56392}"/>
    <cellStyle name="Millares 144" xfId="43195" xr:uid="{27F6BADB-88F0-4FE7-87C1-C52AD3C34406}"/>
    <cellStyle name="Millares 145" xfId="49799" xr:uid="{8E805DF6-BCDC-4062-9CA1-F7CB0C1F7364}"/>
    <cellStyle name="Millares 15" xfId="119" xr:uid="{7C560D48-9F8A-4B9F-B04B-02EA9ECD9D79}"/>
    <cellStyle name="Millares 15 10" xfId="1826" xr:uid="{4FA239F4-4E59-4FC5-823F-3A9639631326}"/>
    <cellStyle name="Millares 15 10 2" xfId="10092" xr:uid="{1F4B6256-AAE5-4B21-929A-3C84A6AABF58}"/>
    <cellStyle name="Millares 15 10 2 2" xfId="31595" xr:uid="{8830ECF8-F9D7-4E41-ADE9-6DEB1B3F9BCD}"/>
    <cellStyle name="Millares 15 10 3" xfId="16727" xr:uid="{A16D0EAF-09A2-4AA5-86CC-F94FE8761538}"/>
    <cellStyle name="Millares 15 10 3 2" xfId="38230" xr:uid="{8FC4FA28-1D73-4976-8873-FD03D5A3FE25}"/>
    <cellStyle name="Millares 15 10 4" xfId="23332" xr:uid="{30028DA6-DE08-4B1D-9EF3-594826124C7B}"/>
    <cellStyle name="Millares 15 10 5" xfId="44835" xr:uid="{E5CD2387-3B14-4963-8D0D-FD08A0DAD8B4}"/>
    <cellStyle name="Millares 15 10 6" xfId="51439" xr:uid="{29FF5F88-B96B-4CF4-B194-15200166F002}"/>
    <cellStyle name="Millares 15 11" xfId="2511" xr:uid="{56FAEE52-60D9-4816-9F65-8A81A53B7BD2}"/>
    <cellStyle name="Millares 15 11 2" xfId="10777" xr:uid="{D678C708-DFF3-4DCF-825C-8971CF99563C}"/>
    <cellStyle name="Millares 15 11 2 2" xfId="32280" xr:uid="{632BFCCC-A097-48D4-87D6-EB2C49F8F4D2}"/>
    <cellStyle name="Millares 15 11 3" xfId="17412" xr:uid="{3F788BF6-1FC8-44B1-8B2F-89C85A3C2CD1}"/>
    <cellStyle name="Millares 15 11 3 2" xfId="38915" xr:uid="{9E0AB46C-8C74-4C1C-A80F-8EC0FC5D8763}"/>
    <cellStyle name="Millares 15 11 4" xfId="24017" xr:uid="{AABE4583-2455-42BB-B861-CE81EBA6E773}"/>
    <cellStyle name="Millares 15 11 5" xfId="45520" xr:uid="{6B688383-832D-44E4-AD6B-72360659EFC3}"/>
    <cellStyle name="Millares 15 11 6" xfId="52124" xr:uid="{82F164B5-9966-454A-8925-421B34DD99F0}"/>
    <cellStyle name="Millares 15 12" xfId="3022" xr:uid="{1E50E8BB-959D-4875-8F17-7030E9DC0DA4}"/>
    <cellStyle name="Millares 15 12 2" xfId="11288" xr:uid="{873219F7-0330-4849-A711-816B0F081AF7}"/>
    <cellStyle name="Millares 15 12 2 2" xfId="32791" xr:uid="{D51DF6C8-3315-490A-9D48-052E8FA893A9}"/>
    <cellStyle name="Millares 15 12 3" xfId="17923" xr:uid="{789A04FC-EE18-484F-9FD1-55F23FB666FE}"/>
    <cellStyle name="Millares 15 12 3 2" xfId="39426" xr:uid="{EF0E08BE-E1EE-4F67-8407-311DA244A11B}"/>
    <cellStyle name="Millares 15 12 4" xfId="24528" xr:uid="{7D054703-C06D-4A42-AC01-58BCB6C4B6E6}"/>
    <cellStyle name="Millares 15 12 5" xfId="46031" xr:uid="{29D6036E-D9F0-4F17-AD3E-8769A525383D}"/>
    <cellStyle name="Millares 15 12 6" xfId="52635" xr:uid="{B07EA9D3-2418-4090-84B8-814ACC50011D}"/>
    <cellStyle name="Millares 15 13" xfId="4657" xr:uid="{40EAF3D3-207A-4781-AA45-B693D0440228}"/>
    <cellStyle name="Millares 15 13 2" xfId="12923" xr:uid="{AB64179C-A6A5-4131-A9C1-6F8AD341CB1B}"/>
    <cellStyle name="Millares 15 13 2 2" xfId="34426" xr:uid="{BE132CE4-791A-4495-91E2-895F5DEB158E}"/>
    <cellStyle name="Millares 15 13 3" xfId="19558" xr:uid="{81100433-648C-48DE-9FB9-8E1DB01948BB}"/>
    <cellStyle name="Millares 15 13 3 2" xfId="41061" xr:uid="{C1EC3E4C-563D-4773-8746-91AC48DC6DC9}"/>
    <cellStyle name="Millares 15 13 4" xfId="26163" xr:uid="{4E5F8639-5964-423F-8A2F-049747E14EBC}"/>
    <cellStyle name="Millares 15 13 5" xfId="47666" xr:uid="{4D3909EC-3F12-4236-8C35-7CB267450DF4}"/>
    <cellStyle name="Millares 15 13 6" xfId="54270" xr:uid="{71C28B0C-D35A-459F-A10D-1BE504112184}"/>
    <cellStyle name="Millares 15 14" xfId="5160" xr:uid="{387B487C-2A07-44D1-B166-887030EC6F36}"/>
    <cellStyle name="Millares 15 14 2" xfId="13426" xr:uid="{C24660FA-CC84-4A07-BE06-868231BF5257}"/>
    <cellStyle name="Millares 15 14 2 2" xfId="34929" xr:uid="{87543D15-09BE-4CB0-A0AC-4E3D00D41DDE}"/>
    <cellStyle name="Millares 15 14 3" xfId="20061" xr:uid="{519B991E-3916-4E6F-95A1-AC0CAF114152}"/>
    <cellStyle name="Millares 15 14 3 2" xfId="41564" xr:uid="{E95DFB1B-FCFB-4E88-ACBA-51BA814B1DAC}"/>
    <cellStyle name="Millares 15 14 4" xfId="26666" xr:uid="{F8DDF310-7831-4C1F-A5AC-EE1F23642F20}"/>
    <cellStyle name="Millares 15 14 5" xfId="48169" xr:uid="{74489D94-37D6-425C-8CF7-BE25DDC08D7A}"/>
    <cellStyle name="Millares 15 14 6" xfId="54773" xr:uid="{F3A09523-D572-43A2-AE65-D5D7FAAB02DA}"/>
    <cellStyle name="Millares 15 15" xfId="6801" xr:uid="{B138EBBE-E2E4-4E81-B896-9A9B451A3FEF}"/>
    <cellStyle name="Millares 15 15 2" xfId="28304" xr:uid="{E311296B-676B-4035-A974-C9A721BEF1FC}"/>
    <cellStyle name="Millares 15 16" xfId="8455" xr:uid="{3265395C-66A5-46B6-9585-AA9A0339E7BD}"/>
    <cellStyle name="Millares 15 16 2" xfId="29958" xr:uid="{5571A50A-6822-448D-BF98-0AD50CF01683}"/>
    <cellStyle name="Millares 15 17" xfId="15094" xr:uid="{619A46AB-908C-4922-B88E-AFC6DC4221B5}"/>
    <cellStyle name="Millares 15 17 2" xfId="36597" xr:uid="{7161590F-3E47-42C5-9F0F-A8E9ADCCA900}"/>
    <cellStyle name="Millares 15 18" xfId="21699" xr:uid="{05BA3FB9-4680-433D-A54F-A10A2E57BE8E}"/>
    <cellStyle name="Millares 15 19" xfId="43202" xr:uid="{8558844E-4238-4EB1-AEA4-0DA9D4E7A167}"/>
    <cellStyle name="Millares 15 2" xfId="157" xr:uid="{61B681FE-B2D9-445B-86A5-986BB3B6F8FD}"/>
    <cellStyle name="Millares 15 2 10" xfId="4694" xr:uid="{F3384FD3-0D8E-4E6E-AB2F-2A515F465937}"/>
    <cellStyle name="Millares 15 2 10 2" xfId="12960" xr:uid="{12C277B4-A585-4827-9FC5-C607126EA333}"/>
    <cellStyle name="Millares 15 2 10 2 2" xfId="34463" xr:uid="{4FA56C9C-CF3C-4E2D-9C2B-8431A210F860}"/>
    <cellStyle name="Millares 15 2 10 3" xfId="19595" xr:uid="{8DB2FEE4-ECA5-4DE8-8F69-A514CCCA4861}"/>
    <cellStyle name="Millares 15 2 10 3 2" xfId="41098" xr:uid="{AC87698E-0BE1-4564-B06A-738DD95BCAEB}"/>
    <cellStyle name="Millares 15 2 10 4" xfId="26200" xr:uid="{E15EC888-A3B5-49FF-A35A-FEAB74CFB453}"/>
    <cellStyle name="Millares 15 2 10 5" xfId="47703" xr:uid="{89B156F1-876B-42A5-BE5D-D37302BF1CEF}"/>
    <cellStyle name="Millares 15 2 10 6" xfId="54307" xr:uid="{5AF8C8BD-69AB-412D-9564-439A14FEA82A}"/>
    <cellStyle name="Millares 15 2 11" xfId="5197" xr:uid="{E2087FA6-8978-4299-BC70-8AA74F7D74B7}"/>
    <cellStyle name="Millares 15 2 11 2" xfId="13463" xr:uid="{A69F19A4-18B1-4537-83B0-941DC91D3097}"/>
    <cellStyle name="Millares 15 2 11 2 2" xfId="34966" xr:uid="{B3495D20-0030-4D1E-B378-6550399263E9}"/>
    <cellStyle name="Millares 15 2 11 3" xfId="20098" xr:uid="{8D80609F-E9C8-4D35-BEA2-5BBA18C24B57}"/>
    <cellStyle name="Millares 15 2 11 3 2" xfId="41601" xr:uid="{1CF218B6-3D8F-4D6C-86DB-F7AD772F5E2C}"/>
    <cellStyle name="Millares 15 2 11 4" xfId="26703" xr:uid="{A7187E9F-BC5B-4006-9FC9-C92C5F22C4EB}"/>
    <cellStyle name="Millares 15 2 11 5" xfId="48206" xr:uid="{18DB6D4E-F0F4-4646-A417-5ACC383C32E4}"/>
    <cellStyle name="Millares 15 2 11 6" xfId="54810" xr:uid="{CC7825A0-2CDB-41C7-8513-29A0F2F69203}"/>
    <cellStyle name="Millares 15 2 12" xfId="6838" xr:uid="{A9BB9DA7-BC6E-49EE-B069-0EE3EF45389F}"/>
    <cellStyle name="Millares 15 2 12 2" xfId="28341" xr:uid="{289839D7-F623-41AD-98C4-D0D10C7F399F}"/>
    <cellStyle name="Millares 15 2 13" xfId="8492" xr:uid="{034A6E67-9A69-4DEA-8A68-93A886EAE63E}"/>
    <cellStyle name="Millares 15 2 13 2" xfId="29995" xr:uid="{297E5579-CBB2-4BEA-89C8-13BBFE129601}"/>
    <cellStyle name="Millares 15 2 14" xfId="15131" xr:uid="{63745BD2-31D3-45F6-BDDB-D8282FDED67D}"/>
    <cellStyle name="Millares 15 2 14 2" xfId="36634" xr:uid="{C0B5CA9B-CEF9-4F5D-89A3-351246C25CFD}"/>
    <cellStyle name="Millares 15 2 15" xfId="21736" xr:uid="{6985A8C2-847A-41EA-B5C0-9EA0C008D3EB}"/>
    <cellStyle name="Millares 15 2 16" xfId="43239" xr:uid="{64F6DDC4-849B-4FEC-ACE2-E72B7BD9CE7F}"/>
    <cellStyle name="Millares 15 2 17" xfId="49843" xr:uid="{8CAADF13-91D6-49DD-B842-0B9FB1470CB9}"/>
    <cellStyle name="Millares 15 2 2" xfId="489" xr:uid="{2706469B-5D95-4254-A58B-248768BE5323}"/>
    <cellStyle name="Millares 15 2 2 10" xfId="7100" xr:uid="{13652143-EDE9-46D2-9B3C-D67E27EE8A20}"/>
    <cellStyle name="Millares 15 2 2 10 2" xfId="28603" xr:uid="{FB40842F-CC61-40C6-BCBB-C69C4693255A}"/>
    <cellStyle name="Millares 15 2 2 11" xfId="8756" xr:uid="{2C6266C1-1E20-4454-820D-2A8F0515D41B}"/>
    <cellStyle name="Millares 15 2 2 11 2" xfId="30259" xr:uid="{F91C156C-541C-4EF9-AA88-D71A689C848A}"/>
    <cellStyle name="Millares 15 2 2 12" xfId="15392" xr:uid="{AD955442-D351-4137-A3BB-45C5ABC26814}"/>
    <cellStyle name="Millares 15 2 2 12 2" xfId="36895" xr:uid="{72C5DA98-EB0D-4561-BC63-A45FC310FAB4}"/>
    <cellStyle name="Millares 15 2 2 13" xfId="21997" xr:uid="{94C33532-2057-48A0-BCFA-A2336E978F2B}"/>
    <cellStyle name="Millares 15 2 2 14" xfId="43500" xr:uid="{2DDBC470-3183-42C6-8F5F-F6C0709E5CE4}"/>
    <cellStyle name="Millares 15 2 2 15" xfId="50104" xr:uid="{EB5F6DD4-587C-44D3-8C3F-C884D20C2F3E}"/>
    <cellStyle name="Millares 15 2 2 2" xfId="771" xr:uid="{021BE65E-B91C-4EDF-8341-83E47632146D}"/>
    <cellStyle name="Millares 15 2 2 2 10" xfId="15672" xr:uid="{0F01FC32-A901-427A-93FA-2E7D78EAFDE7}"/>
    <cellStyle name="Millares 15 2 2 2 10 2" xfId="37175" xr:uid="{AC0AA21A-F11E-4956-B07F-75B1C7698CBD}"/>
    <cellStyle name="Millares 15 2 2 2 11" xfId="22277" xr:uid="{881D1D6A-8F12-4CA9-B4CB-F100B812FE16}"/>
    <cellStyle name="Millares 15 2 2 2 12" xfId="43780" xr:uid="{C167E7AD-3F88-4256-B9F5-B86842643928}"/>
    <cellStyle name="Millares 15 2 2 2 13" xfId="50384" xr:uid="{7908C386-BDF7-491D-B303-C7AE426D8552}"/>
    <cellStyle name="Millares 15 2 2 2 2" xfId="1717" xr:uid="{8EEC0523-B7FB-40D2-967A-838A50EA7E1B}"/>
    <cellStyle name="Millares 15 2 2 2 2 2" xfId="4546" xr:uid="{D4A82BF6-22DC-4998-B3BF-10A6F57AC3F7}"/>
    <cellStyle name="Millares 15 2 2 2 2 2 2" xfId="12812" xr:uid="{F8147800-F81D-4BFF-AE29-EF19633A6E70}"/>
    <cellStyle name="Millares 15 2 2 2 2 2 2 2" xfId="34315" xr:uid="{B101ACF1-3B1F-43F1-8448-CF537562CA5B}"/>
    <cellStyle name="Millares 15 2 2 2 2 2 3" xfId="19447" xr:uid="{1AA038AD-3F1B-4086-899A-D6FC6E3718B7}"/>
    <cellStyle name="Millares 15 2 2 2 2 2 3 2" xfId="40950" xr:uid="{A7153E97-CDF7-42BB-A776-4C2AD5358500}"/>
    <cellStyle name="Millares 15 2 2 2 2 2 4" xfId="26052" xr:uid="{126FA59C-FB84-40AB-A8F7-876B047EE2F6}"/>
    <cellStyle name="Millares 15 2 2 2 2 2 5" xfId="47555" xr:uid="{3454A98C-50E9-483D-A513-FFD0AA1E8049}"/>
    <cellStyle name="Millares 15 2 2 2 2 2 6" xfId="54159" xr:uid="{93DBEE75-67D5-46A5-8857-51E717D2A0A3}"/>
    <cellStyle name="Millares 15 2 2 2 2 3" xfId="6685" xr:uid="{F3C30185-0187-4E33-B264-0B34313A1737}"/>
    <cellStyle name="Millares 15 2 2 2 2 3 2" xfId="14951" xr:uid="{2057B31C-D4F8-43C6-9CA9-49ABFF2BE0FF}"/>
    <cellStyle name="Millares 15 2 2 2 2 3 2 2" xfId="36454" xr:uid="{A058420B-BCF2-4AF0-9F79-2F61CA02C9D0}"/>
    <cellStyle name="Millares 15 2 2 2 2 3 3" xfId="21586" xr:uid="{0BA61232-D3A3-4801-88D8-EE33B401761C}"/>
    <cellStyle name="Millares 15 2 2 2 2 3 3 2" xfId="43089" xr:uid="{0EE1E5D3-5508-41A3-B81E-9EC6F55F9B5F}"/>
    <cellStyle name="Millares 15 2 2 2 2 3 4" xfId="28191" xr:uid="{3DD80245-FC3A-4994-93FE-92E076A4100F}"/>
    <cellStyle name="Millares 15 2 2 2 2 3 5" xfId="49694" xr:uid="{43CBF272-7DD5-4A03-8654-44236AF7DF06}"/>
    <cellStyle name="Millares 15 2 2 2 2 3 6" xfId="56298" xr:uid="{C509CD85-4013-44F5-9D9C-7879EC19581A}"/>
    <cellStyle name="Millares 15 2 2 2 2 4" xfId="8326" xr:uid="{703EE5CA-5211-404C-B5C6-45435BA0F9F9}"/>
    <cellStyle name="Millares 15 2 2 2 2 4 2" xfId="29829" xr:uid="{8F9534CC-D3CC-4828-BBE5-5D851A77D1A2}"/>
    <cellStyle name="Millares 15 2 2 2 2 5" xfId="9983" xr:uid="{867150E1-2F9E-4EFC-BC31-19745290B213}"/>
    <cellStyle name="Millares 15 2 2 2 2 5 2" xfId="31486" xr:uid="{03CBE7DE-5B8C-47BD-B357-516A173E0F90}"/>
    <cellStyle name="Millares 15 2 2 2 2 6" xfId="16618" xr:uid="{88A55A9D-9685-4174-9B72-B65EB17D1450}"/>
    <cellStyle name="Millares 15 2 2 2 2 6 2" xfId="38121" xr:uid="{E60E4DDF-0B9B-45A5-A8E0-C7A205A90121}"/>
    <cellStyle name="Millares 15 2 2 2 2 7" xfId="23223" xr:uid="{9202C012-4185-43ED-9615-F6B6D4327E67}"/>
    <cellStyle name="Millares 15 2 2 2 2 8" xfId="44726" xr:uid="{6A088306-E035-42E5-83FB-935E1A4D71BE}"/>
    <cellStyle name="Millares 15 2 2 2 2 9" xfId="51330" xr:uid="{6704A602-0CD8-40AC-A9FE-FD74485443E9}"/>
    <cellStyle name="Millares 15 2 2 2 3" xfId="2404" xr:uid="{77A5312E-7F5E-4CDC-BFDB-937024759162}"/>
    <cellStyle name="Millares 15 2 2 2 3 2" xfId="10670" xr:uid="{E21F8464-88CE-447F-8A79-60DEBB4B5CF8}"/>
    <cellStyle name="Millares 15 2 2 2 3 2 2" xfId="32173" xr:uid="{497FD7BC-A198-4AF3-93E9-0D88311B748B}"/>
    <cellStyle name="Millares 15 2 2 2 3 3" xfId="17305" xr:uid="{EAEEB29C-98D2-49F3-8295-1CDED4D643AE}"/>
    <cellStyle name="Millares 15 2 2 2 3 3 2" xfId="38808" xr:uid="{999ED55B-366F-4E47-8E79-1F61515278EA}"/>
    <cellStyle name="Millares 15 2 2 2 3 4" xfId="23910" xr:uid="{6D43C1C8-836E-41DB-9014-E27EF0DAB0C7}"/>
    <cellStyle name="Millares 15 2 2 2 3 5" xfId="45413" xr:uid="{B9DD6DE5-7F34-499D-A5CD-3ADF3D689975}"/>
    <cellStyle name="Millares 15 2 2 2 3 6" xfId="52017" xr:uid="{D1CEAD3F-F197-48D0-B83A-0811939BF6CA}"/>
    <cellStyle name="Millares 15 2 2 2 4" xfId="2921" xr:uid="{BDAAA3E1-5B16-463D-8C4E-488FF6D62086}"/>
    <cellStyle name="Millares 15 2 2 2 4 2" xfId="11187" xr:uid="{6DBDA547-38A1-4D03-995E-034B35DA573E}"/>
    <cellStyle name="Millares 15 2 2 2 4 2 2" xfId="32690" xr:uid="{0A1F1F3D-370E-4A61-BDA9-6CC7D04CAC45}"/>
    <cellStyle name="Millares 15 2 2 2 4 3" xfId="17822" xr:uid="{27C9D8BD-8770-4EFB-BC67-DDF4B9CCA6CD}"/>
    <cellStyle name="Millares 15 2 2 2 4 3 2" xfId="39325" xr:uid="{C5CB7BED-D09D-462A-A011-5C7852E99BAF}"/>
    <cellStyle name="Millares 15 2 2 2 4 4" xfId="24427" xr:uid="{DACD5AA7-557E-4A09-B5E6-1466F49C9BFF}"/>
    <cellStyle name="Millares 15 2 2 2 4 5" xfId="45930" xr:uid="{D40ED425-EF3D-4207-83E7-BF4243CF2B9D}"/>
    <cellStyle name="Millares 15 2 2 2 4 6" xfId="52534" xr:uid="{805C2AC1-3C1C-42BC-9C38-0938B7A3B2E4}"/>
    <cellStyle name="Millares 15 2 2 2 5" xfId="3600" xr:uid="{9FD362BB-F220-45EF-8A98-B46068D1CB44}"/>
    <cellStyle name="Millares 15 2 2 2 5 2" xfId="11866" xr:uid="{AF0AC845-99AF-40AF-B514-080CFC93F4B6}"/>
    <cellStyle name="Millares 15 2 2 2 5 2 2" xfId="33369" xr:uid="{7B61D877-A276-45D9-B8F1-49DF6C2A7CC7}"/>
    <cellStyle name="Millares 15 2 2 2 5 3" xfId="18501" xr:uid="{121E2965-BCB7-4003-A90D-D3B9C5E59285}"/>
    <cellStyle name="Millares 15 2 2 2 5 3 2" xfId="40004" xr:uid="{3D405C5B-5F9A-4DDD-865D-95A7B9292EF0}"/>
    <cellStyle name="Millares 15 2 2 2 5 4" xfId="25106" xr:uid="{DC85961D-427F-479D-99A7-FFBA1CF34BEC}"/>
    <cellStyle name="Millares 15 2 2 2 5 5" xfId="46609" xr:uid="{101705DE-92A4-43A8-8D80-A24FD0FB94E4}"/>
    <cellStyle name="Millares 15 2 2 2 5 6" xfId="53213" xr:uid="{9A5FE1E3-1998-43C3-8DF7-286DCC4F84F2}"/>
    <cellStyle name="Millares 15 2 2 2 6" xfId="5065" xr:uid="{C7A35F9E-96A0-4418-9E9F-2692F04955A9}"/>
    <cellStyle name="Millares 15 2 2 2 6 2" xfId="13331" xr:uid="{52D7DC4D-C41E-4C5E-A61B-063090F3F941}"/>
    <cellStyle name="Millares 15 2 2 2 6 2 2" xfId="34834" xr:uid="{DB1EE07A-4102-4CF0-81B2-735E775725B1}"/>
    <cellStyle name="Millares 15 2 2 2 6 3" xfId="19966" xr:uid="{94F7902B-1305-474E-B1F6-C5DA180C5D82}"/>
    <cellStyle name="Millares 15 2 2 2 6 3 2" xfId="41469" xr:uid="{78768092-646E-4D36-8399-188683885E97}"/>
    <cellStyle name="Millares 15 2 2 2 6 4" xfId="26571" xr:uid="{17FFC82C-0A25-401E-8500-1E61B1F67672}"/>
    <cellStyle name="Millares 15 2 2 2 6 5" xfId="48074" xr:uid="{FD8EBBED-4C62-44CD-8271-4F3F4B644938}"/>
    <cellStyle name="Millares 15 2 2 2 6 6" xfId="54678" xr:uid="{1244B947-30E5-46D3-94A2-A6A2C38AB0EB}"/>
    <cellStyle name="Millares 15 2 2 2 7" xfId="5739" xr:uid="{CE22B4C1-924E-49F0-8BA5-053F8E9682D5}"/>
    <cellStyle name="Millares 15 2 2 2 7 2" xfId="14005" xr:uid="{1645E49C-1B5F-4C1E-AB07-48D5DBE4AC00}"/>
    <cellStyle name="Millares 15 2 2 2 7 2 2" xfId="35508" xr:uid="{F72F09CE-6E9D-489A-A62A-43A7D3BEB39C}"/>
    <cellStyle name="Millares 15 2 2 2 7 3" xfId="20640" xr:uid="{72C35521-DBE4-47B3-ADB9-CBCCC4EA321B}"/>
    <cellStyle name="Millares 15 2 2 2 7 3 2" xfId="42143" xr:uid="{0B6F5B1F-BFEE-4965-B480-E00FFE0096C0}"/>
    <cellStyle name="Millares 15 2 2 2 7 4" xfId="27245" xr:uid="{104CFF9D-89D7-4470-BBB4-A406ECD98CB4}"/>
    <cellStyle name="Millares 15 2 2 2 7 5" xfId="48748" xr:uid="{6A8AE319-72DB-4047-8C87-AFBE21FB2D1A}"/>
    <cellStyle name="Millares 15 2 2 2 7 6" xfId="55352" xr:uid="{AB4664FA-6BD6-495E-A52D-FC7E30E9E2CA}"/>
    <cellStyle name="Millares 15 2 2 2 8" xfId="7380" xr:uid="{FD92F950-2FCE-4021-B4B3-55AF4A7E2DAE}"/>
    <cellStyle name="Millares 15 2 2 2 8 2" xfId="28883" xr:uid="{0A8A53DA-4AF8-49E1-8028-D74E35FB4C9C}"/>
    <cellStyle name="Millares 15 2 2 2 9" xfId="9037" xr:uid="{BBF4342A-0A1D-484B-BFBD-EC424AC97DF2}"/>
    <cellStyle name="Millares 15 2 2 2 9 2" xfId="30540" xr:uid="{3690EC77-ECD8-46EA-9832-501D19EF0E6D}"/>
    <cellStyle name="Millares 15 2 2 3" xfId="1041" xr:uid="{44C34A13-55DA-492E-B1FB-7053B42FC5FA}"/>
    <cellStyle name="Millares 15 2 2 3 2" xfId="3870" xr:uid="{E3BAADCF-0966-464E-9313-9668D288137A}"/>
    <cellStyle name="Millares 15 2 2 3 2 2" xfId="12136" xr:uid="{573B9F6F-9916-462C-8DFD-4D784372129B}"/>
    <cellStyle name="Millares 15 2 2 3 2 2 2" xfId="33639" xr:uid="{A828FEB6-8130-4EAF-A9D2-B38AA9EBEC64}"/>
    <cellStyle name="Millares 15 2 2 3 2 3" xfId="18771" xr:uid="{0F1F6085-09B8-4B21-94AF-5D44DD6F364F}"/>
    <cellStyle name="Millares 15 2 2 3 2 3 2" xfId="40274" xr:uid="{66B346DF-5645-4FFA-A505-7E12756C0FBF}"/>
    <cellStyle name="Millares 15 2 2 3 2 4" xfId="25376" xr:uid="{CC937E5E-88BA-4042-A954-9B5892DF4EE5}"/>
    <cellStyle name="Millares 15 2 2 3 2 5" xfId="46879" xr:uid="{772FD35C-FE87-4AA8-9FB3-32D2C790B12D}"/>
    <cellStyle name="Millares 15 2 2 3 2 6" xfId="53483" xr:uid="{3142B1BE-A2BF-432D-B4AB-518F233DC6F4}"/>
    <cellStyle name="Millares 15 2 2 3 3" xfId="6009" xr:uid="{33A7A652-AE15-4A71-9D61-22D6442869DD}"/>
    <cellStyle name="Millares 15 2 2 3 3 2" xfId="14275" xr:uid="{16E726C2-9842-4079-807A-13FD6233EBF5}"/>
    <cellStyle name="Millares 15 2 2 3 3 2 2" xfId="35778" xr:uid="{1F0C774D-9CC5-4B9F-BA63-6CF178450FA9}"/>
    <cellStyle name="Millares 15 2 2 3 3 3" xfId="20910" xr:uid="{F6C5D7A9-6FB8-425B-B0DC-ECBBBDE2766A}"/>
    <cellStyle name="Millares 15 2 2 3 3 3 2" xfId="42413" xr:uid="{B60C11F5-86DF-4B76-925C-AD1603C7DDE8}"/>
    <cellStyle name="Millares 15 2 2 3 3 4" xfId="27515" xr:uid="{C108CCE5-DC4B-4632-9189-030FA73A0387}"/>
    <cellStyle name="Millares 15 2 2 3 3 5" xfId="49018" xr:uid="{2665A1E9-B9A5-4045-8F7D-D663343A8F1E}"/>
    <cellStyle name="Millares 15 2 2 3 3 6" xfId="55622" xr:uid="{354F6708-133D-43F9-9280-33621703E816}"/>
    <cellStyle name="Millares 15 2 2 3 4" xfId="7650" xr:uid="{10556D09-30FE-4F10-AA23-0A4A2F3D7328}"/>
    <cellStyle name="Millares 15 2 2 3 4 2" xfId="29153" xr:uid="{2B2B7A92-FEA4-4283-BE15-0C6931351B2B}"/>
    <cellStyle name="Millares 15 2 2 3 5" xfId="9307" xr:uid="{12E6217C-A476-4B33-86DB-9CA66485E583}"/>
    <cellStyle name="Millares 15 2 2 3 5 2" xfId="30810" xr:uid="{0A5531FF-03F8-4ADA-B9E4-5866ED7F328A}"/>
    <cellStyle name="Millares 15 2 2 3 6" xfId="15942" xr:uid="{9A840388-F61C-42DB-9403-470479E6A7E2}"/>
    <cellStyle name="Millares 15 2 2 3 6 2" xfId="37445" xr:uid="{4A1CD637-248F-4441-B72E-42681A76F95A}"/>
    <cellStyle name="Millares 15 2 2 3 7" xfId="22547" xr:uid="{BC559662-3023-4DC3-B108-4630E25ED3A1}"/>
    <cellStyle name="Millares 15 2 2 3 8" xfId="44050" xr:uid="{B60F7FF2-DE36-462B-A13F-AE4DDE144210}"/>
    <cellStyle name="Millares 15 2 2 3 9" xfId="50654" xr:uid="{D441209F-76E9-4B64-804F-AA32211E480C}"/>
    <cellStyle name="Millares 15 2 2 4" xfId="1437" xr:uid="{80220736-5C07-4339-88D9-C95B7615A99F}"/>
    <cellStyle name="Millares 15 2 2 4 2" xfId="4266" xr:uid="{523A105F-7EB4-42E9-B96C-FEB80B89FD3D}"/>
    <cellStyle name="Millares 15 2 2 4 2 2" xfId="12532" xr:uid="{C18FCE73-AAE6-4A5F-8E9C-A6A177EB640B}"/>
    <cellStyle name="Millares 15 2 2 4 2 2 2" xfId="34035" xr:uid="{A62F01A0-B54B-4FE6-9897-7469B7B756DE}"/>
    <cellStyle name="Millares 15 2 2 4 2 3" xfId="19167" xr:uid="{3593AE19-A5F9-4ABF-9BA0-F612CEA26BC2}"/>
    <cellStyle name="Millares 15 2 2 4 2 3 2" xfId="40670" xr:uid="{B0ED5925-8ED1-4C4E-A2C1-ACBAB86DFEBE}"/>
    <cellStyle name="Millares 15 2 2 4 2 4" xfId="25772" xr:uid="{9ECAC5E8-B8B9-4708-BEA6-03935C34FA3A}"/>
    <cellStyle name="Millares 15 2 2 4 2 5" xfId="47275" xr:uid="{B5E12BFE-0640-42A7-872E-47FCD30F4DB6}"/>
    <cellStyle name="Millares 15 2 2 4 2 6" xfId="53879" xr:uid="{F4DDDE36-3643-4515-8F23-B7227CDC41DA}"/>
    <cellStyle name="Millares 15 2 2 4 3" xfId="6405" xr:uid="{4CD8D882-B0D0-4B87-9D1C-47C3155C03AF}"/>
    <cellStyle name="Millares 15 2 2 4 3 2" xfId="14671" xr:uid="{B680CFE5-6320-4FEB-8804-B615B4675444}"/>
    <cellStyle name="Millares 15 2 2 4 3 2 2" xfId="36174" xr:uid="{5D0C79E6-B240-43F0-8F2F-4A74357F0F09}"/>
    <cellStyle name="Millares 15 2 2 4 3 3" xfId="21306" xr:uid="{42942A7A-04DF-41D2-BE92-3F2E57B37CFB}"/>
    <cellStyle name="Millares 15 2 2 4 3 3 2" xfId="42809" xr:uid="{B7C89E70-B0BB-4E96-AAC2-F37E49D24252}"/>
    <cellStyle name="Millares 15 2 2 4 3 4" xfId="27911" xr:uid="{4C57B994-74E0-4F2C-9CB3-89086995FBBF}"/>
    <cellStyle name="Millares 15 2 2 4 3 5" xfId="49414" xr:uid="{2CE2E311-DDF0-47E2-97DA-95925027121B}"/>
    <cellStyle name="Millares 15 2 2 4 3 6" xfId="56018" xr:uid="{D3029D13-BA94-4C5C-9708-85F8737005A8}"/>
    <cellStyle name="Millares 15 2 2 4 4" xfId="8046" xr:uid="{C9706B94-6DCC-46D9-A32E-0E671196BEE7}"/>
    <cellStyle name="Millares 15 2 2 4 4 2" xfId="29549" xr:uid="{837950E6-D6BB-4EF8-B725-367FDCDBC154}"/>
    <cellStyle name="Millares 15 2 2 4 5" xfId="9703" xr:uid="{7388AEE6-C76F-4810-9AF4-AE282F7BC122}"/>
    <cellStyle name="Millares 15 2 2 4 5 2" xfId="31206" xr:uid="{414796FC-8EB0-46E5-9213-5B0F33713824}"/>
    <cellStyle name="Millares 15 2 2 4 6" xfId="16338" xr:uid="{228C50E9-2EA5-4EC5-A6F9-34002988DF6B}"/>
    <cellStyle name="Millares 15 2 2 4 6 2" xfId="37841" xr:uid="{4D90F7DA-3FFB-4ADC-B978-AB681CE5957A}"/>
    <cellStyle name="Millares 15 2 2 4 7" xfId="22943" xr:uid="{340AA70E-854E-4085-91E7-55B3D58C14EE}"/>
    <cellStyle name="Millares 15 2 2 4 8" xfId="44446" xr:uid="{D05B09E6-C7B2-461C-9354-D68C91DFCDB2}"/>
    <cellStyle name="Millares 15 2 2 4 9" xfId="51050" xr:uid="{BB5278AA-0C03-4B47-BBA4-A6F502341B8D}"/>
    <cellStyle name="Millares 15 2 2 5" xfId="2124" xr:uid="{200D13CA-26A2-412C-94C4-CA71C6C00753}"/>
    <cellStyle name="Millares 15 2 2 5 2" xfId="10390" xr:uid="{1D3B8574-F6E5-476D-A1D1-3578E4F867AE}"/>
    <cellStyle name="Millares 15 2 2 5 2 2" xfId="31893" xr:uid="{A7AED712-2E96-45DA-83A2-A3F216FEB758}"/>
    <cellStyle name="Millares 15 2 2 5 3" xfId="17025" xr:uid="{AF0D10E2-C9A1-4DE9-BDDE-66E14774E9CC}"/>
    <cellStyle name="Millares 15 2 2 5 3 2" xfId="38528" xr:uid="{E3E9EA63-5F41-4486-984A-0CE8986FD95D}"/>
    <cellStyle name="Millares 15 2 2 5 4" xfId="23630" xr:uid="{6F1D62B5-2009-4E73-B8C7-EF8ADCAD9270}"/>
    <cellStyle name="Millares 15 2 2 5 5" xfId="45133" xr:uid="{716D4AF7-BA11-4B33-BAC9-4D1039C05801}"/>
    <cellStyle name="Millares 15 2 2 5 6" xfId="51737" xr:uid="{2166FE74-FE35-424C-85A4-7F609F6994B8}"/>
    <cellStyle name="Millares 15 2 2 6" xfId="2672" xr:uid="{5E2F0FF9-D40B-4AB5-BDF9-C5B19942DA76}"/>
    <cellStyle name="Millares 15 2 2 6 2" xfId="10938" xr:uid="{3615CF29-F807-47D0-8439-0721296E658A}"/>
    <cellStyle name="Millares 15 2 2 6 2 2" xfId="32441" xr:uid="{4492BD1E-6FCA-41B0-AEC1-15ED4F06548C}"/>
    <cellStyle name="Millares 15 2 2 6 3" xfId="17573" xr:uid="{31E250F0-7078-4310-A6D8-E4DC3C44B601}"/>
    <cellStyle name="Millares 15 2 2 6 3 2" xfId="39076" xr:uid="{4D1F94FC-5284-428F-B411-02159517187C}"/>
    <cellStyle name="Millares 15 2 2 6 4" xfId="24178" xr:uid="{9DF0CE0E-D0A4-4728-AC37-6E505DA56EF1}"/>
    <cellStyle name="Millares 15 2 2 6 5" xfId="45681" xr:uid="{7C4FA6FA-E39D-499F-9DFD-DEB265C9015A}"/>
    <cellStyle name="Millares 15 2 2 6 6" xfId="52285" xr:uid="{F29B832F-B679-4DB0-B132-E5A437AEBF17}"/>
    <cellStyle name="Millares 15 2 2 7" xfId="3320" xr:uid="{89433468-4078-48F9-836E-E7AD9E8C6CF1}"/>
    <cellStyle name="Millares 15 2 2 7 2" xfId="11586" xr:uid="{316BEB9E-66D7-4AE7-ABA8-1293B422579A}"/>
    <cellStyle name="Millares 15 2 2 7 2 2" xfId="33089" xr:uid="{4ED82A2D-BC0C-41B0-A80C-35E3639717B3}"/>
    <cellStyle name="Millares 15 2 2 7 3" xfId="18221" xr:uid="{90EB6BA5-7450-4723-B407-1EB112AEFF71}"/>
    <cellStyle name="Millares 15 2 2 7 3 2" xfId="39724" xr:uid="{60963123-C08B-4FDC-A63F-28EFCCEB08A6}"/>
    <cellStyle name="Millares 15 2 2 7 4" xfId="24826" xr:uid="{55D90500-7031-427D-B251-F341286F8550}"/>
    <cellStyle name="Millares 15 2 2 7 5" xfId="46329" xr:uid="{0C45B4CB-94C4-4557-ADFE-510D8AF6D004}"/>
    <cellStyle name="Millares 15 2 2 7 6" xfId="52933" xr:uid="{F67A6EB6-19A3-4324-A526-5593A9A684F2}"/>
    <cellStyle name="Millares 15 2 2 8" xfId="4816" xr:uid="{38152B3C-CDB2-4391-A01B-94C593B676CC}"/>
    <cellStyle name="Millares 15 2 2 8 2" xfId="13082" xr:uid="{5132D578-197D-45B8-8E16-0578EF1D6A06}"/>
    <cellStyle name="Millares 15 2 2 8 2 2" xfId="34585" xr:uid="{B7CE59C5-C971-4178-8200-890B80FF9E6C}"/>
    <cellStyle name="Millares 15 2 2 8 3" xfId="19717" xr:uid="{245DE8B6-AFD6-4166-88C9-878B4E4CD0E8}"/>
    <cellStyle name="Millares 15 2 2 8 3 2" xfId="41220" xr:uid="{267AE4BB-A735-4AFC-8593-EBE0C107A806}"/>
    <cellStyle name="Millares 15 2 2 8 4" xfId="26322" xr:uid="{C8EFF17C-3F9B-4D46-9995-15E32A503207}"/>
    <cellStyle name="Millares 15 2 2 8 5" xfId="47825" xr:uid="{F72E37B7-61B5-4313-A369-313481EE35F4}"/>
    <cellStyle name="Millares 15 2 2 8 6" xfId="54429" xr:uid="{610A9229-9E11-4871-981A-57B1CDCC28FB}"/>
    <cellStyle name="Millares 15 2 2 9" xfId="5459" xr:uid="{C108D059-B641-430E-BCD7-253C93916332}"/>
    <cellStyle name="Millares 15 2 2 9 2" xfId="13725" xr:uid="{B4B1CFB8-32B2-4E78-BC1C-C7C6397FC980}"/>
    <cellStyle name="Millares 15 2 2 9 2 2" xfId="35228" xr:uid="{485AD75D-EF45-49A8-8E00-6168FDF173FE}"/>
    <cellStyle name="Millares 15 2 2 9 3" xfId="20360" xr:uid="{CE9DE00B-A732-41A9-B408-455A9961B6C3}"/>
    <cellStyle name="Millares 15 2 2 9 3 2" xfId="41863" xr:uid="{12603103-AE48-4A16-805B-9DC08AF8BADD}"/>
    <cellStyle name="Millares 15 2 2 9 4" xfId="26965" xr:uid="{538424AA-1E6D-498B-86F1-15BF25238231}"/>
    <cellStyle name="Millares 15 2 2 9 5" xfId="48468" xr:uid="{8E51B5C2-CA44-493A-96C8-922F3434CD8F}"/>
    <cellStyle name="Millares 15 2 2 9 6" xfId="55072" xr:uid="{89CE2253-7F18-4168-9DBC-8B5165DD5B7C}"/>
    <cellStyle name="Millares 15 2 3" xfId="362" xr:uid="{D84EF6EE-5590-410F-A52F-DDA17D9BCE58}"/>
    <cellStyle name="Millares 15 2 3 10" xfId="15265" xr:uid="{BFFF0968-8911-40AD-8BB8-7712C4F7BF7D}"/>
    <cellStyle name="Millares 15 2 3 10 2" xfId="36768" xr:uid="{E9D09593-3FC8-4CCA-ABAD-978EF70177BF}"/>
    <cellStyle name="Millares 15 2 3 11" xfId="21870" xr:uid="{05CBFDE3-34C2-408F-B9A7-B2816CB092A5}"/>
    <cellStyle name="Millares 15 2 3 12" xfId="43373" xr:uid="{AE21EDF1-CC27-41D5-8D84-4097FC370AC9}"/>
    <cellStyle name="Millares 15 2 3 13" xfId="49977" xr:uid="{64113990-F336-42E8-B290-EF7D8C0DFB26}"/>
    <cellStyle name="Millares 15 2 3 2" xfId="1310" xr:uid="{4FE1472B-7A99-4B45-A1B7-23E5805E5439}"/>
    <cellStyle name="Millares 15 2 3 2 2" xfId="4139" xr:uid="{02A6E503-A77B-4663-955C-98EB873639B9}"/>
    <cellStyle name="Millares 15 2 3 2 2 2" xfId="12405" xr:uid="{CA674F21-48C6-4FE1-8546-E5EBC5344224}"/>
    <cellStyle name="Millares 15 2 3 2 2 2 2" xfId="33908" xr:uid="{D20F55A5-50B8-42EE-B0AF-79BE65DC28DC}"/>
    <cellStyle name="Millares 15 2 3 2 2 3" xfId="19040" xr:uid="{B1062FB5-1445-4244-929E-9A63ED4B8913}"/>
    <cellStyle name="Millares 15 2 3 2 2 3 2" xfId="40543" xr:uid="{6647CFDD-45BA-4390-BE02-94F9AEDE9369}"/>
    <cellStyle name="Millares 15 2 3 2 2 4" xfId="25645" xr:uid="{771EC25F-AD67-464D-AF6F-0620617B8312}"/>
    <cellStyle name="Millares 15 2 3 2 2 5" xfId="47148" xr:uid="{A320718A-4799-429A-B446-C3739959E193}"/>
    <cellStyle name="Millares 15 2 3 2 2 6" xfId="53752" xr:uid="{C5D759AA-5F1F-4453-B523-F4D30833E7D5}"/>
    <cellStyle name="Millares 15 2 3 2 3" xfId="6278" xr:uid="{E60AC5FC-5EC6-47C8-A0B9-1A112757D130}"/>
    <cellStyle name="Millares 15 2 3 2 3 2" xfId="14544" xr:uid="{EC249988-BB0F-4522-A9AD-500492D25B26}"/>
    <cellStyle name="Millares 15 2 3 2 3 2 2" xfId="36047" xr:uid="{13FBAAA2-14A9-4A65-A527-5AE59666EB71}"/>
    <cellStyle name="Millares 15 2 3 2 3 3" xfId="21179" xr:uid="{C695EAD0-C81D-47D0-BA65-927465B7D15B}"/>
    <cellStyle name="Millares 15 2 3 2 3 3 2" xfId="42682" xr:uid="{9CF7B3EB-863C-4C19-A262-966DEDE508BD}"/>
    <cellStyle name="Millares 15 2 3 2 3 4" xfId="27784" xr:uid="{D3E1D17F-31F7-4214-8FDE-FAE24A9A768F}"/>
    <cellStyle name="Millares 15 2 3 2 3 5" xfId="49287" xr:uid="{0CB4990C-3D3D-4EF7-AE0B-FE84E48706D5}"/>
    <cellStyle name="Millares 15 2 3 2 3 6" xfId="55891" xr:uid="{72BB8461-080C-41AB-81A4-6BDA98791119}"/>
    <cellStyle name="Millares 15 2 3 2 4" xfId="7919" xr:uid="{04D24D2F-94F9-4A86-A764-42CEC44ECA36}"/>
    <cellStyle name="Millares 15 2 3 2 4 2" xfId="29422" xr:uid="{B7243383-1B0E-4FEE-AA8D-63727878D2E5}"/>
    <cellStyle name="Millares 15 2 3 2 5" xfId="9576" xr:uid="{A1376BA5-BEAE-4269-89C3-7CC7EBE8A434}"/>
    <cellStyle name="Millares 15 2 3 2 5 2" xfId="31079" xr:uid="{9214DF90-7F17-49EB-9DB0-6DEF9B4F7559}"/>
    <cellStyle name="Millares 15 2 3 2 6" xfId="16211" xr:uid="{E5D598A1-9B2E-4234-B6B9-EAD7DE19A1E7}"/>
    <cellStyle name="Millares 15 2 3 2 6 2" xfId="37714" xr:uid="{DFE61399-FB78-4C45-BAEB-9709D6757A84}"/>
    <cellStyle name="Millares 15 2 3 2 7" xfId="22816" xr:uid="{1F955DA0-5AFC-48E2-B013-330568CDF208}"/>
    <cellStyle name="Millares 15 2 3 2 8" xfId="44319" xr:uid="{28B14A2F-430F-4C98-A817-17098FF3F905}"/>
    <cellStyle name="Millares 15 2 3 2 9" xfId="50923" xr:uid="{94FA2931-0692-4BCB-AB73-10C33CD68927}"/>
    <cellStyle name="Millares 15 2 3 3" xfId="1997" xr:uid="{96936977-5057-42F9-94AE-CF3E584019A2}"/>
    <cellStyle name="Millares 15 2 3 3 2" xfId="10263" xr:uid="{C9392797-1FD9-47BA-9203-ECDACD7CB7C3}"/>
    <cellStyle name="Millares 15 2 3 3 2 2" xfId="31766" xr:uid="{348ACE33-1F7D-4DDA-9BE6-2D933CB9BEA2}"/>
    <cellStyle name="Millares 15 2 3 3 3" xfId="16898" xr:uid="{E994A2DE-E19F-4C14-9A3F-34254F27A07A}"/>
    <cellStyle name="Millares 15 2 3 3 3 2" xfId="38401" xr:uid="{25399B84-6078-40FD-B03D-D89C4333F68C}"/>
    <cellStyle name="Millares 15 2 3 3 4" xfId="23503" xr:uid="{DAFB14A1-4FE6-40E3-9961-BE1854548F93}"/>
    <cellStyle name="Millares 15 2 3 3 5" xfId="45006" xr:uid="{D209198D-7D02-4251-BAF1-0FAAD8B3B33F}"/>
    <cellStyle name="Millares 15 2 3 3 6" xfId="51610" xr:uid="{17CD067E-FB7A-4A6D-ACB2-EF8FCF99F349}"/>
    <cellStyle name="Millares 15 2 3 4" xfId="2796" xr:uid="{D28A874C-C9E3-47E8-AE0E-93072A19CFCE}"/>
    <cellStyle name="Millares 15 2 3 4 2" xfId="11062" xr:uid="{E62D8468-15B1-40C5-AB50-9F3522516252}"/>
    <cellStyle name="Millares 15 2 3 4 2 2" xfId="32565" xr:uid="{F8C40C85-A2E3-44C8-80A9-9651FB554BB7}"/>
    <cellStyle name="Millares 15 2 3 4 3" xfId="17697" xr:uid="{5A2C3BDC-0222-49EF-A548-B67A701DF3EA}"/>
    <cellStyle name="Millares 15 2 3 4 3 2" xfId="39200" xr:uid="{15E630E4-3E07-428C-A294-3B221AF67E1C}"/>
    <cellStyle name="Millares 15 2 3 4 4" xfId="24302" xr:uid="{63D7DE4C-FEB5-4AE2-BA11-306313996114}"/>
    <cellStyle name="Millares 15 2 3 4 5" xfId="45805" xr:uid="{B2E12CC3-A9AD-47B7-8D26-70C725681F39}"/>
    <cellStyle name="Millares 15 2 3 4 6" xfId="52409" xr:uid="{868F9F5F-09E8-42D1-B42B-7B6A13525FB6}"/>
    <cellStyle name="Millares 15 2 3 5" xfId="3193" xr:uid="{3262DE4A-6A4F-4F0A-8E2A-A3A7CA952CE7}"/>
    <cellStyle name="Millares 15 2 3 5 2" xfId="11459" xr:uid="{266B6DC1-247B-4003-AA81-B43CC34E423B}"/>
    <cellStyle name="Millares 15 2 3 5 2 2" xfId="32962" xr:uid="{3C7B9EBA-5EE4-4FD2-8D68-099CEA9D21B1}"/>
    <cellStyle name="Millares 15 2 3 5 3" xfId="18094" xr:uid="{54EE352B-4B29-4998-990A-195BFAFE3833}"/>
    <cellStyle name="Millares 15 2 3 5 3 2" xfId="39597" xr:uid="{189DF026-7F51-4C1E-B03C-2A689A21B600}"/>
    <cellStyle name="Millares 15 2 3 5 4" xfId="24699" xr:uid="{CC359366-8C7D-49A1-9D00-C3BA547EFDA8}"/>
    <cellStyle name="Millares 15 2 3 5 5" xfId="46202" xr:uid="{D70AD31C-F4C1-43F6-8046-05AA9F74B170}"/>
    <cellStyle name="Millares 15 2 3 5 6" xfId="52806" xr:uid="{ED7C8EAA-5F54-4A56-8FA4-2098B1105F76}"/>
    <cellStyle name="Millares 15 2 3 6" xfId="4940" xr:uid="{7B4E7E05-5318-497A-AB6D-E5B58D7CD523}"/>
    <cellStyle name="Millares 15 2 3 6 2" xfId="13206" xr:uid="{AD177620-08DA-4917-A616-4DF5C0701367}"/>
    <cellStyle name="Millares 15 2 3 6 2 2" xfId="34709" xr:uid="{75B94B3F-B786-4B6D-A954-5C241E2504DE}"/>
    <cellStyle name="Millares 15 2 3 6 3" xfId="19841" xr:uid="{8FDED079-5085-474A-8917-827EC2D6C6FD}"/>
    <cellStyle name="Millares 15 2 3 6 3 2" xfId="41344" xr:uid="{DACE6E75-042D-477A-AB6A-A08C362BC26D}"/>
    <cellStyle name="Millares 15 2 3 6 4" xfId="26446" xr:uid="{C4344F91-3BD0-4E6C-AD16-F5231E5B7C44}"/>
    <cellStyle name="Millares 15 2 3 6 5" xfId="47949" xr:uid="{1C86C233-2131-4A3B-9F06-9765AAA38481}"/>
    <cellStyle name="Millares 15 2 3 6 6" xfId="54553" xr:uid="{D4CB839B-5566-42BF-B3DC-BA3D7BCA3D41}"/>
    <cellStyle name="Millares 15 2 3 7" xfId="5332" xr:uid="{3A03CF82-9C31-4189-BF8A-469D14A16F15}"/>
    <cellStyle name="Millares 15 2 3 7 2" xfId="13598" xr:uid="{F3A34120-BB2D-44A6-9D42-86E0B6354DB9}"/>
    <cellStyle name="Millares 15 2 3 7 2 2" xfId="35101" xr:uid="{35770A97-B20B-4CAA-9CBA-2A75263ABCBC}"/>
    <cellStyle name="Millares 15 2 3 7 3" xfId="20233" xr:uid="{023606B2-10CE-44A7-B62F-897A6F396816}"/>
    <cellStyle name="Millares 15 2 3 7 3 2" xfId="41736" xr:uid="{6CC0A22F-3C95-4E3C-B209-9F4F8606B11D}"/>
    <cellStyle name="Millares 15 2 3 7 4" xfId="26838" xr:uid="{287EA331-E9C3-4357-A9BA-3D692C5E3E17}"/>
    <cellStyle name="Millares 15 2 3 7 5" xfId="48341" xr:uid="{4A0455FA-ED16-4683-AD4F-8353DCCBCEFF}"/>
    <cellStyle name="Millares 15 2 3 7 6" xfId="54945" xr:uid="{0FD8916D-2363-4DB7-8A64-E1B2B2D6422C}"/>
    <cellStyle name="Millares 15 2 3 8" xfId="6973" xr:uid="{C2235A4C-ADD9-455F-9844-E6EF9B8580B9}"/>
    <cellStyle name="Millares 15 2 3 8 2" xfId="28476" xr:uid="{7EEFCEBD-B660-48A0-9480-CFBC0842456A}"/>
    <cellStyle name="Millares 15 2 3 9" xfId="8629" xr:uid="{B4EA0DB9-B399-4493-809F-4DA30D84321B}"/>
    <cellStyle name="Millares 15 2 3 9 2" xfId="30132" xr:uid="{4CEC1510-3F4B-426B-9B1C-26473B21D534}"/>
    <cellStyle name="Millares 15 2 4" xfId="646" xr:uid="{7D6D7233-8EDA-48E6-B56D-0F00139AD944}"/>
    <cellStyle name="Millares 15 2 4 10" xfId="43655" xr:uid="{3BF21088-D19C-40C2-B0AF-CBDFBCD67639}"/>
    <cellStyle name="Millares 15 2 4 11" xfId="50259" xr:uid="{C4204844-CEF1-440D-9D1D-2653D6C41E15}"/>
    <cellStyle name="Millares 15 2 4 2" xfId="1592" xr:uid="{823BD82E-A3D8-4BCB-8E11-F93920695B23}"/>
    <cellStyle name="Millares 15 2 4 2 2" xfId="4421" xr:uid="{B2E025D8-8CC8-43E9-896E-5B44A547C660}"/>
    <cellStyle name="Millares 15 2 4 2 2 2" xfId="12687" xr:uid="{7F1CAB67-41BE-4620-BA67-B57608E2B20A}"/>
    <cellStyle name="Millares 15 2 4 2 2 2 2" xfId="34190" xr:uid="{C4D61D3C-FB55-491A-8822-FDBEA6E093FC}"/>
    <cellStyle name="Millares 15 2 4 2 2 3" xfId="19322" xr:uid="{6F92F9F3-AFEF-477D-A09A-6F927F18AFA6}"/>
    <cellStyle name="Millares 15 2 4 2 2 3 2" xfId="40825" xr:uid="{7F342C46-F2E3-4EDD-AB0B-97AA02DFB925}"/>
    <cellStyle name="Millares 15 2 4 2 2 4" xfId="25927" xr:uid="{4C4768D7-510E-4EA5-AA5C-C9D03C94F614}"/>
    <cellStyle name="Millares 15 2 4 2 2 5" xfId="47430" xr:uid="{304F7086-88F5-4107-9271-BC99EC0FE61C}"/>
    <cellStyle name="Millares 15 2 4 2 2 6" xfId="54034" xr:uid="{BA7A4685-0BB2-426F-8AD9-65F32DEF154C}"/>
    <cellStyle name="Millares 15 2 4 2 3" xfId="6560" xr:uid="{12932638-CE24-4E40-A59D-7F9410C49CBF}"/>
    <cellStyle name="Millares 15 2 4 2 3 2" xfId="14826" xr:uid="{834E4C16-E2F5-4F9B-83B4-4D605C2E5A64}"/>
    <cellStyle name="Millares 15 2 4 2 3 2 2" xfId="36329" xr:uid="{B36F1ED5-D112-4AAD-A34D-325DAF5EBF14}"/>
    <cellStyle name="Millares 15 2 4 2 3 3" xfId="21461" xr:uid="{AABBFFE7-CF71-44A1-8248-610A1252377C}"/>
    <cellStyle name="Millares 15 2 4 2 3 3 2" xfId="42964" xr:uid="{DFEF7AB8-9840-4FD1-B886-FF8983E064BF}"/>
    <cellStyle name="Millares 15 2 4 2 3 4" xfId="28066" xr:uid="{C180B49E-3B9F-4086-80DF-08ACD5955DAB}"/>
    <cellStyle name="Millares 15 2 4 2 3 5" xfId="49569" xr:uid="{9596C107-51DE-4103-B218-F46F81FBF838}"/>
    <cellStyle name="Millares 15 2 4 2 3 6" xfId="56173" xr:uid="{A83663DB-866C-4837-A301-48EFE4BFCA33}"/>
    <cellStyle name="Millares 15 2 4 2 4" xfId="8201" xr:uid="{2850A7BD-71D7-47C0-93EC-E5A19C5B800C}"/>
    <cellStyle name="Millares 15 2 4 2 4 2" xfId="29704" xr:uid="{EDE38069-B820-47C0-A62B-BBF4E4926D15}"/>
    <cellStyle name="Millares 15 2 4 2 5" xfId="9858" xr:uid="{450E7A1C-9278-4EE0-B344-DE0828856910}"/>
    <cellStyle name="Millares 15 2 4 2 5 2" xfId="31361" xr:uid="{A061724C-39F2-4393-A5AA-078513D0F27E}"/>
    <cellStyle name="Millares 15 2 4 2 6" xfId="16493" xr:uid="{A8148A4E-0D92-4CD0-8C4F-FA43297D0FA2}"/>
    <cellStyle name="Millares 15 2 4 2 6 2" xfId="37996" xr:uid="{7EC35862-01B3-4160-919D-E654470E0213}"/>
    <cellStyle name="Millares 15 2 4 2 7" xfId="23098" xr:uid="{EF35F641-6621-454F-A1C4-2567683BB7F7}"/>
    <cellStyle name="Millares 15 2 4 2 8" xfId="44601" xr:uid="{82DE258A-F792-4CF9-A46A-993F6288966B}"/>
    <cellStyle name="Millares 15 2 4 2 9" xfId="51205" xr:uid="{4CEAFABC-F401-4FE1-A953-C652F091F71B}"/>
    <cellStyle name="Millares 15 2 4 3" xfId="2279" xr:uid="{B47097BA-D97E-4B57-AC74-3E98F5ADC531}"/>
    <cellStyle name="Millares 15 2 4 3 2" xfId="10545" xr:uid="{2D537233-F4BA-4C4B-8055-9E58AA467F91}"/>
    <cellStyle name="Millares 15 2 4 3 2 2" xfId="32048" xr:uid="{8EDCCCFE-9184-4575-A01F-29F9C5EF5AC3}"/>
    <cellStyle name="Millares 15 2 4 3 3" xfId="17180" xr:uid="{20B906DC-F9A8-4D5A-9B78-41CC96E4B743}"/>
    <cellStyle name="Millares 15 2 4 3 3 2" xfId="38683" xr:uid="{E0948BA3-C932-46B4-BD77-E7CA7557D70F}"/>
    <cellStyle name="Millares 15 2 4 3 4" xfId="23785" xr:uid="{085BAED0-03AD-48AD-9837-F721BDDA5A88}"/>
    <cellStyle name="Millares 15 2 4 3 5" xfId="45288" xr:uid="{CC06A595-3012-4560-9EC1-53EAC034F287}"/>
    <cellStyle name="Millares 15 2 4 3 6" xfId="51892" xr:uid="{D32DF273-1530-4BB4-93A2-228ACF9A2B48}"/>
    <cellStyle name="Millares 15 2 4 4" xfId="3475" xr:uid="{C4A781B9-35DF-4161-B152-69D593D653C2}"/>
    <cellStyle name="Millares 15 2 4 4 2" xfId="11741" xr:uid="{55128069-1532-4987-9D18-5470FD2F9D85}"/>
    <cellStyle name="Millares 15 2 4 4 2 2" xfId="33244" xr:uid="{2251F8C1-C967-4A7B-BB2A-9AB3255B1978}"/>
    <cellStyle name="Millares 15 2 4 4 3" xfId="18376" xr:uid="{682C2F45-6E7B-4FE7-AE1C-E695A7272C9C}"/>
    <cellStyle name="Millares 15 2 4 4 3 2" xfId="39879" xr:uid="{9D6E85A3-B712-47D1-A13C-176AFB211A89}"/>
    <cellStyle name="Millares 15 2 4 4 4" xfId="24981" xr:uid="{25585EDC-601A-439B-AAC7-F90AF9CD494D}"/>
    <cellStyle name="Millares 15 2 4 4 5" xfId="46484" xr:uid="{B6068E41-E575-4576-A700-BBF4CD57D012}"/>
    <cellStyle name="Millares 15 2 4 4 6" xfId="53088" xr:uid="{CCF856B3-755B-43AC-96C3-018716911A18}"/>
    <cellStyle name="Millares 15 2 4 5" xfId="5614" xr:uid="{236E0A91-487D-49C9-8E69-10124D7FABE2}"/>
    <cellStyle name="Millares 15 2 4 5 2" xfId="13880" xr:uid="{F6BD36EC-04ED-404E-997D-2739CCFB063F}"/>
    <cellStyle name="Millares 15 2 4 5 2 2" xfId="35383" xr:uid="{BE7313FA-D1AC-455B-AC1F-195792465BE5}"/>
    <cellStyle name="Millares 15 2 4 5 3" xfId="20515" xr:uid="{1BD9D348-09E7-47FB-A25C-91B12099C881}"/>
    <cellStyle name="Millares 15 2 4 5 3 2" xfId="42018" xr:uid="{9654E4BB-036E-40C7-A89E-8E8FCE474BA2}"/>
    <cellStyle name="Millares 15 2 4 5 4" xfId="27120" xr:uid="{8E21C1B1-8A86-4427-B0A7-76F9E1CFAAB4}"/>
    <cellStyle name="Millares 15 2 4 5 5" xfId="48623" xr:uid="{BD06358D-DCB8-4F89-8C43-5E34A3D37FBA}"/>
    <cellStyle name="Millares 15 2 4 5 6" xfId="55227" xr:uid="{D5453DAC-17E8-4440-A0C2-BBA892702657}"/>
    <cellStyle name="Millares 15 2 4 6" xfId="7255" xr:uid="{6C25ABBB-EB0C-4837-AC7C-5B5E3BD8ADD6}"/>
    <cellStyle name="Millares 15 2 4 6 2" xfId="28758" xr:uid="{5351456D-EE60-4877-BA58-81EE3C817DE1}"/>
    <cellStyle name="Millares 15 2 4 7" xfId="8912" xr:uid="{92FBE617-75A1-4B84-AFA9-4FEFE2AD1C2C}"/>
    <cellStyle name="Millares 15 2 4 7 2" xfId="30415" xr:uid="{B956C72B-CCF0-4243-9130-4D71348B9C07}"/>
    <cellStyle name="Millares 15 2 4 8" xfId="15547" xr:uid="{0D7BA762-998C-417B-93E0-92F1898ED80A}"/>
    <cellStyle name="Millares 15 2 4 8 2" xfId="37050" xr:uid="{636F2D6E-97F7-417E-97D6-6BC7BC9C8615}"/>
    <cellStyle name="Millares 15 2 4 9" xfId="22152" xr:uid="{272EE6E1-2AD4-472F-BF02-5BA9C91F5C15}"/>
    <cellStyle name="Millares 15 2 5" xfId="914" xr:uid="{7F3B1AC2-C0EE-450F-876A-EA48A2E70517}"/>
    <cellStyle name="Millares 15 2 5 2" xfId="3743" xr:uid="{20DDF8C9-2317-4024-BA23-E5DDA74F2F62}"/>
    <cellStyle name="Millares 15 2 5 2 2" xfId="12009" xr:uid="{9DD6ADF5-5806-450E-A2DA-078A6E27BB56}"/>
    <cellStyle name="Millares 15 2 5 2 2 2" xfId="33512" xr:uid="{F34BA9A2-2F9F-4069-99D1-DE56C0678D7E}"/>
    <cellStyle name="Millares 15 2 5 2 3" xfId="18644" xr:uid="{6ADAB746-223F-49BA-9032-AE0591E1A749}"/>
    <cellStyle name="Millares 15 2 5 2 3 2" xfId="40147" xr:uid="{3AE6D882-EBE9-45A4-A823-1DCE9F8E8598}"/>
    <cellStyle name="Millares 15 2 5 2 4" xfId="25249" xr:uid="{5D95E7FB-F74C-4B78-8E33-C5D022B66434}"/>
    <cellStyle name="Millares 15 2 5 2 5" xfId="46752" xr:uid="{13E5B333-E048-4A98-B6B9-E99932546539}"/>
    <cellStyle name="Millares 15 2 5 2 6" xfId="53356" xr:uid="{4D803BD3-C2C1-4715-A660-83EC0D84A5A7}"/>
    <cellStyle name="Millares 15 2 5 3" xfId="5882" xr:uid="{064823E7-B847-4C5D-ADEC-93156F786539}"/>
    <cellStyle name="Millares 15 2 5 3 2" xfId="14148" xr:uid="{9DE55A1E-4494-4E9A-98F5-28E811027D81}"/>
    <cellStyle name="Millares 15 2 5 3 2 2" xfId="35651" xr:uid="{8494C0E5-B6C0-4D97-AD3D-9DA1929A8D6D}"/>
    <cellStyle name="Millares 15 2 5 3 3" xfId="20783" xr:uid="{ABB648FC-A5C9-451B-9D80-B8C8FAA7934A}"/>
    <cellStyle name="Millares 15 2 5 3 3 2" xfId="42286" xr:uid="{00478EC6-393A-4B25-855C-0CA1E0D36818}"/>
    <cellStyle name="Millares 15 2 5 3 4" xfId="27388" xr:uid="{67604803-3406-432E-B4AF-DD69CA92013C}"/>
    <cellStyle name="Millares 15 2 5 3 5" xfId="48891" xr:uid="{BB757558-2EF8-47AA-B13F-30BE56E5B248}"/>
    <cellStyle name="Millares 15 2 5 3 6" xfId="55495" xr:uid="{A67CA01B-61E5-4744-8D62-07FA9985D032}"/>
    <cellStyle name="Millares 15 2 5 4" xfId="7523" xr:uid="{03512CA8-C909-40CD-AC16-941A4BD09432}"/>
    <cellStyle name="Millares 15 2 5 4 2" xfId="29026" xr:uid="{564ED6B1-B50F-47DF-B205-0B92E77E614B}"/>
    <cellStyle name="Millares 15 2 5 5" xfId="9180" xr:uid="{6C9CC386-4770-48CE-9702-C4935EDBD434}"/>
    <cellStyle name="Millares 15 2 5 5 2" xfId="30683" xr:uid="{E736EAC8-032F-44CE-B7F6-73B7F8D5F289}"/>
    <cellStyle name="Millares 15 2 5 6" xfId="15815" xr:uid="{8F847F16-EDB0-43D5-8DE7-29920F92A63D}"/>
    <cellStyle name="Millares 15 2 5 6 2" xfId="37318" xr:uid="{9E8B41E6-21D1-41A1-891F-0C8545A287C0}"/>
    <cellStyle name="Millares 15 2 5 7" xfId="22420" xr:uid="{319A8D8A-074B-4111-9A4B-86FD25283627}"/>
    <cellStyle name="Millares 15 2 5 8" xfId="43923" xr:uid="{4938C030-5A19-4820-ADB6-E56836EB1C02}"/>
    <cellStyle name="Millares 15 2 5 9" xfId="50527" xr:uid="{36223C99-1005-4311-AB19-97F8A7D940D5}"/>
    <cellStyle name="Millares 15 2 6" xfId="1175" xr:uid="{15C42215-CBB7-497F-8283-90ED277F5E79}"/>
    <cellStyle name="Millares 15 2 6 2" xfId="4004" xr:uid="{9B96143A-FA09-4C8F-A7EE-D369A002F597}"/>
    <cellStyle name="Millares 15 2 6 2 2" xfId="12270" xr:uid="{2834B34E-5531-4B6A-81C4-99647CE69482}"/>
    <cellStyle name="Millares 15 2 6 2 2 2" xfId="33773" xr:uid="{D20701F1-F5C9-446D-863F-2ABB5F4374EB}"/>
    <cellStyle name="Millares 15 2 6 2 3" xfId="18905" xr:uid="{B7892060-0CD7-494D-B0C1-C9A9ED7E9C19}"/>
    <cellStyle name="Millares 15 2 6 2 3 2" xfId="40408" xr:uid="{25F77A69-EB48-4F14-81F0-688AF7996ED4}"/>
    <cellStyle name="Millares 15 2 6 2 4" xfId="25510" xr:uid="{D9D9DDCA-0E64-4470-ADA3-AF5627F3C361}"/>
    <cellStyle name="Millares 15 2 6 2 5" xfId="47013" xr:uid="{0DB07356-780A-4054-AB0C-617382D2BE91}"/>
    <cellStyle name="Millares 15 2 6 2 6" xfId="53617" xr:uid="{E3D66CBD-C483-4A7F-BDD8-25F969B17983}"/>
    <cellStyle name="Millares 15 2 6 3" xfId="6143" xr:uid="{EC7996F0-58E9-4716-BC8E-050E635EF45F}"/>
    <cellStyle name="Millares 15 2 6 3 2" xfId="14409" xr:uid="{C1819BE5-6F9D-4725-AFEF-845E12ADE7D2}"/>
    <cellStyle name="Millares 15 2 6 3 2 2" xfId="35912" xr:uid="{F074F288-E7C6-4B64-BA20-157E150934AD}"/>
    <cellStyle name="Millares 15 2 6 3 3" xfId="21044" xr:uid="{5C30DCAA-040E-434C-9C98-FC8D330549E2}"/>
    <cellStyle name="Millares 15 2 6 3 3 2" xfId="42547" xr:uid="{2CCA7D26-DDF9-49D3-87FC-20637ACC6E6F}"/>
    <cellStyle name="Millares 15 2 6 3 4" xfId="27649" xr:uid="{241E4B43-F35F-4898-B971-9F152D2B6318}"/>
    <cellStyle name="Millares 15 2 6 3 5" xfId="49152" xr:uid="{06B52EC2-160D-4386-B622-6B94F318922C}"/>
    <cellStyle name="Millares 15 2 6 3 6" xfId="55756" xr:uid="{D7347B15-738B-4964-9E75-BEC969562684}"/>
    <cellStyle name="Millares 15 2 6 4" xfId="7784" xr:uid="{9F11C500-63E3-426D-BEE9-6B4830047665}"/>
    <cellStyle name="Millares 15 2 6 4 2" xfId="29287" xr:uid="{887F32DA-3F3B-41B8-BED0-E8EAF0D5CEA8}"/>
    <cellStyle name="Millares 15 2 6 5" xfId="9441" xr:uid="{3178BD61-2AA5-4DF2-B94F-CF9F6C99890C}"/>
    <cellStyle name="Millares 15 2 6 5 2" xfId="30944" xr:uid="{97435D1C-4640-4A51-88C1-B891C296C1D3}"/>
    <cellStyle name="Millares 15 2 6 6" xfId="16076" xr:uid="{D312EE7E-BD15-44B0-A8EE-AF1F427200D5}"/>
    <cellStyle name="Millares 15 2 6 6 2" xfId="37579" xr:uid="{3DD33512-2DC0-4C53-939A-7B491713986C}"/>
    <cellStyle name="Millares 15 2 6 7" xfId="22681" xr:uid="{9FE967E3-5645-4873-A32D-747BD5FE5386}"/>
    <cellStyle name="Millares 15 2 6 8" xfId="44184" xr:uid="{44835AB2-C4D0-482A-A699-B0F462A9213A}"/>
    <cellStyle name="Millares 15 2 6 9" xfId="50788" xr:uid="{A96F1D28-E094-4406-86BD-9B412F0D193C}"/>
    <cellStyle name="Millares 15 2 7" xfId="1863" xr:uid="{08841FCB-26F2-47EC-9924-9B65FA1A14B5}"/>
    <cellStyle name="Millares 15 2 7 2" xfId="10129" xr:uid="{08D9CA93-95C2-466C-925E-16B6723257E9}"/>
    <cellStyle name="Millares 15 2 7 2 2" xfId="31632" xr:uid="{D2AEF07C-B3C4-42EE-BA0F-29B0E5E3C144}"/>
    <cellStyle name="Millares 15 2 7 3" xfId="16764" xr:uid="{7C2B2BA9-8293-4036-A019-1716A9ABEF18}"/>
    <cellStyle name="Millares 15 2 7 3 2" xfId="38267" xr:uid="{D17D5867-C85C-4032-9C1B-40E9CB78850B}"/>
    <cellStyle name="Millares 15 2 7 4" xfId="23369" xr:uid="{6B976C2D-D46A-4BB0-BDAF-100F9D496241}"/>
    <cellStyle name="Millares 15 2 7 5" xfId="44872" xr:uid="{A689C457-7CF6-4CD5-BB29-EEF83CC8D14F}"/>
    <cellStyle name="Millares 15 2 7 6" xfId="51476" xr:uid="{F0F4BCC2-2F55-4145-B295-1DD18D694359}"/>
    <cellStyle name="Millares 15 2 8" xfId="2548" xr:uid="{AAD1C001-F4FA-41D5-9F8D-8E09BC3852C3}"/>
    <cellStyle name="Millares 15 2 8 2" xfId="10814" xr:uid="{D0B10091-1304-4E10-85F0-6218ECB5D1C8}"/>
    <cellStyle name="Millares 15 2 8 2 2" xfId="32317" xr:uid="{97D35EB1-DB81-480C-AC61-447C8E751D2F}"/>
    <cellStyle name="Millares 15 2 8 3" xfId="17449" xr:uid="{A072C6A9-9F35-46B1-8DC4-0EA35030162C}"/>
    <cellStyle name="Millares 15 2 8 3 2" xfId="38952" xr:uid="{1FB3CB1E-4278-44E3-BC70-F9C1D9C0693B}"/>
    <cellStyle name="Millares 15 2 8 4" xfId="24054" xr:uid="{4F3FD5C2-B4DB-4D12-AADD-D8474CF7C316}"/>
    <cellStyle name="Millares 15 2 8 5" xfId="45557" xr:uid="{0C1A6708-36E5-4D96-AA2B-E32B65F7E33E}"/>
    <cellStyle name="Millares 15 2 8 6" xfId="52161" xr:uid="{1F71E5D7-3FF2-4365-ADF2-96700FB330C2}"/>
    <cellStyle name="Millares 15 2 9" xfId="3059" xr:uid="{8D48726E-5674-45F0-ABE2-E39A093F47A2}"/>
    <cellStyle name="Millares 15 2 9 2" xfId="11325" xr:uid="{FA826F47-D5E9-4665-9397-BC5BD4B0ADB2}"/>
    <cellStyle name="Millares 15 2 9 2 2" xfId="32828" xr:uid="{FA14BE46-1F0C-4EEE-952E-E9EAABFC08E9}"/>
    <cellStyle name="Millares 15 2 9 3" xfId="17960" xr:uid="{EBB0076C-4498-4D06-926F-924EABF572E8}"/>
    <cellStyle name="Millares 15 2 9 3 2" xfId="39463" xr:uid="{B7B684EC-3344-4F3D-904C-4FB76BBA0F37}"/>
    <cellStyle name="Millares 15 2 9 4" xfId="24565" xr:uid="{A74A3A2C-4C1B-4E89-9CAB-D3B1E41B2B57}"/>
    <cellStyle name="Millares 15 2 9 5" xfId="46068" xr:uid="{B8787D76-7DEF-4330-8AFB-DAB6AE694288}"/>
    <cellStyle name="Millares 15 2 9 6" xfId="52672" xr:uid="{4A227D7C-3DD3-47C7-9B65-56527306DC95}"/>
    <cellStyle name="Millares 15 20" xfId="49806" xr:uid="{D8F1FD79-8270-4D4B-860E-687D1EEBE3B6}"/>
    <cellStyle name="Millares 15 3" xfId="198" xr:uid="{E172A663-F449-4A0F-B8BD-1B2C2FF392E5}"/>
    <cellStyle name="Millares 15 3 10" xfId="4717" xr:uid="{719363B0-EAB9-4E06-B93E-F70171E2302E}"/>
    <cellStyle name="Millares 15 3 10 2" xfId="12983" xr:uid="{07C5209D-D6A3-4D8F-91B6-FAF5626CBFF8}"/>
    <cellStyle name="Millares 15 3 10 2 2" xfId="34486" xr:uid="{58AEEDDF-4976-447F-AB11-F0C97A546592}"/>
    <cellStyle name="Millares 15 3 10 3" xfId="19618" xr:uid="{FB9EF761-41DF-42EA-8CA1-5CBD530D791F}"/>
    <cellStyle name="Millares 15 3 10 3 2" xfId="41121" xr:uid="{DC397D9B-C522-417E-9E06-712677CB0B87}"/>
    <cellStyle name="Millares 15 3 10 4" xfId="26223" xr:uid="{CE565B5C-5A25-4859-B482-4BC3A994687E}"/>
    <cellStyle name="Millares 15 3 10 5" xfId="47726" xr:uid="{EAF8D20E-1BB6-4B36-AB0A-57004A3C9788}"/>
    <cellStyle name="Millares 15 3 10 6" xfId="54330" xr:uid="{2DDF5169-7F82-469B-843A-D3F2C4247220}"/>
    <cellStyle name="Millares 15 3 11" xfId="5220" xr:uid="{64B58B90-C31C-41B2-97C0-BE46B01E9CC7}"/>
    <cellStyle name="Millares 15 3 11 2" xfId="13486" xr:uid="{4083ABF0-34A9-452E-A589-4A7BC68B2873}"/>
    <cellStyle name="Millares 15 3 11 2 2" xfId="34989" xr:uid="{DEBA45CC-A8FF-4823-9BA4-BCCE3A7A361B}"/>
    <cellStyle name="Millares 15 3 11 3" xfId="20121" xr:uid="{CD5BBF8F-507D-4B6F-AF47-80061A97F2DA}"/>
    <cellStyle name="Millares 15 3 11 3 2" xfId="41624" xr:uid="{DACAA98D-0CE8-4133-8E80-B42BA3F84391}"/>
    <cellStyle name="Millares 15 3 11 4" xfId="26726" xr:uid="{BFCA2B01-58D6-47EE-BFA3-70A5E4FB51C9}"/>
    <cellStyle name="Millares 15 3 11 5" xfId="48229" xr:uid="{0F0F2456-59A0-4D6A-AA12-BCDEF674CA58}"/>
    <cellStyle name="Millares 15 3 11 6" xfId="54833" xr:uid="{CC94DD9C-B923-43EC-9821-DA1EE9B5B89C}"/>
    <cellStyle name="Millares 15 3 12" xfId="6861" xr:uid="{5BB028FC-04C3-4B6E-B22C-D4E1C2EE9AC4}"/>
    <cellStyle name="Millares 15 3 12 2" xfId="28364" xr:uid="{C7C28D51-5201-4747-8553-D1C8472D0B53}"/>
    <cellStyle name="Millares 15 3 13" xfId="8515" xr:uid="{92CA1D94-029D-43EC-84F7-2824480527AF}"/>
    <cellStyle name="Millares 15 3 13 2" xfId="30018" xr:uid="{335E19CA-BB68-476F-A5FA-C7E3290351C8}"/>
    <cellStyle name="Millares 15 3 14" xfId="15154" xr:uid="{8249DB74-0A2D-487A-9B49-C713AA17B7FF}"/>
    <cellStyle name="Millares 15 3 14 2" xfId="36657" xr:uid="{8EFB966B-1466-481B-A0EB-74D663505E3C}"/>
    <cellStyle name="Millares 15 3 15" xfId="21759" xr:uid="{E7F4A200-1548-41B9-88A8-189C165EF050}"/>
    <cellStyle name="Millares 15 3 16" xfId="43262" xr:uid="{93481739-B685-4E03-8A8D-1919269BB3BB}"/>
    <cellStyle name="Millares 15 3 17" xfId="49866" xr:uid="{85C2938E-52D4-4C77-B41F-8EE77DF1758A}"/>
    <cellStyle name="Millares 15 3 2" xfId="513" xr:uid="{5D07EDF4-9FB6-4677-AE56-37CBB7D38304}"/>
    <cellStyle name="Millares 15 3 2 10" xfId="7124" xr:uid="{AA5654FE-0007-463D-A1F7-355DAD7B16B7}"/>
    <cellStyle name="Millares 15 3 2 10 2" xfId="28627" xr:uid="{7C231411-A1BA-41DB-9D7E-B44F6148910D}"/>
    <cellStyle name="Millares 15 3 2 11" xfId="8780" xr:uid="{96084386-A895-43B9-BE32-1A8B81563E4C}"/>
    <cellStyle name="Millares 15 3 2 11 2" xfId="30283" xr:uid="{FF0DEB9B-6695-444F-970C-D509E77EA7EB}"/>
    <cellStyle name="Millares 15 3 2 12" xfId="15416" xr:uid="{FE4C65EC-EBC4-4CBF-8DC7-2CD8A09FB560}"/>
    <cellStyle name="Millares 15 3 2 12 2" xfId="36919" xr:uid="{544B8BDE-7F09-457C-A816-AE0974660EA7}"/>
    <cellStyle name="Millares 15 3 2 13" xfId="22021" xr:uid="{6F0250A2-D6E1-4ED6-AD75-C1DDEA30B44A}"/>
    <cellStyle name="Millares 15 3 2 14" xfId="43524" xr:uid="{9639A040-A013-46E9-A05D-607217FB6DF0}"/>
    <cellStyle name="Millares 15 3 2 15" xfId="50128" xr:uid="{92A40011-1C29-4D27-A227-5DC40102B767}"/>
    <cellStyle name="Millares 15 3 2 2" xfId="795" xr:uid="{FFFBF781-1CB0-4EFA-8CA7-18B2B908752D}"/>
    <cellStyle name="Millares 15 3 2 2 10" xfId="15696" xr:uid="{6D577A84-FE32-404D-9C1B-623968E83BF1}"/>
    <cellStyle name="Millares 15 3 2 2 10 2" xfId="37199" xr:uid="{841A6658-A8DC-47F3-BA03-EE6E6C6894EE}"/>
    <cellStyle name="Millares 15 3 2 2 11" xfId="22301" xr:uid="{77060EC4-B6F6-4152-859B-8FC42726BDE8}"/>
    <cellStyle name="Millares 15 3 2 2 12" xfId="43804" xr:uid="{FC2AEFD1-642A-4A7D-953F-429431565674}"/>
    <cellStyle name="Millares 15 3 2 2 13" xfId="50408" xr:uid="{E5EEF894-CD3A-44A4-A998-13A0AFE88A73}"/>
    <cellStyle name="Millares 15 3 2 2 2" xfId="1741" xr:uid="{3F8550CD-29AF-4487-B629-28D42870530B}"/>
    <cellStyle name="Millares 15 3 2 2 2 2" xfId="4570" xr:uid="{703674B0-3FD1-401F-BE2E-C6BE76F1D928}"/>
    <cellStyle name="Millares 15 3 2 2 2 2 2" xfId="12836" xr:uid="{A109D80E-C0B2-438F-BC99-541BF126D4A9}"/>
    <cellStyle name="Millares 15 3 2 2 2 2 2 2" xfId="34339" xr:uid="{17EDD0BF-A883-4CAD-8E37-D7CF5D8DE3E3}"/>
    <cellStyle name="Millares 15 3 2 2 2 2 3" xfId="19471" xr:uid="{9707C4D3-B6D6-463D-B15B-7DB4F0E724AC}"/>
    <cellStyle name="Millares 15 3 2 2 2 2 3 2" xfId="40974" xr:uid="{451A9BB0-BE5B-4336-8B65-6A52E7F623A9}"/>
    <cellStyle name="Millares 15 3 2 2 2 2 4" xfId="26076" xr:uid="{F50C06AF-FE62-4305-899F-CB122ECF6B33}"/>
    <cellStyle name="Millares 15 3 2 2 2 2 5" xfId="47579" xr:uid="{700E3D46-E800-4F27-B9B2-0778348D6BBD}"/>
    <cellStyle name="Millares 15 3 2 2 2 2 6" xfId="54183" xr:uid="{DD9DFA00-F022-46BE-B44B-B84FDE666073}"/>
    <cellStyle name="Millares 15 3 2 2 2 3" xfId="6709" xr:uid="{4C464219-D609-4FF6-983F-C9F5D255672C}"/>
    <cellStyle name="Millares 15 3 2 2 2 3 2" xfId="14975" xr:uid="{B1B6242B-E2B9-4C1E-84E8-C2A4012498D3}"/>
    <cellStyle name="Millares 15 3 2 2 2 3 2 2" xfId="36478" xr:uid="{19957BBF-59F4-4B47-B106-2307C8DB0D6C}"/>
    <cellStyle name="Millares 15 3 2 2 2 3 3" xfId="21610" xr:uid="{647B6EFB-C749-40D1-B7EA-DADBF6371AA9}"/>
    <cellStyle name="Millares 15 3 2 2 2 3 3 2" xfId="43113" xr:uid="{B83D77D7-03BE-4B12-A8C4-7A89651CD7A8}"/>
    <cellStyle name="Millares 15 3 2 2 2 3 4" xfId="28215" xr:uid="{AD8E6D2C-546E-46A7-BBA1-8CC70FA7D466}"/>
    <cellStyle name="Millares 15 3 2 2 2 3 5" xfId="49718" xr:uid="{1C3230AD-B4C8-476E-BD9A-C33C54869BB3}"/>
    <cellStyle name="Millares 15 3 2 2 2 3 6" xfId="56322" xr:uid="{5ADC4B1E-7A7E-420B-9F69-E0B3896ECCDB}"/>
    <cellStyle name="Millares 15 3 2 2 2 4" xfId="8350" xr:uid="{1EFA4A4F-4F8E-4FC0-8F62-0CDE5B265C1F}"/>
    <cellStyle name="Millares 15 3 2 2 2 4 2" xfId="29853" xr:uid="{5578F2EA-4B61-4A58-84E1-95748AA13684}"/>
    <cellStyle name="Millares 15 3 2 2 2 5" xfId="10007" xr:uid="{E5E69051-C464-4C22-BCD5-BAF8D75A43C0}"/>
    <cellStyle name="Millares 15 3 2 2 2 5 2" xfId="31510" xr:uid="{B3067848-333C-43AE-A250-4EA0D1917E55}"/>
    <cellStyle name="Millares 15 3 2 2 2 6" xfId="16642" xr:uid="{96DCECBE-C64D-4929-896B-534A5C527A25}"/>
    <cellStyle name="Millares 15 3 2 2 2 6 2" xfId="38145" xr:uid="{C0502F65-E8A5-4C22-B981-C95257A87F0A}"/>
    <cellStyle name="Millares 15 3 2 2 2 7" xfId="23247" xr:uid="{876B0BB1-1955-4A1C-AC65-E9132D6EBD1A}"/>
    <cellStyle name="Millares 15 3 2 2 2 8" xfId="44750" xr:uid="{6DB66CAA-1D3A-49B3-B91D-3548DD92507E}"/>
    <cellStyle name="Millares 15 3 2 2 2 9" xfId="51354" xr:uid="{84B4B70A-A8FE-4D43-A1FF-7DD6F0B7AF36}"/>
    <cellStyle name="Millares 15 3 2 2 3" xfId="2428" xr:uid="{A22AEF75-12BA-410B-8EE8-74D8010B14E6}"/>
    <cellStyle name="Millares 15 3 2 2 3 2" xfId="10694" xr:uid="{4972FE81-627A-4FE5-82C8-57F677EEBD49}"/>
    <cellStyle name="Millares 15 3 2 2 3 2 2" xfId="32197" xr:uid="{415241BC-02E7-4616-97D2-8112C39B11A6}"/>
    <cellStyle name="Millares 15 3 2 2 3 3" xfId="17329" xr:uid="{1F2A4162-EF51-4193-8D0A-ADCB90D471FE}"/>
    <cellStyle name="Millares 15 3 2 2 3 3 2" xfId="38832" xr:uid="{D6851283-02B9-494A-A269-6134B3605FBD}"/>
    <cellStyle name="Millares 15 3 2 2 3 4" xfId="23934" xr:uid="{C63BFBDD-64FE-4E73-B490-56936118DBFA}"/>
    <cellStyle name="Millares 15 3 2 2 3 5" xfId="45437" xr:uid="{A2B3842A-E79E-4FF8-A801-72F0C2C987CA}"/>
    <cellStyle name="Millares 15 3 2 2 3 6" xfId="52041" xr:uid="{2152F816-0C63-4865-913D-49BDADEE0038}"/>
    <cellStyle name="Millares 15 3 2 2 4" xfId="2945" xr:uid="{DADDACCB-E72F-4A34-9B67-6DC2F8689C52}"/>
    <cellStyle name="Millares 15 3 2 2 4 2" xfId="11211" xr:uid="{68E40332-595E-4357-AA0C-22C370489B6C}"/>
    <cellStyle name="Millares 15 3 2 2 4 2 2" xfId="32714" xr:uid="{482045D1-1AAA-40AC-B848-F7756089AEB5}"/>
    <cellStyle name="Millares 15 3 2 2 4 3" xfId="17846" xr:uid="{656435FA-87C4-4546-AEE7-96BCA7C6DD5F}"/>
    <cellStyle name="Millares 15 3 2 2 4 3 2" xfId="39349" xr:uid="{B214CC02-9CEB-4164-B70A-935953F7AE15}"/>
    <cellStyle name="Millares 15 3 2 2 4 4" xfId="24451" xr:uid="{8A1F5D16-A754-465B-8A49-9E4EC3C04CC3}"/>
    <cellStyle name="Millares 15 3 2 2 4 5" xfId="45954" xr:uid="{FC130BD6-D9EA-48E2-818A-2229313041BC}"/>
    <cellStyle name="Millares 15 3 2 2 4 6" xfId="52558" xr:uid="{1862E1C7-DE32-4DAE-A4A4-5EBFF976B2E3}"/>
    <cellStyle name="Millares 15 3 2 2 5" xfId="3624" xr:uid="{C3C7FB40-7832-4974-8FAC-06FFA229FC51}"/>
    <cellStyle name="Millares 15 3 2 2 5 2" xfId="11890" xr:uid="{5BD6AC82-19FC-4C22-9FDD-55043C6D1438}"/>
    <cellStyle name="Millares 15 3 2 2 5 2 2" xfId="33393" xr:uid="{5C041A67-6B25-4D60-A46E-533B9526BF62}"/>
    <cellStyle name="Millares 15 3 2 2 5 3" xfId="18525" xr:uid="{61E41F2E-69E8-4F9D-A792-947577843746}"/>
    <cellStyle name="Millares 15 3 2 2 5 3 2" xfId="40028" xr:uid="{C42603F3-CB27-48DE-A95B-A5AEFF7C0D68}"/>
    <cellStyle name="Millares 15 3 2 2 5 4" xfId="25130" xr:uid="{1F31A582-C540-4E2E-A96D-1843FDCFA4A0}"/>
    <cellStyle name="Millares 15 3 2 2 5 5" xfId="46633" xr:uid="{A5D59754-F455-42C7-8259-046AD2E04025}"/>
    <cellStyle name="Millares 15 3 2 2 5 6" xfId="53237" xr:uid="{A97D58D1-732C-4682-97AA-22AC6BAC304B}"/>
    <cellStyle name="Millares 15 3 2 2 6" xfId="5089" xr:uid="{4CF4832D-523A-4E0D-B51E-A86F3E3F148F}"/>
    <cellStyle name="Millares 15 3 2 2 6 2" xfId="13355" xr:uid="{83C9651E-CED5-41FB-9B74-D53D800E4111}"/>
    <cellStyle name="Millares 15 3 2 2 6 2 2" xfId="34858" xr:uid="{5CD69A72-A0E6-4AB3-9482-E607BA152EB5}"/>
    <cellStyle name="Millares 15 3 2 2 6 3" xfId="19990" xr:uid="{3AF24BE5-0D85-47BB-8455-2D24123F3EB4}"/>
    <cellStyle name="Millares 15 3 2 2 6 3 2" xfId="41493" xr:uid="{11760BFC-43FA-4841-BD5A-0036DD1C1B61}"/>
    <cellStyle name="Millares 15 3 2 2 6 4" xfId="26595" xr:uid="{34A6A4F2-3B68-4E00-88E9-B1D34663B4A7}"/>
    <cellStyle name="Millares 15 3 2 2 6 5" xfId="48098" xr:uid="{446DFEFB-801F-49F7-B15D-E3F6DC956FEC}"/>
    <cellStyle name="Millares 15 3 2 2 6 6" xfId="54702" xr:uid="{8E961FB1-C02B-44D1-9BF7-48FC1BD79973}"/>
    <cellStyle name="Millares 15 3 2 2 7" xfId="5763" xr:uid="{E029322C-D1C0-42A7-AA31-E39EB3295725}"/>
    <cellStyle name="Millares 15 3 2 2 7 2" xfId="14029" xr:uid="{E730FA85-4E8F-45F0-928D-34236E04DE53}"/>
    <cellStyle name="Millares 15 3 2 2 7 2 2" xfId="35532" xr:uid="{A439A0DA-D56B-4088-A28C-D94E5DB3F8AB}"/>
    <cellStyle name="Millares 15 3 2 2 7 3" xfId="20664" xr:uid="{BA323C91-8BD5-4CD2-841E-09965D7816A8}"/>
    <cellStyle name="Millares 15 3 2 2 7 3 2" xfId="42167" xr:uid="{33F8E314-9F81-4735-8F8F-7614E2C08F8E}"/>
    <cellStyle name="Millares 15 3 2 2 7 4" xfId="27269" xr:uid="{FD22C224-37FE-4320-BA80-C82FEB130C64}"/>
    <cellStyle name="Millares 15 3 2 2 7 5" xfId="48772" xr:uid="{FFF8A4EC-C3B6-484A-931C-B2B599F115CD}"/>
    <cellStyle name="Millares 15 3 2 2 7 6" xfId="55376" xr:uid="{950DA281-C725-41A6-BDCF-802F8C258F67}"/>
    <cellStyle name="Millares 15 3 2 2 8" xfId="7404" xr:uid="{F4CA95F5-48CA-4999-B6BA-DA3276032573}"/>
    <cellStyle name="Millares 15 3 2 2 8 2" xfId="28907" xr:uid="{50BB7374-CFEE-444A-ABD1-75A97A655129}"/>
    <cellStyle name="Millares 15 3 2 2 9" xfId="9061" xr:uid="{1BE41E76-9972-47F0-92AC-79EDDD338141}"/>
    <cellStyle name="Millares 15 3 2 2 9 2" xfId="30564" xr:uid="{D9C011EE-3BA7-41B6-8F1B-A61A3253247E}"/>
    <cellStyle name="Millares 15 3 2 3" xfId="1065" xr:uid="{EF2E37BD-FABF-4FEB-9107-59BE0180E4EF}"/>
    <cellStyle name="Millares 15 3 2 3 2" xfId="3894" xr:uid="{06545195-B51D-425C-8A53-A5E9A391289E}"/>
    <cellStyle name="Millares 15 3 2 3 2 2" xfId="12160" xr:uid="{CFE4DDB2-E748-4B73-8410-2F44E0506064}"/>
    <cellStyle name="Millares 15 3 2 3 2 2 2" xfId="33663" xr:uid="{D8ADDDE6-B5A4-469F-8AF1-D4AC866CF5FE}"/>
    <cellStyle name="Millares 15 3 2 3 2 3" xfId="18795" xr:uid="{C93DADF1-27CF-4EE0-81A8-92B4A3745DD9}"/>
    <cellStyle name="Millares 15 3 2 3 2 3 2" xfId="40298" xr:uid="{8083DFEE-62D9-4E91-BFF3-1A49CDB00581}"/>
    <cellStyle name="Millares 15 3 2 3 2 4" xfId="25400" xr:uid="{0314875F-E578-4A37-8748-16BB18599C40}"/>
    <cellStyle name="Millares 15 3 2 3 2 5" xfId="46903" xr:uid="{94FF32F2-6925-4240-A3D9-6D15D7C4E945}"/>
    <cellStyle name="Millares 15 3 2 3 2 6" xfId="53507" xr:uid="{58822230-1494-46DE-B177-EB398437FBFC}"/>
    <cellStyle name="Millares 15 3 2 3 3" xfId="6033" xr:uid="{0AD6C4A1-2878-40CA-849A-60B9BCDB2A73}"/>
    <cellStyle name="Millares 15 3 2 3 3 2" xfId="14299" xr:uid="{7B03D511-1452-40BB-BB7C-8CFA137CC8BE}"/>
    <cellStyle name="Millares 15 3 2 3 3 2 2" xfId="35802" xr:uid="{61878150-59EF-457B-9DE4-367D70A0E91D}"/>
    <cellStyle name="Millares 15 3 2 3 3 3" xfId="20934" xr:uid="{D802C944-6D3D-46EE-B053-60D3AA6D7C63}"/>
    <cellStyle name="Millares 15 3 2 3 3 3 2" xfId="42437" xr:uid="{664E52E1-D1E9-4D4A-95C4-92FB30F4F900}"/>
    <cellStyle name="Millares 15 3 2 3 3 4" xfId="27539" xr:uid="{89D606C3-018D-48AF-AF64-CF2C75FF2909}"/>
    <cellStyle name="Millares 15 3 2 3 3 5" xfId="49042" xr:uid="{743D85EB-ECAB-4066-BFBC-8A4F535C954A}"/>
    <cellStyle name="Millares 15 3 2 3 3 6" xfId="55646" xr:uid="{9558998A-2F86-48BB-AB2E-5A99D32C030E}"/>
    <cellStyle name="Millares 15 3 2 3 4" xfId="7674" xr:uid="{910A8B45-A17A-4D7C-8F01-9F1B7194122B}"/>
    <cellStyle name="Millares 15 3 2 3 4 2" xfId="29177" xr:uid="{6A659B0F-3DFF-4036-971B-B5F46AC9AA1F}"/>
    <cellStyle name="Millares 15 3 2 3 5" xfId="9331" xr:uid="{0E29F523-4ADE-49F5-84BB-848C946DAA80}"/>
    <cellStyle name="Millares 15 3 2 3 5 2" xfId="30834" xr:uid="{E696E463-C285-4CCE-BDB3-F12A40B74BD2}"/>
    <cellStyle name="Millares 15 3 2 3 6" xfId="15966" xr:uid="{454C3A2B-4BB8-4A2C-B853-2724C73CCB94}"/>
    <cellStyle name="Millares 15 3 2 3 6 2" xfId="37469" xr:uid="{C54C6434-E647-4708-8177-DAFF029C2482}"/>
    <cellStyle name="Millares 15 3 2 3 7" xfId="22571" xr:uid="{0B0973F8-46C4-4CE5-B2E4-B12A525C9FAA}"/>
    <cellStyle name="Millares 15 3 2 3 8" xfId="44074" xr:uid="{FEF477CC-72B6-48C8-8D59-8358340F00FE}"/>
    <cellStyle name="Millares 15 3 2 3 9" xfId="50678" xr:uid="{61DF5285-ABCA-4CAA-AA82-02EB0E7C79BE}"/>
    <cellStyle name="Millares 15 3 2 4" xfId="1461" xr:uid="{CE2258A3-F843-4680-9471-B7E22578EE37}"/>
    <cellStyle name="Millares 15 3 2 4 2" xfId="4290" xr:uid="{EDFCCCC6-CF6C-4C15-8B5A-A6D72AEAC7A3}"/>
    <cellStyle name="Millares 15 3 2 4 2 2" xfId="12556" xr:uid="{7017C061-9A15-4E31-BB64-8F9533417AB6}"/>
    <cellStyle name="Millares 15 3 2 4 2 2 2" xfId="34059" xr:uid="{AF0B77D5-0223-4396-AC1A-A88C39576C4C}"/>
    <cellStyle name="Millares 15 3 2 4 2 3" xfId="19191" xr:uid="{1EA17F57-90C4-4957-8328-09C81B3419F0}"/>
    <cellStyle name="Millares 15 3 2 4 2 3 2" xfId="40694" xr:uid="{006CF431-239B-4AAC-8E50-62202BC36EE4}"/>
    <cellStyle name="Millares 15 3 2 4 2 4" xfId="25796" xr:uid="{B4E7B44F-BC4D-4623-B08B-22453F89F0F9}"/>
    <cellStyle name="Millares 15 3 2 4 2 5" xfId="47299" xr:uid="{8587A293-6187-45C5-9CD1-3EA3EF93BF11}"/>
    <cellStyle name="Millares 15 3 2 4 2 6" xfId="53903" xr:uid="{E864F074-9C6D-4FF4-84B1-E0436D99570A}"/>
    <cellStyle name="Millares 15 3 2 4 3" xfId="6429" xr:uid="{F07B2586-CBD9-41AC-BE88-3E1FB07214FE}"/>
    <cellStyle name="Millares 15 3 2 4 3 2" xfId="14695" xr:uid="{D660CAAF-9BA0-47AF-8EBE-B802C7ADCBF2}"/>
    <cellStyle name="Millares 15 3 2 4 3 2 2" xfId="36198" xr:uid="{9B0ECE9D-E149-4BB0-8E57-F78BE6963644}"/>
    <cellStyle name="Millares 15 3 2 4 3 3" xfId="21330" xr:uid="{D3FC64EC-F8FF-4471-84AE-2CE0B8A1E1E2}"/>
    <cellStyle name="Millares 15 3 2 4 3 3 2" xfId="42833" xr:uid="{5A94917C-6070-4BC7-9B96-7D280C05E082}"/>
    <cellStyle name="Millares 15 3 2 4 3 4" xfId="27935" xr:uid="{15E90400-185F-4F7F-9920-885551AEF37E}"/>
    <cellStyle name="Millares 15 3 2 4 3 5" xfId="49438" xr:uid="{2A3D1F81-0DAB-4112-883D-2D8D976CF8AA}"/>
    <cellStyle name="Millares 15 3 2 4 3 6" xfId="56042" xr:uid="{51A8B93C-42D7-4986-85F5-A114F8C15ECD}"/>
    <cellStyle name="Millares 15 3 2 4 4" xfId="8070" xr:uid="{743C2A25-97A1-4482-BA6C-1175DABF17B4}"/>
    <cellStyle name="Millares 15 3 2 4 4 2" xfId="29573" xr:uid="{3A71081F-1E3F-4B2D-BC96-FBCA537B4EFF}"/>
    <cellStyle name="Millares 15 3 2 4 5" xfId="9727" xr:uid="{925A1363-1B14-4FDC-8E9F-25C9AE9C9DDF}"/>
    <cellStyle name="Millares 15 3 2 4 5 2" xfId="31230" xr:uid="{0B98C548-1B7D-4861-8B01-B75471F86A5B}"/>
    <cellStyle name="Millares 15 3 2 4 6" xfId="16362" xr:uid="{22C0F4CF-76DB-4B1D-852E-C61F80715EB7}"/>
    <cellStyle name="Millares 15 3 2 4 6 2" xfId="37865" xr:uid="{BF443B46-5A29-4E5E-9EEE-9B9C2CE2A390}"/>
    <cellStyle name="Millares 15 3 2 4 7" xfId="22967" xr:uid="{69303916-3679-4905-B843-204742EC06E7}"/>
    <cellStyle name="Millares 15 3 2 4 8" xfId="44470" xr:uid="{DCBF3353-F671-4001-99F4-8493D27D6032}"/>
    <cellStyle name="Millares 15 3 2 4 9" xfId="51074" xr:uid="{6AD90EEE-A74B-4940-9693-5B63715C2917}"/>
    <cellStyle name="Millares 15 3 2 5" xfId="2148" xr:uid="{E1E3C470-161B-496F-BCC6-82F33C4183E2}"/>
    <cellStyle name="Millares 15 3 2 5 2" xfId="10414" xr:uid="{FB6F798C-0327-4FCC-8A42-119F5CE03121}"/>
    <cellStyle name="Millares 15 3 2 5 2 2" xfId="31917" xr:uid="{F2FE23CA-E902-43DB-84CF-FF887415AB64}"/>
    <cellStyle name="Millares 15 3 2 5 3" xfId="17049" xr:uid="{C3A31DF5-50A5-4641-A3EF-3292903B9B6B}"/>
    <cellStyle name="Millares 15 3 2 5 3 2" xfId="38552" xr:uid="{464E59C9-0BAA-466E-B102-BAD4F8C2F2F7}"/>
    <cellStyle name="Millares 15 3 2 5 4" xfId="23654" xr:uid="{AE67DA5B-1BB0-4975-A271-D6D8A2ABF054}"/>
    <cellStyle name="Millares 15 3 2 5 5" xfId="45157" xr:uid="{ECA9DB30-6E19-4938-A302-B55E759DC892}"/>
    <cellStyle name="Millares 15 3 2 5 6" xfId="51761" xr:uid="{09BFA316-7FC6-49A1-842F-0ED784BF9657}"/>
    <cellStyle name="Millares 15 3 2 6" xfId="2695" xr:uid="{76112734-2F8E-40A1-BF59-FB627624E89E}"/>
    <cellStyle name="Millares 15 3 2 6 2" xfId="10961" xr:uid="{4C7A63F2-2829-4E25-9D86-558D0AB08AD6}"/>
    <cellStyle name="Millares 15 3 2 6 2 2" xfId="32464" xr:uid="{B9F4501F-9021-41CE-BC0B-6AAC282F7785}"/>
    <cellStyle name="Millares 15 3 2 6 3" xfId="17596" xr:uid="{DB920389-7325-4C4A-A0F0-AFCFBE2E3465}"/>
    <cellStyle name="Millares 15 3 2 6 3 2" xfId="39099" xr:uid="{18546AC5-76D1-4A73-AE28-056F2C849D0D}"/>
    <cellStyle name="Millares 15 3 2 6 4" xfId="24201" xr:uid="{FA295ED8-EDA0-4BF8-88FC-F10C67E14CA5}"/>
    <cellStyle name="Millares 15 3 2 6 5" xfId="45704" xr:uid="{47BF6102-B3D2-4C3E-A55F-5968A72FBA67}"/>
    <cellStyle name="Millares 15 3 2 6 6" xfId="52308" xr:uid="{8ADF55FC-5A3B-4902-BB25-2CA8FA567A8A}"/>
    <cellStyle name="Millares 15 3 2 7" xfId="3344" xr:uid="{41CEAB5C-AAAC-4C96-BC52-7094AE004EEA}"/>
    <cellStyle name="Millares 15 3 2 7 2" xfId="11610" xr:uid="{4E4C5A80-F9EF-4952-827E-543D63A4A679}"/>
    <cellStyle name="Millares 15 3 2 7 2 2" xfId="33113" xr:uid="{3E3BCDFF-9E0C-40C1-8362-02B329E7FA74}"/>
    <cellStyle name="Millares 15 3 2 7 3" xfId="18245" xr:uid="{8D844A1A-935B-497D-A105-DDFE9723FD8A}"/>
    <cellStyle name="Millares 15 3 2 7 3 2" xfId="39748" xr:uid="{86188869-6F8A-491A-A52A-34DFDBC06141}"/>
    <cellStyle name="Millares 15 3 2 7 4" xfId="24850" xr:uid="{A6483E9D-3550-45B5-B9A0-39534E1BFD11}"/>
    <cellStyle name="Millares 15 3 2 7 5" xfId="46353" xr:uid="{0138E56C-7280-4A12-8EE5-E30C7D4A34ED}"/>
    <cellStyle name="Millares 15 3 2 7 6" xfId="52957" xr:uid="{0040DA25-FB50-43D0-A628-B8D6C6883E4B}"/>
    <cellStyle name="Millares 15 3 2 8" xfId="4839" xr:uid="{C8158C85-92DA-47AB-BD67-BB4139ADD9C5}"/>
    <cellStyle name="Millares 15 3 2 8 2" xfId="13105" xr:uid="{D024D405-433A-4EA6-9386-A5BEA4E55AD7}"/>
    <cellStyle name="Millares 15 3 2 8 2 2" xfId="34608" xr:uid="{1833A918-3633-4A33-9590-179157597426}"/>
    <cellStyle name="Millares 15 3 2 8 3" xfId="19740" xr:uid="{35956372-A898-465B-A9CC-93BE3DB62D4C}"/>
    <cellStyle name="Millares 15 3 2 8 3 2" xfId="41243" xr:uid="{7BB599B9-A106-4B40-BCC3-CD02150D17A2}"/>
    <cellStyle name="Millares 15 3 2 8 4" xfId="26345" xr:uid="{9E1BFB5B-CB73-4829-ABF2-C9891F90C7EC}"/>
    <cellStyle name="Millares 15 3 2 8 5" xfId="47848" xr:uid="{6F211E97-4A62-40BD-857E-19CAD66EB926}"/>
    <cellStyle name="Millares 15 3 2 8 6" xfId="54452" xr:uid="{702A873C-E96C-4A89-9852-D9600991D668}"/>
    <cellStyle name="Millares 15 3 2 9" xfId="5483" xr:uid="{00CE1881-97C6-4AD8-BE13-A6905D4B42F7}"/>
    <cellStyle name="Millares 15 3 2 9 2" xfId="13749" xr:uid="{8369F0F1-F61F-418A-A2FE-5F5A65F40D02}"/>
    <cellStyle name="Millares 15 3 2 9 2 2" xfId="35252" xr:uid="{1342F2F2-1226-40FD-A9EA-4A5452649842}"/>
    <cellStyle name="Millares 15 3 2 9 3" xfId="20384" xr:uid="{CC1FDB83-60C5-43CA-AE8A-1BE2A915AB81}"/>
    <cellStyle name="Millares 15 3 2 9 3 2" xfId="41887" xr:uid="{8999AC80-5130-417E-905A-FD31455C846F}"/>
    <cellStyle name="Millares 15 3 2 9 4" xfId="26989" xr:uid="{0324799A-E708-4FA6-B17D-AC1AE8FC8636}"/>
    <cellStyle name="Millares 15 3 2 9 5" xfId="48492" xr:uid="{E6B2242B-F668-4553-9304-C2B1C2302F03}"/>
    <cellStyle name="Millares 15 3 2 9 6" xfId="55096" xr:uid="{8EEB518E-ADAF-452C-9F3B-609994E6A0DC}"/>
    <cellStyle name="Millares 15 3 3" xfId="385" xr:uid="{BA84C241-2539-4776-B677-6B836C2C6E4D}"/>
    <cellStyle name="Millares 15 3 3 10" xfId="15288" xr:uid="{FEF56003-B647-4AB5-A2CF-A69E935E7E70}"/>
    <cellStyle name="Millares 15 3 3 10 2" xfId="36791" xr:uid="{A227D33D-B7EF-430D-88BC-0272F0DF44F0}"/>
    <cellStyle name="Millares 15 3 3 11" xfId="21893" xr:uid="{B107107A-DCD3-4132-B920-966840BD7FF9}"/>
    <cellStyle name="Millares 15 3 3 12" xfId="43396" xr:uid="{39D95ECC-5768-4306-940F-C87FB8604095}"/>
    <cellStyle name="Millares 15 3 3 13" xfId="50000" xr:uid="{A5ECAC73-B046-4AFA-901C-8CA5FCE3BC68}"/>
    <cellStyle name="Millares 15 3 3 2" xfId="1333" xr:uid="{F3A5C7AF-C894-47D7-BC19-B69D33D9D85F}"/>
    <cellStyle name="Millares 15 3 3 2 2" xfId="4162" xr:uid="{F9BCC79E-000E-49D4-83C3-A49F039DB7EE}"/>
    <cellStyle name="Millares 15 3 3 2 2 2" xfId="12428" xr:uid="{4E6EA68F-CF3A-49A4-A188-D24C007D4841}"/>
    <cellStyle name="Millares 15 3 3 2 2 2 2" xfId="33931" xr:uid="{FCB7B94B-A038-49BF-98BB-A7533A1A5C0F}"/>
    <cellStyle name="Millares 15 3 3 2 2 3" xfId="19063" xr:uid="{3AD1CC96-7CAF-4AD6-BA76-75733ACE2FC7}"/>
    <cellStyle name="Millares 15 3 3 2 2 3 2" xfId="40566" xr:uid="{9DC94EE1-4A49-4784-91D0-7C5A42640C81}"/>
    <cellStyle name="Millares 15 3 3 2 2 4" xfId="25668" xr:uid="{1B2D85E1-08E1-4C42-A541-2A050DFA7AC3}"/>
    <cellStyle name="Millares 15 3 3 2 2 5" xfId="47171" xr:uid="{40E9A3CD-AA02-4A9D-8656-4AC602398931}"/>
    <cellStyle name="Millares 15 3 3 2 2 6" xfId="53775" xr:uid="{AE1785C5-F3FD-4558-B84A-DB4C22E42DC9}"/>
    <cellStyle name="Millares 15 3 3 2 3" xfId="6301" xr:uid="{9D07C827-2621-4240-96C3-38B294207C41}"/>
    <cellStyle name="Millares 15 3 3 2 3 2" xfId="14567" xr:uid="{98BD77DC-3050-4E21-B457-CD56EDB85779}"/>
    <cellStyle name="Millares 15 3 3 2 3 2 2" xfId="36070" xr:uid="{008B84B0-1DE3-4A32-963A-7AAB537C33C4}"/>
    <cellStyle name="Millares 15 3 3 2 3 3" xfId="21202" xr:uid="{A9B9FFC2-7E20-4CCE-927E-6181FE95B41C}"/>
    <cellStyle name="Millares 15 3 3 2 3 3 2" xfId="42705" xr:uid="{F222EBE4-7AB4-4553-9DA8-A2F401062296}"/>
    <cellStyle name="Millares 15 3 3 2 3 4" xfId="27807" xr:uid="{4CDE7A4D-02D9-46A4-98F9-D110AA369CCD}"/>
    <cellStyle name="Millares 15 3 3 2 3 5" xfId="49310" xr:uid="{E491ADA7-483C-4F4F-B629-3C9DB694FF11}"/>
    <cellStyle name="Millares 15 3 3 2 3 6" xfId="55914" xr:uid="{598FF00E-D1C3-4F76-BEA8-5B87DFCD1BBC}"/>
    <cellStyle name="Millares 15 3 3 2 4" xfId="7942" xr:uid="{A77573F2-9AA0-418E-85F4-8AEB86F457F5}"/>
    <cellStyle name="Millares 15 3 3 2 4 2" xfId="29445" xr:uid="{65EF4A42-C7FA-49B4-AD96-88A0F4E341CE}"/>
    <cellStyle name="Millares 15 3 3 2 5" xfId="9599" xr:uid="{CEED64E9-6078-4008-B74B-D5385E9ECB86}"/>
    <cellStyle name="Millares 15 3 3 2 5 2" xfId="31102" xr:uid="{B6C2C6AC-D21D-433B-AC60-55ED173B1043}"/>
    <cellStyle name="Millares 15 3 3 2 6" xfId="16234" xr:uid="{FAF3894C-0C88-4835-806B-8AE1F3085202}"/>
    <cellStyle name="Millares 15 3 3 2 6 2" xfId="37737" xr:uid="{A7954703-E731-410D-989B-F918CA5A8C81}"/>
    <cellStyle name="Millares 15 3 3 2 7" xfId="22839" xr:uid="{24ACE547-56D0-472E-B647-93164CF39992}"/>
    <cellStyle name="Millares 15 3 3 2 8" xfId="44342" xr:uid="{27931220-70B7-4543-86F4-BBC096BA076A}"/>
    <cellStyle name="Millares 15 3 3 2 9" xfId="50946" xr:uid="{0D075437-BC8F-4AA2-BBC8-C1098BA77456}"/>
    <cellStyle name="Millares 15 3 3 3" xfId="2020" xr:uid="{C59BD565-8DA8-4F13-B20F-AAD53C08DDAA}"/>
    <cellStyle name="Millares 15 3 3 3 2" xfId="10286" xr:uid="{D56D52A3-F945-4028-A1D8-84D30E9C0EC3}"/>
    <cellStyle name="Millares 15 3 3 3 2 2" xfId="31789" xr:uid="{8753B28E-FC80-4831-BCCD-C4E6827FC720}"/>
    <cellStyle name="Millares 15 3 3 3 3" xfId="16921" xr:uid="{B14515BB-AC3C-424A-BDA4-4CE38BC65B44}"/>
    <cellStyle name="Millares 15 3 3 3 3 2" xfId="38424" xr:uid="{1F94D113-92EC-4E45-A6CA-18DF347A5F65}"/>
    <cellStyle name="Millares 15 3 3 3 4" xfId="23526" xr:uid="{623341E4-3BE9-4D6F-8214-9B154565CDCF}"/>
    <cellStyle name="Millares 15 3 3 3 5" xfId="45029" xr:uid="{093051C7-D5E1-4C74-A37A-FDEA96F88393}"/>
    <cellStyle name="Millares 15 3 3 3 6" xfId="51633" xr:uid="{5C7D0449-8529-4433-980C-B4F2E962EB4F}"/>
    <cellStyle name="Millares 15 3 3 4" xfId="2819" xr:uid="{B37E7CB7-2156-409E-9CB0-1C5D06AC6157}"/>
    <cellStyle name="Millares 15 3 3 4 2" xfId="11085" xr:uid="{E6A98E50-D619-4A7B-A489-2DFB604EC5D4}"/>
    <cellStyle name="Millares 15 3 3 4 2 2" xfId="32588" xr:uid="{C10793CD-5364-403F-813C-085578C7467C}"/>
    <cellStyle name="Millares 15 3 3 4 3" xfId="17720" xr:uid="{0A8CA6D0-60E7-43A1-8B78-EBE7722AEF0F}"/>
    <cellStyle name="Millares 15 3 3 4 3 2" xfId="39223" xr:uid="{81B5E55D-3818-4349-AB69-81B4D94511CE}"/>
    <cellStyle name="Millares 15 3 3 4 4" xfId="24325" xr:uid="{567EDFD8-4276-4D0F-9CAB-678553D18EF7}"/>
    <cellStyle name="Millares 15 3 3 4 5" xfId="45828" xr:uid="{2981FD86-5350-48D0-AA15-1AC5BEC1E318}"/>
    <cellStyle name="Millares 15 3 3 4 6" xfId="52432" xr:uid="{1D85B1C2-9C87-48B7-A0C5-9E2C94EE4C25}"/>
    <cellStyle name="Millares 15 3 3 5" xfId="3216" xr:uid="{68D7B6EB-6621-4A56-94EF-B1B4C269EDEB}"/>
    <cellStyle name="Millares 15 3 3 5 2" xfId="11482" xr:uid="{BFC31C35-C412-4A25-B130-566F5B842737}"/>
    <cellStyle name="Millares 15 3 3 5 2 2" xfId="32985" xr:uid="{42365E5A-C123-4D32-A786-793F3DCE1DE6}"/>
    <cellStyle name="Millares 15 3 3 5 3" xfId="18117" xr:uid="{C7DC3327-165A-46B9-963F-0DB4D562408A}"/>
    <cellStyle name="Millares 15 3 3 5 3 2" xfId="39620" xr:uid="{1D6526CE-1986-4337-8837-B1883878BFB7}"/>
    <cellStyle name="Millares 15 3 3 5 4" xfId="24722" xr:uid="{C8EC60AD-2A6E-4A70-BA65-DEAC7EF561F4}"/>
    <cellStyle name="Millares 15 3 3 5 5" xfId="46225" xr:uid="{8038E705-551E-4D60-94C0-FF4B650A4A2A}"/>
    <cellStyle name="Millares 15 3 3 5 6" xfId="52829" xr:uid="{2B0329B0-D941-46D6-906E-9F0D38D1909F}"/>
    <cellStyle name="Millares 15 3 3 6" xfId="4963" xr:uid="{1F0E7386-04A0-41F7-839C-832C51365E0D}"/>
    <cellStyle name="Millares 15 3 3 6 2" xfId="13229" xr:uid="{982AF28A-E3F2-46BB-8ED6-73E37D1EE7BA}"/>
    <cellStyle name="Millares 15 3 3 6 2 2" xfId="34732" xr:uid="{16E6B129-E4E9-4706-BF39-B308C8E2576D}"/>
    <cellStyle name="Millares 15 3 3 6 3" xfId="19864" xr:uid="{7FBD245A-2CC2-46D3-BA6A-F2C488F4CCEF}"/>
    <cellStyle name="Millares 15 3 3 6 3 2" xfId="41367" xr:uid="{4854A77A-5D89-4E44-99A0-4B0F95F1CE9D}"/>
    <cellStyle name="Millares 15 3 3 6 4" xfId="26469" xr:uid="{E59C4573-EC46-474F-85CE-9F6A1CA40F28}"/>
    <cellStyle name="Millares 15 3 3 6 5" xfId="47972" xr:uid="{97C53F04-FA2F-4014-8C04-0951BB21DE3B}"/>
    <cellStyle name="Millares 15 3 3 6 6" xfId="54576" xr:uid="{B6C5752B-DFE2-47EF-BFE3-0B5C7861F62E}"/>
    <cellStyle name="Millares 15 3 3 7" xfId="5355" xr:uid="{D32B9EBC-47D3-45D3-8E7E-E9A3D0CB5CB5}"/>
    <cellStyle name="Millares 15 3 3 7 2" xfId="13621" xr:uid="{4E496B0A-7E84-4B1F-AE6D-9CA7620CC015}"/>
    <cellStyle name="Millares 15 3 3 7 2 2" xfId="35124" xr:uid="{DEFB610B-297E-4190-84BD-1F23A9EFAA5D}"/>
    <cellStyle name="Millares 15 3 3 7 3" xfId="20256" xr:uid="{064F4A4A-803B-4190-882D-28AD506165CA}"/>
    <cellStyle name="Millares 15 3 3 7 3 2" xfId="41759" xr:uid="{A1D49137-4F1F-4B08-85D2-8BDE244B33F1}"/>
    <cellStyle name="Millares 15 3 3 7 4" xfId="26861" xr:uid="{2A0797AD-2733-42B8-9B4A-D833305E26CF}"/>
    <cellStyle name="Millares 15 3 3 7 5" xfId="48364" xr:uid="{B06ABB4B-750E-48C2-847C-12EBD7087BED}"/>
    <cellStyle name="Millares 15 3 3 7 6" xfId="54968" xr:uid="{4656BADD-A6BF-438F-A54B-D2FDF0280432}"/>
    <cellStyle name="Millares 15 3 3 8" xfId="6996" xr:uid="{A9B9D555-1673-48D9-A045-2280516AD6AA}"/>
    <cellStyle name="Millares 15 3 3 8 2" xfId="28499" xr:uid="{1AE948A2-03BF-414D-B7B3-1BEBECC17CF0}"/>
    <cellStyle name="Millares 15 3 3 9" xfId="8652" xr:uid="{AAEB03C7-42B5-461A-BEF2-2D176C9BB9A6}"/>
    <cellStyle name="Millares 15 3 3 9 2" xfId="30155" xr:uid="{CFA790CC-8771-43A3-9BEB-DAF19B69E0D0}"/>
    <cellStyle name="Millares 15 3 4" xfId="669" xr:uid="{CAF72ADE-6F4C-44A5-920A-C759E96FA43F}"/>
    <cellStyle name="Millares 15 3 4 10" xfId="43678" xr:uid="{D32EF837-462A-40D2-A379-AE08E80764A4}"/>
    <cellStyle name="Millares 15 3 4 11" xfId="50282" xr:uid="{64CC4C50-7C41-4484-B915-05EBF1A28F0D}"/>
    <cellStyle name="Millares 15 3 4 2" xfId="1615" xr:uid="{082C37B3-05A5-474E-AD2C-48C839760516}"/>
    <cellStyle name="Millares 15 3 4 2 2" xfId="4444" xr:uid="{8681A1F6-8CCB-4002-98F3-687668BFB0AC}"/>
    <cellStyle name="Millares 15 3 4 2 2 2" xfId="12710" xr:uid="{E90D1206-D7AA-43AE-AD29-35645BA013AF}"/>
    <cellStyle name="Millares 15 3 4 2 2 2 2" xfId="34213" xr:uid="{7D1B7F92-D425-41FE-9FDC-8951252FCA41}"/>
    <cellStyle name="Millares 15 3 4 2 2 3" xfId="19345" xr:uid="{6C8829A1-9E46-4108-A52D-633319153CAA}"/>
    <cellStyle name="Millares 15 3 4 2 2 3 2" xfId="40848" xr:uid="{A6727591-4180-40A5-A025-6AB03B5F3EE2}"/>
    <cellStyle name="Millares 15 3 4 2 2 4" xfId="25950" xr:uid="{1FAD02B0-31DD-4A5A-8DAE-54B1FE206012}"/>
    <cellStyle name="Millares 15 3 4 2 2 5" xfId="47453" xr:uid="{FE2FBBCA-9475-49D6-9AB1-0C5CFB080295}"/>
    <cellStyle name="Millares 15 3 4 2 2 6" xfId="54057" xr:uid="{54DB5B07-5B20-4082-9A07-3F3B7FF3AB2B}"/>
    <cellStyle name="Millares 15 3 4 2 3" xfId="6583" xr:uid="{BFA0971F-1770-4F19-A40F-576931A3CCA7}"/>
    <cellStyle name="Millares 15 3 4 2 3 2" xfId="14849" xr:uid="{4F73627D-901E-4274-B801-1917FBEC23BA}"/>
    <cellStyle name="Millares 15 3 4 2 3 2 2" xfId="36352" xr:uid="{B2AE268F-8AA3-4F01-8D94-F112CDED714E}"/>
    <cellStyle name="Millares 15 3 4 2 3 3" xfId="21484" xr:uid="{AE99685D-9175-4F1A-BE9F-6AF2D6D41915}"/>
    <cellStyle name="Millares 15 3 4 2 3 3 2" xfId="42987" xr:uid="{F38E6622-0F9D-4C86-8641-D24484F77561}"/>
    <cellStyle name="Millares 15 3 4 2 3 4" xfId="28089" xr:uid="{A83EAA1A-947A-47A5-B320-FC59FC66CAD0}"/>
    <cellStyle name="Millares 15 3 4 2 3 5" xfId="49592" xr:uid="{1A23FFF0-697C-4D6A-9A78-76204E78B498}"/>
    <cellStyle name="Millares 15 3 4 2 3 6" xfId="56196" xr:uid="{C1475015-77FF-4138-9206-572939786906}"/>
    <cellStyle name="Millares 15 3 4 2 4" xfId="8224" xr:uid="{7F381041-FBB2-48AA-B060-B1B564168B26}"/>
    <cellStyle name="Millares 15 3 4 2 4 2" xfId="29727" xr:uid="{640395A1-7C4A-43BD-94E0-DD564597FC22}"/>
    <cellStyle name="Millares 15 3 4 2 5" xfId="9881" xr:uid="{EDA62874-6A21-4239-B941-2FA2E42B925F}"/>
    <cellStyle name="Millares 15 3 4 2 5 2" xfId="31384" xr:uid="{E4D65948-9DFA-49B4-B98E-75D9E6264DA6}"/>
    <cellStyle name="Millares 15 3 4 2 6" xfId="16516" xr:uid="{02ED2D4F-72C2-47F1-B632-C72145E62FC2}"/>
    <cellStyle name="Millares 15 3 4 2 6 2" xfId="38019" xr:uid="{2B24DAC3-D2C8-4CC8-A3FA-D4FBB5D29B36}"/>
    <cellStyle name="Millares 15 3 4 2 7" xfId="23121" xr:uid="{F1F57713-E3A1-41DA-A249-F16F290B498D}"/>
    <cellStyle name="Millares 15 3 4 2 8" xfId="44624" xr:uid="{A34E1C9A-6291-4975-84DC-9370736D5925}"/>
    <cellStyle name="Millares 15 3 4 2 9" xfId="51228" xr:uid="{2647E72C-D75D-42E3-9F71-9CF2E826A5EA}"/>
    <cellStyle name="Millares 15 3 4 3" xfId="2302" xr:uid="{9D67E0EC-0366-481C-8D76-AFAB26D8C25F}"/>
    <cellStyle name="Millares 15 3 4 3 2" xfId="10568" xr:uid="{4B4FD6B1-18FF-4478-8936-256EE63F8B32}"/>
    <cellStyle name="Millares 15 3 4 3 2 2" xfId="32071" xr:uid="{08707FBA-5B1B-4991-B8E0-67651BBD502B}"/>
    <cellStyle name="Millares 15 3 4 3 3" xfId="17203" xr:uid="{0A067518-7081-40FD-BD02-C59314AE3FF8}"/>
    <cellStyle name="Millares 15 3 4 3 3 2" xfId="38706" xr:uid="{54D2BF12-0D34-47D9-B8A9-DA52F989DE59}"/>
    <cellStyle name="Millares 15 3 4 3 4" xfId="23808" xr:uid="{54983E3E-43FF-4E3B-ABBE-9F5FDDF8B43E}"/>
    <cellStyle name="Millares 15 3 4 3 5" xfId="45311" xr:uid="{00191C1F-F548-4DF0-85D8-E4DEEB7C53F2}"/>
    <cellStyle name="Millares 15 3 4 3 6" xfId="51915" xr:uid="{1A3FB2B1-6C72-4646-A020-3EA6E8ED2197}"/>
    <cellStyle name="Millares 15 3 4 4" xfId="3498" xr:uid="{2C7594AF-62BC-48F2-9CA4-4A8C9ADA7378}"/>
    <cellStyle name="Millares 15 3 4 4 2" xfId="11764" xr:uid="{8D8897B2-548C-445C-A1F9-A851741AEC3F}"/>
    <cellStyle name="Millares 15 3 4 4 2 2" xfId="33267" xr:uid="{74E187B6-8A5C-4B2B-8D96-9802D53994F3}"/>
    <cellStyle name="Millares 15 3 4 4 3" xfId="18399" xr:uid="{9499FBBB-6800-41F5-9DBD-B18FF3D56A89}"/>
    <cellStyle name="Millares 15 3 4 4 3 2" xfId="39902" xr:uid="{C0581926-9EF8-47EB-B07F-103DC3130B4A}"/>
    <cellStyle name="Millares 15 3 4 4 4" xfId="25004" xr:uid="{41A69037-8815-42FC-A3A5-AA2982174386}"/>
    <cellStyle name="Millares 15 3 4 4 5" xfId="46507" xr:uid="{C28A3B35-13A3-4C7D-A29C-0E9E7471CF91}"/>
    <cellStyle name="Millares 15 3 4 4 6" xfId="53111" xr:uid="{2B43A257-F96D-4D7E-8068-EA704DE64153}"/>
    <cellStyle name="Millares 15 3 4 5" xfId="5637" xr:uid="{FF476C3E-2F26-4391-8E0F-1B4B77A7725A}"/>
    <cellStyle name="Millares 15 3 4 5 2" xfId="13903" xr:uid="{392D4F4E-7E11-4A1B-AD24-52F0E1EF95A0}"/>
    <cellStyle name="Millares 15 3 4 5 2 2" xfId="35406" xr:uid="{7EA87F0A-7516-45D8-90CB-5F1F46F3ED10}"/>
    <cellStyle name="Millares 15 3 4 5 3" xfId="20538" xr:uid="{B69306C3-F6FA-4774-AE55-CA37F337589B}"/>
    <cellStyle name="Millares 15 3 4 5 3 2" xfId="42041" xr:uid="{C4CE76FC-9C98-48E6-9A2A-478C2572D753}"/>
    <cellStyle name="Millares 15 3 4 5 4" xfId="27143" xr:uid="{E0A5B5EE-C0A4-4C41-B8ED-CF3C512D6838}"/>
    <cellStyle name="Millares 15 3 4 5 5" xfId="48646" xr:uid="{4DEF5DF6-9995-4CB7-AC90-905D788EB70F}"/>
    <cellStyle name="Millares 15 3 4 5 6" xfId="55250" xr:uid="{D79E2C45-A336-4773-A95C-2D218F8CDAB8}"/>
    <cellStyle name="Millares 15 3 4 6" xfId="7278" xr:uid="{74F7C834-AE92-425B-BDBF-44675A1C7517}"/>
    <cellStyle name="Millares 15 3 4 6 2" xfId="28781" xr:uid="{406F10C8-1A4B-4055-A3BA-5B4E6D1AF49D}"/>
    <cellStyle name="Millares 15 3 4 7" xfId="8935" xr:uid="{82FF087E-9CE5-478B-A4DD-F072B982C317}"/>
    <cellStyle name="Millares 15 3 4 7 2" xfId="30438" xr:uid="{193DB9EC-87D6-4F2D-9598-6240CD8B0633}"/>
    <cellStyle name="Millares 15 3 4 8" xfId="15570" xr:uid="{4BE1ABD4-9183-4067-810E-2633FE070088}"/>
    <cellStyle name="Millares 15 3 4 8 2" xfId="37073" xr:uid="{97370644-5F07-4E95-A1BF-032550A1AA86}"/>
    <cellStyle name="Millares 15 3 4 9" xfId="22175" xr:uid="{FC89CBFD-67EB-48B8-9D12-C1CA0864AF73}"/>
    <cellStyle name="Millares 15 3 5" xfId="937" xr:uid="{30C1196B-01EF-4B21-A274-3811CB27DA09}"/>
    <cellStyle name="Millares 15 3 5 2" xfId="3766" xr:uid="{B05F2418-8021-49AD-A2EC-766D9E07440F}"/>
    <cellStyle name="Millares 15 3 5 2 2" xfId="12032" xr:uid="{58894F93-FBB4-4DAF-BFAC-E8CA0F79349A}"/>
    <cellStyle name="Millares 15 3 5 2 2 2" xfId="33535" xr:uid="{2B977172-2FC4-416F-813E-69BFE062FE2E}"/>
    <cellStyle name="Millares 15 3 5 2 3" xfId="18667" xr:uid="{5E230A5B-CFF0-41D7-B02D-7C184A662990}"/>
    <cellStyle name="Millares 15 3 5 2 3 2" xfId="40170" xr:uid="{AC02A223-0641-478F-8898-B5F89A5395AC}"/>
    <cellStyle name="Millares 15 3 5 2 4" xfId="25272" xr:uid="{D9758A82-E9E9-456C-BD20-F5CEC06C99B6}"/>
    <cellStyle name="Millares 15 3 5 2 5" xfId="46775" xr:uid="{8FBC22BE-816D-47A9-A305-E48BFCFA6E9A}"/>
    <cellStyle name="Millares 15 3 5 2 6" xfId="53379" xr:uid="{A733C0DE-1E40-46AE-8F1B-4038FAD07AFD}"/>
    <cellStyle name="Millares 15 3 5 3" xfId="5905" xr:uid="{99A48FB2-4EE9-42EB-B570-1BFA1C8A0352}"/>
    <cellStyle name="Millares 15 3 5 3 2" xfId="14171" xr:uid="{7C0CCF71-5538-4F90-9D90-832AAC23DB2C}"/>
    <cellStyle name="Millares 15 3 5 3 2 2" xfId="35674" xr:uid="{8AFB374F-43A0-4DB2-9BD6-586AB1FE63EC}"/>
    <cellStyle name="Millares 15 3 5 3 3" xfId="20806" xr:uid="{989BFB80-4589-4C69-87A2-9816CA537A86}"/>
    <cellStyle name="Millares 15 3 5 3 3 2" xfId="42309" xr:uid="{0AAD117E-DA03-4AA9-8FA5-EAC00901293C}"/>
    <cellStyle name="Millares 15 3 5 3 4" xfId="27411" xr:uid="{E91C09E6-E9A4-423D-BAD8-7C19373EF192}"/>
    <cellStyle name="Millares 15 3 5 3 5" xfId="48914" xr:uid="{F6C75E81-5596-4E8A-8237-16D3753F070B}"/>
    <cellStyle name="Millares 15 3 5 3 6" xfId="55518" xr:uid="{C0F570B3-20BE-455A-9846-48919C1D13E4}"/>
    <cellStyle name="Millares 15 3 5 4" xfId="7546" xr:uid="{30FFF9CC-2971-4CC0-A80A-33906579CB8A}"/>
    <cellStyle name="Millares 15 3 5 4 2" xfId="29049" xr:uid="{BA892D3E-82FD-4FC7-921A-859689577809}"/>
    <cellStyle name="Millares 15 3 5 5" xfId="9203" xr:uid="{1B9587D6-AFB0-451C-BCDF-3FA50C68866C}"/>
    <cellStyle name="Millares 15 3 5 5 2" xfId="30706" xr:uid="{811BF01B-367C-4931-A3C8-F495672FBE17}"/>
    <cellStyle name="Millares 15 3 5 6" xfId="15838" xr:uid="{469791B4-6926-4FB6-8BC4-98542D66C3CA}"/>
    <cellStyle name="Millares 15 3 5 6 2" xfId="37341" xr:uid="{CCF0DB3C-052B-4180-8162-6429B3A5FBC2}"/>
    <cellStyle name="Millares 15 3 5 7" xfId="22443" xr:uid="{3CEDC934-DC99-40A0-9469-F293EB1731B1}"/>
    <cellStyle name="Millares 15 3 5 8" xfId="43946" xr:uid="{390BF378-0C75-4301-AEBA-2E4C888D0D83}"/>
    <cellStyle name="Millares 15 3 5 9" xfId="50550" xr:uid="{E038DFFA-F36D-415B-81EB-BAAD5A351C9B}"/>
    <cellStyle name="Millares 15 3 6" xfId="1198" xr:uid="{B7923C30-ED43-4BD2-8365-58527B87B2EE}"/>
    <cellStyle name="Millares 15 3 6 2" xfId="4027" xr:uid="{4DAF4531-284E-4FC5-A46F-7514E9790F43}"/>
    <cellStyle name="Millares 15 3 6 2 2" xfId="12293" xr:uid="{599DF099-CAC0-4AEA-B418-1A6E520D7E7C}"/>
    <cellStyle name="Millares 15 3 6 2 2 2" xfId="33796" xr:uid="{2F33528F-496C-4171-9C9A-BC6D6B95B9B6}"/>
    <cellStyle name="Millares 15 3 6 2 3" xfId="18928" xr:uid="{8A555B72-8CCE-4DCE-B597-F86869F1B6DD}"/>
    <cellStyle name="Millares 15 3 6 2 3 2" xfId="40431" xr:uid="{DFBF9CB9-C1D3-4917-9DC7-76FD24E49082}"/>
    <cellStyle name="Millares 15 3 6 2 4" xfId="25533" xr:uid="{42B9AC2B-4A35-4EC2-9163-B9531A3C8BC7}"/>
    <cellStyle name="Millares 15 3 6 2 5" xfId="47036" xr:uid="{8EC145F0-4657-4AFC-9B6F-5CE48DEBAE43}"/>
    <cellStyle name="Millares 15 3 6 2 6" xfId="53640" xr:uid="{A92760AA-4F31-4DF4-994E-EE450E745BE1}"/>
    <cellStyle name="Millares 15 3 6 3" xfId="6166" xr:uid="{1AA70E4F-69D6-4A2A-80AD-41809A446128}"/>
    <cellStyle name="Millares 15 3 6 3 2" xfId="14432" xr:uid="{DC8F7AB5-C8B6-4968-8A99-4BC8EA9F84DC}"/>
    <cellStyle name="Millares 15 3 6 3 2 2" xfId="35935" xr:uid="{BE5E7A43-286A-4E0A-B708-5849775C89B0}"/>
    <cellStyle name="Millares 15 3 6 3 3" xfId="21067" xr:uid="{542E505A-C9FA-41F5-A97E-95FFCEB5C49C}"/>
    <cellStyle name="Millares 15 3 6 3 3 2" xfId="42570" xr:uid="{BEEFD146-5BFB-46EC-967F-6AEFD35E4FC0}"/>
    <cellStyle name="Millares 15 3 6 3 4" xfId="27672" xr:uid="{3A60D07A-A863-43C4-9C77-7C50E68A254D}"/>
    <cellStyle name="Millares 15 3 6 3 5" xfId="49175" xr:uid="{0313170B-4B3D-4B84-A6E2-BCB62C801278}"/>
    <cellStyle name="Millares 15 3 6 3 6" xfId="55779" xr:uid="{E5DC2C33-1D88-43ED-95D8-F02E6136CAC2}"/>
    <cellStyle name="Millares 15 3 6 4" xfId="7807" xr:uid="{E5A78580-EE2F-4B5F-BD4D-E308DEAB027A}"/>
    <cellStyle name="Millares 15 3 6 4 2" xfId="29310" xr:uid="{C98371F4-D733-4B02-AB00-1CB943EBBF01}"/>
    <cellStyle name="Millares 15 3 6 5" xfId="9464" xr:uid="{92F4236A-9885-44F0-B4B4-87ACAAFABD8E}"/>
    <cellStyle name="Millares 15 3 6 5 2" xfId="30967" xr:uid="{44AE0035-A95C-4D12-B6A2-F7D687616381}"/>
    <cellStyle name="Millares 15 3 6 6" xfId="16099" xr:uid="{EC02617E-92CC-4922-A088-7F4D5D23F1B3}"/>
    <cellStyle name="Millares 15 3 6 6 2" xfId="37602" xr:uid="{02149514-7A99-4B80-B69B-750D15C16503}"/>
    <cellStyle name="Millares 15 3 6 7" xfId="22704" xr:uid="{ECA3AAB9-0F6D-4EBD-B836-C60069144DB1}"/>
    <cellStyle name="Millares 15 3 6 8" xfId="44207" xr:uid="{2C924DDC-F47F-4059-A4F4-D4952C13B6B1}"/>
    <cellStyle name="Millares 15 3 6 9" xfId="50811" xr:uid="{6E48137B-33A3-4168-820A-E659925D0D34}"/>
    <cellStyle name="Millares 15 3 7" xfId="1886" xr:uid="{5E1C0B86-F96F-4C13-A2C0-725BCA7D3C37}"/>
    <cellStyle name="Millares 15 3 7 2" xfId="10152" xr:uid="{8DB94A09-1036-4455-82C6-3931CC8A3FB1}"/>
    <cellStyle name="Millares 15 3 7 2 2" xfId="31655" xr:uid="{82C94AB2-9D27-4018-B55B-09C42BB17647}"/>
    <cellStyle name="Millares 15 3 7 3" xfId="16787" xr:uid="{9E833E48-A57D-44E7-B508-9A68B2DDCCE6}"/>
    <cellStyle name="Millares 15 3 7 3 2" xfId="38290" xr:uid="{7A183DBB-94CE-40FA-A0F8-9590E40D9F48}"/>
    <cellStyle name="Millares 15 3 7 4" xfId="23392" xr:uid="{23076B3F-7639-4D64-945B-0BC2D6B59684}"/>
    <cellStyle name="Millares 15 3 7 5" xfId="44895" xr:uid="{CD1F624D-784F-4C89-B224-8C294144928F}"/>
    <cellStyle name="Millares 15 3 7 6" xfId="51499" xr:uid="{75E09DCE-D224-4857-8241-E8868CE5E80A}"/>
    <cellStyle name="Millares 15 3 8" xfId="2571" xr:uid="{ED3923BA-9E37-4D48-A067-572335C7775F}"/>
    <cellStyle name="Millares 15 3 8 2" xfId="10837" xr:uid="{42DC1B83-990D-4D0E-BA33-47B56209415A}"/>
    <cellStyle name="Millares 15 3 8 2 2" xfId="32340" xr:uid="{402A9D13-3D0A-43A7-BB7D-18778D9C6980}"/>
    <cellStyle name="Millares 15 3 8 3" xfId="17472" xr:uid="{A6D8CB82-BAF0-4233-8687-DF6C5BD5E865}"/>
    <cellStyle name="Millares 15 3 8 3 2" xfId="38975" xr:uid="{072A46CF-7845-4939-95EE-F455C6AEE757}"/>
    <cellStyle name="Millares 15 3 8 4" xfId="24077" xr:uid="{CDECC2DE-ABF4-4628-9A70-0B3AF2957BC6}"/>
    <cellStyle name="Millares 15 3 8 5" xfId="45580" xr:uid="{1B0A5A0D-1F80-43DB-97F4-25D0EC9A3A39}"/>
    <cellStyle name="Millares 15 3 8 6" xfId="52184" xr:uid="{F486E5E1-D160-48C9-8FC8-6441C349CE79}"/>
    <cellStyle name="Millares 15 3 9" xfId="3082" xr:uid="{7554EF6D-6144-42A8-9F1E-53DF342283A5}"/>
    <cellStyle name="Millares 15 3 9 2" xfId="11348" xr:uid="{D0D42413-EA80-4D0D-80D7-32B373E2D1F8}"/>
    <cellStyle name="Millares 15 3 9 2 2" xfId="32851" xr:uid="{6BFEFC01-A1A8-47E2-823C-C288E2E44C39}"/>
    <cellStyle name="Millares 15 3 9 3" xfId="17983" xr:uid="{CC7AA5FF-A309-462A-97DC-7E0443335F3B}"/>
    <cellStyle name="Millares 15 3 9 3 2" xfId="39486" xr:uid="{0807B234-6B9D-4D0B-90B0-912A3F4A974B}"/>
    <cellStyle name="Millares 15 3 9 4" xfId="24588" xr:uid="{F58C2B9F-B72A-4B7E-AE62-95340CBD7259}"/>
    <cellStyle name="Millares 15 3 9 5" xfId="46091" xr:uid="{B239CCFF-3482-4C1B-97CA-FE27CB62F6B6}"/>
    <cellStyle name="Millares 15 3 9 6" xfId="52695" xr:uid="{23C840E3-2E85-4F6B-8F44-42299D288416}"/>
    <cellStyle name="Millares 15 4" xfId="233" xr:uid="{0DEA8EF9-E396-4033-B6A4-CF7A1068CE0C}"/>
    <cellStyle name="Millares 15 4 10" xfId="4747" xr:uid="{D5F9375C-D1A3-4CAF-A333-D7E53BBAF912}"/>
    <cellStyle name="Millares 15 4 10 2" xfId="13013" xr:uid="{1558BBC7-4DA5-439A-879C-1681DD75F257}"/>
    <cellStyle name="Millares 15 4 10 2 2" xfId="34516" xr:uid="{E02D0E7C-D8AA-48CB-8DE4-02054DF63D4D}"/>
    <cellStyle name="Millares 15 4 10 3" xfId="19648" xr:uid="{9F182F7A-8BA1-418C-A21A-175B27BCEDB0}"/>
    <cellStyle name="Millares 15 4 10 3 2" xfId="41151" xr:uid="{FEB58DE2-C355-4811-93FB-ED4F3CF4B8A9}"/>
    <cellStyle name="Millares 15 4 10 4" xfId="26253" xr:uid="{A5C4194B-3D9A-4DE4-AAF8-7843C2540B17}"/>
    <cellStyle name="Millares 15 4 10 5" xfId="47756" xr:uid="{813EE81F-A704-406A-8F0D-D7094A3017BF}"/>
    <cellStyle name="Millares 15 4 10 6" xfId="54360" xr:uid="{CB596292-88A5-4098-832A-2961F61EDFA9}"/>
    <cellStyle name="Millares 15 4 11" xfId="5250" xr:uid="{BB66E0A7-C4BE-4AA1-ACBA-ACC01E5A3A61}"/>
    <cellStyle name="Millares 15 4 11 2" xfId="13516" xr:uid="{4D5AEA23-39B8-47AA-8E0C-05263E9FBA97}"/>
    <cellStyle name="Millares 15 4 11 2 2" xfId="35019" xr:uid="{CE962E34-ADA5-42C9-80A7-3D06F6F909BC}"/>
    <cellStyle name="Millares 15 4 11 3" xfId="20151" xr:uid="{E919A96F-6DF8-4520-8710-A5A079F535F3}"/>
    <cellStyle name="Millares 15 4 11 3 2" xfId="41654" xr:uid="{7F556908-1A49-454E-9EA5-76AD30058623}"/>
    <cellStyle name="Millares 15 4 11 4" xfId="26756" xr:uid="{AA632163-68AC-4846-98F9-FA866E5C4779}"/>
    <cellStyle name="Millares 15 4 11 5" xfId="48259" xr:uid="{345D56FB-6325-463A-A819-B0FD40F5FE74}"/>
    <cellStyle name="Millares 15 4 11 6" xfId="54863" xr:uid="{2482DD72-BABE-482D-B5A4-5FDCBB55B0EE}"/>
    <cellStyle name="Millares 15 4 12" xfId="6891" xr:uid="{28131B0D-0570-4E5A-8320-64438866131E}"/>
    <cellStyle name="Millares 15 4 12 2" xfId="28394" xr:uid="{43B95B59-4C74-42CC-8362-4F2B5DC49C76}"/>
    <cellStyle name="Millares 15 4 13" xfId="8546" xr:uid="{25A23D67-A9B6-4DD5-B7A8-E9CD1B278447}"/>
    <cellStyle name="Millares 15 4 13 2" xfId="30049" xr:uid="{AB1C9E4A-50D7-4E28-9E81-956671254E18}"/>
    <cellStyle name="Millares 15 4 14" xfId="15184" xr:uid="{6A92D90C-73F2-444A-BD5A-A017868D255E}"/>
    <cellStyle name="Millares 15 4 14 2" xfId="36687" xr:uid="{58BC40E7-F329-463A-97AD-4D7025D40F54}"/>
    <cellStyle name="Millares 15 4 15" xfId="21789" xr:uid="{27363234-F770-485A-B722-AB1F11F6C450}"/>
    <cellStyle name="Millares 15 4 16" xfId="43292" xr:uid="{EDD016AB-BF29-41E2-966D-98112438EDD8}"/>
    <cellStyle name="Millares 15 4 17" xfId="49896" xr:uid="{C80BFBB3-3201-4002-BDCB-A3F03C3DC853}"/>
    <cellStyle name="Millares 15 4 2" xfId="544" xr:uid="{962EDE99-3952-4A74-96F4-5C9D110C0544}"/>
    <cellStyle name="Millares 15 4 2 10" xfId="7155" xr:uid="{2B4C5DCD-695E-41EC-AA54-242330161B7C}"/>
    <cellStyle name="Millares 15 4 2 10 2" xfId="28658" xr:uid="{ACF923DC-1C29-4E15-9BAE-6356D40579E4}"/>
    <cellStyle name="Millares 15 4 2 11" xfId="8811" xr:uid="{200AEEC0-42BF-4233-9A79-5F82F121E696}"/>
    <cellStyle name="Millares 15 4 2 11 2" xfId="30314" xr:uid="{A95FA160-FA9E-49DA-BAB2-B81AAD2B7710}"/>
    <cellStyle name="Millares 15 4 2 12" xfId="15447" xr:uid="{A726ECF9-7EEB-44AD-BBF3-BBD330D3D814}"/>
    <cellStyle name="Millares 15 4 2 12 2" xfId="36950" xr:uid="{92B1AA01-FC2C-4CBE-A7D2-F050D145041F}"/>
    <cellStyle name="Millares 15 4 2 13" xfId="22052" xr:uid="{D6FBD873-C477-4E2C-89F0-93BC588D896D}"/>
    <cellStyle name="Millares 15 4 2 14" xfId="43555" xr:uid="{6990F1C3-6915-4C39-A0B3-021EC9B568C4}"/>
    <cellStyle name="Millares 15 4 2 15" xfId="50159" xr:uid="{39888B7F-54B1-4CB8-B0B6-DAA1BCDB696B}"/>
    <cellStyle name="Millares 15 4 2 2" xfId="826" xr:uid="{6C4A2EF5-F843-4451-876B-B5302FF96E0C}"/>
    <cellStyle name="Millares 15 4 2 2 10" xfId="15727" xr:uid="{73941892-252A-41DF-86F7-FA940B3491C6}"/>
    <cellStyle name="Millares 15 4 2 2 10 2" xfId="37230" xr:uid="{9C555769-DA3D-410D-A5DC-4B19DBD6AF41}"/>
    <cellStyle name="Millares 15 4 2 2 11" xfId="22332" xr:uid="{D7A1D93B-9D98-43B5-882B-30774F5063A5}"/>
    <cellStyle name="Millares 15 4 2 2 12" xfId="43835" xr:uid="{91356E3C-29BA-4929-9EB6-97C3166BC299}"/>
    <cellStyle name="Millares 15 4 2 2 13" xfId="50439" xr:uid="{79BA7851-01A0-4F6F-888E-56F2C9A93511}"/>
    <cellStyle name="Millares 15 4 2 2 2" xfId="1772" xr:uid="{B8E3ADB0-BA6D-491C-B54C-729EBA431A96}"/>
    <cellStyle name="Millares 15 4 2 2 2 2" xfId="4601" xr:uid="{E2AE35AA-155B-4D58-A4A1-E0F85E0FD699}"/>
    <cellStyle name="Millares 15 4 2 2 2 2 2" xfId="12867" xr:uid="{C631064B-E2EB-4EE7-A14B-C72D3B346F03}"/>
    <cellStyle name="Millares 15 4 2 2 2 2 2 2" xfId="34370" xr:uid="{7E1AEF65-9630-4B0C-92AD-B14272B5BEFA}"/>
    <cellStyle name="Millares 15 4 2 2 2 2 3" xfId="19502" xr:uid="{EEAFE021-B54E-4611-A534-13890EC5DBE8}"/>
    <cellStyle name="Millares 15 4 2 2 2 2 3 2" xfId="41005" xr:uid="{696DBE10-B54F-455D-84E1-6219F9D6128C}"/>
    <cellStyle name="Millares 15 4 2 2 2 2 4" xfId="26107" xr:uid="{D67D7157-700B-42AE-918F-3A2C785A87C9}"/>
    <cellStyle name="Millares 15 4 2 2 2 2 5" xfId="47610" xr:uid="{29571CFC-E2D4-4C86-87E5-7CD80366FF34}"/>
    <cellStyle name="Millares 15 4 2 2 2 2 6" xfId="54214" xr:uid="{2612B1D1-3F47-4A39-9D87-5AB5E5656991}"/>
    <cellStyle name="Millares 15 4 2 2 2 3" xfId="6740" xr:uid="{7CA5989C-D65D-4EF3-BE11-3D4E664E7B96}"/>
    <cellStyle name="Millares 15 4 2 2 2 3 2" xfId="15006" xr:uid="{F870E0A3-2230-482C-BBCB-427B37592B03}"/>
    <cellStyle name="Millares 15 4 2 2 2 3 2 2" xfId="36509" xr:uid="{4A644BCF-04ED-4822-B326-9DB1BE9B175F}"/>
    <cellStyle name="Millares 15 4 2 2 2 3 3" xfId="21641" xr:uid="{4130E2B4-D897-49FE-8B0C-1A4B7819672A}"/>
    <cellStyle name="Millares 15 4 2 2 2 3 3 2" xfId="43144" xr:uid="{E8550667-A789-4517-BF5C-1F756E724625}"/>
    <cellStyle name="Millares 15 4 2 2 2 3 4" xfId="28246" xr:uid="{5903779D-E7DD-4816-BE89-B73F73ADF8C8}"/>
    <cellStyle name="Millares 15 4 2 2 2 3 5" xfId="49749" xr:uid="{D572C9B4-89C2-46E2-BC54-152AD0AB4386}"/>
    <cellStyle name="Millares 15 4 2 2 2 3 6" xfId="56353" xr:uid="{DD24337C-7ED8-4BD3-8F4E-FC32EC61B0ED}"/>
    <cellStyle name="Millares 15 4 2 2 2 4" xfId="8381" xr:uid="{5F292ED6-E1C5-4BBC-A4B7-27001E73B7EE}"/>
    <cellStyle name="Millares 15 4 2 2 2 4 2" xfId="29884" xr:uid="{E16DDC9B-AFD0-445B-8187-B8F8E3202B63}"/>
    <cellStyle name="Millares 15 4 2 2 2 5" xfId="10038" xr:uid="{BD0848B3-1709-4949-A16B-635F15DAA4DD}"/>
    <cellStyle name="Millares 15 4 2 2 2 5 2" xfId="31541" xr:uid="{85D2418D-75CB-491A-BAA8-9B8C1151D56F}"/>
    <cellStyle name="Millares 15 4 2 2 2 6" xfId="16673" xr:uid="{C92777EA-9AED-4695-B4B0-0AF4C7E4CCEE}"/>
    <cellStyle name="Millares 15 4 2 2 2 6 2" xfId="38176" xr:uid="{9556561A-EF80-446B-A712-E34A4ADCC651}"/>
    <cellStyle name="Millares 15 4 2 2 2 7" xfId="23278" xr:uid="{691118C0-503E-4F88-903D-C11859512E11}"/>
    <cellStyle name="Millares 15 4 2 2 2 8" xfId="44781" xr:uid="{2E822C31-0B10-47D0-AE9C-4479377A3831}"/>
    <cellStyle name="Millares 15 4 2 2 2 9" xfId="51385" xr:uid="{6C6DF2C3-736B-4A6E-A109-3FE363ABA551}"/>
    <cellStyle name="Millares 15 4 2 2 3" xfId="2459" xr:uid="{9A30A47E-9485-4F6E-8007-00E678D5F5BE}"/>
    <cellStyle name="Millares 15 4 2 2 3 2" xfId="10725" xr:uid="{F8FF99A2-6C32-4656-9BA1-4EC94D26BD8F}"/>
    <cellStyle name="Millares 15 4 2 2 3 2 2" xfId="32228" xr:uid="{47318A1D-9E70-47BA-A47C-028E79A40EE9}"/>
    <cellStyle name="Millares 15 4 2 2 3 3" xfId="17360" xr:uid="{03EAEE29-581A-4ECE-8280-3E10755494F9}"/>
    <cellStyle name="Millares 15 4 2 2 3 3 2" xfId="38863" xr:uid="{31328C0F-183B-4D57-A967-3EADB8DCE306}"/>
    <cellStyle name="Millares 15 4 2 2 3 4" xfId="23965" xr:uid="{7359C764-5F3C-4F57-9C38-47FB59C02600}"/>
    <cellStyle name="Millares 15 4 2 2 3 5" xfId="45468" xr:uid="{5A1324F1-1EF5-4305-ABB6-1242A33A5EDA}"/>
    <cellStyle name="Millares 15 4 2 2 3 6" xfId="52072" xr:uid="{9881FB20-CC95-42F1-ABC6-80B2A41AA3C6}"/>
    <cellStyle name="Millares 15 4 2 2 4" xfId="2976" xr:uid="{8B1349CC-C621-4FD1-BABC-4D9BB2AF21F3}"/>
    <cellStyle name="Millares 15 4 2 2 4 2" xfId="11242" xr:uid="{D23DFB9E-5241-451C-97CC-A2608DD517F2}"/>
    <cellStyle name="Millares 15 4 2 2 4 2 2" xfId="32745" xr:uid="{103B3914-7202-4B03-B8F5-3CC63F0CDC63}"/>
    <cellStyle name="Millares 15 4 2 2 4 3" xfId="17877" xr:uid="{405170FC-43E9-4009-9A08-D238FF4156DE}"/>
    <cellStyle name="Millares 15 4 2 2 4 3 2" xfId="39380" xr:uid="{B7023F34-353B-406D-A139-2DF63CA7FFFB}"/>
    <cellStyle name="Millares 15 4 2 2 4 4" xfId="24482" xr:uid="{0E0A419C-9C29-4BEE-9B9E-B1916F687CCF}"/>
    <cellStyle name="Millares 15 4 2 2 4 5" xfId="45985" xr:uid="{0F0E7426-11C8-4B4F-B39A-338C6AB28418}"/>
    <cellStyle name="Millares 15 4 2 2 4 6" xfId="52589" xr:uid="{6BF559C4-8722-4AC6-BE0F-9D3D6BF98AE4}"/>
    <cellStyle name="Millares 15 4 2 2 5" xfId="3655" xr:uid="{A82F307E-FC63-4760-A0B5-571BE5E78564}"/>
    <cellStyle name="Millares 15 4 2 2 5 2" xfId="11921" xr:uid="{04B4D680-39C1-422C-8291-FC96A9D6F51C}"/>
    <cellStyle name="Millares 15 4 2 2 5 2 2" xfId="33424" xr:uid="{6558874E-93DF-4A73-8509-A7D5FD839FD8}"/>
    <cellStyle name="Millares 15 4 2 2 5 3" xfId="18556" xr:uid="{A17DEC95-0B04-4280-8916-A0C8E3C329D5}"/>
    <cellStyle name="Millares 15 4 2 2 5 3 2" xfId="40059" xr:uid="{2093A582-E52D-4898-9A56-8DDD76251124}"/>
    <cellStyle name="Millares 15 4 2 2 5 4" xfId="25161" xr:uid="{C1565158-51F9-499A-8B27-214534DFFBE9}"/>
    <cellStyle name="Millares 15 4 2 2 5 5" xfId="46664" xr:uid="{E0B26263-636C-4BAF-877D-A4061497B1D0}"/>
    <cellStyle name="Millares 15 4 2 2 5 6" xfId="53268" xr:uid="{73CB7D05-9718-413C-95E6-2E2D758E7CF2}"/>
    <cellStyle name="Millares 15 4 2 2 6" xfId="5120" xr:uid="{47965434-48D2-4FD5-AD12-39542A4B3D2C}"/>
    <cellStyle name="Millares 15 4 2 2 6 2" xfId="13386" xr:uid="{984252B8-5FCB-40A2-A731-C405A74F1931}"/>
    <cellStyle name="Millares 15 4 2 2 6 2 2" xfId="34889" xr:uid="{70670912-55A2-4B20-BDFC-FCABE5F2B002}"/>
    <cellStyle name="Millares 15 4 2 2 6 3" xfId="20021" xr:uid="{D33A65F5-875C-4287-9465-E3288D8C7F59}"/>
    <cellStyle name="Millares 15 4 2 2 6 3 2" xfId="41524" xr:uid="{5B0DB23F-B037-4451-A4A9-E80314B14F13}"/>
    <cellStyle name="Millares 15 4 2 2 6 4" xfId="26626" xr:uid="{38495865-4076-4E63-8A20-58F90A75BC4A}"/>
    <cellStyle name="Millares 15 4 2 2 6 5" xfId="48129" xr:uid="{E2CAF6B0-4C43-4075-941A-E76EE6FE21A8}"/>
    <cellStyle name="Millares 15 4 2 2 6 6" xfId="54733" xr:uid="{4DD942C9-0520-4350-A20E-5F7F808F26C1}"/>
    <cellStyle name="Millares 15 4 2 2 7" xfId="5794" xr:uid="{52C1BB97-2594-460E-94A1-EA8006595EC8}"/>
    <cellStyle name="Millares 15 4 2 2 7 2" xfId="14060" xr:uid="{2AE4BBA4-A8EF-4B3C-8AA8-E7A02F65C924}"/>
    <cellStyle name="Millares 15 4 2 2 7 2 2" xfId="35563" xr:uid="{F1478B44-4F4A-41CB-92CB-13EFA1305CF0}"/>
    <cellStyle name="Millares 15 4 2 2 7 3" xfId="20695" xr:uid="{D0B69771-5154-4C42-92F8-9CB263EA1ED7}"/>
    <cellStyle name="Millares 15 4 2 2 7 3 2" xfId="42198" xr:uid="{1EA8DF60-7CF1-49CD-B4BD-30CC767C1647}"/>
    <cellStyle name="Millares 15 4 2 2 7 4" xfId="27300" xr:uid="{66D5A825-3208-4732-98DF-C31F6C9E98F8}"/>
    <cellStyle name="Millares 15 4 2 2 7 5" xfId="48803" xr:uid="{2D265E5B-051A-4918-82C2-0C370FDE23A4}"/>
    <cellStyle name="Millares 15 4 2 2 7 6" xfId="55407" xr:uid="{06F788BB-B54E-48D0-97B0-8B5FCF873FAB}"/>
    <cellStyle name="Millares 15 4 2 2 8" xfId="7435" xr:uid="{ED72CF4D-3328-47AA-849F-A328F129F4C0}"/>
    <cellStyle name="Millares 15 4 2 2 8 2" xfId="28938" xr:uid="{5979D016-CF31-4F62-BE8F-9032A855591F}"/>
    <cellStyle name="Millares 15 4 2 2 9" xfId="9092" xr:uid="{849B5321-49FC-40E5-91DF-9822C958CAAB}"/>
    <cellStyle name="Millares 15 4 2 2 9 2" xfId="30595" xr:uid="{1EF639DF-5F1B-4960-8A3B-46CF42F68EFE}"/>
    <cellStyle name="Millares 15 4 2 3" xfId="1096" xr:uid="{FF011F91-2AB7-470C-BD37-D6846A4209FD}"/>
    <cellStyle name="Millares 15 4 2 3 2" xfId="3925" xr:uid="{D50ED15B-64DF-4AD3-8D7D-3E3E430D1D33}"/>
    <cellStyle name="Millares 15 4 2 3 2 2" xfId="12191" xr:uid="{F170CE2C-7421-4A78-9A08-1225F092DD82}"/>
    <cellStyle name="Millares 15 4 2 3 2 2 2" xfId="33694" xr:uid="{37E2C090-EF85-4135-AB5C-64A91E9E8313}"/>
    <cellStyle name="Millares 15 4 2 3 2 3" xfId="18826" xr:uid="{E970CAE0-317C-4774-959C-C787580C8207}"/>
    <cellStyle name="Millares 15 4 2 3 2 3 2" xfId="40329" xr:uid="{403F07C4-C152-4A72-8CDB-C2CDD17634B9}"/>
    <cellStyle name="Millares 15 4 2 3 2 4" xfId="25431" xr:uid="{26F2F148-D2FB-49D8-8B6F-6D1796BDFE00}"/>
    <cellStyle name="Millares 15 4 2 3 2 5" xfId="46934" xr:uid="{6A210EB5-CC2F-4FA7-BA02-79B60A27D0BA}"/>
    <cellStyle name="Millares 15 4 2 3 2 6" xfId="53538" xr:uid="{40D9175F-3625-41C2-95C0-99232B099653}"/>
    <cellStyle name="Millares 15 4 2 3 3" xfId="6064" xr:uid="{2EF695B0-9C66-41C1-A16A-0ADB53EA6D87}"/>
    <cellStyle name="Millares 15 4 2 3 3 2" xfId="14330" xr:uid="{925233EA-3BA0-41B5-BE67-8BB8DF23C64F}"/>
    <cellStyle name="Millares 15 4 2 3 3 2 2" xfId="35833" xr:uid="{9820A419-A9E9-4A45-85F2-E553EE69730E}"/>
    <cellStyle name="Millares 15 4 2 3 3 3" xfId="20965" xr:uid="{EE6E8A10-CB4C-4349-9550-CA2C7DB5051A}"/>
    <cellStyle name="Millares 15 4 2 3 3 3 2" xfId="42468" xr:uid="{5B2561EC-AF0D-474B-80D4-9D5A27FE1F63}"/>
    <cellStyle name="Millares 15 4 2 3 3 4" xfId="27570" xr:uid="{893DAB50-C6CC-4A1A-BA52-D4647D698C97}"/>
    <cellStyle name="Millares 15 4 2 3 3 5" xfId="49073" xr:uid="{8C87A394-D510-4452-978F-11BEFD7D282F}"/>
    <cellStyle name="Millares 15 4 2 3 3 6" xfId="55677" xr:uid="{1495D267-E664-422D-B91A-0A6CA348AFB1}"/>
    <cellStyle name="Millares 15 4 2 3 4" xfId="7705" xr:uid="{A2A4F905-8BB2-44EE-AC65-F554E1E9DF03}"/>
    <cellStyle name="Millares 15 4 2 3 4 2" xfId="29208" xr:uid="{20A7FA3A-69F6-4CDD-9FBC-6879AA72DE04}"/>
    <cellStyle name="Millares 15 4 2 3 5" xfId="9362" xr:uid="{03C61B5F-50CF-4FB8-9C05-8CBCED33755B}"/>
    <cellStyle name="Millares 15 4 2 3 5 2" xfId="30865" xr:uid="{AE5E2863-F169-4079-9987-40DFB2672F84}"/>
    <cellStyle name="Millares 15 4 2 3 6" xfId="15997" xr:uid="{05001342-AD2F-46F1-9AD5-2F58B96C5C78}"/>
    <cellStyle name="Millares 15 4 2 3 6 2" xfId="37500" xr:uid="{C1F2D930-EFA7-4D95-BA82-D50E8FC6D601}"/>
    <cellStyle name="Millares 15 4 2 3 7" xfId="22602" xr:uid="{66CD5D58-CBE9-4C35-B10C-D9A1F74FF3B1}"/>
    <cellStyle name="Millares 15 4 2 3 8" xfId="44105" xr:uid="{AFE22242-B170-4A83-85FE-637A038D8987}"/>
    <cellStyle name="Millares 15 4 2 3 9" xfId="50709" xr:uid="{271F339C-95D3-41C6-A009-0ABD1040261E}"/>
    <cellStyle name="Millares 15 4 2 4" xfId="1492" xr:uid="{9543A388-BBE2-4F06-812B-B2E446702544}"/>
    <cellStyle name="Millares 15 4 2 4 2" xfId="4321" xr:uid="{68B23911-8824-4D90-89B4-0BF52A727C60}"/>
    <cellStyle name="Millares 15 4 2 4 2 2" xfId="12587" xr:uid="{25611CA0-EC79-45C1-9BD2-39A30D0811F9}"/>
    <cellStyle name="Millares 15 4 2 4 2 2 2" xfId="34090" xr:uid="{43024D76-B885-4E27-89F6-621BAFC7CC98}"/>
    <cellStyle name="Millares 15 4 2 4 2 3" xfId="19222" xr:uid="{4CD62FA2-81F3-40D9-981F-17ADCF5C5A31}"/>
    <cellStyle name="Millares 15 4 2 4 2 3 2" xfId="40725" xr:uid="{D92958EF-F6B7-425C-ACB2-06163B9C3740}"/>
    <cellStyle name="Millares 15 4 2 4 2 4" xfId="25827" xr:uid="{946BF21A-359E-49AB-9626-753975C064CB}"/>
    <cellStyle name="Millares 15 4 2 4 2 5" xfId="47330" xr:uid="{5956CC64-6B27-4920-9E63-A68608133EAC}"/>
    <cellStyle name="Millares 15 4 2 4 2 6" xfId="53934" xr:uid="{03BBF0C6-661C-4F67-A8F8-583DF61CAB31}"/>
    <cellStyle name="Millares 15 4 2 4 3" xfId="6460" xr:uid="{2721AE41-2284-4AD4-B948-4D7AD939B299}"/>
    <cellStyle name="Millares 15 4 2 4 3 2" xfId="14726" xr:uid="{8D2CAAB9-ED4C-4DD7-A4BF-E7BB7CAD557B}"/>
    <cellStyle name="Millares 15 4 2 4 3 2 2" xfId="36229" xr:uid="{7932958D-BB23-4437-BD62-AFA0DBAF87D5}"/>
    <cellStyle name="Millares 15 4 2 4 3 3" xfId="21361" xr:uid="{44AB83B8-6AAC-4673-8C6B-A7CE05182D98}"/>
    <cellStyle name="Millares 15 4 2 4 3 3 2" xfId="42864" xr:uid="{0AE2C716-3A12-42F6-84A1-8F3F55513075}"/>
    <cellStyle name="Millares 15 4 2 4 3 4" xfId="27966" xr:uid="{8E95F457-E8E2-4A4F-81AD-9655D17A6B59}"/>
    <cellStyle name="Millares 15 4 2 4 3 5" xfId="49469" xr:uid="{82BE3791-403C-4CE7-A5C8-736F6E8A2D50}"/>
    <cellStyle name="Millares 15 4 2 4 3 6" xfId="56073" xr:uid="{BDE1D1B2-B9EB-4A54-9996-96E675EAEFF8}"/>
    <cellStyle name="Millares 15 4 2 4 4" xfId="8101" xr:uid="{B910AA08-6FCF-4CA5-8A18-22CE71ECB23D}"/>
    <cellStyle name="Millares 15 4 2 4 4 2" xfId="29604" xr:uid="{CEB80B7C-8F53-4F36-9F0E-5CCB9D1CDC84}"/>
    <cellStyle name="Millares 15 4 2 4 5" xfId="9758" xr:uid="{ABEB6C78-6637-44D7-99CA-EE008E6C2308}"/>
    <cellStyle name="Millares 15 4 2 4 5 2" xfId="31261" xr:uid="{19062DA6-0905-4137-A04B-6BDC74DF709A}"/>
    <cellStyle name="Millares 15 4 2 4 6" xfId="16393" xr:uid="{FF4841F5-DF52-4B50-93B3-B5A0890074C0}"/>
    <cellStyle name="Millares 15 4 2 4 6 2" xfId="37896" xr:uid="{CE713CB9-46CE-4275-BDFE-FC3DB1823354}"/>
    <cellStyle name="Millares 15 4 2 4 7" xfId="22998" xr:uid="{E23E0676-734C-432C-B0CE-D20D9430953C}"/>
    <cellStyle name="Millares 15 4 2 4 8" xfId="44501" xr:uid="{4A8E25F3-CE54-4EE0-BC10-15ED97B1BCC8}"/>
    <cellStyle name="Millares 15 4 2 4 9" xfId="51105" xr:uid="{D3595F6E-A084-4827-86A0-35B4ABE7C978}"/>
    <cellStyle name="Millares 15 4 2 5" xfId="2179" xr:uid="{C6E81619-DB0F-4326-88E6-34DB10B601CA}"/>
    <cellStyle name="Millares 15 4 2 5 2" xfId="10445" xr:uid="{5D2C1AB7-C8D3-4AA7-94AF-A0726273E298}"/>
    <cellStyle name="Millares 15 4 2 5 2 2" xfId="31948" xr:uid="{E6021981-CEEE-412F-B27D-3EC0150A4704}"/>
    <cellStyle name="Millares 15 4 2 5 3" xfId="17080" xr:uid="{25AF8991-22F2-4ADF-8A22-C0629C95969F}"/>
    <cellStyle name="Millares 15 4 2 5 3 2" xfId="38583" xr:uid="{5835540C-48F7-4E76-A9E6-DF903E7F6708}"/>
    <cellStyle name="Millares 15 4 2 5 4" xfId="23685" xr:uid="{F487E255-F5DC-40E5-A3E3-DC55DC323D2B}"/>
    <cellStyle name="Millares 15 4 2 5 5" xfId="45188" xr:uid="{9D777111-08B9-4760-903A-8AA89311D321}"/>
    <cellStyle name="Millares 15 4 2 5 6" xfId="51792" xr:uid="{DE8C76C6-4736-4F2C-A500-A8929C73F708}"/>
    <cellStyle name="Millares 15 4 2 6" xfId="2725" xr:uid="{0C56B3AE-C168-4AC1-A2C4-D2F4E7F6FE41}"/>
    <cellStyle name="Millares 15 4 2 6 2" xfId="10991" xr:uid="{BF5A96FB-1E76-4E25-8E1A-725D462DFEFE}"/>
    <cellStyle name="Millares 15 4 2 6 2 2" xfId="32494" xr:uid="{A84E8FD8-83DB-4FBA-98A1-CEA0E76099DB}"/>
    <cellStyle name="Millares 15 4 2 6 3" xfId="17626" xr:uid="{69F095EF-CC3D-45B9-B7B8-EE93AE81DA0F}"/>
    <cellStyle name="Millares 15 4 2 6 3 2" xfId="39129" xr:uid="{9A8A4449-712C-4F1F-84A7-425E1C0816D6}"/>
    <cellStyle name="Millares 15 4 2 6 4" xfId="24231" xr:uid="{361A02B1-3DD8-434E-9ACB-B1F09DFC385F}"/>
    <cellStyle name="Millares 15 4 2 6 5" xfId="45734" xr:uid="{0C920AA2-9036-4362-94E2-ADCBFD7F2364}"/>
    <cellStyle name="Millares 15 4 2 6 6" xfId="52338" xr:uid="{62FBF649-27DF-48BE-BD8E-5B69E9E77E3C}"/>
    <cellStyle name="Millares 15 4 2 7" xfId="3375" xr:uid="{995484C8-D445-4AE6-A120-34406E350BE1}"/>
    <cellStyle name="Millares 15 4 2 7 2" xfId="11641" xr:uid="{222541FF-199B-4C2D-AB2C-A8E84CB63D20}"/>
    <cellStyle name="Millares 15 4 2 7 2 2" xfId="33144" xr:uid="{3F8C6AC3-7780-472E-AB73-255C544434D7}"/>
    <cellStyle name="Millares 15 4 2 7 3" xfId="18276" xr:uid="{28DE8518-E364-4734-9E08-B9B86BC26F73}"/>
    <cellStyle name="Millares 15 4 2 7 3 2" xfId="39779" xr:uid="{3D674E2A-8EA1-4663-B2B8-198584F96081}"/>
    <cellStyle name="Millares 15 4 2 7 4" xfId="24881" xr:uid="{3690A849-B507-4AF1-80B8-58DF61B0DA82}"/>
    <cellStyle name="Millares 15 4 2 7 5" xfId="46384" xr:uid="{82B59DDA-9352-4D69-B3DF-3451A0AF90FD}"/>
    <cellStyle name="Millares 15 4 2 7 6" xfId="52988" xr:uid="{10F5C2FD-21F4-4308-985B-71E20FDE522F}"/>
    <cellStyle name="Millares 15 4 2 8" xfId="4869" xr:uid="{A046E7A3-4873-486A-8706-643469AF9690}"/>
    <cellStyle name="Millares 15 4 2 8 2" xfId="13135" xr:uid="{994B7437-AD14-4878-8CEF-999DA71B7BD9}"/>
    <cellStyle name="Millares 15 4 2 8 2 2" xfId="34638" xr:uid="{DDF79C55-3D6F-4E44-B5FA-9CA64FF550D7}"/>
    <cellStyle name="Millares 15 4 2 8 3" xfId="19770" xr:uid="{5885D682-857B-408E-810A-C799FD4833AC}"/>
    <cellStyle name="Millares 15 4 2 8 3 2" xfId="41273" xr:uid="{E195BC92-0BFF-47C6-9F85-6614BA6E9635}"/>
    <cellStyle name="Millares 15 4 2 8 4" xfId="26375" xr:uid="{F01ACBBA-3790-42E0-9504-769C68EADB00}"/>
    <cellStyle name="Millares 15 4 2 8 5" xfId="47878" xr:uid="{F6BC0503-C8B1-49BC-A9FC-09C678B18170}"/>
    <cellStyle name="Millares 15 4 2 8 6" xfId="54482" xr:uid="{4020361F-410B-4246-880E-AA8BB32EB186}"/>
    <cellStyle name="Millares 15 4 2 9" xfId="5514" xr:uid="{B03CB9F4-5A2B-4C86-8CBA-3EC31AE0EDE1}"/>
    <cellStyle name="Millares 15 4 2 9 2" xfId="13780" xr:uid="{B27E9BD2-D22E-4988-8F6A-4DFF353FAE60}"/>
    <cellStyle name="Millares 15 4 2 9 2 2" xfId="35283" xr:uid="{6139B818-D3DE-46D2-985A-EADFC92F7C12}"/>
    <cellStyle name="Millares 15 4 2 9 3" xfId="20415" xr:uid="{D740CFD3-D29E-4BB1-920F-B186FA4782F5}"/>
    <cellStyle name="Millares 15 4 2 9 3 2" xfId="41918" xr:uid="{F2DA86B2-335E-4942-A6DC-0C2FE10F7281}"/>
    <cellStyle name="Millares 15 4 2 9 4" xfId="27020" xr:uid="{DCE99D98-74DC-46EB-9D3F-3977D8A3BB5E}"/>
    <cellStyle name="Millares 15 4 2 9 5" xfId="48523" xr:uid="{47EE8B12-31CB-4008-B78D-A2C728DEEDC3}"/>
    <cellStyle name="Millares 15 4 2 9 6" xfId="55127" xr:uid="{1DA9F84B-7674-49A5-BFD8-AF6CFB986AFB}"/>
    <cellStyle name="Millares 15 4 3" xfId="415" xr:uid="{B00A3241-A343-4C75-AB27-C7814FF26D2A}"/>
    <cellStyle name="Millares 15 4 3 10" xfId="15318" xr:uid="{8ECAFD2A-0636-4BD7-B942-FDE15756A7AE}"/>
    <cellStyle name="Millares 15 4 3 10 2" xfId="36821" xr:uid="{076E258A-8714-4DC1-AFA5-91F1FB150693}"/>
    <cellStyle name="Millares 15 4 3 11" xfId="21923" xr:uid="{C26AA4AB-C470-4FFC-89BC-431DEBE2D0A2}"/>
    <cellStyle name="Millares 15 4 3 12" xfId="43426" xr:uid="{BF08CC42-B29E-418D-8909-5C6A6B5897FB}"/>
    <cellStyle name="Millares 15 4 3 13" xfId="50030" xr:uid="{6B32DB09-C08B-4B04-A262-EAE3E253A772}"/>
    <cellStyle name="Millares 15 4 3 2" xfId="1363" xr:uid="{DEE86211-19E5-4705-8794-E7C82620E188}"/>
    <cellStyle name="Millares 15 4 3 2 2" xfId="4192" xr:uid="{0ACDE7F2-83AF-42C0-AAFB-9D3791113831}"/>
    <cellStyle name="Millares 15 4 3 2 2 2" xfId="12458" xr:uid="{C0CC8A36-69B1-4735-B13C-893CF5B01AAA}"/>
    <cellStyle name="Millares 15 4 3 2 2 2 2" xfId="33961" xr:uid="{534188B2-5C90-40F0-B2F5-367C7788B09F}"/>
    <cellStyle name="Millares 15 4 3 2 2 3" xfId="19093" xr:uid="{DA7C13EB-A9F5-41F5-96F1-7843A0E8EB05}"/>
    <cellStyle name="Millares 15 4 3 2 2 3 2" xfId="40596" xr:uid="{8C468601-F093-480A-AA08-1B3A585E0FCC}"/>
    <cellStyle name="Millares 15 4 3 2 2 4" xfId="25698" xr:uid="{286C96A3-5A75-4732-8716-FDE390582A23}"/>
    <cellStyle name="Millares 15 4 3 2 2 5" xfId="47201" xr:uid="{5167C972-A6A1-4B4A-8869-405153075314}"/>
    <cellStyle name="Millares 15 4 3 2 2 6" xfId="53805" xr:uid="{B07A5B4A-BFB3-4E99-8FFA-DD67D60B43CE}"/>
    <cellStyle name="Millares 15 4 3 2 3" xfId="6331" xr:uid="{A5E3E5DC-3831-4F3E-A69C-8D8F0EE92399}"/>
    <cellStyle name="Millares 15 4 3 2 3 2" xfId="14597" xr:uid="{8BE50634-399A-4941-B46A-FAC6FA101799}"/>
    <cellStyle name="Millares 15 4 3 2 3 2 2" xfId="36100" xr:uid="{AE0840D7-9F58-4A03-A924-56292E7B10C7}"/>
    <cellStyle name="Millares 15 4 3 2 3 3" xfId="21232" xr:uid="{5D532D43-2415-479B-A562-830A4EDEFE72}"/>
    <cellStyle name="Millares 15 4 3 2 3 3 2" xfId="42735" xr:uid="{6F0C82D6-5BA8-4F6F-847C-E52CC574E270}"/>
    <cellStyle name="Millares 15 4 3 2 3 4" xfId="27837" xr:uid="{88B5690D-78C4-4B60-9A05-DC227C8771E9}"/>
    <cellStyle name="Millares 15 4 3 2 3 5" xfId="49340" xr:uid="{C407309C-84E1-460B-8BAE-9DEF2CA1EDB4}"/>
    <cellStyle name="Millares 15 4 3 2 3 6" xfId="55944" xr:uid="{3756647C-51D0-438C-9D8F-F0B26F77F90E}"/>
    <cellStyle name="Millares 15 4 3 2 4" xfId="7972" xr:uid="{A25B3B95-4E7F-4025-8100-511D17BDB92E}"/>
    <cellStyle name="Millares 15 4 3 2 4 2" xfId="29475" xr:uid="{8CF7C302-C045-4CA3-B799-6C32B6EFAE83}"/>
    <cellStyle name="Millares 15 4 3 2 5" xfId="9629" xr:uid="{8E3EA33B-AD4C-4EC5-A014-D7175405614A}"/>
    <cellStyle name="Millares 15 4 3 2 5 2" xfId="31132" xr:uid="{E187AEFF-F8DA-4DC2-98AF-1F224DB13086}"/>
    <cellStyle name="Millares 15 4 3 2 6" xfId="16264" xr:uid="{FFF66289-CF96-4F70-87E2-055A55617354}"/>
    <cellStyle name="Millares 15 4 3 2 6 2" xfId="37767" xr:uid="{ACD4D75D-997D-4F8A-9DDD-F1DBCDEFEB20}"/>
    <cellStyle name="Millares 15 4 3 2 7" xfId="22869" xr:uid="{148A7DC1-EC95-4F3C-951A-66930E977EB4}"/>
    <cellStyle name="Millares 15 4 3 2 8" xfId="44372" xr:uid="{26A05699-5185-4F63-9894-933571A03C0D}"/>
    <cellStyle name="Millares 15 4 3 2 9" xfId="50976" xr:uid="{80E0CFE0-9FBF-415B-AE41-2D514A5357D6}"/>
    <cellStyle name="Millares 15 4 3 3" xfId="2050" xr:uid="{FD0A92AE-FB39-42EA-BDF8-262F2121F4F7}"/>
    <cellStyle name="Millares 15 4 3 3 2" xfId="10316" xr:uid="{FA0B4CF6-4BFB-4D41-9885-1D07E2E6F9BB}"/>
    <cellStyle name="Millares 15 4 3 3 2 2" xfId="31819" xr:uid="{F90993CD-3E6E-41A2-8A69-5DE71B36655D}"/>
    <cellStyle name="Millares 15 4 3 3 3" xfId="16951" xr:uid="{BC29F70C-6EF5-41C0-91CB-9FEE22D6BFFF}"/>
    <cellStyle name="Millares 15 4 3 3 3 2" xfId="38454" xr:uid="{704D5852-E130-4C96-9BA7-7458F3CEA7CF}"/>
    <cellStyle name="Millares 15 4 3 3 4" xfId="23556" xr:uid="{8CA7CC2B-F3CF-472C-8C96-3C1AAC5658F6}"/>
    <cellStyle name="Millares 15 4 3 3 5" xfId="45059" xr:uid="{1A6938B6-6706-4C5E-8205-3991004ECDAF}"/>
    <cellStyle name="Millares 15 4 3 3 6" xfId="51663" xr:uid="{1EAA7916-EB8E-4756-A87A-33034B182191}"/>
    <cellStyle name="Millares 15 4 3 4" xfId="2849" xr:uid="{4FA6EF1C-0938-4912-9C41-726E40896D7B}"/>
    <cellStyle name="Millares 15 4 3 4 2" xfId="11115" xr:uid="{8967898D-BE61-454C-B41D-948073957EFB}"/>
    <cellStyle name="Millares 15 4 3 4 2 2" xfId="32618" xr:uid="{6DE31EAC-8547-4700-B44B-234C431DB446}"/>
    <cellStyle name="Millares 15 4 3 4 3" xfId="17750" xr:uid="{DF7E44DF-9EA9-4269-983B-329BAFC4B7B3}"/>
    <cellStyle name="Millares 15 4 3 4 3 2" xfId="39253" xr:uid="{A6896821-5BA1-4912-A692-8D84F045CCD2}"/>
    <cellStyle name="Millares 15 4 3 4 4" xfId="24355" xr:uid="{C939249B-0DDA-4D7A-9B7E-7EA35FFE3537}"/>
    <cellStyle name="Millares 15 4 3 4 5" xfId="45858" xr:uid="{0854C2D0-1A76-419D-BABC-223C48FE829B}"/>
    <cellStyle name="Millares 15 4 3 4 6" xfId="52462" xr:uid="{84443CD8-EE08-4DC1-B962-E143DCE46487}"/>
    <cellStyle name="Millares 15 4 3 5" xfId="3246" xr:uid="{F659CD36-5BEC-4CE8-8DEC-CADEDFB0CD4E}"/>
    <cellStyle name="Millares 15 4 3 5 2" xfId="11512" xr:uid="{3B9EDE56-10C1-4446-800B-BD7EC44B80CF}"/>
    <cellStyle name="Millares 15 4 3 5 2 2" xfId="33015" xr:uid="{177226AC-DCD9-4813-8F60-BE9E2B631635}"/>
    <cellStyle name="Millares 15 4 3 5 3" xfId="18147" xr:uid="{570A8F8F-BB94-488C-AEA9-11EAC2B6585D}"/>
    <cellStyle name="Millares 15 4 3 5 3 2" xfId="39650" xr:uid="{2F053104-2864-4F0F-AAC7-D3E353E35C18}"/>
    <cellStyle name="Millares 15 4 3 5 4" xfId="24752" xr:uid="{418EDB78-122D-4300-BAB2-8E6AF8EC6357}"/>
    <cellStyle name="Millares 15 4 3 5 5" xfId="46255" xr:uid="{46836CD5-056C-4142-92BD-846A67A5B02B}"/>
    <cellStyle name="Millares 15 4 3 5 6" xfId="52859" xr:uid="{CBCF0645-811D-4679-8902-D00DCFB1F111}"/>
    <cellStyle name="Millares 15 4 3 6" xfId="4993" xr:uid="{FA988D89-3B7C-4513-81F7-A1F74EDBE284}"/>
    <cellStyle name="Millares 15 4 3 6 2" xfId="13259" xr:uid="{07076946-F39B-47DB-B4A8-15B1072471DB}"/>
    <cellStyle name="Millares 15 4 3 6 2 2" xfId="34762" xr:uid="{1EE97E6D-5286-406D-8C2F-7AB37C466249}"/>
    <cellStyle name="Millares 15 4 3 6 3" xfId="19894" xr:uid="{D3628965-8AA7-46E4-90D4-E928C58B2549}"/>
    <cellStyle name="Millares 15 4 3 6 3 2" xfId="41397" xr:uid="{6C468059-AD55-4874-8901-CB1B0156B180}"/>
    <cellStyle name="Millares 15 4 3 6 4" xfId="26499" xr:uid="{3737BDAB-99A8-4F8A-A1D1-41F21D36013D}"/>
    <cellStyle name="Millares 15 4 3 6 5" xfId="48002" xr:uid="{2FF7360B-2A7A-4255-80C6-07DC05633DFE}"/>
    <cellStyle name="Millares 15 4 3 6 6" xfId="54606" xr:uid="{74FD90E9-C468-439D-AF7E-5D5CBE8218A4}"/>
    <cellStyle name="Millares 15 4 3 7" xfId="5385" xr:uid="{1408F8B2-352D-4308-BF91-8412D7B9580E}"/>
    <cellStyle name="Millares 15 4 3 7 2" xfId="13651" xr:uid="{F3DA4767-8B19-4411-8483-59447EF1DDA2}"/>
    <cellStyle name="Millares 15 4 3 7 2 2" xfId="35154" xr:uid="{5A143BC0-DCA8-474B-8F83-138A1824645B}"/>
    <cellStyle name="Millares 15 4 3 7 3" xfId="20286" xr:uid="{DF1144F0-4BA9-4C41-9615-BD32100BD684}"/>
    <cellStyle name="Millares 15 4 3 7 3 2" xfId="41789" xr:uid="{7443D341-39B1-4796-8667-CA238332D233}"/>
    <cellStyle name="Millares 15 4 3 7 4" xfId="26891" xr:uid="{0C1254D0-4EB1-4D85-8C59-61EBA2C49025}"/>
    <cellStyle name="Millares 15 4 3 7 5" xfId="48394" xr:uid="{47505D2C-E054-4849-B37A-469B6085E55C}"/>
    <cellStyle name="Millares 15 4 3 7 6" xfId="54998" xr:uid="{710C6DA3-67D5-4E61-AA39-188264FA8963}"/>
    <cellStyle name="Millares 15 4 3 8" xfId="7026" xr:uid="{9C2E1946-BAFA-419C-AF18-0671430536CA}"/>
    <cellStyle name="Millares 15 4 3 8 2" xfId="28529" xr:uid="{7820B525-2E9D-406C-83DB-885C5DB2B709}"/>
    <cellStyle name="Millares 15 4 3 9" xfId="8682" xr:uid="{6996C6FD-BB57-4CF2-B328-C769B84619D7}"/>
    <cellStyle name="Millares 15 4 3 9 2" xfId="30185" xr:uid="{E02E202B-BCF4-4D88-962B-CE09738E6542}"/>
    <cellStyle name="Millares 15 4 4" xfId="699" xr:uid="{09E7102C-419E-4EBC-B665-A4F17EE17F33}"/>
    <cellStyle name="Millares 15 4 4 10" xfId="43708" xr:uid="{80FFFBDE-DE27-41A5-8C98-25B925E7014F}"/>
    <cellStyle name="Millares 15 4 4 11" xfId="50312" xr:uid="{254E3F2A-6DBB-4735-85ED-4887A2CFEABF}"/>
    <cellStyle name="Millares 15 4 4 2" xfId="1645" xr:uid="{B35F4310-82BD-4C2C-BBE6-614A87180F29}"/>
    <cellStyle name="Millares 15 4 4 2 2" xfId="4474" xr:uid="{501FFA73-F294-499D-8B71-A65AAD853B57}"/>
    <cellStyle name="Millares 15 4 4 2 2 2" xfId="12740" xr:uid="{8FC45770-DBA7-4E6F-8782-5DE33663D055}"/>
    <cellStyle name="Millares 15 4 4 2 2 2 2" xfId="34243" xr:uid="{001AD1D5-4883-44EC-BB60-F346F6D4C056}"/>
    <cellStyle name="Millares 15 4 4 2 2 3" xfId="19375" xr:uid="{E7D95EF9-57F4-4C21-B7CC-A3B3DEB1D0BB}"/>
    <cellStyle name="Millares 15 4 4 2 2 3 2" xfId="40878" xr:uid="{B14279C4-088F-46F3-94CE-F576D6D6C9A3}"/>
    <cellStyle name="Millares 15 4 4 2 2 4" xfId="25980" xr:uid="{7C3CFE47-511C-453E-A82A-A212065EC3D1}"/>
    <cellStyle name="Millares 15 4 4 2 2 5" xfId="47483" xr:uid="{31F8DF6D-7BB8-498A-934B-91FAE527BD15}"/>
    <cellStyle name="Millares 15 4 4 2 2 6" xfId="54087" xr:uid="{5AEBC763-9E84-4B04-B13F-23B2814C1D52}"/>
    <cellStyle name="Millares 15 4 4 2 3" xfId="6613" xr:uid="{0C3463CC-7C86-4D96-9F96-F6C101FD1F63}"/>
    <cellStyle name="Millares 15 4 4 2 3 2" xfId="14879" xr:uid="{C6DB9FDA-E3D0-4B4F-A2ED-510E7081C001}"/>
    <cellStyle name="Millares 15 4 4 2 3 2 2" xfId="36382" xr:uid="{D1518F13-FE07-46B5-947D-1B04D7479D3B}"/>
    <cellStyle name="Millares 15 4 4 2 3 3" xfId="21514" xr:uid="{09BFE4B5-BAD8-42B0-99BE-F34A718DD7B9}"/>
    <cellStyle name="Millares 15 4 4 2 3 3 2" xfId="43017" xr:uid="{26A35F4F-51C6-4AC0-B9CE-699BC4213C40}"/>
    <cellStyle name="Millares 15 4 4 2 3 4" xfId="28119" xr:uid="{189925F3-DA65-43A3-AC5D-16E76904C2A8}"/>
    <cellStyle name="Millares 15 4 4 2 3 5" xfId="49622" xr:uid="{AE748F09-2400-43D5-A696-265D6D8FC864}"/>
    <cellStyle name="Millares 15 4 4 2 3 6" xfId="56226" xr:uid="{2618A399-EEEE-4115-AFDA-26ACA1AB3D48}"/>
    <cellStyle name="Millares 15 4 4 2 4" xfId="8254" xr:uid="{C45A6288-9C84-4881-9906-DE860F92BA63}"/>
    <cellStyle name="Millares 15 4 4 2 4 2" xfId="29757" xr:uid="{3336248E-D84B-445B-84F3-EC04094CC5C1}"/>
    <cellStyle name="Millares 15 4 4 2 5" xfId="9911" xr:uid="{4CB15238-A4EB-4964-885F-DE29E4E2EDD0}"/>
    <cellStyle name="Millares 15 4 4 2 5 2" xfId="31414" xr:uid="{70694C07-26A8-4DB3-BCF0-352F12184D0D}"/>
    <cellStyle name="Millares 15 4 4 2 6" xfId="16546" xr:uid="{2D667EB6-8552-4584-A877-E9D92F139DBC}"/>
    <cellStyle name="Millares 15 4 4 2 6 2" xfId="38049" xr:uid="{EF9B439D-F975-43E2-8490-F52BB60A9BE4}"/>
    <cellStyle name="Millares 15 4 4 2 7" xfId="23151" xr:uid="{E034A998-6EB1-421B-9883-FD3CD52F1932}"/>
    <cellStyle name="Millares 15 4 4 2 8" xfId="44654" xr:uid="{B1A43293-B192-4BFD-99BC-15ECFCC034E3}"/>
    <cellStyle name="Millares 15 4 4 2 9" xfId="51258" xr:uid="{B59C368D-A4FF-457B-AF27-D04F1A2EA074}"/>
    <cellStyle name="Millares 15 4 4 3" xfId="2332" xr:uid="{66262F45-DFD6-457A-BF14-43800B214088}"/>
    <cellStyle name="Millares 15 4 4 3 2" xfId="10598" xr:uid="{FF03F64D-1519-4D9F-BEA7-5E84C75522F8}"/>
    <cellStyle name="Millares 15 4 4 3 2 2" xfId="32101" xr:uid="{3B901F0F-5CAA-4D78-A5C4-B121BE24C83A}"/>
    <cellStyle name="Millares 15 4 4 3 3" xfId="17233" xr:uid="{5E72A805-70ED-4581-8738-415E48148CA6}"/>
    <cellStyle name="Millares 15 4 4 3 3 2" xfId="38736" xr:uid="{BF303F5B-E01C-40F0-AB59-94A531BE55A1}"/>
    <cellStyle name="Millares 15 4 4 3 4" xfId="23838" xr:uid="{852365FB-1763-4010-B690-D9B3DEFE4C01}"/>
    <cellStyle name="Millares 15 4 4 3 5" xfId="45341" xr:uid="{FF6BB899-E797-4F7C-A2D2-84B0B9B319CF}"/>
    <cellStyle name="Millares 15 4 4 3 6" xfId="51945" xr:uid="{E05EB5F4-F55D-4891-8D8E-C63BB2C3F186}"/>
    <cellStyle name="Millares 15 4 4 4" xfId="3528" xr:uid="{C1ABB80F-6225-4E90-824F-62BDC6A2F4A3}"/>
    <cellStyle name="Millares 15 4 4 4 2" xfId="11794" xr:uid="{90885FAE-C06C-4596-8966-AF56F7F2A236}"/>
    <cellStyle name="Millares 15 4 4 4 2 2" xfId="33297" xr:uid="{B570109D-4A91-44A7-92FB-48267829EB55}"/>
    <cellStyle name="Millares 15 4 4 4 3" xfId="18429" xr:uid="{BB255CA4-56C1-45F0-9256-E0B6ED2175CE}"/>
    <cellStyle name="Millares 15 4 4 4 3 2" xfId="39932" xr:uid="{97309CE8-A914-4F4E-BDCD-4FDE55D34DCC}"/>
    <cellStyle name="Millares 15 4 4 4 4" xfId="25034" xr:uid="{B64F81F3-171F-46B4-9895-433CA98CAED8}"/>
    <cellStyle name="Millares 15 4 4 4 5" xfId="46537" xr:uid="{C725523D-7650-4BD0-81BE-79D2DC608AAC}"/>
    <cellStyle name="Millares 15 4 4 4 6" xfId="53141" xr:uid="{1D38B9C5-4B62-47E8-B970-DE43F7DD6BDF}"/>
    <cellStyle name="Millares 15 4 4 5" xfId="5667" xr:uid="{E0894E3C-BD63-47BA-BC48-B198181ABC4A}"/>
    <cellStyle name="Millares 15 4 4 5 2" xfId="13933" xr:uid="{1858F782-341B-433D-BC47-C6CDBDF19EDA}"/>
    <cellStyle name="Millares 15 4 4 5 2 2" xfId="35436" xr:uid="{A8FF1FF9-30CA-4A4E-B94D-850084D58371}"/>
    <cellStyle name="Millares 15 4 4 5 3" xfId="20568" xr:uid="{83DEC4B1-9729-4C91-AAF9-91B3ACE0ACFA}"/>
    <cellStyle name="Millares 15 4 4 5 3 2" xfId="42071" xr:uid="{E2E00541-9ABD-43F7-BC18-6A520C5CBCCA}"/>
    <cellStyle name="Millares 15 4 4 5 4" xfId="27173" xr:uid="{8198FC93-DFD3-4B99-9042-94F79CB2B060}"/>
    <cellStyle name="Millares 15 4 4 5 5" xfId="48676" xr:uid="{3F88E650-066F-4F2C-95E2-1F335C12BA26}"/>
    <cellStyle name="Millares 15 4 4 5 6" xfId="55280" xr:uid="{8EA42C93-1914-4561-BD7A-FB4F459D1902}"/>
    <cellStyle name="Millares 15 4 4 6" xfId="7308" xr:uid="{66B8826C-2012-4220-BBAB-F2BDC0B1FA8B}"/>
    <cellStyle name="Millares 15 4 4 6 2" xfId="28811" xr:uid="{A9711708-E380-47C8-98D7-7ABD054100D1}"/>
    <cellStyle name="Millares 15 4 4 7" xfId="8965" xr:uid="{C7898392-2371-49C3-97CF-28248C3E3547}"/>
    <cellStyle name="Millares 15 4 4 7 2" xfId="30468" xr:uid="{BF788C97-11A9-47BC-B834-093EB5C54DDD}"/>
    <cellStyle name="Millares 15 4 4 8" xfId="15600" xr:uid="{0342C795-EDCF-40C6-9537-4D0EEB5CC1D1}"/>
    <cellStyle name="Millares 15 4 4 8 2" xfId="37103" xr:uid="{A1CF036B-FBB5-4B4B-8EB2-732FA4AD48F4}"/>
    <cellStyle name="Millares 15 4 4 9" xfId="22205" xr:uid="{F6E03AEF-5429-4B7E-AA86-952482C84FEF}"/>
    <cellStyle name="Millares 15 4 5" xfId="968" xr:uid="{B01F44A0-DAF8-4BAA-BE94-D3CDEA6D8DB5}"/>
    <cellStyle name="Millares 15 4 5 2" xfId="3797" xr:uid="{017EF2D3-4A5D-440D-B1EC-D11AB8313BF9}"/>
    <cellStyle name="Millares 15 4 5 2 2" xfId="12063" xr:uid="{C8C7DC52-2BF7-4CD2-8E9A-EC4563D660F3}"/>
    <cellStyle name="Millares 15 4 5 2 2 2" xfId="33566" xr:uid="{3857917A-1246-4E0F-9938-C1D7C9520325}"/>
    <cellStyle name="Millares 15 4 5 2 3" xfId="18698" xr:uid="{89C15E39-B102-4165-824C-F7E292397F34}"/>
    <cellStyle name="Millares 15 4 5 2 3 2" xfId="40201" xr:uid="{4DB9AAF1-E5BA-444F-ABB3-3336EB2F1397}"/>
    <cellStyle name="Millares 15 4 5 2 4" xfId="25303" xr:uid="{1D3A8EBC-B1D4-4AA6-957C-F10F822F6F29}"/>
    <cellStyle name="Millares 15 4 5 2 5" xfId="46806" xr:uid="{36B3E681-D29A-49A2-B8C1-B00FD94E3C92}"/>
    <cellStyle name="Millares 15 4 5 2 6" xfId="53410" xr:uid="{5DC9FA0B-FFA4-4440-B416-98FF14E83A4B}"/>
    <cellStyle name="Millares 15 4 5 3" xfId="5936" xr:uid="{97299D23-1B8E-47DA-9542-8D4C70E8C798}"/>
    <cellStyle name="Millares 15 4 5 3 2" xfId="14202" xr:uid="{437C9DCF-22D8-49B3-AD01-696C4B4F5B07}"/>
    <cellStyle name="Millares 15 4 5 3 2 2" xfId="35705" xr:uid="{A4862EE4-C875-4EFD-A573-BA3166BCEF39}"/>
    <cellStyle name="Millares 15 4 5 3 3" xfId="20837" xr:uid="{AEA4BFC2-9078-451D-976E-E7FC2403A0C1}"/>
    <cellStyle name="Millares 15 4 5 3 3 2" xfId="42340" xr:uid="{7557E04C-B30D-4271-83CE-D8465510D6B2}"/>
    <cellStyle name="Millares 15 4 5 3 4" xfId="27442" xr:uid="{4C4B4E3E-F915-477E-93CF-D0ECF632C83B}"/>
    <cellStyle name="Millares 15 4 5 3 5" xfId="48945" xr:uid="{7A80DF99-2317-4699-9BE2-B8C639870A5E}"/>
    <cellStyle name="Millares 15 4 5 3 6" xfId="55549" xr:uid="{AAF62BC0-4F75-4EAA-90AD-1467485868C3}"/>
    <cellStyle name="Millares 15 4 5 4" xfId="7577" xr:uid="{41896DFC-0BDE-4F12-946C-7A4C78171AAD}"/>
    <cellStyle name="Millares 15 4 5 4 2" xfId="29080" xr:uid="{FF849B7F-9DEB-4709-8E90-0E743F345DB8}"/>
    <cellStyle name="Millares 15 4 5 5" xfId="9234" xr:uid="{C52423AC-75CB-4364-B28B-C129A20B2754}"/>
    <cellStyle name="Millares 15 4 5 5 2" xfId="30737" xr:uid="{C9116A5C-1F4E-4DE4-936E-205F85001D03}"/>
    <cellStyle name="Millares 15 4 5 6" xfId="15869" xr:uid="{6DC52371-8C91-4F47-9ACC-947349A54791}"/>
    <cellStyle name="Millares 15 4 5 6 2" xfId="37372" xr:uid="{C127F15E-B2BC-4EEE-86BF-68162A55478E}"/>
    <cellStyle name="Millares 15 4 5 7" xfId="22474" xr:uid="{3E99E5AB-39CB-4786-89BD-D3419A785A4C}"/>
    <cellStyle name="Millares 15 4 5 8" xfId="43977" xr:uid="{CA2FEF76-DC2E-420D-BD43-DAA0C46B58C3}"/>
    <cellStyle name="Millares 15 4 5 9" xfId="50581" xr:uid="{5D6D62A3-4F3F-45A8-9AC0-5CF15AA0FAB7}"/>
    <cellStyle name="Millares 15 4 6" xfId="1228" xr:uid="{1309B52A-E02A-4450-9C94-DC8A33076DF9}"/>
    <cellStyle name="Millares 15 4 6 2" xfId="4057" xr:uid="{FCB2D89A-E704-470B-868D-55E3815ECE82}"/>
    <cellStyle name="Millares 15 4 6 2 2" xfId="12323" xr:uid="{613F5A81-8AEA-41AB-AE72-250FFA2474FB}"/>
    <cellStyle name="Millares 15 4 6 2 2 2" xfId="33826" xr:uid="{62D77A94-46F3-4D40-9D75-FA924DDE5BFF}"/>
    <cellStyle name="Millares 15 4 6 2 3" xfId="18958" xr:uid="{606F979D-5AEB-4691-AC06-6A187FFA04AA}"/>
    <cellStyle name="Millares 15 4 6 2 3 2" xfId="40461" xr:uid="{248E54E1-BA86-4FD1-8CF6-A0004A86BEBE}"/>
    <cellStyle name="Millares 15 4 6 2 4" xfId="25563" xr:uid="{1815C159-D458-48CA-9FF5-4D0D18713EA1}"/>
    <cellStyle name="Millares 15 4 6 2 5" xfId="47066" xr:uid="{A8180707-1384-4E18-A801-5708F029E545}"/>
    <cellStyle name="Millares 15 4 6 2 6" xfId="53670" xr:uid="{EDD9E638-436D-4343-A5B7-DBEB81010985}"/>
    <cellStyle name="Millares 15 4 6 3" xfId="6196" xr:uid="{5D5EB9B8-38CA-4F68-84D9-425E72FC143D}"/>
    <cellStyle name="Millares 15 4 6 3 2" xfId="14462" xr:uid="{A9537890-AA10-42CD-AAFC-E6CDA15E2929}"/>
    <cellStyle name="Millares 15 4 6 3 2 2" xfId="35965" xr:uid="{564BC894-5A94-4D24-B4BE-1F37574C2897}"/>
    <cellStyle name="Millares 15 4 6 3 3" xfId="21097" xr:uid="{77E3654F-A898-485E-8E0B-EAD12B43A135}"/>
    <cellStyle name="Millares 15 4 6 3 3 2" xfId="42600" xr:uid="{BFFC265E-8ED7-48A4-8F41-29C0D899C744}"/>
    <cellStyle name="Millares 15 4 6 3 4" xfId="27702" xr:uid="{E72D7DCB-68A4-450B-BCA3-0815C544CE69}"/>
    <cellStyle name="Millares 15 4 6 3 5" xfId="49205" xr:uid="{433C41AE-C357-4473-8FC0-26205CED852E}"/>
    <cellStyle name="Millares 15 4 6 3 6" xfId="55809" xr:uid="{B631931B-90E9-4704-8E1E-B494A7B66D4F}"/>
    <cellStyle name="Millares 15 4 6 4" xfId="7837" xr:uid="{30D94AE5-54C8-45DE-A124-5F22A591472B}"/>
    <cellStyle name="Millares 15 4 6 4 2" xfId="29340" xr:uid="{7A9DC32F-D256-40EE-B32D-2A2F555522E8}"/>
    <cellStyle name="Millares 15 4 6 5" xfId="9494" xr:uid="{96312E9F-C54F-4192-93EF-5D95D03C2D07}"/>
    <cellStyle name="Millares 15 4 6 5 2" xfId="30997" xr:uid="{944816BD-68F4-4896-BF6B-A4DD33E06080}"/>
    <cellStyle name="Millares 15 4 6 6" xfId="16129" xr:uid="{A8CAB3F0-160B-4AEC-BAAB-5A6C8301FBC3}"/>
    <cellStyle name="Millares 15 4 6 6 2" xfId="37632" xr:uid="{2660AA1A-E965-4263-BDF3-6FA4DF008C8E}"/>
    <cellStyle name="Millares 15 4 6 7" xfId="22734" xr:uid="{723B7D94-B282-438E-8570-8D2779E9CB20}"/>
    <cellStyle name="Millares 15 4 6 8" xfId="44237" xr:uid="{4CD9D165-D277-4256-8FBD-C6E5A0066B3B}"/>
    <cellStyle name="Millares 15 4 6 9" xfId="50841" xr:uid="{ED8E9EDC-5290-4F47-8ED9-51FABAC9A29B}"/>
    <cellStyle name="Millares 15 4 7" xfId="1916" xr:uid="{C61D9E63-6A89-4E03-9E7A-859CC096C162}"/>
    <cellStyle name="Millares 15 4 7 2" xfId="10182" xr:uid="{9C9680B1-749A-47DF-8ED0-05EAA49399CB}"/>
    <cellStyle name="Millares 15 4 7 2 2" xfId="31685" xr:uid="{67323CFE-DCF2-4232-9A6A-CE5765DEC5B5}"/>
    <cellStyle name="Millares 15 4 7 3" xfId="16817" xr:uid="{24404ED8-96D5-4079-BA37-2085F4EB5A53}"/>
    <cellStyle name="Millares 15 4 7 3 2" xfId="38320" xr:uid="{34B9AE67-69A5-4871-AEE3-07D2E4069632}"/>
    <cellStyle name="Millares 15 4 7 4" xfId="23422" xr:uid="{040B4512-005B-4437-9670-F8C6B67A20F4}"/>
    <cellStyle name="Millares 15 4 7 5" xfId="44925" xr:uid="{94AB1D74-31EA-4DD4-A92B-7697B6EEBC37}"/>
    <cellStyle name="Millares 15 4 7 6" xfId="51529" xr:uid="{A67F5FDA-38B8-499C-927E-40C8A3D4AB66}"/>
    <cellStyle name="Millares 15 4 8" xfId="2601" xr:uid="{DCD27AE0-713C-455D-8526-037BC31E2199}"/>
    <cellStyle name="Millares 15 4 8 2" xfId="10867" xr:uid="{13D182B6-1158-4876-90B7-2EFDAC672500}"/>
    <cellStyle name="Millares 15 4 8 2 2" xfId="32370" xr:uid="{83FC87A8-EE62-4A68-962B-3827B66F9B28}"/>
    <cellStyle name="Millares 15 4 8 3" xfId="17502" xr:uid="{99E26D49-43DC-4D51-A942-48138A800065}"/>
    <cellStyle name="Millares 15 4 8 3 2" xfId="39005" xr:uid="{BE1DB17A-F2FA-4CF7-9D88-B27869E0E331}"/>
    <cellStyle name="Millares 15 4 8 4" xfId="24107" xr:uid="{5EECD456-1326-42C0-9CC0-3B8FC9E5C3D8}"/>
    <cellStyle name="Millares 15 4 8 5" xfId="45610" xr:uid="{5E9FC312-DB89-4DCA-8A06-A066CB627DDD}"/>
    <cellStyle name="Millares 15 4 8 6" xfId="52214" xr:uid="{E694CD98-6E7A-451A-B231-3AEBCA4C4E98}"/>
    <cellStyle name="Millares 15 4 9" xfId="3112" xr:uid="{448368A4-C15E-48B5-B595-C4829C4CD541}"/>
    <cellStyle name="Millares 15 4 9 2" xfId="11378" xr:uid="{2C35066C-D3C3-4A8B-A877-67F1B9E1F417}"/>
    <cellStyle name="Millares 15 4 9 2 2" xfId="32881" xr:uid="{486BCC92-E4B0-44CB-A29A-756AC323117A}"/>
    <cellStyle name="Millares 15 4 9 3" xfId="18013" xr:uid="{5B039D3A-64F0-4BD6-8875-1CCCC76251CE}"/>
    <cellStyle name="Millares 15 4 9 3 2" xfId="39516" xr:uid="{7404C4AF-6551-4E47-8F9F-99B36DC5A20E}"/>
    <cellStyle name="Millares 15 4 9 4" xfId="24618" xr:uid="{941E15E1-31F7-44B5-9D9D-5B3698C9D6C4}"/>
    <cellStyle name="Millares 15 4 9 5" xfId="46121" xr:uid="{8C2A38AB-8DBA-45D2-935A-8C654D96E6A2}"/>
    <cellStyle name="Millares 15 4 9 6" xfId="52725" xr:uid="{CBD1A008-5EAE-4E59-BD16-A992A482761C}"/>
    <cellStyle name="Millares 15 5" xfId="452" xr:uid="{B69F60E9-4646-4EAF-B821-0A626F612407}"/>
    <cellStyle name="Millares 15 5 10" xfId="7063" xr:uid="{F69AE234-78F1-4E83-A10C-30E7A602258E}"/>
    <cellStyle name="Millares 15 5 10 2" xfId="28566" xr:uid="{E2DB10B7-9938-4675-B817-81C2C201F031}"/>
    <cellStyle name="Millares 15 5 11" xfId="8719" xr:uid="{251A63F5-7122-40A6-9C8D-59B78D1DC9B4}"/>
    <cellStyle name="Millares 15 5 11 2" xfId="30222" xr:uid="{0EC3934E-8AC5-48EB-AA2E-C532F60289EC}"/>
    <cellStyle name="Millares 15 5 12" xfId="15355" xr:uid="{E350643D-54D4-41B4-9625-71D7B8760691}"/>
    <cellStyle name="Millares 15 5 12 2" xfId="36858" xr:uid="{BD5ED6D7-1F51-4FFD-ACC5-791FD654E9D6}"/>
    <cellStyle name="Millares 15 5 13" xfId="21960" xr:uid="{0B943577-B1BE-4B77-B082-5C968A20E5E5}"/>
    <cellStyle name="Millares 15 5 14" xfId="43463" xr:uid="{734B9B81-E3BA-4BB2-839A-30343354E2B8}"/>
    <cellStyle name="Millares 15 5 15" xfId="50067" xr:uid="{EBE4DE85-0D98-4BAB-9F09-749F0CF248F1}"/>
    <cellStyle name="Millares 15 5 2" xfId="734" xr:uid="{46EE6700-C8C3-4803-BEB8-58D75B61E440}"/>
    <cellStyle name="Millares 15 5 2 10" xfId="15635" xr:uid="{CB17DF32-64C3-473E-BF32-335053B1F3B8}"/>
    <cellStyle name="Millares 15 5 2 10 2" xfId="37138" xr:uid="{D11868F8-E420-4686-8C2E-EEEC012EDBE5}"/>
    <cellStyle name="Millares 15 5 2 11" xfId="22240" xr:uid="{10F93A66-EBB3-46A6-90F0-E0C3279913ED}"/>
    <cellStyle name="Millares 15 5 2 12" xfId="43743" xr:uid="{23FFDBF9-DD93-4532-A0ED-3B4A53E1F28A}"/>
    <cellStyle name="Millares 15 5 2 13" xfId="50347" xr:uid="{C0F8822A-3984-4AF4-90B4-D79B0234574D}"/>
    <cellStyle name="Millares 15 5 2 2" xfId="1680" xr:uid="{62FC4557-6718-43C9-A055-5CE39C8731DD}"/>
    <cellStyle name="Millares 15 5 2 2 2" xfId="4509" xr:uid="{B7A3D353-8B3D-4F45-B976-C6A0499376BD}"/>
    <cellStyle name="Millares 15 5 2 2 2 2" xfId="12775" xr:uid="{EBA4844D-6957-4C4C-96B6-4E7838E40B68}"/>
    <cellStyle name="Millares 15 5 2 2 2 2 2" xfId="34278" xr:uid="{627B09FA-E16D-4BD3-BE79-BDEC3993951B}"/>
    <cellStyle name="Millares 15 5 2 2 2 3" xfId="19410" xr:uid="{698B5044-16D6-43C1-B3AC-AB20E5B1BA4D}"/>
    <cellStyle name="Millares 15 5 2 2 2 3 2" xfId="40913" xr:uid="{3E9EBEB4-004B-4311-A922-714FE273E824}"/>
    <cellStyle name="Millares 15 5 2 2 2 4" xfId="26015" xr:uid="{47CDBFBE-0700-4EC1-8D13-515DB12C0457}"/>
    <cellStyle name="Millares 15 5 2 2 2 5" xfId="47518" xr:uid="{4CF95D66-61E7-4F5D-A506-6A49A2843E41}"/>
    <cellStyle name="Millares 15 5 2 2 2 6" xfId="54122" xr:uid="{C824FDF2-1A45-41FA-A892-18295854880D}"/>
    <cellStyle name="Millares 15 5 2 2 3" xfId="6648" xr:uid="{E3C8F10B-3551-4942-B4E4-E0F4286D66E6}"/>
    <cellStyle name="Millares 15 5 2 2 3 2" xfId="14914" xr:uid="{7C816CC9-4844-4EC7-831B-6280715316CD}"/>
    <cellStyle name="Millares 15 5 2 2 3 2 2" xfId="36417" xr:uid="{4C3764AB-ACDB-451B-8A61-61F19B45EA1B}"/>
    <cellStyle name="Millares 15 5 2 2 3 3" xfId="21549" xr:uid="{30370D54-970F-4B69-88ED-ABA5AB6A1061}"/>
    <cellStyle name="Millares 15 5 2 2 3 3 2" xfId="43052" xr:uid="{A24553B3-8723-493A-BDC7-D8D05F203B40}"/>
    <cellStyle name="Millares 15 5 2 2 3 4" xfId="28154" xr:uid="{BA631013-EC7B-43B5-93DC-9AB876885CC7}"/>
    <cellStyle name="Millares 15 5 2 2 3 5" xfId="49657" xr:uid="{7BBB1559-F7E7-488E-8914-615569299569}"/>
    <cellStyle name="Millares 15 5 2 2 3 6" xfId="56261" xr:uid="{81A7FF19-341E-4DD4-BD47-2DB5E9445B77}"/>
    <cellStyle name="Millares 15 5 2 2 4" xfId="8289" xr:uid="{1258908F-DFDB-4EC8-A61B-085B88505CDD}"/>
    <cellStyle name="Millares 15 5 2 2 4 2" xfId="29792" xr:uid="{AD84C446-A7F2-4D21-B381-E16D006EC252}"/>
    <cellStyle name="Millares 15 5 2 2 5" xfId="9946" xr:uid="{C1E75BC1-726B-4E3B-BF24-58810A8EC825}"/>
    <cellStyle name="Millares 15 5 2 2 5 2" xfId="31449" xr:uid="{9EB4DAE1-ABB1-4486-A9F7-8D42EAEBC71E}"/>
    <cellStyle name="Millares 15 5 2 2 6" xfId="16581" xr:uid="{2F86FBE2-2A4D-4841-8FD5-B8D403CD84F3}"/>
    <cellStyle name="Millares 15 5 2 2 6 2" xfId="38084" xr:uid="{A922514E-EC29-40E6-B348-4D0C492579A7}"/>
    <cellStyle name="Millares 15 5 2 2 7" xfId="23186" xr:uid="{C60BA1F3-7FB9-4FBA-B429-3F153496DDCA}"/>
    <cellStyle name="Millares 15 5 2 2 8" xfId="44689" xr:uid="{28C52AD7-5364-44F0-BA6D-E84933271104}"/>
    <cellStyle name="Millares 15 5 2 2 9" xfId="51293" xr:uid="{7D73206B-2654-45CD-9759-5E94DD8FB091}"/>
    <cellStyle name="Millares 15 5 2 3" xfId="2367" xr:uid="{DB281310-1C3E-4790-B09F-7FDACF022EC2}"/>
    <cellStyle name="Millares 15 5 2 3 2" xfId="10633" xr:uid="{188C0214-48BC-4650-9CD9-6CD0CD6D8D5B}"/>
    <cellStyle name="Millares 15 5 2 3 2 2" xfId="32136" xr:uid="{744D742A-2FCC-4434-B06E-6FD0AD533232}"/>
    <cellStyle name="Millares 15 5 2 3 3" xfId="17268" xr:uid="{7CD5FCF1-873B-420B-AD37-20B25F0C364C}"/>
    <cellStyle name="Millares 15 5 2 3 3 2" xfId="38771" xr:uid="{12DED4F3-2C0C-469A-AD8F-042EBB2E5EC6}"/>
    <cellStyle name="Millares 15 5 2 3 4" xfId="23873" xr:uid="{5D2ECA33-5AE3-4522-B6BF-5017B5A99B3A}"/>
    <cellStyle name="Millares 15 5 2 3 5" xfId="45376" xr:uid="{8AA19F52-FD5A-4EF6-A829-668E4539C843}"/>
    <cellStyle name="Millares 15 5 2 3 6" xfId="51980" xr:uid="{D21C192E-6149-4EE9-B3EC-EFFFC7C07D1D}"/>
    <cellStyle name="Millares 15 5 2 4" xfId="2884" xr:uid="{AD0F17E3-822C-4573-BCB0-C0BB03D34616}"/>
    <cellStyle name="Millares 15 5 2 4 2" xfId="11150" xr:uid="{FE75D997-5A14-41E7-BA21-8CD6332CED04}"/>
    <cellStyle name="Millares 15 5 2 4 2 2" xfId="32653" xr:uid="{CF849E63-EC2A-4A83-88B6-7DBB9D161CF1}"/>
    <cellStyle name="Millares 15 5 2 4 3" xfId="17785" xr:uid="{B5497175-4856-4298-9B0E-5F290FE0A0C3}"/>
    <cellStyle name="Millares 15 5 2 4 3 2" xfId="39288" xr:uid="{92AE4B5C-063A-4029-ACD4-DD072E63CB59}"/>
    <cellStyle name="Millares 15 5 2 4 4" xfId="24390" xr:uid="{08BF2CDC-81CB-476C-8832-D8664B3068A1}"/>
    <cellStyle name="Millares 15 5 2 4 5" xfId="45893" xr:uid="{6786E5E9-7D62-4101-ACA0-7D97B5A0DCDD}"/>
    <cellStyle name="Millares 15 5 2 4 6" xfId="52497" xr:uid="{59582EE2-8AE8-4224-A429-41B26D95B1EB}"/>
    <cellStyle name="Millares 15 5 2 5" xfId="3563" xr:uid="{0BF98098-76A1-496F-9ED4-3DFF1B010209}"/>
    <cellStyle name="Millares 15 5 2 5 2" xfId="11829" xr:uid="{ECEE2EAB-AE5D-44C1-B271-62709C763433}"/>
    <cellStyle name="Millares 15 5 2 5 2 2" xfId="33332" xr:uid="{EF5E4979-0BC1-49C4-A3E1-FA12BBC87979}"/>
    <cellStyle name="Millares 15 5 2 5 3" xfId="18464" xr:uid="{B3EDFFB8-7EBF-4992-B2F4-D91FEF94B16D}"/>
    <cellStyle name="Millares 15 5 2 5 3 2" xfId="39967" xr:uid="{8E5B5CE2-9A37-4BD2-94CB-133FAD61D350}"/>
    <cellStyle name="Millares 15 5 2 5 4" xfId="25069" xr:uid="{2873A904-9605-456E-8FCE-187DA30661B9}"/>
    <cellStyle name="Millares 15 5 2 5 5" xfId="46572" xr:uid="{6D49F9A2-25B2-44BB-8029-E7AE2386F042}"/>
    <cellStyle name="Millares 15 5 2 5 6" xfId="53176" xr:uid="{913D9A6F-7F6A-4645-914B-EADF051FBF95}"/>
    <cellStyle name="Millares 15 5 2 6" xfId="5028" xr:uid="{868CF87C-470E-46DA-88C8-7A5CD7E1C06C}"/>
    <cellStyle name="Millares 15 5 2 6 2" xfId="13294" xr:uid="{CCB7B56A-6F99-43BB-8EC8-018E4A95468B}"/>
    <cellStyle name="Millares 15 5 2 6 2 2" xfId="34797" xr:uid="{5592F265-95B3-4109-8113-719D608C91A5}"/>
    <cellStyle name="Millares 15 5 2 6 3" xfId="19929" xr:uid="{0B97C565-86E6-421E-8961-1D493C8F78EC}"/>
    <cellStyle name="Millares 15 5 2 6 3 2" xfId="41432" xr:uid="{4F72D04D-0015-4FF1-AE69-5CD38149E958}"/>
    <cellStyle name="Millares 15 5 2 6 4" xfId="26534" xr:uid="{845F1FC4-7BFF-497D-85D2-73C278406078}"/>
    <cellStyle name="Millares 15 5 2 6 5" xfId="48037" xr:uid="{52F1BC84-C0A7-4DAE-ACB9-E7D064CD11FF}"/>
    <cellStyle name="Millares 15 5 2 6 6" xfId="54641" xr:uid="{9D6D76F6-0DB2-4343-8F1C-12A2AA20CA5B}"/>
    <cellStyle name="Millares 15 5 2 7" xfId="5702" xr:uid="{0CC67C8D-FE08-4658-8133-97F07294D162}"/>
    <cellStyle name="Millares 15 5 2 7 2" xfId="13968" xr:uid="{4F1C13C2-8498-4837-ADC6-8B684723ECA7}"/>
    <cellStyle name="Millares 15 5 2 7 2 2" xfId="35471" xr:uid="{09E415E6-6ADA-44AA-A809-03D33CA5D66D}"/>
    <cellStyle name="Millares 15 5 2 7 3" xfId="20603" xr:uid="{8E245C15-8C99-4D45-92FE-218ED591B586}"/>
    <cellStyle name="Millares 15 5 2 7 3 2" xfId="42106" xr:uid="{A2F0581F-1696-4D1D-ADF4-11A931D53CC7}"/>
    <cellStyle name="Millares 15 5 2 7 4" xfId="27208" xr:uid="{6ADB2C0D-68C9-45CF-9C08-08E2E6BBEDC6}"/>
    <cellStyle name="Millares 15 5 2 7 5" xfId="48711" xr:uid="{433AD550-DC4E-48BA-AE2B-71475E35D13D}"/>
    <cellStyle name="Millares 15 5 2 7 6" xfId="55315" xr:uid="{7383254D-5E80-4CE2-A446-B6172A7DA230}"/>
    <cellStyle name="Millares 15 5 2 8" xfId="7343" xr:uid="{D0978025-FE9D-4CE4-BD3F-7F5FE8BD9254}"/>
    <cellStyle name="Millares 15 5 2 8 2" xfId="28846" xr:uid="{76F797FE-8092-48BC-B5FC-E17D685CC8B3}"/>
    <cellStyle name="Millares 15 5 2 9" xfId="9000" xr:uid="{266B7D1A-7B68-4EFD-A6A5-7492790D733E}"/>
    <cellStyle name="Millares 15 5 2 9 2" xfId="30503" xr:uid="{EB4DB237-24D5-43FF-8746-45B0F7F79FC6}"/>
    <cellStyle name="Millares 15 5 3" xfId="1004" xr:uid="{CA8EB75F-CCE5-48FC-9F6E-3F7322AB0D73}"/>
    <cellStyle name="Millares 15 5 3 2" xfId="3833" xr:uid="{221B01DF-84AA-48A2-A03E-E3D2E155B806}"/>
    <cellStyle name="Millares 15 5 3 2 2" xfId="12099" xr:uid="{60714A4B-B3F8-4650-A1F2-8E7F925EB47D}"/>
    <cellStyle name="Millares 15 5 3 2 2 2" xfId="33602" xr:uid="{D5B3E415-8600-4BB6-844D-F535079DB9B0}"/>
    <cellStyle name="Millares 15 5 3 2 3" xfId="18734" xr:uid="{C56A8F8A-A727-4183-A791-79372BCA28D1}"/>
    <cellStyle name="Millares 15 5 3 2 3 2" xfId="40237" xr:uid="{9191CE65-D622-4F39-B2D6-0E96CA099C2A}"/>
    <cellStyle name="Millares 15 5 3 2 4" xfId="25339" xr:uid="{5B245DAC-2CFB-4735-AC70-B92725E0609B}"/>
    <cellStyle name="Millares 15 5 3 2 5" xfId="46842" xr:uid="{5F7146CF-619E-4AC8-BA34-C8FC001BEB3E}"/>
    <cellStyle name="Millares 15 5 3 2 6" xfId="53446" xr:uid="{78C97A1F-3891-41C0-95D5-1DD93B8D4002}"/>
    <cellStyle name="Millares 15 5 3 3" xfId="5972" xr:uid="{F9C76506-693B-4CF1-996F-349EDC80D0E0}"/>
    <cellStyle name="Millares 15 5 3 3 2" xfId="14238" xr:uid="{1CF1FF48-8D24-4622-8936-6874DCE01DE7}"/>
    <cellStyle name="Millares 15 5 3 3 2 2" xfId="35741" xr:uid="{94756618-AB01-42B6-9C13-7EBB5BBE3677}"/>
    <cellStyle name="Millares 15 5 3 3 3" xfId="20873" xr:uid="{F188908C-5358-45A2-9AB1-2252BE7E6191}"/>
    <cellStyle name="Millares 15 5 3 3 3 2" xfId="42376" xr:uid="{346469B0-26CF-4AD9-8ACD-107F2F62DB75}"/>
    <cellStyle name="Millares 15 5 3 3 4" xfId="27478" xr:uid="{3E362BFA-7F7B-4E21-9139-F36BBF99C7CB}"/>
    <cellStyle name="Millares 15 5 3 3 5" xfId="48981" xr:uid="{96180BD2-5054-49AA-9E73-666E1678B5F1}"/>
    <cellStyle name="Millares 15 5 3 3 6" xfId="55585" xr:uid="{8D0010A9-4429-408A-A6FB-DC9860CE5850}"/>
    <cellStyle name="Millares 15 5 3 4" xfId="7613" xr:uid="{54F12CC8-7681-4A0F-9A96-96A0BD425FC4}"/>
    <cellStyle name="Millares 15 5 3 4 2" xfId="29116" xr:uid="{C4E70B6B-17BD-462F-BF22-6DBC0789C7D2}"/>
    <cellStyle name="Millares 15 5 3 5" xfId="9270" xr:uid="{8069D57B-6099-40F4-9D17-479B757719CD}"/>
    <cellStyle name="Millares 15 5 3 5 2" xfId="30773" xr:uid="{5CA7EBB2-6955-43D6-9B6A-9D2C0159FB8E}"/>
    <cellStyle name="Millares 15 5 3 6" xfId="15905" xr:uid="{6092D420-1284-4CDA-AD4F-19338A86F961}"/>
    <cellStyle name="Millares 15 5 3 6 2" xfId="37408" xr:uid="{DE43AB3C-2291-473E-9E8E-C9D602C00B7E}"/>
    <cellStyle name="Millares 15 5 3 7" xfId="22510" xr:uid="{C7FBE302-50FC-456D-8012-2DFCFA084C68}"/>
    <cellStyle name="Millares 15 5 3 8" xfId="44013" xr:uid="{0E4042A9-8F53-4CAA-82ED-3B4070C09EA3}"/>
    <cellStyle name="Millares 15 5 3 9" xfId="50617" xr:uid="{F004E97F-87AF-466E-AAB3-1FAE5C713DAF}"/>
    <cellStyle name="Millares 15 5 4" xfId="1400" xr:uid="{C6E9FF5C-3E39-482D-B759-9778DDFD1F14}"/>
    <cellStyle name="Millares 15 5 4 2" xfId="4229" xr:uid="{EAEF26FE-41B3-44F7-831C-6C3133374AC4}"/>
    <cellStyle name="Millares 15 5 4 2 2" xfId="12495" xr:uid="{D47EC1E6-DC14-44DB-86A6-C11FCB96AFA9}"/>
    <cellStyle name="Millares 15 5 4 2 2 2" xfId="33998" xr:uid="{07D0C95E-3D94-44AE-9961-87653362B8CF}"/>
    <cellStyle name="Millares 15 5 4 2 3" xfId="19130" xr:uid="{559EB315-5754-40BC-B830-646DEAFA28EB}"/>
    <cellStyle name="Millares 15 5 4 2 3 2" xfId="40633" xr:uid="{15D812FD-3EA7-49A6-8DDF-19ED00971BE1}"/>
    <cellStyle name="Millares 15 5 4 2 4" xfId="25735" xr:uid="{99E9C685-D6A5-4883-9B32-85DFCAC37828}"/>
    <cellStyle name="Millares 15 5 4 2 5" xfId="47238" xr:uid="{F383ECB1-3FA6-41CB-9879-3438126D028C}"/>
    <cellStyle name="Millares 15 5 4 2 6" xfId="53842" xr:uid="{93BD4847-C6C5-4D4A-A61A-729C37253EB8}"/>
    <cellStyle name="Millares 15 5 4 3" xfId="6368" xr:uid="{9BF0BB99-32B7-4E02-9436-F6826C013D5E}"/>
    <cellStyle name="Millares 15 5 4 3 2" xfId="14634" xr:uid="{A4854018-F59B-447D-9BD9-F4FE7CE53C99}"/>
    <cellStyle name="Millares 15 5 4 3 2 2" xfId="36137" xr:uid="{48C66BB1-5811-41AD-8C63-78AC5423CCF2}"/>
    <cellStyle name="Millares 15 5 4 3 3" xfId="21269" xr:uid="{75C62541-3808-4F82-8FFC-9D33A81F9B26}"/>
    <cellStyle name="Millares 15 5 4 3 3 2" xfId="42772" xr:uid="{26ACBF0B-F453-42C3-9D96-5DCF4304258F}"/>
    <cellStyle name="Millares 15 5 4 3 4" xfId="27874" xr:uid="{BB1FBDAB-D68F-4E58-8E6C-0D5BE75B73FF}"/>
    <cellStyle name="Millares 15 5 4 3 5" xfId="49377" xr:uid="{F138CC39-D26A-49AC-A3A7-910616E1CD72}"/>
    <cellStyle name="Millares 15 5 4 3 6" xfId="55981" xr:uid="{B0E652CB-9E48-41E9-BD9E-D06D433B45DE}"/>
    <cellStyle name="Millares 15 5 4 4" xfId="8009" xr:uid="{77AEFC5F-3D66-4154-9BDB-6958A8F41AC0}"/>
    <cellStyle name="Millares 15 5 4 4 2" xfId="29512" xr:uid="{0E2BC4D3-2CA3-4E5B-AD99-1C58D0CDF10A}"/>
    <cellStyle name="Millares 15 5 4 5" xfId="9666" xr:uid="{8EDEB0DE-4074-4096-B91A-4C05A255C8EE}"/>
    <cellStyle name="Millares 15 5 4 5 2" xfId="31169" xr:uid="{B045B1D3-170C-4CBB-94CE-AE31D686C4EA}"/>
    <cellStyle name="Millares 15 5 4 6" xfId="16301" xr:uid="{0376A911-0324-4F76-9F6D-3D6CF566BD1B}"/>
    <cellStyle name="Millares 15 5 4 6 2" xfId="37804" xr:uid="{A4792ABF-F7A5-492C-BC9F-E9D1CB09B895}"/>
    <cellStyle name="Millares 15 5 4 7" xfId="22906" xr:uid="{3FA9A1E5-985C-4FE7-81CF-088DED8EC59E}"/>
    <cellStyle name="Millares 15 5 4 8" xfId="44409" xr:uid="{19610777-8E0B-4471-9637-B3C6A92D617B}"/>
    <cellStyle name="Millares 15 5 4 9" xfId="51013" xr:uid="{ABCA2EAC-6669-4433-9F18-6A1AFAF9772A}"/>
    <cellStyle name="Millares 15 5 5" xfId="2087" xr:uid="{CC012353-BAAA-4C41-84D5-B2B367AC7145}"/>
    <cellStyle name="Millares 15 5 5 2" xfId="10353" xr:uid="{666E0256-A790-429D-AFB3-0095ED6704E6}"/>
    <cellStyle name="Millares 15 5 5 2 2" xfId="31856" xr:uid="{FC47E577-CFF6-4443-9FB0-28C9E19A7057}"/>
    <cellStyle name="Millares 15 5 5 3" xfId="16988" xr:uid="{842DE1BB-3735-4E68-9661-92C9E0B6A916}"/>
    <cellStyle name="Millares 15 5 5 3 2" xfId="38491" xr:uid="{0633E183-C07D-4AC7-A256-5A0E7D729793}"/>
    <cellStyle name="Millares 15 5 5 4" xfId="23593" xr:uid="{3F8D9BCD-2ED1-4A0B-A42A-0E1648AED3A2}"/>
    <cellStyle name="Millares 15 5 5 5" xfId="45096" xr:uid="{6BA5C34D-422B-4A61-A84F-CED47E62560B}"/>
    <cellStyle name="Millares 15 5 5 6" xfId="51700" xr:uid="{31C18337-65C0-4FF1-A0EF-C8EE4E673A88}"/>
    <cellStyle name="Millares 15 5 6" xfId="2635" xr:uid="{837E29D0-F680-4528-908B-A8BD2E63FF57}"/>
    <cellStyle name="Millares 15 5 6 2" xfId="10901" xr:uid="{12A6F0A3-C9F5-4236-BA33-B5BFF6408084}"/>
    <cellStyle name="Millares 15 5 6 2 2" xfId="32404" xr:uid="{6F3DA7B7-1F46-4864-BE30-2781768196CA}"/>
    <cellStyle name="Millares 15 5 6 3" xfId="17536" xr:uid="{9DEA4DB0-B492-4F30-A12D-557065DE8A92}"/>
    <cellStyle name="Millares 15 5 6 3 2" xfId="39039" xr:uid="{1863BEE9-EDF1-436B-ACCB-09A7302ACCA7}"/>
    <cellStyle name="Millares 15 5 6 4" xfId="24141" xr:uid="{BAC5B0CC-6A6B-403F-9144-6DC17E239E2B}"/>
    <cellStyle name="Millares 15 5 6 5" xfId="45644" xr:uid="{4E45FE0E-31BD-4325-9802-D68890489043}"/>
    <cellStyle name="Millares 15 5 6 6" xfId="52248" xr:uid="{5099FFA5-6196-44D2-A993-163FA5E14441}"/>
    <cellStyle name="Millares 15 5 7" xfId="3283" xr:uid="{205B1C8D-E030-4879-9814-BCB63784DD58}"/>
    <cellStyle name="Millares 15 5 7 2" xfId="11549" xr:uid="{1C1B8319-C2FD-4F9C-8A50-1BCD09DDC15F}"/>
    <cellStyle name="Millares 15 5 7 2 2" xfId="33052" xr:uid="{179776EF-2A8C-4018-AA26-CAC982C8829E}"/>
    <cellStyle name="Millares 15 5 7 3" xfId="18184" xr:uid="{6221DA47-BAB7-465B-98FA-A56DC9E5F4BE}"/>
    <cellStyle name="Millares 15 5 7 3 2" xfId="39687" xr:uid="{6F72DBAC-01EC-4A53-95A6-DCBC0A364B33}"/>
    <cellStyle name="Millares 15 5 7 4" xfId="24789" xr:uid="{38F2A3CB-1F0C-440F-9809-F2F64FAE24F5}"/>
    <cellStyle name="Millares 15 5 7 5" xfId="46292" xr:uid="{5A83E357-1C2F-4FEC-A0B6-F73B8F249078}"/>
    <cellStyle name="Millares 15 5 7 6" xfId="52896" xr:uid="{6A4716C1-EBF9-4C45-8302-E9631666CEC9}"/>
    <cellStyle name="Millares 15 5 8" xfId="4779" xr:uid="{88AB9D59-592C-4376-80FB-8114111C563E}"/>
    <cellStyle name="Millares 15 5 8 2" xfId="13045" xr:uid="{2F352B2C-107D-4DED-8AAE-E7D3EFDCA41A}"/>
    <cellStyle name="Millares 15 5 8 2 2" xfId="34548" xr:uid="{E7D19798-324B-488B-A2C9-CDF02EC20660}"/>
    <cellStyle name="Millares 15 5 8 3" xfId="19680" xr:uid="{41C1368F-2F58-444C-91CB-B1ED98B1CC13}"/>
    <cellStyle name="Millares 15 5 8 3 2" xfId="41183" xr:uid="{105E288E-DF40-4D7A-B17B-AB86FB45FD54}"/>
    <cellStyle name="Millares 15 5 8 4" xfId="26285" xr:uid="{BF15A639-C482-4B5F-B066-6D132C95B7A1}"/>
    <cellStyle name="Millares 15 5 8 5" xfId="47788" xr:uid="{45E55A6D-D325-49EA-8306-9462CD46BC76}"/>
    <cellStyle name="Millares 15 5 8 6" xfId="54392" xr:uid="{8A350F90-0BED-498B-AC73-4CB61302A52B}"/>
    <cellStyle name="Millares 15 5 9" xfId="5422" xr:uid="{72181C13-B5FA-4143-BBDA-6307830FCC31}"/>
    <cellStyle name="Millares 15 5 9 2" xfId="13688" xr:uid="{F6C368C8-8B52-495F-9164-7A730A377277}"/>
    <cellStyle name="Millares 15 5 9 2 2" xfId="35191" xr:uid="{2F78D74D-7D9F-43FF-8D60-E237E5206517}"/>
    <cellStyle name="Millares 15 5 9 3" xfId="20323" xr:uid="{2ABB5BF1-BC82-4983-BCA7-BC944B2AA319}"/>
    <cellStyle name="Millares 15 5 9 3 2" xfId="41826" xr:uid="{16E1AC7D-121B-4F75-A65A-EE4EC77A3D3B}"/>
    <cellStyle name="Millares 15 5 9 4" xfId="26928" xr:uid="{EFC607DA-5DF3-475A-9B03-1CE0332ACF15}"/>
    <cellStyle name="Millares 15 5 9 5" xfId="48431" xr:uid="{906951B8-AF97-4817-ACFB-33A4E0F680AB}"/>
    <cellStyle name="Millares 15 5 9 6" xfId="55035" xr:uid="{484CEC4B-4A8E-4862-A1C1-8F277E482C9A}"/>
    <cellStyle name="Millares 15 6" xfId="325" xr:uid="{D379537C-0E73-49AB-8C2F-AAAE35B150E4}"/>
    <cellStyle name="Millares 15 6 10" xfId="15228" xr:uid="{3C26C279-65C4-4C9C-9188-7CB94D3531D2}"/>
    <cellStyle name="Millares 15 6 10 2" xfId="36731" xr:uid="{7549CAFC-4CB9-418E-90DB-ACB3BE9715A5}"/>
    <cellStyle name="Millares 15 6 11" xfId="21833" xr:uid="{711F15E2-9691-49AD-AFF7-87874F7D91E3}"/>
    <cellStyle name="Millares 15 6 12" xfId="43336" xr:uid="{0A4C4396-D7A5-4886-8ACA-6A090FC82B78}"/>
    <cellStyle name="Millares 15 6 13" xfId="49940" xr:uid="{C8659ABA-A028-4A14-A8FC-262AFD2F6A00}"/>
    <cellStyle name="Millares 15 6 2" xfId="1273" xr:uid="{B93980B8-7133-4C89-A14E-2C222AE480E7}"/>
    <cellStyle name="Millares 15 6 2 2" xfId="4102" xr:uid="{A073011C-7015-48AC-A0DA-AD8CEE09ED22}"/>
    <cellStyle name="Millares 15 6 2 2 2" xfId="12368" xr:uid="{8B66F036-17AD-4EBE-B311-3B090DE04CD8}"/>
    <cellStyle name="Millares 15 6 2 2 2 2" xfId="33871" xr:uid="{6C6CBD45-A5BB-4470-8B4E-4E71FF164950}"/>
    <cellStyle name="Millares 15 6 2 2 3" xfId="19003" xr:uid="{546D6C74-BCA2-4A94-836A-4BF760110E27}"/>
    <cellStyle name="Millares 15 6 2 2 3 2" xfId="40506" xr:uid="{79DFBEA3-5F82-44EB-836B-02374EC5188D}"/>
    <cellStyle name="Millares 15 6 2 2 4" xfId="25608" xr:uid="{D28D42E6-CFE3-4B22-AB6E-AFE816E0B2CF}"/>
    <cellStyle name="Millares 15 6 2 2 5" xfId="47111" xr:uid="{F40B439E-8F52-40F0-8F84-DB0B50F38609}"/>
    <cellStyle name="Millares 15 6 2 2 6" xfId="53715" xr:uid="{F291F22C-49C4-410B-AA4D-4420278B39FF}"/>
    <cellStyle name="Millares 15 6 2 3" xfId="6241" xr:uid="{239730BC-2F86-4F5D-AAB8-57C08C21745D}"/>
    <cellStyle name="Millares 15 6 2 3 2" xfId="14507" xr:uid="{AC0447F2-5F05-468C-87A0-E471350D4EF0}"/>
    <cellStyle name="Millares 15 6 2 3 2 2" xfId="36010" xr:uid="{FAEDBA6A-01D4-4DD7-A04E-F06DEF5F1158}"/>
    <cellStyle name="Millares 15 6 2 3 3" xfId="21142" xr:uid="{1C5C1778-5EA7-4311-9B94-8D7C4CB921B5}"/>
    <cellStyle name="Millares 15 6 2 3 3 2" xfId="42645" xr:uid="{D4837D72-8E28-4680-8A5C-33709B308C7F}"/>
    <cellStyle name="Millares 15 6 2 3 4" xfId="27747" xr:uid="{0E2A4AA1-4270-494D-9F33-EA39B3C29C06}"/>
    <cellStyle name="Millares 15 6 2 3 5" xfId="49250" xr:uid="{2CD50E9E-991B-4973-ACD7-66F4058EBCF5}"/>
    <cellStyle name="Millares 15 6 2 3 6" xfId="55854" xr:uid="{34B661E2-BEC8-4125-8EE1-3DF38C6D65F1}"/>
    <cellStyle name="Millares 15 6 2 4" xfId="7882" xr:uid="{A4578915-043F-46A9-A380-BAB3A9B18128}"/>
    <cellStyle name="Millares 15 6 2 4 2" xfId="29385" xr:uid="{207F5E10-12BD-4728-A261-21912CC1A127}"/>
    <cellStyle name="Millares 15 6 2 5" xfId="9539" xr:uid="{E6F740E0-D2E0-4036-9A36-A2918CBA1A5F}"/>
    <cellStyle name="Millares 15 6 2 5 2" xfId="31042" xr:uid="{0CA92AF3-0136-4C2D-8BB1-47C51FAFC06F}"/>
    <cellStyle name="Millares 15 6 2 6" xfId="16174" xr:uid="{16415CBD-5EA8-4CE3-A1CE-3403E4CD0AB6}"/>
    <cellStyle name="Millares 15 6 2 6 2" xfId="37677" xr:uid="{4656FC70-A069-4AA7-888B-41D729C81E99}"/>
    <cellStyle name="Millares 15 6 2 7" xfId="22779" xr:uid="{ABFD7BF5-F4FF-494D-8ADE-098FF437479E}"/>
    <cellStyle name="Millares 15 6 2 8" xfId="44282" xr:uid="{7CD65924-A174-4D9D-A150-8578790F1767}"/>
    <cellStyle name="Millares 15 6 2 9" xfId="50886" xr:uid="{4E230B3A-5B30-4792-A0BA-82912809FFF1}"/>
    <cellStyle name="Millares 15 6 3" xfId="1960" xr:uid="{F8C455C8-A9E3-4A8A-BDBF-80B939A67CD1}"/>
    <cellStyle name="Millares 15 6 3 2" xfId="10226" xr:uid="{2BB96B93-6251-49D6-8503-DAAB75004E34}"/>
    <cellStyle name="Millares 15 6 3 2 2" xfId="31729" xr:uid="{66804217-44FC-4915-B9CD-64E0EDAB3DEE}"/>
    <cellStyle name="Millares 15 6 3 3" xfId="16861" xr:uid="{AF50FFEE-DC12-4BC9-91B0-39300ACC3CFF}"/>
    <cellStyle name="Millares 15 6 3 3 2" xfId="38364" xr:uid="{2D9550F0-46FA-47D1-88A7-6992F17016EF}"/>
    <cellStyle name="Millares 15 6 3 4" xfId="23466" xr:uid="{59DE9BBA-CF49-4BE9-8B52-920597603D1C}"/>
    <cellStyle name="Millares 15 6 3 5" xfId="44969" xr:uid="{2A3CC39C-5D4E-480D-B5D2-60E9DCF954FC}"/>
    <cellStyle name="Millares 15 6 3 6" xfId="51573" xr:uid="{D645B025-2755-47E0-AD06-0AD45CC304AA}"/>
    <cellStyle name="Millares 15 6 4" xfId="2759" xr:uid="{87AC99F4-6AE0-4E41-B833-B38BFCB25BE6}"/>
    <cellStyle name="Millares 15 6 4 2" xfId="11025" xr:uid="{316D8BB8-C77D-44E6-95C1-BC95E44FEA7E}"/>
    <cellStyle name="Millares 15 6 4 2 2" xfId="32528" xr:uid="{2CB9520B-2385-4C28-8183-7921D177A92A}"/>
    <cellStyle name="Millares 15 6 4 3" xfId="17660" xr:uid="{3D731EE3-8111-4BB4-B346-CBA520B962FE}"/>
    <cellStyle name="Millares 15 6 4 3 2" xfId="39163" xr:uid="{32A85F8D-4C9A-406F-B2A0-BF2EE5427CE4}"/>
    <cellStyle name="Millares 15 6 4 4" xfId="24265" xr:uid="{0BB23B37-F17F-48CB-B543-FF728FE22809}"/>
    <cellStyle name="Millares 15 6 4 5" xfId="45768" xr:uid="{D5E69BF7-C110-42C7-9003-81F3FB7620DE}"/>
    <cellStyle name="Millares 15 6 4 6" xfId="52372" xr:uid="{29970585-784C-43BE-9194-8DA1908A28FB}"/>
    <cellStyle name="Millares 15 6 5" xfId="3156" xr:uid="{DE7B7838-33BF-4745-8618-6C56F037AF5C}"/>
    <cellStyle name="Millares 15 6 5 2" xfId="11422" xr:uid="{B7327E0E-3340-43EF-AD42-A3B6F3A1FD91}"/>
    <cellStyle name="Millares 15 6 5 2 2" xfId="32925" xr:uid="{CAE37C99-1696-45A8-AFE1-5964D7C441AF}"/>
    <cellStyle name="Millares 15 6 5 3" xfId="18057" xr:uid="{F7A2893A-D015-4282-A935-5F9463B4188A}"/>
    <cellStyle name="Millares 15 6 5 3 2" xfId="39560" xr:uid="{B45F9793-41DE-48B3-8AEA-4209D23A1BAA}"/>
    <cellStyle name="Millares 15 6 5 4" xfId="24662" xr:uid="{6C4CECA5-FC2B-4CC9-9046-DB574031A5AD}"/>
    <cellStyle name="Millares 15 6 5 5" xfId="46165" xr:uid="{4A6E35A0-5430-4705-A81B-47E98329A166}"/>
    <cellStyle name="Millares 15 6 5 6" xfId="52769" xr:uid="{9DB91D85-4C6B-4339-B293-172EF7E89746}"/>
    <cellStyle name="Millares 15 6 6" xfId="4903" xr:uid="{794B9D8B-0D50-45EB-AFE7-899B04E29F2B}"/>
    <cellStyle name="Millares 15 6 6 2" xfId="13169" xr:uid="{6FDE9A4D-A0E3-4BAF-B0F1-0F31E0167FB5}"/>
    <cellStyle name="Millares 15 6 6 2 2" xfId="34672" xr:uid="{74F078C0-E2AE-4689-8BF1-3570F26DACED}"/>
    <cellStyle name="Millares 15 6 6 3" xfId="19804" xr:uid="{DD277152-AA70-4B4F-AC1F-E6433609A1F6}"/>
    <cellStyle name="Millares 15 6 6 3 2" xfId="41307" xr:uid="{7E7A4464-E24D-4A15-AB16-010352CADE2C}"/>
    <cellStyle name="Millares 15 6 6 4" xfId="26409" xr:uid="{4E0437F2-C633-47CB-8672-6669D98B6F08}"/>
    <cellStyle name="Millares 15 6 6 5" xfId="47912" xr:uid="{8E17888C-4C0A-42F4-96E3-48661C1AD2C4}"/>
    <cellStyle name="Millares 15 6 6 6" xfId="54516" xr:uid="{F2273AF5-CC8D-45FE-90A5-7F5F4123ADC4}"/>
    <cellStyle name="Millares 15 6 7" xfId="5295" xr:uid="{DB212D92-7438-4239-8879-061B628C4A54}"/>
    <cellStyle name="Millares 15 6 7 2" xfId="13561" xr:uid="{AC4DCF22-62ED-43E8-AB7C-E620F55550CB}"/>
    <cellStyle name="Millares 15 6 7 2 2" xfId="35064" xr:uid="{52AD563C-08C1-4605-BD43-93EEB1295F66}"/>
    <cellStyle name="Millares 15 6 7 3" xfId="20196" xr:uid="{EFA00B93-6615-49B1-B204-5EC36C5607DF}"/>
    <cellStyle name="Millares 15 6 7 3 2" xfId="41699" xr:uid="{56C6081E-D304-4E84-AB94-6E71FDCDF6FF}"/>
    <cellStyle name="Millares 15 6 7 4" xfId="26801" xr:uid="{336DAC1E-2354-4E17-8EEB-43CD26503C05}"/>
    <cellStyle name="Millares 15 6 7 5" xfId="48304" xr:uid="{F38F3E66-45B4-4911-91D2-9C09A56B8B28}"/>
    <cellStyle name="Millares 15 6 7 6" xfId="54908" xr:uid="{58115888-8BAE-4A10-880C-2590864D2FB4}"/>
    <cellStyle name="Millares 15 6 8" xfId="6936" xr:uid="{2B4B555A-978B-46EE-A06E-AB9842C4CE47}"/>
    <cellStyle name="Millares 15 6 8 2" xfId="28439" xr:uid="{D4A0768B-4933-43A5-A567-831D87EAC691}"/>
    <cellStyle name="Millares 15 6 9" xfId="8592" xr:uid="{3DE7BA8F-6B9C-4356-9537-7AEFCFA8BB8F}"/>
    <cellStyle name="Millares 15 6 9 2" xfId="30095" xr:uid="{AC97093F-B6CE-45DF-9150-E7227B029EDA}"/>
    <cellStyle name="Millares 15 7" xfId="609" xr:uid="{3FDFAEF6-39C5-4387-BDA0-5BD44690667C}"/>
    <cellStyle name="Millares 15 7 10" xfId="43618" xr:uid="{7B323FC6-A90B-4CA3-A2D6-F300D78A9FCC}"/>
    <cellStyle name="Millares 15 7 11" xfId="50222" xr:uid="{7C03AADC-F0A8-4D11-9283-1E31228278F9}"/>
    <cellStyle name="Millares 15 7 2" xfId="1555" xr:uid="{3ACAB8F9-A793-4A49-8E16-22634EB008A1}"/>
    <cellStyle name="Millares 15 7 2 2" xfId="4384" xr:uid="{0FF9A9FC-A5D5-4A23-8E71-59B7BCC5C64C}"/>
    <cellStyle name="Millares 15 7 2 2 2" xfId="12650" xr:uid="{7921A283-0C27-485F-BA1D-312FDDABE0C0}"/>
    <cellStyle name="Millares 15 7 2 2 2 2" xfId="34153" xr:uid="{1728E1D3-4600-4256-B22F-263666C2816E}"/>
    <cellStyle name="Millares 15 7 2 2 3" xfId="19285" xr:uid="{B14086B2-D33E-4291-9FE3-B0E0E4297DCC}"/>
    <cellStyle name="Millares 15 7 2 2 3 2" xfId="40788" xr:uid="{34DD33C6-9143-4E3B-90D8-568C95BC0C93}"/>
    <cellStyle name="Millares 15 7 2 2 4" xfId="25890" xr:uid="{B391CFA3-02F5-480B-B93B-8F43A70718CF}"/>
    <cellStyle name="Millares 15 7 2 2 5" xfId="47393" xr:uid="{F7F611B6-9979-4C3F-993F-1D76A48AEC31}"/>
    <cellStyle name="Millares 15 7 2 2 6" xfId="53997" xr:uid="{8F63180C-49EF-4A0F-8165-4191BEAE55B5}"/>
    <cellStyle name="Millares 15 7 2 3" xfId="6523" xr:uid="{B9803ABB-A1A1-4B24-9690-ADBFF787763A}"/>
    <cellStyle name="Millares 15 7 2 3 2" xfId="14789" xr:uid="{293E47A0-B81C-4E41-8B35-59683A539798}"/>
    <cellStyle name="Millares 15 7 2 3 2 2" xfId="36292" xr:uid="{9563067A-10BA-46F5-AA20-7FB2BA26379F}"/>
    <cellStyle name="Millares 15 7 2 3 3" xfId="21424" xr:uid="{B8C1C88E-AB05-43B2-9806-38737543200B}"/>
    <cellStyle name="Millares 15 7 2 3 3 2" xfId="42927" xr:uid="{C25234DF-88D2-4641-844C-1865BC13A9A0}"/>
    <cellStyle name="Millares 15 7 2 3 4" xfId="28029" xr:uid="{27EE6665-3AB0-47BA-B64E-99F765F5E1D8}"/>
    <cellStyle name="Millares 15 7 2 3 5" xfId="49532" xr:uid="{23A5C87E-0E7F-4585-B983-B710D1D3755C}"/>
    <cellStyle name="Millares 15 7 2 3 6" xfId="56136" xr:uid="{ECFB508E-0825-47AB-9594-87C3CA0147CE}"/>
    <cellStyle name="Millares 15 7 2 4" xfId="8164" xr:uid="{7D36CD94-A0D1-4C1B-A5D5-256C9C6B956E}"/>
    <cellStyle name="Millares 15 7 2 4 2" xfId="29667" xr:uid="{9BCDA649-5EC0-432C-B8C1-DB4B5C241960}"/>
    <cellStyle name="Millares 15 7 2 5" xfId="9821" xr:uid="{44BB8D1D-2AB3-4363-85C3-3A2E9B5C77DB}"/>
    <cellStyle name="Millares 15 7 2 5 2" xfId="31324" xr:uid="{3AF57396-78AE-488F-9C9A-D4A32B49FFAB}"/>
    <cellStyle name="Millares 15 7 2 6" xfId="16456" xr:uid="{09140F8F-6E0D-4623-ADB3-37A06A60B180}"/>
    <cellStyle name="Millares 15 7 2 6 2" xfId="37959" xr:uid="{20AECA94-0767-481A-9C9C-9CF808E1B25A}"/>
    <cellStyle name="Millares 15 7 2 7" xfId="23061" xr:uid="{459E744D-F9D3-49C9-9300-EDA183275B88}"/>
    <cellStyle name="Millares 15 7 2 8" xfId="44564" xr:uid="{445B7283-F8C3-4E2A-8F9C-35E906AB0A68}"/>
    <cellStyle name="Millares 15 7 2 9" xfId="51168" xr:uid="{A89FF4E4-CFD4-4CAD-8B0B-2AFC1C2545DB}"/>
    <cellStyle name="Millares 15 7 3" xfId="2242" xr:uid="{B0F6C42F-237C-4C56-AA67-1B38DF91A848}"/>
    <cellStyle name="Millares 15 7 3 2" xfId="10508" xr:uid="{F78C53ED-9BD8-47D5-928D-24EA6C3816B3}"/>
    <cellStyle name="Millares 15 7 3 2 2" xfId="32011" xr:uid="{B9DA8354-8939-462B-9603-0CFB97D15EBB}"/>
    <cellStyle name="Millares 15 7 3 3" xfId="17143" xr:uid="{53DE0603-FA8E-47A8-868D-AA4DC0260310}"/>
    <cellStyle name="Millares 15 7 3 3 2" xfId="38646" xr:uid="{D1C3E72C-E294-4A22-A9C8-7D5AC694831F}"/>
    <cellStyle name="Millares 15 7 3 4" xfId="23748" xr:uid="{2EBCF29A-C4D5-4649-8C96-DB9027094198}"/>
    <cellStyle name="Millares 15 7 3 5" xfId="45251" xr:uid="{BED483E4-34D5-4234-AC8C-41DB4A776CE6}"/>
    <cellStyle name="Millares 15 7 3 6" xfId="51855" xr:uid="{06EBE19F-DCDF-4CC6-BDDC-FA77C221B4F8}"/>
    <cellStyle name="Millares 15 7 4" xfId="3438" xr:uid="{CC5EA386-46A1-4D3F-830B-20B98A10944F}"/>
    <cellStyle name="Millares 15 7 4 2" xfId="11704" xr:uid="{769D60AC-88B8-4951-A6D3-C4C562413DCF}"/>
    <cellStyle name="Millares 15 7 4 2 2" xfId="33207" xr:uid="{BC053FF2-42D2-458C-A018-7308166AEEB6}"/>
    <cellStyle name="Millares 15 7 4 3" xfId="18339" xr:uid="{4716288E-CA79-4852-87D3-56CFD3BE634C}"/>
    <cellStyle name="Millares 15 7 4 3 2" xfId="39842" xr:uid="{E81108E1-C669-4479-A912-C3D6A42D420B}"/>
    <cellStyle name="Millares 15 7 4 4" xfId="24944" xr:uid="{8A8B5E64-207F-485C-AD3B-36F50F981AF1}"/>
    <cellStyle name="Millares 15 7 4 5" xfId="46447" xr:uid="{393C717E-0136-4C51-B145-8370C4035CBA}"/>
    <cellStyle name="Millares 15 7 4 6" xfId="53051" xr:uid="{35AC67CF-6078-4F7A-8A89-C9B1601821B6}"/>
    <cellStyle name="Millares 15 7 5" xfId="5577" xr:uid="{3FE88CE6-174F-4040-91ED-2A72C2D71101}"/>
    <cellStyle name="Millares 15 7 5 2" xfId="13843" xr:uid="{CB6A664E-09B3-4791-B79E-F607A951B52B}"/>
    <cellStyle name="Millares 15 7 5 2 2" xfId="35346" xr:uid="{76BC70B7-7543-4911-A7C9-C5CC5DE3F689}"/>
    <cellStyle name="Millares 15 7 5 3" xfId="20478" xr:uid="{6D96832D-A2D6-4403-A201-DD0F5D9C68E5}"/>
    <cellStyle name="Millares 15 7 5 3 2" xfId="41981" xr:uid="{06ED8B08-784E-4550-BDB5-EAB6458CC7B8}"/>
    <cellStyle name="Millares 15 7 5 4" xfId="27083" xr:uid="{EB4DB55F-86C4-4456-80FF-395E33F12D8A}"/>
    <cellStyle name="Millares 15 7 5 5" xfId="48586" xr:uid="{66E121CC-7D47-4914-9F9F-71F23084D87D}"/>
    <cellStyle name="Millares 15 7 5 6" xfId="55190" xr:uid="{6A87039D-6C67-403F-8CE9-16FE70E21FBB}"/>
    <cellStyle name="Millares 15 7 6" xfId="7218" xr:uid="{30C02367-FF0A-4281-A20C-1594965FD789}"/>
    <cellStyle name="Millares 15 7 6 2" xfId="28721" xr:uid="{61840126-5838-40C1-B9C9-870FD1B95DE9}"/>
    <cellStyle name="Millares 15 7 7" xfId="8875" xr:uid="{939D7105-8D39-4EBE-9F62-AC601D662FAB}"/>
    <cellStyle name="Millares 15 7 7 2" xfId="30378" xr:uid="{ACF49BF8-EB1B-4A6F-970A-2B0084997ABB}"/>
    <cellStyle name="Millares 15 7 8" xfId="15510" xr:uid="{B83D49B3-0EF1-41BA-9EB8-88F79130473E}"/>
    <cellStyle name="Millares 15 7 8 2" xfId="37013" xr:uid="{4FB9ACB7-208F-4543-B6F1-C126185430C6}"/>
    <cellStyle name="Millares 15 7 9" xfId="22115" xr:uid="{FFCC4C52-0BE9-40A3-B305-0E3AC52EEAB4}"/>
    <cellStyle name="Millares 15 8" xfId="877" xr:uid="{F6BDAD15-1F41-4023-A685-0DB50E770E2A}"/>
    <cellStyle name="Millares 15 8 2" xfId="3706" xr:uid="{BA04CF81-F3ED-40D0-A163-A20414B243BD}"/>
    <cellStyle name="Millares 15 8 2 2" xfId="11972" xr:uid="{312183DA-A1BA-425C-AA84-B3EB35316AF1}"/>
    <cellStyle name="Millares 15 8 2 2 2" xfId="33475" xr:uid="{06E97209-FC80-4750-8AD8-A0311F9D0D18}"/>
    <cellStyle name="Millares 15 8 2 3" xfId="18607" xr:uid="{03BCA54F-1314-4BBE-8025-2C859BAA8A66}"/>
    <cellStyle name="Millares 15 8 2 3 2" xfId="40110" xr:uid="{0F33216C-18B2-43C5-946C-66C4EE8C41A9}"/>
    <cellStyle name="Millares 15 8 2 4" xfId="25212" xr:uid="{EDFFF86E-3C30-4BD9-99EA-969DE6A1EE36}"/>
    <cellStyle name="Millares 15 8 2 5" xfId="46715" xr:uid="{98165700-AA15-46A2-9618-4B0838C1847F}"/>
    <cellStyle name="Millares 15 8 2 6" xfId="53319" xr:uid="{EF7B7E5D-495B-4E14-B27F-E936963581A6}"/>
    <cellStyle name="Millares 15 8 3" xfId="5845" xr:uid="{7CE4F1FC-B2B6-44B2-9AD9-9D5AFFFB595A}"/>
    <cellStyle name="Millares 15 8 3 2" xfId="14111" xr:uid="{59132E7E-78DF-4EF1-ADCF-D6F569B17CEC}"/>
    <cellStyle name="Millares 15 8 3 2 2" xfId="35614" xr:uid="{E74F0815-EA49-48C7-9ECB-8F991C64CDA5}"/>
    <cellStyle name="Millares 15 8 3 3" xfId="20746" xr:uid="{F3F0FB1A-45B8-474B-AA9A-B5EB82BD47E7}"/>
    <cellStyle name="Millares 15 8 3 3 2" xfId="42249" xr:uid="{7AE6C2D9-B119-4708-AD04-77AFE7ACED07}"/>
    <cellStyle name="Millares 15 8 3 4" xfId="27351" xr:uid="{AB3CDD95-F4FF-4FBD-B7B4-49BA6ED3FD00}"/>
    <cellStyle name="Millares 15 8 3 5" xfId="48854" xr:uid="{2A62F6B6-7F52-4BC2-8EE7-D4E33D685C74}"/>
    <cellStyle name="Millares 15 8 3 6" xfId="55458" xr:uid="{953D3E9B-0F06-4A28-9A76-17B3D80A1FFA}"/>
    <cellStyle name="Millares 15 8 4" xfId="7486" xr:uid="{EA4F9C1F-5E52-4164-8D7E-63D8092FB304}"/>
    <cellStyle name="Millares 15 8 4 2" xfId="28989" xr:uid="{1CEC3713-640E-4CE1-B7B4-B093592E2DCF}"/>
    <cellStyle name="Millares 15 8 5" xfId="9143" xr:uid="{B8C5A193-4ED7-483F-BE0D-20594329F873}"/>
    <cellStyle name="Millares 15 8 5 2" xfId="30646" xr:uid="{8E3EFF3E-61AB-4226-8D5F-5856E16C854F}"/>
    <cellStyle name="Millares 15 8 6" xfId="15778" xr:uid="{3B518EC6-9BCA-4AF5-B86E-DD04CAD17E27}"/>
    <cellStyle name="Millares 15 8 6 2" xfId="37281" xr:uid="{21ACDA8A-4717-47FC-B92D-735EDADEAB80}"/>
    <cellStyle name="Millares 15 8 7" xfId="22383" xr:uid="{88BF359F-8F0F-488C-92E6-F83ECE2B3234}"/>
    <cellStyle name="Millares 15 8 8" xfId="43886" xr:uid="{CFACDDC2-3D46-41F8-BA0E-AC3A5A15B564}"/>
    <cellStyle name="Millares 15 8 9" xfId="50490" xr:uid="{CF5B2DBC-344F-4A32-AF92-7CA2789240EB}"/>
    <cellStyle name="Millares 15 9" xfId="1138" xr:uid="{6EFD450E-F54E-44D5-B72C-C812FC008E12}"/>
    <cellStyle name="Millares 15 9 2" xfId="3967" xr:uid="{554B740C-C258-4C83-8B8B-90ECB2CB457D}"/>
    <cellStyle name="Millares 15 9 2 2" xfId="12233" xr:uid="{BBB39549-A16C-483E-B5ED-7A30E1658554}"/>
    <cellStyle name="Millares 15 9 2 2 2" xfId="33736" xr:uid="{1F2D527D-05E2-41E2-B78D-4653391E8E64}"/>
    <cellStyle name="Millares 15 9 2 3" xfId="18868" xr:uid="{2106FB1C-08F0-4FD4-B5B9-1B5F1C50817D}"/>
    <cellStyle name="Millares 15 9 2 3 2" xfId="40371" xr:uid="{65B60FC4-0E82-4F78-BE4C-0B1735D2BFEC}"/>
    <cellStyle name="Millares 15 9 2 4" xfId="25473" xr:uid="{4C286B14-251F-443E-A332-C06DBD505496}"/>
    <cellStyle name="Millares 15 9 2 5" xfId="46976" xr:uid="{F9BCB9FE-ADFA-4330-BB31-A3215E718EF6}"/>
    <cellStyle name="Millares 15 9 2 6" xfId="53580" xr:uid="{0476F417-A5D3-4C8A-8F94-5BA7C93ADC94}"/>
    <cellStyle name="Millares 15 9 3" xfId="6106" xr:uid="{A28B8BBF-3EA8-4B59-A75F-52260E32EDC9}"/>
    <cellStyle name="Millares 15 9 3 2" xfId="14372" xr:uid="{5C4621D9-0CB0-4006-9B89-CEA47B15BEBA}"/>
    <cellStyle name="Millares 15 9 3 2 2" xfId="35875" xr:uid="{1EE5775D-A3CC-48CF-B6F8-7C168D206A31}"/>
    <cellStyle name="Millares 15 9 3 3" xfId="21007" xr:uid="{9E760052-120A-4C09-AD73-75BB469546DB}"/>
    <cellStyle name="Millares 15 9 3 3 2" xfId="42510" xr:uid="{E5BFD4CF-47DD-4F62-ACE2-5844C706BD24}"/>
    <cellStyle name="Millares 15 9 3 4" xfId="27612" xr:uid="{201146CD-9969-4101-BCCD-5159CCFC1CA3}"/>
    <cellStyle name="Millares 15 9 3 5" xfId="49115" xr:uid="{6D46E42A-5024-4A5E-BA76-8A04857BC90B}"/>
    <cellStyle name="Millares 15 9 3 6" xfId="55719" xr:uid="{F1F9C5E2-F92F-4BB5-A1E8-1EC6A6BAA15B}"/>
    <cellStyle name="Millares 15 9 4" xfId="7747" xr:uid="{902AB5FB-2D54-40C9-A6C7-623BA9EAD29F}"/>
    <cellStyle name="Millares 15 9 4 2" xfId="29250" xr:uid="{777146E6-1060-4B7F-B10F-84E88665317D}"/>
    <cellStyle name="Millares 15 9 5" xfId="9404" xr:uid="{114C7B8F-12B7-4519-BA03-21D612CC2599}"/>
    <cellStyle name="Millares 15 9 5 2" xfId="30907" xr:uid="{1137A524-6B63-4904-BD45-D4D39CDFCCEB}"/>
    <cellStyle name="Millares 15 9 6" xfId="16039" xr:uid="{BCC7EC36-1661-4FE4-B4A2-4D43062F870E}"/>
    <cellStyle name="Millares 15 9 6 2" xfId="37542" xr:uid="{3FEC5C49-F229-4629-95C9-B76FFFD82710}"/>
    <cellStyle name="Millares 15 9 7" xfId="22644" xr:uid="{0051C1E4-169C-4597-A863-B539EF3340C8}"/>
    <cellStyle name="Millares 15 9 8" xfId="44147" xr:uid="{4B481C2D-ACF2-4F3F-8065-02F05822B1FC}"/>
    <cellStyle name="Millares 15 9 9" xfId="50751" xr:uid="{3AFBA4A4-25A7-4EE1-8514-811F2EC3BADB}"/>
    <cellStyle name="Millares 16" xfId="137" xr:uid="{06959615-386A-4D8E-B052-51BDA8D457AF}"/>
    <cellStyle name="Millares 16 10" xfId="1843" xr:uid="{C56AABC5-D3ED-41F6-817B-EB4F15CD0CE0}"/>
    <cellStyle name="Millares 16 10 2" xfId="10109" xr:uid="{73757679-9C5C-4608-8B8C-2D192C8CA20F}"/>
    <cellStyle name="Millares 16 10 2 2" xfId="31612" xr:uid="{B489572F-C5AA-40F6-8CDC-FF95C6B6C581}"/>
    <cellStyle name="Millares 16 10 3" xfId="16744" xr:uid="{4793C826-19DC-4DCC-85B5-528EDFECCE6D}"/>
    <cellStyle name="Millares 16 10 3 2" xfId="38247" xr:uid="{194185C1-1E70-4125-8BEA-2985624818D6}"/>
    <cellStyle name="Millares 16 10 4" xfId="23349" xr:uid="{25A49F40-B0FD-4CEC-BD90-827A9BDED309}"/>
    <cellStyle name="Millares 16 10 5" xfId="44852" xr:uid="{CD805A4C-5490-4824-B154-C52A3A60B7CE}"/>
    <cellStyle name="Millares 16 10 6" xfId="51456" xr:uid="{E2047060-C7C2-4136-89E6-284EF0E9EE55}"/>
    <cellStyle name="Millares 16 11" xfId="2528" xr:uid="{3A320177-3A5B-43B1-B280-562D47D6167D}"/>
    <cellStyle name="Millares 16 11 2" xfId="10794" xr:uid="{98ADBD1E-3AC0-45EA-8C32-19A8DEF5905F}"/>
    <cellStyle name="Millares 16 11 2 2" xfId="32297" xr:uid="{6285493F-51C2-4FCB-A4F9-D976F1092BB3}"/>
    <cellStyle name="Millares 16 11 3" xfId="17429" xr:uid="{C83586AA-1838-4177-BD98-336470C0189A}"/>
    <cellStyle name="Millares 16 11 3 2" xfId="38932" xr:uid="{4115B618-2C69-48A2-AC3C-8C2DE36BA8E5}"/>
    <cellStyle name="Millares 16 11 4" xfId="24034" xr:uid="{6D1E7C51-7F7D-40B1-A831-45E8CBDC9598}"/>
    <cellStyle name="Millares 16 11 5" xfId="45537" xr:uid="{6987705F-E107-40E0-8C59-60144390A2B6}"/>
    <cellStyle name="Millares 16 11 6" xfId="52141" xr:uid="{1A011E11-90D0-42A7-B1E7-86AE9475C93C}"/>
    <cellStyle name="Millares 16 12" xfId="3039" xr:uid="{52766EE6-F7F8-499C-B731-CA263F570EBB}"/>
    <cellStyle name="Millares 16 12 2" xfId="11305" xr:uid="{922635C7-ECFE-4805-9E63-ACC365D006F7}"/>
    <cellStyle name="Millares 16 12 2 2" xfId="32808" xr:uid="{5ABE8825-91B1-4BF3-8E16-67A4A1F322EE}"/>
    <cellStyle name="Millares 16 12 3" xfId="17940" xr:uid="{6287A6DD-9D7F-4C97-B72E-BC7402F6CEEC}"/>
    <cellStyle name="Millares 16 12 3 2" xfId="39443" xr:uid="{68FE255E-6327-48B4-9941-7DC348995885}"/>
    <cellStyle name="Millares 16 12 4" xfId="24545" xr:uid="{549653A9-CDB6-4557-86ED-9D299BFC1AF9}"/>
    <cellStyle name="Millares 16 12 5" xfId="46048" xr:uid="{7D3959E2-081B-4172-A733-BEE7DB906D3B}"/>
    <cellStyle name="Millares 16 12 6" xfId="52652" xr:uid="{06B34DAD-C54D-477C-ACF1-B627231A0CB5}"/>
    <cellStyle name="Millares 16 13" xfId="4674" xr:uid="{F26CE345-FE6C-4A82-B6EE-BD155A1ED19C}"/>
    <cellStyle name="Millares 16 13 2" xfId="12940" xr:uid="{1F7CAFB3-97CC-4792-A0AA-1D31D7265CD9}"/>
    <cellStyle name="Millares 16 13 2 2" xfId="34443" xr:uid="{818D288D-FDDD-449D-9F5E-B5D2FABDF7A2}"/>
    <cellStyle name="Millares 16 13 3" xfId="19575" xr:uid="{6292A4AD-FF5E-4B48-8510-802B777F75C4}"/>
    <cellStyle name="Millares 16 13 3 2" xfId="41078" xr:uid="{373C5A7E-5A47-405A-90FA-0218BA9EA298}"/>
    <cellStyle name="Millares 16 13 4" xfId="26180" xr:uid="{83813F90-7EED-47F9-9A05-2E4F26924951}"/>
    <cellStyle name="Millares 16 13 5" xfId="47683" xr:uid="{DA16443D-5F28-4FBD-B958-7508F3CA6AF1}"/>
    <cellStyle name="Millares 16 13 6" xfId="54287" xr:uid="{E911269D-2137-4EB8-8A68-EB132905AB83}"/>
    <cellStyle name="Millares 16 14" xfId="5177" xr:uid="{0EB19AC6-55A5-4CE9-9485-E91A11D9D698}"/>
    <cellStyle name="Millares 16 14 2" xfId="13443" xr:uid="{E0291013-E7B3-467A-8B00-F6B2BC418DA3}"/>
    <cellStyle name="Millares 16 14 2 2" xfId="34946" xr:uid="{C8556894-0761-419C-A7D0-854422796AD4}"/>
    <cellStyle name="Millares 16 14 3" xfId="20078" xr:uid="{A2EF7902-5496-444B-A2CB-BC98F5A1A1C1}"/>
    <cellStyle name="Millares 16 14 3 2" xfId="41581" xr:uid="{16FC4341-19D9-4144-A36F-35900697F2ED}"/>
    <cellStyle name="Millares 16 14 4" xfId="26683" xr:uid="{33936ABE-D45F-4072-A8B1-09D1F5FE9D8B}"/>
    <cellStyle name="Millares 16 14 5" xfId="48186" xr:uid="{5EEB62D1-BEDB-4090-9CC1-96A097A7868F}"/>
    <cellStyle name="Millares 16 14 6" xfId="54790" xr:uid="{A379C991-7D98-479B-8D65-9B1B3E7661C9}"/>
    <cellStyle name="Millares 16 15" xfId="6818" xr:uid="{27A5C91B-138C-482B-87AB-4EF1AF4DB405}"/>
    <cellStyle name="Millares 16 15 2" xfId="28321" xr:uid="{EEBE3E1E-47B1-4BDC-9EA5-0503009B0F41}"/>
    <cellStyle name="Millares 16 16" xfId="8472" xr:uid="{A6166062-16BA-4498-9E8F-1BB78D47EAC7}"/>
    <cellStyle name="Millares 16 16 2" xfId="29975" xr:uid="{F57A18C1-1BC4-4627-810A-B91F3A2015D2}"/>
    <cellStyle name="Millares 16 17" xfId="15111" xr:uid="{1C76C40D-4E96-420B-9F3B-1911C4CD8157}"/>
    <cellStyle name="Millares 16 17 2" xfId="36614" xr:uid="{646FC955-46D5-41F1-8699-2975261E5E76}"/>
    <cellStyle name="Millares 16 18" xfId="21716" xr:uid="{1FA22A31-4C2A-4DF2-BD80-8BF3DC812F20}"/>
    <cellStyle name="Millares 16 19" xfId="43219" xr:uid="{B6DC8A93-1BB9-4D13-92FE-A244B4B45BA8}"/>
    <cellStyle name="Millares 16 2" xfId="174" xr:uid="{A612DFAC-32D9-4D87-8239-26951EBC6668}"/>
    <cellStyle name="Millares 16 2 10" xfId="4711" xr:uid="{69D92529-30B0-494D-AFF0-477BAAF207CB}"/>
    <cellStyle name="Millares 16 2 10 2" xfId="12977" xr:uid="{AE2C4460-0688-460C-8173-E98DC06FA4DF}"/>
    <cellStyle name="Millares 16 2 10 2 2" xfId="34480" xr:uid="{CD66434D-4DD2-42A1-94C9-309FDE14443C}"/>
    <cellStyle name="Millares 16 2 10 3" xfId="19612" xr:uid="{FAC89A11-EE5D-478B-A0C8-15808529804D}"/>
    <cellStyle name="Millares 16 2 10 3 2" xfId="41115" xr:uid="{61476534-EA28-464E-8E24-227F81D7641A}"/>
    <cellStyle name="Millares 16 2 10 4" xfId="26217" xr:uid="{13B0F6EC-3B8A-4B1C-93EF-1CA7599FFE58}"/>
    <cellStyle name="Millares 16 2 10 5" xfId="47720" xr:uid="{DF20100B-D176-46DD-A783-C3C4EF10AEE6}"/>
    <cellStyle name="Millares 16 2 10 6" xfId="54324" xr:uid="{8D8FAD19-9A10-4909-B3BF-2917EECD2AEC}"/>
    <cellStyle name="Millares 16 2 11" xfId="5214" xr:uid="{DFF7F713-38DE-49C0-AF2F-3020DABD9333}"/>
    <cellStyle name="Millares 16 2 11 2" xfId="13480" xr:uid="{C9617A14-0397-4688-A687-8A6D5BABE36D}"/>
    <cellStyle name="Millares 16 2 11 2 2" xfId="34983" xr:uid="{C1C971C0-98DC-4AE4-8B34-973B6DD9F1E0}"/>
    <cellStyle name="Millares 16 2 11 3" xfId="20115" xr:uid="{839257AF-CFF1-4D16-889A-1764B992C06E}"/>
    <cellStyle name="Millares 16 2 11 3 2" xfId="41618" xr:uid="{E2B44C9C-19FC-4101-A8BC-0910A9C0A3A8}"/>
    <cellStyle name="Millares 16 2 11 4" xfId="26720" xr:uid="{9EE43C09-C1FC-4F95-90B8-A2059D8F0D0E}"/>
    <cellStyle name="Millares 16 2 11 5" xfId="48223" xr:uid="{B9F7442E-5305-4746-BB6C-C7189E23CD40}"/>
    <cellStyle name="Millares 16 2 11 6" xfId="54827" xr:uid="{0D64B2A5-183E-4897-B4BA-99B6D0271EBA}"/>
    <cellStyle name="Millares 16 2 12" xfId="6855" xr:uid="{1522797D-625E-4442-A384-D32F0D0ADC01}"/>
    <cellStyle name="Millares 16 2 12 2" xfId="28358" xr:uid="{E2B1BB95-B98E-43F4-9A1E-DF2BBE1A42FF}"/>
    <cellStyle name="Millares 16 2 13" xfId="8509" xr:uid="{5342D34D-445B-442B-A221-7D096316C1BE}"/>
    <cellStyle name="Millares 16 2 13 2" xfId="30012" xr:uid="{DDA6616F-8BB4-4030-A544-30F76F18C33D}"/>
    <cellStyle name="Millares 16 2 14" xfId="15148" xr:uid="{97631BEE-FF26-4D6B-A41D-5781BFB3836E}"/>
    <cellStyle name="Millares 16 2 14 2" xfId="36651" xr:uid="{3DA2140C-159D-40B5-981D-A8A88E97FE59}"/>
    <cellStyle name="Millares 16 2 15" xfId="21753" xr:uid="{A3D004B8-F332-4732-B7AC-675EF96544D9}"/>
    <cellStyle name="Millares 16 2 16" xfId="43256" xr:uid="{79B56084-ED98-4390-BD06-370B7C1DBA44}"/>
    <cellStyle name="Millares 16 2 17" xfId="49860" xr:uid="{2548CBC6-7EE7-485F-A4CF-CC7D267EAEC6}"/>
    <cellStyle name="Millares 16 2 2" xfId="506" xr:uid="{791EFA6B-EA3C-4F6B-A6B3-08761B9A6182}"/>
    <cellStyle name="Millares 16 2 2 10" xfId="7117" xr:uid="{CC3FD95B-6275-4474-8069-4350911E6C5B}"/>
    <cellStyle name="Millares 16 2 2 10 2" xfId="28620" xr:uid="{7BE4F35E-F1F9-4A8C-B9A4-CBBCD2313B23}"/>
    <cellStyle name="Millares 16 2 2 11" xfId="8773" xr:uid="{9C18C680-486A-4CF1-8A20-D0ABCE619C62}"/>
    <cellStyle name="Millares 16 2 2 11 2" xfId="30276" xr:uid="{6D618F2D-C1AF-4A03-81A6-E73C188BFE6E}"/>
    <cellStyle name="Millares 16 2 2 12" xfId="15409" xr:uid="{A6FF7D4B-D823-4A5F-8F9F-B4F00710AD39}"/>
    <cellStyle name="Millares 16 2 2 12 2" xfId="36912" xr:uid="{4D3E7C5F-7FB8-4DED-8192-8C092AADAFE9}"/>
    <cellStyle name="Millares 16 2 2 13" xfId="22014" xr:uid="{A750F5D7-1664-4E76-AAE7-2DDC6790D288}"/>
    <cellStyle name="Millares 16 2 2 14" xfId="43517" xr:uid="{6B6008DE-EA56-4BD7-B809-16760E17913B}"/>
    <cellStyle name="Millares 16 2 2 15" xfId="50121" xr:uid="{943A15C5-03C4-444A-AAA4-501DD5959FC3}"/>
    <cellStyle name="Millares 16 2 2 2" xfId="788" xr:uid="{6DD51627-018C-4AF4-9B43-23EC0B15E82A}"/>
    <cellStyle name="Millares 16 2 2 2 10" xfId="15689" xr:uid="{3741CB56-829C-4CD5-9EA5-BB05B3E6B9C0}"/>
    <cellStyle name="Millares 16 2 2 2 10 2" xfId="37192" xr:uid="{577E1353-7DBD-4163-A0FB-6B77B2FB0C35}"/>
    <cellStyle name="Millares 16 2 2 2 11" xfId="22294" xr:uid="{20A8437F-1167-4D61-9353-29EB3B0DF50C}"/>
    <cellStyle name="Millares 16 2 2 2 12" xfId="43797" xr:uid="{3C4D6145-93BA-470C-8C13-2B6664B7C19E}"/>
    <cellStyle name="Millares 16 2 2 2 13" xfId="50401" xr:uid="{E06F7C06-C4A3-43B1-8C2D-A5EA135B51D5}"/>
    <cellStyle name="Millares 16 2 2 2 2" xfId="1734" xr:uid="{7F29148F-237C-47A6-9145-C6323AD8F7B5}"/>
    <cellStyle name="Millares 16 2 2 2 2 2" xfId="4563" xr:uid="{BFD05DC8-84EE-4F57-92C4-954E62B296C6}"/>
    <cellStyle name="Millares 16 2 2 2 2 2 2" xfId="12829" xr:uid="{6715B266-6060-4E7B-91C4-8A1CF0CF7D47}"/>
    <cellStyle name="Millares 16 2 2 2 2 2 2 2" xfId="34332" xr:uid="{A3DF74B1-65D5-44BB-BCEC-6E0DFC03B04D}"/>
    <cellStyle name="Millares 16 2 2 2 2 2 3" xfId="19464" xr:uid="{B01E1230-961E-4978-97DB-F68FB09E425D}"/>
    <cellStyle name="Millares 16 2 2 2 2 2 3 2" xfId="40967" xr:uid="{1A59848A-AF5A-43BB-B233-DFF476862744}"/>
    <cellStyle name="Millares 16 2 2 2 2 2 4" xfId="26069" xr:uid="{79A776DC-687F-4839-A0CB-F770079F2C00}"/>
    <cellStyle name="Millares 16 2 2 2 2 2 5" xfId="47572" xr:uid="{8F31518E-E3B2-4EA9-AF5E-A21E6056DBB2}"/>
    <cellStyle name="Millares 16 2 2 2 2 2 6" xfId="54176" xr:uid="{B49CFC7C-22A5-4BEF-A2A5-DA35219B5800}"/>
    <cellStyle name="Millares 16 2 2 2 2 3" xfId="6702" xr:uid="{01ADB63C-AB3C-4282-A1FE-C8865EB7A5B3}"/>
    <cellStyle name="Millares 16 2 2 2 2 3 2" xfId="14968" xr:uid="{73F88F1A-4A23-4FED-9693-9EB054AA0EE3}"/>
    <cellStyle name="Millares 16 2 2 2 2 3 2 2" xfId="36471" xr:uid="{B46BF030-3343-44DF-A405-A2996781E84B}"/>
    <cellStyle name="Millares 16 2 2 2 2 3 3" xfId="21603" xr:uid="{C5230DCC-8A63-4BF6-9714-6F95D8AB4B4F}"/>
    <cellStyle name="Millares 16 2 2 2 2 3 3 2" xfId="43106" xr:uid="{81CB9926-7807-484C-8134-F7C1F597DA36}"/>
    <cellStyle name="Millares 16 2 2 2 2 3 4" xfId="28208" xr:uid="{93AC4D76-DA65-4570-BC2F-38BFEC8FF13B}"/>
    <cellStyle name="Millares 16 2 2 2 2 3 5" xfId="49711" xr:uid="{BED5C787-5C2D-4AF1-9436-19952EFE0773}"/>
    <cellStyle name="Millares 16 2 2 2 2 3 6" xfId="56315" xr:uid="{10E22022-DAAA-4D8D-9B64-6A1F69A6D27B}"/>
    <cellStyle name="Millares 16 2 2 2 2 4" xfId="8343" xr:uid="{24E93141-D81A-49CF-A072-8735B95B629E}"/>
    <cellStyle name="Millares 16 2 2 2 2 4 2" xfId="29846" xr:uid="{49F062F1-64E7-44C9-8EC1-DEB7BDF54A0F}"/>
    <cellStyle name="Millares 16 2 2 2 2 5" xfId="10000" xr:uid="{902D7BAA-DB94-460A-9556-918D5146BE3F}"/>
    <cellStyle name="Millares 16 2 2 2 2 5 2" xfId="31503" xr:uid="{FF7B9186-B0E7-47DE-A2EB-3A17E91065E5}"/>
    <cellStyle name="Millares 16 2 2 2 2 6" xfId="16635" xr:uid="{DB0729A7-2F45-4D52-94E0-11C689FB8A3B}"/>
    <cellStyle name="Millares 16 2 2 2 2 6 2" xfId="38138" xr:uid="{E753509C-D6FB-4CEF-9852-13DE27240EB0}"/>
    <cellStyle name="Millares 16 2 2 2 2 7" xfId="23240" xr:uid="{12E324FC-4379-4BDD-90D7-B5B5C10384B1}"/>
    <cellStyle name="Millares 16 2 2 2 2 8" xfId="44743" xr:uid="{6ADE0D7F-1527-4965-BBAB-1975E4F1708A}"/>
    <cellStyle name="Millares 16 2 2 2 2 9" xfId="51347" xr:uid="{88756A78-D4E9-44BC-9A54-38599CC94113}"/>
    <cellStyle name="Millares 16 2 2 2 3" xfId="2421" xr:uid="{5E662B22-144E-47F9-807B-8491D9206E37}"/>
    <cellStyle name="Millares 16 2 2 2 3 2" xfId="10687" xr:uid="{0BA7B054-79AA-48FE-A455-CBE55165B4C0}"/>
    <cellStyle name="Millares 16 2 2 2 3 2 2" xfId="32190" xr:uid="{06A90571-925F-4FB1-B944-DFD00A38108A}"/>
    <cellStyle name="Millares 16 2 2 2 3 3" xfId="17322" xr:uid="{0C8007AC-6B06-4D9B-8630-41FB31DC5497}"/>
    <cellStyle name="Millares 16 2 2 2 3 3 2" xfId="38825" xr:uid="{B76246A0-0D92-4277-82E6-ED8BC57AC7D4}"/>
    <cellStyle name="Millares 16 2 2 2 3 4" xfId="23927" xr:uid="{27F24EE3-0C93-4EB8-9790-E6C00E23963E}"/>
    <cellStyle name="Millares 16 2 2 2 3 5" xfId="45430" xr:uid="{FEE36343-C0D7-4DA8-AE91-5E76D4D92CE6}"/>
    <cellStyle name="Millares 16 2 2 2 3 6" xfId="52034" xr:uid="{73A78247-0AE4-4A51-92A7-201910AFE5B4}"/>
    <cellStyle name="Millares 16 2 2 2 4" xfId="2938" xr:uid="{7AA8381B-A98B-4D7F-99F7-25CBDED741DE}"/>
    <cellStyle name="Millares 16 2 2 2 4 2" xfId="11204" xr:uid="{4AD2CB3F-5A53-4E97-9439-B939A7AA095D}"/>
    <cellStyle name="Millares 16 2 2 2 4 2 2" xfId="32707" xr:uid="{DEFA6576-0478-44C7-8088-F6494C9D8E8A}"/>
    <cellStyle name="Millares 16 2 2 2 4 3" xfId="17839" xr:uid="{70D63815-CE5E-444C-9C4D-6676FEB20402}"/>
    <cellStyle name="Millares 16 2 2 2 4 3 2" xfId="39342" xr:uid="{D9954F0D-1C4D-4DAD-A209-4DF2047EA5BE}"/>
    <cellStyle name="Millares 16 2 2 2 4 4" xfId="24444" xr:uid="{5BC8108E-FF0C-4789-9A27-D140D2365209}"/>
    <cellStyle name="Millares 16 2 2 2 4 5" xfId="45947" xr:uid="{39C55A4B-58F6-4493-B4EA-9FD72EC19740}"/>
    <cellStyle name="Millares 16 2 2 2 4 6" xfId="52551" xr:uid="{644EE29F-39A5-486C-B54B-FC32101AF46A}"/>
    <cellStyle name="Millares 16 2 2 2 5" xfId="3617" xr:uid="{9D9D8E9E-0E8E-4274-8B90-7E6C1F6D7BD7}"/>
    <cellStyle name="Millares 16 2 2 2 5 2" xfId="11883" xr:uid="{21CF7B08-AF55-4CFF-A1EF-3D0067C4AAE1}"/>
    <cellStyle name="Millares 16 2 2 2 5 2 2" xfId="33386" xr:uid="{FEBF2CC9-3C2A-4A80-B1A9-7528B87EC4AA}"/>
    <cellStyle name="Millares 16 2 2 2 5 3" xfId="18518" xr:uid="{E83ACF2B-296C-4A3A-83AD-54C60E61D9B2}"/>
    <cellStyle name="Millares 16 2 2 2 5 3 2" xfId="40021" xr:uid="{D046CCCF-2DBB-4140-B226-AC5DA03D6605}"/>
    <cellStyle name="Millares 16 2 2 2 5 4" xfId="25123" xr:uid="{832110B0-5270-4353-BC65-5F7BE60B0C18}"/>
    <cellStyle name="Millares 16 2 2 2 5 5" xfId="46626" xr:uid="{FE282907-913D-48D4-AC78-8297E99CE98D}"/>
    <cellStyle name="Millares 16 2 2 2 5 6" xfId="53230" xr:uid="{73433AEC-38FE-4D5B-AEC4-1398D16368E3}"/>
    <cellStyle name="Millares 16 2 2 2 6" xfId="5082" xr:uid="{F8C52762-CE9D-4E98-BEC0-5B92462E0BF9}"/>
    <cellStyle name="Millares 16 2 2 2 6 2" xfId="13348" xr:uid="{005589F7-D82D-4809-B279-9D562738E225}"/>
    <cellStyle name="Millares 16 2 2 2 6 2 2" xfId="34851" xr:uid="{B922A372-97C1-48CA-99C2-EA0C0D0E181A}"/>
    <cellStyle name="Millares 16 2 2 2 6 3" xfId="19983" xr:uid="{A64115BC-7D36-41E3-BF2F-AC83649CF03E}"/>
    <cellStyle name="Millares 16 2 2 2 6 3 2" xfId="41486" xr:uid="{FDE862A2-FC31-433B-884F-888124A10F7D}"/>
    <cellStyle name="Millares 16 2 2 2 6 4" xfId="26588" xr:uid="{800D035D-7E76-4FDD-B930-AF7B058ED8F9}"/>
    <cellStyle name="Millares 16 2 2 2 6 5" xfId="48091" xr:uid="{CA9C0BC4-9D6D-4013-AF23-C1324EFF219A}"/>
    <cellStyle name="Millares 16 2 2 2 6 6" xfId="54695" xr:uid="{591C3ACF-2328-4C52-B104-7CCCCFA55C79}"/>
    <cellStyle name="Millares 16 2 2 2 7" xfId="5756" xr:uid="{41858482-2C2A-4855-8D7A-4DC98D35EF35}"/>
    <cellStyle name="Millares 16 2 2 2 7 2" xfId="14022" xr:uid="{DE66F689-7E7F-4136-9F81-51DF891E2C2F}"/>
    <cellStyle name="Millares 16 2 2 2 7 2 2" xfId="35525" xr:uid="{5ED10A9D-A870-4605-909C-AAD9E62A2206}"/>
    <cellStyle name="Millares 16 2 2 2 7 3" xfId="20657" xr:uid="{A97EFE7B-DE80-421D-B86A-ED9D56D5C6AB}"/>
    <cellStyle name="Millares 16 2 2 2 7 3 2" xfId="42160" xr:uid="{CB9073C2-06DF-4BDA-B7FA-9478DE621CE7}"/>
    <cellStyle name="Millares 16 2 2 2 7 4" xfId="27262" xr:uid="{D5FA28C0-1141-4EA7-9C77-CF11A404017F}"/>
    <cellStyle name="Millares 16 2 2 2 7 5" xfId="48765" xr:uid="{E8D4744E-E018-45BC-97DA-3FC9595F7E04}"/>
    <cellStyle name="Millares 16 2 2 2 7 6" xfId="55369" xr:uid="{2CC47CA1-DEAF-4629-B004-D76687DA780D}"/>
    <cellStyle name="Millares 16 2 2 2 8" xfId="7397" xr:uid="{47552F7E-FA5A-4583-8674-9AF8D98104BC}"/>
    <cellStyle name="Millares 16 2 2 2 8 2" xfId="28900" xr:uid="{E1952343-ECEB-4D1C-8D61-05C352670E13}"/>
    <cellStyle name="Millares 16 2 2 2 9" xfId="9054" xr:uid="{22A8A54A-1EAA-4414-ABC6-55438D7052BB}"/>
    <cellStyle name="Millares 16 2 2 2 9 2" xfId="30557" xr:uid="{8DEFD144-DF5F-49CF-B9CD-C9B43B2C64E8}"/>
    <cellStyle name="Millares 16 2 2 3" xfId="1058" xr:uid="{D0758B7C-E683-458C-BCE5-F01B19F037EA}"/>
    <cellStyle name="Millares 16 2 2 3 2" xfId="3887" xr:uid="{8622BA69-BC15-4893-BDE9-7E30760AD1D6}"/>
    <cellStyle name="Millares 16 2 2 3 2 2" xfId="12153" xr:uid="{BAAAD986-00D2-4198-8807-E35597892F2D}"/>
    <cellStyle name="Millares 16 2 2 3 2 2 2" xfId="33656" xr:uid="{B3DEF4EA-B00F-4524-B1C0-A2B99B4DF2A4}"/>
    <cellStyle name="Millares 16 2 2 3 2 3" xfId="18788" xr:uid="{4B84712C-0CEC-4562-87AE-430AE96F3AC0}"/>
    <cellStyle name="Millares 16 2 2 3 2 3 2" xfId="40291" xr:uid="{71641B0B-3BD3-4E4B-BBF4-4E3A63B9A9CF}"/>
    <cellStyle name="Millares 16 2 2 3 2 4" xfId="25393" xr:uid="{BBF47668-ADE9-46E5-B4C4-46FC3F2FB39D}"/>
    <cellStyle name="Millares 16 2 2 3 2 5" xfId="46896" xr:uid="{2E9B8619-B438-4FAC-B672-429F6A189FE3}"/>
    <cellStyle name="Millares 16 2 2 3 2 6" xfId="53500" xr:uid="{FD5C6C4F-81E8-4C50-B9CD-DC406C6198AD}"/>
    <cellStyle name="Millares 16 2 2 3 3" xfId="6026" xr:uid="{72003C41-66B3-44ED-A945-3A37ED2C67BF}"/>
    <cellStyle name="Millares 16 2 2 3 3 2" xfId="14292" xr:uid="{DE51FA0B-FCCC-4658-8D84-3C7A3B1AF65D}"/>
    <cellStyle name="Millares 16 2 2 3 3 2 2" xfId="35795" xr:uid="{782B6BEA-5230-4CC3-9CB1-006753F8E3B2}"/>
    <cellStyle name="Millares 16 2 2 3 3 3" xfId="20927" xr:uid="{6F034386-A774-441B-9AB0-C6AEB87081FB}"/>
    <cellStyle name="Millares 16 2 2 3 3 3 2" xfId="42430" xr:uid="{659BCC94-B0E2-40F8-BBB4-F1CEA359F865}"/>
    <cellStyle name="Millares 16 2 2 3 3 4" xfId="27532" xr:uid="{7970B9D2-BA73-47E4-AAB1-2A288F3AA8B1}"/>
    <cellStyle name="Millares 16 2 2 3 3 5" xfId="49035" xr:uid="{0933E102-DA80-4C1E-B62A-10AFD8D98A60}"/>
    <cellStyle name="Millares 16 2 2 3 3 6" xfId="55639" xr:uid="{2972B3CF-5DDB-43DC-BB22-5F2EABFEBC61}"/>
    <cellStyle name="Millares 16 2 2 3 4" xfId="7667" xr:uid="{25F7354B-2CC5-42E1-A4E3-021B194C906F}"/>
    <cellStyle name="Millares 16 2 2 3 4 2" xfId="29170" xr:uid="{A0A69D92-FFFE-48CF-823D-9B3AE8253A86}"/>
    <cellStyle name="Millares 16 2 2 3 5" xfId="9324" xr:uid="{7D1F772E-0FC1-4A7B-9D58-83662A48E0E8}"/>
    <cellStyle name="Millares 16 2 2 3 5 2" xfId="30827" xr:uid="{A0BC6724-2A16-4E96-910D-48EE4ADD5316}"/>
    <cellStyle name="Millares 16 2 2 3 6" xfId="15959" xr:uid="{C62CB60C-8709-44CD-B276-A4E39E8C03AD}"/>
    <cellStyle name="Millares 16 2 2 3 6 2" xfId="37462" xr:uid="{FD460097-D187-48A5-8E5C-11F90FBB06EF}"/>
    <cellStyle name="Millares 16 2 2 3 7" xfId="22564" xr:uid="{C7576860-968D-4A3A-9719-FC9D1738E981}"/>
    <cellStyle name="Millares 16 2 2 3 8" xfId="44067" xr:uid="{D3CF59B6-59CD-4FD9-932C-F24DDBD9A78C}"/>
    <cellStyle name="Millares 16 2 2 3 9" xfId="50671" xr:uid="{CF781E62-0DB8-4C2D-B43B-D1EA2A5DAEBA}"/>
    <cellStyle name="Millares 16 2 2 4" xfId="1454" xr:uid="{0D7DEC72-8CAE-4E0C-8BDF-B4043FD35AEE}"/>
    <cellStyle name="Millares 16 2 2 4 2" xfId="4283" xr:uid="{28E76906-F106-4E44-BCAC-CA618DB09B42}"/>
    <cellStyle name="Millares 16 2 2 4 2 2" xfId="12549" xr:uid="{45BFF391-7DE7-4010-9654-B519C7A7D21C}"/>
    <cellStyle name="Millares 16 2 2 4 2 2 2" xfId="34052" xr:uid="{86121AA0-D8B6-4833-AD64-E6CCE3093C82}"/>
    <cellStyle name="Millares 16 2 2 4 2 3" xfId="19184" xr:uid="{12670E5F-C25C-4276-A030-E4542410F73A}"/>
    <cellStyle name="Millares 16 2 2 4 2 3 2" xfId="40687" xr:uid="{7324E685-A72A-4FAF-8113-C47AF42751D4}"/>
    <cellStyle name="Millares 16 2 2 4 2 4" xfId="25789" xr:uid="{CE5EAA4A-0FA1-42BC-9451-4860979165C3}"/>
    <cellStyle name="Millares 16 2 2 4 2 5" xfId="47292" xr:uid="{57645609-251D-4E04-B7E5-D46CAE55A9D9}"/>
    <cellStyle name="Millares 16 2 2 4 2 6" xfId="53896" xr:uid="{94FD641A-7D5A-4C9A-9F25-A0B280AD0BF7}"/>
    <cellStyle name="Millares 16 2 2 4 3" xfId="6422" xr:uid="{42A4911C-294F-4E5F-A8F8-09F67F45363E}"/>
    <cellStyle name="Millares 16 2 2 4 3 2" xfId="14688" xr:uid="{D5C5A4E6-F456-4E57-B95F-C7825F0BDF46}"/>
    <cellStyle name="Millares 16 2 2 4 3 2 2" xfId="36191" xr:uid="{B8FAD2D0-93B0-4849-B11D-EDC642CCAAD1}"/>
    <cellStyle name="Millares 16 2 2 4 3 3" xfId="21323" xr:uid="{E9EF81E9-741A-4986-9A49-C78AD892CBD3}"/>
    <cellStyle name="Millares 16 2 2 4 3 3 2" xfId="42826" xr:uid="{28AA4A9F-C637-4FAD-9186-64CD31810891}"/>
    <cellStyle name="Millares 16 2 2 4 3 4" xfId="27928" xr:uid="{29129A7D-3783-4B35-9FDA-EAA3F2BF0020}"/>
    <cellStyle name="Millares 16 2 2 4 3 5" xfId="49431" xr:uid="{22B75F36-E719-49C5-8BBD-5B5449B23A7D}"/>
    <cellStyle name="Millares 16 2 2 4 3 6" xfId="56035" xr:uid="{5888A06D-5DD4-4F71-8AC0-BE36DC6BF6AB}"/>
    <cellStyle name="Millares 16 2 2 4 4" xfId="8063" xr:uid="{0BB58B35-DACF-47D5-8459-AF1650694A7B}"/>
    <cellStyle name="Millares 16 2 2 4 4 2" xfId="29566" xr:uid="{369890CE-511E-42F0-BC26-B59D5DD98630}"/>
    <cellStyle name="Millares 16 2 2 4 5" xfId="9720" xr:uid="{A861723C-B602-4309-9321-A4D8A98DC418}"/>
    <cellStyle name="Millares 16 2 2 4 5 2" xfId="31223" xr:uid="{D6AA44C7-11D3-48AD-AC7C-EE23ACEBCBB3}"/>
    <cellStyle name="Millares 16 2 2 4 6" xfId="16355" xr:uid="{3E943B24-30DE-400A-A498-4E01E0EA0AF2}"/>
    <cellStyle name="Millares 16 2 2 4 6 2" xfId="37858" xr:uid="{0262D76F-280F-44FE-8A6A-6008D2E0C5C6}"/>
    <cellStyle name="Millares 16 2 2 4 7" xfId="22960" xr:uid="{DE490195-3FCA-4672-A2B9-ECF512DEB4DC}"/>
    <cellStyle name="Millares 16 2 2 4 8" xfId="44463" xr:uid="{7927C995-66B0-453D-9813-E4D4934CADFF}"/>
    <cellStyle name="Millares 16 2 2 4 9" xfId="51067" xr:uid="{BA514C92-E946-45B1-949B-D812CAE52FBD}"/>
    <cellStyle name="Millares 16 2 2 5" xfId="2141" xr:uid="{3B177C41-FD1D-4133-B864-6EFB1171841E}"/>
    <cellStyle name="Millares 16 2 2 5 2" xfId="10407" xr:uid="{63574D11-795B-4E46-B8BC-1DE15C8A1CD5}"/>
    <cellStyle name="Millares 16 2 2 5 2 2" xfId="31910" xr:uid="{1CD721A6-4164-4618-8157-DF6569A3B4E4}"/>
    <cellStyle name="Millares 16 2 2 5 3" xfId="17042" xr:uid="{F31AFE5D-5E8E-4B11-9ECF-C0777FFC30A3}"/>
    <cellStyle name="Millares 16 2 2 5 3 2" xfId="38545" xr:uid="{AFC20F9C-B9E9-4C10-9085-2F36C197ECA5}"/>
    <cellStyle name="Millares 16 2 2 5 4" xfId="23647" xr:uid="{E03907D9-4787-46F2-BD87-B1759EBD8B1A}"/>
    <cellStyle name="Millares 16 2 2 5 5" xfId="45150" xr:uid="{1ADB829D-1916-4288-BB3A-DA26AD39D543}"/>
    <cellStyle name="Millares 16 2 2 5 6" xfId="51754" xr:uid="{761C4365-13E0-4CED-8B9E-97EF3C5AC798}"/>
    <cellStyle name="Millares 16 2 2 6" xfId="2689" xr:uid="{2E058904-0328-4BE9-9B23-120D392C4E0C}"/>
    <cellStyle name="Millares 16 2 2 6 2" xfId="10955" xr:uid="{4C8D60F8-AC7F-4F38-9B46-B0E39ED6E170}"/>
    <cellStyle name="Millares 16 2 2 6 2 2" xfId="32458" xr:uid="{8FA5C3FF-3EDC-40FE-8E5A-6E4D0ED66C0F}"/>
    <cellStyle name="Millares 16 2 2 6 3" xfId="17590" xr:uid="{77EA8542-FDCF-4290-82C4-EE039A00020E}"/>
    <cellStyle name="Millares 16 2 2 6 3 2" xfId="39093" xr:uid="{DF220BF0-D681-4714-B818-FA08256A3996}"/>
    <cellStyle name="Millares 16 2 2 6 4" xfId="24195" xr:uid="{43115F95-1EA1-4D8F-9186-2E9C25AF37B0}"/>
    <cellStyle name="Millares 16 2 2 6 5" xfId="45698" xr:uid="{D8C3D0DA-BFCF-4313-AEC2-44C97D579F7E}"/>
    <cellStyle name="Millares 16 2 2 6 6" xfId="52302" xr:uid="{7F1D355D-E854-4402-AD71-63CE52AABFDD}"/>
    <cellStyle name="Millares 16 2 2 7" xfId="3337" xr:uid="{CE19A5C5-9327-4625-B4B3-E116F0697C9F}"/>
    <cellStyle name="Millares 16 2 2 7 2" xfId="11603" xr:uid="{2A497CA6-2C8B-4E00-B73C-4301971EA7ED}"/>
    <cellStyle name="Millares 16 2 2 7 2 2" xfId="33106" xr:uid="{9585AAF2-9FE7-4BC2-8EFE-DD748F2FA4D1}"/>
    <cellStyle name="Millares 16 2 2 7 3" xfId="18238" xr:uid="{2889BB61-E384-4C00-8EA1-C5FCBE7EA472}"/>
    <cellStyle name="Millares 16 2 2 7 3 2" xfId="39741" xr:uid="{C3865A53-A74D-4A79-ACE9-396B338508C0}"/>
    <cellStyle name="Millares 16 2 2 7 4" xfId="24843" xr:uid="{C80B2572-9C98-47F8-A1AB-3CE9A748E066}"/>
    <cellStyle name="Millares 16 2 2 7 5" xfId="46346" xr:uid="{DB517636-A472-49C7-AC49-194335865780}"/>
    <cellStyle name="Millares 16 2 2 7 6" xfId="52950" xr:uid="{EC1263FE-ED90-44BD-8167-251EA62436CB}"/>
    <cellStyle name="Millares 16 2 2 8" xfId="4833" xr:uid="{AFBE63E6-0019-4826-BC3D-44B4A2CE78A2}"/>
    <cellStyle name="Millares 16 2 2 8 2" xfId="13099" xr:uid="{0D091EF0-569B-4BA7-B22C-C3C85424BD33}"/>
    <cellStyle name="Millares 16 2 2 8 2 2" xfId="34602" xr:uid="{ABD25B18-6146-423A-A48C-D6760C2C0725}"/>
    <cellStyle name="Millares 16 2 2 8 3" xfId="19734" xr:uid="{9237939B-854A-4E79-8A63-AFBECDB022D0}"/>
    <cellStyle name="Millares 16 2 2 8 3 2" xfId="41237" xr:uid="{A49DA337-4708-46FE-9A2C-493F7483A468}"/>
    <cellStyle name="Millares 16 2 2 8 4" xfId="26339" xr:uid="{C53A8C22-382B-4B34-934C-8E606D4693A0}"/>
    <cellStyle name="Millares 16 2 2 8 5" xfId="47842" xr:uid="{4B66B625-C6E4-44C8-A6A7-136E040A2AF2}"/>
    <cellStyle name="Millares 16 2 2 8 6" xfId="54446" xr:uid="{8ADA5E4C-135C-4BD9-9146-6F1039681D25}"/>
    <cellStyle name="Millares 16 2 2 9" xfId="5476" xr:uid="{B4FA7F03-1AF0-4F54-A49E-FEB5FBCB84FB}"/>
    <cellStyle name="Millares 16 2 2 9 2" xfId="13742" xr:uid="{03E6771E-84D7-4859-ACD8-4E5958F9DAD2}"/>
    <cellStyle name="Millares 16 2 2 9 2 2" xfId="35245" xr:uid="{C666DD0C-8163-428A-AD83-1A7D43F0298B}"/>
    <cellStyle name="Millares 16 2 2 9 3" xfId="20377" xr:uid="{441F58A1-5C29-45EA-AF8D-F6F24ACA7F80}"/>
    <cellStyle name="Millares 16 2 2 9 3 2" xfId="41880" xr:uid="{9CE38897-B601-45D9-8E48-C5D8C23655CF}"/>
    <cellStyle name="Millares 16 2 2 9 4" xfId="26982" xr:uid="{A09B5931-8A80-4FA6-80F9-3191AB6D1C6D}"/>
    <cellStyle name="Millares 16 2 2 9 5" xfId="48485" xr:uid="{E82FD246-75DF-49A9-978D-B20793B37262}"/>
    <cellStyle name="Millares 16 2 2 9 6" xfId="55089" xr:uid="{CD02754F-63BB-4EDC-9F14-4123060D4D44}"/>
    <cellStyle name="Millares 16 2 3" xfId="379" xr:uid="{34D48C50-3E5E-4259-AE28-50855F906CB2}"/>
    <cellStyle name="Millares 16 2 3 10" xfId="15282" xr:uid="{1B6297D7-23D8-4692-9E09-157C4B42764C}"/>
    <cellStyle name="Millares 16 2 3 10 2" xfId="36785" xr:uid="{8942B3F0-C407-487E-B62A-4120A1C74D2E}"/>
    <cellStyle name="Millares 16 2 3 11" xfId="21887" xr:uid="{D37CE352-E47B-406C-BCA7-6D6ADD487631}"/>
    <cellStyle name="Millares 16 2 3 12" xfId="43390" xr:uid="{D7BFA81E-2B1E-4F86-AF88-CC27E4542C6F}"/>
    <cellStyle name="Millares 16 2 3 13" xfId="49994" xr:uid="{81D586CA-8146-477B-AB0D-1C1566D64858}"/>
    <cellStyle name="Millares 16 2 3 2" xfId="1327" xr:uid="{A73A8BD2-0AC4-4C3D-A61C-B0159E34F476}"/>
    <cellStyle name="Millares 16 2 3 2 2" xfId="4156" xr:uid="{8DE42E02-CA35-4B29-B4F4-D0E67AB40666}"/>
    <cellStyle name="Millares 16 2 3 2 2 2" xfId="12422" xr:uid="{69ADDEA4-A488-4422-B283-2AE1370488D6}"/>
    <cellStyle name="Millares 16 2 3 2 2 2 2" xfId="33925" xr:uid="{1F71860E-52B0-4A91-B6D4-F6EBF9EC6CAB}"/>
    <cellStyle name="Millares 16 2 3 2 2 3" xfId="19057" xr:uid="{D0F26F08-C097-4441-A244-98FD4EAA78A5}"/>
    <cellStyle name="Millares 16 2 3 2 2 3 2" xfId="40560" xr:uid="{4ACE4087-A085-4244-AD49-BF7CF0B8C302}"/>
    <cellStyle name="Millares 16 2 3 2 2 4" xfId="25662" xr:uid="{47B7CE77-2B74-4599-B012-2DCCCF5B98CE}"/>
    <cellStyle name="Millares 16 2 3 2 2 5" xfId="47165" xr:uid="{6B5F50BF-EF70-46D9-9740-0153B7A0B6D2}"/>
    <cellStyle name="Millares 16 2 3 2 2 6" xfId="53769" xr:uid="{6F2D5E1B-9EB3-48BB-912F-1104F2C83A31}"/>
    <cellStyle name="Millares 16 2 3 2 3" xfId="6295" xr:uid="{061F5401-15BE-45A5-9B88-BAAD17B60512}"/>
    <cellStyle name="Millares 16 2 3 2 3 2" xfId="14561" xr:uid="{0423F6FF-049F-401E-AF62-C359A705FB53}"/>
    <cellStyle name="Millares 16 2 3 2 3 2 2" xfId="36064" xr:uid="{2E87C7FF-5767-420A-8015-AFD496C1760F}"/>
    <cellStyle name="Millares 16 2 3 2 3 3" xfId="21196" xr:uid="{E0B0D214-2B80-438D-92D9-81403F70FD56}"/>
    <cellStyle name="Millares 16 2 3 2 3 3 2" xfId="42699" xr:uid="{30C56736-24C3-4C51-A1B7-8E31BA46BE5B}"/>
    <cellStyle name="Millares 16 2 3 2 3 4" xfId="27801" xr:uid="{7F31C29C-6816-4A4E-9B38-3347239692FD}"/>
    <cellStyle name="Millares 16 2 3 2 3 5" xfId="49304" xr:uid="{EDA2D380-ECEA-4BD6-86B0-03FCE90FE554}"/>
    <cellStyle name="Millares 16 2 3 2 3 6" xfId="55908" xr:uid="{C2B5D150-3DF7-4246-B079-D4D34B4DADE3}"/>
    <cellStyle name="Millares 16 2 3 2 4" xfId="7936" xr:uid="{6865408B-2F22-4C2B-B9DF-AE556584337F}"/>
    <cellStyle name="Millares 16 2 3 2 4 2" xfId="29439" xr:uid="{48119C1F-520B-426B-A161-2E7B8675070E}"/>
    <cellStyle name="Millares 16 2 3 2 5" xfId="9593" xr:uid="{2669366C-358F-47D8-8526-F55FD68D09E3}"/>
    <cellStyle name="Millares 16 2 3 2 5 2" xfId="31096" xr:uid="{42361F50-4DA9-4D6C-B99C-D81620187AF2}"/>
    <cellStyle name="Millares 16 2 3 2 6" xfId="16228" xr:uid="{F943384E-BE0B-486A-8452-B80840F776E7}"/>
    <cellStyle name="Millares 16 2 3 2 6 2" xfId="37731" xr:uid="{1CBDE7C8-EBEE-43C6-ADCB-B9011EB5565B}"/>
    <cellStyle name="Millares 16 2 3 2 7" xfId="22833" xr:uid="{27181281-EBD2-4D00-A090-71612BC44E60}"/>
    <cellStyle name="Millares 16 2 3 2 8" xfId="44336" xr:uid="{6AB93DD0-E26B-4DF1-839E-0F6859CCEEE8}"/>
    <cellStyle name="Millares 16 2 3 2 9" xfId="50940" xr:uid="{F40F58FC-E1C6-415D-AB92-7D8A462A8270}"/>
    <cellStyle name="Millares 16 2 3 3" xfId="2014" xr:uid="{5A251D53-BE09-42EF-A91D-98745F5DF433}"/>
    <cellStyle name="Millares 16 2 3 3 2" xfId="10280" xr:uid="{AE436BFD-EB98-4446-85FD-B0CA0BE9BB0B}"/>
    <cellStyle name="Millares 16 2 3 3 2 2" xfId="31783" xr:uid="{A568C18D-9BBA-4B12-8A13-84FAD56D02DD}"/>
    <cellStyle name="Millares 16 2 3 3 3" xfId="16915" xr:uid="{488BFE2E-43C7-4F6F-9C08-CF34D137B41B}"/>
    <cellStyle name="Millares 16 2 3 3 3 2" xfId="38418" xr:uid="{EE116CA4-09C9-4E96-B215-59DF8C674CE1}"/>
    <cellStyle name="Millares 16 2 3 3 4" xfId="23520" xr:uid="{C3141375-E25F-4612-9431-4351A70BF36F}"/>
    <cellStyle name="Millares 16 2 3 3 5" xfId="45023" xr:uid="{0841CFA8-6F32-4157-87B5-F477795E8959}"/>
    <cellStyle name="Millares 16 2 3 3 6" xfId="51627" xr:uid="{AFA3E395-AE16-4964-91C8-074A6E34BD4E}"/>
    <cellStyle name="Millares 16 2 3 4" xfId="2813" xr:uid="{21F4CF8A-7443-42C2-AFDF-57342ACEEEB6}"/>
    <cellStyle name="Millares 16 2 3 4 2" xfId="11079" xr:uid="{0F07FC15-8FD3-4B4B-A025-F5448BE6D45E}"/>
    <cellStyle name="Millares 16 2 3 4 2 2" xfId="32582" xr:uid="{CF0216AA-E95F-4847-840D-CFF620723574}"/>
    <cellStyle name="Millares 16 2 3 4 3" xfId="17714" xr:uid="{76C9DEF7-B7DD-443F-9F99-C9A683EED099}"/>
    <cellStyle name="Millares 16 2 3 4 3 2" xfId="39217" xr:uid="{E296AB8B-6082-43BC-8365-EA7D337684AE}"/>
    <cellStyle name="Millares 16 2 3 4 4" xfId="24319" xr:uid="{1B2FD1D2-7B6C-4031-BCB0-77D93EBCC53C}"/>
    <cellStyle name="Millares 16 2 3 4 5" xfId="45822" xr:uid="{9D159B62-3A81-4172-BFD1-C9F60739E00B}"/>
    <cellStyle name="Millares 16 2 3 4 6" xfId="52426" xr:uid="{7E9B70D5-605B-41AC-8F7D-C226B4352307}"/>
    <cellStyle name="Millares 16 2 3 5" xfId="3210" xr:uid="{0A49D23E-A984-4FCE-A25F-68D67B980F3C}"/>
    <cellStyle name="Millares 16 2 3 5 2" xfId="11476" xr:uid="{C1D180A3-83CB-4E2F-8CC0-1EE968EB2A36}"/>
    <cellStyle name="Millares 16 2 3 5 2 2" xfId="32979" xr:uid="{1A6E070F-031F-476C-9138-24F0ECF534A9}"/>
    <cellStyle name="Millares 16 2 3 5 3" xfId="18111" xr:uid="{C3EA804F-0D27-49D6-A335-E57196CE8F2E}"/>
    <cellStyle name="Millares 16 2 3 5 3 2" xfId="39614" xr:uid="{56582FAA-291F-4F14-8236-B2AE16930AEA}"/>
    <cellStyle name="Millares 16 2 3 5 4" xfId="24716" xr:uid="{793A65B4-64AA-4E82-AE3E-A702332B169E}"/>
    <cellStyle name="Millares 16 2 3 5 5" xfId="46219" xr:uid="{C1F85BB4-ABCC-47A0-9A67-FEFD91F46079}"/>
    <cellStyle name="Millares 16 2 3 5 6" xfId="52823" xr:uid="{B5F2FA75-6920-4A1B-BE04-69AAB0139698}"/>
    <cellStyle name="Millares 16 2 3 6" xfId="4957" xr:uid="{DD64B480-FB11-422D-9E87-96FE405B41CA}"/>
    <cellStyle name="Millares 16 2 3 6 2" xfId="13223" xr:uid="{11350581-F8F0-41AB-9D5D-10E267C74C55}"/>
    <cellStyle name="Millares 16 2 3 6 2 2" xfId="34726" xr:uid="{5481A556-FF4B-4897-B19B-F5A0C27BCBF1}"/>
    <cellStyle name="Millares 16 2 3 6 3" xfId="19858" xr:uid="{D3BFA30A-C4E6-45F6-BBD9-D1E7C8D2C034}"/>
    <cellStyle name="Millares 16 2 3 6 3 2" xfId="41361" xr:uid="{E5C55267-E162-424B-B5F4-376B43B174E3}"/>
    <cellStyle name="Millares 16 2 3 6 4" xfId="26463" xr:uid="{65855A4E-8670-4579-A19E-E6A6013CDDB3}"/>
    <cellStyle name="Millares 16 2 3 6 5" xfId="47966" xr:uid="{2309B562-2077-4493-B112-5349CE6CA4F3}"/>
    <cellStyle name="Millares 16 2 3 6 6" xfId="54570" xr:uid="{BE3AA3E3-F8F0-4BD1-A4D3-6398EFD75B4C}"/>
    <cellStyle name="Millares 16 2 3 7" xfId="5349" xr:uid="{E1BAAD41-052D-439D-8249-FD3788B0123B}"/>
    <cellStyle name="Millares 16 2 3 7 2" xfId="13615" xr:uid="{0BAFBE51-24A8-4CCF-AF0E-23DACCF17858}"/>
    <cellStyle name="Millares 16 2 3 7 2 2" xfId="35118" xr:uid="{BF8BEF4C-0147-4EEF-A0F1-D26A0054D11B}"/>
    <cellStyle name="Millares 16 2 3 7 3" xfId="20250" xr:uid="{3A47ACF3-402E-44B6-887C-95182F4AFB14}"/>
    <cellStyle name="Millares 16 2 3 7 3 2" xfId="41753" xr:uid="{2B0EB619-7980-47E0-8BE9-DF544BC78FBD}"/>
    <cellStyle name="Millares 16 2 3 7 4" xfId="26855" xr:uid="{B9DB58AE-9CC0-413D-9A1F-F70FCB06F64A}"/>
    <cellStyle name="Millares 16 2 3 7 5" xfId="48358" xr:uid="{2EB9778F-D122-4FBB-B9D9-FCA8EB016D05}"/>
    <cellStyle name="Millares 16 2 3 7 6" xfId="54962" xr:uid="{B8C9F944-5023-4DEF-A285-6FBD8A1D1347}"/>
    <cellStyle name="Millares 16 2 3 8" xfId="6990" xr:uid="{567AD230-92B6-492F-96E6-5EB1E88E79CD}"/>
    <cellStyle name="Millares 16 2 3 8 2" xfId="28493" xr:uid="{9C4697B3-E343-4E75-A2E4-C2C94E7C5364}"/>
    <cellStyle name="Millares 16 2 3 9" xfId="8646" xr:uid="{4043DCB6-1B9B-40E6-ABCD-79989A9F0A3A}"/>
    <cellStyle name="Millares 16 2 3 9 2" xfId="30149" xr:uid="{5ACF6A30-6098-4D30-AE7D-7F4721366DFC}"/>
    <cellStyle name="Millares 16 2 4" xfId="663" xr:uid="{1EE79081-2E1B-4463-BCE5-1775F5A766C0}"/>
    <cellStyle name="Millares 16 2 4 10" xfId="43672" xr:uid="{DBDE49B2-ABD0-40D8-AFD9-32D1AA4B17AA}"/>
    <cellStyle name="Millares 16 2 4 11" xfId="50276" xr:uid="{8F6191A1-CB96-4F10-839B-A78481DBCBF3}"/>
    <cellStyle name="Millares 16 2 4 2" xfId="1609" xr:uid="{831AD3C0-34CB-4DBD-B361-701623A41049}"/>
    <cellStyle name="Millares 16 2 4 2 2" xfId="4438" xr:uid="{A98CDEC4-56B0-4C4C-96A5-928ACAC7E267}"/>
    <cellStyle name="Millares 16 2 4 2 2 2" xfId="12704" xr:uid="{B40C2E86-CA80-4B14-8BB0-EDAB0EEE42F3}"/>
    <cellStyle name="Millares 16 2 4 2 2 2 2" xfId="34207" xr:uid="{55A0C791-4FDE-4CC6-8292-C5B41567C288}"/>
    <cellStyle name="Millares 16 2 4 2 2 3" xfId="19339" xr:uid="{652C2476-FE35-4D3C-83AD-EA9D66B7C302}"/>
    <cellStyle name="Millares 16 2 4 2 2 3 2" xfId="40842" xr:uid="{2409CA80-F803-42EF-A9AB-68A3CDB70C1C}"/>
    <cellStyle name="Millares 16 2 4 2 2 4" xfId="25944" xr:uid="{11CC0B56-03D5-4C7F-A148-819D45FF4D53}"/>
    <cellStyle name="Millares 16 2 4 2 2 5" xfId="47447" xr:uid="{44BCCBC3-4068-4740-AA62-CF1FD48C24D7}"/>
    <cellStyle name="Millares 16 2 4 2 2 6" xfId="54051" xr:uid="{A7783279-D93E-46D7-A6ED-B5E9D2F3D688}"/>
    <cellStyle name="Millares 16 2 4 2 3" xfId="6577" xr:uid="{9E0810F2-0437-4A58-916F-F8ABA7B15C3D}"/>
    <cellStyle name="Millares 16 2 4 2 3 2" xfId="14843" xr:uid="{D47DAECD-2CAB-4B93-AD68-A755992F13D8}"/>
    <cellStyle name="Millares 16 2 4 2 3 2 2" xfId="36346" xr:uid="{6EF03EC2-D515-4684-99BF-96F91DAEB48C}"/>
    <cellStyle name="Millares 16 2 4 2 3 3" xfId="21478" xr:uid="{9D827E79-AAAF-46F7-9A46-7E7CC8F2028F}"/>
    <cellStyle name="Millares 16 2 4 2 3 3 2" xfId="42981" xr:uid="{F3B35350-AB09-4F5A-B780-08BAC7D8E1D5}"/>
    <cellStyle name="Millares 16 2 4 2 3 4" xfId="28083" xr:uid="{F2344255-E7C2-415E-AB67-B0EF85925B5A}"/>
    <cellStyle name="Millares 16 2 4 2 3 5" xfId="49586" xr:uid="{7030C40E-3671-4808-84EB-7919CE8E6E5C}"/>
    <cellStyle name="Millares 16 2 4 2 3 6" xfId="56190" xr:uid="{2FB31FFF-D5EA-4386-B7D5-EC3B3C191EB2}"/>
    <cellStyle name="Millares 16 2 4 2 4" xfId="8218" xr:uid="{1EBD2D8E-0DEB-4FF2-9DA5-8965843E4D75}"/>
    <cellStyle name="Millares 16 2 4 2 4 2" xfId="29721" xr:uid="{65DB34B7-86DE-4559-A744-41328CF693AF}"/>
    <cellStyle name="Millares 16 2 4 2 5" xfId="9875" xr:uid="{6D9AF54E-81E6-4B80-B5A2-FE8ABB99F379}"/>
    <cellStyle name="Millares 16 2 4 2 5 2" xfId="31378" xr:uid="{1EFD7643-A784-439C-BA44-413BA24CFE89}"/>
    <cellStyle name="Millares 16 2 4 2 6" xfId="16510" xr:uid="{F7CB3E27-2A04-4776-B368-81DC0D1116A9}"/>
    <cellStyle name="Millares 16 2 4 2 6 2" xfId="38013" xr:uid="{E23DC25B-D60A-4355-8374-8AF70679DC53}"/>
    <cellStyle name="Millares 16 2 4 2 7" xfId="23115" xr:uid="{2C823FFC-3760-4D40-B321-B7E764B77C14}"/>
    <cellStyle name="Millares 16 2 4 2 8" xfId="44618" xr:uid="{11343FF9-BA71-419B-A0C6-5D700876FF80}"/>
    <cellStyle name="Millares 16 2 4 2 9" xfId="51222" xr:uid="{A1724A88-2234-42D0-BCEA-ADAA9C5FDB0B}"/>
    <cellStyle name="Millares 16 2 4 3" xfId="2296" xr:uid="{3D59BB76-1C4F-4148-A4D4-4296C2FD0FA0}"/>
    <cellStyle name="Millares 16 2 4 3 2" xfId="10562" xr:uid="{3DDE24D4-D401-438D-A15A-8FFB66B70578}"/>
    <cellStyle name="Millares 16 2 4 3 2 2" xfId="32065" xr:uid="{C8FAF16D-8F8C-484F-B104-59A16D4D14C9}"/>
    <cellStyle name="Millares 16 2 4 3 3" xfId="17197" xr:uid="{B863D28C-63B5-4A4A-97D1-A7205CBD2D84}"/>
    <cellStyle name="Millares 16 2 4 3 3 2" xfId="38700" xr:uid="{AD837B2C-F06F-4025-911E-6A7309DE8B24}"/>
    <cellStyle name="Millares 16 2 4 3 4" xfId="23802" xr:uid="{500A64D6-3B63-45C3-B91D-62ECD06F6FE8}"/>
    <cellStyle name="Millares 16 2 4 3 5" xfId="45305" xr:uid="{E6438B25-35B0-477F-9266-563B4438242D}"/>
    <cellStyle name="Millares 16 2 4 3 6" xfId="51909" xr:uid="{F3CC5D70-DCDA-4E16-A01E-55A3F5058BAB}"/>
    <cellStyle name="Millares 16 2 4 4" xfId="3492" xr:uid="{626E3175-8E84-4FE0-A9D5-0E263970FB90}"/>
    <cellStyle name="Millares 16 2 4 4 2" xfId="11758" xr:uid="{AE8C6CD5-7545-4B95-8934-083D73997BD7}"/>
    <cellStyle name="Millares 16 2 4 4 2 2" xfId="33261" xr:uid="{5171BA5B-98CF-4CC4-94F2-9655A90558B1}"/>
    <cellStyle name="Millares 16 2 4 4 3" xfId="18393" xr:uid="{EDA11BC9-F0B6-4082-B511-24E8C5A29FAB}"/>
    <cellStyle name="Millares 16 2 4 4 3 2" xfId="39896" xr:uid="{4C6DD5CD-1256-4C9B-AF38-80B688108645}"/>
    <cellStyle name="Millares 16 2 4 4 4" xfId="24998" xr:uid="{DA9D83C1-0800-44A6-8E13-2F33F62CE70E}"/>
    <cellStyle name="Millares 16 2 4 4 5" xfId="46501" xr:uid="{39267EBE-2834-41BF-98C6-6F6388DEDEB5}"/>
    <cellStyle name="Millares 16 2 4 4 6" xfId="53105" xr:uid="{572E87ED-CB2C-437A-9596-DF5FB3629834}"/>
    <cellStyle name="Millares 16 2 4 5" xfId="5631" xr:uid="{BD247B7F-C192-4B68-86E3-006C30B51E58}"/>
    <cellStyle name="Millares 16 2 4 5 2" xfId="13897" xr:uid="{6B780FF8-8AF0-4666-86DC-4E02A8F00947}"/>
    <cellStyle name="Millares 16 2 4 5 2 2" xfId="35400" xr:uid="{58E617B3-61D3-47DB-8736-59A9C8DCC2AD}"/>
    <cellStyle name="Millares 16 2 4 5 3" xfId="20532" xr:uid="{679DF2D3-9105-4C2D-8EA7-BD2CA2EFEB9C}"/>
    <cellStyle name="Millares 16 2 4 5 3 2" xfId="42035" xr:uid="{D92EDBE0-99D5-4BB0-86D6-30589951DC1F}"/>
    <cellStyle name="Millares 16 2 4 5 4" xfId="27137" xr:uid="{954C1111-8069-47E2-AE99-DAF00BFF7D2A}"/>
    <cellStyle name="Millares 16 2 4 5 5" xfId="48640" xr:uid="{2E8CDA4A-0C7E-45D5-965D-0DFF3C8CCC2B}"/>
    <cellStyle name="Millares 16 2 4 5 6" xfId="55244" xr:uid="{7CB77D5D-8B13-4A77-B67D-6BA4687FFFA1}"/>
    <cellStyle name="Millares 16 2 4 6" xfId="7272" xr:uid="{F0160D28-3895-483C-89C1-101EA5EB2383}"/>
    <cellStyle name="Millares 16 2 4 6 2" xfId="28775" xr:uid="{9BE818D4-AEEE-4CBD-B820-28B3EECC43CE}"/>
    <cellStyle name="Millares 16 2 4 7" xfId="8929" xr:uid="{FB38D61D-72F6-4914-BE03-3DBFE8F78691}"/>
    <cellStyle name="Millares 16 2 4 7 2" xfId="30432" xr:uid="{C2EC92EF-96A8-41B5-875E-845987749FA4}"/>
    <cellStyle name="Millares 16 2 4 8" xfId="15564" xr:uid="{DF82BC03-C9F2-498E-ADEA-57A8AACDA7E7}"/>
    <cellStyle name="Millares 16 2 4 8 2" xfId="37067" xr:uid="{E671885F-1FA2-4FFD-8118-877080E1350F}"/>
    <cellStyle name="Millares 16 2 4 9" xfId="22169" xr:uid="{8CEF5FB8-29F3-42CC-9F4E-AC9FB6796C36}"/>
    <cellStyle name="Millares 16 2 5" xfId="931" xr:uid="{7CD90190-F375-4424-A007-E29D0B2DF763}"/>
    <cellStyle name="Millares 16 2 5 2" xfId="3760" xr:uid="{42C91F49-D0A3-4174-BEF5-B80EF58E89D4}"/>
    <cellStyle name="Millares 16 2 5 2 2" xfId="12026" xr:uid="{91114A38-C5D8-4C4B-BED4-694716EFD2B3}"/>
    <cellStyle name="Millares 16 2 5 2 2 2" xfId="33529" xr:uid="{3132D535-5BAE-432B-AC93-F255E796F91C}"/>
    <cellStyle name="Millares 16 2 5 2 3" xfId="18661" xr:uid="{8CE79C7A-AF68-4CAC-94CF-12DD8C83FBDE}"/>
    <cellStyle name="Millares 16 2 5 2 3 2" xfId="40164" xr:uid="{96B2001A-5769-470E-82FD-DA0B7A2587D2}"/>
    <cellStyle name="Millares 16 2 5 2 4" xfId="25266" xr:uid="{47E6AD05-E9DE-4567-BE4E-46F7808AF2AB}"/>
    <cellStyle name="Millares 16 2 5 2 5" xfId="46769" xr:uid="{F54BDEA7-7A0E-4CAE-BE1F-094209F319E4}"/>
    <cellStyle name="Millares 16 2 5 2 6" xfId="53373" xr:uid="{AD4622A0-ADF2-4137-BD8F-DD836937AC4F}"/>
    <cellStyle name="Millares 16 2 5 3" xfId="5899" xr:uid="{E2B18BE7-8F36-429F-A20A-4CB02FCC569A}"/>
    <cellStyle name="Millares 16 2 5 3 2" xfId="14165" xr:uid="{C3F9755F-C408-44C8-974B-EF1F7AF210B0}"/>
    <cellStyle name="Millares 16 2 5 3 2 2" xfId="35668" xr:uid="{C87F611F-31AD-43EE-821D-B6F6CDB99472}"/>
    <cellStyle name="Millares 16 2 5 3 3" xfId="20800" xr:uid="{FB8DB395-1D67-4C6D-830B-984C7E9B3371}"/>
    <cellStyle name="Millares 16 2 5 3 3 2" xfId="42303" xr:uid="{0CF0289D-472F-4A35-A4B1-387D8AD92B50}"/>
    <cellStyle name="Millares 16 2 5 3 4" xfId="27405" xr:uid="{934E5B97-CB47-401C-B9DF-455275A284DA}"/>
    <cellStyle name="Millares 16 2 5 3 5" xfId="48908" xr:uid="{815A7601-7A5C-478B-9279-8C843A6AEB4B}"/>
    <cellStyle name="Millares 16 2 5 3 6" xfId="55512" xr:uid="{286E270F-0509-49B9-AF57-7E3B2B4DC979}"/>
    <cellStyle name="Millares 16 2 5 4" xfId="7540" xr:uid="{64D58AD6-6C21-41A3-94EA-1F7E666DE4CD}"/>
    <cellStyle name="Millares 16 2 5 4 2" xfId="29043" xr:uid="{3C3F666B-C9FF-4984-A692-801F8527467A}"/>
    <cellStyle name="Millares 16 2 5 5" xfId="9197" xr:uid="{BA5C9358-243D-474F-ADA0-11D1657E49F6}"/>
    <cellStyle name="Millares 16 2 5 5 2" xfId="30700" xr:uid="{DF2DD10D-BFB9-4FB9-9EB4-BDB200CAFEE9}"/>
    <cellStyle name="Millares 16 2 5 6" xfId="15832" xr:uid="{ECA85434-6FCF-4626-B7E7-690C02567D5F}"/>
    <cellStyle name="Millares 16 2 5 6 2" xfId="37335" xr:uid="{4A1F52FC-5B9D-44E9-AFCF-8A7F6EAA78FF}"/>
    <cellStyle name="Millares 16 2 5 7" xfId="22437" xr:uid="{9AD55020-81E5-4AFE-9555-70FE155FDAE8}"/>
    <cellStyle name="Millares 16 2 5 8" xfId="43940" xr:uid="{F3871E51-3B6C-47F1-ABC1-BE2092EF509E}"/>
    <cellStyle name="Millares 16 2 5 9" xfId="50544" xr:uid="{1E0111F3-7C19-4C6C-B5B4-87B420445740}"/>
    <cellStyle name="Millares 16 2 6" xfId="1192" xr:uid="{D31BAC10-2C26-43BA-95F0-E18D34CE703B}"/>
    <cellStyle name="Millares 16 2 6 2" xfId="4021" xr:uid="{3A7D123E-18C3-419A-92D3-FA07499FEC2C}"/>
    <cellStyle name="Millares 16 2 6 2 2" xfId="12287" xr:uid="{1094DB19-6D79-4891-A06D-B1D0C95F9B2A}"/>
    <cellStyle name="Millares 16 2 6 2 2 2" xfId="33790" xr:uid="{4F56FFFE-C6E6-4AA0-8F8B-BD5A5A82D9F6}"/>
    <cellStyle name="Millares 16 2 6 2 3" xfId="18922" xr:uid="{22513980-27ED-4110-9F07-513351B0C31D}"/>
    <cellStyle name="Millares 16 2 6 2 3 2" xfId="40425" xr:uid="{5244265D-2BEB-45A4-BD30-9BA3F3401069}"/>
    <cellStyle name="Millares 16 2 6 2 4" xfId="25527" xr:uid="{B85BF073-D7F9-49A4-AEA7-AB02E50C35F4}"/>
    <cellStyle name="Millares 16 2 6 2 5" xfId="47030" xr:uid="{EC65EB56-D3E2-4ACC-80D7-985D36FB947E}"/>
    <cellStyle name="Millares 16 2 6 2 6" xfId="53634" xr:uid="{CB7DBCD6-CA66-4B77-B2CC-E2A5B4D4A6B2}"/>
    <cellStyle name="Millares 16 2 6 3" xfId="6160" xr:uid="{ED962429-4C0D-46A6-BB8B-6776D9919BE6}"/>
    <cellStyle name="Millares 16 2 6 3 2" xfId="14426" xr:uid="{6C513439-A7BC-4A02-82E9-83F9E7F7F89B}"/>
    <cellStyle name="Millares 16 2 6 3 2 2" xfId="35929" xr:uid="{A848BCFD-536D-4D9E-9765-EB8273C05647}"/>
    <cellStyle name="Millares 16 2 6 3 3" xfId="21061" xr:uid="{F7406B00-BED8-4AAD-A9FB-D423F2AED802}"/>
    <cellStyle name="Millares 16 2 6 3 3 2" xfId="42564" xr:uid="{A2D672F0-A975-4D26-B44F-52F7F1E390C9}"/>
    <cellStyle name="Millares 16 2 6 3 4" xfId="27666" xr:uid="{24B94C16-D99F-4DC9-BCEC-0F1D8C591B65}"/>
    <cellStyle name="Millares 16 2 6 3 5" xfId="49169" xr:uid="{36ECBBC2-79D3-4F36-8313-BA457A4F0FB0}"/>
    <cellStyle name="Millares 16 2 6 3 6" xfId="55773" xr:uid="{1DE969AB-76E5-408A-877A-274F64C5A10D}"/>
    <cellStyle name="Millares 16 2 6 4" xfId="7801" xr:uid="{5982BB6A-5DE9-4C56-A0A5-4D68C93DE33C}"/>
    <cellStyle name="Millares 16 2 6 4 2" xfId="29304" xr:uid="{4D0964F2-A5A7-462B-8F2A-82D642647BF8}"/>
    <cellStyle name="Millares 16 2 6 5" xfId="9458" xr:uid="{0161D3C9-823E-429F-8677-B9C6FF22D198}"/>
    <cellStyle name="Millares 16 2 6 5 2" xfId="30961" xr:uid="{EEB75A16-060B-4575-8072-5B5E8D266825}"/>
    <cellStyle name="Millares 16 2 6 6" xfId="16093" xr:uid="{B45810D9-8628-4712-B7E0-E9EE95DC86C5}"/>
    <cellStyle name="Millares 16 2 6 6 2" xfId="37596" xr:uid="{7D929177-D0F5-44F5-937D-B99B1EC431CF}"/>
    <cellStyle name="Millares 16 2 6 7" xfId="22698" xr:uid="{1C1F045A-DBDA-4E03-A589-A44DA19C3E5C}"/>
    <cellStyle name="Millares 16 2 6 8" xfId="44201" xr:uid="{5D4F3522-B2AD-44B7-B968-A9E25D8801F3}"/>
    <cellStyle name="Millares 16 2 6 9" xfId="50805" xr:uid="{F81606D8-EA5E-4EDE-A5EA-93A91DE2D641}"/>
    <cellStyle name="Millares 16 2 7" xfId="1880" xr:uid="{91D47F6B-CE44-4CCB-98AD-4C41ECDA12CF}"/>
    <cellStyle name="Millares 16 2 7 2" xfId="10146" xr:uid="{5E66E2B9-6F5B-4B45-B486-7ABC2FC6B897}"/>
    <cellStyle name="Millares 16 2 7 2 2" xfId="31649" xr:uid="{AA825E72-5DDE-4425-BCB5-5AB4A57FA641}"/>
    <cellStyle name="Millares 16 2 7 3" xfId="16781" xr:uid="{4EDD3F3B-34CC-46C6-A50A-C7842CCAC2AE}"/>
    <cellStyle name="Millares 16 2 7 3 2" xfId="38284" xr:uid="{3D87CDE2-3F91-45CC-B039-0C7D270AAC9D}"/>
    <cellStyle name="Millares 16 2 7 4" xfId="23386" xr:uid="{9EEDD7A9-E8B8-441B-954C-E95B0B2C94C8}"/>
    <cellStyle name="Millares 16 2 7 5" xfId="44889" xr:uid="{531F53BE-1000-418E-8BEF-24F991652C01}"/>
    <cellStyle name="Millares 16 2 7 6" xfId="51493" xr:uid="{5F159D02-06F9-4672-A0F0-A615C6F001B1}"/>
    <cellStyle name="Millares 16 2 8" xfId="2565" xr:uid="{45CE0054-0CDE-4888-8436-62B57D7FAF33}"/>
    <cellStyle name="Millares 16 2 8 2" xfId="10831" xr:uid="{5E89BC39-FF00-4B78-8EFC-E7DFC04EFBE6}"/>
    <cellStyle name="Millares 16 2 8 2 2" xfId="32334" xr:uid="{1434DE6A-47B5-4148-BE1B-E90E356F4A8D}"/>
    <cellStyle name="Millares 16 2 8 3" xfId="17466" xr:uid="{B29AC718-3A65-478C-BF77-7039F646A319}"/>
    <cellStyle name="Millares 16 2 8 3 2" xfId="38969" xr:uid="{A210A3FF-BD8B-4DF3-8A8C-5E625FA378DD}"/>
    <cellStyle name="Millares 16 2 8 4" xfId="24071" xr:uid="{6C6203C0-AB50-4A9A-BD41-0CED97DFFB9C}"/>
    <cellStyle name="Millares 16 2 8 5" xfId="45574" xr:uid="{A32AE0C5-915F-44BD-AF9F-ADC7060A4601}"/>
    <cellStyle name="Millares 16 2 8 6" xfId="52178" xr:uid="{B01E3DD6-ADD7-4E43-B4FD-D169539D12FD}"/>
    <cellStyle name="Millares 16 2 9" xfId="3076" xr:uid="{039451C9-B58E-49DE-92FA-F90BA145B954}"/>
    <cellStyle name="Millares 16 2 9 2" xfId="11342" xr:uid="{E65F4032-4BA1-41C0-B363-B5AC3E14D41F}"/>
    <cellStyle name="Millares 16 2 9 2 2" xfId="32845" xr:uid="{14CF9A6E-14D6-4E5E-B4C7-B68BD1D0AE25}"/>
    <cellStyle name="Millares 16 2 9 3" xfId="17977" xr:uid="{F55E7B27-B942-43B9-ABF2-3E5BE8E5A3B4}"/>
    <cellStyle name="Millares 16 2 9 3 2" xfId="39480" xr:uid="{84C94887-4318-45FE-B987-375056DF59A4}"/>
    <cellStyle name="Millares 16 2 9 4" xfId="24582" xr:uid="{776ADAC6-A396-4A63-80BD-FAF66E7978A4}"/>
    <cellStyle name="Millares 16 2 9 5" xfId="46085" xr:uid="{172BCC38-DAFD-488A-887F-4865E0061B6E}"/>
    <cellStyle name="Millares 16 2 9 6" xfId="52689" xr:uid="{1099E180-10A1-4CD7-8F16-AD28E1819A59}"/>
    <cellStyle name="Millares 16 20" xfId="49823" xr:uid="{CF1FF89A-4D7A-4E16-AC13-4BB9A3230C12}"/>
    <cellStyle name="Millares 16 3" xfId="215" xr:uid="{C4E1818E-7269-4DF2-929D-7DFD4DD674E4}"/>
    <cellStyle name="Millares 16 3 10" xfId="4734" xr:uid="{85CC0F10-4E79-4DE5-9465-D58989B11219}"/>
    <cellStyle name="Millares 16 3 10 2" xfId="13000" xr:uid="{BE6A0650-3EC8-4067-B05B-CBAFDB62D42D}"/>
    <cellStyle name="Millares 16 3 10 2 2" xfId="34503" xr:uid="{81FD77DB-84CB-4E13-B59A-5920945BC58D}"/>
    <cellStyle name="Millares 16 3 10 3" xfId="19635" xr:uid="{966EDA0D-9435-4674-ADFF-EB849AA5F46C}"/>
    <cellStyle name="Millares 16 3 10 3 2" xfId="41138" xr:uid="{3D5DA932-CDB3-4298-B3A6-8D4A83B9E1C8}"/>
    <cellStyle name="Millares 16 3 10 4" xfId="26240" xr:uid="{D8FAC530-757C-47C5-A683-F6DE026A5206}"/>
    <cellStyle name="Millares 16 3 10 5" xfId="47743" xr:uid="{87695B9D-5AF4-4103-BE0B-A88D4CD1EEEC}"/>
    <cellStyle name="Millares 16 3 10 6" xfId="54347" xr:uid="{63931A0D-063F-4D0C-A267-55AC74839601}"/>
    <cellStyle name="Millares 16 3 11" xfId="5237" xr:uid="{E7A656BC-33F7-493B-9872-336B30F1D276}"/>
    <cellStyle name="Millares 16 3 11 2" xfId="13503" xr:uid="{EDD85D4E-238E-4A79-9006-3F69E59C06A7}"/>
    <cellStyle name="Millares 16 3 11 2 2" xfId="35006" xr:uid="{CAF68D9D-FA4F-431B-A814-8941FCEA9137}"/>
    <cellStyle name="Millares 16 3 11 3" xfId="20138" xr:uid="{5F002476-9165-44CA-AA1B-E213470A6B94}"/>
    <cellStyle name="Millares 16 3 11 3 2" xfId="41641" xr:uid="{7090C365-BD65-4DC0-BCBD-EC178163FF1F}"/>
    <cellStyle name="Millares 16 3 11 4" xfId="26743" xr:uid="{2AD2572A-D645-44C5-B02B-2052880AA858}"/>
    <cellStyle name="Millares 16 3 11 5" xfId="48246" xr:uid="{DBA6715A-CD70-4CB0-B44C-5B3ECF7FB395}"/>
    <cellStyle name="Millares 16 3 11 6" xfId="54850" xr:uid="{9BAC2AA4-9F6E-4718-AEC0-28C4D95CE9DF}"/>
    <cellStyle name="Millares 16 3 12" xfId="6878" xr:uid="{EFDFDE64-7D58-4513-A947-95ED1A24D639}"/>
    <cellStyle name="Millares 16 3 12 2" xfId="28381" xr:uid="{7AF937EA-6B3D-42D6-80CA-67A8D7F6B69E}"/>
    <cellStyle name="Millares 16 3 13" xfId="8532" xr:uid="{95E420BB-A09A-45F2-BF22-3BA67660914D}"/>
    <cellStyle name="Millares 16 3 13 2" xfId="30035" xr:uid="{11555F08-46BC-4F13-9480-6BD627D1D5D5}"/>
    <cellStyle name="Millares 16 3 14" xfId="15171" xr:uid="{FEF506E3-61F3-4353-A652-D1501C25FD65}"/>
    <cellStyle name="Millares 16 3 14 2" xfId="36674" xr:uid="{972223A7-160E-46F9-9FFF-2B150A2D5048}"/>
    <cellStyle name="Millares 16 3 15" xfId="21776" xr:uid="{7C4A8109-080A-457F-9584-F7244A6D7E6A}"/>
    <cellStyle name="Millares 16 3 16" xfId="43279" xr:uid="{002BD819-37DF-4C88-91ED-17C0B47B53A6}"/>
    <cellStyle name="Millares 16 3 17" xfId="49883" xr:uid="{610A8C2B-0619-442C-840E-7A6AE12CBE67}"/>
    <cellStyle name="Millares 16 3 2" xfId="530" xr:uid="{FAE449A8-713F-45F0-8EA1-D308BDE85A86}"/>
    <cellStyle name="Millares 16 3 2 10" xfId="7141" xr:uid="{8DDDA6DB-268B-4055-8161-41E2BA0AB88B}"/>
    <cellStyle name="Millares 16 3 2 10 2" xfId="28644" xr:uid="{50541E4F-65EB-4D3B-BDBE-BF342F359B1E}"/>
    <cellStyle name="Millares 16 3 2 11" xfId="8797" xr:uid="{585ACBA3-2951-4BA7-ADA5-09C6564C46DC}"/>
    <cellStyle name="Millares 16 3 2 11 2" xfId="30300" xr:uid="{BC3034E2-F68B-4D65-BB50-7791DD6E2945}"/>
    <cellStyle name="Millares 16 3 2 12" xfId="15433" xr:uid="{F96F5BF0-0258-4B96-BEA6-A0AD99A210BE}"/>
    <cellStyle name="Millares 16 3 2 12 2" xfId="36936" xr:uid="{77684AE3-741F-4189-90E3-DD58D19594BB}"/>
    <cellStyle name="Millares 16 3 2 13" xfId="22038" xr:uid="{8E583DEC-F5BE-4BCD-83BC-6BBC1124345C}"/>
    <cellStyle name="Millares 16 3 2 14" xfId="43541" xr:uid="{5D4258B3-7437-4833-A3A0-4BF110EE2327}"/>
    <cellStyle name="Millares 16 3 2 15" xfId="50145" xr:uid="{A498FB8E-CBA3-48E1-AF48-A585E4944070}"/>
    <cellStyle name="Millares 16 3 2 2" xfId="812" xr:uid="{A273CD3D-BDDD-4A1F-A0B1-D364305D1637}"/>
    <cellStyle name="Millares 16 3 2 2 10" xfId="15713" xr:uid="{8BFF3F75-86ED-41E1-AE04-10F9613CD0BB}"/>
    <cellStyle name="Millares 16 3 2 2 10 2" xfId="37216" xr:uid="{4A38B097-ADD9-43E4-909D-28EFC82CB3C7}"/>
    <cellStyle name="Millares 16 3 2 2 11" xfId="22318" xr:uid="{7EEAC0F2-993D-41A3-A44B-6EE2CA02B028}"/>
    <cellStyle name="Millares 16 3 2 2 12" xfId="43821" xr:uid="{9ACCFF36-597F-444D-A79A-4D14DD0DE498}"/>
    <cellStyle name="Millares 16 3 2 2 13" xfId="50425" xr:uid="{D0136712-96F7-4A9F-A270-5CFE31F5C0C5}"/>
    <cellStyle name="Millares 16 3 2 2 2" xfId="1758" xr:uid="{3CE67358-CD3F-4F25-8F6A-99B9D9E956D6}"/>
    <cellStyle name="Millares 16 3 2 2 2 2" xfId="4587" xr:uid="{F90C97C9-7E65-4016-96E2-06A8F04805CA}"/>
    <cellStyle name="Millares 16 3 2 2 2 2 2" xfId="12853" xr:uid="{8A403D12-E20C-4084-8AD1-C2225D0F3A15}"/>
    <cellStyle name="Millares 16 3 2 2 2 2 2 2" xfId="34356" xr:uid="{113EC1FC-A451-4C91-A50A-0B2BD1167009}"/>
    <cellStyle name="Millares 16 3 2 2 2 2 3" xfId="19488" xr:uid="{E3CD92D6-7A3D-4E38-9F90-9B1A45A20722}"/>
    <cellStyle name="Millares 16 3 2 2 2 2 3 2" xfId="40991" xr:uid="{0ACFE48A-B171-4486-BADA-7932970A0FF1}"/>
    <cellStyle name="Millares 16 3 2 2 2 2 4" xfId="26093" xr:uid="{F5BBFCFF-F1AA-4835-BDD1-9E672C083624}"/>
    <cellStyle name="Millares 16 3 2 2 2 2 5" xfId="47596" xr:uid="{A10FC5D6-AA59-4D6A-B7FC-9E25E594AE14}"/>
    <cellStyle name="Millares 16 3 2 2 2 2 6" xfId="54200" xr:uid="{114C1128-5412-4C00-AE91-58162D6ACB24}"/>
    <cellStyle name="Millares 16 3 2 2 2 3" xfId="6726" xr:uid="{A0D4A016-F3AC-4116-9DEA-9B7B8083E2FE}"/>
    <cellStyle name="Millares 16 3 2 2 2 3 2" xfId="14992" xr:uid="{B5FB0260-3634-4981-9C97-9BA4F2A63391}"/>
    <cellStyle name="Millares 16 3 2 2 2 3 2 2" xfId="36495" xr:uid="{4902B864-958F-498F-8A67-73248374DC1A}"/>
    <cellStyle name="Millares 16 3 2 2 2 3 3" xfId="21627" xr:uid="{D19EDBE9-340C-4655-A226-4085CC0FD544}"/>
    <cellStyle name="Millares 16 3 2 2 2 3 3 2" xfId="43130" xr:uid="{D46543D9-78A4-4F1E-90BC-0DE1E652956A}"/>
    <cellStyle name="Millares 16 3 2 2 2 3 4" xfId="28232" xr:uid="{2A7E34FA-5AD3-4743-8DA6-F1FBD078DF14}"/>
    <cellStyle name="Millares 16 3 2 2 2 3 5" xfId="49735" xr:uid="{AB25221A-23DA-4DBB-AB1F-886077B5F29A}"/>
    <cellStyle name="Millares 16 3 2 2 2 3 6" xfId="56339" xr:uid="{43DF7C13-617D-4162-B412-F6496661FF80}"/>
    <cellStyle name="Millares 16 3 2 2 2 4" xfId="8367" xr:uid="{5962D9BA-3CAD-4A76-AABF-B9A901C629C8}"/>
    <cellStyle name="Millares 16 3 2 2 2 4 2" xfId="29870" xr:uid="{296EDD2F-8D7D-4B82-81E8-ED4B9C875E09}"/>
    <cellStyle name="Millares 16 3 2 2 2 5" xfId="10024" xr:uid="{3AD7B412-334C-4A7D-B6E1-DF756DE4D840}"/>
    <cellStyle name="Millares 16 3 2 2 2 5 2" xfId="31527" xr:uid="{FE6BA456-BC93-4293-90F6-FD6FB5239A14}"/>
    <cellStyle name="Millares 16 3 2 2 2 6" xfId="16659" xr:uid="{EC4A8D23-D0E5-483E-875F-79E456E6F3EA}"/>
    <cellStyle name="Millares 16 3 2 2 2 6 2" xfId="38162" xr:uid="{C0CF428C-E382-4DDE-A9F5-BF313B5DE810}"/>
    <cellStyle name="Millares 16 3 2 2 2 7" xfId="23264" xr:uid="{3478B923-8367-4683-A8D7-41B3E43ACC35}"/>
    <cellStyle name="Millares 16 3 2 2 2 8" xfId="44767" xr:uid="{5B595031-8D2D-46FD-BBE0-20536AB17A14}"/>
    <cellStyle name="Millares 16 3 2 2 2 9" xfId="51371" xr:uid="{98B3B10A-1A2E-4616-96C3-301A5FD25156}"/>
    <cellStyle name="Millares 16 3 2 2 3" xfId="2445" xr:uid="{4F809A51-B7F3-4D3C-9BD1-BE94A43A64AF}"/>
    <cellStyle name="Millares 16 3 2 2 3 2" xfId="10711" xr:uid="{1FA3FC6B-5724-45FE-A3EB-DDB31C4F5095}"/>
    <cellStyle name="Millares 16 3 2 2 3 2 2" xfId="32214" xr:uid="{D91836B6-0248-4E10-BAD4-F36AF7493F9C}"/>
    <cellStyle name="Millares 16 3 2 2 3 3" xfId="17346" xr:uid="{94994805-C419-4B9A-830F-076F801E8FEA}"/>
    <cellStyle name="Millares 16 3 2 2 3 3 2" xfId="38849" xr:uid="{4F628EB3-994D-4DA4-808C-48A2C7910EFF}"/>
    <cellStyle name="Millares 16 3 2 2 3 4" xfId="23951" xr:uid="{0B47EA4E-34D6-4C30-BC83-E8857A1256EA}"/>
    <cellStyle name="Millares 16 3 2 2 3 5" xfId="45454" xr:uid="{3C1EAB1D-095B-4F0C-8CCF-E39EEF26886A}"/>
    <cellStyle name="Millares 16 3 2 2 3 6" xfId="52058" xr:uid="{BD11FAFF-D9A9-41C0-BD82-DFECCE0BFB24}"/>
    <cellStyle name="Millares 16 3 2 2 4" xfId="2962" xr:uid="{D07D9951-A22A-49A8-B54C-362F384BEA61}"/>
    <cellStyle name="Millares 16 3 2 2 4 2" xfId="11228" xr:uid="{98D6C496-DCB7-4BDB-8045-DE17EF26F49F}"/>
    <cellStyle name="Millares 16 3 2 2 4 2 2" xfId="32731" xr:uid="{16BBACD4-F566-4C20-AD8B-57B6A0D4CCA2}"/>
    <cellStyle name="Millares 16 3 2 2 4 3" xfId="17863" xr:uid="{5C2A24C3-C3F8-4082-8543-4652187AB5C8}"/>
    <cellStyle name="Millares 16 3 2 2 4 3 2" xfId="39366" xr:uid="{902EF990-1CA1-43EB-A518-AD90B91CFAD4}"/>
    <cellStyle name="Millares 16 3 2 2 4 4" xfId="24468" xr:uid="{AAFF612A-751E-4001-A7B5-695BC2D10FAB}"/>
    <cellStyle name="Millares 16 3 2 2 4 5" xfId="45971" xr:uid="{0B2185C6-ECDB-4603-AAFD-331B0B0E457F}"/>
    <cellStyle name="Millares 16 3 2 2 4 6" xfId="52575" xr:uid="{D3C0144C-F16D-47CF-94D7-C14DDE122EE7}"/>
    <cellStyle name="Millares 16 3 2 2 5" xfId="3641" xr:uid="{C2652912-2F6C-4079-9844-B4FD6F11B8AE}"/>
    <cellStyle name="Millares 16 3 2 2 5 2" xfId="11907" xr:uid="{82D066BE-ABCC-4788-9D64-F48F3578BB6A}"/>
    <cellStyle name="Millares 16 3 2 2 5 2 2" xfId="33410" xr:uid="{BBA4CA47-D66F-4520-AB86-171731D2D687}"/>
    <cellStyle name="Millares 16 3 2 2 5 3" xfId="18542" xr:uid="{3C4038C3-617B-4CAC-9CAA-B1BD126E5F7C}"/>
    <cellStyle name="Millares 16 3 2 2 5 3 2" xfId="40045" xr:uid="{DCC2D041-3DC1-473D-8212-851DAA4369C9}"/>
    <cellStyle name="Millares 16 3 2 2 5 4" xfId="25147" xr:uid="{B0CBBC91-0047-4B7D-966A-0F3BBA3F3D90}"/>
    <cellStyle name="Millares 16 3 2 2 5 5" xfId="46650" xr:uid="{BCE0F9C8-3A5E-4D27-AE9D-691EDDB298C9}"/>
    <cellStyle name="Millares 16 3 2 2 5 6" xfId="53254" xr:uid="{1E0D43D5-5E00-4D7A-919B-2666D093E30D}"/>
    <cellStyle name="Millares 16 3 2 2 6" xfId="5106" xr:uid="{1A00591B-88FF-4E28-A394-6C155B0417B4}"/>
    <cellStyle name="Millares 16 3 2 2 6 2" xfId="13372" xr:uid="{DB24D2F1-4E6B-44E7-9496-BA9B716FE713}"/>
    <cellStyle name="Millares 16 3 2 2 6 2 2" xfId="34875" xr:uid="{C76DB2A2-B063-4555-8948-E7A613B4102D}"/>
    <cellStyle name="Millares 16 3 2 2 6 3" xfId="20007" xr:uid="{3B578E46-9FBC-45F2-867C-B3E7380023AC}"/>
    <cellStyle name="Millares 16 3 2 2 6 3 2" xfId="41510" xr:uid="{FA020C10-10A6-4B98-B033-F4E932F49970}"/>
    <cellStyle name="Millares 16 3 2 2 6 4" xfId="26612" xr:uid="{BE2E2463-ACFA-4173-932A-98F799420A3C}"/>
    <cellStyle name="Millares 16 3 2 2 6 5" xfId="48115" xr:uid="{6D2CBAFE-5E14-4F61-BEB8-CE9C8515968E}"/>
    <cellStyle name="Millares 16 3 2 2 6 6" xfId="54719" xr:uid="{0F702CE6-356E-4F1A-A380-B4208CF25E3F}"/>
    <cellStyle name="Millares 16 3 2 2 7" xfId="5780" xr:uid="{499DD797-35AF-48E1-BC66-8342426610D7}"/>
    <cellStyle name="Millares 16 3 2 2 7 2" xfId="14046" xr:uid="{FAE138D7-F89C-41FD-BBBF-20E199284E28}"/>
    <cellStyle name="Millares 16 3 2 2 7 2 2" xfId="35549" xr:uid="{8FDEA1AC-C20E-4D00-8C35-ECF9A033CDA6}"/>
    <cellStyle name="Millares 16 3 2 2 7 3" xfId="20681" xr:uid="{0F386BBA-32D0-4DBD-AFCD-3EAE7A347CF9}"/>
    <cellStyle name="Millares 16 3 2 2 7 3 2" xfId="42184" xr:uid="{F2730647-E868-4A2F-80D0-C6FDCB766301}"/>
    <cellStyle name="Millares 16 3 2 2 7 4" xfId="27286" xr:uid="{0B1CE6E9-696A-4167-BF3C-F82162A3EB13}"/>
    <cellStyle name="Millares 16 3 2 2 7 5" xfId="48789" xr:uid="{2317E460-9E6F-4DA7-A3C8-9AA9409592D2}"/>
    <cellStyle name="Millares 16 3 2 2 7 6" xfId="55393" xr:uid="{0E2DC478-DC36-4D11-A0D4-003C1C8AD56B}"/>
    <cellStyle name="Millares 16 3 2 2 8" xfId="7421" xr:uid="{39D033BA-5122-4877-886D-12EF806ACD2C}"/>
    <cellStyle name="Millares 16 3 2 2 8 2" xfId="28924" xr:uid="{75F4DD9B-CEF7-49B9-8870-5472EDA0B695}"/>
    <cellStyle name="Millares 16 3 2 2 9" xfId="9078" xr:uid="{6C6AC7CE-AFD5-46A4-BAD6-92D447B2F05B}"/>
    <cellStyle name="Millares 16 3 2 2 9 2" xfId="30581" xr:uid="{408B206B-4559-4022-A238-07BEEF188628}"/>
    <cellStyle name="Millares 16 3 2 3" xfId="1082" xr:uid="{1CD93C17-AA8F-402A-9389-42DEA1098FE4}"/>
    <cellStyle name="Millares 16 3 2 3 2" xfId="3911" xr:uid="{39A9D0C3-06D8-40E4-A4E2-ED3C6AAD12D3}"/>
    <cellStyle name="Millares 16 3 2 3 2 2" xfId="12177" xr:uid="{5B0CA0D6-6067-4CEE-B815-C37A29FC3E16}"/>
    <cellStyle name="Millares 16 3 2 3 2 2 2" xfId="33680" xr:uid="{E4B0A8CF-D949-467F-BF9F-6750164B9B39}"/>
    <cellStyle name="Millares 16 3 2 3 2 3" xfId="18812" xr:uid="{132ACBCD-EBBC-4B70-B599-DCA58CE8AE24}"/>
    <cellStyle name="Millares 16 3 2 3 2 3 2" xfId="40315" xr:uid="{219C05C9-09E4-4962-9EDB-D0B8B7BF16B4}"/>
    <cellStyle name="Millares 16 3 2 3 2 4" xfId="25417" xr:uid="{3D120706-B29D-4D4E-B851-8B511BA8B76E}"/>
    <cellStyle name="Millares 16 3 2 3 2 5" xfId="46920" xr:uid="{5223FC14-5C5A-4B0F-A541-6D4B1E1FA29C}"/>
    <cellStyle name="Millares 16 3 2 3 2 6" xfId="53524" xr:uid="{410556C0-3FBD-4983-B5FD-43A50A7306EA}"/>
    <cellStyle name="Millares 16 3 2 3 3" xfId="6050" xr:uid="{4C77EFDF-F391-4656-AB02-A0BEFF8DA0B7}"/>
    <cellStyle name="Millares 16 3 2 3 3 2" xfId="14316" xr:uid="{6FDB6B5E-6F70-4FD0-ACE7-43FCB8FAE870}"/>
    <cellStyle name="Millares 16 3 2 3 3 2 2" xfId="35819" xr:uid="{DAC91819-F51F-46DB-8C5F-8C9A2C26A439}"/>
    <cellStyle name="Millares 16 3 2 3 3 3" xfId="20951" xr:uid="{A9148317-C2A4-47CD-9F38-3930C25CDBC1}"/>
    <cellStyle name="Millares 16 3 2 3 3 3 2" xfId="42454" xr:uid="{EC3AA9A8-7F50-4701-8799-44E105A280C9}"/>
    <cellStyle name="Millares 16 3 2 3 3 4" xfId="27556" xr:uid="{D8AECFA1-2D68-4B86-9C5B-04CAC0392075}"/>
    <cellStyle name="Millares 16 3 2 3 3 5" xfId="49059" xr:uid="{7C9A1CA9-A0D6-4A08-9BA1-CFEE27B662F0}"/>
    <cellStyle name="Millares 16 3 2 3 3 6" xfId="55663" xr:uid="{CB457A89-3310-4501-9A31-4CD53594998A}"/>
    <cellStyle name="Millares 16 3 2 3 4" xfId="7691" xr:uid="{07049943-E7CE-4C84-A9C2-00722E419676}"/>
    <cellStyle name="Millares 16 3 2 3 4 2" xfId="29194" xr:uid="{89566CF3-E8B6-499E-8FCD-EAC450052708}"/>
    <cellStyle name="Millares 16 3 2 3 5" xfId="9348" xr:uid="{13A61B09-96CA-4FAA-9332-023589397EB7}"/>
    <cellStyle name="Millares 16 3 2 3 5 2" xfId="30851" xr:uid="{96D58560-12F1-4D37-A7C3-FBC507A8CBAD}"/>
    <cellStyle name="Millares 16 3 2 3 6" xfId="15983" xr:uid="{79F239E3-15E3-40C3-A054-6D7109E262B1}"/>
    <cellStyle name="Millares 16 3 2 3 6 2" xfId="37486" xr:uid="{36C399D0-A042-4279-B04F-8C9B1BCB5A4F}"/>
    <cellStyle name="Millares 16 3 2 3 7" xfId="22588" xr:uid="{90BD0284-D201-4F23-925C-AE342447985D}"/>
    <cellStyle name="Millares 16 3 2 3 8" xfId="44091" xr:uid="{49CCF2F7-A447-43CB-9125-6AB3CE2EFEE3}"/>
    <cellStyle name="Millares 16 3 2 3 9" xfId="50695" xr:uid="{35F07A80-31A8-47EB-8DB4-45A01DA05BC4}"/>
    <cellStyle name="Millares 16 3 2 4" xfId="1478" xr:uid="{EA1D9D88-69A6-4FE2-8AD6-24070ECF79DF}"/>
    <cellStyle name="Millares 16 3 2 4 2" xfId="4307" xr:uid="{8A3CAF7A-76AC-4F3B-83A7-B24405482A4D}"/>
    <cellStyle name="Millares 16 3 2 4 2 2" xfId="12573" xr:uid="{50953B05-6B97-4354-9848-5E51C0415279}"/>
    <cellStyle name="Millares 16 3 2 4 2 2 2" xfId="34076" xr:uid="{D09F4B3E-683F-477F-9853-62377216FF28}"/>
    <cellStyle name="Millares 16 3 2 4 2 3" xfId="19208" xr:uid="{EDA92F83-B671-47E3-8156-B0C05B09EF28}"/>
    <cellStyle name="Millares 16 3 2 4 2 3 2" xfId="40711" xr:uid="{243FB0F6-6174-4C94-81F3-B58D26A7F7AA}"/>
    <cellStyle name="Millares 16 3 2 4 2 4" xfId="25813" xr:uid="{F9A23E98-D1CB-47D1-BE00-7DB4C5B04CD5}"/>
    <cellStyle name="Millares 16 3 2 4 2 5" xfId="47316" xr:uid="{29B2B8D7-B474-41A1-A680-016CD8125E72}"/>
    <cellStyle name="Millares 16 3 2 4 2 6" xfId="53920" xr:uid="{7FF179BB-D668-4A0C-B25D-95897AD6DE7C}"/>
    <cellStyle name="Millares 16 3 2 4 3" xfId="6446" xr:uid="{9E83EAB9-AE4E-4503-B89A-DDFDF05D4691}"/>
    <cellStyle name="Millares 16 3 2 4 3 2" xfId="14712" xr:uid="{B14565CD-D28D-4366-B982-4ED135622357}"/>
    <cellStyle name="Millares 16 3 2 4 3 2 2" xfId="36215" xr:uid="{E0DBBF13-59C0-4F45-87F1-4B0423559F76}"/>
    <cellStyle name="Millares 16 3 2 4 3 3" xfId="21347" xr:uid="{6ADD4902-50C9-44A7-A6AE-8E6DAB320E94}"/>
    <cellStyle name="Millares 16 3 2 4 3 3 2" xfId="42850" xr:uid="{258E0282-0D03-429F-B8F3-7471256EDBE1}"/>
    <cellStyle name="Millares 16 3 2 4 3 4" xfId="27952" xr:uid="{0B10E98F-099B-41CD-857F-2EFC7AB8DF9A}"/>
    <cellStyle name="Millares 16 3 2 4 3 5" xfId="49455" xr:uid="{2082ED35-C9C4-4CA5-AC4A-2A0AEBC2343A}"/>
    <cellStyle name="Millares 16 3 2 4 3 6" xfId="56059" xr:uid="{D6ED9D83-C398-4CB0-9092-8F4C1F0C0E64}"/>
    <cellStyle name="Millares 16 3 2 4 4" xfId="8087" xr:uid="{C85DE00E-C928-4D17-85B0-456720E7AC86}"/>
    <cellStyle name="Millares 16 3 2 4 4 2" xfId="29590" xr:uid="{D2566D24-42B4-4933-B29F-7497CB9DAE01}"/>
    <cellStyle name="Millares 16 3 2 4 5" xfId="9744" xr:uid="{F2F2A0E1-FF09-4F30-9D86-6954E1DAF79D}"/>
    <cellStyle name="Millares 16 3 2 4 5 2" xfId="31247" xr:uid="{373E0D87-322E-4D3E-942B-411F4E0C6AB6}"/>
    <cellStyle name="Millares 16 3 2 4 6" xfId="16379" xr:uid="{9F48087F-B1F8-4A10-B2E8-46B63CD71C97}"/>
    <cellStyle name="Millares 16 3 2 4 6 2" xfId="37882" xr:uid="{A6960B23-6A7C-4171-AC4F-25C876D3035D}"/>
    <cellStyle name="Millares 16 3 2 4 7" xfId="22984" xr:uid="{8E8146D0-E91F-4B93-82E6-F6523B81C79C}"/>
    <cellStyle name="Millares 16 3 2 4 8" xfId="44487" xr:uid="{F98142B1-456B-418E-B527-C0B45FF69B24}"/>
    <cellStyle name="Millares 16 3 2 4 9" xfId="51091" xr:uid="{C42C8E6E-42F1-4062-8D43-DA5D8F577A86}"/>
    <cellStyle name="Millares 16 3 2 5" xfId="2165" xr:uid="{541DA65D-97D4-4227-9271-8169BFBED99E}"/>
    <cellStyle name="Millares 16 3 2 5 2" xfId="10431" xr:uid="{4FE0DA9B-AA48-4962-85EB-8087ED6EC930}"/>
    <cellStyle name="Millares 16 3 2 5 2 2" xfId="31934" xr:uid="{19A06902-46CC-45BA-A76E-09F505C8A816}"/>
    <cellStyle name="Millares 16 3 2 5 3" xfId="17066" xr:uid="{CFC8EDBF-1804-46DD-BE9F-C95835E48CF8}"/>
    <cellStyle name="Millares 16 3 2 5 3 2" xfId="38569" xr:uid="{F5A794DE-D3B5-476D-9CAC-37C11740C1EB}"/>
    <cellStyle name="Millares 16 3 2 5 4" xfId="23671" xr:uid="{29B98898-62E9-4397-BBA3-0F95B40B0F0F}"/>
    <cellStyle name="Millares 16 3 2 5 5" xfId="45174" xr:uid="{4F256800-8F5C-4D53-B949-8394C00D0412}"/>
    <cellStyle name="Millares 16 3 2 5 6" xfId="51778" xr:uid="{1FB80FE8-6E0B-4762-9D6B-5697EF6798D1}"/>
    <cellStyle name="Millares 16 3 2 6" xfId="2712" xr:uid="{B0ADDF49-38A5-433A-BE80-4419163AE448}"/>
    <cellStyle name="Millares 16 3 2 6 2" xfId="10978" xr:uid="{8F227F53-C651-402B-BB44-757BAE5CC1E4}"/>
    <cellStyle name="Millares 16 3 2 6 2 2" xfId="32481" xr:uid="{B1C6D9FA-B535-46FC-83A7-AF71362927F7}"/>
    <cellStyle name="Millares 16 3 2 6 3" xfId="17613" xr:uid="{0346495C-CAEF-45E8-816C-C0EADE53DA07}"/>
    <cellStyle name="Millares 16 3 2 6 3 2" xfId="39116" xr:uid="{B66221F7-4DF7-4DFD-8CC6-10FBBEA6E6B5}"/>
    <cellStyle name="Millares 16 3 2 6 4" xfId="24218" xr:uid="{9EDACFE1-F92E-4E10-BECD-DE5ADD54DFDC}"/>
    <cellStyle name="Millares 16 3 2 6 5" xfId="45721" xr:uid="{B93B0B52-4EF1-448E-9016-84CCB07B3F52}"/>
    <cellStyle name="Millares 16 3 2 6 6" xfId="52325" xr:uid="{72D23624-AEDE-4C44-959E-BB4AFA428B4C}"/>
    <cellStyle name="Millares 16 3 2 7" xfId="3361" xr:uid="{711AFBC2-2A7C-47D0-8A67-BBB136752C11}"/>
    <cellStyle name="Millares 16 3 2 7 2" xfId="11627" xr:uid="{743BE2D4-61E3-4CD5-AD15-BEA8BD68CA0B}"/>
    <cellStyle name="Millares 16 3 2 7 2 2" xfId="33130" xr:uid="{391D2630-51B9-41FC-B03D-89BF7A20D69F}"/>
    <cellStyle name="Millares 16 3 2 7 3" xfId="18262" xr:uid="{C0B2170E-ADE7-460B-95E9-E4F09C208AB1}"/>
    <cellStyle name="Millares 16 3 2 7 3 2" xfId="39765" xr:uid="{86960E7C-5B92-4A53-976E-87BF4D189781}"/>
    <cellStyle name="Millares 16 3 2 7 4" xfId="24867" xr:uid="{E0C6EEAE-7351-41FD-9499-A09076BECEE8}"/>
    <cellStyle name="Millares 16 3 2 7 5" xfId="46370" xr:uid="{3034A8B9-12E9-427F-8A82-8BAC395579A9}"/>
    <cellStyle name="Millares 16 3 2 7 6" xfId="52974" xr:uid="{FEE40E31-5365-4A71-8267-CF6F2521EA40}"/>
    <cellStyle name="Millares 16 3 2 8" xfId="4856" xr:uid="{A1D88CE2-EF5E-47A8-ADD7-AAC9B8B02C18}"/>
    <cellStyle name="Millares 16 3 2 8 2" xfId="13122" xr:uid="{C06E1711-5BB8-465F-BEA8-F63774560265}"/>
    <cellStyle name="Millares 16 3 2 8 2 2" xfId="34625" xr:uid="{A093FA3C-AE32-46D0-A07B-14C9CFED4E07}"/>
    <cellStyle name="Millares 16 3 2 8 3" xfId="19757" xr:uid="{D665FE05-F3E2-45BC-9312-F5A5114EFA41}"/>
    <cellStyle name="Millares 16 3 2 8 3 2" xfId="41260" xr:uid="{2FF1B4DC-B3A3-402B-AB6F-C05A14AB57A8}"/>
    <cellStyle name="Millares 16 3 2 8 4" xfId="26362" xr:uid="{EBA28DC9-D792-4CB0-9787-5846ADE79BE9}"/>
    <cellStyle name="Millares 16 3 2 8 5" xfId="47865" xr:uid="{81555A11-022A-4BA2-984B-E3719413349D}"/>
    <cellStyle name="Millares 16 3 2 8 6" xfId="54469" xr:uid="{5A8BFE02-10DE-4E78-8F84-45D189031849}"/>
    <cellStyle name="Millares 16 3 2 9" xfId="5500" xr:uid="{BF5F9E53-07C6-4703-9593-C5E9F1FC417C}"/>
    <cellStyle name="Millares 16 3 2 9 2" xfId="13766" xr:uid="{C0E11317-0B4D-4CFF-ACCD-AF33117D57A3}"/>
    <cellStyle name="Millares 16 3 2 9 2 2" xfId="35269" xr:uid="{F9D0EE39-E2FC-4760-8176-6DF83CA33696}"/>
    <cellStyle name="Millares 16 3 2 9 3" xfId="20401" xr:uid="{F4FF7FBE-77FB-4F5A-9851-D97161846F3D}"/>
    <cellStyle name="Millares 16 3 2 9 3 2" xfId="41904" xr:uid="{CD9559F2-D978-43CD-A875-F32F77F467FB}"/>
    <cellStyle name="Millares 16 3 2 9 4" xfId="27006" xr:uid="{8434D4C4-8298-4FE0-8D5B-2B9C4EC7A198}"/>
    <cellStyle name="Millares 16 3 2 9 5" xfId="48509" xr:uid="{32BD1553-66A7-4E89-8363-2CA7C9CBD838}"/>
    <cellStyle name="Millares 16 3 2 9 6" xfId="55113" xr:uid="{B7BFFF3F-C540-4E8C-8133-30E3100B673D}"/>
    <cellStyle name="Millares 16 3 3" xfId="402" xr:uid="{968920E0-A819-4FAC-BC56-BA9A2E50F6F1}"/>
    <cellStyle name="Millares 16 3 3 10" xfId="15305" xr:uid="{0250F4C5-716D-4818-B627-E0F546B2A1C3}"/>
    <cellStyle name="Millares 16 3 3 10 2" xfId="36808" xr:uid="{59A1D00E-3A8F-4476-A285-1B5EA328C67B}"/>
    <cellStyle name="Millares 16 3 3 11" xfId="21910" xr:uid="{B37CC7B7-D2AE-4C59-B18E-65C0F35F722C}"/>
    <cellStyle name="Millares 16 3 3 12" xfId="43413" xr:uid="{B91A0748-3C11-472F-B959-EFE8F7219023}"/>
    <cellStyle name="Millares 16 3 3 13" xfId="50017" xr:uid="{A99D1B91-A1CE-414C-9DE2-9596E2C74E6F}"/>
    <cellStyle name="Millares 16 3 3 2" xfId="1350" xr:uid="{3444F6C7-CF0C-4C1A-A6B9-66C2DA57AB7E}"/>
    <cellStyle name="Millares 16 3 3 2 2" xfId="4179" xr:uid="{D637FE5A-AF91-4B6F-82FA-55FA724AD4D5}"/>
    <cellStyle name="Millares 16 3 3 2 2 2" xfId="12445" xr:uid="{96F6F6E9-91E7-4727-A3F8-FBA54AFD884E}"/>
    <cellStyle name="Millares 16 3 3 2 2 2 2" xfId="33948" xr:uid="{614D9256-BD8C-4B77-971A-3EDB3D8D25B6}"/>
    <cellStyle name="Millares 16 3 3 2 2 3" xfId="19080" xr:uid="{D5DB8732-9B9B-4AB8-BE3D-5EC1884EEACE}"/>
    <cellStyle name="Millares 16 3 3 2 2 3 2" xfId="40583" xr:uid="{0EEC8656-1966-4C66-AAA2-D3345AF74FAB}"/>
    <cellStyle name="Millares 16 3 3 2 2 4" xfId="25685" xr:uid="{1A9DA4BC-13D4-49D1-A367-0B5C638C3FD0}"/>
    <cellStyle name="Millares 16 3 3 2 2 5" xfId="47188" xr:uid="{A0653956-04B8-49FC-B80F-28BEE74B3FE1}"/>
    <cellStyle name="Millares 16 3 3 2 2 6" xfId="53792" xr:uid="{FAB7B084-BF3F-447E-8809-68FD9E6E19FC}"/>
    <cellStyle name="Millares 16 3 3 2 3" xfId="6318" xr:uid="{DBED61B2-8956-401C-8018-6BF0B799972A}"/>
    <cellStyle name="Millares 16 3 3 2 3 2" xfId="14584" xr:uid="{A8DBB6C5-BE9D-41D8-B1D0-A8E91A52B6F0}"/>
    <cellStyle name="Millares 16 3 3 2 3 2 2" xfId="36087" xr:uid="{5C7C7B0D-C63E-4D7E-8345-0DD7021104DF}"/>
    <cellStyle name="Millares 16 3 3 2 3 3" xfId="21219" xr:uid="{93342CAF-2BEE-4DA3-B7DB-2E69D4908DEF}"/>
    <cellStyle name="Millares 16 3 3 2 3 3 2" xfId="42722" xr:uid="{D49F3F30-3306-4D4D-A177-BAFB64F2AB7B}"/>
    <cellStyle name="Millares 16 3 3 2 3 4" xfId="27824" xr:uid="{EB3E8EE3-D4EA-4AD2-BD1B-D9CFE8004644}"/>
    <cellStyle name="Millares 16 3 3 2 3 5" xfId="49327" xr:uid="{0410AFF8-AE91-4B6C-92B8-C4BCC0B632FF}"/>
    <cellStyle name="Millares 16 3 3 2 3 6" xfId="55931" xr:uid="{86D32571-65A0-4E95-BE78-D5876CF31279}"/>
    <cellStyle name="Millares 16 3 3 2 4" xfId="7959" xr:uid="{F00D1977-BEA2-4211-A030-3DC0205F8D38}"/>
    <cellStyle name="Millares 16 3 3 2 4 2" xfId="29462" xr:uid="{C0E628A8-C9A4-4850-8316-1DA9B95EC3BB}"/>
    <cellStyle name="Millares 16 3 3 2 5" xfId="9616" xr:uid="{FB9F37EE-4FEF-49F2-95F0-23E664614F40}"/>
    <cellStyle name="Millares 16 3 3 2 5 2" xfId="31119" xr:uid="{9885610B-444A-4122-8A6D-B4B53FC32E4D}"/>
    <cellStyle name="Millares 16 3 3 2 6" xfId="16251" xr:uid="{3E3284E1-E6D5-4C82-829B-95D3CFEBD1EC}"/>
    <cellStyle name="Millares 16 3 3 2 6 2" xfId="37754" xr:uid="{B1EA4022-9A05-4F4F-ABF4-103AB63630FE}"/>
    <cellStyle name="Millares 16 3 3 2 7" xfId="22856" xr:uid="{50859227-CE5D-43A5-931B-C850E08B5DBE}"/>
    <cellStyle name="Millares 16 3 3 2 8" xfId="44359" xr:uid="{93953222-8C8B-4343-8866-4CA7EF933645}"/>
    <cellStyle name="Millares 16 3 3 2 9" xfId="50963" xr:uid="{45EEA3A5-4DA5-43FC-BFC4-E23FE5E67B50}"/>
    <cellStyle name="Millares 16 3 3 3" xfId="2037" xr:uid="{DDADD34E-B119-45BD-A403-FDA10DD06BD9}"/>
    <cellStyle name="Millares 16 3 3 3 2" xfId="10303" xr:uid="{7C3F42D4-F2D3-40CA-B3C6-7B85557A627D}"/>
    <cellStyle name="Millares 16 3 3 3 2 2" xfId="31806" xr:uid="{60901F47-76D1-4D55-A366-33B4067A83A2}"/>
    <cellStyle name="Millares 16 3 3 3 3" xfId="16938" xr:uid="{DAAFE674-D43E-4768-90DB-85F01D29E3C0}"/>
    <cellStyle name="Millares 16 3 3 3 3 2" xfId="38441" xr:uid="{69180C2B-C92B-4247-AA4B-BAA661608145}"/>
    <cellStyle name="Millares 16 3 3 3 4" xfId="23543" xr:uid="{40B01578-574B-422F-9D15-08334D2859A6}"/>
    <cellStyle name="Millares 16 3 3 3 5" xfId="45046" xr:uid="{65F52C64-429E-490F-85ED-8DE665A107EE}"/>
    <cellStyle name="Millares 16 3 3 3 6" xfId="51650" xr:uid="{1BA025A4-BA9C-4422-B2EF-E0A372E1A3C4}"/>
    <cellStyle name="Millares 16 3 3 4" xfId="2836" xr:uid="{254F5C6B-7A89-4F35-B875-79C63B6AD030}"/>
    <cellStyle name="Millares 16 3 3 4 2" xfId="11102" xr:uid="{BDF60158-80D7-4ACF-8CCE-E65FF35F252A}"/>
    <cellStyle name="Millares 16 3 3 4 2 2" xfId="32605" xr:uid="{393B9900-497B-4E83-91EC-E45F64B707A3}"/>
    <cellStyle name="Millares 16 3 3 4 3" xfId="17737" xr:uid="{C53D9DAE-73C7-47B1-A6D3-5A84C44B7CC9}"/>
    <cellStyle name="Millares 16 3 3 4 3 2" xfId="39240" xr:uid="{6808627E-4ACB-4C48-9DA1-E26CE7DA17BC}"/>
    <cellStyle name="Millares 16 3 3 4 4" xfId="24342" xr:uid="{ACF24887-DA53-446F-8D6C-BE7473CDAB9F}"/>
    <cellStyle name="Millares 16 3 3 4 5" xfId="45845" xr:uid="{AEC2B374-33CE-462D-864D-6717BCC98B1E}"/>
    <cellStyle name="Millares 16 3 3 4 6" xfId="52449" xr:uid="{B2D73564-1AC7-4C2D-8C00-7E5D961C32FA}"/>
    <cellStyle name="Millares 16 3 3 5" xfId="3233" xr:uid="{C52F2E32-CF84-43CF-8C4E-86A280F17E64}"/>
    <cellStyle name="Millares 16 3 3 5 2" xfId="11499" xr:uid="{51C077D5-7DA5-46F9-AE91-D15C22DDA966}"/>
    <cellStyle name="Millares 16 3 3 5 2 2" xfId="33002" xr:uid="{A2FE8694-5A8A-4B3B-8AB9-E07ABA6907BE}"/>
    <cellStyle name="Millares 16 3 3 5 3" xfId="18134" xr:uid="{50A34409-6F10-434B-AFD7-46503C97B3BC}"/>
    <cellStyle name="Millares 16 3 3 5 3 2" xfId="39637" xr:uid="{3BD315F6-EE80-4293-A678-2F396316D879}"/>
    <cellStyle name="Millares 16 3 3 5 4" xfId="24739" xr:uid="{7C2E733F-CEC0-4D6E-9033-9703894BBF6B}"/>
    <cellStyle name="Millares 16 3 3 5 5" xfId="46242" xr:uid="{A978EABB-5DEF-4AD6-9532-B7BB735E97C2}"/>
    <cellStyle name="Millares 16 3 3 5 6" xfId="52846" xr:uid="{B05137F1-C7B2-4B8C-984F-76E9714F488C}"/>
    <cellStyle name="Millares 16 3 3 6" xfId="4980" xr:uid="{62B49288-5ADB-4167-B14D-EF3778632D50}"/>
    <cellStyle name="Millares 16 3 3 6 2" xfId="13246" xr:uid="{E0F72B9E-9B07-4F66-885E-876A6A3F6790}"/>
    <cellStyle name="Millares 16 3 3 6 2 2" xfId="34749" xr:uid="{050ADEF6-74B0-41F7-84B5-AEACE37811D6}"/>
    <cellStyle name="Millares 16 3 3 6 3" xfId="19881" xr:uid="{B26D52A0-D04B-4446-91F4-80D4708DB224}"/>
    <cellStyle name="Millares 16 3 3 6 3 2" xfId="41384" xr:uid="{1879AC70-3681-4551-93B3-12FA5BDEA372}"/>
    <cellStyle name="Millares 16 3 3 6 4" xfId="26486" xr:uid="{4AE47439-E11D-472B-9352-D69FC2A6C4B3}"/>
    <cellStyle name="Millares 16 3 3 6 5" xfId="47989" xr:uid="{D3F2C67B-39DA-47DF-9697-E14FC8AB375E}"/>
    <cellStyle name="Millares 16 3 3 6 6" xfId="54593" xr:uid="{82EBED2D-6026-4565-BACD-570ACA58B953}"/>
    <cellStyle name="Millares 16 3 3 7" xfId="5372" xr:uid="{3B63EC38-3C12-4A7B-9EF5-D1D9CED168C9}"/>
    <cellStyle name="Millares 16 3 3 7 2" xfId="13638" xr:uid="{BD8DA36F-503D-41FB-A760-AF39CFAB7707}"/>
    <cellStyle name="Millares 16 3 3 7 2 2" xfId="35141" xr:uid="{0DF09BC4-B877-44E6-B00D-7582F6E2A501}"/>
    <cellStyle name="Millares 16 3 3 7 3" xfId="20273" xr:uid="{6C1A589C-A8D4-49A9-9F7B-F51CE043D6F9}"/>
    <cellStyle name="Millares 16 3 3 7 3 2" xfId="41776" xr:uid="{80732CE0-2287-4A01-B66B-BA0C75A6B60D}"/>
    <cellStyle name="Millares 16 3 3 7 4" xfId="26878" xr:uid="{36C20CFD-986C-4DFA-AAD4-8FA41BD6D3DD}"/>
    <cellStyle name="Millares 16 3 3 7 5" xfId="48381" xr:uid="{FAF9D9DA-072D-4D94-B60C-91D3ACB7022E}"/>
    <cellStyle name="Millares 16 3 3 7 6" xfId="54985" xr:uid="{0F76AA55-477E-47FA-A068-6DC5413AD1FC}"/>
    <cellStyle name="Millares 16 3 3 8" xfId="7013" xr:uid="{91C98FE9-29A3-4A0F-B947-190A6D73E0E6}"/>
    <cellStyle name="Millares 16 3 3 8 2" xfId="28516" xr:uid="{3E924107-DD61-48FA-81E6-6A05E6BF60AB}"/>
    <cellStyle name="Millares 16 3 3 9" xfId="8669" xr:uid="{6EBFC8DB-8CBC-4E44-B82E-8024862F233C}"/>
    <cellStyle name="Millares 16 3 3 9 2" xfId="30172" xr:uid="{8701644F-ECF0-417A-BC82-E39EF264814C}"/>
    <cellStyle name="Millares 16 3 4" xfId="686" xr:uid="{590B1C5E-E3F9-4CA3-871F-254E12B1FB9C}"/>
    <cellStyle name="Millares 16 3 4 10" xfId="43695" xr:uid="{F07C3CD8-4F97-45D5-8648-581540785EBA}"/>
    <cellStyle name="Millares 16 3 4 11" xfId="50299" xr:uid="{39CB7378-CC2A-42F7-987D-183D3C8B57B1}"/>
    <cellStyle name="Millares 16 3 4 2" xfId="1632" xr:uid="{E916A803-89F5-477E-831F-6E69E35FB6BA}"/>
    <cellStyle name="Millares 16 3 4 2 2" xfId="4461" xr:uid="{6FE0FB82-47F6-4766-AE73-C8086ED3458F}"/>
    <cellStyle name="Millares 16 3 4 2 2 2" xfId="12727" xr:uid="{7BAF2F2C-BBFF-44B1-ABAB-DC7AFF99F0FB}"/>
    <cellStyle name="Millares 16 3 4 2 2 2 2" xfId="34230" xr:uid="{1FEBEE1A-ABC6-4648-BEEC-FA9AAB3899CC}"/>
    <cellStyle name="Millares 16 3 4 2 2 3" xfId="19362" xr:uid="{D930F9F2-5741-443C-9161-69C3B54F70F5}"/>
    <cellStyle name="Millares 16 3 4 2 2 3 2" xfId="40865" xr:uid="{BC8D6CFC-7CCE-4E00-BC6A-9F290C98F2FF}"/>
    <cellStyle name="Millares 16 3 4 2 2 4" xfId="25967" xr:uid="{8952C406-3527-4EA6-9F20-CEDE9D53E66E}"/>
    <cellStyle name="Millares 16 3 4 2 2 5" xfId="47470" xr:uid="{62529675-5781-41E8-B7D4-DCD5F83834DA}"/>
    <cellStyle name="Millares 16 3 4 2 2 6" xfId="54074" xr:uid="{970D0302-753C-47F9-93C4-094F409B79E3}"/>
    <cellStyle name="Millares 16 3 4 2 3" xfId="6600" xr:uid="{C5BA7583-D5D2-4EF2-A177-364558D84340}"/>
    <cellStyle name="Millares 16 3 4 2 3 2" xfId="14866" xr:uid="{155C1F80-C001-4754-929D-8E89B2C7ACAA}"/>
    <cellStyle name="Millares 16 3 4 2 3 2 2" xfId="36369" xr:uid="{93B99A99-BDA2-4B96-9009-EB2EDE7D6B3E}"/>
    <cellStyle name="Millares 16 3 4 2 3 3" xfId="21501" xr:uid="{A0A9181D-E170-4C16-8F10-4F5815E56582}"/>
    <cellStyle name="Millares 16 3 4 2 3 3 2" xfId="43004" xr:uid="{BC46DE53-AD0E-4E6B-BC5C-B4412B8D3723}"/>
    <cellStyle name="Millares 16 3 4 2 3 4" xfId="28106" xr:uid="{432C66E4-1FE8-4DF5-A624-A1ACCFF799A8}"/>
    <cellStyle name="Millares 16 3 4 2 3 5" xfId="49609" xr:uid="{04A145A0-4A7D-4A6B-BB67-7380FB3D11D4}"/>
    <cellStyle name="Millares 16 3 4 2 3 6" xfId="56213" xr:uid="{EEB1DD75-BDB6-4FD0-81CF-C46294A9091B}"/>
    <cellStyle name="Millares 16 3 4 2 4" xfId="8241" xr:uid="{0E41DBF9-AD60-47C1-A6A0-DC1CC44A22EF}"/>
    <cellStyle name="Millares 16 3 4 2 4 2" xfId="29744" xr:uid="{C9595738-4251-451F-BFA0-9B29E04F766E}"/>
    <cellStyle name="Millares 16 3 4 2 5" xfId="9898" xr:uid="{D40FCBE0-603D-4A9C-A8EB-8C68B6B5E742}"/>
    <cellStyle name="Millares 16 3 4 2 5 2" xfId="31401" xr:uid="{976B4B98-1D73-4D55-BB54-AC9ADEE44CCB}"/>
    <cellStyle name="Millares 16 3 4 2 6" xfId="16533" xr:uid="{334BB130-FDDE-4A35-8F79-A18E9EECDE2A}"/>
    <cellStyle name="Millares 16 3 4 2 6 2" xfId="38036" xr:uid="{D2CAA43C-66A7-4084-AEE8-2103250E60E7}"/>
    <cellStyle name="Millares 16 3 4 2 7" xfId="23138" xr:uid="{A4DC7DEA-D997-4D8F-A66A-7374CC211927}"/>
    <cellStyle name="Millares 16 3 4 2 8" xfId="44641" xr:uid="{2050D0CC-53C3-4CAE-ACE3-E8FC8640A9A0}"/>
    <cellStyle name="Millares 16 3 4 2 9" xfId="51245" xr:uid="{664CA9E7-BFE8-4DAB-9CA5-973F30BCA30E}"/>
    <cellStyle name="Millares 16 3 4 3" xfId="2319" xr:uid="{E6CEA94C-7DAB-4C41-8C4C-C635EF62EF8D}"/>
    <cellStyle name="Millares 16 3 4 3 2" xfId="10585" xr:uid="{1D2314BD-B2DA-4455-8DC6-88BE567C1CD7}"/>
    <cellStyle name="Millares 16 3 4 3 2 2" xfId="32088" xr:uid="{5D1EAA1A-94C8-4B88-8443-0F24A5EED3A6}"/>
    <cellStyle name="Millares 16 3 4 3 3" xfId="17220" xr:uid="{216F5E7B-D8FE-4805-B8B3-C3D6C7E02431}"/>
    <cellStyle name="Millares 16 3 4 3 3 2" xfId="38723" xr:uid="{ECFB4019-3CB7-4432-A14E-5FC9001E437C}"/>
    <cellStyle name="Millares 16 3 4 3 4" xfId="23825" xr:uid="{8239CEA6-BA0A-4256-BCEE-5DE3662B986A}"/>
    <cellStyle name="Millares 16 3 4 3 5" xfId="45328" xr:uid="{3EB67D1E-DA49-495C-8505-FB8BF389160F}"/>
    <cellStyle name="Millares 16 3 4 3 6" xfId="51932" xr:uid="{D411CD42-C6C2-47DD-A2C0-F5948F00E635}"/>
    <cellStyle name="Millares 16 3 4 4" xfId="3515" xr:uid="{3476546E-9FBA-4A0F-9C3A-AD51C3DA7C24}"/>
    <cellStyle name="Millares 16 3 4 4 2" xfId="11781" xr:uid="{BEAA7270-A5A5-4DDE-8EC0-896140460C0D}"/>
    <cellStyle name="Millares 16 3 4 4 2 2" xfId="33284" xr:uid="{CCEB3D12-33C5-4AC4-9F0E-FAEFF86EAAE0}"/>
    <cellStyle name="Millares 16 3 4 4 3" xfId="18416" xr:uid="{86672AA7-D534-4287-9EBB-6A0D64F492B3}"/>
    <cellStyle name="Millares 16 3 4 4 3 2" xfId="39919" xr:uid="{CC0A7875-6DC4-41A2-B38C-2777383F1041}"/>
    <cellStyle name="Millares 16 3 4 4 4" xfId="25021" xr:uid="{B9E5D87E-06F8-4835-9F06-8B65F48CEC8C}"/>
    <cellStyle name="Millares 16 3 4 4 5" xfId="46524" xr:uid="{1DB4CBE1-6ED7-484B-BD17-A559D0126B0D}"/>
    <cellStyle name="Millares 16 3 4 4 6" xfId="53128" xr:uid="{4A3FE8EC-AD0A-4431-B954-283AC3BDB1E7}"/>
    <cellStyle name="Millares 16 3 4 5" xfId="5654" xr:uid="{8596C869-5680-4B6D-A58F-CD416A34CC9A}"/>
    <cellStyle name="Millares 16 3 4 5 2" xfId="13920" xr:uid="{D3C4E808-4FE0-41D3-9F15-40C4A27A1426}"/>
    <cellStyle name="Millares 16 3 4 5 2 2" xfId="35423" xr:uid="{8357C908-B296-4F4F-966D-897A5B71AB00}"/>
    <cellStyle name="Millares 16 3 4 5 3" xfId="20555" xr:uid="{75D530E0-5AA1-47F1-BEFB-25E8B1EE6D1A}"/>
    <cellStyle name="Millares 16 3 4 5 3 2" xfId="42058" xr:uid="{A72C7BA9-D1A8-47E7-B303-BFAD69A25DAE}"/>
    <cellStyle name="Millares 16 3 4 5 4" xfId="27160" xr:uid="{DB20B983-B043-43C1-A2A0-1F9693AA17D7}"/>
    <cellStyle name="Millares 16 3 4 5 5" xfId="48663" xr:uid="{B26D8CA9-7890-4D12-85F0-A4A65F8E09FC}"/>
    <cellStyle name="Millares 16 3 4 5 6" xfId="55267" xr:uid="{34E894C9-39DE-48AD-B157-4A41F37F887C}"/>
    <cellStyle name="Millares 16 3 4 6" xfId="7295" xr:uid="{74FDFB36-BAA9-4249-AE02-F806A1913787}"/>
    <cellStyle name="Millares 16 3 4 6 2" xfId="28798" xr:uid="{BDD80492-C2AD-4E9D-A2D8-8D6E8F48D5E1}"/>
    <cellStyle name="Millares 16 3 4 7" xfId="8952" xr:uid="{4D813511-3D2A-4B53-966D-A43A87FC06E1}"/>
    <cellStyle name="Millares 16 3 4 7 2" xfId="30455" xr:uid="{FB2CA642-E49B-4C09-9228-CA09EE9BFB41}"/>
    <cellStyle name="Millares 16 3 4 8" xfId="15587" xr:uid="{502C3567-0A16-4261-8B97-5E7EEA128F87}"/>
    <cellStyle name="Millares 16 3 4 8 2" xfId="37090" xr:uid="{A246C509-E1C4-41B8-BDBF-9C4818C3FDC3}"/>
    <cellStyle name="Millares 16 3 4 9" xfId="22192" xr:uid="{869B3A24-9391-47BD-89AB-6F91067AF9A2}"/>
    <cellStyle name="Millares 16 3 5" xfId="954" xr:uid="{47216C40-849B-4EE0-8E98-5C1BC50264C8}"/>
    <cellStyle name="Millares 16 3 5 2" xfId="3783" xr:uid="{E40EAAC6-EF07-4201-A39F-514679C98FC8}"/>
    <cellStyle name="Millares 16 3 5 2 2" xfId="12049" xr:uid="{AE5D0777-78D9-49BC-8063-19C50698631D}"/>
    <cellStyle name="Millares 16 3 5 2 2 2" xfId="33552" xr:uid="{04F930C1-425A-43D5-ADD7-DBE2030B9157}"/>
    <cellStyle name="Millares 16 3 5 2 3" xfId="18684" xr:uid="{B2B377F1-F3B6-424B-97F8-4DEDB9D74662}"/>
    <cellStyle name="Millares 16 3 5 2 3 2" xfId="40187" xr:uid="{276D1F7B-2B22-4D19-8D39-0ED6E4E30747}"/>
    <cellStyle name="Millares 16 3 5 2 4" xfId="25289" xr:uid="{95A7A81E-998B-4C58-BCE8-D910F2CAB6F7}"/>
    <cellStyle name="Millares 16 3 5 2 5" xfId="46792" xr:uid="{DACA6368-95C2-4A44-A3C0-3D1C43E7294A}"/>
    <cellStyle name="Millares 16 3 5 2 6" xfId="53396" xr:uid="{B899730C-0DA5-4447-815B-9DB3A8A4879E}"/>
    <cellStyle name="Millares 16 3 5 3" xfId="5922" xr:uid="{BEA789FA-3A33-4B48-A7D8-F5AC20C5343C}"/>
    <cellStyle name="Millares 16 3 5 3 2" xfId="14188" xr:uid="{F7E78279-1412-45E7-991F-02D0CFC73A7E}"/>
    <cellStyle name="Millares 16 3 5 3 2 2" xfId="35691" xr:uid="{D954EBC9-A3AE-4D69-B73F-ABAB73F5BF28}"/>
    <cellStyle name="Millares 16 3 5 3 3" xfId="20823" xr:uid="{D1FD520C-F288-47E0-BE17-95321D2EAAD7}"/>
    <cellStyle name="Millares 16 3 5 3 3 2" xfId="42326" xr:uid="{5068349B-4B5D-47AC-A48A-AA30F6612C42}"/>
    <cellStyle name="Millares 16 3 5 3 4" xfId="27428" xr:uid="{AF7B58C2-13F9-48A2-87DE-EA0E7F32E548}"/>
    <cellStyle name="Millares 16 3 5 3 5" xfId="48931" xr:uid="{56278CA3-98C3-4E60-87B6-8D2718CC5B67}"/>
    <cellStyle name="Millares 16 3 5 3 6" xfId="55535" xr:uid="{C4513EFB-9254-4604-A5FF-44B9DAE68534}"/>
    <cellStyle name="Millares 16 3 5 4" xfId="7563" xr:uid="{A6271FA7-E84F-4FF1-8609-28086A46E3A7}"/>
    <cellStyle name="Millares 16 3 5 4 2" xfId="29066" xr:uid="{C3D709A5-A897-45B7-B995-8DA96514B6D6}"/>
    <cellStyle name="Millares 16 3 5 5" xfId="9220" xr:uid="{C13AF186-2CB3-48DC-8494-AB60A46CCD37}"/>
    <cellStyle name="Millares 16 3 5 5 2" xfId="30723" xr:uid="{8E0FE219-9D8B-48A0-A322-B2C1A2312E02}"/>
    <cellStyle name="Millares 16 3 5 6" xfId="15855" xr:uid="{6FEEB96E-11FD-48BA-BF36-CF751D8A6AED}"/>
    <cellStyle name="Millares 16 3 5 6 2" xfId="37358" xr:uid="{6D4B5625-E493-403A-AB87-9AF91419D13D}"/>
    <cellStyle name="Millares 16 3 5 7" xfId="22460" xr:uid="{5FC8F63C-F3A4-463A-8AC9-08BB53A9207A}"/>
    <cellStyle name="Millares 16 3 5 8" xfId="43963" xr:uid="{6A58DA43-0B5D-4E70-B201-CD9E542CFC2B}"/>
    <cellStyle name="Millares 16 3 5 9" xfId="50567" xr:uid="{7C98CEAB-80CD-428F-8C32-3A37621399A6}"/>
    <cellStyle name="Millares 16 3 6" xfId="1215" xr:uid="{E26477C3-342F-4E0F-8F5D-15FDC55DB597}"/>
    <cellStyle name="Millares 16 3 6 2" xfId="4044" xr:uid="{696F089A-D780-41EF-9878-05985CE97236}"/>
    <cellStyle name="Millares 16 3 6 2 2" xfId="12310" xr:uid="{57B1604F-7CAD-4D9A-BBC0-241B1D973EF6}"/>
    <cellStyle name="Millares 16 3 6 2 2 2" xfId="33813" xr:uid="{3A5EBE6F-FB6A-4786-8321-E293102ED439}"/>
    <cellStyle name="Millares 16 3 6 2 3" xfId="18945" xr:uid="{0AD930B9-8169-4E49-A76F-DD3501FF36B7}"/>
    <cellStyle name="Millares 16 3 6 2 3 2" xfId="40448" xr:uid="{5B1CE3D6-2F41-4514-AC24-DC440F798687}"/>
    <cellStyle name="Millares 16 3 6 2 4" xfId="25550" xr:uid="{D42CBCA9-BD7D-4BFB-9E3C-796BEC0321C2}"/>
    <cellStyle name="Millares 16 3 6 2 5" xfId="47053" xr:uid="{1E175869-307C-4D9B-91BC-30876640C600}"/>
    <cellStyle name="Millares 16 3 6 2 6" xfId="53657" xr:uid="{5282CEA5-1281-4D72-B62D-2929AC21EC73}"/>
    <cellStyle name="Millares 16 3 6 3" xfId="6183" xr:uid="{8D3BD876-552B-434E-8446-38390E828906}"/>
    <cellStyle name="Millares 16 3 6 3 2" xfId="14449" xr:uid="{5DE7EBA5-8DE4-42CA-8F22-E48BF84F7053}"/>
    <cellStyle name="Millares 16 3 6 3 2 2" xfId="35952" xr:uid="{EE46D860-BF17-4362-9F33-3577F653EB05}"/>
    <cellStyle name="Millares 16 3 6 3 3" xfId="21084" xr:uid="{3091B13D-17C7-47F9-BA77-C8C7ECE8CC36}"/>
    <cellStyle name="Millares 16 3 6 3 3 2" xfId="42587" xr:uid="{53F2EED1-4703-422B-A84D-D4BAE124C8F9}"/>
    <cellStyle name="Millares 16 3 6 3 4" xfId="27689" xr:uid="{F5CAAF34-64B4-477D-AD59-4331DCE4ACAD}"/>
    <cellStyle name="Millares 16 3 6 3 5" xfId="49192" xr:uid="{8E4D8DDE-6011-4131-A1CD-7002757F89CA}"/>
    <cellStyle name="Millares 16 3 6 3 6" xfId="55796" xr:uid="{484FE5E6-A0A9-4079-AB0F-A85B321958BC}"/>
    <cellStyle name="Millares 16 3 6 4" xfId="7824" xr:uid="{0BAEBA75-6B5C-4BE4-AD82-18CA05C6ED24}"/>
    <cellStyle name="Millares 16 3 6 4 2" xfId="29327" xr:uid="{06340DDC-99CD-4EE7-A07B-D61EA13EE408}"/>
    <cellStyle name="Millares 16 3 6 5" xfId="9481" xr:uid="{35CC5EF3-8DE0-499D-904F-71D58479DE19}"/>
    <cellStyle name="Millares 16 3 6 5 2" xfId="30984" xr:uid="{8D86B997-0459-4A53-850F-0CE63DDBEEBD}"/>
    <cellStyle name="Millares 16 3 6 6" xfId="16116" xr:uid="{ABE5A1E1-A2EA-4B3C-949A-EFFE76C13175}"/>
    <cellStyle name="Millares 16 3 6 6 2" xfId="37619" xr:uid="{9CC9166F-92EB-4664-9DCE-20873B54953F}"/>
    <cellStyle name="Millares 16 3 6 7" xfId="22721" xr:uid="{4CCC754D-3BC7-4FE3-83E8-2D4BE50B0432}"/>
    <cellStyle name="Millares 16 3 6 8" xfId="44224" xr:uid="{F319AAAA-662B-4C23-BDF2-36CA095D75AD}"/>
    <cellStyle name="Millares 16 3 6 9" xfId="50828" xr:uid="{CB80D8BA-0548-4244-A160-4D53801EFF86}"/>
    <cellStyle name="Millares 16 3 7" xfId="1903" xr:uid="{B35217C3-9A48-4EC0-87F3-D4FD65AF874F}"/>
    <cellStyle name="Millares 16 3 7 2" xfId="10169" xr:uid="{7C370EAE-CB85-49D4-ACFD-37FA50EB9394}"/>
    <cellStyle name="Millares 16 3 7 2 2" xfId="31672" xr:uid="{2A8F8C18-CC52-4C2B-ADF8-5ED002F62894}"/>
    <cellStyle name="Millares 16 3 7 3" xfId="16804" xr:uid="{7471CE29-B604-43E8-A3C9-A63110A22B64}"/>
    <cellStyle name="Millares 16 3 7 3 2" xfId="38307" xr:uid="{E0B56F55-4B55-47F7-A793-921F0B7A4E85}"/>
    <cellStyle name="Millares 16 3 7 4" xfId="23409" xr:uid="{5A7317E9-9077-42EA-97EC-F8FAB4F9CFA8}"/>
    <cellStyle name="Millares 16 3 7 5" xfId="44912" xr:uid="{A15E1461-DD35-43E1-9EA6-333E3F399C9B}"/>
    <cellStyle name="Millares 16 3 7 6" xfId="51516" xr:uid="{7B56748F-FE71-436F-BEA6-110EE6DAA33B}"/>
    <cellStyle name="Millares 16 3 8" xfId="2588" xr:uid="{252B3960-15E2-4D7A-A8FF-55D61A171412}"/>
    <cellStyle name="Millares 16 3 8 2" xfId="10854" xr:uid="{833A8BBF-A909-49B6-8188-E9DF79FDA8A7}"/>
    <cellStyle name="Millares 16 3 8 2 2" xfId="32357" xr:uid="{E7E52D26-FB70-430C-B213-32B63191B35A}"/>
    <cellStyle name="Millares 16 3 8 3" xfId="17489" xr:uid="{70829B6B-9BD0-457F-AF7F-BED267031644}"/>
    <cellStyle name="Millares 16 3 8 3 2" xfId="38992" xr:uid="{BDC0DB1B-E1BF-45F3-B37A-EAC87EABD5FA}"/>
    <cellStyle name="Millares 16 3 8 4" xfId="24094" xr:uid="{FD826CD7-8A64-4E62-BD75-7C82A318681B}"/>
    <cellStyle name="Millares 16 3 8 5" xfId="45597" xr:uid="{E5AB1975-D0E2-4CF5-ACD8-E7FE416A7FD1}"/>
    <cellStyle name="Millares 16 3 8 6" xfId="52201" xr:uid="{1E3CC499-1C51-44CF-B8E9-5F6865EBB63F}"/>
    <cellStyle name="Millares 16 3 9" xfId="3099" xr:uid="{7BF09AB6-357A-4340-BB55-3DA3D2FEDD03}"/>
    <cellStyle name="Millares 16 3 9 2" xfId="11365" xr:uid="{FD648FDE-ABE6-4A60-9C3E-A0796A31508D}"/>
    <cellStyle name="Millares 16 3 9 2 2" xfId="32868" xr:uid="{77946EBF-A7C8-4387-81B9-E15064E14E58}"/>
    <cellStyle name="Millares 16 3 9 3" xfId="18000" xr:uid="{E849134F-303E-41D1-AE87-01B62952916A}"/>
    <cellStyle name="Millares 16 3 9 3 2" xfId="39503" xr:uid="{1C2481F6-5A6C-4459-95A8-2609DAB1499A}"/>
    <cellStyle name="Millares 16 3 9 4" xfId="24605" xr:uid="{DF393D4E-F174-49D1-A526-DB6EB39F0757}"/>
    <cellStyle name="Millares 16 3 9 5" xfId="46108" xr:uid="{3C71C113-9BA2-487E-AE22-9475C10BD5B0}"/>
    <cellStyle name="Millares 16 3 9 6" xfId="52712" xr:uid="{CEE4A50C-92FD-4786-A1FE-DF88D386CED1}"/>
    <cellStyle name="Millares 16 4" xfId="250" xr:uid="{D41405C3-EB9F-4BBB-9682-86D988B7172F}"/>
    <cellStyle name="Millares 16 4 10" xfId="4764" xr:uid="{AC2DB3E9-1C77-4B0D-A7E9-EAB6721F2209}"/>
    <cellStyle name="Millares 16 4 10 2" xfId="13030" xr:uid="{0332413A-39E3-4273-888F-8754A5A91336}"/>
    <cellStyle name="Millares 16 4 10 2 2" xfId="34533" xr:uid="{C2B7590B-7F4A-4958-B707-A3C7008EF9BC}"/>
    <cellStyle name="Millares 16 4 10 3" xfId="19665" xr:uid="{62BB40DB-1386-4416-BD86-5135FC16C998}"/>
    <cellStyle name="Millares 16 4 10 3 2" xfId="41168" xr:uid="{F62D1AF1-D93B-4816-8343-14FFBD988BC4}"/>
    <cellStyle name="Millares 16 4 10 4" xfId="26270" xr:uid="{C8ECF7EA-2B86-4FC8-8A83-CA1366629897}"/>
    <cellStyle name="Millares 16 4 10 5" xfId="47773" xr:uid="{976B97CB-9C59-4E70-8254-1BE04D2F0C38}"/>
    <cellStyle name="Millares 16 4 10 6" xfId="54377" xr:uid="{D690C0D3-9984-4572-9CDA-B777DCE57C03}"/>
    <cellStyle name="Millares 16 4 11" xfId="5267" xr:uid="{FD19E230-532E-4F17-8B1B-256B99FF4407}"/>
    <cellStyle name="Millares 16 4 11 2" xfId="13533" xr:uid="{712A2CB1-00BA-48B7-BBBB-6808876C13C7}"/>
    <cellStyle name="Millares 16 4 11 2 2" xfId="35036" xr:uid="{F9F8F51B-11DB-4D85-B092-EA4D9BADD9A6}"/>
    <cellStyle name="Millares 16 4 11 3" xfId="20168" xr:uid="{9BC3EB1B-BFAB-427D-9683-D99A8CB0866C}"/>
    <cellStyle name="Millares 16 4 11 3 2" xfId="41671" xr:uid="{1B5EF775-708A-4F9A-8938-E3F8D3D1F398}"/>
    <cellStyle name="Millares 16 4 11 4" xfId="26773" xr:uid="{F8C4A987-C24C-4B9B-B6EB-68D57CC2FAFE}"/>
    <cellStyle name="Millares 16 4 11 5" xfId="48276" xr:uid="{5221C5D5-FDD4-4E54-B0BF-AB78D1111795}"/>
    <cellStyle name="Millares 16 4 11 6" xfId="54880" xr:uid="{E288F7BC-D363-4FFA-96B9-D91F2D0D140D}"/>
    <cellStyle name="Millares 16 4 12" xfId="6908" xr:uid="{08005259-0468-417A-8619-64EAA4232939}"/>
    <cellStyle name="Millares 16 4 12 2" xfId="28411" xr:uid="{106836FA-B3AC-4270-82A8-D9CFB4491F4D}"/>
    <cellStyle name="Millares 16 4 13" xfId="8563" xr:uid="{FE336AB6-4879-40B4-9109-1749C37B1D75}"/>
    <cellStyle name="Millares 16 4 13 2" xfId="30066" xr:uid="{A6DE6DAE-7DB6-4C6E-B0D3-D9194723ED36}"/>
    <cellStyle name="Millares 16 4 14" xfId="15201" xr:uid="{6B925718-2D41-47E5-B396-B7EF3C20D00E}"/>
    <cellStyle name="Millares 16 4 14 2" xfId="36704" xr:uid="{5150957F-9875-4DF1-8432-6599EACC25BE}"/>
    <cellStyle name="Millares 16 4 15" xfId="21806" xr:uid="{3FD4FFD8-295A-4E7D-91B7-F67D4C702FFD}"/>
    <cellStyle name="Millares 16 4 16" xfId="43309" xr:uid="{9CF521F0-B4C2-48FD-9483-775616E6FA22}"/>
    <cellStyle name="Millares 16 4 17" xfId="49913" xr:uid="{DA7A9E1B-AB8C-41FE-A511-3B65CAB2D409}"/>
    <cellStyle name="Millares 16 4 2" xfId="561" xr:uid="{AECF70D2-A81A-4B36-8376-1463BBEEAFB8}"/>
    <cellStyle name="Millares 16 4 2 10" xfId="7172" xr:uid="{E80BD04A-6B0D-46F6-894F-85777019A778}"/>
    <cellStyle name="Millares 16 4 2 10 2" xfId="28675" xr:uid="{B1B1BAEF-9878-4AAB-BA19-E192A786D239}"/>
    <cellStyle name="Millares 16 4 2 11" xfId="8828" xr:uid="{34411C46-A57F-436C-9136-64B3481F57A3}"/>
    <cellStyle name="Millares 16 4 2 11 2" xfId="30331" xr:uid="{4B6F20BB-431D-4206-8543-0E14C2961FE6}"/>
    <cellStyle name="Millares 16 4 2 12" xfId="15464" xr:uid="{EA97F58D-A021-4CE9-A1EB-F16B466AEF03}"/>
    <cellStyle name="Millares 16 4 2 12 2" xfId="36967" xr:uid="{EA712AF4-A599-4EC1-AD13-95084BDA4251}"/>
    <cellStyle name="Millares 16 4 2 13" xfId="22069" xr:uid="{44E19E5A-8EDA-4C9F-ACA7-0C68C6210EBF}"/>
    <cellStyle name="Millares 16 4 2 14" xfId="43572" xr:uid="{8920361F-31EF-4B6A-9B9A-50D67C9085AE}"/>
    <cellStyle name="Millares 16 4 2 15" xfId="50176" xr:uid="{8F1B503B-A795-4667-B18B-4A5A4A4887B1}"/>
    <cellStyle name="Millares 16 4 2 2" xfId="843" xr:uid="{513E0405-E8AD-42BF-A58E-697C639AD6F7}"/>
    <cellStyle name="Millares 16 4 2 2 10" xfId="15744" xr:uid="{553C350E-FA1F-41EA-85DB-8F79CBB0CCA0}"/>
    <cellStyle name="Millares 16 4 2 2 10 2" xfId="37247" xr:uid="{83743C18-8BFE-4E4A-9A7D-E423F477477E}"/>
    <cellStyle name="Millares 16 4 2 2 11" xfId="22349" xr:uid="{B5E03CD1-FA5F-4A2E-A8D7-6F9EC1FB2486}"/>
    <cellStyle name="Millares 16 4 2 2 12" xfId="43852" xr:uid="{B396DBD8-316F-442D-8E3E-015988E79F67}"/>
    <cellStyle name="Millares 16 4 2 2 13" xfId="50456" xr:uid="{1CF4B487-C8CF-41FF-B2BD-D2A398AF29F3}"/>
    <cellStyle name="Millares 16 4 2 2 2" xfId="1789" xr:uid="{54696673-EE04-4A06-9CBB-478B02E7A843}"/>
    <cellStyle name="Millares 16 4 2 2 2 2" xfId="4618" xr:uid="{94E079E7-A555-4D75-A3A0-95146864B99F}"/>
    <cellStyle name="Millares 16 4 2 2 2 2 2" xfId="12884" xr:uid="{F1CF67D2-DB7B-40BC-85DC-C6A88CB39085}"/>
    <cellStyle name="Millares 16 4 2 2 2 2 2 2" xfId="34387" xr:uid="{53AED31B-8958-4303-B591-A03E887128BE}"/>
    <cellStyle name="Millares 16 4 2 2 2 2 3" xfId="19519" xr:uid="{DCEF4B84-AD3F-48D6-9E1D-2DAE95393E3E}"/>
    <cellStyle name="Millares 16 4 2 2 2 2 3 2" xfId="41022" xr:uid="{DC23C994-B088-4614-815D-D441A91A1172}"/>
    <cellStyle name="Millares 16 4 2 2 2 2 4" xfId="26124" xr:uid="{E46C67F8-0B23-4EC2-A779-B37F8EDF57D9}"/>
    <cellStyle name="Millares 16 4 2 2 2 2 5" xfId="47627" xr:uid="{75BD5D18-77E1-438D-A857-38ECB5F89775}"/>
    <cellStyle name="Millares 16 4 2 2 2 2 6" xfId="54231" xr:uid="{977AC401-C05E-41A3-B135-CED6B7B0CF13}"/>
    <cellStyle name="Millares 16 4 2 2 2 3" xfId="6757" xr:uid="{4D750DFE-2C01-40BE-B4EB-40837035BDE2}"/>
    <cellStyle name="Millares 16 4 2 2 2 3 2" xfId="15023" xr:uid="{C52C8E18-7199-4EBC-9ED5-9BD4860D567D}"/>
    <cellStyle name="Millares 16 4 2 2 2 3 2 2" xfId="36526" xr:uid="{473A519A-EC19-491A-9185-E83682BBB4D8}"/>
    <cellStyle name="Millares 16 4 2 2 2 3 3" xfId="21658" xr:uid="{CD75B227-14EA-41AD-AA17-509C9D00E309}"/>
    <cellStyle name="Millares 16 4 2 2 2 3 3 2" xfId="43161" xr:uid="{67D36FAC-CD31-4913-A3A0-3507DB3AC019}"/>
    <cellStyle name="Millares 16 4 2 2 2 3 4" xfId="28263" xr:uid="{6BE19415-EFE4-49E4-9C37-3441519615CD}"/>
    <cellStyle name="Millares 16 4 2 2 2 3 5" xfId="49766" xr:uid="{CF77B41B-8759-4AB5-BB5A-E6DB105F75D0}"/>
    <cellStyle name="Millares 16 4 2 2 2 3 6" xfId="56370" xr:uid="{A513055A-45F4-4654-9B60-0E196C4E51B1}"/>
    <cellStyle name="Millares 16 4 2 2 2 4" xfId="8398" xr:uid="{FDF32626-1562-4FB2-BBF0-66B5E112CD76}"/>
    <cellStyle name="Millares 16 4 2 2 2 4 2" xfId="29901" xr:uid="{72068C10-E31D-4CDB-9340-1D4FCA5EB452}"/>
    <cellStyle name="Millares 16 4 2 2 2 5" xfId="10055" xr:uid="{E7E8320D-FF4F-4783-8A82-869F3A12C9B9}"/>
    <cellStyle name="Millares 16 4 2 2 2 5 2" xfId="31558" xr:uid="{2E2C6680-A10B-4E5E-85AA-A5CF3D96ECD0}"/>
    <cellStyle name="Millares 16 4 2 2 2 6" xfId="16690" xr:uid="{6C1CA596-F13D-4808-93C4-CCC55E22E94D}"/>
    <cellStyle name="Millares 16 4 2 2 2 6 2" xfId="38193" xr:uid="{2A42E9F8-5472-4FE8-B176-5D69F2BCBEF0}"/>
    <cellStyle name="Millares 16 4 2 2 2 7" xfId="23295" xr:uid="{FC00EB36-1B2F-410D-8150-3B3F97B6E67E}"/>
    <cellStyle name="Millares 16 4 2 2 2 8" xfId="44798" xr:uid="{F0FE5EB3-8B61-4876-8C42-E2D467BDF90F}"/>
    <cellStyle name="Millares 16 4 2 2 2 9" xfId="51402" xr:uid="{B2617209-041D-4126-B969-210CC82CB56B}"/>
    <cellStyle name="Millares 16 4 2 2 3" xfId="2476" xr:uid="{4741B7A6-DDDF-49D0-B562-9D9C4348CB4F}"/>
    <cellStyle name="Millares 16 4 2 2 3 2" xfId="10742" xr:uid="{5FF11428-4CDF-45BA-B326-5CDF3B297A17}"/>
    <cellStyle name="Millares 16 4 2 2 3 2 2" xfId="32245" xr:uid="{67FED1DD-7105-44CC-A6E6-B1C3828635C8}"/>
    <cellStyle name="Millares 16 4 2 2 3 3" xfId="17377" xr:uid="{169C74BE-00BE-4617-B9D6-36C0138B12FB}"/>
    <cellStyle name="Millares 16 4 2 2 3 3 2" xfId="38880" xr:uid="{150E8E6D-8D2D-4FE2-9513-60AA4EE557FD}"/>
    <cellStyle name="Millares 16 4 2 2 3 4" xfId="23982" xr:uid="{B6EBDFE8-D7A3-4830-941D-BA332164C09A}"/>
    <cellStyle name="Millares 16 4 2 2 3 5" xfId="45485" xr:uid="{5CB06083-A05D-4C4B-94E5-5C52972E4FD3}"/>
    <cellStyle name="Millares 16 4 2 2 3 6" xfId="52089" xr:uid="{674B6506-EC27-4CC4-B74D-0037A1F723B4}"/>
    <cellStyle name="Millares 16 4 2 2 4" xfId="2993" xr:uid="{42BA13AC-663E-49BD-A9FB-9EE07E955334}"/>
    <cellStyle name="Millares 16 4 2 2 4 2" xfId="11259" xr:uid="{50DDFEF0-34B7-4006-B81C-8272E27354F2}"/>
    <cellStyle name="Millares 16 4 2 2 4 2 2" xfId="32762" xr:uid="{9691734F-4151-4775-928A-2A23B3DA159E}"/>
    <cellStyle name="Millares 16 4 2 2 4 3" xfId="17894" xr:uid="{8A1AB93A-646E-44C2-91D1-6278AF86B0F4}"/>
    <cellStyle name="Millares 16 4 2 2 4 3 2" xfId="39397" xr:uid="{5E8DDC4C-6885-41F4-8674-7F4F4974BD15}"/>
    <cellStyle name="Millares 16 4 2 2 4 4" xfId="24499" xr:uid="{6EF10ED8-8F18-4D56-AF70-61CD971F45E4}"/>
    <cellStyle name="Millares 16 4 2 2 4 5" xfId="46002" xr:uid="{0CB66063-AE9B-4E5E-9488-D0EEA49F1741}"/>
    <cellStyle name="Millares 16 4 2 2 4 6" xfId="52606" xr:uid="{6F1EAB52-9108-4DEA-9DCD-B169BC965BD7}"/>
    <cellStyle name="Millares 16 4 2 2 5" xfId="3672" xr:uid="{77DA5B53-7B0D-4728-85C2-0E1ED5ACB8BD}"/>
    <cellStyle name="Millares 16 4 2 2 5 2" xfId="11938" xr:uid="{5C8ADF0B-21A7-4E73-B831-B8CE716366BE}"/>
    <cellStyle name="Millares 16 4 2 2 5 2 2" xfId="33441" xr:uid="{E981830A-E1E4-4434-A8EB-01C4BB2F02E1}"/>
    <cellStyle name="Millares 16 4 2 2 5 3" xfId="18573" xr:uid="{4A2EF1AE-97E8-4D9B-A323-4A39C3E68551}"/>
    <cellStyle name="Millares 16 4 2 2 5 3 2" xfId="40076" xr:uid="{5EEFD7DD-312F-4E94-93AA-095F6E9E9E8E}"/>
    <cellStyle name="Millares 16 4 2 2 5 4" xfId="25178" xr:uid="{D137B345-4D86-441F-93C5-2BCE4561A13B}"/>
    <cellStyle name="Millares 16 4 2 2 5 5" xfId="46681" xr:uid="{074EA545-E2DC-4E8F-A3C3-1B120405E118}"/>
    <cellStyle name="Millares 16 4 2 2 5 6" xfId="53285" xr:uid="{DA6A6290-9350-4267-A758-D3446F19A863}"/>
    <cellStyle name="Millares 16 4 2 2 6" xfId="5137" xr:uid="{74BCAFEE-9461-4726-B43A-E9DAD619CED8}"/>
    <cellStyle name="Millares 16 4 2 2 6 2" xfId="13403" xr:uid="{557A4EED-F921-403C-8544-E580C2AB43E6}"/>
    <cellStyle name="Millares 16 4 2 2 6 2 2" xfId="34906" xr:uid="{6C192477-F8E0-401B-BE79-829A1931EEC7}"/>
    <cellStyle name="Millares 16 4 2 2 6 3" xfId="20038" xr:uid="{E0A1DC30-DDA9-4BCD-98CC-047C311B6E98}"/>
    <cellStyle name="Millares 16 4 2 2 6 3 2" xfId="41541" xr:uid="{307E5A2B-4DEB-44C5-A087-CF41DF40F15B}"/>
    <cellStyle name="Millares 16 4 2 2 6 4" xfId="26643" xr:uid="{69C3E396-DBBF-4CDD-BDD6-5DB095466110}"/>
    <cellStyle name="Millares 16 4 2 2 6 5" xfId="48146" xr:uid="{03B252FE-2D9B-4650-9CE4-2E1AC1BEA1EF}"/>
    <cellStyle name="Millares 16 4 2 2 6 6" xfId="54750" xr:uid="{A2D39467-1D0A-4695-B91E-657C4AB3E556}"/>
    <cellStyle name="Millares 16 4 2 2 7" xfId="5811" xr:uid="{D686D493-5ADC-429A-9108-A89B96BCD25D}"/>
    <cellStyle name="Millares 16 4 2 2 7 2" xfId="14077" xr:uid="{F4E91400-7BDD-41A2-AC1C-610BA2E1AFA9}"/>
    <cellStyle name="Millares 16 4 2 2 7 2 2" xfId="35580" xr:uid="{9D1AF986-B1F6-40DC-BA71-1B425C9FFEC8}"/>
    <cellStyle name="Millares 16 4 2 2 7 3" xfId="20712" xr:uid="{44C32656-E95D-4596-96B4-E2E449ECA973}"/>
    <cellStyle name="Millares 16 4 2 2 7 3 2" xfId="42215" xr:uid="{871E8FF1-BB61-4649-9ADC-87190E5B3680}"/>
    <cellStyle name="Millares 16 4 2 2 7 4" xfId="27317" xr:uid="{9FF513A1-AC51-44DC-A9F9-44C27A50B5FD}"/>
    <cellStyle name="Millares 16 4 2 2 7 5" xfId="48820" xr:uid="{9B5BDB06-DD23-4556-ADEA-ACA5CEA41123}"/>
    <cellStyle name="Millares 16 4 2 2 7 6" xfId="55424" xr:uid="{00994EFE-0F71-41F6-BF33-BF49F799B04F}"/>
    <cellStyle name="Millares 16 4 2 2 8" xfId="7452" xr:uid="{F5493713-3330-4F54-93C5-88F355D4E14D}"/>
    <cellStyle name="Millares 16 4 2 2 8 2" xfId="28955" xr:uid="{F2BD01DD-CCA8-481E-AB40-586D94321621}"/>
    <cellStyle name="Millares 16 4 2 2 9" xfId="9109" xr:uid="{0B3524C3-9D00-441F-BF93-1367AA37CCD2}"/>
    <cellStyle name="Millares 16 4 2 2 9 2" xfId="30612" xr:uid="{67825657-1FF3-4061-AC66-613DE9F74365}"/>
    <cellStyle name="Millares 16 4 2 3" xfId="1113" xr:uid="{4E675D2B-67D0-489B-B9D7-8D01E8A12FD1}"/>
    <cellStyle name="Millares 16 4 2 3 2" xfId="3942" xr:uid="{EDDF8008-479A-42BE-B400-811C35F2FC27}"/>
    <cellStyle name="Millares 16 4 2 3 2 2" xfId="12208" xr:uid="{D0A6AA58-683C-40F2-9675-4945A4D8E0D4}"/>
    <cellStyle name="Millares 16 4 2 3 2 2 2" xfId="33711" xr:uid="{629D8C63-040F-47FC-BE7B-BE7F99BFECC5}"/>
    <cellStyle name="Millares 16 4 2 3 2 3" xfId="18843" xr:uid="{CA46684E-0418-49EE-BF2C-9CAD621AB0BF}"/>
    <cellStyle name="Millares 16 4 2 3 2 3 2" xfId="40346" xr:uid="{E767A76E-A168-445C-BAAE-CAA5AF99BD4C}"/>
    <cellStyle name="Millares 16 4 2 3 2 4" xfId="25448" xr:uid="{A3296235-8591-4757-823C-92ECB531F107}"/>
    <cellStyle name="Millares 16 4 2 3 2 5" xfId="46951" xr:uid="{FE5F1BE4-530E-4E98-9D92-C142EE7966EB}"/>
    <cellStyle name="Millares 16 4 2 3 2 6" xfId="53555" xr:uid="{CB823862-4221-4719-A645-DB5037D4BA23}"/>
    <cellStyle name="Millares 16 4 2 3 3" xfId="6081" xr:uid="{1B6952E9-F2D5-46C3-9888-8805A4F5B2AB}"/>
    <cellStyle name="Millares 16 4 2 3 3 2" xfId="14347" xr:uid="{B940C22D-6E2C-4CED-BC22-76CA95B875DD}"/>
    <cellStyle name="Millares 16 4 2 3 3 2 2" xfId="35850" xr:uid="{0C65FF00-5BC5-4E23-AB0B-5598CFF8D750}"/>
    <cellStyle name="Millares 16 4 2 3 3 3" xfId="20982" xr:uid="{18B5AAFE-AAEE-4B26-9161-2816050D77E8}"/>
    <cellStyle name="Millares 16 4 2 3 3 3 2" xfId="42485" xr:uid="{2E7C9C19-A319-49D6-925C-76BDA6D8E894}"/>
    <cellStyle name="Millares 16 4 2 3 3 4" xfId="27587" xr:uid="{B2F9A04E-1E6F-4602-A924-934C9135846F}"/>
    <cellStyle name="Millares 16 4 2 3 3 5" xfId="49090" xr:uid="{9C3BC800-2ABF-4B38-8BD5-1B23049D3433}"/>
    <cellStyle name="Millares 16 4 2 3 3 6" xfId="55694" xr:uid="{99F03495-778B-4485-8CEF-88A77BFBBF25}"/>
    <cellStyle name="Millares 16 4 2 3 4" xfId="7722" xr:uid="{B0F307E5-D8C1-4E78-ABCB-5645990CEC43}"/>
    <cellStyle name="Millares 16 4 2 3 4 2" xfId="29225" xr:uid="{29C0ABB7-0E04-449F-AA78-2D4E82F7E6E5}"/>
    <cellStyle name="Millares 16 4 2 3 5" xfId="9379" xr:uid="{C90C6F0F-E5E7-427D-998B-F2A50E42FD72}"/>
    <cellStyle name="Millares 16 4 2 3 5 2" xfId="30882" xr:uid="{4E8114E2-92E5-42E3-AF87-1FA5DD429100}"/>
    <cellStyle name="Millares 16 4 2 3 6" xfId="16014" xr:uid="{22F5ED58-F114-4D9C-AA3C-2DFE6F832717}"/>
    <cellStyle name="Millares 16 4 2 3 6 2" xfId="37517" xr:uid="{34EE31F7-74B9-4287-AFFE-84CA60A2D57B}"/>
    <cellStyle name="Millares 16 4 2 3 7" xfId="22619" xr:uid="{AC7BC0BE-6154-49FF-8A35-EAEAEC74C285}"/>
    <cellStyle name="Millares 16 4 2 3 8" xfId="44122" xr:uid="{F70A2327-32A4-403F-8165-2656D9E28B91}"/>
    <cellStyle name="Millares 16 4 2 3 9" xfId="50726" xr:uid="{95B7BB19-FE93-4997-A42C-343DC62ABF25}"/>
    <cellStyle name="Millares 16 4 2 4" xfId="1509" xr:uid="{D304AFBB-4BFC-4617-BC58-E335E7FE38F6}"/>
    <cellStyle name="Millares 16 4 2 4 2" xfId="4338" xr:uid="{47741CBF-DFB0-491E-8F14-FC1611EA6EBA}"/>
    <cellStyle name="Millares 16 4 2 4 2 2" xfId="12604" xr:uid="{25F4E8C7-8A0E-4245-BC3D-B98206E2F533}"/>
    <cellStyle name="Millares 16 4 2 4 2 2 2" xfId="34107" xr:uid="{924D1B32-A412-49A1-B09A-3BFD76923129}"/>
    <cellStyle name="Millares 16 4 2 4 2 3" xfId="19239" xr:uid="{302F4141-08B9-4A7A-A74F-546E4125D561}"/>
    <cellStyle name="Millares 16 4 2 4 2 3 2" xfId="40742" xr:uid="{D55C877B-E436-4B82-8EEC-4B93EE175BD5}"/>
    <cellStyle name="Millares 16 4 2 4 2 4" xfId="25844" xr:uid="{F20E983A-D0D1-4785-B2D0-BD26D817C1A6}"/>
    <cellStyle name="Millares 16 4 2 4 2 5" xfId="47347" xr:uid="{C9028220-A57A-4497-8C72-C9A8792CE03E}"/>
    <cellStyle name="Millares 16 4 2 4 2 6" xfId="53951" xr:uid="{96F82FCE-3C62-4442-AACC-83357F0E1970}"/>
    <cellStyle name="Millares 16 4 2 4 3" xfId="6477" xr:uid="{301573FE-33FF-4316-9754-B0833A02485C}"/>
    <cellStyle name="Millares 16 4 2 4 3 2" xfId="14743" xr:uid="{4A765367-2521-42AE-A283-92BE022F50FD}"/>
    <cellStyle name="Millares 16 4 2 4 3 2 2" xfId="36246" xr:uid="{853F60A1-FDAE-48D7-845D-7C72096AC00B}"/>
    <cellStyle name="Millares 16 4 2 4 3 3" xfId="21378" xr:uid="{5A5FE24E-5ED7-4243-A959-51EF4A6F3604}"/>
    <cellStyle name="Millares 16 4 2 4 3 3 2" xfId="42881" xr:uid="{57D5806E-AF03-4582-A404-3F939DE8B669}"/>
    <cellStyle name="Millares 16 4 2 4 3 4" xfId="27983" xr:uid="{7A0A39E9-E708-4293-8D77-B5CF166922A5}"/>
    <cellStyle name="Millares 16 4 2 4 3 5" xfId="49486" xr:uid="{E2457901-B819-4010-B9C3-CA1EBD7ED783}"/>
    <cellStyle name="Millares 16 4 2 4 3 6" xfId="56090" xr:uid="{CD7ECFF1-D604-4CF4-8805-D831B809BC2D}"/>
    <cellStyle name="Millares 16 4 2 4 4" xfId="8118" xr:uid="{47597834-C960-4317-998C-06AB89E2EFED}"/>
    <cellStyle name="Millares 16 4 2 4 4 2" xfId="29621" xr:uid="{68EC799F-E1FC-4CFF-AFC7-4EE5713834E8}"/>
    <cellStyle name="Millares 16 4 2 4 5" xfId="9775" xr:uid="{71859D9C-AC1C-4659-927B-06DEB828AC36}"/>
    <cellStyle name="Millares 16 4 2 4 5 2" xfId="31278" xr:uid="{209695A9-268D-4E67-89CD-BD897527F8A4}"/>
    <cellStyle name="Millares 16 4 2 4 6" xfId="16410" xr:uid="{D94706F3-1281-42C7-A282-D6E7A80F3C12}"/>
    <cellStyle name="Millares 16 4 2 4 6 2" xfId="37913" xr:uid="{A0BB9651-5217-4234-AD76-A73008707DF5}"/>
    <cellStyle name="Millares 16 4 2 4 7" xfId="23015" xr:uid="{D72F5B09-3CBD-47EE-ABB3-66FE79D0C0BE}"/>
    <cellStyle name="Millares 16 4 2 4 8" xfId="44518" xr:uid="{B6EE0E7F-797F-4A44-BE21-D53BD9CD13B5}"/>
    <cellStyle name="Millares 16 4 2 4 9" xfId="51122" xr:uid="{A30A30E9-B612-4C10-AE11-14A13FAEA3F2}"/>
    <cellStyle name="Millares 16 4 2 5" xfId="2196" xr:uid="{9F42F958-EAA0-4AD3-BE7D-80542B963BE9}"/>
    <cellStyle name="Millares 16 4 2 5 2" xfId="10462" xr:uid="{14CDAAFC-C981-49A2-8882-4CD3FD9CE74A}"/>
    <cellStyle name="Millares 16 4 2 5 2 2" xfId="31965" xr:uid="{AC694627-5C02-4875-9F73-6C467C430855}"/>
    <cellStyle name="Millares 16 4 2 5 3" xfId="17097" xr:uid="{43945EED-2533-414E-A3DA-DBD1971E408C}"/>
    <cellStyle name="Millares 16 4 2 5 3 2" xfId="38600" xr:uid="{8FDC38E6-5A9A-4A1D-9164-B0ABEEEE7BB5}"/>
    <cellStyle name="Millares 16 4 2 5 4" xfId="23702" xr:uid="{D102BF46-7AF6-43A9-94D4-B5C03F21DA90}"/>
    <cellStyle name="Millares 16 4 2 5 5" xfId="45205" xr:uid="{1FF96420-45EF-43E3-A2A3-F4EA0347F527}"/>
    <cellStyle name="Millares 16 4 2 5 6" xfId="51809" xr:uid="{D0DAB431-4C22-48C9-A1DA-B1DBBD9B291B}"/>
    <cellStyle name="Millares 16 4 2 6" xfId="2742" xr:uid="{0CE169EF-94BE-4639-8BC1-86F2551DBEDC}"/>
    <cellStyle name="Millares 16 4 2 6 2" xfId="11008" xr:uid="{206EBF33-B41C-483E-AA0E-D20CBCE4AB3F}"/>
    <cellStyle name="Millares 16 4 2 6 2 2" xfId="32511" xr:uid="{47513AB6-EA89-4B92-B7FB-FEBCF013E90D}"/>
    <cellStyle name="Millares 16 4 2 6 3" xfId="17643" xr:uid="{315FBC8F-3BBA-4C5A-BC24-5CE1CFC5AF6D}"/>
    <cellStyle name="Millares 16 4 2 6 3 2" xfId="39146" xr:uid="{20FE4594-3BD8-4DE8-B236-603999BAB497}"/>
    <cellStyle name="Millares 16 4 2 6 4" xfId="24248" xr:uid="{691B35BB-F5D2-461F-A648-EAC8EEE22C11}"/>
    <cellStyle name="Millares 16 4 2 6 5" xfId="45751" xr:uid="{C7F04363-B470-4899-96A2-56C4976023F0}"/>
    <cellStyle name="Millares 16 4 2 6 6" xfId="52355" xr:uid="{CAB6C83B-3B1C-45F8-AADD-D92E543D9B03}"/>
    <cellStyle name="Millares 16 4 2 7" xfId="3392" xr:uid="{1AA1986F-6BFC-4A9F-9255-2E7C7D90EA71}"/>
    <cellStyle name="Millares 16 4 2 7 2" xfId="11658" xr:uid="{0F1A0E64-5A08-4D29-8E68-3A92E2F473B6}"/>
    <cellStyle name="Millares 16 4 2 7 2 2" xfId="33161" xr:uid="{A1D53ED2-8138-49CA-B886-65FC3EBBC294}"/>
    <cellStyle name="Millares 16 4 2 7 3" xfId="18293" xr:uid="{400DE0FE-084B-4E87-9535-C8A370095261}"/>
    <cellStyle name="Millares 16 4 2 7 3 2" xfId="39796" xr:uid="{C83AFFC0-9ADA-4C41-9010-6D54EAE0956F}"/>
    <cellStyle name="Millares 16 4 2 7 4" xfId="24898" xr:uid="{A391664F-A0E6-471B-AF28-20CBEB373FCF}"/>
    <cellStyle name="Millares 16 4 2 7 5" xfId="46401" xr:uid="{8BA98BC2-C36F-4AF4-BBC0-50970BD5EE6E}"/>
    <cellStyle name="Millares 16 4 2 7 6" xfId="53005" xr:uid="{8C5BADFC-0242-4900-A29A-98F808C8445C}"/>
    <cellStyle name="Millares 16 4 2 8" xfId="4886" xr:uid="{1910B4EA-4CFB-4151-99F2-32C88187ACF9}"/>
    <cellStyle name="Millares 16 4 2 8 2" xfId="13152" xr:uid="{0DAF1879-DD6A-4015-BFC9-BC2C43C7A621}"/>
    <cellStyle name="Millares 16 4 2 8 2 2" xfId="34655" xr:uid="{830D4978-A5E4-4BE2-8F20-0A53C9A32CAF}"/>
    <cellStyle name="Millares 16 4 2 8 3" xfId="19787" xr:uid="{39112735-0DC2-446E-8E16-2A414F09281D}"/>
    <cellStyle name="Millares 16 4 2 8 3 2" xfId="41290" xr:uid="{14129A3B-0077-4AA5-9D24-B8F09FBA41A1}"/>
    <cellStyle name="Millares 16 4 2 8 4" xfId="26392" xr:uid="{AD5C08AB-3006-4223-9C24-A05BB30FDB2F}"/>
    <cellStyle name="Millares 16 4 2 8 5" xfId="47895" xr:uid="{FE04B16B-0C89-4AFB-99D1-DCDCF3A7F9E8}"/>
    <cellStyle name="Millares 16 4 2 8 6" xfId="54499" xr:uid="{C1508728-E25E-4A43-AEFA-09761DC9B660}"/>
    <cellStyle name="Millares 16 4 2 9" xfId="5531" xr:uid="{488F4D27-7B2B-4866-8544-0435C27895AA}"/>
    <cellStyle name="Millares 16 4 2 9 2" xfId="13797" xr:uid="{FAE5AF0C-4699-4EA2-B46D-D8485E2F9274}"/>
    <cellStyle name="Millares 16 4 2 9 2 2" xfId="35300" xr:uid="{B44E931A-5149-4CCF-8579-4020D0FDF2B0}"/>
    <cellStyle name="Millares 16 4 2 9 3" xfId="20432" xr:uid="{351213C6-5B68-4453-82A4-E8590B6F828B}"/>
    <cellStyle name="Millares 16 4 2 9 3 2" xfId="41935" xr:uid="{CBAB9017-8299-45E8-BB1B-2CFD9BC5FC27}"/>
    <cellStyle name="Millares 16 4 2 9 4" xfId="27037" xr:uid="{69AF4BE9-9A1D-4EDE-9B5D-FC156C8142D1}"/>
    <cellStyle name="Millares 16 4 2 9 5" xfId="48540" xr:uid="{452190C6-E4AD-44C8-B181-0E6ED9290556}"/>
    <cellStyle name="Millares 16 4 2 9 6" xfId="55144" xr:uid="{F11E188F-3959-49C6-AF68-824C46C624AA}"/>
    <cellStyle name="Millares 16 4 3" xfId="432" xr:uid="{C14A19E3-D621-4645-8448-8A121BC9973F}"/>
    <cellStyle name="Millares 16 4 3 10" xfId="15335" xr:uid="{CBAAD83B-735B-4AC8-B7A3-ACC42FCE84B7}"/>
    <cellStyle name="Millares 16 4 3 10 2" xfId="36838" xr:uid="{B2EADC65-EDD4-4EF3-8944-7E10B1D82E5D}"/>
    <cellStyle name="Millares 16 4 3 11" xfId="21940" xr:uid="{37EB56F1-205B-4D6D-9896-267D5783E529}"/>
    <cellStyle name="Millares 16 4 3 12" xfId="43443" xr:uid="{1A32D161-ABC3-471F-BECD-FE24430774EA}"/>
    <cellStyle name="Millares 16 4 3 13" xfId="50047" xr:uid="{9D6D1B0D-576B-4CE3-8834-4A8467C5DB9B}"/>
    <cellStyle name="Millares 16 4 3 2" xfId="1380" xr:uid="{5652EAF8-505E-47A5-953D-91240575FC59}"/>
    <cellStyle name="Millares 16 4 3 2 2" xfId="4209" xr:uid="{60BF3870-C345-4A30-85C4-E4B97018AB0A}"/>
    <cellStyle name="Millares 16 4 3 2 2 2" xfId="12475" xr:uid="{28EE2A02-DC9B-4210-A5C1-16D16A367C37}"/>
    <cellStyle name="Millares 16 4 3 2 2 2 2" xfId="33978" xr:uid="{3E903161-0350-427F-91D7-E521EBE594FA}"/>
    <cellStyle name="Millares 16 4 3 2 2 3" xfId="19110" xr:uid="{AC3915EF-2459-4FE0-B097-837CA097E6C0}"/>
    <cellStyle name="Millares 16 4 3 2 2 3 2" xfId="40613" xr:uid="{2E40637B-C753-4A68-8A80-C74F4B7787E6}"/>
    <cellStyle name="Millares 16 4 3 2 2 4" xfId="25715" xr:uid="{0BC0822E-33C8-4922-923F-C199D731CE20}"/>
    <cellStyle name="Millares 16 4 3 2 2 5" xfId="47218" xr:uid="{4C5839E3-1023-441A-9AEE-595DD09B3B30}"/>
    <cellStyle name="Millares 16 4 3 2 2 6" xfId="53822" xr:uid="{C5421A08-D8C5-4C02-8163-F48854047449}"/>
    <cellStyle name="Millares 16 4 3 2 3" xfId="6348" xr:uid="{67CF3177-1464-4BF3-A480-87EB2ECDD2BF}"/>
    <cellStyle name="Millares 16 4 3 2 3 2" xfId="14614" xr:uid="{2273E179-A841-4C79-BEC1-1903BFA7B272}"/>
    <cellStyle name="Millares 16 4 3 2 3 2 2" xfId="36117" xr:uid="{FFD0AE3C-BBB9-4105-BAAC-B44DBD4E8CCB}"/>
    <cellStyle name="Millares 16 4 3 2 3 3" xfId="21249" xr:uid="{2E943CB9-39F5-44E8-814C-D086CEED8DD1}"/>
    <cellStyle name="Millares 16 4 3 2 3 3 2" xfId="42752" xr:uid="{C2108AC5-6B8D-4377-88F8-BDA276F8F566}"/>
    <cellStyle name="Millares 16 4 3 2 3 4" xfId="27854" xr:uid="{78C59DDB-823B-45A2-B8DF-5DD62D66EAC1}"/>
    <cellStyle name="Millares 16 4 3 2 3 5" xfId="49357" xr:uid="{4144FC82-50B5-4D49-935F-E576C569994F}"/>
    <cellStyle name="Millares 16 4 3 2 3 6" xfId="55961" xr:uid="{074F9DA1-575C-44C5-8D25-0C2D2936E41E}"/>
    <cellStyle name="Millares 16 4 3 2 4" xfId="7989" xr:uid="{38916CB5-29B3-40F2-9614-765EB2FB1CEB}"/>
    <cellStyle name="Millares 16 4 3 2 4 2" xfId="29492" xr:uid="{A71A6AEC-EB7B-4092-9EBC-BCBBA1134B64}"/>
    <cellStyle name="Millares 16 4 3 2 5" xfId="9646" xr:uid="{99A9D0AD-1ABC-4C3E-B85F-9351DC72D43C}"/>
    <cellStyle name="Millares 16 4 3 2 5 2" xfId="31149" xr:uid="{0B72018A-EB65-4F3B-8B17-4881A6D3E107}"/>
    <cellStyle name="Millares 16 4 3 2 6" xfId="16281" xr:uid="{90B1A1BC-3672-456B-B0EB-7AA7903F8EB0}"/>
    <cellStyle name="Millares 16 4 3 2 6 2" xfId="37784" xr:uid="{0E5725BE-8B14-45DE-B666-37D1F3E60BA6}"/>
    <cellStyle name="Millares 16 4 3 2 7" xfId="22886" xr:uid="{FDF75058-9B5D-4AF3-9287-052C67A0077C}"/>
    <cellStyle name="Millares 16 4 3 2 8" xfId="44389" xr:uid="{2E5C9509-2C81-46A8-84E2-14C67D806A95}"/>
    <cellStyle name="Millares 16 4 3 2 9" xfId="50993" xr:uid="{B744D80F-25B2-46FE-B5FC-5913346B32C6}"/>
    <cellStyle name="Millares 16 4 3 3" xfId="2067" xr:uid="{D69A0210-5B40-4299-A951-C29281718C87}"/>
    <cellStyle name="Millares 16 4 3 3 2" xfId="10333" xr:uid="{17A8C98F-D510-441F-9390-E21E7111A6F4}"/>
    <cellStyle name="Millares 16 4 3 3 2 2" xfId="31836" xr:uid="{96893B1B-750E-4174-9A47-52FFD0CAFDA4}"/>
    <cellStyle name="Millares 16 4 3 3 3" xfId="16968" xr:uid="{29860B3C-859E-4AB9-82A3-96D18D65D240}"/>
    <cellStyle name="Millares 16 4 3 3 3 2" xfId="38471" xr:uid="{AAD8AA7F-CE28-4F21-A780-356893B5A46E}"/>
    <cellStyle name="Millares 16 4 3 3 4" xfId="23573" xr:uid="{3F841511-A8D1-4BAA-81D6-0B2AC9FCBF23}"/>
    <cellStyle name="Millares 16 4 3 3 5" xfId="45076" xr:uid="{E12167A2-9D59-4F92-866D-A0745084953E}"/>
    <cellStyle name="Millares 16 4 3 3 6" xfId="51680" xr:uid="{CB55E87D-1FE9-4CEC-AC59-67EBD3CCEA37}"/>
    <cellStyle name="Millares 16 4 3 4" xfId="2866" xr:uid="{997607CC-1629-451C-B31E-20B3600D309F}"/>
    <cellStyle name="Millares 16 4 3 4 2" xfId="11132" xr:uid="{A22F2AD6-BFA6-442E-84F6-75E78EB60712}"/>
    <cellStyle name="Millares 16 4 3 4 2 2" xfId="32635" xr:uid="{5F05EFE2-7491-437B-A17E-2C35B6D31607}"/>
    <cellStyle name="Millares 16 4 3 4 3" xfId="17767" xr:uid="{9A7F8449-D995-4AB6-8731-F7CC5E759940}"/>
    <cellStyle name="Millares 16 4 3 4 3 2" xfId="39270" xr:uid="{653B395A-B07C-4C51-ACB6-2306CDD7B318}"/>
    <cellStyle name="Millares 16 4 3 4 4" xfId="24372" xr:uid="{B0F05243-94CE-403C-9039-3D73F7A158B9}"/>
    <cellStyle name="Millares 16 4 3 4 5" xfId="45875" xr:uid="{6FAB4F29-5884-41E6-A461-4725BA0B11C1}"/>
    <cellStyle name="Millares 16 4 3 4 6" xfId="52479" xr:uid="{F2188367-2FBC-4663-B71B-6DAB0F970993}"/>
    <cellStyle name="Millares 16 4 3 5" xfId="3263" xr:uid="{29C97F01-71F0-4CF0-9D22-9F2EEF8DBD6B}"/>
    <cellStyle name="Millares 16 4 3 5 2" xfId="11529" xr:uid="{353A39D9-1E87-4B2F-AA43-49F966DDF32B}"/>
    <cellStyle name="Millares 16 4 3 5 2 2" xfId="33032" xr:uid="{D4DCAEC8-A9D5-4AC0-9CBA-1E681CDA2810}"/>
    <cellStyle name="Millares 16 4 3 5 3" xfId="18164" xr:uid="{D8BCD821-DC7E-4023-B209-7810D839DBE8}"/>
    <cellStyle name="Millares 16 4 3 5 3 2" xfId="39667" xr:uid="{AC6A03EB-B416-4643-A938-E82D4C9174D5}"/>
    <cellStyle name="Millares 16 4 3 5 4" xfId="24769" xr:uid="{797B9872-99B5-41DD-BE79-5C7D841CF815}"/>
    <cellStyle name="Millares 16 4 3 5 5" xfId="46272" xr:uid="{382B02C3-06C9-433D-84C2-06A9E9FDAB6F}"/>
    <cellStyle name="Millares 16 4 3 5 6" xfId="52876" xr:uid="{1DC34333-134E-457C-9D4B-1389B5C8A1CA}"/>
    <cellStyle name="Millares 16 4 3 6" xfId="5010" xr:uid="{3FEAEFD2-F6FB-4A0D-81AF-A8A0D8AD1388}"/>
    <cellStyle name="Millares 16 4 3 6 2" xfId="13276" xr:uid="{CCC7EFF8-2320-4283-8235-0B509A4A1C58}"/>
    <cellStyle name="Millares 16 4 3 6 2 2" xfId="34779" xr:uid="{532E2097-DE81-490D-B683-E14AB70A49E3}"/>
    <cellStyle name="Millares 16 4 3 6 3" xfId="19911" xr:uid="{F4E96E60-3001-4079-A273-104566340A04}"/>
    <cellStyle name="Millares 16 4 3 6 3 2" xfId="41414" xr:uid="{65ADD30D-E42C-4B97-BA54-57D739B9F646}"/>
    <cellStyle name="Millares 16 4 3 6 4" xfId="26516" xr:uid="{D1620A6B-AE84-4B14-881C-D96797AD2867}"/>
    <cellStyle name="Millares 16 4 3 6 5" xfId="48019" xr:uid="{AD5B89F8-29FE-4BDE-B57A-7F7E31387925}"/>
    <cellStyle name="Millares 16 4 3 6 6" xfId="54623" xr:uid="{803BCBC2-3AFA-416D-9DA7-B61648FE56DF}"/>
    <cellStyle name="Millares 16 4 3 7" xfId="5402" xr:uid="{89DB664F-B73E-4CF3-B10B-66F56B7B5A54}"/>
    <cellStyle name="Millares 16 4 3 7 2" xfId="13668" xr:uid="{4682C3EE-D106-4977-8B3F-161F578A7C85}"/>
    <cellStyle name="Millares 16 4 3 7 2 2" xfId="35171" xr:uid="{59F1BE76-C0D2-42E4-993A-96834DD131A8}"/>
    <cellStyle name="Millares 16 4 3 7 3" xfId="20303" xr:uid="{C2E44CC5-6B42-4B87-923E-6CEB32238956}"/>
    <cellStyle name="Millares 16 4 3 7 3 2" xfId="41806" xr:uid="{8E4797BF-B00C-4CE6-BA49-D00B256D222C}"/>
    <cellStyle name="Millares 16 4 3 7 4" xfId="26908" xr:uid="{E587AE60-E62F-45FE-8C2B-65139A3CBDDB}"/>
    <cellStyle name="Millares 16 4 3 7 5" xfId="48411" xr:uid="{AE0D4854-4128-4087-9E0E-6FF6D6B0ADA9}"/>
    <cellStyle name="Millares 16 4 3 7 6" xfId="55015" xr:uid="{CD94966F-51DD-4AED-ABB4-CAAB40EEDA44}"/>
    <cellStyle name="Millares 16 4 3 8" xfId="7043" xr:uid="{82D1174A-60E8-4158-A6E1-7EDA081580A2}"/>
    <cellStyle name="Millares 16 4 3 8 2" xfId="28546" xr:uid="{9C050A03-696E-4446-AB8A-41C89760520E}"/>
    <cellStyle name="Millares 16 4 3 9" xfId="8699" xr:uid="{6B9055D8-D707-488C-97E0-DE441A088D40}"/>
    <cellStyle name="Millares 16 4 3 9 2" xfId="30202" xr:uid="{00F27152-6707-492B-8327-498E0C22C700}"/>
    <cellStyle name="Millares 16 4 4" xfId="716" xr:uid="{6659A12B-9B3E-4DB4-A70F-F9F87FD82D48}"/>
    <cellStyle name="Millares 16 4 4 10" xfId="43725" xr:uid="{4DBBA657-A96A-4A52-AD4B-2C3F3CA22A84}"/>
    <cellStyle name="Millares 16 4 4 11" xfId="50329" xr:uid="{11C2C0D9-755C-4EE8-A008-6D49FD5A76FD}"/>
    <cellStyle name="Millares 16 4 4 2" xfId="1662" xr:uid="{12D67CAA-DC8E-41FB-81E5-94770FA56A96}"/>
    <cellStyle name="Millares 16 4 4 2 2" xfId="4491" xr:uid="{56DE5404-2F47-42F0-9FC3-1F5C0BFB1E3C}"/>
    <cellStyle name="Millares 16 4 4 2 2 2" xfId="12757" xr:uid="{AFF8B549-B271-425F-85B2-778D9B26F581}"/>
    <cellStyle name="Millares 16 4 4 2 2 2 2" xfId="34260" xr:uid="{DC8CE23A-D433-4E4D-A1B7-4EE9530C77AB}"/>
    <cellStyle name="Millares 16 4 4 2 2 3" xfId="19392" xr:uid="{4F7F5F37-27FC-4176-8C3F-0AE256CB35A5}"/>
    <cellStyle name="Millares 16 4 4 2 2 3 2" xfId="40895" xr:uid="{AC239DE2-EB8A-4E0D-BF56-E66B8A0974DB}"/>
    <cellStyle name="Millares 16 4 4 2 2 4" xfId="25997" xr:uid="{664ED545-1CED-4F77-93B6-731E461780A7}"/>
    <cellStyle name="Millares 16 4 4 2 2 5" xfId="47500" xr:uid="{D5542F72-ABE3-45E7-9115-150344242B2D}"/>
    <cellStyle name="Millares 16 4 4 2 2 6" xfId="54104" xr:uid="{D83DBFEB-EEC6-413D-B2FD-393BFB77667B}"/>
    <cellStyle name="Millares 16 4 4 2 3" xfId="6630" xr:uid="{44475823-DCB8-4D13-9431-7F8DCEFE447A}"/>
    <cellStyle name="Millares 16 4 4 2 3 2" xfId="14896" xr:uid="{E8FF0312-E6A4-48E1-B7FE-16C0DE5B2794}"/>
    <cellStyle name="Millares 16 4 4 2 3 2 2" xfId="36399" xr:uid="{E75AA3E9-7C9B-4A48-94B0-67A954EF91A3}"/>
    <cellStyle name="Millares 16 4 4 2 3 3" xfId="21531" xr:uid="{74252714-9164-4DF7-B665-B7F553622FE1}"/>
    <cellStyle name="Millares 16 4 4 2 3 3 2" xfId="43034" xr:uid="{A25200C7-610C-4932-9537-E4920F3ED8EA}"/>
    <cellStyle name="Millares 16 4 4 2 3 4" xfId="28136" xr:uid="{E0A99FC1-4FED-4A16-B3A4-A257EF94DB2D}"/>
    <cellStyle name="Millares 16 4 4 2 3 5" xfId="49639" xr:uid="{DA65DF07-B09F-46A0-A903-3BF2133C9575}"/>
    <cellStyle name="Millares 16 4 4 2 3 6" xfId="56243" xr:uid="{43316A90-7497-41CB-BF02-DC4D8BC54871}"/>
    <cellStyle name="Millares 16 4 4 2 4" xfId="8271" xr:uid="{FB278ACC-7D5D-4702-8570-FBC78FD3E81D}"/>
    <cellStyle name="Millares 16 4 4 2 4 2" xfId="29774" xr:uid="{512E0BAE-508B-4F23-8258-2E67FA5894A0}"/>
    <cellStyle name="Millares 16 4 4 2 5" xfId="9928" xr:uid="{404B19F7-163B-426D-8D9A-DB275D3A127A}"/>
    <cellStyle name="Millares 16 4 4 2 5 2" xfId="31431" xr:uid="{6A795165-E880-4076-97EA-AB550CBD4FF4}"/>
    <cellStyle name="Millares 16 4 4 2 6" xfId="16563" xr:uid="{68BF2D77-8D91-45D1-AF3D-DCBE1D73D275}"/>
    <cellStyle name="Millares 16 4 4 2 6 2" xfId="38066" xr:uid="{4DE519BC-2E6A-4A57-88A1-34506AC973AE}"/>
    <cellStyle name="Millares 16 4 4 2 7" xfId="23168" xr:uid="{9B56305D-247B-4E08-8B50-2D685BADC06C}"/>
    <cellStyle name="Millares 16 4 4 2 8" xfId="44671" xr:uid="{4FBD2A8A-0D92-4754-932C-A51F2F66CBD4}"/>
    <cellStyle name="Millares 16 4 4 2 9" xfId="51275" xr:uid="{3788BAC4-3603-4B15-8C01-1593D20EB562}"/>
    <cellStyle name="Millares 16 4 4 3" xfId="2349" xr:uid="{D27175F8-6092-4E10-B471-1E32A8A09775}"/>
    <cellStyle name="Millares 16 4 4 3 2" xfId="10615" xr:uid="{9E7AC97A-5027-462B-8C89-29D40ACDA1AB}"/>
    <cellStyle name="Millares 16 4 4 3 2 2" xfId="32118" xr:uid="{C3BC6368-C2C6-4AFD-B1BF-CD8985D85F11}"/>
    <cellStyle name="Millares 16 4 4 3 3" xfId="17250" xr:uid="{32CCC927-DCD5-4CD6-BA20-292B0A2BA3F9}"/>
    <cellStyle name="Millares 16 4 4 3 3 2" xfId="38753" xr:uid="{7C164C8D-D336-42C2-9B4C-8BC62F411AAB}"/>
    <cellStyle name="Millares 16 4 4 3 4" xfId="23855" xr:uid="{1AB03993-25D4-4FEF-AAF8-75BF5F96578C}"/>
    <cellStyle name="Millares 16 4 4 3 5" xfId="45358" xr:uid="{64320501-4E62-4F1D-BEE8-F30A6145896A}"/>
    <cellStyle name="Millares 16 4 4 3 6" xfId="51962" xr:uid="{5979EB90-AF8D-4794-9298-82569D33B370}"/>
    <cellStyle name="Millares 16 4 4 4" xfId="3545" xr:uid="{0DBA2D41-61EE-4F31-90FB-AC9A62BD7A21}"/>
    <cellStyle name="Millares 16 4 4 4 2" xfId="11811" xr:uid="{795EAF51-7F3F-452E-85E5-5E610FAFD8DF}"/>
    <cellStyle name="Millares 16 4 4 4 2 2" xfId="33314" xr:uid="{9CAFAC1B-1277-4FF1-97A5-F15A98F465B0}"/>
    <cellStyle name="Millares 16 4 4 4 3" xfId="18446" xr:uid="{30C6B21D-31FD-4A20-B72D-A41035E030F1}"/>
    <cellStyle name="Millares 16 4 4 4 3 2" xfId="39949" xr:uid="{A7C73DD7-EC0D-42C3-A4E8-97DB2DB3641B}"/>
    <cellStyle name="Millares 16 4 4 4 4" xfId="25051" xr:uid="{BA8D5C72-6ECE-4891-9A8E-7AFFE9D4E4B4}"/>
    <cellStyle name="Millares 16 4 4 4 5" xfId="46554" xr:uid="{C62EF199-BD18-4587-BCE4-3298051BD99B}"/>
    <cellStyle name="Millares 16 4 4 4 6" xfId="53158" xr:uid="{F453AEDD-CF4E-4A76-B9FC-1783B33039C2}"/>
    <cellStyle name="Millares 16 4 4 5" xfId="5684" xr:uid="{AEDB7806-33F4-47D0-BE96-049396F35EC1}"/>
    <cellStyle name="Millares 16 4 4 5 2" xfId="13950" xr:uid="{4BEC8AE9-BF28-4C98-9AC0-EA560F6EFD46}"/>
    <cellStyle name="Millares 16 4 4 5 2 2" xfId="35453" xr:uid="{78059380-7BF5-4266-B136-3F2EFDD096C1}"/>
    <cellStyle name="Millares 16 4 4 5 3" xfId="20585" xr:uid="{7F099E14-CDCC-40D9-87AD-610676D7D325}"/>
    <cellStyle name="Millares 16 4 4 5 3 2" xfId="42088" xr:uid="{1EB78D3C-C28F-4C55-A3C5-61C4A5AAD8A7}"/>
    <cellStyle name="Millares 16 4 4 5 4" xfId="27190" xr:uid="{25D830C0-9662-46E4-B853-DF4BA607D803}"/>
    <cellStyle name="Millares 16 4 4 5 5" xfId="48693" xr:uid="{6337C50E-1462-4887-A8CE-2FDFF4B1A294}"/>
    <cellStyle name="Millares 16 4 4 5 6" xfId="55297" xr:uid="{1C5AF72D-69D3-4AAB-B8F6-4C8C7F9512A8}"/>
    <cellStyle name="Millares 16 4 4 6" xfId="7325" xr:uid="{CE466109-EF37-45B8-AF4E-FBF405F5D038}"/>
    <cellStyle name="Millares 16 4 4 6 2" xfId="28828" xr:uid="{BD3CD63E-EAA4-4616-A553-55B7444B800B}"/>
    <cellStyle name="Millares 16 4 4 7" xfId="8982" xr:uid="{76CDA446-3EE6-4F40-8EE2-9D5409F1E310}"/>
    <cellStyle name="Millares 16 4 4 7 2" xfId="30485" xr:uid="{3D226C9F-ACEF-436B-B83A-09FD8DCED774}"/>
    <cellStyle name="Millares 16 4 4 8" xfId="15617" xr:uid="{C953C1AE-F329-467A-935D-5203E8135B9A}"/>
    <cellStyle name="Millares 16 4 4 8 2" xfId="37120" xr:uid="{603D7267-9873-489E-9E7E-B7BA868E52B3}"/>
    <cellStyle name="Millares 16 4 4 9" xfId="22222" xr:uid="{76B0A016-286A-47EA-8367-3473F2146E58}"/>
    <cellStyle name="Millares 16 4 5" xfId="985" xr:uid="{99266C5D-EE2A-4BD3-8B62-6D69097E8E7B}"/>
    <cellStyle name="Millares 16 4 5 2" xfId="3814" xr:uid="{68ACEDDB-5481-413A-92E4-D2A57390E13E}"/>
    <cellStyle name="Millares 16 4 5 2 2" xfId="12080" xr:uid="{EA54375B-DABD-4B83-94B1-D94DE6C2288E}"/>
    <cellStyle name="Millares 16 4 5 2 2 2" xfId="33583" xr:uid="{55F3BEDB-35BD-4981-8715-673209F087B2}"/>
    <cellStyle name="Millares 16 4 5 2 3" xfId="18715" xr:uid="{385B624A-2DE3-443C-9EE4-D8C7AE5ABBCF}"/>
    <cellStyle name="Millares 16 4 5 2 3 2" xfId="40218" xr:uid="{32A209F2-6BF3-4F70-8900-AF89A52D1BC2}"/>
    <cellStyle name="Millares 16 4 5 2 4" xfId="25320" xr:uid="{6F2C262B-9E72-405E-8932-6A338C1C1806}"/>
    <cellStyle name="Millares 16 4 5 2 5" xfId="46823" xr:uid="{4C7C91A2-11B9-4774-892D-534067F12EEA}"/>
    <cellStyle name="Millares 16 4 5 2 6" xfId="53427" xr:uid="{2D3DE167-E918-4C13-AA4B-AC689653DEF1}"/>
    <cellStyle name="Millares 16 4 5 3" xfId="5953" xr:uid="{8B721924-0A54-47B2-8833-46F496A8F03D}"/>
    <cellStyle name="Millares 16 4 5 3 2" xfId="14219" xr:uid="{AA68A124-A3DA-488C-8216-85C22DDC59DC}"/>
    <cellStyle name="Millares 16 4 5 3 2 2" xfId="35722" xr:uid="{98CA5106-DFD2-495E-9333-E1C0A1463ACF}"/>
    <cellStyle name="Millares 16 4 5 3 3" xfId="20854" xr:uid="{0B63C2A6-1A84-4329-A51C-2FFF505AAF69}"/>
    <cellStyle name="Millares 16 4 5 3 3 2" xfId="42357" xr:uid="{4B4C2399-0D7D-4C96-A281-2892396928C3}"/>
    <cellStyle name="Millares 16 4 5 3 4" xfId="27459" xr:uid="{883F46B7-0894-4AFC-8F9C-A8E92149909A}"/>
    <cellStyle name="Millares 16 4 5 3 5" xfId="48962" xr:uid="{2FACA3BD-A9F5-4C0C-9DF9-C06A0727205E}"/>
    <cellStyle name="Millares 16 4 5 3 6" xfId="55566" xr:uid="{79FCC218-1F77-43B1-9C86-8CC6865BD62F}"/>
    <cellStyle name="Millares 16 4 5 4" xfId="7594" xr:uid="{CCE9CC16-BCF0-4BDD-9787-D71A757CE379}"/>
    <cellStyle name="Millares 16 4 5 4 2" xfId="29097" xr:uid="{DDCA250D-E46A-4911-82D6-4AE8E0639836}"/>
    <cellStyle name="Millares 16 4 5 5" xfId="9251" xr:uid="{991BFBD7-52C2-47F5-873E-1A9E7A4906F4}"/>
    <cellStyle name="Millares 16 4 5 5 2" xfId="30754" xr:uid="{18793969-4502-4C44-B523-C567AE3642BA}"/>
    <cellStyle name="Millares 16 4 5 6" xfId="15886" xr:uid="{86730E8C-9716-4D1C-AF5B-540C4ACF51D2}"/>
    <cellStyle name="Millares 16 4 5 6 2" xfId="37389" xr:uid="{7CC07CDD-DAC6-4383-B3C6-211360C24945}"/>
    <cellStyle name="Millares 16 4 5 7" xfId="22491" xr:uid="{C145B9E1-BB34-448F-BBC4-3241DC04C9D7}"/>
    <cellStyle name="Millares 16 4 5 8" xfId="43994" xr:uid="{C0CCF895-7C83-47D4-9461-55F630F3DEF9}"/>
    <cellStyle name="Millares 16 4 5 9" xfId="50598" xr:uid="{7D0B17CD-4AB5-4A99-B200-345663344A61}"/>
    <cellStyle name="Millares 16 4 6" xfId="1245" xr:uid="{C72F6E13-1C89-469C-B0AD-2A80A89C152D}"/>
    <cellStyle name="Millares 16 4 6 2" xfId="4074" xr:uid="{CDFF816F-4AA5-4DE7-B7F6-D14BC8FBF2F8}"/>
    <cellStyle name="Millares 16 4 6 2 2" xfId="12340" xr:uid="{C8C8A139-9213-4230-987F-2D7E4C535A2E}"/>
    <cellStyle name="Millares 16 4 6 2 2 2" xfId="33843" xr:uid="{A2698FD6-7CBD-4D2E-A40C-D30F0CFB29F5}"/>
    <cellStyle name="Millares 16 4 6 2 3" xfId="18975" xr:uid="{187D2C40-658C-4ECE-B48C-3BAE70B24857}"/>
    <cellStyle name="Millares 16 4 6 2 3 2" xfId="40478" xr:uid="{41281132-BF97-4018-83B2-6DBBC68D6F3F}"/>
    <cellStyle name="Millares 16 4 6 2 4" xfId="25580" xr:uid="{4B21DE4E-8367-400C-9A6D-9ED65DBB3EE5}"/>
    <cellStyle name="Millares 16 4 6 2 5" xfId="47083" xr:uid="{11F1E372-E687-4647-8435-E4843974E92F}"/>
    <cellStyle name="Millares 16 4 6 2 6" xfId="53687" xr:uid="{12485698-A963-4CF7-BCBE-07002D642D4F}"/>
    <cellStyle name="Millares 16 4 6 3" xfId="6213" xr:uid="{0F426DAB-FD18-4ED8-8921-020AD168DABE}"/>
    <cellStyle name="Millares 16 4 6 3 2" xfId="14479" xr:uid="{B682A8DA-21E4-48E0-AF76-75D75DC25D1B}"/>
    <cellStyle name="Millares 16 4 6 3 2 2" xfId="35982" xr:uid="{59F52CD2-D4A6-4C23-B702-C5FFCF13F8AE}"/>
    <cellStyle name="Millares 16 4 6 3 3" xfId="21114" xr:uid="{CDE42F53-B844-4957-993F-786BCCDC3095}"/>
    <cellStyle name="Millares 16 4 6 3 3 2" xfId="42617" xr:uid="{D528333A-5405-4CB7-869B-1F0F3129D0A3}"/>
    <cellStyle name="Millares 16 4 6 3 4" xfId="27719" xr:uid="{25FD2905-AC94-4ACF-BA6E-BD520ACAB98E}"/>
    <cellStyle name="Millares 16 4 6 3 5" xfId="49222" xr:uid="{20A4A3EB-4A86-4299-9068-9F7D3506D071}"/>
    <cellStyle name="Millares 16 4 6 3 6" xfId="55826" xr:uid="{FE2C1958-8641-407F-A8FD-6FB3B0A5562A}"/>
    <cellStyle name="Millares 16 4 6 4" xfId="7854" xr:uid="{CB050376-D8DD-4F00-A6E0-06CD2333678D}"/>
    <cellStyle name="Millares 16 4 6 4 2" xfId="29357" xr:uid="{698CC851-7A65-47C0-B523-146BACCE2F76}"/>
    <cellStyle name="Millares 16 4 6 5" xfId="9511" xr:uid="{FB065435-9A9E-4B2D-AE1B-8EC43F812C39}"/>
    <cellStyle name="Millares 16 4 6 5 2" xfId="31014" xr:uid="{47D2BEF2-42A3-4942-9304-04846B82E431}"/>
    <cellStyle name="Millares 16 4 6 6" xfId="16146" xr:uid="{B73C6019-C040-478E-975F-40F83C9C0629}"/>
    <cellStyle name="Millares 16 4 6 6 2" xfId="37649" xr:uid="{5A416A1F-6BA0-418B-A326-791638058B77}"/>
    <cellStyle name="Millares 16 4 6 7" xfId="22751" xr:uid="{A5BB2131-0009-4F7F-8F7A-35F91349A66A}"/>
    <cellStyle name="Millares 16 4 6 8" xfId="44254" xr:uid="{52CD8529-6517-4B65-87EF-062B452A3F0D}"/>
    <cellStyle name="Millares 16 4 6 9" xfId="50858" xr:uid="{481446B1-A3CF-43D4-84CE-2A6E43140AEA}"/>
    <cellStyle name="Millares 16 4 7" xfId="1933" xr:uid="{59A97578-F1C5-4FAE-A2D9-ADDA92F435E4}"/>
    <cellStyle name="Millares 16 4 7 2" xfId="10199" xr:uid="{B2A5B5A8-4079-4F67-8AB0-60CF1AB254E5}"/>
    <cellStyle name="Millares 16 4 7 2 2" xfId="31702" xr:uid="{F8505FFA-2A34-4DCE-A368-834B827F003E}"/>
    <cellStyle name="Millares 16 4 7 3" xfId="16834" xr:uid="{7C1F1241-9450-4CFE-B367-AF84F1F7E68B}"/>
    <cellStyle name="Millares 16 4 7 3 2" xfId="38337" xr:uid="{DC449BDE-6FE4-491C-8E98-FA4DB810CEF4}"/>
    <cellStyle name="Millares 16 4 7 4" xfId="23439" xr:uid="{F7631BDE-733C-4948-84A2-74C35101CE96}"/>
    <cellStyle name="Millares 16 4 7 5" xfId="44942" xr:uid="{9C204BD3-31BF-47A2-8926-A5EB1D002B9C}"/>
    <cellStyle name="Millares 16 4 7 6" xfId="51546" xr:uid="{C443BC84-A901-4AC2-9C66-80A673D19464}"/>
    <cellStyle name="Millares 16 4 8" xfId="2618" xr:uid="{36A25B7D-F626-4BF8-A6DB-C1B942F726D2}"/>
    <cellStyle name="Millares 16 4 8 2" xfId="10884" xr:uid="{CFC095D7-4196-4A93-86D4-4A412334D92F}"/>
    <cellStyle name="Millares 16 4 8 2 2" xfId="32387" xr:uid="{32433882-BEA4-45A7-8C83-C5E7611A030A}"/>
    <cellStyle name="Millares 16 4 8 3" xfId="17519" xr:uid="{F2B08B95-90F1-4DD5-830C-C8FCA4F1AD60}"/>
    <cellStyle name="Millares 16 4 8 3 2" xfId="39022" xr:uid="{1844A23B-4E74-4E3D-9411-F96D042584D1}"/>
    <cellStyle name="Millares 16 4 8 4" xfId="24124" xr:uid="{AAAFC102-9D6E-4EFC-BB6E-618A931D6C46}"/>
    <cellStyle name="Millares 16 4 8 5" xfId="45627" xr:uid="{6E74184A-E730-454C-936B-F51405248808}"/>
    <cellStyle name="Millares 16 4 8 6" xfId="52231" xr:uid="{976B1951-3E6B-4A93-A515-E6D64B3A8B23}"/>
    <cellStyle name="Millares 16 4 9" xfId="3129" xr:uid="{AAEC1CB8-D059-4D9D-9309-17ABC66754C1}"/>
    <cellStyle name="Millares 16 4 9 2" xfId="11395" xr:uid="{18ACF254-B7F2-4BC9-999F-F3B8DDF3C29F}"/>
    <cellStyle name="Millares 16 4 9 2 2" xfId="32898" xr:uid="{6702B487-1F39-46AE-8D53-0B135B18CD4F}"/>
    <cellStyle name="Millares 16 4 9 3" xfId="18030" xr:uid="{1A9DCBE9-B89F-47B5-B032-E8F2DAC543C6}"/>
    <cellStyle name="Millares 16 4 9 3 2" xfId="39533" xr:uid="{CC91C532-C85F-43CA-A681-FADB81D19D6C}"/>
    <cellStyle name="Millares 16 4 9 4" xfId="24635" xr:uid="{45A0F80B-22B5-4DBC-8EDC-E66E4239E31A}"/>
    <cellStyle name="Millares 16 4 9 5" xfId="46138" xr:uid="{ACBADF51-8F2F-4361-98C8-8DD2E4558F06}"/>
    <cellStyle name="Millares 16 4 9 6" xfId="52742" xr:uid="{5925E7F3-36AF-42F5-B182-ED3B2C73E7C4}"/>
    <cellStyle name="Millares 16 5" xfId="469" xr:uid="{A7D45D79-77E6-43C4-BD9A-56BB829C21D4}"/>
    <cellStyle name="Millares 16 5 10" xfId="7080" xr:uid="{62304CAC-C649-4939-A6FB-ACA9A2216A0F}"/>
    <cellStyle name="Millares 16 5 10 2" xfId="28583" xr:uid="{AF7B8420-60D1-4ED9-852D-7427B7AE2F29}"/>
    <cellStyle name="Millares 16 5 11" xfId="8736" xr:uid="{2CCF08AE-0CFB-493E-A264-DD1B64420BBA}"/>
    <cellStyle name="Millares 16 5 11 2" xfId="30239" xr:uid="{C94C503F-A04D-4802-B686-202C30B1E81B}"/>
    <cellStyle name="Millares 16 5 12" xfId="15372" xr:uid="{9CBA0B28-6E10-41F2-BE2C-D716B6ED55AD}"/>
    <cellStyle name="Millares 16 5 12 2" xfId="36875" xr:uid="{A75A77F0-E531-4263-9618-DB6ACFCC0C49}"/>
    <cellStyle name="Millares 16 5 13" xfId="21977" xr:uid="{77190D09-A1DE-4F02-B830-3E58117D747B}"/>
    <cellStyle name="Millares 16 5 14" xfId="43480" xr:uid="{2F3D2FD4-C9E4-49D3-AEB3-345C554FFE06}"/>
    <cellStyle name="Millares 16 5 15" xfId="50084" xr:uid="{686AAE7A-3731-4EE9-8C74-055249D3F78D}"/>
    <cellStyle name="Millares 16 5 2" xfId="751" xr:uid="{635FB15F-15CC-46D2-923A-F3B8424AEB37}"/>
    <cellStyle name="Millares 16 5 2 10" xfId="15652" xr:uid="{78273DEA-D60E-45DB-AA91-F828F7FA44FA}"/>
    <cellStyle name="Millares 16 5 2 10 2" xfId="37155" xr:uid="{0EE82556-FD82-4980-BD53-32D186B599B1}"/>
    <cellStyle name="Millares 16 5 2 11" xfId="22257" xr:uid="{9FDD5DE7-6073-476F-8A61-DF1F52CDDE1E}"/>
    <cellStyle name="Millares 16 5 2 12" xfId="43760" xr:uid="{D9A20C91-056B-4CF8-A492-1EF9AB460C85}"/>
    <cellStyle name="Millares 16 5 2 13" xfId="50364" xr:uid="{5DC88DB9-0A8D-418F-8A8D-425C67C15E6F}"/>
    <cellStyle name="Millares 16 5 2 2" xfId="1697" xr:uid="{F069243F-F999-40A7-859F-CA659B83F7EA}"/>
    <cellStyle name="Millares 16 5 2 2 2" xfId="4526" xr:uid="{EEBEC09B-8A6E-460A-ACE9-84CA70F0DA05}"/>
    <cellStyle name="Millares 16 5 2 2 2 2" xfId="12792" xr:uid="{987A4591-D61C-446B-B1F2-F15B45346BF4}"/>
    <cellStyle name="Millares 16 5 2 2 2 2 2" xfId="34295" xr:uid="{4E235E0F-1CFA-4047-ADF3-5B9AA078488B}"/>
    <cellStyle name="Millares 16 5 2 2 2 3" xfId="19427" xr:uid="{55C08AB4-19F2-459E-816D-C0C7CF5D8566}"/>
    <cellStyle name="Millares 16 5 2 2 2 3 2" xfId="40930" xr:uid="{94B3BE47-02FC-4113-9E0E-630C54AD762A}"/>
    <cellStyle name="Millares 16 5 2 2 2 4" xfId="26032" xr:uid="{E9F5FE04-018F-447F-A816-FB994A3AB72B}"/>
    <cellStyle name="Millares 16 5 2 2 2 5" xfId="47535" xr:uid="{70312218-172B-4C15-BB11-5F9ED7160EA1}"/>
    <cellStyle name="Millares 16 5 2 2 2 6" xfId="54139" xr:uid="{008D19B9-659A-4F7F-B4D1-A48766D1A9C1}"/>
    <cellStyle name="Millares 16 5 2 2 3" xfId="6665" xr:uid="{D36AAB1E-F140-4AD9-927B-3328190DC551}"/>
    <cellStyle name="Millares 16 5 2 2 3 2" xfId="14931" xr:uid="{27304222-C03E-4F3C-8A00-2DBCD87B080C}"/>
    <cellStyle name="Millares 16 5 2 2 3 2 2" xfId="36434" xr:uid="{D589BEEE-AB92-490A-B382-FC8FE6F74277}"/>
    <cellStyle name="Millares 16 5 2 2 3 3" xfId="21566" xr:uid="{95096702-E8E3-4811-AECD-AE511FF5FE91}"/>
    <cellStyle name="Millares 16 5 2 2 3 3 2" xfId="43069" xr:uid="{F14A0B25-2AC6-40BD-BCC6-DA5C64C42054}"/>
    <cellStyle name="Millares 16 5 2 2 3 4" xfId="28171" xr:uid="{D3583111-0ECE-42C2-B51F-DE5315DC68E5}"/>
    <cellStyle name="Millares 16 5 2 2 3 5" xfId="49674" xr:uid="{3928D652-0308-4415-852B-D662ADF524AD}"/>
    <cellStyle name="Millares 16 5 2 2 3 6" xfId="56278" xr:uid="{BF3C2CED-6E38-4FEC-B594-83F3069A197F}"/>
    <cellStyle name="Millares 16 5 2 2 4" xfId="8306" xr:uid="{FC620643-A0A5-4D50-BB47-9989D1646FA5}"/>
    <cellStyle name="Millares 16 5 2 2 4 2" xfId="29809" xr:uid="{4A25EC36-C693-4310-8F83-B4E99D7C60FD}"/>
    <cellStyle name="Millares 16 5 2 2 5" xfId="9963" xr:uid="{95A630E0-8741-4399-8F07-7EFA99B610F1}"/>
    <cellStyle name="Millares 16 5 2 2 5 2" xfId="31466" xr:uid="{90364231-E223-4530-AF63-136BAA3CD310}"/>
    <cellStyle name="Millares 16 5 2 2 6" xfId="16598" xr:uid="{BB21DC50-E351-431A-8C73-20F52CDCD9F7}"/>
    <cellStyle name="Millares 16 5 2 2 6 2" xfId="38101" xr:uid="{9C7C2CAA-D727-4188-8B99-DA36D4DB64E0}"/>
    <cellStyle name="Millares 16 5 2 2 7" xfId="23203" xr:uid="{496B4C8E-6236-43D0-9710-5E8FE29F5DE4}"/>
    <cellStyle name="Millares 16 5 2 2 8" xfId="44706" xr:uid="{93DC43FB-98D7-4948-91EA-CC970A95AC63}"/>
    <cellStyle name="Millares 16 5 2 2 9" xfId="51310" xr:uid="{AAA24D79-E79D-4AF6-A668-EDF0ACB4F115}"/>
    <cellStyle name="Millares 16 5 2 3" xfId="2384" xr:uid="{12D48AB5-6B1C-4BCD-AA92-7CB71FF996E1}"/>
    <cellStyle name="Millares 16 5 2 3 2" xfId="10650" xr:uid="{1C81756D-B264-48CA-880C-497AADD1C68C}"/>
    <cellStyle name="Millares 16 5 2 3 2 2" xfId="32153" xr:uid="{05314C42-17CC-4ECB-A7FE-EC23219C95E4}"/>
    <cellStyle name="Millares 16 5 2 3 3" xfId="17285" xr:uid="{B5AF67B8-C4FF-4B30-9D3B-253B4AC03A25}"/>
    <cellStyle name="Millares 16 5 2 3 3 2" xfId="38788" xr:uid="{EBF06473-D268-4122-8E41-1659155E1A18}"/>
    <cellStyle name="Millares 16 5 2 3 4" xfId="23890" xr:uid="{5640AC83-62C2-4C15-B726-F835106E3811}"/>
    <cellStyle name="Millares 16 5 2 3 5" xfId="45393" xr:uid="{22E7D534-281A-477E-890B-40A2E7E33B86}"/>
    <cellStyle name="Millares 16 5 2 3 6" xfId="51997" xr:uid="{81671A62-47B2-49A8-B642-6EC453789D3E}"/>
    <cellStyle name="Millares 16 5 2 4" xfId="2901" xr:uid="{6BEE1D80-A8FC-4983-99C0-6DC2589FCA1D}"/>
    <cellStyle name="Millares 16 5 2 4 2" xfId="11167" xr:uid="{7BB6CC90-0E50-4DA6-92C8-5D694BA6E497}"/>
    <cellStyle name="Millares 16 5 2 4 2 2" xfId="32670" xr:uid="{12CCD963-9F34-469A-86E4-4F2B1778F931}"/>
    <cellStyle name="Millares 16 5 2 4 3" xfId="17802" xr:uid="{C2FC7D31-8A86-4DAD-95F1-3002B7F17497}"/>
    <cellStyle name="Millares 16 5 2 4 3 2" xfId="39305" xr:uid="{253541FC-887F-49DC-961E-E65608E751D3}"/>
    <cellStyle name="Millares 16 5 2 4 4" xfId="24407" xr:uid="{297C8DF0-78B4-4089-8B26-A89236FF9D93}"/>
    <cellStyle name="Millares 16 5 2 4 5" xfId="45910" xr:uid="{B5CA0F19-465E-4B83-A930-9279601DFD0D}"/>
    <cellStyle name="Millares 16 5 2 4 6" xfId="52514" xr:uid="{F34EF1A5-601A-44F7-BCAB-4DBA1616EBFD}"/>
    <cellStyle name="Millares 16 5 2 5" xfId="3580" xr:uid="{8C6E8436-313F-492E-B9CB-48A1A08CFBA5}"/>
    <cellStyle name="Millares 16 5 2 5 2" xfId="11846" xr:uid="{A4F24EF9-8DBA-4CB7-8403-1FFD7997AA99}"/>
    <cellStyle name="Millares 16 5 2 5 2 2" xfId="33349" xr:uid="{87CD2E11-976E-4B5C-8D8E-E71D784909EC}"/>
    <cellStyle name="Millares 16 5 2 5 3" xfId="18481" xr:uid="{8A799E17-920D-4BE6-872F-95755262398B}"/>
    <cellStyle name="Millares 16 5 2 5 3 2" xfId="39984" xr:uid="{A1E95EBF-941D-49E9-A537-896151347DCE}"/>
    <cellStyle name="Millares 16 5 2 5 4" xfId="25086" xr:uid="{6B8BDE3B-1D34-4D60-8576-B154CFB59E7D}"/>
    <cellStyle name="Millares 16 5 2 5 5" xfId="46589" xr:uid="{E92BA3AE-D41A-4C65-9580-ECF0FB0C2365}"/>
    <cellStyle name="Millares 16 5 2 5 6" xfId="53193" xr:uid="{18382CD4-6AE3-433C-832F-EA73F0827329}"/>
    <cellStyle name="Millares 16 5 2 6" xfId="5045" xr:uid="{35A3859C-D194-495E-83E9-5CA44D342F8E}"/>
    <cellStyle name="Millares 16 5 2 6 2" xfId="13311" xr:uid="{A6A3D264-2FE4-4A26-A3D7-9CE5140048A1}"/>
    <cellStyle name="Millares 16 5 2 6 2 2" xfId="34814" xr:uid="{56F2A9CA-EA73-4552-87CD-EAA61CB21CA0}"/>
    <cellStyle name="Millares 16 5 2 6 3" xfId="19946" xr:uid="{3252246C-A39A-4C82-A94E-681AA52B81E2}"/>
    <cellStyle name="Millares 16 5 2 6 3 2" xfId="41449" xr:uid="{98645864-77C6-4278-B45D-051D2956DCDE}"/>
    <cellStyle name="Millares 16 5 2 6 4" xfId="26551" xr:uid="{3F43F4A3-DDE4-45C6-A0BB-3F2B551AE3AE}"/>
    <cellStyle name="Millares 16 5 2 6 5" xfId="48054" xr:uid="{3D6CA1BF-54B1-43CB-9E3E-9543B7D5E9E1}"/>
    <cellStyle name="Millares 16 5 2 6 6" xfId="54658" xr:uid="{7C3FD1FE-1DE4-4786-BA35-EC924FFADCCE}"/>
    <cellStyle name="Millares 16 5 2 7" xfId="5719" xr:uid="{334E426D-A9FD-41DF-A8C6-2981BD4992CF}"/>
    <cellStyle name="Millares 16 5 2 7 2" xfId="13985" xr:uid="{183F54D7-BFE8-444F-A6CD-E8B7DD3BCA02}"/>
    <cellStyle name="Millares 16 5 2 7 2 2" xfId="35488" xr:uid="{40CA149F-DB8E-42B3-94F7-3A67AF2B81F9}"/>
    <cellStyle name="Millares 16 5 2 7 3" xfId="20620" xr:uid="{30CD4D47-5F54-4F8A-91C7-B84683FCEF3F}"/>
    <cellStyle name="Millares 16 5 2 7 3 2" xfId="42123" xr:uid="{D014B188-0B8B-453F-8CE4-DA97F4FA68AC}"/>
    <cellStyle name="Millares 16 5 2 7 4" xfId="27225" xr:uid="{6E5922B8-B50B-4BEA-BBA5-024A6A0554BF}"/>
    <cellStyle name="Millares 16 5 2 7 5" xfId="48728" xr:uid="{091AE825-F8B0-4569-8B68-BFEE5D1DE7F6}"/>
    <cellStyle name="Millares 16 5 2 7 6" xfId="55332" xr:uid="{B724B868-13ED-4AF8-BDC3-6840C75E8011}"/>
    <cellStyle name="Millares 16 5 2 8" xfId="7360" xr:uid="{75C6571F-5548-4ADE-BEB7-650DBAC2C2CB}"/>
    <cellStyle name="Millares 16 5 2 8 2" xfId="28863" xr:uid="{6B490742-34EE-4524-B3BF-4B7D83659074}"/>
    <cellStyle name="Millares 16 5 2 9" xfId="9017" xr:uid="{9B6F2BA1-052F-459B-BB22-5A6C2D1A63C8}"/>
    <cellStyle name="Millares 16 5 2 9 2" xfId="30520" xr:uid="{43E2D1AD-6496-4514-9ED2-8A650A964061}"/>
    <cellStyle name="Millares 16 5 3" xfId="1021" xr:uid="{08C7BB57-8C5C-4738-AA8F-A12149714D93}"/>
    <cellStyle name="Millares 16 5 3 2" xfId="3850" xr:uid="{DC8514AA-F810-4FE7-A21A-74601EDA7D4A}"/>
    <cellStyle name="Millares 16 5 3 2 2" xfId="12116" xr:uid="{8C6BE7EC-5042-470D-AB25-D37BE9749528}"/>
    <cellStyle name="Millares 16 5 3 2 2 2" xfId="33619" xr:uid="{D6F7BD15-5577-45FF-8168-74B09CAC3123}"/>
    <cellStyle name="Millares 16 5 3 2 3" xfId="18751" xr:uid="{1B45EC64-5A4E-4486-8104-77679EDE1808}"/>
    <cellStyle name="Millares 16 5 3 2 3 2" xfId="40254" xr:uid="{5E6748A7-137B-4BB6-B249-D25F8632DB2E}"/>
    <cellStyle name="Millares 16 5 3 2 4" xfId="25356" xr:uid="{C01AAA28-A699-45FE-98A7-E996A4506814}"/>
    <cellStyle name="Millares 16 5 3 2 5" xfId="46859" xr:uid="{253652A4-7B01-4A63-AF18-280E30764AEC}"/>
    <cellStyle name="Millares 16 5 3 2 6" xfId="53463" xr:uid="{7B7821AC-505A-4AE6-BDEF-EED4E0F1746F}"/>
    <cellStyle name="Millares 16 5 3 3" xfId="5989" xr:uid="{FE440DD4-A8C0-4DE7-AE5F-BB83E87753F0}"/>
    <cellStyle name="Millares 16 5 3 3 2" xfId="14255" xr:uid="{9E617869-DC2A-41D1-9E24-ECF84CFEDC0F}"/>
    <cellStyle name="Millares 16 5 3 3 2 2" xfId="35758" xr:uid="{D4A866BF-803F-4F7E-A8AC-1DE9CF928599}"/>
    <cellStyle name="Millares 16 5 3 3 3" xfId="20890" xr:uid="{3F3E5A19-D4D9-4D94-9197-100E670E18FD}"/>
    <cellStyle name="Millares 16 5 3 3 3 2" xfId="42393" xr:uid="{779B30EA-6145-4C94-A191-E6A93326C971}"/>
    <cellStyle name="Millares 16 5 3 3 4" xfId="27495" xr:uid="{E5984BCB-2EAC-47DB-87B3-3D155696EB24}"/>
    <cellStyle name="Millares 16 5 3 3 5" xfId="48998" xr:uid="{37E79329-DA83-4231-B5AC-864AA7FA5750}"/>
    <cellStyle name="Millares 16 5 3 3 6" xfId="55602" xr:uid="{D21246C9-BF0B-4D08-9445-DDE0A003D369}"/>
    <cellStyle name="Millares 16 5 3 4" xfId="7630" xr:uid="{E47EFD0F-991F-4358-A39B-E0C69C27B3FB}"/>
    <cellStyle name="Millares 16 5 3 4 2" xfId="29133" xr:uid="{89F214BD-F073-40B1-A8A7-155DC024B028}"/>
    <cellStyle name="Millares 16 5 3 5" xfId="9287" xr:uid="{5CA1B420-0913-4E1E-B7B9-8E78AE3F6240}"/>
    <cellStyle name="Millares 16 5 3 5 2" xfId="30790" xr:uid="{6C415C39-F7E0-4CB6-AD40-A5814D305AA2}"/>
    <cellStyle name="Millares 16 5 3 6" xfId="15922" xr:uid="{ECCA9BAB-F0C2-494E-A155-5429F6ED6A44}"/>
    <cellStyle name="Millares 16 5 3 6 2" xfId="37425" xr:uid="{FC526903-1E3B-4475-9F33-A3AC7BED2CB5}"/>
    <cellStyle name="Millares 16 5 3 7" xfId="22527" xr:uid="{B72F4F1C-DAE5-4243-AFDD-2692294D9F20}"/>
    <cellStyle name="Millares 16 5 3 8" xfId="44030" xr:uid="{422F2BB6-52F9-4C66-A75A-1AD636B44E49}"/>
    <cellStyle name="Millares 16 5 3 9" xfId="50634" xr:uid="{ACAA2085-5290-401D-9726-29736E228DBC}"/>
    <cellStyle name="Millares 16 5 4" xfId="1417" xr:uid="{B333E237-0E52-41F8-968B-E5D91A555763}"/>
    <cellStyle name="Millares 16 5 4 2" xfId="4246" xr:uid="{0D9A5166-0D6A-451E-B7A7-438FB59D16DA}"/>
    <cellStyle name="Millares 16 5 4 2 2" xfId="12512" xr:uid="{FB3B7FE7-5ACD-4FC8-968F-B645FFB071B5}"/>
    <cellStyle name="Millares 16 5 4 2 2 2" xfId="34015" xr:uid="{95582D1C-258E-4B45-96AD-1E2DFA76C86F}"/>
    <cellStyle name="Millares 16 5 4 2 3" xfId="19147" xr:uid="{8E44A0D3-4258-476F-AC3B-647437334D78}"/>
    <cellStyle name="Millares 16 5 4 2 3 2" xfId="40650" xr:uid="{B1C7F2D8-FA25-41E2-9702-14EE328B2BBD}"/>
    <cellStyle name="Millares 16 5 4 2 4" xfId="25752" xr:uid="{36755D1A-CC24-4201-989E-4FEC8B124889}"/>
    <cellStyle name="Millares 16 5 4 2 5" xfId="47255" xr:uid="{EB3E662B-8912-4A98-B75B-1D71C0607A4F}"/>
    <cellStyle name="Millares 16 5 4 2 6" xfId="53859" xr:uid="{99283919-757C-4B0D-AE33-12CFD8A261B2}"/>
    <cellStyle name="Millares 16 5 4 3" xfId="6385" xr:uid="{BB0D1773-57E2-4D1A-98EE-346C9FA0722E}"/>
    <cellStyle name="Millares 16 5 4 3 2" xfId="14651" xr:uid="{E54713C7-3FB6-4634-9353-ADC0E36E8F0E}"/>
    <cellStyle name="Millares 16 5 4 3 2 2" xfId="36154" xr:uid="{08CCDD0B-B682-4A7C-AE41-42767A5AA4A6}"/>
    <cellStyle name="Millares 16 5 4 3 3" xfId="21286" xr:uid="{8DFAC0F6-50B8-4AF9-8EF0-7F8A02792185}"/>
    <cellStyle name="Millares 16 5 4 3 3 2" xfId="42789" xr:uid="{6CB1174F-9356-4F0E-AD38-82D2506C4F79}"/>
    <cellStyle name="Millares 16 5 4 3 4" xfId="27891" xr:uid="{15E1F2B9-D96C-4885-9C0A-E2DE31A1F198}"/>
    <cellStyle name="Millares 16 5 4 3 5" xfId="49394" xr:uid="{F19A9415-93FC-42BF-B5E1-373775669944}"/>
    <cellStyle name="Millares 16 5 4 3 6" xfId="55998" xr:uid="{C1F74AD6-8119-4D07-BEFE-F43B09EE8A5A}"/>
    <cellStyle name="Millares 16 5 4 4" xfId="8026" xr:uid="{86E119C1-1F17-40E4-9617-2CE453E74E21}"/>
    <cellStyle name="Millares 16 5 4 4 2" xfId="29529" xr:uid="{5843B84A-1888-461C-B6EA-540881247874}"/>
    <cellStyle name="Millares 16 5 4 5" xfId="9683" xr:uid="{FB223332-C50F-4AF5-B641-7CCDB9605116}"/>
    <cellStyle name="Millares 16 5 4 5 2" xfId="31186" xr:uid="{DDF19CF7-7216-4F77-BF11-13A02D475EAD}"/>
    <cellStyle name="Millares 16 5 4 6" xfId="16318" xr:uid="{C2F08E9F-D9CD-4774-8A02-BBED9CEDADF9}"/>
    <cellStyle name="Millares 16 5 4 6 2" xfId="37821" xr:uid="{02A3C2C6-9337-4885-A126-4D1D0AC87713}"/>
    <cellStyle name="Millares 16 5 4 7" xfId="22923" xr:uid="{EA774BB7-338C-47EF-8265-2FFED0660375}"/>
    <cellStyle name="Millares 16 5 4 8" xfId="44426" xr:uid="{C240E9E2-804E-4FE9-AFB6-FB009939170B}"/>
    <cellStyle name="Millares 16 5 4 9" xfId="51030" xr:uid="{1D5BE2EE-7E13-4B61-A128-EB07AC23C607}"/>
    <cellStyle name="Millares 16 5 5" xfId="2104" xr:uid="{732754B1-311B-4E36-954E-1DF1C47FEFEB}"/>
    <cellStyle name="Millares 16 5 5 2" xfId="10370" xr:uid="{C10D0C2A-AE1B-446B-A25E-A089BF8CD805}"/>
    <cellStyle name="Millares 16 5 5 2 2" xfId="31873" xr:uid="{762A6985-B20E-43B5-827C-6E6D618533C5}"/>
    <cellStyle name="Millares 16 5 5 3" xfId="17005" xr:uid="{C102874A-17AE-4608-B993-57C0424C4271}"/>
    <cellStyle name="Millares 16 5 5 3 2" xfId="38508" xr:uid="{8F11ED6C-C06D-43DF-A2FB-7354C0821A15}"/>
    <cellStyle name="Millares 16 5 5 4" xfId="23610" xr:uid="{0417006F-93ED-4E0E-8A2F-503CFDE0B649}"/>
    <cellStyle name="Millares 16 5 5 5" xfId="45113" xr:uid="{9153F692-004E-4334-8B28-23CBD3D91796}"/>
    <cellStyle name="Millares 16 5 5 6" xfId="51717" xr:uid="{8B49A135-FA0E-42D1-8EA9-C36EB1E86772}"/>
    <cellStyle name="Millares 16 5 6" xfId="2652" xr:uid="{26AF87F3-51D6-40ED-A659-368172E6CD01}"/>
    <cellStyle name="Millares 16 5 6 2" xfId="10918" xr:uid="{E73E65AF-11FB-466B-B131-F2743BBE573C}"/>
    <cellStyle name="Millares 16 5 6 2 2" xfId="32421" xr:uid="{561A8406-50AA-4F54-AD6E-17B9B3841C19}"/>
    <cellStyle name="Millares 16 5 6 3" xfId="17553" xr:uid="{A426A99F-DDB6-4F1D-9508-013542D56620}"/>
    <cellStyle name="Millares 16 5 6 3 2" xfId="39056" xr:uid="{A516D26F-8B98-4ECC-8105-B5F34A468412}"/>
    <cellStyle name="Millares 16 5 6 4" xfId="24158" xr:uid="{979BCCCE-9F5C-42FA-9200-AC34968C88BA}"/>
    <cellStyle name="Millares 16 5 6 5" xfId="45661" xr:uid="{CFA0B68F-8D82-41AE-96C6-3106F7298587}"/>
    <cellStyle name="Millares 16 5 6 6" xfId="52265" xr:uid="{74E5B1D3-14C1-4390-9185-5CE1003A4BF5}"/>
    <cellStyle name="Millares 16 5 7" xfId="3300" xr:uid="{7886E230-D497-4425-8B68-E5667B9BCFE4}"/>
    <cellStyle name="Millares 16 5 7 2" xfId="11566" xr:uid="{74E4F4C7-44AB-4612-BE95-85DD7C6107AA}"/>
    <cellStyle name="Millares 16 5 7 2 2" xfId="33069" xr:uid="{449796E1-1726-4BF7-A2C3-BC795AA774E5}"/>
    <cellStyle name="Millares 16 5 7 3" xfId="18201" xr:uid="{5FA24E76-ADCA-4A9F-B7FC-1C8FD947684E}"/>
    <cellStyle name="Millares 16 5 7 3 2" xfId="39704" xr:uid="{3891FDAF-012E-4E91-9F8F-44F109AA51F7}"/>
    <cellStyle name="Millares 16 5 7 4" xfId="24806" xr:uid="{A21D26C3-1B95-4FE5-8DF7-8D5AD9802CE3}"/>
    <cellStyle name="Millares 16 5 7 5" xfId="46309" xr:uid="{61D1BE29-7B9D-4A3A-AD7F-440E2D857252}"/>
    <cellStyle name="Millares 16 5 7 6" xfId="52913" xr:uid="{C6647985-D602-4A78-8759-957B9540F83B}"/>
    <cellStyle name="Millares 16 5 8" xfId="4796" xr:uid="{7FF748FC-467B-4032-9479-A7F8C4023C62}"/>
    <cellStyle name="Millares 16 5 8 2" xfId="13062" xr:uid="{C9F3907F-99B2-4FB9-B4D8-916767D6D58C}"/>
    <cellStyle name="Millares 16 5 8 2 2" xfId="34565" xr:uid="{8F332AEF-23DC-44A7-ACA7-368412375563}"/>
    <cellStyle name="Millares 16 5 8 3" xfId="19697" xr:uid="{73CA38AD-EB61-4B1D-8DCF-76F110B1D9BD}"/>
    <cellStyle name="Millares 16 5 8 3 2" xfId="41200" xr:uid="{5EBD8FB3-A444-4A1D-8EE0-AAD8AA19C9CD}"/>
    <cellStyle name="Millares 16 5 8 4" xfId="26302" xr:uid="{FB6EA957-D24D-4A41-83C4-BE22E21F0ED3}"/>
    <cellStyle name="Millares 16 5 8 5" xfId="47805" xr:uid="{11744264-67C5-4009-85D8-D14E7B9C52A2}"/>
    <cellStyle name="Millares 16 5 8 6" xfId="54409" xr:uid="{7B62E922-D428-4BD2-8A5C-8760C0A7FE82}"/>
    <cellStyle name="Millares 16 5 9" xfId="5439" xr:uid="{4C2CFED1-0E01-4EE7-A864-FBB3C9053F30}"/>
    <cellStyle name="Millares 16 5 9 2" xfId="13705" xr:uid="{DE3A6ACD-0AD8-4875-86F6-F14E120B4729}"/>
    <cellStyle name="Millares 16 5 9 2 2" xfId="35208" xr:uid="{EC0A52F0-87B1-412F-9CA4-47BEF2409C33}"/>
    <cellStyle name="Millares 16 5 9 3" xfId="20340" xr:uid="{FEBC068F-0BFD-4E71-BFFE-E1BF5EBF38AB}"/>
    <cellStyle name="Millares 16 5 9 3 2" xfId="41843" xr:uid="{743D211A-CD5B-4F23-8265-E35050AB3BCA}"/>
    <cellStyle name="Millares 16 5 9 4" xfId="26945" xr:uid="{5FF2CF5A-C447-4C0C-AF76-D41D0593F36E}"/>
    <cellStyle name="Millares 16 5 9 5" xfId="48448" xr:uid="{5CE0C6BC-D0D2-4CBD-9C20-6245853FC1D7}"/>
    <cellStyle name="Millares 16 5 9 6" xfId="55052" xr:uid="{2D02B4D2-FCA3-47DD-85BA-80D1B350ED9A}"/>
    <cellStyle name="Millares 16 6" xfId="342" xr:uid="{D5CD13E8-1562-4C70-AA50-D70F71B5B8AE}"/>
    <cellStyle name="Millares 16 6 10" xfId="15245" xr:uid="{5ECDCB8D-4F8A-484F-9E5D-892041EF840E}"/>
    <cellStyle name="Millares 16 6 10 2" xfId="36748" xr:uid="{BBE470B8-6BC3-4410-9975-3F971223AE4A}"/>
    <cellStyle name="Millares 16 6 11" xfId="21850" xr:uid="{D7755E1F-6308-48B3-BE0E-02B427292323}"/>
    <cellStyle name="Millares 16 6 12" xfId="43353" xr:uid="{D059C644-CAE1-43C0-B1B3-1137BCB99B2B}"/>
    <cellStyle name="Millares 16 6 13" xfId="49957" xr:uid="{A4DD996A-137A-4D45-8DB9-FC909E09F2F2}"/>
    <cellStyle name="Millares 16 6 2" xfId="1290" xr:uid="{39C511C5-A6E4-4D5A-8D98-09B5D73B9A3F}"/>
    <cellStyle name="Millares 16 6 2 2" xfId="4119" xr:uid="{6E0F7EAD-FB56-485A-B26F-35423EE2563E}"/>
    <cellStyle name="Millares 16 6 2 2 2" xfId="12385" xr:uid="{0D4999D3-72C0-4623-AC8A-95CC44256371}"/>
    <cellStyle name="Millares 16 6 2 2 2 2" xfId="33888" xr:uid="{E7C0FCFE-0E20-4557-BA86-940F85891B42}"/>
    <cellStyle name="Millares 16 6 2 2 3" xfId="19020" xr:uid="{1E5064AC-4BA8-4908-9FCC-99208037ED80}"/>
    <cellStyle name="Millares 16 6 2 2 3 2" xfId="40523" xr:uid="{0363C8E0-5465-4904-8998-6FD6535AC5C2}"/>
    <cellStyle name="Millares 16 6 2 2 4" xfId="25625" xr:uid="{600574EA-53BB-4D7E-BA6D-F993971BF5A0}"/>
    <cellStyle name="Millares 16 6 2 2 5" xfId="47128" xr:uid="{6389EB63-340C-48DB-BAD3-747CB01E67B9}"/>
    <cellStyle name="Millares 16 6 2 2 6" xfId="53732" xr:uid="{A7E44392-E7D3-415F-9EF9-535A72E89BC2}"/>
    <cellStyle name="Millares 16 6 2 3" xfId="6258" xr:uid="{5933A9E1-372E-4482-BC8C-B5C0A4359CE0}"/>
    <cellStyle name="Millares 16 6 2 3 2" xfId="14524" xr:uid="{95F6F504-E20F-4168-AB52-CC7362DB58FF}"/>
    <cellStyle name="Millares 16 6 2 3 2 2" xfId="36027" xr:uid="{35B69356-BB7D-4995-B210-0447C5847601}"/>
    <cellStyle name="Millares 16 6 2 3 3" xfId="21159" xr:uid="{FF3832CD-23A5-4BB8-B647-9B208B597F16}"/>
    <cellStyle name="Millares 16 6 2 3 3 2" xfId="42662" xr:uid="{C941FD9E-08FF-49BF-B25D-5417ECCF22B1}"/>
    <cellStyle name="Millares 16 6 2 3 4" xfId="27764" xr:uid="{F61DDC49-6B37-47D6-9F97-B7051CD7471C}"/>
    <cellStyle name="Millares 16 6 2 3 5" xfId="49267" xr:uid="{F11FF5B7-1E3B-4352-A214-A014905CDFB7}"/>
    <cellStyle name="Millares 16 6 2 3 6" xfId="55871" xr:uid="{2706B945-ED1C-48FB-AA6B-FC8A36047D46}"/>
    <cellStyle name="Millares 16 6 2 4" xfId="7899" xr:uid="{639C319E-E3A8-473B-A659-F33B5C01CA54}"/>
    <cellStyle name="Millares 16 6 2 4 2" xfId="29402" xr:uid="{DB34117E-1290-4FE4-A109-04910E00D1B3}"/>
    <cellStyle name="Millares 16 6 2 5" xfId="9556" xr:uid="{5242E45F-0976-4835-9AF6-6B07C87A6494}"/>
    <cellStyle name="Millares 16 6 2 5 2" xfId="31059" xr:uid="{E480D2C7-FD40-42C7-93B2-F806EA026931}"/>
    <cellStyle name="Millares 16 6 2 6" xfId="16191" xr:uid="{07F5E8D3-1A77-4AD6-87C0-E22731C04BCE}"/>
    <cellStyle name="Millares 16 6 2 6 2" xfId="37694" xr:uid="{C3280259-4C49-4A5F-A623-54127942991B}"/>
    <cellStyle name="Millares 16 6 2 7" xfId="22796" xr:uid="{2C1F06A1-EFB7-4AA3-8A73-CBB06D014248}"/>
    <cellStyle name="Millares 16 6 2 8" xfId="44299" xr:uid="{9D20DF14-1376-421A-8C46-28DEF84A7108}"/>
    <cellStyle name="Millares 16 6 2 9" xfId="50903" xr:uid="{0CCE687A-9A3A-4FBF-B84B-6330A6D706C7}"/>
    <cellStyle name="Millares 16 6 3" xfId="1977" xr:uid="{056CE5D6-44A3-4725-8CBC-1D0EA675896E}"/>
    <cellStyle name="Millares 16 6 3 2" xfId="10243" xr:uid="{BB5FBBE7-7F15-4E75-A856-C02FE17ACBE8}"/>
    <cellStyle name="Millares 16 6 3 2 2" xfId="31746" xr:uid="{09F332FC-DDCC-4D1F-8C47-99748DE0ACB9}"/>
    <cellStyle name="Millares 16 6 3 3" xfId="16878" xr:uid="{0DB92368-1260-4F98-A4BD-D25ABE4BF4C5}"/>
    <cellStyle name="Millares 16 6 3 3 2" xfId="38381" xr:uid="{9EA75522-427C-4585-B649-DE309514849B}"/>
    <cellStyle name="Millares 16 6 3 4" xfId="23483" xr:uid="{40405613-56BE-4B48-ADDF-9FA3D41BD680}"/>
    <cellStyle name="Millares 16 6 3 5" xfId="44986" xr:uid="{620890BA-6929-4009-B2C0-DA5BFA2CD2E9}"/>
    <cellStyle name="Millares 16 6 3 6" xfId="51590" xr:uid="{781F89C9-2CCB-4D89-A3C4-C402129D545E}"/>
    <cellStyle name="Millares 16 6 4" xfId="2776" xr:uid="{CB84ED4A-C3D4-43BB-AC5D-F08CC8B871EA}"/>
    <cellStyle name="Millares 16 6 4 2" xfId="11042" xr:uid="{A09ECC54-6D3D-44AB-89E2-1389E396AD2A}"/>
    <cellStyle name="Millares 16 6 4 2 2" xfId="32545" xr:uid="{CF921633-6586-456F-8B99-26F29A18AA1E}"/>
    <cellStyle name="Millares 16 6 4 3" xfId="17677" xr:uid="{E56D6223-0145-45F8-89AC-A7CB01D7724D}"/>
    <cellStyle name="Millares 16 6 4 3 2" xfId="39180" xr:uid="{BB20BBBD-0636-43C8-A1E9-EC2CE1F74081}"/>
    <cellStyle name="Millares 16 6 4 4" xfId="24282" xr:uid="{2A2AE64A-AFD9-4CA0-8CCE-CCCD96307798}"/>
    <cellStyle name="Millares 16 6 4 5" xfId="45785" xr:uid="{33988FD9-E399-4F71-B5E9-4E860E2F0383}"/>
    <cellStyle name="Millares 16 6 4 6" xfId="52389" xr:uid="{0C37F546-BA01-4529-B0C8-CC1BE2A17400}"/>
    <cellStyle name="Millares 16 6 5" xfId="3173" xr:uid="{87267FC3-E2C1-4815-93FC-0FB2451B327B}"/>
    <cellStyle name="Millares 16 6 5 2" xfId="11439" xr:uid="{CDD9F38F-C17D-4857-83DA-889EE4457E21}"/>
    <cellStyle name="Millares 16 6 5 2 2" xfId="32942" xr:uid="{CC99AE14-EA80-4B3E-8168-31AD500EE829}"/>
    <cellStyle name="Millares 16 6 5 3" xfId="18074" xr:uid="{060267BD-8262-42BE-A854-B1321D620E04}"/>
    <cellStyle name="Millares 16 6 5 3 2" xfId="39577" xr:uid="{2B9CFB6D-2CDB-4635-9475-FAEEEF179BF5}"/>
    <cellStyle name="Millares 16 6 5 4" xfId="24679" xr:uid="{58394622-61DA-4D0D-9D0B-002B03CD60B4}"/>
    <cellStyle name="Millares 16 6 5 5" xfId="46182" xr:uid="{B5A50DE6-767C-4595-BBF3-37A2E0E457C2}"/>
    <cellStyle name="Millares 16 6 5 6" xfId="52786" xr:uid="{2A4721D5-EB26-42E7-BD0E-0186E5DF27E2}"/>
    <cellStyle name="Millares 16 6 6" xfId="4920" xr:uid="{7A017DAE-8900-4B77-80B9-9C32D7CE636E}"/>
    <cellStyle name="Millares 16 6 6 2" xfId="13186" xr:uid="{93EE9843-F0FC-4219-A879-A5F297BC1451}"/>
    <cellStyle name="Millares 16 6 6 2 2" xfId="34689" xr:uid="{D2493F07-1646-4ECB-A6D3-3F6A2DBDCE5C}"/>
    <cellStyle name="Millares 16 6 6 3" xfId="19821" xr:uid="{B2B4F11D-8EDE-4549-A0E1-B5DF165F8E11}"/>
    <cellStyle name="Millares 16 6 6 3 2" xfId="41324" xr:uid="{3459D1A9-D572-4DFB-95D4-04140A6F6A90}"/>
    <cellStyle name="Millares 16 6 6 4" xfId="26426" xr:uid="{7744AFD0-2ACB-4638-BF06-55CB51626541}"/>
    <cellStyle name="Millares 16 6 6 5" xfId="47929" xr:uid="{F6D4FF32-D74B-49FB-8D58-450E5CD0D7A6}"/>
    <cellStyle name="Millares 16 6 6 6" xfId="54533" xr:uid="{A07EC32A-AE72-49C8-8994-0532299584F5}"/>
    <cellStyle name="Millares 16 6 7" xfId="5312" xr:uid="{62A508AE-1F89-4EF0-BF15-097836C37BFC}"/>
    <cellStyle name="Millares 16 6 7 2" xfId="13578" xr:uid="{77A59622-11A1-4611-84A6-9B47B8D2CBB5}"/>
    <cellStyle name="Millares 16 6 7 2 2" xfId="35081" xr:uid="{FDCF9C13-5D89-4852-8667-5B1DAF9AED21}"/>
    <cellStyle name="Millares 16 6 7 3" xfId="20213" xr:uid="{D275F19B-0F21-4F02-BE54-C22F1BD96307}"/>
    <cellStyle name="Millares 16 6 7 3 2" xfId="41716" xr:uid="{325F62F2-D5F1-42CE-8205-1F9965D6953A}"/>
    <cellStyle name="Millares 16 6 7 4" xfId="26818" xr:uid="{C78F49F3-6F2B-49E2-A8D5-A20E55488E73}"/>
    <cellStyle name="Millares 16 6 7 5" xfId="48321" xr:uid="{76AEF846-8A91-442E-8B0E-08D0031BF8E4}"/>
    <cellStyle name="Millares 16 6 7 6" xfId="54925" xr:uid="{23ED5D98-6D11-4395-BD79-F1CD215239E0}"/>
    <cellStyle name="Millares 16 6 8" xfId="6953" xr:uid="{87E9D0F0-EF31-4601-96FF-99D11654F81B}"/>
    <cellStyle name="Millares 16 6 8 2" xfId="28456" xr:uid="{27CE37EB-D076-40C9-B6AD-64A176A78F50}"/>
    <cellStyle name="Millares 16 6 9" xfId="8609" xr:uid="{908E24D4-5C4A-4256-859C-A7A319599A72}"/>
    <cellStyle name="Millares 16 6 9 2" xfId="30112" xr:uid="{2FFD6C99-0BB3-40D0-982A-7631B452E545}"/>
    <cellStyle name="Millares 16 7" xfId="626" xr:uid="{2EBAF2EA-4344-4124-8B8C-A661A970BE7C}"/>
    <cellStyle name="Millares 16 7 10" xfId="43635" xr:uid="{7DC6C146-E807-4902-95EB-B457B43B2371}"/>
    <cellStyle name="Millares 16 7 11" xfId="50239" xr:uid="{B58A8B6F-6734-49CE-B1D7-E2DD74D640CF}"/>
    <cellStyle name="Millares 16 7 2" xfId="1572" xr:uid="{A8745FF2-43F6-498B-A961-1D0E6C00E1C3}"/>
    <cellStyle name="Millares 16 7 2 2" xfId="4401" xr:uid="{37C2D9B3-C8EC-4256-B522-2CAF9C3DC42F}"/>
    <cellStyle name="Millares 16 7 2 2 2" xfId="12667" xr:uid="{6C45AFB8-EB82-4C5A-BABF-F8416B708577}"/>
    <cellStyle name="Millares 16 7 2 2 2 2" xfId="34170" xr:uid="{3BA03C01-F717-4F32-882B-1AEBB553ED34}"/>
    <cellStyle name="Millares 16 7 2 2 3" xfId="19302" xr:uid="{114F4553-43A1-4432-9C1C-2CDCB5B5674F}"/>
    <cellStyle name="Millares 16 7 2 2 3 2" xfId="40805" xr:uid="{9D7290C6-72B8-4E09-9DBC-BDCDB1ED7B0A}"/>
    <cellStyle name="Millares 16 7 2 2 4" xfId="25907" xr:uid="{236EC3B6-621D-449C-991A-EFB7880FD6F7}"/>
    <cellStyle name="Millares 16 7 2 2 5" xfId="47410" xr:uid="{AEF8A6D4-C2D6-4C62-9864-86999DE9E445}"/>
    <cellStyle name="Millares 16 7 2 2 6" xfId="54014" xr:uid="{40C13AAC-AEA1-4729-BA9A-71DBB0A70E14}"/>
    <cellStyle name="Millares 16 7 2 3" xfId="6540" xr:uid="{5DF9F212-8373-4E1F-822A-0F2F02FB390D}"/>
    <cellStyle name="Millares 16 7 2 3 2" xfId="14806" xr:uid="{93418EB2-96C1-4E7B-B554-26B73CCF3AA6}"/>
    <cellStyle name="Millares 16 7 2 3 2 2" xfId="36309" xr:uid="{93557D83-F37A-408B-B840-7F55EA8D7582}"/>
    <cellStyle name="Millares 16 7 2 3 3" xfId="21441" xr:uid="{2484DB1C-4DC8-4776-9D54-D5F910D6965D}"/>
    <cellStyle name="Millares 16 7 2 3 3 2" xfId="42944" xr:uid="{77A2A9BD-8680-47BE-8A5A-471293A5042B}"/>
    <cellStyle name="Millares 16 7 2 3 4" xfId="28046" xr:uid="{C5B408D2-65E6-478E-8FED-354A2EAEF9E4}"/>
    <cellStyle name="Millares 16 7 2 3 5" xfId="49549" xr:uid="{E395C64F-6C5C-4EE2-877B-F0A2159B264E}"/>
    <cellStyle name="Millares 16 7 2 3 6" xfId="56153" xr:uid="{5D529D25-8D1B-4EFA-AF9E-B0482225DC1C}"/>
    <cellStyle name="Millares 16 7 2 4" xfId="8181" xr:uid="{9F9CBA97-F59E-417C-8EE0-A5E0D70CB4B4}"/>
    <cellStyle name="Millares 16 7 2 4 2" xfId="29684" xr:uid="{73ACE50C-7A12-4DB3-B687-5C53A2992AF8}"/>
    <cellStyle name="Millares 16 7 2 5" xfId="9838" xr:uid="{419F70DF-7FF9-4C5C-BB6D-9F96C39DDF12}"/>
    <cellStyle name="Millares 16 7 2 5 2" xfId="31341" xr:uid="{78692F0F-0DB0-4FE5-A613-620FA131B81F}"/>
    <cellStyle name="Millares 16 7 2 6" xfId="16473" xr:uid="{835F456C-CE82-4D4C-9490-CB63F4931ED4}"/>
    <cellStyle name="Millares 16 7 2 6 2" xfId="37976" xr:uid="{14FAA182-4C72-4E8B-8092-73B90BE9D174}"/>
    <cellStyle name="Millares 16 7 2 7" xfId="23078" xr:uid="{6423E9C8-0E59-4AEC-BDA7-85C184BD0D38}"/>
    <cellStyle name="Millares 16 7 2 8" xfId="44581" xr:uid="{24D1B408-3D77-4F42-8656-CFEE1321DA83}"/>
    <cellStyle name="Millares 16 7 2 9" xfId="51185" xr:uid="{900A68B1-3B2A-4F31-90DB-40F922E7C148}"/>
    <cellStyle name="Millares 16 7 3" xfId="2259" xr:uid="{D8F6AF09-B524-4CD3-9D86-43FBE77EA0C4}"/>
    <cellStyle name="Millares 16 7 3 2" xfId="10525" xr:uid="{FD39EAB3-54FA-4D28-8B88-F35B26F7536E}"/>
    <cellStyle name="Millares 16 7 3 2 2" xfId="32028" xr:uid="{C1439AE6-6F9E-48F9-8379-2D242BA84CD2}"/>
    <cellStyle name="Millares 16 7 3 3" xfId="17160" xr:uid="{8AF7952E-3A70-4D06-98A3-E9AFD3D457D4}"/>
    <cellStyle name="Millares 16 7 3 3 2" xfId="38663" xr:uid="{89491CFF-6052-434F-9C63-426B72A6CDB0}"/>
    <cellStyle name="Millares 16 7 3 4" xfId="23765" xr:uid="{228ED2E7-B021-4B38-839D-338F438ACBE0}"/>
    <cellStyle name="Millares 16 7 3 5" xfId="45268" xr:uid="{989429D7-A33B-484F-9B5E-DA3E4DCB0442}"/>
    <cellStyle name="Millares 16 7 3 6" xfId="51872" xr:uid="{F9DF206B-19EA-4CAE-946C-143657A63CE7}"/>
    <cellStyle name="Millares 16 7 4" xfId="3455" xr:uid="{CD675F3E-734C-48BC-A81C-A1DF2FF4AAB9}"/>
    <cellStyle name="Millares 16 7 4 2" xfId="11721" xr:uid="{B10E3A1D-034B-4B43-B4E1-7A1FF913726E}"/>
    <cellStyle name="Millares 16 7 4 2 2" xfId="33224" xr:uid="{E1E4823A-37B1-493F-9D3C-4B4E001AB70B}"/>
    <cellStyle name="Millares 16 7 4 3" xfId="18356" xr:uid="{E671468A-EC0E-4281-B2FF-3B4E427D39A6}"/>
    <cellStyle name="Millares 16 7 4 3 2" xfId="39859" xr:uid="{918BAE07-4454-48A7-BE6E-A59E51E5631B}"/>
    <cellStyle name="Millares 16 7 4 4" xfId="24961" xr:uid="{5A2FF213-7557-4AB8-87FD-D9A48878E9E0}"/>
    <cellStyle name="Millares 16 7 4 5" xfId="46464" xr:uid="{9809F346-BB60-41C6-A44E-9242A3BECB22}"/>
    <cellStyle name="Millares 16 7 4 6" xfId="53068" xr:uid="{59017F48-FB3B-4C6A-A0E1-8DF3ACC083CC}"/>
    <cellStyle name="Millares 16 7 5" xfId="5594" xr:uid="{7BA5E1E6-A3AF-47D1-BE7C-CED416319059}"/>
    <cellStyle name="Millares 16 7 5 2" xfId="13860" xr:uid="{0757C7E6-513D-4F3B-8A28-0F8F0ECB1D3C}"/>
    <cellStyle name="Millares 16 7 5 2 2" xfId="35363" xr:uid="{A866781F-560F-4DC2-9BFA-4EA24AF7F7BA}"/>
    <cellStyle name="Millares 16 7 5 3" xfId="20495" xr:uid="{5B91F14B-1456-4305-84E9-947F2132DAFF}"/>
    <cellStyle name="Millares 16 7 5 3 2" xfId="41998" xr:uid="{9E496713-C7C6-40E8-9E68-C2369F48AFB9}"/>
    <cellStyle name="Millares 16 7 5 4" xfId="27100" xr:uid="{1728FE46-AC98-4616-95E5-B39229AFB790}"/>
    <cellStyle name="Millares 16 7 5 5" xfId="48603" xr:uid="{F1EA4960-E061-42D5-8A5A-D973D526587C}"/>
    <cellStyle name="Millares 16 7 5 6" xfId="55207" xr:uid="{232FEF41-069E-4FFF-B7B1-EA8D0B9DEEC9}"/>
    <cellStyle name="Millares 16 7 6" xfId="7235" xr:uid="{5BEB3098-CFA1-497A-901B-A2A6A77FD1D5}"/>
    <cellStyle name="Millares 16 7 6 2" xfId="28738" xr:uid="{C5F3B695-5554-429A-898C-D277A16D8997}"/>
    <cellStyle name="Millares 16 7 7" xfId="8892" xr:uid="{23168BCA-499A-4D7D-8415-A91005B1C235}"/>
    <cellStyle name="Millares 16 7 7 2" xfId="30395" xr:uid="{858A391A-7E08-49A7-BFC0-187B0EE8C7F3}"/>
    <cellStyle name="Millares 16 7 8" xfId="15527" xr:uid="{E1E8A8EA-75FE-4AB1-B7E6-9A5BF8257A9D}"/>
    <cellStyle name="Millares 16 7 8 2" xfId="37030" xr:uid="{6C423DB5-2FA6-4CBC-9C23-E8433694CBB0}"/>
    <cellStyle name="Millares 16 7 9" xfId="22132" xr:uid="{71C5E7F4-6B58-4501-8F57-26F7111F44DD}"/>
    <cellStyle name="Millares 16 8" xfId="894" xr:uid="{1AD46C7F-D4FF-49E1-9B51-D2A4296076F0}"/>
    <cellStyle name="Millares 16 8 2" xfId="3723" xr:uid="{0933A641-E1B6-44F1-852A-502EA1A2E5C3}"/>
    <cellStyle name="Millares 16 8 2 2" xfId="11989" xr:uid="{4E7DE258-4C49-4696-81CF-D367296FC049}"/>
    <cellStyle name="Millares 16 8 2 2 2" xfId="33492" xr:uid="{4D4ECA83-0FAC-4846-8A36-C9D79BCF764D}"/>
    <cellStyle name="Millares 16 8 2 3" xfId="18624" xr:uid="{232BD489-A12F-4EA6-A977-74E1F7C44445}"/>
    <cellStyle name="Millares 16 8 2 3 2" xfId="40127" xr:uid="{6C70CC70-C878-4F18-AAF1-0D6F4E3F928D}"/>
    <cellStyle name="Millares 16 8 2 4" xfId="25229" xr:uid="{A0A245D8-4126-418E-A85B-6B380B03DE19}"/>
    <cellStyle name="Millares 16 8 2 5" xfId="46732" xr:uid="{0B0D2899-F7FB-447B-B7E1-D43C79FF9307}"/>
    <cellStyle name="Millares 16 8 2 6" xfId="53336" xr:uid="{170E0B80-D74D-4606-9EB7-933EEAAEEA65}"/>
    <cellStyle name="Millares 16 8 3" xfId="5862" xr:uid="{BED17E31-E452-4CCC-81D4-7094D74034D4}"/>
    <cellStyle name="Millares 16 8 3 2" xfId="14128" xr:uid="{DC81177B-3098-4262-B733-8C25A75EDF64}"/>
    <cellStyle name="Millares 16 8 3 2 2" xfId="35631" xr:uid="{1D4848DA-0CC7-4435-85B0-755755AB5452}"/>
    <cellStyle name="Millares 16 8 3 3" xfId="20763" xr:uid="{5E868606-255E-40B3-8161-8965F3685E64}"/>
    <cellStyle name="Millares 16 8 3 3 2" xfId="42266" xr:uid="{B409451C-7C36-4EED-A041-32F32A51803E}"/>
    <cellStyle name="Millares 16 8 3 4" xfId="27368" xr:uid="{CD53D446-EB99-442D-8815-F7AF8E942C9C}"/>
    <cellStyle name="Millares 16 8 3 5" xfId="48871" xr:uid="{C8FF13A0-C7A6-4C74-B891-43631D5C3165}"/>
    <cellStyle name="Millares 16 8 3 6" xfId="55475" xr:uid="{68B06235-20A3-49C1-BDD7-6DE3D5E8ED5D}"/>
    <cellStyle name="Millares 16 8 4" xfId="7503" xr:uid="{88F86648-A4F6-47B8-9C3B-F19B2AF0E40D}"/>
    <cellStyle name="Millares 16 8 4 2" xfId="29006" xr:uid="{3F519057-57D9-4B34-B744-8FB035B3A29F}"/>
    <cellStyle name="Millares 16 8 5" xfId="9160" xr:uid="{88C8EF2F-CD12-4C9F-B003-1C3D12E9E054}"/>
    <cellStyle name="Millares 16 8 5 2" xfId="30663" xr:uid="{8F4A52BC-810B-4975-AEEC-BF8A76D4AB3D}"/>
    <cellStyle name="Millares 16 8 6" xfId="15795" xr:uid="{A1EDA23C-612B-4256-8CC8-4ECEECD7EA3D}"/>
    <cellStyle name="Millares 16 8 6 2" xfId="37298" xr:uid="{4C2968B0-60D3-4AF0-B813-AF2E5B666E1F}"/>
    <cellStyle name="Millares 16 8 7" xfId="22400" xr:uid="{12152CD3-3B11-415C-B1EA-C023B8D4F044}"/>
    <cellStyle name="Millares 16 8 8" xfId="43903" xr:uid="{B445141B-4C39-4044-9B1B-0208DE531A5C}"/>
    <cellStyle name="Millares 16 8 9" xfId="50507" xr:uid="{D3D3FF4F-72EF-4306-8B3E-F77F0A33F9E5}"/>
    <cellStyle name="Millares 16 9" xfId="1155" xr:uid="{2AD47445-E92B-4BD1-93ED-9C846EE1C4E4}"/>
    <cellStyle name="Millares 16 9 2" xfId="3984" xr:uid="{F4F8121B-A138-4896-B889-45B55F3C54AB}"/>
    <cellStyle name="Millares 16 9 2 2" xfId="12250" xr:uid="{91EC773D-EB10-472D-9259-E25ED082723E}"/>
    <cellStyle name="Millares 16 9 2 2 2" xfId="33753" xr:uid="{6281C346-0811-47ED-B351-C4E906A10A52}"/>
    <cellStyle name="Millares 16 9 2 3" xfId="18885" xr:uid="{1786AE07-2306-4305-A614-3C97EFAE2E6D}"/>
    <cellStyle name="Millares 16 9 2 3 2" xfId="40388" xr:uid="{516F081A-32CB-4299-B155-494675EF43F4}"/>
    <cellStyle name="Millares 16 9 2 4" xfId="25490" xr:uid="{C94FF107-AC3E-4075-91EA-0BB25388118E}"/>
    <cellStyle name="Millares 16 9 2 5" xfId="46993" xr:uid="{814B9A98-3CAC-4BDF-9046-9D92536160ED}"/>
    <cellStyle name="Millares 16 9 2 6" xfId="53597" xr:uid="{099A654B-9374-41AE-8850-EDBFF19E87EC}"/>
    <cellStyle name="Millares 16 9 3" xfId="6123" xr:uid="{72839641-1BAB-4731-AE4B-18EF40F3EEB0}"/>
    <cellStyle name="Millares 16 9 3 2" xfId="14389" xr:uid="{C5659BC3-6945-4516-BB25-F403A97797CB}"/>
    <cellStyle name="Millares 16 9 3 2 2" xfId="35892" xr:uid="{4ED88688-0F7D-40F5-B32A-82D782A8BD19}"/>
    <cellStyle name="Millares 16 9 3 3" xfId="21024" xr:uid="{5F1EBA73-0B37-4C56-B180-A3563B4F6A52}"/>
    <cellStyle name="Millares 16 9 3 3 2" xfId="42527" xr:uid="{AC008912-19A0-43E8-A750-D13775ECA802}"/>
    <cellStyle name="Millares 16 9 3 4" xfId="27629" xr:uid="{FB685996-BB7B-4ECF-AA93-BB8089651DDA}"/>
    <cellStyle name="Millares 16 9 3 5" xfId="49132" xr:uid="{39D27892-C5E6-4E8C-9424-AED46C419E55}"/>
    <cellStyle name="Millares 16 9 3 6" xfId="55736" xr:uid="{8E37CCAF-AD0F-4BE7-A987-6B65D6B6019E}"/>
    <cellStyle name="Millares 16 9 4" xfId="7764" xr:uid="{045B749F-39BC-4F91-8A5E-1EC2315E2469}"/>
    <cellStyle name="Millares 16 9 4 2" xfId="29267" xr:uid="{F7BE0E0C-1D9C-4D95-94A8-277A105FDAF1}"/>
    <cellStyle name="Millares 16 9 5" xfId="9421" xr:uid="{1C054259-B4F5-48C3-96C9-09656961B4BF}"/>
    <cellStyle name="Millares 16 9 5 2" xfId="30924" xr:uid="{99B3D846-6BB2-4AA6-AAB2-F2B5F6432BB7}"/>
    <cellStyle name="Millares 16 9 6" xfId="16056" xr:uid="{ECE7EDB8-638F-4943-9262-9BBFA23F8099}"/>
    <cellStyle name="Millares 16 9 6 2" xfId="37559" xr:uid="{3DD32BB8-D982-4907-B7E8-877420B3E9ED}"/>
    <cellStyle name="Millares 16 9 7" xfId="22661" xr:uid="{36136049-7FB7-45EF-A26E-49B29BAD0B83}"/>
    <cellStyle name="Millares 16 9 8" xfId="44164" xr:uid="{17DD557E-BEF1-4CA2-8BFE-F7AE8860909D}"/>
    <cellStyle name="Millares 16 9 9" xfId="50768" xr:uid="{4AEF4E1A-C041-4C5E-852A-35D3E4F8D8F8}"/>
    <cellStyle name="Millares 17" xfId="141" xr:uid="{128FFE19-3776-41F2-98B6-FAB28C4A1FD2}"/>
    <cellStyle name="Millares 17 10" xfId="4678" xr:uid="{0E5240DE-4626-4F1C-A43E-45FE930F11D9}"/>
    <cellStyle name="Millares 17 10 2" xfId="12944" xr:uid="{E3BC09BC-BD34-4634-992D-6175E28A988D}"/>
    <cellStyle name="Millares 17 10 2 2" xfId="34447" xr:uid="{51FDFB36-E534-45B4-B731-95445EF7227E}"/>
    <cellStyle name="Millares 17 10 3" xfId="19579" xr:uid="{F1BC0200-0C8F-4DBB-BA68-2F23F9DA0EC7}"/>
    <cellStyle name="Millares 17 10 3 2" xfId="41082" xr:uid="{029BBFE3-ECDC-410A-B9EA-70749F6061C8}"/>
    <cellStyle name="Millares 17 10 4" xfId="26184" xr:uid="{9432EF50-4E11-44B3-908F-9CE6D851D3C3}"/>
    <cellStyle name="Millares 17 10 5" xfId="47687" xr:uid="{9207DC5F-40D5-41CB-8F36-305618807FC5}"/>
    <cellStyle name="Millares 17 10 6" xfId="54291" xr:uid="{9DB32039-ED3E-4D19-A435-C2AEF99999E2}"/>
    <cellStyle name="Millares 17 11" xfId="5181" xr:uid="{DB034250-8404-4748-97C7-161875689990}"/>
    <cellStyle name="Millares 17 11 2" xfId="13447" xr:uid="{C6CC7374-9C7C-48E1-BFDC-632D5BE66461}"/>
    <cellStyle name="Millares 17 11 2 2" xfId="34950" xr:uid="{65862511-A8CE-4909-97DA-A359BB0CAC6C}"/>
    <cellStyle name="Millares 17 11 3" xfId="20082" xr:uid="{699BD6A7-6B7A-49E2-BC66-6E6001253A84}"/>
    <cellStyle name="Millares 17 11 3 2" xfId="41585" xr:uid="{ABD44AD9-7598-4EE2-8631-F88989707ADF}"/>
    <cellStyle name="Millares 17 11 4" xfId="26687" xr:uid="{F8F5125E-3EFB-4241-B701-83F4A63A881A}"/>
    <cellStyle name="Millares 17 11 5" xfId="48190" xr:uid="{BD11AFA0-CF9D-4B91-B65C-96BE5738D4F0}"/>
    <cellStyle name="Millares 17 11 6" xfId="54794" xr:uid="{BB807A03-E89F-46B8-A7D9-AF233076559A}"/>
    <cellStyle name="Millares 17 12" xfId="6822" xr:uid="{4C258314-D536-4FC1-8DD8-B87F163AE811}"/>
    <cellStyle name="Millares 17 12 2" xfId="28325" xr:uid="{1327CEF7-77FD-498B-A675-FD6A057ECA66}"/>
    <cellStyle name="Millares 17 13" xfId="8476" xr:uid="{B0682463-6C7E-4E49-8D91-4A9E94EB3D42}"/>
    <cellStyle name="Millares 17 13 2" xfId="29979" xr:uid="{8C4ABD0E-7C41-4A12-BF2C-F0D07F6128D4}"/>
    <cellStyle name="Millares 17 14" xfId="15115" xr:uid="{98501694-151C-406C-B0D7-9C3D32F01C61}"/>
    <cellStyle name="Millares 17 14 2" xfId="36618" xr:uid="{9D2F380A-E418-427A-B17E-9FFEFFB04792}"/>
    <cellStyle name="Millares 17 15" xfId="21720" xr:uid="{32348068-D296-4B65-BC36-B847AE38FA9D}"/>
    <cellStyle name="Millares 17 16" xfId="43223" xr:uid="{95081190-C8F5-4265-B5A3-FFFB34B16587}"/>
    <cellStyle name="Millares 17 17" xfId="49827" xr:uid="{3D0431BA-CC61-4834-A82F-79EFE8FCEBD2}"/>
    <cellStyle name="Millares 17 2" xfId="473" xr:uid="{33AE0923-BF33-4162-BC85-725D18D6E7AB}"/>
    <cellStyle name="Millares 17 2 10" xfId="7084" xr:uid="{CBFB36AF-9ADA-48BA-9D81-31DD13BF9D71}"/>
    <cellStyle name="Millares 17 2 10 2" xfId="28587" xr:uid="{230F5E90-B80A-4200-B84D-31857A319A99}"/>
    <cellStyle name="Millares 17 2 11" xfId="8740" xr:uid="{A242BC2E-D427-487F-B82E-B170801FB459}"/>
    <cellStyle name="Millares 17 2 11 2" xfId="30243" xr:uid="{7A453A87-9A24-41BE-BE10-BBAD87A8FB2D}"/>
    <cellStyle name="Millares 17 2 12" xfId="15376" xr:uid="{F7DC0593-DD16-467E-B0AC-1147A3662892}"/>
    <cellStyle name="Millares 17 2 12 2" xfId="36879" xr:uid="{6A65BA31-4FB0-4290-99C3-F66AF165780B}"/>
    <cellStyle name="Millares 17 2 13" xfId="21981" xr:uid="{B5E86B19-0F9E-45A5-A3C8-F14206F949E0}"/>
    <cellStyle name="Millares 17 2 14" xfId="43484" xr:uid="{485B2849-98F7-40BF-999F-63F6D6F11FBA}"/>
    <cellStyle name="Millares 17 2 15" xfId="50088" xr:uid="{1FB1945A-9233-451C-9CB3-4A0BDE8EA30E}"/>
    <cellStyle name="Millares 17 2 2" xfId="755" xr:uid="{FE4547F3-B8FC-4CE5-8A04-E4EF290C42AA}"/>
    <cellStyle name="Millares 17 2 2 10" xfId="15656" xr:uid="{6DBC24E6-77C4-4D20-BD18-F80A34A57D35}"/>
    <cellStyle name="Millares 17 2 2 10 2" xfId="37159" xr:uid="{B6B8DD09-7E94-4B5D-8259-89D7882C21C7}"/>
    <cellStyle name="Millares 17 2 2 11" xfId="22261" xr:uid="{DE92E8B0-C83A-4B83-8C20-9D047DC81CAD}"/>
    <cellStyle name="Millares 17 2 2 12" xfId="43764" xr:uid="{48E2E9DB-800D-4087-9B2B-7D3BC2C56A24}"/>
    <cellStyle name="Millares 17 2 2 13" xfId="50368" xr:uid="{BB25B747-17D1-45CC-88C2-01D269065A48}"/>
    <cellStyle name="Millares 17 2 2 2" xfId="1701" xr:uid="{7A35EE91-A3BE-432B-9D5A-6A88B1E364E2}"/>
    <cellStyle name="Millares 17 2 2 2 2" xfId="4530" xr:uid="{69A9F0A5-A95C-4A90-BAEE-4FCA7B51FB69}"/>
    <cellStyle name="Millares 17 2 2 2 2 2" xfId="12796" xr:uid="{21128EA9-8191-4337-80BF-401EB04457B0}"/>
    <cellStyle name="Millares 17 2 2 2 2 2 2" xfId="34299" xr:uid="{3971D03E-8A98-426E-89F0-1BFFF332E2E0}"/>
    <cellStyle name="Millares 17 2 2 2 2 3" xfId="19431" xr:uid="{606F4DAC-4C17-406C-AE9E-9D10F8DC6994}"/>
    <cellStyle name="Millares 17 2 2 2 2 3 2" xfId="40934" xr:uid="{B197BC63-E4BF-46F0-927B-C0CF03BF7C6D}"/>
    <cellStyle name="Millares 17 2 2 2 2 4" xfId="26036" xr:uid="{AC5FDB56-814E-428F-B594-EEFB7278C36F}"/>
    <cellStyle name="Millares 17 2 2 2 2 5" xfId="47539" xr:uid="{B619B0FD-1766-45F1-AF82-D9C51ACDD620}"/>
    <cellStyle name="Millares 17 2 2 2 2 6" xfId="54143" xr:uid="{149F7A5E-114A-48B8-A364-284F1F7FF9BD}"/>
    <cellStyle name="Millares 17 2 2 2 3" xfId="6669" xr:uid="{2EF28625-2204-4E95-9EE4-B872DC09DE20}"/>
    <cellStyle name="Millares 17 2 2 2 3 2" xfId="14935" xr:uid="{D0408ED6-09D7-4C9E-BD1A-77ABFA027F5A}"/>
    <cellStyle name="Millares 17 2 2 2 3 2 2" xfId="36438" xr:uid="{6C839610-F6EF-4018-853C-6050AD0E337F}"/>
    <cellStyle name="Millares 17 2 2 2 3 3" xfId="21570" xr:uid="{717D4A62-AFAF-4482-A523-78C7AAE71F6F}"/>
    <cellStyle name="Millares 17 2 2 2 3 3 2" xfId="43073" xr:uid="{995D5217-69DC-4BF8-9866-0505A0947EC1}"/>
    <cellStyle name="Millares 17 2 2 2 3 4" xfId="28175" xr:uid="{F5684514-1B09-4467-A72F-F4DE1F937AC9}"/>
    <cellStyle name="Millares 17 2 2 2 3 5" xfId="49678" xr:uid="{C5FBB249-4D1A-404D-8533-29087582F821}"/>
    <cellStyle name="Millares 17 2 2 2 3 6" xfId="56282" xr:uid="{E6F9657A-CAC3-4D6A-B003-CAD274B9898A}"/>
    <cellStyle name="Millares 17 2 2 2 4" xfId="8310" xr:uid="{BEB72EB7-CF52-4EC8-8EC4-2BB1260335E5}"/>
    <cellStyle name="Millares 17 2 2 2 4 2" xfId="29813" xr:uid="{584E9E29-DCCC-4F56-8DFA-DF1B73B8A86C}"/>
    <cellStyle name="Millares 17 2 2 2 5" xfId="9967" xr:uid="{E539D161-EADC-4C4B-9D2F-5E4E2E4FB60A}"/>
    <cellStyle name="Millares 17 2 2 2 5 2" xfId="31470" xr:uid="{35C42317-42AB-48D4-9F92-12688E83B077}"/>
    <cellStyle name="Millares 17 2 2 2 6" xfId="16602" xr:uid="{DED038CC-F497-4EC1-84D2-75780322087A}"/>
    <cellStyle name="Millares 17 2 2 2 6 2" xfId="38105" xr:uid="{D3762753-56EE-4007-8251-C04DD622C4F6}"/>
    <cellStyle name="Millares 17 2 2 2 7" xfId="23207" xr:uid="{0FF35E99-DCB1-4370-B46E-CDE1E629A815}"/>
    <cellStyle name="Millares 17 2 2 2 8" xfId="44710" xr:uid="{BF104E6E-7B94-4EF9-8AC8-AC347E344380}"/>
    <cellStyle name="Millares 17 2 2 2 9" xfId="51314" xr:uid="{B698B735-7EA8-41E8-AC47-79CA08A06391}"/>
    <cellStyle name="Millares 17 2 2 3" xfId="2388" xr:uid="{BC272950-98B4-4A2F-9FFC-6A5DBBA42F2C}"/>
    <cellStyle name="Millares 17 2 2 3 2" xfId="10654" xr:uid="{93B44B24-4534-43C4-964D-3B1124C88C9D}"/>
    <cellStyle name="Millares 17 2 2 3 2 2" xfId="32157" xr:uid="{7A47F6FA-25DB-40B2-8401-C9DF05B6A848}"/>
    <cellStyle name="Millares 17 2 2 3 3" xfId="17289" xr:uid="{F150E644-5ACB-408F-8781-53D4C5809F74}"/>
    <cellStyle name="Millares 17 2 2 3 3 2" xfId="38792" xr:uid="{59EA4A30-54FD-45B1-B59F-2B54837E7488}"/>
    <cellStyle name="Millares 17 2 2 3 4" xfId="23894" xr:uid="{13A98F88-0CF3-4DAB-BFE4-B632960250C8}"/>
    <cellStyle name="Millares 17 2 2 3 5" xfId="45397" xr:uid="{9259441E-9F53-443C-B137-344ABBEB0FAA}"/>
    <cellStyle name="Millares 17 2 2 3 6" xfId="52001" xr:uid="{97E4B2E6-4A8A-4BBA-8A6D-9D14B106C458}"/>
    <cellStyle name="Millares 17 2 2 4" xfId="2905" xr:uid="{4E28BF6F-DF94-4E24-A6ED-7FC3CDD7F6A3}"/>
    <cellStyle name="Millares 17 2 2 4 2" xfId="11171" xr:uid="{F54F78FF-A445-47B0-8884-4FCDBCB9E2A8}"/>
    <cellStyle name="Millares 17 2 2 4 2 2" xfId="32674" xr:uid="{1345CAB8-81C3-4E13-A066-83F4F930BA72}"/>
    <cellStyle name="Millares 17 2 2 4 3" xfId="17806" xr:uid="{16697E47-BAD0-4567-889F-0DAA8945CDA3}"/>
    <cellStyle name="Millares 17 2 2 4 3 2" xfId="39309" xr:uid="{8B47935F-BF73-4EC3-8AE5-66B748E5FB54}"/>
    <cellStyle name="Millares 17 2 2 4 4" xfId="24411" xr:uid="{350088A6-124B-4165-B005-596816666AA3}"/>
    <cellStyle name="Millares 17 2 2 4 5" xfId="45914" xr:uid="{0600932B-018C-4CAF-80B3-BB3A746D86A4}"/>
    <cellStyle name="Millares 17 2 2 4 6" xfId="52518" xr:uid="{983C4638-31EE-4E97-A244-9FD7A312399B}"/>
    <cellStyle name="Millares 17 2 2 5" xfId="3584" xr:uid="{DCEF0241-E5BF-403B-BFCE-D30E8299F99B}"/>
    <cellStyle name="Millares 17 2 2 5 2" xfId="11850" xr:uid="{60900B69-D8AD-44B1-8853-C8D8F8D93693}"/>
    <cellStyle name="Millares 17 2 2 5 2 2" xfId="33353" xr:uid="{04F30EB7-2AAC-4610-89F0-E63954F6E6B2}"/>
    <cellStyle name="Millares 17 2 2 5 3" xfId="18485" xr:uid="{05578B02-1380-41C0-B029-AD0DAF48E3F9}"/>
    <cellStyle name="Millares 17 2 2 5 3 2" xfId="39988" xr:uid="{58179CB0-DE68-4545-B275-DB194C331E80}"/>
    <cellStyle name="Millares 17 2 2 5 4" xfId="25090" xr:uid="{BB2EEC43-9BB8-427B-8741-A94520748645}"/>
    <cellStyle name="Millares 17 2 2 5 5" xfId="46593" xr:uid="{C1570DD5-EB3B-437A-B94C-94E7CB24D1B2}"/>
    <cellStyle name="Millares 17 2 2 5 6" xfId="53197" xr:uid="{0B958211-4051-4074-B2C3-B69A1367DBE2}"/>
    <cellStyle name="Millares 17 2 2 6" xfId="5049" xr:uid="{43C9856C-F891-4D50-9AC0-F54EFA8BB8AB}"/>
    <cellStyle name="Millares 17 2 2 6 2" xfId="13315" xr:uid="{B3C000F3-4E7C-4A68-8C71-74CF7F4D9EED}"/>
    <cellStyle name="Millares 17 2 2 6 2 2" xfId="34818" xr:uid="{12D478E3-2B57-4F20-97D0-64E5BF47F515}"/>
    <cellStyle name="Millares 17 2 2 6 3" xfId="19950" xr:uid="{40A88775-02EB-4097-A5A0-8D66F697E1CC}"/>
    <cellStyle name="Millares 17 2 2 6 3 2" xfId="41453" xr:uid="{F4BD0CC2-684D-421C-9669-8CB4CF749D51}"/>
    <cellStyle name="Millares 17 2 2 6 4" xfId="26555" xr:uid="{DEF4D1F2-2077-4D8F-94D1-DA7D2E5D8C04}"/>
    <cellStyle name="Millares 17 2 2 6 5" xfId="48058" xr:uid="{021D2EA2-DDC0-4142-9854-25D544644C4D}"/>
    <cellStyle name="Millares 17 2 2 6 6" xfId="54662" xr:uid="{47C66E2E-CE8F-4A44-834C-D735F994B0B4}"/>
    <cellStyle name="Millares 17 2 2 7" xfId="5723" xr:uid="{C2D2C67C-756B-4938-94BA-50092969FA8C}"/>
    <cellStyle name="Millares 17 2 2 7 2" xfId="13989" xr:uid="{5B8027AB-0DD8-49CD-A709-6E56178459BF}"/>
    <cellStyle name="Millares 17 2 2 7 2 2" xfId="35492" xr:uid="{B1B81E5F-FDC1-4D98-8411-EA631ACCD238}"/>
    <cellStyle name="Millares 17 2 2 7 3" xfId="20624" xr:uid="{21CB0D95-B7F3-4C78-926B-9A6DEB6E3EA8}"/>
    <cellStyle name="Millares 17 2 2 7 3 2" xfId="42127" xr:uid="{558BB119-17D3-4017-9B5A-44151B76658C}"/>
    <cellStyle name="Millares 17 2 2 7 4" xfId="27229" xr:uid="{BFBBB0DF-5FFB-4CD3-9323-B936574B9614}"/>
    <cellStyle name="Millares 17 2 2 7 5" xfId="48732" xr:uid="{7348C35D-1566-4FB6-8E10-918AEEF1FDF4}"/>
    <cellStyle name="Millares 17 2 2 7 6" xfId="55336" xr:uid="{36D6FFC2-03FE-40F2-9F86-B71517A8783F}"/>
    <cellStyle name="Millares 17 2 2 8" xfId="7364" xr:uid="{D9A25ED3-AF6D-4D18-B401-D7FF7E0D40CA}"/>
    <cellStyle name="Millares 17 2 2 8 2" xfId="28867" xr:uid="{D49F097B-DF46-4DD9-930D-4482BF693202}"/>
    <cellStyle name="Millares 17 2 2 9" xfId="9021" xr:uid="{AA63B086-6048-409C-ADE5-BDC25CB1F8C6}"/>
    <cellStyle name="Millares 17 2 2 9 2" xfId="30524" xr:uid="{60D886C3-C5BF-4CEA-BD3B-8F052A6519EE}"/>
    <cellStyle name="Millares 17 2 3" xfId="1025" xr:uid="{28B7D398-25FD-4562-957C-0D0C8E5BFCD2}"/>
    <cellStyle name="Millares 17 2 3 2" xfId="3854" xr:uid="{4D0BDBBF-46EB-405D-84FD-C9D4F267A09E}"/>
    <cellStyle name="Millares 17 2 3 2 2" xfId="12120" xr:uid="{25DCFAD9-F216-4981-A0F9-7A018F6A1431}"/>
    <cellStyle name="Millares 17 2 3 2 2 2" xfId="33623" xr:uid="{426E48CD-2F84-46F3-96FE-E679C6D5710B}"/>
    <cellStyle name="Millares 17 2 3 2 3" xfId="18755" xr:uid="{CFFB687D-6212-44C5-B53C-E107406DDFFF}"/>
    <cellStyle name="Millares 17 2 3 2 3 2" xfId="40258" xr:uid="{03C24D03-EC94-415B-B233-71162040C976}"/>
    <cellStyle name="Millares 17 2 3 2 4" xfId="25360" xr:uid="{3CA3A979-B6C5-4118-80E5-EA3C8D7E9D68}"/>
    <cellStyle name="Millares 17 2 3 2 5" xfId="46863" xr:uid="{63A7B871-657E-46E7-9BE2-300DF0DCA1B2}"/>
    <cellStyle name="Millares 17 2 3 2 6" xfId="53467" xr:uid="{A8867980-CF3E-445E-8ABE-0A2A772F0D37}"/>
    <cellStyle name="Millares 17 2 3 3" xfId="5993" xr:uid="{D0775EED-2023-41BE-AFD0-4B2EDFBCFA74}"/>
    <cellStyle name="Millares 17 2 3 3 2" xfId="14259" xr:uid="{7078B1F6-C820-496C-88EA-DCA7CB953F1B}"/>
    <cellStyle name="Millares 17 2 3 3 2 2" xfId="35762" xr:uid="{C7664321-5C10-41D2-8B08-CA1B17FE03FC}"/>
    <cellStyle name="Millares 17 2 3 3 3" xfId="20894" xr:uid="{9BB97984-A948-45C5-84D1-5AF0E8DA17C2}"/>
    <cellStyle name="Millares 17 2 3 3 3 2" xfId="42397" xr:uid="{56C2CB41-2A5A-4B86-868D-80E3BCACC370}"/>
    <cellStyle name="Millares 17 2 3 3 4" xfId="27499" xr:uid="{10388515-7016-492E-9F35-383438B6FC54}"/>
    <cellStyle name="Millares 17 2 3 3 5" xfId="49002" xr:uid="{F1E8F44F-EF13-4E55-81CB-5FAD3FDF39D5}"/>
    <cellStyle name="Millares 17 2 3 3 6" xfId="55606" xr:uid="{2AA188DD-F7FE-472E-BFBA-7829383D18C0}"/>
    <cellStyle name="Millares 17 2 3 4" xfId="7634" xr:uid="{5D33342E-B2D7-45B7-87B0-FECE9050EA1D}"/>
    <cellStyle name="Millares 17 2 3 4 2" xfId="29137" xr:uid="{A4EC8681-8566-4813-B0C8-043B16CAB98F}"/>
    <cellStyle name="Millares 17 2 3 5" xfId="9291" xr:uid="{F515AB6B-BE8A-4E2E-AEF5-F2BD26C0BA50}"/>
    <cellStyle name="Millares 17 2 3 5 2" xfId="30794" xr:uid="{84E2B4CB-86CE-4843-B677-7476626FAA3C}"/>
    <cellStyle name="Millares 17 2 3 6" xfId="15926" xr:uid="{4C95D4C5-E130-4CF7-A724-12590B26529D}"/>
    <cellStyle name="Millares 17 2 3 6 2" xfId="37429" xr:uid="{5F2F1B0A-DF04-48A0-82E8-52FEAED32775}"/>
    <cellStyle name="Millares 17 2 3 7" xfId="22531" xr:uid="{C0E874BE-9683-4C6A-B3A7-5F157A009585}"/>
    <cellStyle name="Millares 17 2 3 8" xfId="44034" xr:uid="{0EA494C0-BFBB-444B-88EB-126CFB1A6C74}"/>
    <cellStyle name="Millares 17 2 3 9" xfId="50638" xr:uid="{BBC02457-83BA-4E62-8022-D8FCCEC0CAD9}"/>
    <cellStyle name="Millares 17 2 4" xfId="1421" xr:uid="{6F355AD8-CE6D-46DA-9DBB-84B10C205316}"/>
    <cellStyle name="Millares 17 2 4 2" xfId="4250" xr:uid="{CC1A5D70-1E8D-40AF-859A-BF8D5508DA92}"/>
    <cellStyle name="Millares 17 2 4 2 2" xfId="12516" xr:uid="{BEFFD90E-C037-4654-84EF-65EB1D13E57B}"/>
    <cellStyle name="Millares 17 2 4 2 2 2" xfId="34019" xr:uid="{56654E5D-D84C-4793-935B-19A2FD67500A}"/>
    <cellStyle name="Millares 17 2 4 2 3" xfId="19151" xr:uid="{4DF8E9B6-8E79-497E-8670-DF2AB7EF765F}"/>
    <cellStyle name="Millares 17 2 4 2 3 2" xfId="40654" xr:uid="{7CCAE408-0970-45B9-A1EF-C4B822F07D94}"/>
    <cellStyle name="Millares 17 2 4 2 4" xfId="25756" xr:uid="{79E92888-EF8D-4F12-B91B-0759DDCAF069}"/>
    <cellStyle name="Millares 17 2 4 2 5" xfId="47259" xr:uid="{6F9E7236-2CFC-4DA4-8FF7-8703203E19E6}"/>
    <cellStyle name="Millares 17 2 4 2 6" xfId="53863" xr:uid="{442A635C-C34B-46B6-A647-BBFC521B6EE2}"/>
    <cellStyle name="Millares 17 2 4 3" xfId="6389" xr:uid="{48AC29B7-0E15-4230-BA16-AA3AAC786E5F}"/>
    <cellStyle name="Millares 17 2 4 3 2" xfId="14655" xr:uid="{D8F9F464-9B60-4A37-BC8B-1001BD4A2296}"/>
    <cellStyle name="Millares 17 2 4 3 2 2" xfId="36158" xr:uid="{BDCF3F95-45D6-4934-AAF9-760E8B5C1902}"/>
    <cellStyle name="Millares 17 2 4 3 3" xfId="21290" xr:uid="{4846989E-6896-4D90-A799-0778A5E428BF}"/>
    <cellStyle name="Millares 17 2 4 3 3 2" xfId="42793" xr:uid="{46C3AA21-6555-4F8A-B9E4-3E9DB2D86820}"/>
    <cellStyle name="Millares 17 2 4 3 4" xfId="27895" xr:uid="{A0E8A56F-0AA7-48C9-961D-66725E6A9376}"/>
    <cellStyle name="Millares 17 2 4 3 5" xfId="49398" xr:uid="{94274CB9-D18A-49EF-B26D-6A15DD2AE658}"/>
    <cellStyle name="Millares 17 2 4 3 6" xfId="56002" xr:uid="{DCF8C524-E4C1-474A-BB52-64715FABF7BA}"/>
    <cellStyle name="Millares 17 2 4 4" xfId="8030" xr:uid="{7D32D290-2144-4AED-B895-C5F2F915E398}"/>
    <cellStyle name="Millares 17 2 4 4 2" xfId="29533" xr:uid="{F534FA2D-BAFB-43D5-8EAC-5964FD4D9BDB}"/>
    <cellStyle name="Millares 17 2 4 5" xfId="9687" xr:uid="{3ED72387-ED0D-47C2-8862-3433864774ED}"/>
    <cellStyle name="Millares 17 2 4 5 2" xfId="31190" xr:uid="{B0A4EAC9-D7B7-4022-97B0-BEEAA4F50532}"/>
    <cellStyle name="Millares 17 2 4 6" xfId="16322" xr:uid="{6B3F6F38-28F1-4194-8C16-F1F675BBFF1E}"/>
    <cellStyle name="Millares 17 2 4 6 2" xfId="37825" xr:uid="{EAB3CB56-9542-4FFD-9610-5C8F5ADAB450}"/>
    <cellStyle name="Millares 17 2 4 7" xfId="22927" xr:uid="{E879F63D-BA6B-472E-BA20-38D51A11C66B}"/>
    <cellStyle name="Millares 17 2 4 8" xfId="44430" xr:uid="{73426934-6D1B-4847-9522-0FAA69F00A84}"/>
    <cellStyle name="Millares 17 2 4 9" xfId="51034" xr:uid="{BD57CC33-E95B-438B-AE1F-6FFAA8126412}"/>
    <cellStyle name="Millares 17 2 5" xfId="2108" xr:uid="{EAF11459-CD86-45C2-9296-6F8C3E9C1392}"/>
    <cellStyle name="Millares 17 2 5 2" xfId="10374" xr:uid="{3C87D8CB-2FAF-4567-8F90-2C2F9E07B699}"/>
    <cellStyle name="Millares 17 2 5 2 2" xfId="31877" xr:uid="{1A618380-CB23-4A1D-A79C-96BFB13346A6}"/>
    <cellStyle name="Millares 17 2 5 3" xfId="17009" xr:uid="{DAC824E5-5032-4D84-B798-7CC33C0E4F9B}"/>
    <cellStyle name="Millares 17 2 5 3 2" xfId="38512" xr:uid="{A29A302D-640F-48FD-A10D-726323CC016C}"/>
    <cellStyle name="Millares 17 2 5 4" xfId="23614" xr:uid="{2E6864C7-85E1-4C2E-96E2-BBB4A02F8AEB}"/>
    <cellStyle name="Millares 17 2 5 5" xfId="45117" xr:uid="{4867C1B3-50CB-4A5E-A84F-C0337389FFAA}"/>
    <cellStyle name="Millares 17 2 5 6" xfId="51721" xr:uid="{CB7F48CE-DAD6-4AA7-B5FD-63B8E14C0813}"/>
    <cellStyle name="Millares 17 2 6" xfId="2656" xr:uid="{7835A9A8-5C97-4A1E-91AA-76224925D854}"/>
    <cellStyle name="Millares 17 2 6 2" xfId="10922" xr:uid="{F59DA5D7-9CBA-4CAB-A3FA-D58B4000259D}"/>
    <cellStyle name="Millares 17 2 6 2 2" xfId="32425" xr:uid="{D4A6DE33-5A62-4809-AA5B-CF3F51EEB667}"/>
    <cellStyle name="Millares 17 2 6 3" xfId="17557" xr:uid="{67F68C44-72CA-446A-8F43-20D7B369665B}"/>
    <cellStyle name="Millares 17 2 6 3 2" xfId="39060" xr:uid="{C0C5323C-ADC6-4C4E-AB66-144E4D95F33B}"/>
    <cellStyle name="Millares 17 2 6 4" xfId="24162" xr:uid="{CBF7EE19-DF37-405E-890B-A2397E34B0F0}"/>
    <cellStyle name="Millares 17 2 6 5" xfId="45665" xr:uid="{F0DBAFE7-D9B2-42EE-94C7-C9B8B4144FAA}"/>
    <cellStyle name="Millares 17 2 6 6" xfId="52269" xr:uid="{E8FA8782-2329-42B3-9EBC-260763B229A1}"/>
    <cellStyle name="Millares 17 2 7" xfId="3304" xr:uid="{1BD1D204-7288-4550-BD41-2F7F15D83D94}"/>
    <cellStyle name="Millares 17 2 7 2" xfId="11570" xr:uid="{973300C4-B0AB-41D5-B3C3-7E030C98649A}"/>
    <cellStyle name="Millares 17 2 7 2 2" xfId="33073" xr:uid="{B30CCB98-A9DE-4319-AC4B-1378B5CD24B8}"/>
    <cellStyle name="Millares 17 2 7 3" xfId="18205" xr:uid="{B34F8FA6-836A-4104-85A4-E62CD381C1E8}"/>
    <cellStyle name="Millares 17 2 7 3 2" xfId="39708" xr:uid="{C0CCDB4C-D4C5-4B07-9FEF-19C18CD888A5}"/>
    <cellStyle name="Millares 17 2 7 4" xfId="24810" xr:uid="{91CB4A0C-8F0F-41FE-808D-962BEC2F0BFD}"/>
    <cellStyle name="Millares 17 2 7 5" xfId="46313" xr:uid="{285F2D1C-FEBA-4A33-A864-69FEE0EA9DDE}"/>
    <cellStyle name="Millares 17 2 7 6" xfId="52917" xr:uid="{0AF7F407-036A-4A27-97CD-B6DF3DF53223}"/>
    <cellStyle name="Millares 17 2 8" xfId="4800" xr:uid="{0B2A9EB6-4BD1-455E-A5A7-596DB17C9DF0}"/>
    <cellStyle name="Millares 17 2 8 2" xfId="13066" xr:uid="{0D270CDE-ADD5-41A8-8D2B-A25AD8071B86}"/>
    <cellStyle name="Millares 17 2 8 2 2" xfId="34569" xr:uid="{EB007155-7C01-4939-B7EC-F166C8489800}"/>
    <cellStyle name="Millares 17 2 8 3" xfId="19701" xr:uid="{22AAF3A6-857D-421E-AF31-FE5A0ADA314B}"/>
    <cellStyle name="Millares 17 2 8 3 2" xfId="41204" xr:uid="{B9A1BE44-C610-44E0-B7CF-2A57CEA69C1C}"/>
    <cellStyle name="Millares 17 2 8 4" xfId="26306" xr:uid="{F2B4FB5F-66EE-4CA1-9CB7-E75DFD71B50D}"/>
    <cellStyle name="Millares 17 2 8 5" xfId="47809" xr:uid="{C3E9E235-F252-4CE4-BA01-7EEC3F0ADA63}"/>
    <cellStyle name="Millares 17 2 8 6" xfId="54413" xr:uid="{830287F5-9FAD-4947-ADF8-3AB83E503C9F}"/>
    <cellStyle name="Millares 17 2 9" xfId="5443" xr:uid="{024DE8FC-1FDB-4803-9822-899E01C974BA}"/>
    <cellStyle name="Millares 17 2 9 2" xfId="13709" xr:uid="{F820D083-F038-4715-B3E0-C4998C65E507}"/>
    <cellStyle name="Millares 17 2 9 2 2" xfId="35212" xr:uid="{9FAA8ADC-24B1-4530-81B3-8C72FA55BF40}"/>
    <cellStyle name="Millares 17 2 9 3" xfId="20344" xr:uid="{F06BEE8C-77E8-4DE9-B650-843F843DBC52}"/>
    <cellStyle name="Millares 17 2 9 3 2" xfId="41847" xr:uid="{ABCC4444-2E99-443F-9636-3E81F8AB7161}"/>
    <cellStyle name="Millares 17 2 9 4" xfId="26949" xr:uid="{89C45B47-B391-49AB-850F-011B8A3BF71D}"/>
    <cellStyle name="Millares 17 2 9 5" xfId="48452" xr:uid="{A944DE0F-959D-47DA-A9E1-703C8C45D01B}"/>
    <cellStyle name="Millares 17 2 9 6" xfId="55056" xr:uid="{9B1C2514-B7AB-44A4-94A2-70879A87ED05}"/>
    <cellStyle name="Millares 17 3" xfId="346" xr:uid="{1017C33D-6409-4434-8617-28BA8BF3B4AC}"/>
    <cellStyle name="Millares 17 3 10" xfId="15249" xr:uid="{599BF94E-42CA-4F26-AA2A-1E051FC7C869}"/>
    <cellStyle name="Millares 17 3 10 2" xfId="36752" xr:uid="{A71F3D59-6A3A-4927-8A30-9BE1E0FC41A3}"/>
    <cellStyle name="Millares 17 3 11" xfId="21854" xr:uid="{57419C8E-5EBA-40C2-94AC-5BB3451FA667}"/>
    <cellStyle name="Millares 17 3 12" xfId="43357" xr:uid="{47DA6AC4-3570-4852-8BE8-3F30CC9C44BE}"/>
    <cellStyle name="Millares 17 3 13" xfId="49961" xr:uid="{79742263-489E-4665-834D-10EFDB165A9D}"/>
    <cellStyle name="Millares 17 3 2" xfId="1294" xr:uid="{6F564984-7253-4D5C-8E0D-2560B2DE11C5}"/>
    <cellStyle name="Millares 17 3 2 2" xfId="4123" xr:uid="{2E41B926-0A54-4F17-9CBD-B329D2711DDE}"/>
    <cellStyle name="Millares 17 3 2 2 2" xfId="12389" xr:uid="{3E1054CB-2CFE-4E12-9D94-B011180765B9}"/>
    <cellStyle name="Millares 17 3 2 2 2 2" xfId="33892" xr:uid="{A39BD901-F873-498B-8825-9168B49AB661}"/>
    <cellStyle name="Millares 17 3 2 2 3" xfId="19024" xr:uid="{42D4D216-5057-4467-8751-1705244C2B85}"/>
    <cellStyle name="Millares 17 3 2 2 3 2" xfId="40527" xr:uid="{72D6FB91-AB76-42D7-AA59-AC910DF1F13F}"/>
    <cellStyle name="Millares 17 3 2 2 4" xfId="25629" xr:uid="{5D43740F-3DED-4BAE-902E-110AF54582CA}"/>
    <cellStyle name="Millares 17 3 2 2 5" xfId="47132" xr:uid="{F18A9DCC-A950-408A-B371-DA91842A8A56}"/>
    <cellStyle name="Millares 17 3 2 2 6" xfId="53736" xr:uid="{8411152A-8EB0-4645-9000-4528255E25EC}"/>
    <cellStyle name="Millares 17 3 2 3" xfId="6262" xr:uid="{31E724E2-5CF4-4164-857C-4A14D59ADA36}"/>
    <cellStyle name="Millares 17 3 2 3 2" xfId="14528" xr:uid="{FD2C1DDC-07DA-4425-ADE3-4F58EF35A80C}"/>
    <cellStyle name="Millares 17 3 2 3 2 2" xfId="36031" xr:uid="{63B7A0E6-BCDE-4D71-9762-E53A817469DE}"/>
    <cellStyle name="Millares 17 3 2 3 3" xfId="21163" xr:uid="{9EF180CE-6920-4116-9A3F-538246BBEEE5}"/>
    <cellStyle name="Millares 17 3 2 3 3 2" xfId="42666" xr:uid="{BF3DD83A-D6D9-4FBD-B70B-DCE4730F5196}"/>
    <cellStyle name="Millares 17 3 2 3 4" xfId="27768" xr:uid="{933D8CFB-0D0E-4821-A49F-206061E68794}"/>
    <cellStyle name="Millares 17 3 2 3 5" xfId="49271" xr:uid="{90364765-98AE-442B-ABC3-259DF032AF7E}"/>
    <cellStyle name="Millares 17 3 2 3 6" xfId="55875" xr:uid="{3440E2F8-B465-41B4-9ED8-98F6DCCF3E75}"/>
    <cellStyle name="Millares 17 3 2 4" xfId="7903" xr:uid="{09294A39-7C86-48B6-88E3-739813ECAF6D}"/>
    <cellStyle name="Millares 17 3 2 4 2" xfId="29406" xr:uid="{D3CB6446-CB76-4B90-ADD3-8550EAF155B1}"/>
    <cellStyle name="Millares 17 3 2 5" xfId="9560" xr:uid="{74B44E05-A2DB-4CE4-B579-11D06791816E}"/>
    <cellStyle name="Millares 17 3 2 5 2" xfId="31063" xr:uid="{1C24CA93-D252-485B-9E65-7AF82CBFEAD3}"/>
    <cellStyle name="Millares 17 3 2 6" xfId="16195" xr:uid="{6E4828F4-1967-46C2-B1A8-0DAD2FA90202}"/>
    <cellStyle name="Millares 17 3 2 6 2" xfId="37698" xr:uid="{BDADE9BB-307A-4A95-B2C8-DF10945BE0C7}"/>
    <cellStyle name="Millares 17 3 2 7" xfId="22800" xr:uid="{0C9B3E3D-B477-49F1-B256-32DBEC023FBB}"/>
    <cellStyle name="Millares 17 3 2 8" xfId="44303" xr:uid="{C266924A-6F19-4433-9A0A-30C70531F696}"/>
    <cellStyle name="Millares 17 3 2 9" xfId="50907" xr:uid="{B0AF5AF9-BF3E-4896-B7BB-8343FC8B7162}"/>
    <cellStyle name="Millares 17 3 3" xfId="1981" xr:uid="{81076C5B-AA3C-46E0-8520-29B990C7F11C}"/>
    <cellStyle name="Millares 17 3 3 2" xfId="10247" xr:uid="{9B532683-BBAB-40B8-9802-7F8ADA630A8C}"/>
    <cellStyle name="Millares 17 3 3 2 2" xfId="31750" xr:uid="{80C430CA-A0B5-4867-92BB-810FEC566EB2}"/>
    <cellStyle name="Millares 17 3 3 3" xfId="16882" xr:uid="{86C28793-41D6-496B-8B78-E0B91838FF68}"/>
    <cellStyle name="Millares 17 3 3 3 2" xfId="38385" xr:uid="{7DAD4538-0C39-4893-A5D3-ECC3B4DEA975}"/>
    <cellStyle name="Millares 17 3 3 4" xfId="23487" xr:uid="{09ECBB71-D1A0-4A2E-906D-1239562BEA1B}"/>
    <cellStyle name="Millares 17 3 3 5" xfId="44990" xr:uid="{CE49B429-14BF-4A7F-8EFA-E49E2DBD630C}"/>
    <cellStyle name="Millares 17 3 3 6" xfId="51594" xr:uid="{EAE0D517-8E72-4FF3-9E4B-704A53F7512D}"/>
    <cellStyle name="Millares 17 3 4" xfId="2780" xr:uid="{BF0BF951-1CE0-4301-895B-793771BC93BB}"/>
    <cellStyle name="Millares 17 3 4 2" xfId="11046" xr:uid="{2BF70639-957D-4959-963F-1A202109E71B}"/>
    <cellStyle name="Millares 17 3 4 2 2" xfId="32549" xr:uid="{3161AB3A-D599-4BE2-B37C-B2A6FC788780}"/>
    <cellStyle name="Millares 17 3 4 3" xfId="17681" xr:uid="{6AEF6E55-2717-4762-9207-06CDBC81F708}"/>
    <cellStyle name="Millares 17 3 4 3 2" xfId="39184" xr:uid="{EDE56E20-C5DD-4348-95FE-70E5235E7C5E}"/>
    <cellStyle name="Millares 17 3 4 4" xfId="24286" xr:uid="{69FCFB0E-D19B-46A5-A52A-32A684C3132A}"/>
    <cellStyle name="Millares 17 3 4 5" xfId="45789" xr:uid="{CA66EB84-3A75-4EC2-B178-CF4562F29D4B}"/>
    <cellStyle name="Millares 17 3 4 6" xfId="52393" xr:uid="{3DADA1EF-112F-4459-A952-2B9479D7D62B}"/>
    <cellStyle name="Millares 17 3 5" xfId="3177" xr:uid="{DA1B1CED-BBEB-4886-82F7-650829D58C48}"/>
    <cellStyle name="Millares 17 3 5 2" xfId="11443" xr:uid="{C3542192-2A63-41AB-B19E-D32A8B95DCE5}"/>
    <cellStyle name="Millares 17 3 5 2 2" xfId="32946" xr:uid="{425D861A-5038-4D13-A047-E1358E80F39B}"/>
    <cellStyle name="Millares 17 3 5 3" xfId="18078" xr:uid="{79E4D010-5F0C-4667-A3F2-41662258E5A7}"/>
    <cellStyle name="Millares 17 3 5 3 2" xfId="39581" xr:uid="{4C36DFC8-5417-4F02-8F6B-BDB2C76B7FDE}"/>
    <cellStyle name="Millares 17 3 5 4" xfId="24683" xr:uid="{CD037014-04FE-4FC8-B1A9-571ABF1B51CD}"/>
    <cellStyle name="Millares 17 3 5 5" xfId="46186" xr:uid="{B85C3C90-16F4-4646-8417-8B2770E97A7B}"/>
    <cellStyle name="Millares 17 3 5 6" xfId="52790" xr:uid="{AC6AC7E3-CAF9-4717-AF4E-D856F447B89A}"/>
    <cellStyle name="Millares 17 3 6" xfId="4924" xr:uid="{F27BBBA1-CB9F-43C8-9095-9752F4E7218A}"/>
    <cellStyle name="Millares 17 3 6 2" xfId="13190" xr:uid="{A89B1D7B-B5EB-48BA-84DA-BC5FD74FDB9D}"/>
    <cellStyle name="Millares 17 3 6 2 2" xfId="34693" xr:uid="{61E31FD9-C248-4FC9-97D2-9E44BFEF30D7}"/>
    <cellStyle name="Millares 17 3 6 3" xfId="19825" xr:uid="{21198CAF-5E8C-4E93-8679-18F41D79ADFB}"/>
    <cellStyle name="Millares 17 3 6 3 2" xfId="41328" xr:uid="{916554CD-38D7-47DC-A05B-E51A3F8B71EF}"/>
    <cellStyle name="Millares 17 3 6 4" xfId="26430" xr:uid="{A1CAB039-091E-482D-9BBC-5EC127CAB637}"/>
    <cellStyle name="Millares 17 3 6 5" xfId="47933" xr:uid="{3E277D36-DB8F-427C-A14B-610DDB64F227}"/>
    <cellStyle name="Millares 17 3 6 6" xfId="54537" xr:uid="{21CD3EC0-DB4A-4C6D-9228-BA75E60391D4}"/>
    <cellStyle name="Millares 17 3 7" xfId="5316" xr:uid="{32E8666C-4EAD-4182-AE5F-57803987789D}"/>
    <cellStyle name="Millares 17 3 7 2" xfId="13582" xr:uid="{30E0162C-C6C1-4191-B843-2E01096588CA}"/>
    <cellStyle name="Millares 17 3 7 2 2" xfId="35085" xr:uid="{4320AA42-2228-44AC-9C23-C7AE30EB547B}"/>
    <cellStyle name="Millares 17 3 7 3" xfId="20217" xr:uid="{359B15B0-67B3-4890-A512-915A3C173FD8}"/>
    <cellStyle name="Millares 17 3 7 3 2" xfId="41720" xr:uid="{9B1C0AE9-6417-4401-822C-94353500AF86}"/>
    <cellStyle name="Millares 17 3 7 4" xfId="26822" xr:uid="{B1682F07-A8E1-4F1A-9676-ADEBE6543A3F}"/>
    <cellStyle name="Millares 17 3 7 5" xfId="48325" xr:uid="{625D61D2-C099-471F-B884-1F33AFA1661F}"/>
    <cellStyle name="Millares 17 3 7 6" xfId="54929" xr:uid="{FB32C8A4-58F9-4E41-B08C-95846AC74F14}"/>
    <cellStyle name="Millares 17 3 8" xfId="6957" xr:uid="{227180EB-D13F-4C5F-B931-3DF54A42FD1A}"/>
    <cellStyle name="Millares 17 3 8 2" xfId="28460" xr:uid="{065E8266-F4F8-4702-9EAB-707740740509}"/>
    <cellStyle name="Millares 17 3 9" xfId="8613" xr:uid="{4666AA4F-8DA2-4B81-BFEF-26672FE358BC}"/>
    <cellStyle name="Millares 17 3 9 2" xfId="30116" xr:uid="{8CE98A70-6A32-42A6-8DEB-420D646862A5}"/>
    <cellStyle name="Millares 17 4" xfId="630" xr:uid="{946A22D8-62EB-41B7-B26D-4C0AE6581D36}"/>
    <cellStyle name="Millares 17 4 10" xfId="43639" xr:uid="{68B99265-E9E0-4C70-B86E-953A2B6E8D62}"/>
    <cellStyle name="Millares 17 4 11" xfId="50243" xr:uid="{C837DC99-5A5B-46A7-81BF-F761BB2C3F00}"/>
    <cellStyle name="Millares 17 4 2" xfId="1576" xr:uid="{456C49E9-B909-4788-8F9C-0BBF1624EC3E}"/>
    <cellStyle name="Millares 17 4 2 2" xfId="4405" xr:uid="{6C42AE87-6743-4DD0-B9C0-4216D6FFC4BC}"/>
    <cellStyle name="Millares 17 4 2 2 2" xfId="12671" xr:uid="{00F1972E-118C-45DA-97C2-33A4CE9EB051}"/>
    <cellStyle name="Millares 17 4 2 2 2 2" xfId="34174" xr:uid="{15B70BA8-C799-4666-A4AA-671899DDDB04}"/>
    <cellStyle name="Millares 17 4 2 2 3" xfId="19306" xr:uid="{14389A8F-6ADC-40D3-BDDD-010E9222E983}"/>
    <cellStyle name="Millares 17 4 2 2 3 2" xfId="40809" xr:uid="{EB83B90B-7055-416A-ABBD-24C931DFD28C}"/>
    <cellStyle name="Millares 17 4 2 2 4" xfId="25911" xr:uid="{7E09C842-928A-4C8A-881D-125771C2EBA0}"/>
    <cellStyle name="Millares 17 4 2 2 5" xfId="47414" xr:uid="{A45C58F3-23D8-4284-8AF3-DD37F5621650}"/>
    <cellStyle name="Millares 17 4 2 2 6" xfId="54018" xr:uid="{4F178219-3469-4AF6-871B-1A15AC7E6B67}"/>
    <cellStyle name="Millares 17 4 2 3" xfId="6544" xr:uid="{C23CA56C-5586-45B4-8D6E-3FC0217DD136}"/>
    <cellStyle name="Millares 17 4 2 3 2" xfId="14810" xr:uid="{54968FA9-CEAF-4811-A010-734B6BE088DD}"/>
    <cellStyle name="Millares 17 4 2 3 2 2" xfId="36313" xr:uid="{EC18AE5B-735B-4697-876E-1D483D1319F6}"/>
    <cellStyle name="Millares 17 4 2 3 3" xfId="21445" xr:uid="{522D1EE4-F763-4118-97DB-2B3ABB14FE1D}"/>
    <cellStyle name="Millares 17 4 2 3 3 2" xfId="42948" xr:uid="{C3948586-1C79-490B-9AD0-FA798B5171B5}"/>
    <cellStyle name="Millares 17 4 2 3 4" xfId="28050" xr:uid="{220B486C-1450-41C6-B783-629FB1AAC6C1}"/>
    <cellStyle name="Millares 17 4 2 3 5" xfId="49553" xr:uid="{87341165-11D5-436D-873D-4253B06968DE}"/>
    <cellStyle name="Millares 17 4 2 3 6" xfId="56157" xr:uid="{A0C88F36-6B0F-4452-8194-A3C9E0095D9B}"/>
    <cellStyle name="Millares 17 4 2 4" xfId="8185" xr:uid="{A25EA309-8FD5-42D2-A549-C5332B247CB3}"/>
    <cellStyle name="Millares 17 4 2 4 2" xfId="29688" xr:uid="{8909D071-D8AE-44D6-844E-6EC0E9FCAD44}"/>
    <cellStyle name="Millares 17 4 2 5" xfId="9842" xr:uid="{21119A3A-AE5A-44A6-AB6B-03F6E43F9F97}"/>
    <cellStyle name="Millares 17 4 2 5 2" xfId="31345" xr:uid="{72488F13-B2F1-406C-BB4C-4D91D75CE45D}"/>
    <cellStyle name="Millares 17 4 2 6" xfId="16477" xr:uid="{CF3CC205-E351-49DC-9657-D4B5BC65A8EF}"/>
    <cellStyle name="Millares 17 4 2 6 2" xfId="37980" xr:uid="{892AA129-F63A-497F-A5D4-1276B5AEFA41}"/>
    <cellStyle name="Millares 17 4 2 7" xfId="23082" xr:uid="{A92B1E90-689D-431F-9766-2CFC7EB19CE0}"/>
    <cellStyle name="Millares 17 4 2 8" xfId="44585" xr:uid="{643CF889-B82B-4D99-B61D-162C0BC5D77B}"/>
    <cellStyle name="Millares 17 4 2 9" xfId="51189" xr:uid="{9D802685-0814-4E76-A1F8-EB5A21EEF501}"/>
    <cellStyle name="Millares 17 4 3" xfId="2263" xr:uid="{49193EFF-C700-4D40-B9A3-E912ABB6E80D}"/>
    <cellStyle name="Millares 17 4 3 2" xfId="10529" xr:uid="{263B6649-9FA7-4FEC-87D4-0F4D7E38B508}"/>
    <cellStyle name="Millares 17 4 3 2 2" xfId="32032" xr:uid="{7463FCFF-67DF-4E29-BB5A-11C4FA8C959D}"/>
    <cellStyle name="Millares 17 4 3 3" xfId="17164" xr:uid="{EA9F4474-04BF-426B-9EC8-D2F6A82F22AF}"/>
    <cellStyle name="Millares 17 4 3 3 2" xfId="38667" xr:uid="{AA922325-7DF2-4C83-9EB4-3CD104CF84C0}"/>
    <cellStyle name="Millares 17 4 3 4" xfId="23769" xr:uid="{3DA99D04-E589-47A9-B668-4FFC67491E9B}"/>
    <cellStyle name="Millares 17 4 3 5" xfId="45272" xr:uid="{E3A5903F-92BF-422C-8188-3DEF33CC96FB}"/>
    <cellStyle name="Millares 17 4 3 6" xfId="51876" xr:uid="{1E615DD2-FB2C-4367-8F24-D7D2B2A4CAE6}"/>
    <cellStyle name="Millares 17 4 4" xfId="3459" xr:uid="{DE8C5D01-E696-453F-ADC3-F1F922DA8BBA}"/>
    <cellStyle name="Millares 17 4 4 2" xfId="11725" xr:uid="{3CD88E2A-DA6E-4455-A6D7-1FBBE4B486ED}"/>
    <cellStyle name="Millares 17 4 4 2 2" xfId="33228" xr:uid="{0496799B-4F34-4461-811C-F1FAB591E2B8}"/>
    <cellStyle name="Millares 17 4 4 3" xfId="18360" xr:uid="{44A33AA2-D4DC-4A78-B689-B4580C591B49}"/>
    <cellStyle name="Millares 17 4 4 3 2" xfId="39863" xr:uid="{7E955ACA-E06C-4A4B-86FA-05312E3A5E46}"/>
    <cellStyle name="Millares 17 4 4 4" xfId="24965" xr:uid="{9AC6BE68-E5A0-4F93-AE90-4D21C870D134}"/>
    <cellStyle name="Millares 17 4 4 5" xfId="46468" xr:uid="{5108EEA9-EF4D-4399-BFEE-7B1BE492DDF2}"/>
    <cellStyle name="Millares 17 4 4 6" xfId="53072" xr:uid="{042E1CFF-42BB-4D72-9A09-8374CD83A610}"/>
    <cellStyle name="Millares 17 4 5" xfId="5598" xr:uid="{B72A8741-DA38-41AE-BCC9-475786D651F6}"/>
    <cellStyle name="Millares 17 4 5 2" xfId="13864" xr:uid="{2F60D1A2-1AB6-46C2-8B03-31CCCA1AD5FB}"/>
    <cellStyle name="Millares 17 4 5 2 2" xfId="35367" xr:uid="{27675D69-EEFB-4042-AAF0-AD47DA3DB286}"/>
    <cellStyle name="Millares 17 4 5 3" xfId="20499" xr:uid="{7C17B643-8F98-4514-A5AA-8EB4FFEEAAE8}"/>
    <cellStyle name="Millares 17 4 5 3 2" xfId="42002" xr:uid="{6F1E416D-D743-40D7-8CE9-A5403EA90F90}"/>
    <cellStyle name="Millares 17 4 5 4" xfId="27104" xr:uid="{BD2BAAC9-8BFD-4503-96E2-8D89303B1200}"/>
    <cellStyle name="Millares 17 4 5 5" xfId="48607" xr:uid="{3D4342D5-A950-439A-94F5-492A210DAC65}"/>
    <cellStyle name="Millares 17 4 5 6" xfId="55211" xr:uid="{DFA212D6-22C1-49CC-99FB-0D9249C4D09D}"/>
    <cellStyle name="Millares 17 4 6" xfId="7239" xr:uid="{4E75A8FA-65E9-4A58-AD34-AC93F4C5D7D6}"/>
    <cellStyle name="Millares 17 4 6 2" xfId="28742" xr:uid="{11EF4848-1334-4508-964F-BCC7ECD1E551}"/>
    <cellStyle name="Millares 17 4 7" xfId="8896" xr:uid="{87029370-7BF9-4B7A-A861-CC1EF150CD57}"/>
    <cellStyle name="Millares 17 4 7 2" xfId="30399" xr:uid="{168E0193-A1E2-400C-8C00-FF1E12811389}"/>
    <cellStyle name="Millares 17 4 8" xfId="15531" xr:uid="{7D0EA238-D44F-4CE9-B7CA-88D2E127129E}"/>
    <cellStyle name="Millares 17 4 8 2" xfId="37034" xr:uid="{E5B97720-7969-45B4-9D0D-5816CE77AAE7}"/>
    <cellStyle name="Millares 17 4 9" xfId="22136" xr:uid="{9C3EDE0A-9BAA-4556-8F43-944F55AE49CA}"/>
    <cellStyle name="Millares 17 5" xfId="898" xr:uid="{BC02CDA0-919E-4CB4-80F5-05CF13437896}"/>
    <cellStyle name="Millares 17 5 2" xfId="3727" xr:uid="{BE0C8B87-A97F-44F4-A6CF-CFB664E377F7}"/>
    <cellStyle name="Millares 17 5 2 2" xfId="11993" xr:uid="{5CC51C08-0C56-4AA4-B7BE-338E0635CACE}"/>
    <cellStyle name="Millares 17 5 2 2 2" xfId="33496" xr:uid="{305EDA66-27EB-4CCB-BF60-7A75EAC3B2C4}"/>
    <cellStyle name="Millares 17 5 2 3" xfId="18628" xr:uid="{7919F3BF-5176-40B5-90B6-533FD538163F}"/>
    <cellStyle name="Millares 17 5 2 3 2" xfId="40131" xr:uid="{909A1428-C3FD-4110-A6FD-A58B2813FE29}"/>
    <cellStyle name="Millares 17 5 2 4" xfId="25233" xr:uid="{559D220B-06B8-4448-93ED-80E2CCBD31FF}"/>
    <cellStyle name="Millares 17 5 2 5" xfId="46736" xr:uid="{ECBF115A-D9D7-4A5F-AF28-9EE1BA35BEE4}"/>
    <cellStyle name="Millares 17 5 2 6" xfId="53340" xr:uid="{8F43606D-D2AC-43BD-A7B9-02936A2EB440}"/>
    <cellStyle name="Millares 17 5 3" xfId="5866" xr:uid="{7D949BC8-0A1A-4D97-8C88-47A7D8E75078}"/>
    <cellStyle name="Millares 17 5 3 2" xfId="14132" xr:uid="{D45EF1EC-1BCB-44FD-B44C-DE5709D3449F}"/>
    <cellStyle name="Millares 17 5 3 2 2" xfId="35635" xr:uid="{A8A8D218-ECA6-444A-9C9C-B1EB20E28D87}"/>
    <cellStyle name="Millares 17 5 3 3" xfId="20767" xr:uid="{1C0FE88F-FF0C-4B3D-A74E-58719F811E58}"/>
    <cellStyle name="Millares 17 5 3 3 2" xfId="42270" xr:uid="{B745495F-3958-483A-B95D-789B910A8B19}"/>
    <cellStyle name="Millares 17 5 3 4" xfId="27372" xr:uid="{0AC1E3EC-E274-479E-A883-AA2AC9B96A7C}"/>
    <cellStyle name="Millares 17 5 3 5" xfId="48875" xr:uid="{C4BB5857-3C2E-43B5-AA7D-40DEE3B431C7}"/>
    <cellStyle name="Millares 17 5 3 6" xfId="55479" xr:uid="{390ECECA-0550-476A-AB31-47D30947446C}"/>
    <cellStyle name="Millares 17 5 4" xfId="7507" xr:uid="{1767625D-B6B5-4234-AF9C-D105D2BCE930}"/>
    <cellStyle name="Millares 17 5 4 2" xfId="29010" xr:uid="{EE0BEADE-8112-4AC8-85EA-EA775C80B91A}"/>
    <cellStyle name="Millares 17 5 5" xfId="9164" xr:uid="{1A19FB90-AC1B-478F-B5DA-36446CDFDFE5}"/>
    <cellStyle name="Millares 17 5 5 2" xfId="30667" xr:uid="{8627DD36-EF24-4BF2-933E-6722DD7BDE36}"/>
    <cellStyle name="Millares 17 5 6" xfId="15799" xr:uid="{C4D1870C-ECB4-4D75-96DE-6CB89C61DA91}"/>
    <cellStyle name="Millares 17 5 6 2" xfId="37302" xr:uid="{51C4B1E2-07EC-4BB6-9F7E-77BEBA9E7E43}"/>
    <cellStyle name="Millares 17 5 7" xfId="22404" xr:uid="{3C944991-8291-4368-B9B5-D41EFC0D4042}"/>
    <cellStyle name="Millares 17 5 8" xfId="43907" xr:uid="{A4A5C5CB-6014-497E-95DC-FDF39818A9BA}"/>
    <cellStyle name="Millares 17 5 9" xfId="50511" xr:uid="{6F70F2CF-88C2-452F-A89B-97D794FFB5A8}"/>
    <cellStyle name="Millares 17 6" xfId="1159" xr:uid="{C34EF95A-C75E-4F47-94BA-1E37B6B019AA}"/>
    <cellStyle name="Millares 17 6 2" xfId="3988" xr:uid="{6122876C-4B78-4479-87EE-0E4BB8043539}"/>
    <cellStyle name="Millares 17 6 2 2" xfId="12254" xr:uid="{35323B27-ACE7-430A-90EE-8950CDB46AE9}"/>
    <cellStyle name="Millares 17 6 2 2 2" xfId="33757" xr:uid="{FA67B901-B83E-4FA0-8149-179896F35E60}"/>
    <cellStyle name="Millares 17 6 2 3" xfId="18889" xr:uid="{93C6B9BE-C589-443F-8807-DE066F8C435A}"/>
    <cellStyle name="Millares 17 6 2 3 2" xfId="40392" xr:uid="{FF943DCE-2BA2-429A-A5AB-885FC22CECC9}"/>
    <cellStyle name="Millares 17 6 2 4" xfId="25494" xr:uid="{18A8AF64-AD7F-4D70-A5EF-552B754594A8}"/>
    <cellStyle name="Millares 17 6 2 5" xfId="46997" xr:uid="{5A7F04DF-2C12-48D8-98E7-185CE329DB48}"/>
    <cellStyle name="Millares 17 6 2 6" xfId="53601" xr:uid="{98980AA9-5473-47E7-89D5-869DF3228292}"/>
    <cellStyle name="Millares 17 6 3" xfId="6127" xr:uid="{0D799404-341A-4407-9A7A-5EE57FB0082A}"/>
    <cellStyle name="Millares 17 6 3 2" xfId="14393" xr:uid="{33080820-EE80-45A0-A37D-85D71CC81EF0}"/>
    <cellStyle name="Millares 17 6 3 2 2" xfId="35896" xr:uid="{B87B8A53-A829-47C9-9050-46EEBB19E704}"/>
    <cellStyle name="Millares 17 6 3 3" xfId="21028" xr:uid="{CC0F64F6-6A8E-49D7-A732-1BD48263A151}"/>
    <cellStyle name="Millares 17 6 3 3 2" xfId="42531" xr:uid="{F882906F-2B26-4EB6-8533-5C5D2BBCF680}"/>
    <cellStyle name="Millares 17 6 3 4" xfId="27633" xr:uid="{B79ED9A8-FFF6-4BED-A370-A9EF2CE1C4A2}"/>
    <cellStyle name="Millares 17 6 3 5" xfId="49136" xr:uid="{DC74DFE9-01FC-4AC8-8391-1C23764F131E}"/>
    <cellStyle name="Millares 17 6 3 6" xfId="55740" xr:uid="{F71D4A72-6A4D-4C9F-94AE-398CB846A87A}"/>
    <cellStyle name="Millares 17 6 4" xfId="7768" xr:uid="{B16A8E20-C083-4B17-A1BB-19646DB85BC4}"/>
    <cellStyle name="Millares 17 6 4 2" xfId="29271" xr:uid="{8E04FFBF-5D8A-43F6-AA50-AA34D94E6D3B}"/>
    <cellStyle name="Millares 17 6 5" xfId="9425" xr:uid="{934D4B5C-7D49-494D-B37A-DCDB0F096B85}"/>
    <cellStyle name="Millares 17 6 5 2" xfId="30928" xr:uid="{1354594D-7C36-4A50-89C0-57F65D97DAD6}"/>
    <cellStyle name="Millares 17 6 6" xfId="16060" xr:uid="{8A1E456C-1624-4B7F-A90B-12F6940AD735}"/>
    <cellStyle name="Millares 17 6 6 2" xfId="37563" xr:uid="{EAF44DE6-1454-45DA-8C90-BF38A595BBFE}"/>
    <cellStyle name="Millares 17 6 7" xfId="22665" xr:uid="{83CF762E-BE8E-47F8-A279-46989019B643}"/>
    <cellStyle name="Millares 17 6 8" xfId="44168" xr:uid="{03052A42-3BB0-4DEB-AA2E-945F1918002B}"/>
    <cellStyle name="Millares 17 6 9" xfId="50772" xr:uid="{04B16E33-3E51-4FE6-A226-9021DE024C9F}"/>
    <cellStyle name="Millares 17 7" xfId="1847" xr:uid="{2EE0E010-BF36-40B5-A029-D3DB1CEC736A}"/>
    <cellStyle name="Millares 17 7 2" xfId="10113" xr:uid="{9265C9E4-5758-4D9C-A645-9F472C493475}"/>
    <cellStyle name="Millares 17 7 2 2" xfId="31616" xr:uid="{58DDE2C4-F04E-4097-9C1B-4DAFE8EA2EFA}"/>
    <cellStyle name="Millares 17 7 3" xfId="16748" xr:uid="{FFD14D2A-3F86-4831-88AC-B5EB63762AEB}"/>
    <cellStyle name="Millares 17 7 3 2" xfId="38251" xr:uid="{675709B1-B818-47C3-862D-A7304F3E4586}"/>
    <cellStyle name="Millares 17 7 4" xfId="23353" xr:uid="{C0F80C07-C086-4E8E-A40C-AAA7846F9E60}"/>
    <cellStyle name="Millares 17 7 5" xfId="44856" xr:uid="{5316A930-5BC9-43C1-A90F-C6E6B28DD248}"/>
    <cellStyle name="Millares 17 7 6" xfId="51460" xr:uid="{EEF86B40-4CEA-4CB2-8592-63D0EE308832}"/>
    <cellStyle name="Millares 17 8" xfId="2532" xr:uid="{0E2D3179-CD00-4BCF-905F-90794778ED23}"/>
    <cellStyle name="Millares 17 8 2" xfId="10798" xr:uid="{8CDD367C-3284-49CF-95A2-A544B711C6B6}"/>
    <cellStyle name="Millares 17 8 2 2" xfId="32301" xr:uid="{0B0CD790-4370-4064-9EC5-6E13EBB4753A}"/>
    <cellStyle name="Millares 17 8 3" xfId="17433" xr:uid="{7653B483-9FF8-4B96-A116-DC4AC7737236}"/>
    <cellStyle name="Millares 17 8 3 2" xfId="38936" xr:uid="{1436199A-A821-478A-9345-8BE9CBFAB31F}"/>
    <cellStyle name="Millares 17 8 4" xfId="24038" xr:uid="{51D59C29-5ABE-4E46-81AE-68C06A46FAF1}"/>
    <cellStyle name="Millares 17 8 5" xfId="45541" xr:uid="{716FD52E-2800-4B72-BDE8-5BED5FBB5A05}"/>
    <cellStyle name="Millares 17 8 6" xfId="52145" xr:uid="{C419A697-F740-457C-A3DF-66FA9B93D271}"/>
    <cellStyle name="Millares 17 9" xfId="3043" xr:uid="{EBE01521-2E32-4E85-9AA6-51905F447BEE}"/>
    <cellStyle name="Millares 17 9 2" xfId="11309" xr:uid="{040FE47D-23A6-4A14-9819-2FEBAC5039A5}"/>
    <cellStyle name="Millares 17 9 2 2" xfId="32812" xr:uid="{920C6605-D1AD-4A40-A5C8-BE2EB73E5C6F}"/>
    <cellStyle name="Millares 17 9 3" xfId="17944" xr:uid="{8EF0A3A5-C5F1-4A57-A877-356711AF4678}"/>
    <cellStyle name="Millares 17 9 3 2" xfId="39447" xr:uid="{C22BF314-0CD5-47C6-BE95-9DB0C4F91860}"/>
    <cellStyle name="Millares 17 9 4" xfId="24549" xr:uid="{E9959E09-EDFE-4671-8F6F-6DCE97287905}"/>
    <cellStyle name="Millares 17 9 5" xfId="46052" xr:uid="{AC027946-63B6-4BE3-89AE-903FBA630FA9}"/>
    <cellStyle name="Millares 17 9 6" xfId="52656" xr:uid="{842EBE51-C64C-4459-9C9B-40BF17A6881D}"/>
    <cellStyle name="Millares 174 2" xfId="86" xr:uid="{00000000-0005-0000-0000-000006000000}"/>
    <cellStyle name="Millares 174 2 2" xfId="129" xr:uid="{472151B3-4289-499E-B70A-42BB9A7C3171}"/>
    <cellStyle name="Millares 174 2 2 10" xfId="3032" xr:uid="{D16CDC53-97A3-4D63-80AB-88EE157F9AED}"/>
    <cellStyle name="Millares 174 2 2 10 2" xfId="11298" xr:uid="{A7AB5E98-6EB8-42CB-AB11-02CE8FB9E4F0}"/>
    <cellStyle name="Millares 174 2 2 10 2 2" xfId="32801" xr:uid="{3D2BD364-017C-4ADD-8FFB-F4DC8BA90BBC}"/>
    <cellStyle name="Millares 174 2 2 10 3" xfId="17933" xr:uid="{0BB78B1E-52C4-4FCE-B74B-B9459536FF02}"/>
    <cellStyle name="Millares 174 2 2 10 3 2" xfId="39436" xr:uid="{229B8C6F-A679-4B56-9A60-EDF8E6C13E26}"/>
    <cellStyle name="Millares 174 2 2 10 4" xfId="24538" xr:uid="{5902DC90-5BD8-4E1C-B84C-0CE82AED5E42}"/>
    <cellStyle name="Millares 174 2 2 10 5" xfId="46041" xr:uid="{58549B9E-0764-4858-AC09-BC175FE2E84B}"/>
    <cellStyle name="Millares 174 2 2 10 6" xfId="52645" xr:uid="{6DB4C9EA-1807-4DF7-B94D-77221BFC3234}"/>
    <cellStyle name="Millares 174 2 2 11" xfId="4667" xr:uid="{4EC1E6EB-FE4D-4ED6-A9D2-BC2C214975CF}"/>
    <cellStyle name="Millares 174 2 2 11 2" xfId="12933" xr:uid="{6D062FF7-E133-452B-83C5-90D9B3AEE4B6}"/>
    <cellStyle name="Millares 174 2 2 11 2 2" xfId="34436" xr:uid="{82EDD006-E72E-4F24-ADEC-6CF3723F31F4}"/>
    <cellStyle name="Millares 174 2 2 11 3" xfId="19568" xr:uid="{A5D7549A-0E77-42FC-8139-366394647E9E}"/>
    <cellStyle name="Millares 174 2 2 11 3 2" xfId="41071" xr:uid="{B0A0AC2C-61E1-486D-91BD-CF50D69C47F8}"/>
    <cellStyle name="Millares 174 2 2 11 4" xfId="26173" xr:uid="{55289149-FADD-4690-AB06-C939D90CE12E}"/>
    <cellStyle name="Millares 174 2 2 11 5" xfId="47676" xr:uid="{F6CDF9A3-262D-4CC0-A574-03ECB6B287AE}"/>
    <cellStyle name="Millares 174 2 2 11 6" xfId="54280" xr:uid="{2D7DF767-89C3-4A84-B348-22D73D8AC342}"/>
    <cellStyle name="Millares 174 2 2 12" xfId="5170" xr:uid="{1E3C22C8-5269-4690-AADB-C1F5932102A9}"/>
    <cellStyle name="Millares 174 2 2 12 2" xfId="13436" xr:uid="{4B533693-45EE-4AE9-8F03-36E8DC1EDC64}"/>
    <cellStyle name="Millares 174 2 2 12 2 2" xfId="34939" xr:uid="{4FFAFB7A-3660-46F2-AF0E-EFB33A64E163}"/>
    <cellStyle name="Millares 174 2 2 12 3" xfId="20071" xr:uid="{BFEE6FD3-28FC-42A6-AED6-D17E49C7FF7E}"/>
    <cellStyle name="Millares 174 2 2 12 3 2" xfId="41574" xr:uid="{5805602A-D4E0-4C4B-857F-537D5579F6FB}"/>
    <cellStyle name="Millares 174 2 2 12 4" xfId="26676" xr:uid="{E1B5B2D6-507C-413D-B5A3-C66A3FCA8F7C}"/>
    <cellStyle name="Millares 174 2 2 12 5" xfId="48179" xr:uid="{A18FB5AE-6007-4155-B06E-28B5EFB8B915}"/>
    <cellStyle name="Millares 174 2 2 12 6" xfId="54783" xr:uid="{96987C82-AE3F-41A8-AF78-94EDC2A48372}"/>
    <cellStyle name="Millares 174 2 2 13" xfId="6811" xr:uid="{AD414713-E181-4A25-BC5A-D317CF6D54BC}"/>
    <cellStyle name="Millares 174 2 2 13 2" xfId="28314" xr:uid="{084AC320-9BF1-4625-B30F-7EF07D132D26}"/>
    <cellStyle name="Millares 174 2 2 14" xfId="8465" xr:uid="{77AA127A-5FF2-4CF4-ADA7-0FAAD3FC0B60}"/>
    <cellStyle name="Millares 174 2 2 14 2" xfId="29968" xr:uid="{5BAC2554-8E82-4C54-A596-0B49E52977BC}"/>
    <cellStyle name="Millares 174 2 2 15" xfId="15104" xr:uid="{E2E57C79-8229-40D0-B1CE-1D53479E355B}"/>
    <cellStyle name="Millares 174 2 2 15 2" xfId="36607" xr:uid="{B4EBAE23-8A1C-49B7-A5B8-35743A644B71}"/>
    <cellStyle name="Millares 174 2 2 16" xfId="21709" xr:uid="{C98F2EB6-656A-4C46-87A4-E4CB9739F611}"/>
    <cellStyle name="Millares 174 2 2 17" xfId="43212" xr:uid="{F1591154-ABDA-4F7A-BADC-40EEB18BC275}"/>
    <cellStyle name="Millares 174 2 2 18" xfId="49816" xr:uid="{6D80E7A7-817E-4230-9122-EF694D67A955}"/>
    <cellStyle name="Millares 174 2 2 2" xfId="167" xr:uid="{21DA0773-5900-4B80-925D-DAB352A8EECE}"/>
    <cellStyle name="Millares 174 2 2 2 10" xfId="4704" xr:uid="{2EBBBE86-A932-4145-AEE4-8B8F032E47D1}"/>
    <cellStyle name="Millares 174 2 2 2 10 2" xfId="12970" xr:uid="{17340CA4-6836-4192-8A6A-B228063A991F}"/>
    <cellStyle name="Millares 174 2 2 2 10 2 2" xfId="34473" xr:uid="{2CF2C5D7-1D00-4991-A748-48BCC67FF32A}"/>
    <cellStyle name="Millares 174 2 2 2 10 3" xfId="19605" xr:uid="{665F6A48-0A88-482E-A12C-3BF30926E0BF}"/>
    <cellStyle name="Millares 174 2 2 2 10 3 2" xfId="41108" xr:uid="{226CE62F-259A-4E30-9DDB-12A9354CA9D2}"/>
    <cellStyle name="Millares 174 2 2 2 10 4" xfId="26210" xr:uid="{4E04A72F-933F-4C39-86CD-834866BAFE7E}"/>
    <cellStyle name="Millares 174 2 2 2 10 5" xfId="47713" xr:uid="{0305412F-A8A5-4D83-9F68-0263DBB72D52}"/>
    <cellStyle name="Millares 174 2 2 2 10 6" xfId="54317" xr:uid="{BE3A12F4-EFC0-42C8-8111-B2F6C6CE5E8D}"/>
    <cellStyle name="Millares 174 2 2 2 11" xfId="5207" xr:uid="{5FF57944-C889-4D12-AC36-67DFBA432C71}"/>
    <cellStyle name="Millares 174 2 2 2 11 2" xfId="13473" xr:uid="{63875404-7FFD-45EB-B76B-915CB1FA7F75}"/>
    <cellStyle name="Millares 174 2 2 2 11 2 2" xfId="34976" xr:uid="{BF2F7F2D-6D0E-45B7-9CA6-5CB7CFF530DE}"/>
    <cellStyle name="Millares 174 2 2 2 11 3" xfId="20108" xr:uid="{A5EB4DD8-B0BD-44B0-83E5-C6786C2C2E9A}"/>
    <cellStyle name="Millares 174 2 2 2 11 3 2" xfId="41611" xr:uid="{8022487C-3EE5-485F-B9FA-38596BB17B4C}"/>
    <cellStyle name="Millares 174 2 2 2 11 4" xfId="26713" xr:uid="{AB3362EB-6621-4A4B-B2A5-5715E633DDAF}"/>
    <cellStyle name="Millares 174 2 2 2 11 5" xfId="48216" xr:uid="{C867B2AE-2243-4B55-8AAA-C438FB4F3238}"/>
    <cellStyle name="Millares 174 2 2 2 11 6" xfId="54820" xr:uid="{360581A9-E137-418D-BE65-691B265A5FED}"/>
    <cellStyle name="Millares 174 2 2 2 12" xfId="6848" xr:uid="{DB99FD01-E425-472C-8ED4-6BDD8714ADA6}"/>
    <cellStyle name="Millares 174 2 2 2 12 2" xfId="28351" xr:uid="{411F6035-B878-4D9E-91CB-22D207E0D20C}"/>
    <cellStyle name="Millares 174 2 2 2 13" xfId="8502" xr:uid="{8719ED91-F7DC-4F47-8CEF-EC78CEF89504}"/>
    <cellStyle name="Millares 174 2 2 2 13 2" xfId="30005" xr:uid="{D804BEE7-54DB-42B6-8D03-EF9976AE7F78}"/>
    <cellStyle name="Millares 174 2 2 2 14" xfId="15141" xr:uid="{6A412095-BD1D-4094-85C4-1CCCFF2B2CAC}"/>
    <cellStyle name="Millares 174 2 2 2 14 2" xfId="36644" xr:uid="{218A0A77-1721-464F-A436-B177E20C8418}"/>
    <cellStyle name="Millares 174 2 2 2 15" xfId="21746" xr:uid="{94A55192-3D3A-4F18-9F36-847EFD874D54}"/>
    <cellStyle name="Millares 174 2 2 2 16" xfId="43249" xr:uid="{243DC29F-3340-4E4C-8EBF-3DBA8FD615A9}"/>
    <cellStyle name="Millares 174 2 2 2 17" xfId="49853" xr:uid="{026A06DA-C634-48C3-8E66-A064D796E8B8}"/>
    <cellStyle name="Millares 174 2 2 2 2" xfId="499" xr:uid="{937770AB-2D20-4643-AEE6-4E77D5E0981E}"/>
    <cellStyle name="Millares 174 2 2 2 2 10" xfId="7110" xr:uid="{686509DD-73EF-442B-8E10-607DB9442D0F}"/>
    <cellStyle name="Millares 174 2 2 2 2 10 2" xfId="28613" xr:uid="{267D76A7-BB93-4A67-A3CB-BB526269B512}"/>
    <cellStyle name="Millares 174 2 2 2 2 11" xfId="8766" xr:uid="{AEDFF4E9-C18A-4FE5-A862-28141000957C}"/>
    <cellStyle name="Millares 174 2 2 2 2 11 2" xfId="30269" xr:uid="{58CE6C1B-1855-4019-964F-AB22D0CE9346}"/>
    <cellStyle name="Millares 174 2 2 2 2 12" xfId="15402" xr:uid="{CC66F405-9C8E-4AA8-AAF4-90371C0E79B8}"/>
    <cellStyle name="Millares 174 2 2 2 2 12 2" xfId="36905" xr:uid="{93152D33-BA11-4E81-BB32-8D67C0E904B5}"/>
    <cellStyle name="Millares 174 2 2 2 2 13" xfId="22007" xr:uid="{6E6A0325-B93E-4DD2-A71B-C71F5FB773B7}"/>
    <cellStyle name="Millares 174 2 2 2 2 14" xfId="43510" xr:uid="{6D4E204D-193B-4E3C-9302-20E223B939E2}"/>
    <cellStyle name="Millares 174 2 2 2 2 15" xfId="50114" xr:uid="{C6D2F8E9-F8F8-4F93-B21E-AC4FE926996B}"/>
    <cellStyle name="Millares 174 2 2 2 2 2" xfId="781" xr:uid="{B1CE9760-571B-4C0C-9096-6BAED20FA0DE}"/>
    <cellStyle name="Millares 174 2 2 2 2 2 10" xfId="15682" xr:uid="{3244121B-3C7C-40A7-9092-4D333B6CE2F2}"/>
    <cellStyle name="Millares 174 2 2 2 2 2 10 2" xfId="37185" xr:uid="{1B3BA30F-2784-46B8-BCB7-5B0898EA09E8}"/>
    <cellStyle name="Millares 174 2 2 2 2 2 11" xfId="22287" xr:uid="{7071A1F1-CD7E-4952-A14B-3CD9B74673E2}"/>
    <cellStyle name="Millares 174 2 2 2 2 2 12" xfId="43790" xr:uid="{FDFA1669-E4B6-4D1B-947A-54BAD827D526}"/>
    <cellStyle name="Millares 174 2 2 2 2 2 13" xfId="50394" xr:uid="{00D78AA9-A452-404F-AC14-D5BA70A3DE3A}"/>
    <cellStyle name="Millares 174 2 2 2 2 2 2" xfId="1727" xr:uid="{101B8F96-BFDE-4C7C-839D-8DD2C79FEC92}"/>
    <cellStyle name="Millares 174 2 2 2 2 2 2 2" xfId="4556" xr:uid="{3D8A263F-673E-487C-A77D-834821EF87C4}"/>
    <cellStyle name="Millares 174 2 2 2 2 2 2 2 2" xfId="12822" xr:uid="{59F39D18-9FE9-4A20-AF33-5886D54CD336}"/>
    <cellStyle name="Millares 174 2 2 2 2 2 2 2 2 2" xfId="34325" xr:uid="{F3EEDE7E-2D3F-4413-8CC2-388B836769AE}"/>
    <cellStyle name="Millares 174 2 2 2 2 2 2 2 3" xfId="19457" xr:uid="{8C48B124-34F8-468B-B87A-4DF3F66CD0B4}"/>
    <cellStyle name="Millares 174 2 2 2 2 2 2 2 3 2" xfId="40960" xr:uid="{0D40A688-58E9-436A-8D6D-F3F15715DF2A}"/>
    <cellStyle name="Millares 174 2 2 2 2 2 2 2 4" xfId="26062" xr:uid="{75FA8842-37B1-4474-8F01-A50782579BEF}"/>
    <cellStyle name="Millares 174 2 2 2 2 2 2 2 5" xfId="47565" xr:uid="{5805A604-2E84-46C3-83F8-E00BA5E33B16}"/>
    <cellStyle name="Millares 174 2 2 2 2 2 2 2 6" xfId="54169" xr:uid="{C0B84212-625A-4EF9-B3B2-8C73F03C9BB9}"/>
    <cellStyle name="Millares 174 2 2 2 2 2 2 3" xfId="6695" xr:uid="{9068B7FC-485E-49EE-93DF-60C8C2A577E8}"/>
    <cellStyle name="Millares 174 2 2 2 2 2 2 3 2" xfId="14961" xr:uid="{01698301-264E-4030-9C02-1A52F4C46690}"/>
    <cellStyle name="Millares 174 2 2 2 2 2 2 3 2 2" xfId="36464" xr:uid="{21A072EB-E768-46FA-AEAB-9EC1AA557985}"/>
    <cellStyle name="Millares 174 2 2 2 2 2 2 3 3" xfId="21596" xr:uid="{FC47C391-7A3B-469B-83F4-EE27B00B2C90}"/>
    <cellStyle name="Millares 174 2 2 2 2 2 2 3 3 2" xfId="43099" xr:uid="{704D310A-00A9-44C4-A05D-5F85632E95C1}"/>
    <cellStyle name="Millares 174 2 2 2 2 2 2 3 4" xfId="28201" xr:uid="{12F9868C-695A-4133-AAAF-5A57DCE2F6DC}"/>
    <cellStyle name="Millares 174 2 2 2 2 2 2 3 5" xfId="49704" xr:uid="{7BE310AA-6F38-4AC7-83F6-4CF90B57522D}"/>
    <cellStyle name="Millares 174 2 2 2 2 2 2 3 6" xfId="56308" xr:uid="{A2449A54-11D6-4113-9C1D-C6FA8BA0BD94}"/>
    <cellStyle name="Millares 174 2 2 2 2 2 2 4" xfId="8336" xr:uid="{A2127CFB-1449-4D18-BA2E-B721732A6323}"/>
    <cellStyle name="Millares 174 2 2 2 2 2 2 4 2" xfId="29839" xr:uid="{28131F90-4663-45F6-BF38-F3B135A7A438}"/>
    <cellStyle name="Millares 174 2 2 2 2 2 2 5" xfId="9993" xr:uid="{8F9D864F-C4AF-4330-8A42-42245EE30DD6}"/>
    <cellStyle name="Millares 174 2 2 2 2 2 2 5 2" xfId="31496" xr:uid="{49DA7BC3-987F-4F31-A047-BB2C09FB5A0E}"/>
    <cellStyle name="Millares 174 2 2 2 2 2 2 6" xfId="16628" xr:uid="{60BC0733-351F-4646-A931-95C1DD65D335}"/>
    <cellStyle name="Millares 174 2 2 2 2 2 2 6 2" xfId="38131" xr:uid="{97982EF9-14E9-4E38-AA41-FAB8B138DD29}"/>
    <cellStyle name="Millares 174 2 2 2 2 2 2 7" xfId="23233" xr:uid="{9FD6AADA-96E9-443A-9609-026551385AA6}"/>
    <cellStyle name="Millares 174 2 2 2 2 2 2 8" xfId="44736" xr:uid="{279CA27A-58D1-4118-AD69-C9EDF373CC6F}"/>
    <cellStyle name="Millares 174 2 2 2 2 2 2 9" xfId="51340" xr:uid="{31745A35-D7C0-4977-8843-F7CC4DF96307}"/>
    <cellStyle name="Millares 174 2 2 2 2 2 3" xfId="2414" xr:uid="{56A64A30-018E-412C-8A35-85A87C688460}"/>
    <cellStyle name="Millares 174 2 2 2 2 2 3 2" xfId="10680" xr:uid="{4C2D5002-9876-4547-981B-E9EF004EFA2F}"/>
    <cellStyle name="Millares 174 2 2 2 2 2 3 2 2" xfId="32183" xr:uid="{3980EEF5-3214-405D-81DC-A62E71377482}"/>
    <cellStyle name="Millares 174 2 2 2 2 2 3 3" xfId="17315" xr:uid="{3F7297FD-8771-4AE6-93B8-AD4B4D2F363F}"/>
    <cellStyle name="Millares 174 2 2 2 2 2 3 3 2" xfId="38818" xr:uid="{23C56836-1CCB-469B-B25E-205E309850DA}"/>
    <cellStyle name="Millares 174 2 2 2 2 2 3 4" xfId="23920" xr:uid="{169B0E1D-6B1E-4482-846A-453CCAF564D3}"/>
    <cellStyle name="Millares 174 2 2 2 2 2 3 5" xfId="45423" xr:uid="{193C311F-D12D-4790-BB36-DE9AF5217D06}"/>
    <cellStyle name="Millares 174 2 2 2 2 2 3 6" xfId="52027" xr:uid="{918A8C15-BB36-44D6-AAA2-8CD4D98AF016}"/>
    <cellStyle name="Millares 174 2 2 2 2 2 4" xfId="2931" xr:uid="{BFA72C60-D007-4014-8C3B-83E8682D81F3}"/>
    <cellStyle name="Millares 174 2 2 2 2 2 4 2" xfId="11197" xr:uid="{11FB946B-97D6-45CF-96B8-688AC0E6A1FB}"/>
    <cellStyle name="Millares 174 2 2 2 2 2 4 2 2" xfId="32700" xr:uid="{E486C347-60B7-4070-AF99-BD9107CFF521}"/>
    <cellStyle name="Millares 174 2 2 2 2 2 4 3" xfId="17832" xr:uid="{A65552F0-0837-417C-9C4B-5FDD5C181C4D}"/>
    <cellStyle name="Millares 174 2 2 2 2 2 4 3 2" xfId="39335" xr:uid="{DC49F04A-FBA0-44EA-80A8-98DF4BCE629C}"/>
    <cellStyle name="Millares 174 2 2 2 2 2 4 4" xfId="24437" xr:uid="{DDDB61BA-5C20-44D3-85C5-2C791F1F77D2}"/>
    <cellStyle name="Millares 174 2 2 2 2 2 4 5" xfId="45940" xr:uid="{1B3664B7-2C8E-4608-9310-5C6FB12EC2E1}"/>
    <cellStyle name="Millares 174 2 2 2 2 2 4 6" xfId="52544" xr:uid="{CEA9E118-7F56-43F1-8293-D65B5CAF074B}"/>
    <cellStyle name="Millares 174 2 2 2 2 2 5" xfId="3610" xr:uid="{F21F7A6E-F4CC-4EE5-93C0-215365350405}"/>
    <cellStyle name="Millares 174 2 2 2 2 2 5 2" xfId="11876" xr:uid="{159B45BA-34D3-44C9-90FF-551AD4652DE7}"/>
    <cellStyle name="Millares 174 2 2 2 2 2 5 2 2" xfId="33379" xr:uid="{DC1CA3A5-6707-4905-B952-C4047C781492}"/>
    <cellStyle name="Millares 174 2 2 2 2 2 5 3" xfId="18511" xr:uid="{0CF12435-6F90-4987-9ECC-5209B4D56B0E}"/>
    <cellStyle name="Millares 174 2 2 2 2 2 5 3 2" xfId="40014" xr:uid="{41436960-FFA1-4A14-8390-5793A9443945}"/>
    <cellStyle name="Millares 174 2 2 2 2 2 5 4" xfId="25116" xr:uid="{08EA2EC4-EE0E-47F5-9E93-80FF75936A30}"/>
    <cellStyle name="Millares 174 2 2 2 2 2 5 5" xfId="46619" xr:uid="{94651866-CB76-4464-B597-114D385AAC1F}"/>
    <cellStyle name="Millares 174 2 2 2 2 2 5 6" xfId="53223" xr:uid="{765D85B5-2984-4993-9315-B21F65A8911E}"/>
    <cellStyle name="Millares 174 2 2 2 2 2 6" xfId="5075" xr:uid="{C824D59D-796F-4BFB-8732-D304EA1087B2}"/>
    <cellStyle name="Millares 174 2 2 2 2 2 6 2" xfId="13341" xr:uid="{7BC0B109-F33C-4CF5-8D98-E1B12F2DF753}"/>
    <cellStyle name="Millares 174 2 2 2 2 2 6 2 2" xfId="34844" xr:uid="{A06E6922-D521-4A34-9A01-56F4823174F4}"/>
    <cellStyle name="Millares 174 2 2 2 2 2 6 3" xfId="19976" xr:uid="{D8152F14-1171-48AB-B4FA-601FCCEACED3}"/>
    <cellStyle name="Millares 174 2 2 2 2 2 6 3 2" xfId="41479" xr:uid="{8689DF3B-2C38-461B-9039-A5850BD3BE9C}"/>
    <cellStyle name="Millares 174 2 2 2 2 2 6 4" xfId="26581" xr:uid="{8C9F5359-13D3-46CE-A6DF-666CA388128D}"/>
    <cellStyle name="Millares 174 2 2 2 2 2 6 5" xfId="48084" xr:uid="{1051101B-4689-435F-B4AD-115BA3FFD1DB}"/>
    <cellStyle name="Millares 174 2 2 2 2 2 6 6" xfId="54688" xr:uid="{5A357307-31F7-4D1A-9081-A58A8080EE4D}"/>
    <cellStyle name="Millares 174 2 2 2 2 2 7" xfId="5749" xr:uid="{A14CC3CA-F778-4B40-9769-0FE45C66C1A7}"/>
    <cellStyle name="Millares 174 2 2 2 2 2 7 2" xfId="14015" xr:uid="{42AD2E51-EA42-435A-9A11-51CBB75C8126}"/>
    <cellStyle name="Millares 174 2 2 2 2 2 7 2 2" xfId="35518" xr:uid="{4DA0FB7F-2ABF-4497-A14D-C268B2736208}"/>
    <cellStyle name="Millares 174 2 2 2 2 2 7 3" xfId="20650" xr:uid="{C36C62BB-E76C-4976-ADBD-329230D45C11}"/>
    <cellStyle name="Millares 174 2 2 2 2 2 7 3 2" xfId="42153" xr:uid="{1EC1609A-33AE-42CF-8FF2-CD759B64C928}"/>
    <cellStyle name="Millares 174 2 2 2 2 2 7 4" xfId="27255" xr:uid="{DED26631-2C8F-4C08-ACE4-89221B49331C}"/>
    <cellStyle name="Millares 174 2 2 2 2 2 7 5" xfId="48758" xr:uid="{1B03256D-B7D6-4676-BB65-620A7607D9FD}"/>
    <cellStyle name="Millares 174 2 2 2 2 2 7 6" xfId="55362" xr:uid="{84DC88B6-AC42-4ED5-B824-3A5AEE18F18B}"/>
    <cellStyle name="Millares 174 2 2 2 2 2 8" xfId="7390" xr:uid="{BD34D452-2D69-41C1-9766-ED6E37E4C114}"/>
    <cellStyle name="Millares 174 2 2 2 2 2 8 2" xfId="28893" xr:uid="{F6D673DE-230A-449E-B7DD-19E15C805851}"/>
    <cellStyle name="Millares 174 2 2 2 2 2 9" xfId="9047" xr:uid="{3158F2F9-C3DB-4BC7-A6F8-23F25082D52D}"/>
    <cellStyle name="Millares 174 2 2 2 2 2 9 2" xfId="30550" xr:uid="{D3FF1AAA-6C5D-4013-83AE-7EE16D728F70}"/>
    <cellStyle name="Millares 174 2 2 2 2 3" xfId="1051" xr:uid="{AC507F3E-768F-4B22-8CAA-7254E70FED52}"/>
    <cellStyle name="Millares 174 2 2 2 2 3 2" xfId="3880" xr:uid="{FDEA6C6A-946B-4B91-AF8D-A44A79CD62F1}"/>
    <cellStyle name="Millares 174 2 2 2 2 3 2 2" xfId="12146" xr:uid="{48C5B36E-79EF-4266-AFC9-B7FCC8CED648}"/>
    <cellStyle name="Millares 174 2 2 2 2 3 2 2 2" xfId="33649" xr:uid="{0F4B0A2A-539F-419A-83E5-BDDF5993F956}"/>
    <cellStyle name="Millares 174 2 2 2 2 3 2 3" xfId="18781" xr:uid="{774E7A1C-0E51-446E-B780-A9A73E1E917E}"/>
    <cellStyle name="Millares 174 2 2 2 2 3 2 3 2" xfId="40284" xr:uid="{65C98B4D-B4AF-435E-A987-54F75B04B139}"/>
    <cellStyle name="Millares 174 2 2 2 2 3 2 4" xfId="25386" xr:uid="{5445B428-4AB4-4AB2-800F-E117700397E2}"/>
    <cellStyle name="Millares 174 2 2 2 2 3 2 5" xfId="46889" xr:uid="{0D009467-244B-4647-821C-DADA0735B05B}"/>
    <cellStyle name="Millares 174 2 2 2 2 3 2 6" xfId="53493" xr:uid="{E040650A-E77E-441D-97A6-5021822544D8}"/>
    <cellStyle name="Millares 174 2 2 2 2 3 3" xfId="6019" xr:uid="{28C4485D-F91A-4C89-A557-F624E33DD4C2}"/>
    <cellStyle name="Millares 174 2 2 2 2 3 3 2" xfId="14285" xr:uid="{FAA32623-3B12-4E15-AEBF-66FD491FF88B}"/>
    <cellStyle name="Millares 174 2 2 2 2 3 3 2 2" xfId="35788" xr:uid="{05096EDB-8622-41FE-AA29-9A1080AC1079}"/>
    <cellStyle name="Millares 174 2 2 2 2 3 3 3" xfId="20920" xr:uid="{063CB324-FC85-4985-B50C-4C1920968FB8}"/>
    <cellStyle name="Millares 174 2 2 2 2 3 3 3 2" xfId="42423" xr:uid="{E88E00BB-07B9-449B-AABD-9C7D10F70951}"/>
    <cellStyle name="Millares 174 2 2 2 2 3 3 4" xfId="27525" xr:uid="{260BF6E3-1066-43E1-8AA7-29CE9AEA670A}"/>
    <cellStyle name="Millares 174 2 2 2 2 3 3 5" xfId="49028" xr:uid="{E6F6730B-5800-4A49-A490-75D6DB63E571}"/>
    <cellStyle name="Millares 174 2 2 2 2 3 3 6" xfId="55632" xr:uid="{381109D9-4EA7-455C-A28C-C39F05F16867}"/>
    <cellStyle name="Millares 174 2 2 2 2 3 4" xfId="7660" xr:uid="{065E9ED6-C266-47C7-8420-7D48CD33D6B7}"/>
    <cellStyle name="Millares 174 2 2 2 2 3 4 2" xfId="29163" xr:uid="{4C97E76A-DC13-4EC0-AA89-2EDBBE5D36B5}"/>
    <cellStyle name="Millares 174 2 2 2 2 3 5" xfId="9317" xr:uid="{1EFD1DD8-E847-472F-9A39-840777EF8DEA}"/>
    <cellStyle name="Millares 174 2 2 2 2 3 5 2" xfId="30820" xr:uid="{9C84E54D-3F53-4A03-822B-7C281C022D17}"/>
    <cellStyle name="Millares 174 2 2 2 2 3 6" xfId="15952" xr:uid="{0ED44C8A-F6F2-415C-9945-BE25ADE7BE7C}"/>
    <cellStyle name="Millares 174 2 2 2 2 3 6 2" xfId="37455" xr:uid="{437E0F13-E8BF-4541-81C7-3340F39E1356}"/>
    <cellStyle name="Millares 174 2 2 2 2 3 7" xfId="22557" xr:uid="{7FF3D9DC-A302-4C16-8B71-93C4D85C9B90}"/>
    <cellStyle name="Millares 174 2 2 2 2 3 8" xfId="44060" xr:uid="{420ED85B-AD20-455C-81D5-BF8F340282EA}"/>
    <cellStyle name="Millares 174 2 2 2 2 3 9" xfId="50664" xr:uid="{A5ED5D20-50C3-46E7-BC35-D24DCEDDB7FB}"/>
    <cellStyle name="Millares 174 2 2 2 2 4" xfId="1447" xr:uid="{7D39400F-CB34-46EA-93D5-4A00680D6339}"/>
    <cellStyle name="Millares 174 2 2 2 2 4 2" xfId="4276" xr:uid="{59736BB1-037D-476E-873E-138E3E810294}"/>
    <cellStyle name="Millares 174 2 2 2 2 4 2 2" xfId="12542" xr:uid="{07D335A0-1AAC-4158-8BE4-FCBACF4E29A0}"/>
    <cellStyle name="Millares 174 2 2 2 2 4 2 2 2" xfId="34045" xr:uid="{1423810C-5CFD-4350-9100-B2973FCF063C}"/>
    <cellStyle name="Millares 174 2 2 2 2 4 2 3" xfId="19177" xr:uid="{CC1B0030-4BBE-4038-85A2-4B87F51E3F82}"/>
    <cellStyle name="Millares 174 2 2 2 2 4 2 3 2" xfId="40680" xr:uid="{3050F825-63E4-4A38-96CE-295C5490CE00}"/>
    <cellStyle name="Millares 174 2 2 2 2 4 2 4" xfId="25782" xr:uid="{7B0874CF-4E48-4800-9B19-1BC80870D7B2}"/>
    <cellStyle name="Millares 174 2 2 2 2 4 2 5" xfId="47285" xr:uid="{8491C191-5DD5-4BE6-9CF1-31061BC98E23}"/>
    <cellStyle name="Millares 174 2 2 2 2 4 2 6" xfId="53889" xr:uid="{824685AC-0075-47A8-80DB-4EE870A540C1}"/>
    <cellStyle name="Millares 174 2 2 2 2 4 3" xfId="6415" xr:uid="{D5E8104F-9C3D-40E3-8130-93011DBA64EB}"/>
    <cellStyle name="Millares 174 2 2 2 2 4 3 2" xfId="14681" xr:uid="{30E0839C-38A8-46D9-A22E-049AC470D896}"/>
    <cellStyle name="Millares 174 2 2 2 2 4 3 2 2" xfId="36184" xr:uid="{8383D071-2D35-4421-93D6-E55299D71FFC}"/>
    <cellStyle name="Millares 174 2 2 2 2 4 3 3" xfId="21316" xr:uid="{FD8A8AF3-C1A8-470B-9F46-7940FC48909E}"/>
    <cellStyle name="Millares 174 2 2 2 2 4 3 3 2" xfId="42819" xr:uid="{44908E9E-B0B0-47E3-B88D-456150EDA043}"/>
    <cellStyle name="Millares 174 2 2 2 2 4 3 4" xfId="27921" xr:uid="{610F66E2-C398-4070-8E09-9B445A9308DE}"/>
    <cellStyle name="Millares 174 2 2 2 2 4 3 5" xfId="49424" xr:uid="{BE1D80E2-F597-42DF-9CF8-ECCCC74E95B6}"/>
    <cellStyle name="Millares 174 2 2 2 2 4 3 6" xfId="56028" xr:uid="{47700783-4D14-4488-A57E-2BC4E2785480}"/>
    <cellStyle name="Millares 174 2 2 2 2 4 4" xfId="8056" xr:uid="{12097332-579E-4C5A-A348-6F7F9AC86E08}"/>
    <cellStyle name="Millares 174 2 2 2 2 4 4 2" xfId="29559" xr:uid="{787F0C7F-E2FB-4F27-8648-6540CC3D039D}"/>
    <cellStyle name="Millares 174 2 2 2 2 4 5" xfId="9713" xr:uid="{D7E3C704-9D0A-4B67-A57B-03AED46D64E0}"/>
    <cellStyle name="Millares 174 2 2 2 2 4 5 2" xfId="31216" xr:uid="{A15FAD5D-4137-47CB-BD05-4C2FADE76A32}"/>
    <cellStyle name="Millares 174 2 2 2 2 4 6" xfId="16348" xr:uid="{2F048630-E902-49FB-A4AA-176BFB097D7F}"/>
    <cellStyle name="Millares 174 2 2 2 2 4 6 2" xfId="37851" xr:uid="{F7C45276-FE18-4A4B-B8E6-73E049DCD0C0}"/>
    <cellStyle name="Millares 174 2 2 2 2 4 7" xfId="22953" xr:uid="{68B17C8E-8A5D-4E1F-A23A-B75570025353}"/>
    <cellStyle name="Millares 174 2 2 2 2 4 8" xfId="44456" xr:uid="{BBE8BD61-AD77-42D5-985F-407BECDAFE29}"/>
    <cellStyle name="Millares 174 2 2 2 2 4 9" xfId="51060" xr:uid="{4E4D7BCF-D81D-4408-8E1A-68DA3954B1C3}"/>
    <cellStyle name="Millares 174 2 2 2 2 5" xfId="2134" xr:uid="{A24783F2-37D3-4ECE-B441-7B45DF6E7A86}"/>
    <cellStyle name="Millares 174 2 2 2 2 5 2" xfId="10400" xr:uid="{A6BD5AEC-507B-4BE4-BB7F-4B7E3E47E4E0}"/>
    <cellStyle name="Millares 174 2 2 2 2 5 2 2" xfId="31903" xr:uid="{D4B69435-E725-4695-BAB7-80108A7865C9}"/>
    <cellStyle name="Millares 174 2 2 2 2 5 3" xfId="17035" xr:uid="{65984EDA-3C1C-408B-9DDC-E5E5D9C86437}"/>
    <cellStyle name="Millares 174 2 2 2 2 5 3 2" xfId="38538" xr:uid="{77875440-14D6-47A6-A6ED-73935CE1BC72}"/>
    <cellStyle name="Millares 174 2 2 2 2 5 4" xfId="23640" xr:uid="{D4B42454-9CC5-47C4-9438-6464CC29DC9C}"/>
    <cellStyle name="Millares 174 2 2 2 2 5 5" xfId="45143" xr:uid="{3B77A4A8-DBE6-4F6B-8890-4E60D8D1980F}"/>
    <cellStyle name="Millares 174 2 2 2 2 5 6" xfId="51747" xr:uid="{B7FD7265-1789-4267-927C-3FDAD080000D}"/>
    <cellStyle name="Millares 174 2 2 2 2 6" xfId="2682" xr:uid="{50341886-581E-44DF-89B9-ED60D58FF0F9}"/>
    <cellStyle name="Millares 174 2 2 2 2 6 2" xfId="10948" xr:uid="{D7CCBA43-5E89-42C7-8738-CB55CD7DECE9}"/>
    <cellStyle name="Millares 174 2 2 2 2 6 2 2" xfId="32451" xr:uid="{987174A0-9C7D-4937-A925-EF975705F1A3}"/>
    <cellStyle name="Millares 174 2 2 2 2 6 3" xfId="17583" xr:uid="{4B2E38CB-AD3A-473E-8F70-1789B924F1CC}"/>
    <cellStyle name="Millares 174 2 2 2 2 6 3 2" xfId="39086" xr:uid="{9C7A65F7-C943-4193-92F1-33D56E973190}"/>
    <cellStyle name="Millares 174 2 2 2 2 6 4" xfId="24188" xr:uid="{2CE67837-2BAA-4865-9FF0-889979C50F39}"/>
    <cellStyle name="Millares 174 2 2 2 2 6 5" xfId="45691" xr:uid="{011136D6-F5E7-4C49-A794-68EB238F310C}"/>
    <cellStyle name="Millares 174 2 2 2 2 6 6" xfId="52295" xr:uid="{BF541328-6BF0-4929-A11A-0DB4EDE00F00}"/>
    <cellStyle name="Millares 174 2 2 2 2 7" xfId="3330" xr:uid="{392FCDD0-5FF9-4365-99BA-5635926CAC0F}"/>
    <cellStyle name="Millares 174 2 2 2 2 7 2" xfId="11596" xr:uid="{E520E1B2-B790-46C8-A832-858F86F44A65}"/>
    <cellStyle name="Millares 174 2 2 2 2 7 2 2" xfId="33099" xr:uid="{6ADB7DC5-40B7-450E-9D14-502AAABE19C0}"/>
    <cellStyle name="Millares 174 2 2 2 2 7 3" xfId="18231" xr:uid="{F74C0586-CA98-4E0F-85CB-3C6CEDE30E9B}"/>
    <cellStyle name="Millares 174 2 2 2 2 7 3 2" xfId="39734" xr:uid="{A928E631-9CDC-4804-8072-DA728A54E4F7}"/>
    <cellStyle name="Millares 174 2 2 2 2 7 4" xfId="24836" xr:uid="{B622470B-55F3-4FFA-8DAD-25FB7A36F730}"/>
    <cellStyle name="Millares 174 2 2 2 2 7 5" xfId="46339" xr:uid="{D5AF982F-D489-4F5C-AA17-3E4262722CAC}"/>
    <cellStyle name="Millares 174 2 2 2 2 7 6" xfId="52943" xr:uid="{B905CE1E-1D83-4BA8-B313-9376183336B4}"/>
    <cellStyle name="Millares 174 2 2 2 2 8" xfId="4826" xr:uid="{797DA6CC-F9E9-44E5-9767-5B41673E7234}"/>
    <cellStyle name="Millares 174 2 2 2 2 8 2" xfId="13092" xr:uid="{1D8D7E28-5E8C-45C3-8B75-C8AE07129F83}"/>
    <cellStyle name="Millares 174 2 2 2 2 8 2 2" xfId="34595" xr:uid="{1F64504B-A85D-41A3-8966-7C08C51034FA}"/>
    <cellStyle name="Millares 174 2 2 2 2 8 3" xfId="19727" xr:uid="{4A95CB49-C49E-448E-9DA2-4390BAED5FEF}"/>
    <cellStyle name="Millares 174 2 2 2 2 8 3 2" xfId="41230" xr:uid="{0D8EFBBF-C44A-4F4D-A543-E633F5FAC110}"/>
    <cellStyle name="Millares 174 2 2 2 2 8 4" xfId="26332" xr:uid="{475C165F-E35A-4956-8D8A-D13F92AF461F}"/>
    <cellStyle name="Millares 174 2 2 2 2 8 5" xfId="47835" xr:uid="{8759E113-7796-42B3-9265-BCFE96256CD9}"/>
    <cellStyle name="Millares 174 2 2 2 2 8 6" xfId="54439" xr:uid="{6AF6CBB4-B2E4-4A3C-A17D-90E7C0B53027}"/>
    <cellStyle name="Millares 174 2 2 2 2 9" xfId="5469" xr:uid="{D85CD1B1-2B69-4B27-ADBD-512D1DE48B71}"/>
    <cellStyle name="Millares 174 2 2 2 2 9 2" xfId="13735" xr:uid="{3830C7DF-1C2D-43F6-95EE-B43E9E3EB89C}"/>
    <cellStyle name="Millares 174 2 2 2 2 9 2 2" xfId="35238" xr:uid="{3D99AC04-8B42-4F53-ABAF-15A1AF570398}"/>
    <cellStyle name="Millares 174 2 2 2 2 9 3" xfId="20370" xr:uid="{5C6AF808-0294-4D98-BF03-9FFEB0FCE31D}"/>
    <cellStyle name="Millares 174 2 2 2 2 9 3 2" xfId="41873" xr:uid="{6C2FA406-F86C-4069-A59E-D252B3F0C5B8}"/>
    <cellStyle name="Millares 174 2 2 2 2 9 4" xfId="26975" xr:uid="{BBD3F194-FA20-4ED7-BA55-0AA93A5E0DB6}"/>
    <cellStyle name="Millares 174 2 2 2 2 9 5" xfId="48478" xr:uid="{BC7E66BF-0A7F-4D3C-9265-808ED514CD55}"/>
    <cellStyle name="Millares 174 2 2 2 2 9 6" xfId="55082" xr:uid="{8F23CE1B-E2FF-4C86-9807-16EED4B9056D}"/>
    <cellStyle name="Millares 174 2 2 2 3" xfId="372" xr:uid="{B2CC1C9D-14CA-4C22-AB83-FD6C7CF0DE47}"/>
    <cellStyle name="Millares 174 2 2 2 3 10" xfId="15275" xr:uid="{C8759089-BC58-4C1D-BFD8-8F0C9AA54C1D}"/>
    <cellStyle name="Millares 174 2 2 2 3 10 2" xfId="36778" xr:uid="{88389854-B9BA-46B0-A0F1-FEC1321CF401}"/>
    <cellStyle name="Millares 174 2 2 2 3 11" xfId="21880" xr:uid="{65ACF802-A036-49FC-84DE-44FF125BC994}"/>
    <cellStyle name="Millares 174 2 2 2 3 12" xfId="43383" xr:uid="{78EB2FDF-C263-4573-9F65-30C488740235}"/>
    <cellStyle name="Millares 174 2 2 2 3 13" xfId="49987" xr:uid="{65F5F1D4-B0E3-4554-8F7F-723B76E57939}"/>
    <cellStyle name="Millares 174 2 2 2 3 2" xfId="1320" xr:uid="{130A13AC-CBD7-473C-9A90-B29D0C8DFD57}"/>
    <cellStyle name="Millares 174 2 2 2 3 2 2" xfId="4149" xr:uid="{796F97CF-056A-408A-9F0D-81CFE71ED19D}"/>
    <cellStyle name="Millares 174 2 2 2 3 2 2 2" xfId="12415" xr:uid="{73E03C0F-B029-4038-89C9-0DDB3B07043E}"/>
    <cellStyle name="Millares 174 2 2 2 3 2 2 2 2" xfId="33918" xr:uid="{DC01464B-33AA-4AF8-8EA2-7B378795279B}"/>
    <cellStyle name="Millares 174 2 2 2 3 2 2 3" xfId="19050" xr:uid="{239C627F-BAEF-4B26-A9FD-CC46AAB1D41C}"/>
    <cellStyle name="Millares 174 2 2 2 3 2 2 3 2" xfId="40553" xr:uid="{56CFBE74-6312-4C44-A737-5B9D6CB70136}"/>
    <cellStyle name="Millares 174 2 2 2 3 2 2 4" xfId="25655" xr:uid="{14FB86E8-F238-4A08-BEAB-B365C643AA4D}"/>
    <cellStyle name="Millares 174 2 2 2 3 2 2 5" xfId="47158" xr:uid="{07B2644A-2C4C-4E6A-B936-A2D752A293A9}"/>
    <cellStyle name="Millares 174 2 2 2 3 2 2 6" xfId="53762" xr:uid="{CF3C2161-E77E-4573-B329-34F3F0B74F47}"/>
    <cellStyle name="Millares 174 2 2 2 3 2 3" xfId="6288" xr:uid="{72F314FB-2200-42F1-B1B3-494013B85951}"/>
    <cellStyle name="Millares 174 2 2 2 3 2 3 2" xfId="14554" xr:uid="{C78A2353-2DEF-489B-89C0-33D6B02090B3}"/>
    <cellStyle name="Millares 174 2 2 2 3 2 3 2 2" xfId="36057" xr:uid="{BE28AD4F-0DF9-4127-9A5A-859C14748855}"/>
    <cellStyle name="Millares 174 2 2 2 3 2 3 3" xfId="21189" xr:uid="{B4645FF8-61BA-4811-8EAA-660F75EAEFBD}"/>
    <cellStyle name="Millares 174 2 2 2 3 2 3 3 2" xfId="42692" xr:uid="{E1F1A222-2AAD-4435-B1B1-A091EFBC0440}"/>
    <cellStyle name="Millares 174 2 2 2 3 2 3 4" xfId="27794" xr:uid="{A9C5B14C-4DD6-4B6F-B9AA-AFBD6F5F6658}"/>
    <cellStyle name="Millares 174 2 2 2 3 2 3 5" xfId="49297" xr:uid="{90E3644C-39E2-4405-8C59-94996885747F}"/>
    <cellStyle name="Millares 174 2 2 2 3 2 3 6" xfId="55901" xr:uid="{C48CBC08-F39E-4E90-B288-328B2575D854}"/>
    <cellStyle name="Millares 174 2 2 2 3 2 4" xfId="7929" xr:uid="{12BB0705-1467-4F11-A170-642F418A18F2}"/>
    <cellStyle name="Millares 174 2 2 2 3 2 4 2" xfId="29432" xr:uid="{C362FF19-4580-42C5-B5F4-FD4B311D9F1A}"/>
    <cellStyle name="Millares 174 2 2 2 3 2 5" xfId="9586" xr:uid="{EB068C40-D9C5-4AAC-9480-D8DBFCAAB21E}"/>
    <cellStyle name="Millares 174 2 2 2 3 2 5 2" xfId="31089" xr:uid="{40C88987-0078-4556-9826-15A32190984F}"/>
    <cellStyle name="Millares 174 2 2 2 3 2 6" xfId="16221" xr:uid="{1FC18109-94CB-40B0-9B74-F3278C2BD040}"/>
    <cellStyle name="Millares 174 2 2 2 3 2 6 2" xfId="37724" xr:uid="{490AE832-37EE-456F-80A9-C3FC687E8A9D}"/>
    <cellStyle name="Millares 174 2 2 2 3 2 7" xfId="22826" xr:uid="{C8A76F09-7F8E-4CE3-9683-B0DAA2EDF68D}"/>
    <cellStyle name="Millares 174 2 2 2 3 2 8" xfId="44329" xr:uid="{CBC7E208-C7A8-415C-B6BC-0EBF28872339}"/>
    <cellStyle name="Millares 174 2 2 2 3 2 9" xfId="50933" xr:uid="{29A5B195-AA08-43F1-839C-232A576660B0}"/>
    <cellStyle name="Millares 174 2 2 2 3 3" xfId="2007" xr:uid="{8908ECF1-7A23-43A6-8568-C979C3A594D3}"/>
    <cellStyle name="Millares 174 2 2 2 3 3 2" xfId="10273" xr:uid="{384A67FD-D163-43C7-9BC1-99FC4AE075C3}"/>
    <cellStyle name="Millares 174 2 2 2 3 3 2 2" xfId="31776" xr:uid="{C99E6AB2-CC7E-44F1-A968-A6DFFDF3A1DE}"/>
    <cellStyle name="Millares 174 2 2 2 3 3 3" xfId="16908" xr:uid="{E832F2EF-CFC6-4CB9-BA7E-5EF638E04466}"/>
    <cellStyle name="Millares 174 2 2 2 3 3 3 2" xfId="38411" xr:uid="{077D0DD7-EA79-470E-ACDD-BB1F6B25ED41}"/>
    <cellStyle name="Millares 174 2 2 2 3 3 4" xfId="23513" xr:uid="{00032634-17FC-4659-9236-8E4B5BA80E81}"/>
    <cellStyle name="Millares 174 2 2 2 3 3 5" xfId="45016" xr:uid="{E8D309BA-F9DC-4D21-B12A-24015C801C3B}"/>
    <cellStyle name="Millares 174 2 2 2 3 3 6" xfId="51620" xr:uid="{9A5AD438-33C9-402C-8993-FC0A8AAE2CF6}"/>
    <cellStyle name="Millares 174 2 2 2 3 4" xfId="2806" xr:uid="{E40D6D2E-4C12-4420-910D-BDFA59EA355E}"/>
    <cellStyle name="Millares 174 2 2 2 3 4 2" xfId="11072" xr:uid="{A72AF355-C3EB-4B2A-B547-93D624646297}"/>
    <cellStyle name="Millares 174 2 2 2 3 4 2 2" xfId="32575" xr:uid="{5CD60814-F3AF-439F-A212-AE4E2FA26879}"/>
    <cellStyle name="Millares 174 2 2 2 3 4 3" xfId="17707" xr:uid="{61C68C70-BF91-4956-895D-2AC869B2756A}"/>
    <cellStyle name="Millares 174 2 2 2 3 4 3 2" xfId="39210" xr:uid="{93E4F084-E5BF-4A12-B011-9ACD5D9CDE8A}"/>
    <cellStyle name="Millares 174 2 2 2 3 4 4" xfId="24312" xr:uid="{364A5DE4-C457-4FF6-B702-504ACFEBACF5}"/>
    <cellStyle name="Millares 174 2 2 2 3 4 5" xfId="45815" xr:uid="{32DA520D-7176-4EFD-AE05-6BAC8652135B}"/>
    <cellStyle name="Millares 174 2 2 2 3 4 6" xfId="52419" xr:uid="{614778F0-42FC-4E94-BB4F-6E46941E8359}"/>
    <cellStyle name="Millares 174 2 2 2 3 5" xfId="3203" xr:uid="{0BCF9C6A-AFC5-415B-BB51-B4C197435586}"/>
    <cellStyle name="Millares 174 2 2 2 3 5 2" xfId="11469" xr:uid="{61E93553-3CA7-49BE-8A58-B16C56184A7E}"/>
    <cellStyle name="Millares 174 2 2 2 3 5 2 2" xfId="32972" xr:uid="{294E45CA-B666-46BB-A714-02786DDAEC4B}"/>
    <cellStyle name="Millares 174 2 2 2 3 5 3" xfId="18104" xr:uid="{DF99BD1B-39FB-45DA-98A2-63C034328E71}"/>
    <cellStyle name="Millares 174 2 2 2 3 5 3 2" xfId="39607" xr:uid="{5E46EC54-A5B3-4135-95B2-605DC368BF46}"/>
    <cellStyle name="Millares 174 2 2 2 3 5 4" xfId="24709" xr:uid="{17EF519B-4752-4B41-9C96-BB9517E4B5B0}"/>
    <cellStyle name="Millares 174 2 2 2 3 5 5" xfId="46212" xr:uid="{3C0FB216-5A13-403E-8BB3-6123F2895B68}"/>
    <cellStyle name="Millares 174 2 2 2 3 5 6" xfId="52816" xr:uid="{1B2FDF7B-0BF7-4C10-B575-3505FB442334}"/>
    <cellStyle name="Millares 174 2 2 2 3 6" xfId="4950" xr:uid="{809CFE26-6F03-4A3E-ADE9-D3A0A0C6B790}"/>
    <cellStyle name="Millares 174 2 2 2 3 6 2" xfId="13216" xr:uid="{14A6B3C0-36E6-44A9-A121-611E3DF1007B}"/>
    <cellStyle name="Millares 174 2 2 2 3 6 2 2" xfId="34719" xr:uid="{C2E0C4CB-905C-45D0-B457-D758394F7F3B}"/>
    <cellStyle name="Millares 174 2 2 2 3 6 3" xfId="19851" xr:uid="{0CD5C4B6-B40D-4402-95F7-A2A411A059C1}"/>
    <cellStyle name="Millares 174 2 2 2 3 6 3 2" xfId="41354" xr:uid="{DCB45CB5-6972-4E9D-917E-49F0446B1B45}"/>
    <cellStyle name="Millares 174 2 2 2 3 6 4" xfId="26456" xr:uid="{3B103F7B-E4BA-4C56-A8BF-3F09A174B955}"/>
    <cellStyle name="Millares 174 2 2 2 3 6 5" xfId="47959" xr:uid="{BBCB9D98-0691-4215-92F8-850E88F5FDEF}"/>
    <cellStyle name="Millares 174 2 2 2 3 6 6" xfId="54563" xr:uid="{8D5BA4B6-2CE3-4376-8902-FFA21ED2DBDD}"/>
    <cellStyle name="Millares 174 2 2 2 3 7" xfId="5342" xr:uid="{066B9321-3317-4202-AE5C-C5E8E6992986}"/>
    <cellStyle name="Millares 174 2 2 2 3 7 2" xfId="13608" xr:uid="{2E7C8FA7-8C6E-4901-99AE-980848FCB984}"/>
    <cellStyle name="Millares 174 2 2 2 3 7 2 2" xfId="35111" xr:uid="{AAAD66E0-3C59-4A84-8696-1B33D7EEDA54}"/>
    <cellStyle name="Millares 174 2 2 2 3 7 3" xfId="20243" xr:uid="{105CE48A-9EA9-4F3E-A5FD-D70175E56B65}"/>
    <cellStyle name="Millares 174 2 2 2 3 7 3 2" xfId="41746" xr:uid="{02FCC70B-CE61-4D12-8294-88EBDE2B984C}"/>
    <cellStyle name="Millares 174 2 2 2 3 7 4" xfId="26848" xr:uid="{F9B6AF1D-3302-4FEC-9DA5-FA9DEB665C0F}"/>
    <cellStyle name="Millares 174 2 2 2 3 7 5" xfId="48351" xr:uid="{13CD2FE2-170F-46CF-B5DD-16FE0B29590C}"/>
    <cellStyle name="Millares 174 2 2 2 3 7 6" xfId="54955" xr:uid="{1A4E9960-5EB5-4C4D-B743-D26DE9F3F8E2}"/>
    <cellStyle name="Millares 174 2 2 2 3 8" xfId="6983" xr:uid="{57004032-498B-40A7-8FF7-8B54923D1794}"/>
    <cellStyle name="Millares 174 2 2 2 3 8 2" xfId="28486" xr:uid="{1DE74075-A474-4780-900E-AA9A7129CCF4}"/>
    <cellStyle name="Millares 174 2 2 2 3 9" xfId="8639" xr:uid="{B4B5AC47-0785-45D4-A695-0A94B3A8FBC9}"/>
    <cellStyle name="Millares 174 2 2 2 3 9 2" xfId="30142" xr:uid="{A4CA66F7-1522-493D-BF8C-42F204830A3F}"/>
    <cellStyle name="Millares 174 2 2 2 4" xfId="656" xr:uid="{85B8CDD2-2B1E-48A8-A63E-76260398AC06}"/>
    <cellStyle name="Millares 174 2 2 2 4 10" xfId="43665" xr:uid="{EC51CAA2-632B-43F9-AE92-4E7862027680}"/>
    <cellStyle name="Millares 174 2 2 2 4 11" xfId="50269" xr:uid="{588C5A47-1967-46EF-8CF7-E7E0129546D3}"/>
    <cellStyle name="Millares 174 2 2 2 4 2" xfId="1602" xr:uid="{6B7EDBBF-5A88-41EE-984D-0A1B94B2EB08}"/>
    <cellStyle name="Millares 174 2 2 2 4 2 2" xfId="4431" xr:uid="{A792C7E6-FED3-4B37-B7A7-57A2BC940EA6}"/>
    <cellStyle name="Millares 174 2 2 2 4 2 2 2" xfId="12697" xr:uid="{674EDDC0-DF72-4D59-BA15-2F2FA36C777F}"/>
    <cellStyle name="Millares 174 2 2 2 4 2 2 2 2" xfId="34200" xr:uid="{E7BAA9C1-5DE5-41F2-BF04-A7108B1C93D5}"/>
    <cellStyle name="Millares 174 2 2 2 4 2 2 3" xfId="19332" xr:uid="{4A88BEBD-3385-49F2-93BB-1E1F16E7BE4A}"/>
    <cellStyle name="Millares 174 2 2 2 4 2 2 3 2" xfId="40835" xr:uid="{D9385ADF-F693-46AC-B18B-0A0D1F60CE3C}"/>
    <cellStyle name="Millares 174 2 2 2 4 2 2 4" xfId="25937" xr:uid="{498C92B7-AF97-4384-A263-A8C83C3DB3C1}"/>
    <cellStyle name="Millares 174 2 2 2 4 2 2 5" xfId="47440" xr:uid="{C12C3053-53EE-4566-B48B-A164A0DF9ECF}"/>
    <cellStyle name="Millares 174 2 2 2 4 2 2 6" xfId="54044" xr:uid="{ABEA9B28-FE96-46C1-BA09-30060465C11D}"/>
    <cellStyle name="Millares 174 2 2 2 4 2 3" xfId="6570" xr:uid="{FFC423F4-E79E-420D-A439-9120B921EAF2}"/>
    <cellStyle name="Millares 174 2 2 2 4 2 3 2" xfId="14836" xr:uid="{B5D96A63-9177-43DE-B04B-8E0DA3304A56}"/>
    <cellStyle name="Millares 174 2 2 2 4 2 3 2 2" xfId="36339" xr:uid="{79967DDE-A156-480B-862D-4499A113DAC5}"/>
    <cellStyle name="Millares 174 2 2 2 4 2 3 3" xfId="21471" xr:uid="{7F43ABC8-C783-4734-8865-B974F09D444D}"/>
    <cellStyle name="Millares 174 2 2 2 4 2 3 3 2" xfId="42974" xr:uid="{6A189132-DAB4-4C73-81A9-CA7E676609DB}"/>
    <cellStyle name="Millares 174 2 2 2 4 2 3 4" xfId="28076" xr:uid="{422B6BC6-05C0-4978-BD1C-A8CC6B7A85D1}"/>
    <cellStyle name="Millares 174 2 2 2 4 2 3 5" xfId="49579" xr:uid="{B67A7B53-B2DF-4CD6-A1D1-625DAC0AB9F9}"/>
    <cellStyle name="Millares 174 2 2 2 4 2 3 6" xfId="56183" xr:uid="{FEA4DE0C-4A8A-4751-AED8-D46F477E90C7}"/>
    <cellStyle name="Millares 174 2 2 2 4 2 4" xfId="8211" xr:uid="{89F6A8D3-B7D9-4A90-9ACE-D200508B0811}"/>
    <cellStyle name="Millares 174 2 2 2 4 2 4 2" xfId="29714" xr:uid="{9826CCE6-ED72-48E2-A353-ABEE36118ED7}"/>
    <cellStyle name="Millares 174 2 2 2 4 2 5" xfId="9868" xr:uid="{DA918108-EE3A-4C4E-98CF-6F8F2B2055D7}"/>
    <cellStyle name="Millares 174 2 2 2 4 2 5 2" xfId="31371" xr:uid="{AFF7CE50-5FAC-4FB6-AA9A-B14502FA406C}"/>
    <cellStyle name="Millares 174 2 2 2 4 2 6" xfId="16503" xr:uid="{716F668F-92D3-432A-9F36-D512B4194E58}"/>
    <cellStyle name="Millares 174 2 2 2 4 2 6 2" xfId="38006" xr:uid="{36D2B0A5-AD53-44B5-8295-9A0A68E686EF}"/>
    <cellStyle name="Millares 174 2 2 2 4 2 7" xfId="23108" xr:uid="{C53C4086-F21F-489D-8D6F-7F88C0FE0281}"/>
    <cellStyle name="Millares 174 2 2 2 4 2 8" xfId="44611" xr:uid="{5700614A-EE55-4C53-9F50-A16DE150219A}"/>
    <cellStyle name="Millares 174 2 2 2 4 2 9" xfId="51215" xr:uid="{5284D860-3F0D-4874-A82D-6C192F9E3AB3}"/>
    <cellStyle name="Millares 174 2 2 2 4 3" xfId="2289" xr:uid="{F204DCFB-8A7D-42E3-A2DB-9F88DD6DA3F3}"/>
    <cellStyle name="Millares 174 2 2 2 4 3 2" xfId="10555" xr:uid="{73066417-0A21-4841-9C68-9C123191FFD2}"/>
    <cellStyle name="Millares 174 2 2 2 4 3 2 2" xfId="32058" xr:uid="{5DFFFDD1-5E24-411F-B2D7-A88E32AEF755}"/>
    <cellStyle name="Millares 174 2 2 2 4 3 3" xfId="17190" xr:uid="{FCE3B855-32DD-45CB-995D-F66750414A08}"/>
    <cellStyle name="Millares 174 2 2 2 4 3 3 2" xfId="38693" xr:uid="{B4E29D51-C865-48EE-BA45-3B266357A6DE}"/>
    <cellStyle name="Millares 174 2 2 2 4 3 4" xfId="23795" xr:uid="{F6008E98-0106-4A1A-90D4-ED4B5F12AAC7}"/>
    <cellStyle name="Millares 174 2 2 2 4 3 5" xfId="45298" xr:uid="{FE10EEBE-E2A9-4185-A02E-0FF8E150629F}"/>
    <cellStyle name="Millares 174 2 2 2 4 3 6" xfId="51902" xr:uid="{0ED09B4C-0AD4-4916-9EBD-29278E55C517}"/>
    <cellStyle name="Millares 174 2 2 2 4 4" xfId="3485" xr:uid="{9D3F4E4F-DB68-4B15-9B96-830B16CF0A80}"/>
    <cellStyle name="Millares 174 2 2 2 4 4 2" xfId="11751" xr:uid="{C0F23CA3-650B-4CCC-9173-ADE8AC0E6833}"/>
    <cellStyle name="Millares 174 2 2 2 4 4 2 2" xfId="33254" xr:uid="{EBFD581D-E21D-48AB-9C2A-2EF19EA24336}"/>
    <cellStyle name="Millares 174 2 2 2 4 4 3" xfId="18386" xr:uid="{5F4F4730-6782-4F34-B052-B05D8DBBA144}"/>
    <cellStyle name="Millares 174 2 2 2 4 4 3 2" xfId="39889" xr:uid="{E1DE86CF-0091-4DC3-B2EF-3242A3AA06AF}"/>
    <cellStyle name="Millares 174 2 2 2 4 4 4" xfId="24991" xr:uid="{D2775D91-CD2A-4AE0-A31F-D8D70E203A20}"/>
    <cellStyle name="Millares 174 2 2 2 4 4 5" xfId="46494" xr:uid="{E623A05F-5EA8-472D-BFD3-44928A4EC255}"/>
    <cellStyle name="Millares 174 2 2 2 4 4 6" xfId="53098" xr:uid="{23037681-C295-442C-9186-9AB663D08E13}"/>
    <cellStyle name="Millares 174 2 2 2 4 5" xfId="5624" xr:uid="{C9990A35-C784-4807-9BC7-260CF0D7FA58}"/>
    <cellStyle name="Millares 174 2 2 2 4 5 2" xfId="13890" xr:uid="{73B67DA3-A742-4DB7-9926-0551A1604B7B}"/>
    <cellStyle name="Millares 174 2 2 2 4 5 2 2" xfId="35393" xr:uid="{A0637DE7-3324-44CC-AF2F-70D242237FF4}"/>
    <cellStyle name="Millares 174 2 2 2 4 5 3" xfId="20525" xr:uid="{7D655032-5E9D-4946-98F2-289609C96A1F}"/>
    <cellStyle name="Millares 174 2 2 2 4 5 3 2" xfId="42028" xr:uid="{0403283E-D71B-422C-BB29-57188F9D5CE7}"/>
    <cellStyle name="Millares 174 2 2 2 4 5 4" xfId="27130" xr:uid="{71D1DDE9-F9B5-4C7B-A370-8A65831FDF69}"/>
    <cellStyle name="Millares 174 2 2 2 4 5 5" xfId="48633" xr:uid="{6711F0C7-1C29-433A-828B-4F0D33B1E532}"/>
    <cellStyle name="Millares 174 2 2 2 4 5 6" xfId="55237" xr:uid="{CC70D13A-73F6-4677-B4B4-7113E6EBBB96}"/>
    <cellStyle name="Millares 174 2 2 2 4 6" xfId="7265" xr:uid="{C8FA3458-67F6-4F2D-A08B-A8EC894DC5A6}"/>
    <cellStyle name="Millares 174 2 2 2 4 6 2" xfId="28768" xr:uid="{A8376286-6678-49B7-A1F7-FDF18F94FA32}"/>
    <cellStyle name="Millares 174 2 2 2 4 7" xfId="8922" xr:uid="{35B0CB56-C9B1-4992-82FF-B4D77C4C6B7A}"/>
    <cellStyle name="Millares 174 2 2 2 4 7 2" xfId="30425" xr:uid="{18AE5162-589F-4462-AC88-C3414A1605C2}"/>
    <cellStyle name="Millares 174 2 2 2 4 8" xfId="15557" xr:uid="{F6F1FF54-27B0-418F-BDCC-4C094C8CB79A}"/>
    <cellStyle name="Millares 174 2 2 2 4 8 2" xfId="37060" xr:uid="{72E29593-DDCC-4095-A0F2-893120C766FE}"/>
    <cellStyle name="Millares 174 2 2 2 4 9" xfId="22162" xr:uid="{876F8697-5EB2-48F0-8931-D56249A0C023}"/>
    <cellStyle name="Millares 174 2 2 2 5" xfId="924" xr:uid="{9EA04C68-0D43-4A82-8A70-37C514B8FD3C}"/>
    <cellStyle name="Millares 174 2 2 2 5 2" xfId="3753" xr:uid="{F70338CF-2FBE-4B43-BE79-6389F0AC8DDB}"/>
    <cellStyle name="Millares 174 2 2 2 5 2 2" xfId="12019" xr:uid="{CA046F39-3678-45B7-A640-92AF24AF6744}"/>
    <cellStyle name="Millares 174 2 2 2 5 2 2 2" xfId="33522" xr:uid="{EA75D1F8-0C84-44E8-9302-72C7C7115D0C}"/>
    <cellStyle name="Millares 174 2 2 2 5 2 3" xfId="18654" xr:uid="{52A6640F-97B0-4DB4-A624-A305064BF6A4}"/>
    <cellStyle name="Millares 174 2 2 2 5 2 3 2" xfId="40157" xr:uid="{135DD6C6-3619-41F9-AC9A-C673CB130909}"/>
    <cellStyle name="Millares 174 2 2 2 5 2 4" xfId="25259" xr:uid="{FECEEBAF-720D-4DCA-966A-EB3856563D27}"/>
    <cellStyle name="Millares 174 2 2 2 5 2 5" xfId="46762" xr:uid="{73087D8F-374A-4E1B-8A09-EE0631BB7DC2}"/>
    <cellStyle name="Millares 174 2 2 2 5 2 6" xfId="53366" xr:uid="{F3C236CE-C8D3-4485-B7E0-33BFA1BD9701}"/>
    <cellStyle name="Millares 174 2 2 2 5 3" xfId="5892" xr:uid="{1C6A941F-9C22-47C8-8396-ADDBE3872B9E}"/>
    <cellStyle name="Millares 174 2 2 2 5 3 2" xfId="14158" xr:uid="{90F7989C-EBCD-442A-9B12-4788DACCD8BA}"/>
    <cellStyle name="Millares 174 2 2 2 5 3 2 2" xfId="35661" xr:uid="{8A834A52-5318-4DEC-8FA6-A62FBA77835D}"/>
    <cellStyle name="Millares 174 2 2 2 5 3 3" xfId="20793" xr:uid="{D3E49FFC-3742-46AB-B1CF-2ADA70E3BCAD}"/>
    <cellStyle name="Millares 174 2 2 2 5 3 3 2" xfId="42296" xr:uid="{747380B7-03A8-44DA-BC7F-6D6189668C39}"/>
    <cellStyle name="Millares 174 2 2 2 5 3 4" xfId="27398" xr:uid="{220411AE-612D-430A-AD17-E9D63E07D5B3}"/>
    <cellStyle name="Millares 174 2 2 2 5 3 5" xfId="48901" xr:uid="{2EB22BBA-B440-4D2E-89B5-E866AE6FBCC5}"/>
    <cellStyle name="Millares 174 2 2 2 5 3 6" xfId="55505" xr:uid="{84AA9B22-7928-42FC-9227-9A61C36DC1D3}"/>
    <cellStyle name="Millares 174 2 2 2 5 4" xfId="7533" xr:uid="{4331D96B-CCFA-41CE-8AD5-EA88833309E2}"/>
    <cellStyle name="Millares 174 2 2 2 5 4 2" xfId="29036" xr:uid="{46D9E154-3BC2-49C2-92F6-02DC5205198A}"/>
    <cellStyle name="Millares 174 2 2 2 5 5" xfId="9190" xr:uid="{411C6834-FAAB-4051-8A35-1F6FE47AC905}"/>
    <cellStyle name="Millares 174 2 2 2 5 5 2" xfId="30693" xr:uid="{AFF8349D-3AF6-4C73-8AC1-8D3C066337DC}"/>
    <cellStyle name="Millares 174 2 2 2 5 6" xfId="15825" xr:uid="{6AC6825D-0EBF-4879-A0A7-41A3AFD72A75}"/>
    <cellStyle name="Millares 174 2 2 2 5 6 2" xfId="37328" xr:uid="{B2BEF515-88CD-4C3A-9615-8227CB2F1948}"/>
    <cellStyle name="Millares 174 2 2 2 5 7" xfId="22430" xr:uid="{517DB509-3C4D-42E3-B54C-24D7394B702D}"/>
    <cellStyle name="Millares 174 2 2 2 5 8" xfId="43933" xr:uid="{26582D07-54E4-40C2-828F-6CF50F6D89B3}"/>
    <cellStyle name="Millares 174 2 2 2 5 9" xfId="50537" xr:uid="{CBF6328B-97D3-43AD-B7C3-B209F418DCF6}"/>
    <cellStyle name="Millares 174 2 2 2 6" xfId="1185" xr:uid="{0A61E6AC-AC26-43A4-BAF5-6D157D10A558}"/>
    <cellStyle name="Millares 174 2 2 2 6 2" xfId="4014" xr:uid="{0FAF77A1-969D-49FA-A1BE-E62C4B274124}"/>
    <cellStyle name="Millares 174 2 2 2 6 2 2" xfId="12280" xr:uid="{329E3BE8-CB6C-435A-8654-DDDBAB6B529E}"/>
    <cellStyle name="Millares 174 2 2 2 6 2 2 2" xfId="33783" xr:uid="{DE45F42E-9552-47E7-939C-F37513E14C9C}"/>
    <cellStyle name="Millares 174 2 2 2 6 2 3" xfId="18915" xr:uid="{20E74CEF-A86C-48DD-B09C-83B740DCDADC}"/>
    <cellStyle name="Millares 174 2 2 2 6 2 3 2" xfId="40418" xr:uid="{70D97337-2C38-4908-8FAD-C2462ED14885}"/>
    <cellStyle name="Millares 174 2 2 2 6 2 4" xfId="25520" xr:uid="{A91F3177-9F2C-46D6-A4BB-B33FF4023ED6}"/>
    <cellStyle name="Millares 174 2 2 2 6 2 5" xfId="47023" xr:uid="{61C151A4-732A-4BEE-AC49-0A8124787976}"/>
    <cellStyle name="Millares 174 2 2 2 6 2 6" xfId="53627" xr:uid="{CCDD33BE-3B76-4464-8DC3-A4071535D6E6}"/>
    <cellStyle name="Millares 174 2 2 2 6 3" xfId="6153" xr:uid="{7CAAAB7D-A2BB-480D-8752-638F898D086C}"/>
    <cellStyle name="Millares 174 2 2 2 6 3 2" xfId="14419" xr:uid="{746A9AB8-CD12-4D68-8A4B-BD94A86E67FA}"/>
    <cellStyle name="Millares 174 2 2 2 6 3 2 2" xfId="35922" xr:uid="{BF431FB3-6B3B-4029-ABEE-3EA96CEAF179}"/>
    <cellStyle name="Millares 174 2 2 2 6 3 3" xfId="21054" xr:uid="{BB2A80AB-9CE1-45EF-845C-5EF02BB67658}"/>
    <cellStyle name="Millares 174 2 2 2 6 3 3 2" xfId="42557" xr:uid="{8D6C6853-805F-4B1B-ABE7-D01F6F010426}"/>
    <cellStyle name="Millares 174 2 2 2 6 3 4" xfId="27659" xr:uid="{2DC2F27B-2DC1-4F72-ABDE-0BE23024CB7B}"/>
    <cellStyle name="Millares 174 2 2 2 6 3 5" xfId="49162" xr:uid="{F1CC3D84-DBA2-4057-B104-CB7B5ECD7196}"/>
    <cellStyle name="Millares 174 2 2 2 6 3 6" xfId="55766" xr:uid="{7124AC08-9B12-4E91-9CB8-C0C05859F784}"/>
    <cellStyle name="Millares 174 2 2 2 6 4" xfId="7794" xr:uid="{B250358E-46C4-41C9-B041-95E5F310B50B}"/>
    <cellStyle name="Millares 174 2 2 2 6 4 2" xfId="29297" xr:uid="{D32BAC52-10A7-4142-A327-A55F5A9EFF7F}"/>
    <cellStyle name="Millares 174 2 2 2 6 5" xfId="9451" xr:uid="{A5A0D81F-3013-4B31-9D5B-537CFEA507E4}"/>
    <cellStyle name="Millares 174 2 2 2 6 5 2" xfId="30954" xr:uid="{9B5A5694-6054-474F-A053-69A9403DEADA}"/>
    <cellStyle name="Millares 174 2 2 2 6 6" xfId="16086" xr:uid="{0E39B359-D890-4EBA-9A70-A1D0AF65448E}"/>
    <cellStyle name="Millares 174 2 2 2 6 6 2" xfId="37589" xr:uid="{C09A98AC-69BF-4F6F-897A-26FE15710C29}"/>
    <cellStyle name="Millares 174 2 2 2 6 7" xfId="22691" xr:uid="{6C95A991-281F-4B66-BD6D-F9F36C51C55F}"/>
    <cellStyle name="Millares 174 2 2 2 6 8" xfId="44194" xr:uid="{6345D0F0-C096-4684-BC05-B294AF86D506}"/>
    <cellStyle name="Millares 174 2 2 2 6 9" xfId="50798" xr:uid="{98C2B8CE-1CBA-4100-B25B-BA80226DE726}"/>
    <cellStyle name="Millares 174 2 2 2 7" xfId="1873" xr:uid="{BB1B05A0-D9C9-414A-ABDD-987ABB1055AF}"/>
    <cellStyle name="Millares 174 2 2 2 7 2" xfId="10139" xr:uid="{DADCB68D-1219-49BC-A0F8-681673968A4D}"/>
    <cellStyle name="Millares 174 2 2 2 7 2 2" xfId="31642" xr:uid="{E401C9C4-9DDF-41E3-A956-8B52DB87E270}"/>
    <cellStyle name="Millares 174 2 2 2 7 3" xfId="16774" xr:uid="{EC96961E-9813-40E8-B3B5-AFBB4A2834ED}"/>
    <cellStyle name="Millares 174 2 2 2 7 3 2" xfId="38277" xr:uid="{1ADDCDC7-AC97-4B04-86A9-A0D996166F70}"/>
    <cellStyle name="Millares 174 2 2 2 7 4" xfId="23379" xr:uid="{8874A9A7-A8A5-4983-A2C1-C98A90199206}"/>
    <cellStyle name="Millares 174 2 2 2 7 5" xfId="44882" xr:uid="{CE4597D8-B806-4D33-80FA-6645B6C6B699}"/>
    <cellStyle name="Millares 174 2 2 2 7 6" xfId="51486" xr:uid="{E3429A2C-390F-44A6-BB64-0C40EBD78399}"/>
    <cellStyle name="Millares 174 2 2 2 8" xfId="2558" xr:uid="{D0347687-03F7-49B0-9189-7F362F50E6BE}"/>
    <cellStyle name="Millares 174 2 2 2 8 2" xfId="10824" xr:uid="{FCB32EF3-9A1B-47A4-9995-397E0F693265}"/>
    <cellStyle name="Millares 174 2 2 2 8 2 2" xfId="32327" xr:uid="{2279ADB5-18BD-4048-8E0E-915D079914A9}"/>
    <cellStyle name="Millares 174 2 2 2 8 3" xfId="17459" xr:uid="{7F36E192-B850-4564-8DBB-0406D9673795}"/>
    <cellStyle name="Millares 174 2 2 2 8 3 2" xfId="38962" xr:uid="{065B4615-F3BE-4331-BEC8-5906F658F200}"/>
    <cellStyle name="Millares 174 2 2 2 8 4" xfId="24064" xr:uid="{6C064003-2166-47BE-9409-62F1DE502339}"/>
    <cellStyle name="Millares 174 2 2 2 8 5" xfId="45567" xr:uid="{CAECE7E4-27F3-4D95-BBFB-5D32DEEAAC48}"/>
    <cellStyle name="Millares 174 2 2 2 8 6" xfId="52171" xr:uid="{A465D2CE-4DDD-4797-840D-0EBB1B0F8552}"/>
    <cellStyle name="Millares 174 2 2 2 9" xfId="3069" xr:uid="{60471799-24DB-477A-84A6-0B36844806A7}"/>
    <cellStyle name="Millares 174 2 2 2 9 2" xfId="11335" xr:uid="{3C0CC738-3BD6-4E36-85CD-7C3DDECE26D0}"/>
    <cellStyle name="Millares 174 2 2 2 9 2 2" xfId="32838" xr:uid="{1CD3CDA3-58F2-4CF2-A6A2-7614589A5CC7}"/>
    <cellStyle name="Millares 174 2 2 2 9 3" xfId="17970" xr:uid="{249A2C1E-13CE-46B4-AE15-CB5871924C11}"/>
    <cellStyle name="Millares 174 2 2 2 9 3 2" xfId="39473" xr:uid="{D5E4B08F-9290-49D7-928F-6744EB5E34B0}"/>
    <cellStyle name="Millares 174 2 2 2 9 4" xfId="24575" xr:uid="{298832A0-2769-401A-867A-A702340A7F3B}"/>
    <cellStyle name="Millares 174 2 2 2 9 5" xfId="46078" xr:uid="{024A7F46-13E9-44E0-A948-4777BB9DB36F}"/>
    <cellStyle name="Millares 174 2 2 2 9 6" xfId="52682" xr:uid="{38F5EA9F-F9F2-4418-A9F0-31E67E7229DD}"/>
    <cellStyle name="Millares 174 2 2 3" xfId="462" xr:uid="{E9231812-6A6E-48C3-ACB6-4DA553FE2738}"/>
    <cellStyle name="Millares 174 2 2 3 10" xfId="7073" xr:uid="{57CB1102-0F2B-48B9-AA92-1C9814755514}"/>
    <cellStyle name="Millares 174 2 2 3 10 2" xfId="28576" xr:uid="{D42308F8-297F-4E7C-BE28-FFBB51C02E38}"/>
    <cellStyle name="Millares 174 2 2 3 11" xfId="8729" xr:uid="{26DE9A3A-50FD-4193-9060-200788809E3E}"/>
    <cellStyle name="Millares 174 2 2 3 11 2" xfId="30232" xr:uid="{0EAA46DB-D968-42F5-8C69-7829B8EF4BFF}"/>
    <cellStyle name="Millares 174 2 2 3 12" xfId="15365" xr:uid="{822ADAFD-5266-4222-9C8C-028C1CD6E9FE}"/>
    <cellStyle name="Millares 174 2 2 3 12 2" xfId="36868" xr:uid="{A137710D-F2D0-4B69-A2C1-4DA874815B52}"/>
    <cellStyle name="Millares 174 2 2 3 13" xfId="21970" xr:uid="{F7820A38-318E-41FF-A8D4-B486D79C4279}"/>
    <cellStyle name="Millares 174 2 2 3 14" xfId="43473" xr:uid="{EAE7CE4E-8B22-4FEB-AD6B-A2C7768205C3}"/>
    <cellStyle name="Millares 174 2 2 3 15" xfId="50077" xr:uid="{8E5924F6-1F98-4B39-9EB9-CA05F55B2301}"/>
    <cellStyle name="Millares 174 2 2 3 2" xfId="744" xr:uid="{5BE76739-CB3B-48FC-9ED3-C30E4833BE45}"/>
    <cellStyle name="Millares 174 2 2 3 2 10" xfId="15645" xr:uid="{4C247BC9-5F53-4742-9B80-1679953C3516}"/>
    <cellStyle name="Millares 174 2 2 3 2 10 2" xfId="37148" xr:uid="{19BB5571-7D0B-4FE6-8C69-0023F8ECFBE6}"/>
    <cellStyle name="Millares 174 2 2 3 2 11" xfId="22250" xr:uid="{0A9A9618-3AEA-4D52-BAFA-9CB80B7918EA}"/>
    <cellStyle name="Millares 174 2 2 3 2 12" xfId="43753" xr:uid="{FD64DA25-834B-47F0-99CF-900CF30404C7}"/>
    <cellStyle name="Millares 174 2 2 3 2 13" xfId="50357" xr:uid="{D2EB3C2C-A9D0-4154-90A5-9EBABD9D3510}"/>
    <cellStyle name="Millares 174 2 2 3 2 2" xfId="1690" xr:uid="{6E9F2AE0-95F2-400E-B201-685BB02EA21B}"/>
    <cellStyle name="Millares 174 2 2 3 2 2 2" xfId="4519" xr:uid="{0FB858EC-6CB7-44D5-872E-B1994256CA75}"/>
    <cellStyle name="Millares 174 2 2 3 2 2 2 2" xfId="12785" xr:uid="{C9557AF6-9F7B-4365-AFB4-0839F215ADAB}"/>
    <cellStyle name="Millares 174 2 2 3 2 2 2 2 2" xfId="34288" xr:uid="{8E133AD6-BD5B-47E4-95A0-3A3ACB09236F}"/>
    <cellStyle name="Millares 174 2 2 3 2 2 2 3" xfId="19420" xr:uid="{4A76D1B5-7920-4A2C-99ED-2790972E7FD7}"/>
    <cellStyle name="Millares 174 2 2 3 2 2 2 3 2" xfId="40923" xr:uid="{0BF925F7-41D9-4E66-ACF9-FCB7295D9F9F}"/>
    <cellStyle name="Millares 174 2 2 3 2 2 2 4" xfId="26025" xr:uid="{C6570B05-8105-4A8E-B0DA-C1F19412A14F}"/>
    <cellStyle name="Millares 174 2 2 3 2 2 2 5" xfId="47528" xr:uid="{4EFAD81A-C5F1-4C7B-A8DF-2AB08450452F}"/>
    <cellStyle name="Millares 174 2 2 3 2 2 2 6" xfId="54132" xr:uid="{C0CBE223-D463-4EFA-A79E-337C81A2B7ED}"/>
    <cellStyle name="Millares 174 2 2 3 2 2 3" xfId="6658" xr:uid="{672A4AD5-46F8-47D9-AF81-45B3BD0DF433}"/>
    <cellStyle name="Millares 174 2 2 3 2 2 3 2" xfId="14924" xr:uid="{080D41EC-F137-4ECF-89AE-554292AB1AF6}"/>
    <cellStyle name="Millares 174 2 2 3 2 2 3 2 2" xfId="36427" xr:uid="{6CEE7432-20E6-4A7C-8BDF-11C7E9368BF3}"/>
    <cellStyle name="Millares 174 2 2 3 2 2 3 3" xfId="21559" xr:uid="{B1D29C74-92B0-419B-9652-E5C67C3562B1}"/>
    <cellStyle name="Millares 174 2 2 3 2 2 3 3 2" xfId="43062" xr:uid="{7B51A680-E784-4735-B667-FB986BAC902A}"/>
    <cellStyle name="Millares 174 2 2 3 2 2 3 4" xfId="28164" xr:uid="{4A0A1B59-F50F-4E90-B622-E70CE06D0A79}"/>
    <cellStyle name="Millares 174 2 2 3 2 2 3 5" xfId="49667" xr:uid="{043DBA26-4B7A-41DF-A088-861367673E5E}"/>
    <cellStyle name="Millares 174 2 2 3 2 2 3 6" xfId="56271" xr:uid="{8043CC76-0635-4432-B64D-A0F8BD73DF50}"/>
    <cellStyle name="Millares 174 2 2 3 2 2 4" xfId="8299" xr:uid="{9F3A3096-3B66-4955-971B-B844D607288D}"/>
    <cellStyle name="Millares 174 2 2 3 2 2 4 2" xfId="29802" xr:uid="{214892EE-6DDD-4B27-9063-693BCD020E3D}"/>
    <cellStyle name="Millares 174 2 2 3 2 2 5" xfId="9956" xr:uid="{4F5CB243-7C69-4FAF-A2CB-5B5BAC8D55BC}"/>
    <cellStyle name="Millares 174 2 2 3 2 2 5 2" xfId="31459" xr:uid="{149A9C48-79BB-4858-ABD7-D487FA839032}"/>
    <cellStyle name="Millares 174 2 2 3 2 2 6" xfId="16591" xr:uid="{502E3CC7-9D33-475C-B56E-1CF93BE7E7F5}"/>
    <cellStyle name="Millares 174 2 2 3 2 2 6 2" xfId="38094" xr:uid="{B2935745-D5B2-44E9-A72F-A71D91A451CD}"/>
    <cellStyle name="Millares 174 2 2 3 2 2 7" xfId="23196" xr:uid="{B25B8BF4-DEC3-49CA-9088-90D923C724AB}"/>
    <cellStyle name="Millares 174 2 2 3 2 2 8" xfId="44699" xr:uid="{150DD98A-C881-4EC4-84F1-5B55D064BB50}"/>
    <cellStyle name="Millares 174 2 2 3 2 2 9" xfId="51303" xr:uid="{7BB2D069-169A-4D4A-A59A-5F6C3715F66A}"/>
    <cellStyle name="Millares 174 2 2 3 2 3" xfId="2377" xr:uid="{D82BE078-3E8C-4383-A61E-34D3B84EEED6}"/>
    <cellStyle name="Millares 174 2 2 3 2 3 2" xfId="10643" xr:uid="{C96F95AD-3022-4CFF-B3B5-D17E8558B7A7}"/>
    <cellStyle name="Millares 174 2 2 3 2 3 2 2" xfId="32146" xr:uid="{98E235D0-B4AA-4AE1-B0DB-5FA82558B440}"/>
    <cellStyle name="Millares 174 2 2 3 2 3 3" xfId="17278" xr:uid="{02F07F28-CB21-40F8-B01A-D9D27E5C94F6}"/>
    <cellStyle name="Millares 174 2 2 3 2 3 3 2" xfId="38781" xr:uid="{C532A9B3-94C5-4B00-8B74-F0315CC98839}"/>
    <cellStyle name="Millares 174 2 2 3 2 3 4" xfId="23883" xr:uid="{314E3785-7F8E-4708-8916-DC12FED2634E}"/>
    <cellStyle name="Millares 174 2 2 3 2 3 5" xfId="45386" xr:uid="{F6E48D65-DBA4-4599-89FE-7F306DA69168}"/>
    <cellStyle name="Millares 174 2 2 3 2 3 6" xfId="51990" xr:uid="{A0213BD3-7C4E-4B39-BB80-6511E2C002E8}"/>
    <cellStyle name="Millares 174 2 2 3 2 4" xfId="2894" xr:uid="{CC65456D-74C0-49FA-900C-B43756902CE5}"/>
    <cellStyle name="Millares 174 2 2 3 2 4 2" xfId="11160" xr:uid="{F685723F-41CB-4264-8FFF-46A499149CE6}"/>
    <cellStyle name="Millares 174 2 2 3 2 4 2 2" xfId="32663" xr:uid="{BA7228F1-11D3-42E8-857A-B54D8B1DBD7E}"/>
    <cellStyle name="Millares 174 2 2 3 2 4 3" xfId="17795" xr:uid="{673F3624-69A9-4AD0-858D-21A2A0883F93}"/>
    <cellStyle name="Millares 174 2 2 3 2 4 3 2" xfId="39298" xr:uid="{05638CE2-746C-416E-912E-E7E4F4CDB960}"/>
    <cellStyle name="Millares 174 2 2 3 2 4 4" xfId="24400" xr:uid="{A0A73315-A1F2-4C87-B56D-0990A2B7E58D}"/>
    <cellStyle name="Millares 174 2 2 3 2 4 5" xfId="45903" xr:uid="{164D7934-1EA3-43DE-9D40-16E85C9D0190}"/>
    <cellStyle name="Millares 174 2 2 3 2 4 6" xfId="52507" xr:uid="{276128F6-E885-4637-9D4E-60836E3DBA52}"/>
    <cellStyle name="Millares 174 2 2 3 2 5" xfId="3573" xr:uid="{EA852B37-FCD9-496D-A8FE-4A19F6033873}"/>
    <cellStyle name="Millares 174 2 2 3 2 5 2" xfId="11839" xr:uid="{4D7EA015-79D6-42AE-82B4-DDF92132C0D4}"/>
    <cellStyle name="Millares 174 2 2 3 2 5 2 2" xfId="33342" xr:uid="{F535662C-74D6-4F41-916A-D5B7C54A8376}"/>
    <cellStyle name="Millares 174 2 2 3 2 5 3" xfId="18474" xr:uid="{433443E8-DB1B-40E6-A04C-DFBC5F899266}"/>
    <cellStyle name="Millares 174 2 2 3 2 5 3 2" xfId="39977" xr:uid="{8831829E-0D52-41D5-A01F-5FD0DDCF1A40}"/>
    <cellStyle name="Millares 174 2 2 3 2 5 4" xfId="25079" xr:uid="{FE1F5A4F-9274-44CC-B956-2B6E9DD3E1EF}"/>
    <cellStyle name="Millares 174 2 2 3 2 5 5" xfId="46582" xr:uid="{9504F4F8-3913-4473-8197-0915E64F3BDE}"/>
    <cellStyle name="Millares 174 2 2 3 2 5 6" xfId="53186" xr:uid="{4A1802C4-9CF7-45A7-A332-0456D3C8B779}"/>
    <cellStyle name="Millares 174 2 2 3 2 6" xfId="5038" xr:uid="{C570F0B2-2B70-4CE6-B131-E2F5AD2EAE76}"/>
    <cellStyle name="Millares 174 2 2 3 2 6 2" xfId="13304" xr:uid="{C8685C44-73C7-430B-A4C1-9AEA850D1982}"/>
    <cellStyle name="Millares 174 2 2 3 2 6 2 2" xfId="34807" xr:uid="{7B9100A3-B329-4C3E-801B-CFBEC1554289}"/>
    <cellStyle name="Millares 174 2 2 3 2 6 3" xfId="19939" xr:uid="{717CF8AA-78C2-4CD9-BC7E-71753ACDEEE5}"/>
    <cellStyle name="Millares 174 2 2 3 2 6 3 2" xfId="41442" xr:uid="{1AE88087-499C-495D-8A19-4C185A085753}"/>
    <cellStyle name="Millares 174 2 2 3 2 6 4" xfId="26544" xr:uid="{2B7812C6-D14F-465D-BA5A-0EB9E07CB765}"/>
    <cellStyle name="Millares 174 2 2 3 2 6 5" xfId="48047" xr:uid="{7B7B82FD-C60A-4281-95F6-0EC0C4F82CC9}"/>
    <cellStyle name="Millares 174 2 2 3 2 6 6" xfId="54651" xr:uid="{D10C1182-BB11-4057-AB05-BB12D8C9C2CA}"/>
    <cellStyle name="Millares 174 2 2 3 2 7" xfId="5712" xr:uid="{9FFFAEE9-006E-482C-8F67-48512D2A5FDF}"/>
    <cellStyle name="Millares 174 2 2 3 2 7 2" xfId="13978" xr:uid="{FCFF0942-75C5-49B0-8186-64E426BF8293}"/>
    <cellStyle name="Millares 174 2 2 3 2 7 2 2" xfId="35481" xr:uid="{180FA565-4DF0-416E-B067-D7E822AB22BE}"/>
    <cellStyle name="Millares 174 2 2 3 2 7 3" xfId="20613" xr:uid="{6F748C84-2EF6-4BC0-AE8B-636E25E509E6}"/>
    <cellStyle name="Millares 174 2 2 3 2 7 3 2" xfId="42116" xr:uid="{3639FF70-8141-4DCA-8C5D-BABA6C8CD8C3}"/>
    <cellStyle name="Millares 174 2 2 3 2 7 4" xfId="27218" xr:uid="{03E4684D-AC07-4998-9E44-4926D36A5DDE}"/>
    <cellStyle name="Millares 174 2 2 3 2 7 5" xfId="48721" xr:uid="{8C0C5388-58A4-4E46-A016-70A4AA72C580}"/>
    <cellStyle name="Millares 174 2 2 3 2 7 6" xfId="55325" xr:uid="{D579B45D-8710-4684-9D31-F1856C067BB6}"/>
    <cellStyle name="Millares 174 2 2 3 2 8" xfId="7353" xr:uid="{9E8CAEA7-C730-4DA2-B981-D6DD740EEE5E}"/>
    <cellStyle name="Millares 174 2 2 3 2 8 2" xfId="28856" xr:uid="{3A67051D-718B-405F-BFBF-0196DE12DEBC}"/>
    <cellStyle name="Millares 174 2 2 3 2 9" xfId="9010" xr:uid="{CCE2C562-F668-4A49-9964-7BFC3174985F}"/>
    <cellStyle name="Millares 174 2 2 3 2 9 2" xfId="30513" xr:uid="{955FE0C9-7871-4955-A8B4-FBDF9B709549}"/>
    <cellStyle name="Millares 174 2 2 3 3" xfId="1014" xr:uid="{A6E47122-F5B0-4A95-82BA-343165C9EFD0}"/>
    <cellStyle name="Millares 174 2 2 3 3 2" xfId="3843" xr:uid="{32025C5A-11B1-4476-80A8-BF8053D34992}"/>
    <cellStyle name="Millares 174 2 2 3 3 2 2" xfId="12109" xr:uid="{30A68AC8-5284-481B-94C7-B93ECA0621E6}"/>
    <cellStyle name="Millares 174 2 2 3 3 2 2 2" xfId="33612" xr:uid="{9A3F77D0-9BB1-4CD5-AAC5-C30240A8ABB8}"/>
    <cellStyle name="Millares 174 2 2 3 3 2 3" xfId="18744" xr:uid="{4975AF5E-37CE-4B15-8223-11532330CC43}"/>
    <cellStyle name="Millares 174 2 2 3 3 2 3 2" xfId="40247" xr:uid="{329ABE2F-4E6E-42B9-9444-7D8FAF1E060E}"/>
    <cellStyle name="Millares 174 2 2 3 3 2 4" xfId="25349" xr:uid="{0E5ADC37-116E-4554-A345-19382C39198C}"/>
    <cellStyle name="Millares 174 2 2 3 3 2 5" xfId="46852" xr:uid="{F2DB8AE6-8DDB-4D68-9039-66ABB2A11520}"/>
    <cellStyle name="Millares 174 2 2 3 3 2 6" xfId="53456" xr:uid="{144AD983-58BB-4433-BBD7-83A7A80AC806}"/>
    <cellStyle name="Millares 174 2 2 3 3 3" xfId="5982" xr:uid="{A0BDCD78-3006-4464-A648-A32E1E2E18D6}"/>
    <cellStyle name="Millares 174 2 2 3 3 3 2" xfId="14248" xr:uid="{677E149C-F46C-42A6-8107-F2D5CDBBF843}"/>
    <cellStyle name="Millares 174 2 2 3 3 3 2 2" xfId="35751" xr:uid="{A51D33FF-DB81-4C60-9A12-0A4310B09E1A}"/>
    <cellStyle name="Millares 174 2 2 3 3 3 3" xfId="20883" xr:uid="{52290233-6EA3-42FA-87CA-8959C67E122C}"/>
    <cellStyle name="Millares 174 2 2 3 3 3 3 2" xfId="42386" xr:uid="{C189841B-EC1D-455A-B9DA-CE88428B4F19}"/>
    <cellStyle name="Millares 174 2 2 3 3 3 4" xfId="27488" xr:uid="{054F5444-F829-4912-9FD4-C570AF11BF67}"/>
    <cellStyle name="Millares 174 2 2 3 3 3 5" xfId="48991" xr:uid="{006B02B5-368A-4525-95E3-8353E22A635C}"/>
    <cellStyle name="Millares 174 2 2 3 3 3 6" xfId="55595" xr:uid="{482B2B52-5292-4E2B-8B00-3F7EEB265C39}"/>
    <cellStyle name="Millares 174 2 2 3 3 4" xfId="7623" xr:uid="{B111EA3F-8C25-4030-994C-CC1F0C04E92B}"/>
    <cellStyle name="Millares 174 2 2 3 3 4 2" xfId="29126" xr:uid="{F88E5625-B1CA-4275-8C16-C56F695A973A}"/>
    <cellStyle name="Millares 174 2 2 3 3 5" xfId="9280" xr:uid="{8B9128F9-DBD8-4D0A-9A41-244B135067BD}"/>
    <cellStyle name="Millares 174 2 2 3 3 5 2" xfId="30783" xr:uid="{A4E553DA-93F3-4AE0-A44A-030717420DC3}"/>
    <cellStyle name="Millares 174 2 2 3 3 6" xfId="15915" xr:uid="{F85D2918-03A7-45E0-80D8-B8427AFAE344}"/>
    <cellStyle name="Millares 174 2 2 3 3 6 2" xfId="37418" xr:uid="{B402DBED-54BB-4D47-A6A0-87A41BCC1C59}"/>
    <cellStyle name="Millares 174 2 2 3 3 7" xfId="22520" xr:uid="{C7D5700D-59AB-46B7-B1BA-FAB8718F5AE7}"/>
    <cellStyle name="Millares 174 2 2 3 3 8" xfId="44023" xr:uid="{FDBBCECE-5519-4998-9C19-5B9BBD7D7C2D}"/>
    <cellStyle name="Millares 174 2 2 3 3 9" xfId="50627" xr:uid="{01C2104F-0459-4F32-8ABD-2DEECBF06C71}"/>
    <cellStyle name="Millares 174 2 2 3 4" xfId="1410" xr:uid="{6E4F9468-B741-4C64-8237-6B2B5193C319}"/>
    <cellStyle name="Millares 174 2 2 3 4 2" xfId="4239" xr:uid="{0DE9C94B-5507-4CDE-87DF-5ABC2D83387A}"/>
    <cellStyle name="Millares 174 2 2 3 4 2 2" xfId="12505" xr:uid="{5BC72489-2AAD-417C-9CAE-E3B91F61E844}"/>
    <cellStyle name="Millares 174 2 2 3 4 2 2 2" xfId="34008" xr:uid="{35330CE5-E9AD-45B8-B8B6-14E5D2ACE02A}"/>
    <cellStyle name="Millares 174 2 2 3 4 2 3" xfId="19140" xr:uid="{32DD1E68-DCC2-4057-AC33-6875C845F42C}"/>
    <cellStyle name="Millares 174 2 2 3 4 2 3 2" xfId="40643" xr:uid="{D0BC903C-E927-4CDA-8C70-ECA435431D9A}"/>
    <cellStyle name="Millares 174 2 2 3 4 2 4" xfId="25745" xr:uid="{B665C93B-9280-4353-9432-FCAF35985861}"/>
    <cellStyle name="Millares 174 2 2 3 4 2 5" xfId="47248" xr:uid="{EC8FF30D-DC0E-413F-A0A0-ECACF3FFA88C}"/>
    <cellStyle name="Millares 174 2 2 3 4 2 6" xfId="53852" xr:uid="{F5267171-DA83-40B5-A5D8-CE43B1A9BA49}"/>
    <cellStyle name="Millares 174 2 2 3 4 3" xfId="6378" xr:uid="{FE1DF1E9-C930-4834-8708-497BF38488F7}"/>
    <cellStyle name="Millares 174 2 2 3 4 3 2" xfId="14644" xr:uid="{720E204B-0C84-4956-A711-733273A6C4D5}"/>
    <cellStyle name="Millares 174 2 2 3 4 3 2 2" xfId="36147" xr:uid="{308392C0-B98E-454C-A5AA-3ED2A7AB9C69}"/>
    <cellStyle name="Millares 174 2 2 3 4 3 3" xfId="21279" xr:uid="{8980693B-8C6F-4FB6-B6DA-160DA47E6CB0}"/>
    <cellStyle name="Millares 174 2 2 3 4 3 3 2" xfId="42782" xr:uid="{B6CAB25F-650A-4BCC-BE3E-A882E7D96450}"/>
    <cellStyle name="Millares 174 2 2 3 4 3 4" xfId="27884" xr:uid="{820A71A5-052A-4BCD-AF45-BB2FDDA10398}"/>
    <cellStyle name="Millares 174 2 2 3 4 3 5" xfId="49387" xr:uid="{CF867248-0582-410A-9D08-BBF8C62BC406}"/>
    <cellStyle name="Millares 174 2 2 3 4 3 6" xfId="55991" xr:uid="{0306C0BA-B820-49A0-87F2-ABD6212B1F51}"/>
    <cellStyle name="Millares 174 2 2 3 4 4" xfId="8019" xr:uid="{FCB47DFC-CA11-407E-BA4F-0845E6DEDE1C}"/>
    <cellStyle name="Millares 174 2 2 3 4 4 2" xfId="29522" xr:uid="{68A9CDD4-52BE-4756-BF07-0D7441CD8755}"/>
    <cellStyle name="Millares 174 2 2 3 4 5" xfId="9676" xr:uid="{82DD6260-8B4F-456C-AC27-A374C2548BBD}"/>
    <cellStyle name="Millares 174 2 2 3 4 5 2" xfId="31179" xr:uid="{8E3D4058-BDB8-4462-B921-FEB3F2D98494}"/>
    <cellStyle name="Millares 174 2 2 3 4 6" xfId="16311" xr:uid="{5592739B-C0F7-4CAA-960F-1515A64897BD}"/>
    <cellStyle name="Millares 174 2 2 3 4 6 2" xfId="37814" xr:uid="{2F242ADA-215E-4A17-8266-8B25A6B1C326}"/>
    <cellStyle name="Millares 174 2 2 3 4 7" xfId="22916" xr:uid="{8ECADEF6-B020-482C-8847-6B7118653BA5}"/>
    <cellStyle name="Millares 174 2 2 3 4 8" xfId="44419" xr:uid="{6334A41E-EEDD-4D99-9A37-22683F131F65}"/>
    <cellStyle name="Millares 174 2 2 3 4 9" xfId="51023" xr:uid="{4A35BCEC-4820-4815-AC7E-FADE237843EF}"/>
    <cellStyle name="Millares 174 2 2 3 5" xfId="2097" xr:uid="{E6954538-AC35-4E3F-83CE-D12D4C8ED054}"/>
    <cellStyle name="Millares 174 2 2 3 5 2" xfId="10363" xr:uid="{E5F0172B-20DE-46EB-84A6-6ACCB3A48062}"/>
    <cellStyle name="Millares 174 2 2 3 5 2 2" xfId="31866" xr:uid="{08CFC736-A3CF-4747-B4CA-9D30D87AD512}"/>
    <cellStyle name="Millares 174 2 2 3 5 3" xfId="16998" xr:uid="{99F15A1E-049F-4460-9445-4B4A0E2C7053}"/>
    <cellStyle name="Millares 174 2 2 3 5 3 2" xfId="38501" xr:uid="{79D8A730-EB2D-4669-B977-AF30F2BA58E9}"/>
    <cellStyle name="Millares 174 2 2 3 5 4" xfId="23603" xr:uid="{5D1D6682-B43A-41C2-840B-1789FE2BD42D}"/>
    <cellStyle name="Millares 174 2 2 3 5 5" xfId="45106" xr:uid="{8D27294B-B348-421A-BA3D-1CE89CC70CA1}"/>
    <cellStyle name="Millares 174 2 2 3 5 6" xfId="51710" xr:uid="{AFAFD8B3-CAE5-4456-8CD7-4797379C5288}"/>
    <cellStyle name="Millares 174 2 2 3 6" xfId="2645" xr:uid="{377B936C-59BC-4446-A0B7-D92DF92DD5C6}"/>
    <cellStyle name="Millares 174 2 2 3 6 2" xfId="10911" xr:uid="{543DE134-BF6A-4104-B624-308B6FDA92D3}"/>
    <cellStyle name="Millares 174 2 2 3 6 2 2" xfId="32414" xr:uid="{0D7552E6-31E9-48DD-B3E4-CDAB665093DD}"/>
    <cellStyle name="Millares 174 2 2 3 6 3" xfId="17546" xr:uid="{F9AF4224-DD05-46BF-A5DC-54330D2B40DC}"/>
    <cellStyle name="Millares 174 2 2 3 6 3 2" xfId="39049" xr:uid="{D688DF9B-72AC-44FC-8074-DA582583ADA6}"/>
    <cellStyle name="Millares 174 2 2 3 6 4" xfId="24151" xr:uid="{4D89F909-9303-4F87-835D-A816C2EBBA3F}"/>
    <cellStyle name="Millares 174 2 2 3 6 5" xfId="45654" xr:uid="{4516689D-4768-4AAE-A4EB-D478C1ADD9E2}"/>
    <cellStyle name="Millares 174 2 2 3 6 6" xfId="52258" xr:uid="{C300CC73-1932-4263-A11F-05B01A09F400}"/>
    <cellStyle name="Millares 174 2 2 3 7" xfId="3293" xr:uid="{27DD11DC-EE8D-4910-94E8-3D522D9445AD}"/>
    <cellStyle name="Millares 174 2 2 3 7 2" xfId="11559" xr:uid="{D4E4EF41-E13A-4C41-BC6E-1545103126C8}"/>
    <cellStyle name="Millares 174 2 2 3 7 2 2" xfId="33062" xr:uid="{2956E3B9-30E8-46A6-A5C5-FAF154E8C9A8}"/>
    <cellStyle name="Millares 174 2 2 3 7 3" xfId="18194" xr:uid="{6B62B3A3-448A-4FC2-9C53-2D9D4BAE9D2F}"/>
    <cellStyle name="Millares 174 2 2 3 7 3 2" xfId="39697" xr:uid="{8D38AAB9-322E-4AB2-A560-212C734D960A}"/>
    <cellStyle name="Millares 174 2 2 3 7 4" xfId="24799" xr:uid="{500A038D-C2F3-449B-A0E0-1D1FD8CB2870}"/>
    <cellStyle name="Millares 174 2 2 3 7 5" xfId="46302" xr:uid="{453912A6-162F-406B-A54A-2B54801D41E9}"/>
    <cellStyle name="Millares 174 2 2 3 7 6" xfId="52906" xr:uid="{EFF3BB1B-7890-44CF-A0C0-0CC57B725DC9}"/>
    <cellStyle name="Millares 174 2 2 3 8" xfId="4789" xr:uid="{E5CB3FB4-5DE3-45E1-BB90-A359E1D1948B}"/>
    <cellStyle name="Millares 174 2 2 3 8 2" xfId="13055" xr:uid="{A6710826-1546-4341-8ACD-5D400EE5088E}"/>
    <cellStyle name="Millares 174 2 2 3 8 2 2" xfId="34558" xr:uid="{CCBA6242-0AA1-4AEC-BBD1-63A317908708}"/>
    <cellStyle name="Millares 174 2 2 3 8 3" xfId="19690" xr:uid="{CE0C7158-5071-48E9-BC74-67F894101154}"/>
    <cellStyle name="Millares 174 2 2 3 8 3 2" xfId="41193" xr:uid="{B66002E2-E5E0-43F2-B28D-B0C9323EEA8E}"/>
    <cellStyle name="Millares 174 2 2 3 8 4" xfId="26295" xr:uid="{146926C6-8D0D-48E7-8F8F-F8FCFD7442DF}"/>
    <cellStyle name="Millares 174 2 2 3 8 5" xfId="47798" xr:uid="{68E9E3F1-A506-4979-9406-1C49D1854537}"/>
    <cellStyle name="Millares 174 2 2 3 8 6" xfId="54402" xr:uid="{49BE13B3-37CF-4B16-B739-B779C4AD91EF}"/>
    <cellStyle name="Millares 174 2 2 3 9" xfId="5432" xr:uid="{4245FB6D-7723-4C6F-A85B-BCD750817589}"/>
    <cellStyle name="Millares 174 2 2 3 9 2" xfId="13698" xr:uid="{FA7EF0C9-7E91-46DF-A69D-9963A12F1586}"/>
    <cellStyle name="Millares 174 2 2 3 9 2 2" xfId="35201" xr:uid="{31C3D6B8-ABAB-436D-8638-24777933BFBB}"/>
    <cellStyle name="Millares 174 2 2 3 9 3" xfId="20333" xr:uid="{A7300E47-AFB7-4373-9975-81F20B92155D}"/>
    <cellStyle name="Millares 174 2 2 3 9 3 2" xfId="41836" xr:uid="{B8026070-1E92-4D0D-B93D-360FC58302E1}"/>
    <cellStyle name="Millares 174 2 2 3 9 4" xfId="26938" xr:uid="{A91BB7CB-E290-42DF-83C4-579AE7C0270C}"/>
    <cellStyle name="Millares 174 2 2 3 9 5" xfId="48441" xr:uid="{20D95D04-BA61-4121-AD25-6C0F13029F8F}"/>
    <cellStyle name="Millares 174 2 2 3 9 6" xfId="55045" xr:uid="{898AC63E-952A-4853-B987-5EF2FB439CBB}"/>
    <cellStyle name="Millares 174 2 2 4" xfId="335" xr:uid="{E360C472-2ED5-4A06-9ECD-B6703BF2E75E}"/>
    <cellStyle name="Millares 174 2 2 4 10" xfId="15238" xr:uid="{5988A08B-63E3-4112-8DEA-08B68D9AFBD0}"/>
    <cellStyle name="Millares 174 2 2 4 10 2" xfId="36741" xr:uid="{7D21F74B-71FF-4C2D-981F-AAFA440B0289}"/>
    <cellStyle name="Millares 174 2 2 4 11" xfId="21843" xr:uid="{E5D3B64F-20A7-4946-9A14-DA694CB9D85F}"/>
    <cellStyle name="Millares 174 2 2 4 12" xfId="43346" xr:uid="{2D7736AE-9848-4ADE-B24B-3F20BB9D653D}"/>
    <cellStyle name="Millares 174 2 2 4 13" xfId="49950" xr:uid="{A39B27C9-4557-46BC-8A68-2AC58C666ABF}"/>
    <cellStyle name="Millares 174 2 2 4 2" xfId="1283" xr:uid="{F3551B81-4C73-4357-B47F-45189DA56D68}"/>
    <cellStyle name="Millares 174 2 2 4 2 2" xfId="4112" xr:uid="{9AF40B1C-7226-479E-9C2B-E610763E22EC}"/>
    <cellStyle name="Millares 174 2 2 4 2 2 2" xfId="12378" xr:uid="{13EF21F2-E559-439F-B58C-5498D0932B23}"/>
    <cellStyle name="Millares 174 2 2 4 2 2 2 2" xfId="33881" xr:uid="{EFC556B7-008C-48BB-9D55-0E710688C8E9}"/>
    <cellStyle name="Millares 174 2 2 4 2 2 3" xfId="19013" xr:uid="{7BAFD71F-C4F7-471F-A21C-8F94596F4E67}"/>
    <cellStyle name="Millares 174 2 2 4 2 2 3 2" xfId="40516" xr:uid="{5FA56F05-B81B-4FDD-A2A1-0F171E165939}"/>
    <cellStyle name="Millares 174 2 2 4 2 2 4" xfId="25618" xr:uid="{2B545710-ACFC-4684-9109-8944917412EC}"/>
    <cellStyle name="Millares 174 2 2 4 2 2 5" xfId="47121" xr:uid="{D741EC2D-B418-4931-AD8A-5BFEFD51B557}"/>
    <cellStyle name="Millares 174 2 2 4 2 2 6" xfId="53725" xr:uid="{5A2ED8C8-52F4-4424-9198-F073F887E445}"/>
    <cellStyle name="Millares 174 2 2 4 2 3" xfId="6251" xr:uid="{119E6B40-683F-40A3-A8A9-AFECDCBE5AD4}"/>
    <cellStyle name="Millares 174 2 2 4 2 3 2" xfId="14517" xr:uid="{21A6F81F-BF69-490A-BBDF-B988CE158035}"/>
    <cellStyle name="Millares 174 2 2 4 2 3 2 2" xfId="36020" xr:uid="{267065EB-5391-4DF7-986C-BA921A6615C7}"/>
    <cellStyle name="Millares 174 2 2 4 2 3 3" xfId="21152" xr:uid="{E211D511-89CB-4F07-A304-343CCFB83EF6}"/>
    <cellStyle name="Millares 174 2 2 4 2 3 3 2" xfId="42655" xr:uid="{407DF61E-EF00-47D6-8153-3B6F6C201FA7}"/>
    <cellStyle name="Millares 174 2 2 4 2 3 4" xfId="27757" xr:uid="{72644D4E-9FE2-4A11-9033-1F48FF81EE66}"/>
    <cellStyle name="Millares 174 2 2 4 2 3 5" xfId="49260" xr:uid="{2B3EA498-DAFB-4EF0-8689-BFB39E658B91}"/>
    <cellStyle name="Millares 174 2 2 4 2 3 6" xfId="55864" xr:uid="{06953812-0B78-41BC-A0E2-D1831108D1E6}"/>
    <cellStyle name="Millares 174 2 2 4 2 4" xfId="7892" xr:uid="{C69B75C0-DD73-4D21-BC5F-11F61830D9BC}"/>
    <cellStyle name="Millares 174 2 2 4 2 4 2" xfId="29395" xr:uid="{7B865ED4-E631-42C4-865E-CD2F1D0739C1}"/>
    <cellStyle name="Millares 174 2 2 4 2 5" xfId="9549" xr:uid="{CADB7567-B359-40FA-8B74-F59465354131}"/>
    <cellStyle name="Millares 174 2 2 4 2 5 2" xfId="31052" xr:uid="{0AC7AB16-D0EA-4135-A27B-C86E083D9B10}"/>
    <cellStyle name="Millares 174 2 2 4 2 6" xfId="16184" xr:uid="{68D4717D-F6DE-4247-8808-2589A10AB537}"/>
    <cellStyle name="Millares 174 2 2 4 2 6 2" xfId="37687" xr:uid="{821F4118-F346-4B68-9E37-0986E765B1FA}"/>
    <cellStyle name="Millares 174 2 2 4 2 7" xfId="22789" xr:uid="{F3D1B6C4-A342-4061-9AA2-DABB48AC7335}"/>
    <cellStyle name="Millares 174 2 2 4 2 8" xfId="44292" xr:uid="{016634D7-997B-46FE-AD27-3CF8F1BC7F56}"/>
    <cellStyle name="Millares 174 2 2 4 2 9" xfId="50896" xr:uid="{6E1834D6-090D-441C-B907-485B88CA8F14}"/>
    <cellStyle name="Millares 174 2 2 4 3" xfId="1970" xr:uid="{BBD05CF9-ED65-43C5-B097-B1804BA7F051}"/>
    <cellStyle name="Millares 174 2 2 4 3 2" xfId="10236" xr:uid="{73426D06-7BA1-483A-B331-2872F4443400}"/>
    <cellStyle name="Millares 174 2 2 4 3 2 2" xfId="31739" xr:uid="{2CE5D7BD-5028-49F1-8BD4-8A27FA9DDF3F}"/>
    <cellStyle name="Millares 174 2 2 4 3 3" xfId="16871" xr:uid="{C1303988-AEE8-42BA-BA8F-672B37CE59BA}"/>
    <cellStyle name="Millares 174 2 2 4 3 3 2" xfId="38374" xr:uid="{A4EE7F8E-3F10-4C39-941C-B93094D71450}"/>
    <cellStyle name="Millares 174 2 2 4 3 4" xfId="23476" xr:uid="{664DD013-A11D-46B6-9C58-91FE0045B7D4}"/>
    <cellStyle name="Millares 174 2 2 4 3 5" xfId="44979" xr:uid="{0530410E-957C-446F-A7C8-8270E3D57DB8}"/>
    <cellStyle name="Millares 174 2 2 4 3 6" xfId="51583" xr:uid="{C1165AA0-BEB3-4256-9558-43773D28630C}"/>
    <cellStyle name="Millares 174 2 2 4 4" xfId="2769" xr:uid="{3A2DAC01-C02A-4416-B1F7-9F2F134D84F0}"/>
    <cellStyle name="Millares 174 2 2 4 4 2" xfId="11035" xr:uid="{0047A2C2-C6EE-49A3-9CF5-335303802AF7}"/>
    <cellStyle name="Millares 174 2 2 4 4 2 2" xfId="32538" xr:uid="{EDD0B08D-2D4B-4757-8862-F34C29B90605}"/>
    <cellStyle name="Millares 174 2 2 4 4 3" xfId="17670" xr:uid="{6AB8AA3C-B863-4D72-BF72-EBF6608D98CC}"/>
    <cellStyle name="Millares 174 2 2 4 4 3 2" xfId="39173" xr:uid="{BECD62EC-1BF3-4EA8-BF6C-F00471EDC856}"/>
    <cellStyle name="Millares 174 2 2 4 4 4" xfId="24275" xr:uid="{536F439F-999E-4598-BBB3-C6244735CE0C}"/>
    <cellStyle name="Millares 174 2 2 4 4 5" xfId="45778" xr:uid="{A4A5DA6B-DC2C-490A-9358-388E1074B433}"/>
    <cellStyle name="Millares 174 2 2 4 4 6" xfId="52382" xr:uid="{FD5BB59E-7CA8-405B-8816-8EDBB05D9655}"/>
    <cellStyle name="Millares 174 2 2 4 5" xfId="3166" xr:uid="{7FAA3A34-9D0E-4A27-99C2-B82AABD7C938}"/>
    <cellStyle name="Millares 174 2 2 4 5 2" xfId="11432" xr:uid="{F6B7082E-A396-46D6-B7ED-6678EA31906C}"/>
    <cellStyle name="Millares 174 2 2 4 5 2 2" xfId="32935" xr:uid="{C131B647-0F80-45E6-8D16-CC7731192060}"/>
    <cellStyle name="Millares 174 2 2 4 5 3" xfId="18067" xr:uid="{39DD2F3B-7DFA-4587-9FA0-260CF7BBB428}"/>
    <cellStyle name="Millares 174 2 2 4 5 3 2" xfId="39570" xr:uid="{B68F9A64-FF9D-4A65-8271-1C3EF9554504}"/>
    <cellStyle name="Millares 174 2 2 4 5 4" xfId="24672" xr:uid="{3604CFA6-E075-42A3-9BD6-4FE9C6BFB63C}"/>
    <cellStyle name="Millares 174 2 2 4 5 5" xfId="46175" xr:uid="{8B8F6351-AE6A-433A-903C-BD834A77819A}"/>
    <cellStyle name="Millares 174 2 2 4 5 6" xfId="52779" xr:uid="{8AC23610-9E9C-44D5-8E30-AC361C1EEA12}"/>
    <cellStyle name="Millares 174 2 2 4 6" xfId="4913" xr:uid="{37AE0E0B-A630-4F0B-8C73-86BD047CFEA4}"/>
    <cellStyle name="Millares 174 2 2 4 6 2" xfId="13179" xr:uid="{18B4C51C-D976-4005-B7FC-86B2FA40AC19}"/>
    <cellStyle name="Millares 174 2 2 4 6 2 2" xfId="34682" xr:uid="{09BC81ED-8EA9-4D3F-BDB8-FF0DB4D38F4D}"/>
    <cellStyle name="Millares 174 2 2 4 6 3" xfId="19814" xr:uid="{ADAF9618-6DCF-434D-AD06-E93561C1CAAD}"/>
    <cellStyle name="Millares 174 2 2 4 6 3 2" xfId="41317" xr:uid="{C2C90E43-A06A-4B89-BA4B-BF59276DFAE7}"/>
    <cellStyle name="Millares 174 2 2 4 6 4" xfId="26419" xr:uid="{A482347E-1810-4B1E-B481-EDA54FB6D895}"/>
    <cellStyle name="Millares 174 2 2 4 6 5" xfId="47922" xr:uid="{242B70DB-EA26-4632-A668-B6117CC74688}"/>
    <cellStyle name="Millares 174 2 2 4 6 6" xfId="54526" xr:uid="{697AF5D9-E763-47CC-93DF-57DC4F2C457A}"/>
    <cellStyle name="Millares 174 2 2 4 7" xfId="5305" xr:uid="{338A682F-6E0C-45CB-AF1D-98EBB2E1AD73}"/>
    <cellStyle name="Millares 174 2 2 4 7 2" xfId="13571" xr:uid="{4D0ACF1D-E166-4D84-88E3-1671886B51B5}"/>
    <cellStyle name="Millares 174 2 2 4 7 2 2" xfId="35074" xr:uid="{1817DC8F-1D96-43F5-8077-BCA0F5DE486C}"/>
    <cellStyle name="Millares 174 2 2 4 7 3" xfId="20206" xr:uid="{593B3899-8B95-4EC9-9F6D-98C2A91C2249}"/>
    <cellStyle name="Millares 174 2 2 4 7 3 2" xfId="41709" xr:uid="{41FC5DB5-567B-4650-A577-64CBAA03E195}"/>
    <cellStyle name="Millares 174 2 2 4 7 4" xfId="26811" xr:uid="{7D988897-F885-448C-8561-7B055E46FA28}"/>
    <cellStyle name="Millares 174 2 2 4 7 5" xfId="48314" xr:uid="{14641A38-CAB0-4A84-9A4D-33D73CFCA777}"/>
    <cellStyle name="Millares 174 2 2 4 7 6" xfId="54918" xr:uid="{E9A623F3-4997-4731-B3CB-451D655F58E5}"/>
    <cellStyle name="Millares 174 2 2 4 8" xfId="6946" xr:uid="{C2BBE287-557C-4FE9-B313-D746BD70A85F}"/>
    <cellStyle name="Millares 174 2 2 4 8 2" xfId="28449" xr:uid="{3D79AA76-29A7-4973-B25B-DC4584DA935E}"/>
    <cellStyle name="Millares 174 2 2 4 9" xfId="8602" xr:uid="{00D20C7E-E63F-4F23-BEB6-36906B51DBAC}"/>
    <cellStyle name="Millares 174 2 2 4 9 2" xfId="30105" xr:uid="{9516C719-9CD8-402C-9C2B-1CBE10D43B70}"/>
    <cellStyle name="Millares 174 2 2 5" xfId="619" xr:uid="{931DA52D-6DB3-4695-B104-D1B29ACEA49C}"/>
    <cellStyle name="Millares 174 2 2 5 10" xfId="43628" xr:uid="{BA447B8E-9101-4036-9B7F-3F703AF1F0C2}"/>
    <cellStyle name="Millares 174 2 2 5 11" xfId="50232" xr:uid="{85387C76-DCC5-4100-BC9F-7449E8DB73DA}"/>
    <cellStyle name="Millares 174 2 2 5 2" xfId="1565" xr:uid="{EE8A23EC-750C-4CF0-AFF3-896CE7859634}"/>
    <cellStyle name="Millares 174 2 2 5 2 2" xfId="4394" xr:uid="{869E899D-A065-4624-8369-CC9064B31EA1}"/>
    <cellStyle name="Millares 174 2 2 5 2 2 2" xfId="12660" xr:uid="{71AE3226-E6F9-45B8-9D50-60718353F8D8}"/>
    <cellStyle name="Millares 174 2 2 5 2 2 2 2" xfId="34163" xr:uid="{887C8F9B-CB71-4E7B-B691-48A04CFA9397}"/>
    <cellStyle name="Millares 174 2 2 5 2 2 3" xfId="19295" xr:uid="{BAAAAC09-91D9-4431-8781-6289573C2BB4}"/>
    <cellStyle name="Millares 174 2 2 5 2 2 3 2" xfId="40798" xr:uid="{A804FCAA-24A0-49E8-A547-AE87EB3AE240}"/>
    <cellStyle name="Millares 174 2 2 5 2 2 4" xfId="25900" xr:uid="{3726F265-FA78-4E3A-857A-840BD24714A6}"/>
    <cellStyle name="Millares 174 2 2 5 2 2 5" xfId="47403" xr:uid="{95FC522B-4173-4377-BE6F-21132BCB711E}"/>
    <cellStyle name="Millares 174 2 2 5 2 2 6" xfId="54007" xr:uid="{242A514F-EA63-46AF-BD0C-7025C38349E8}"/>
    <cellStyle name="Millares 174 2 2 5 2 3" xfId="6533" xr:uid="{00437A24-9AA6-4302-8133-A5072DC62F08}"/>
    <cellStyle name="Millares 174 2 2 5 2 3 2" xfId="14799" xr:uid="{0A4B5A34-0CF6-4BA5-AF43-A448F90FB4D1}"/>
    <cellStyle name="Millares 174 2 2 5 2 3 2 2" xfId="36302" xr:uid="{15365DE7-D666-462A-8084-63EFAA4F4C5B}"/>
    <cellStyle name="Millares 174 2 2 5 2 3 3" xfId="21434" xr:uid="{E3FF2A40-D1DD-41B9-B7EF-938162D24784}"/>
    <cellStyle name="Millares 174 2 2 5 2 3 3 2" xfId="42937" xr:uid="{D1D1C475-EE93-4A77-9DE8-B67B244EDBD9}"/>
    <cellStyle name="Millares 174 2 2 5 2 3 4" xfId="28039" xr:uid="{8CB310D4-5D94-4961-B940-0AAF92E461E5}"/>
    <cellStyle name="Millares 174 2 2 5 2 3 5" xfId="49542" xr:uid="{66F0DA47-D128-48D2-8D0B-FBA490F993ED}"/>
    <cellStyle name="Millares 174 2 2 5 2 3 6" xfId="56146" xr:uid="{881BDC89-CC6D-4795-ABCC-A3532D9EF6C5}"/>
    <cellStyle name="Millares 174 2 2 5 2 4" xfId="8174" xr:uid="{E93E2BA4-F554-4FCB-917C-913BF43E7B7F}"/>
    <cellStyle name="Millares 174 2 2 5 2 4 2" xfId="29677" xr:uid="{31E9A32A-62EA-46F2-B8C0-90F1AA107DF8}"/>
    <cellStyle name="Millares 174 2 2 5 2 5" xfId="9831" xr:uid="{3FBA9CBB-1AD4-43A2-8016-EB6C1A8B5233}"/>
    <cellStyle name="Millares 174 2 2 5 2 5 2" xfId="31334" xr:uid="{291D4B03-116E-48F1-845F-32AF4F68D0D3}"/>
    <cellStyle name="Millares 174 2 2 5 2 6" xfId="16466" xr:uid="{D4299CD8-215E-41FC-AD2D-C5C5FFD504A0}"/>
    <cellStyle name="Millares 174 2 2 5 2 6 2" xfId="37969" xr:uid="{81F15470-8CED-4BF8-91AD-0383CFAABD52}"/>
    <cellStyle name="Millares 174 2 2 5 2 7" xfId="23071" xr:uid="{3F47186A-F445-4EF8-8F6F-4902D89670F8}"/>
    <cellStyle name="Millares 174 2 2 5 2 8" xfId="44574" xr:uid="{F9C0666F-2ADF-46BA-A9F7-BBF567A8E110}"/>
    <cellStyle name="Millares 174 2 2 5 2 9" xfId="51178" xr:uid="{CA231CCA-ED6D-4DA8-9563-0CDDC185EFC3}"/>
    <cellStyle name="Millares 174 2 2 5 3" xfId="2252" xr:uid="{76B55A56-480A-4834-B8AB-302EC393486D}"/>
    <cellStyle name="Millares 174 2 2 5 3 2" xfId="10518" xr:uid="{25CF0358-45C4-43E0-A609-E6C1AE1B690A}"/>
    <cellStyle name="Millares 174 2 2 5 3 2 2" xfId="32021" xr:uid="{7FE56D5B-5F1F-49BC-B26B-352B59A3DCFE}"/>
    <cellStyle name="Millares 174 2 2 5 3 3" xfId="17153" xr:uid="{0362986C-2113-4E3B-9861-6D0D834297BF}"/>
    <cellStyle name="Millares 174 2 2 5 3 3 2" xfId="38656" xr:uid="{AE850FA4-73F0-439E-9786-B2C2A16010B2}"/>
    <cellStyle name="Millares 174 2 2 5 3 4" xfId="23758" xr:uid="{1F80C99C-B206-4EF4-B0E9-5D79FC3A79CD}"/>
    <cellStyle name="Millares 174 2 2 5 3 5" xfId="45261" xr:uid="{55276EE0-A8B1-47CC-A508-C616CAA4B5F8}"/>
    <cellStyle name="Millares 174 2 2 5 3 6" xfId="51865" xr:uid="{E26ADFB5-0CD3-4F30-89BB-89D8C18073DE}"/>
    <cellStyle name="Millares 174 2 2 5 4" xfId="3448" xr:uid="{5E8B8822-5628-45ED-B808-943FF6B661BF}"/>
    <cellStyle name="Millares 174 2 2 5 4 2" xfId="11714" xr:uid="{BEDF51CD-A06A-4D66-ADA9-3F74810485B8}"/>
    <cellStyle name="Millares 174 2 2 5 4 2 2" xfId="33217" xr:uid="{BE3787BE-2A39-498C-AEE0-0302596638E6}"/>
    <cellStyle name="Millares 174 2 2 5 4 3" xfId="18349" xr:uid="{96A18156-7587-4069-B634-6CA1CF222DE6}"/>
    <cellStyle name="Millares 174 2 2 5 4 3 2" xfId="39852" xr:uid="{AC50F921-954F-4F0F-9B3B-7ADC94276B92}"/>
    <cellStyle name="Millares 174 2 2 5 4 4" xfId="24954" xr:uid="{511EF405-4B2E-4882-A934-E7BC936C9262}"/>
    <cellStyle name="Millares 174 2 2 5 4 5" xfId="46457" xr:uid="{F1EE17B5-DCCD-40D4-BAF1-DE660484F501}"/>
    <cellStyle name="Millares 174 2 2 5 4 6" xfId="53061" xr:uid="{6D543D42-527F-48EA-B6CB-2DAC58F033B9}"/>
    <cellStyle name="Millares 174 2 2 5 5" xfId="5587" xr:uid="{23FABFCF-2A27-4AED-827E-E0AFA6129C16}"/>
    <cellStyle name="Millares 174 2 2 5 5 2" xfId="13853" xr:uid="{164E029F-B8BD-4DFE-B241-DB7BAA02A4F6}"/>
    <cellStyle name="Millares 174 2 2 5 5 2 2" xfId="35356" xr:uid="{0C5C511D-4EDE-4AF4-A122-9BE07676AEA4}"/>
    <cellStyle name="Millares 174 2 2 5 5 3" xfId="20488" xr:uid="{BBB5F41B-2E7A-4461-8AA5-43569C985CA1}"/>
    <cellStyle name="Millares 174 2 2 5 5 3 2" xfId="41991" xr:uid="{2DB676F8-02B4-4630-B033-69F405E58238}"/>
    <cellStyle name="Millares 174 2 2 5 5 4" xfId="27093" xr:uid="{F0B1A8B2-2B67-4C8F-B7CB-3FF6BF1660F5}"/>
    <cellStyle name="Millares 174 2 2 5 5 5" xfId="48596" xr:uid="{0CFBFF8C-3722-43B2-9C75-067163FFD4A1}"/>
    <cellStyle name="Millares 174 2 2 5 5 6" xfId="55200" xr:uid="{8D9B85F3-830B-4826-B4F7-03B1C9527F01}"/>
    <cellStyle name="Millares 174 2 2 5 6" xfId="7228" xr:uid="{BA2F5004-BFB0-45CA-8739-74313ECF495F}"/>
    <cellStyle name="Millares 174 2 2 5 6 2" xfId="28731" xr:uid="{8CCCE611-C84C-4A19-B76B-86898830BA9D}"/>
    <cellStyle name="Millares 174 2 2 5 7" xfId="8885" xr:uid="{5D01E902-CD9C-41FF-B7D7-4FD6B5B789B5}"/>
    <cellStyle name="Millares 174 2 2 5 7 2" xfId="30388" xr:uid="{AF34809A-4B54-40EF-BC0B-2ABD428E81D5}"/>
    <cellStyle name="Millares 174 2 2 5 8" xfId="15520" xr:uid="{8536FCF0-CB12-4E66-BBC3-981754DAAA9E}"/>
    <cellStyle name="Millares 174 2 2 5 8 2" xfId="37023" xr:uid="{2E177C93-E5D7-4B98-99C2-1A358E292D72}"/>
    <cellStyle name="Millares 174 2 2 5 9" xfId="22125" xr:uid="{F4D8F39B-6202-4E62-AA3F-B5A8036C0504}"/>
    <cellStyle name="Millares 174 2 2 6" xfId="887" xr:uid="{80406CCD-B38D-4C57-A3B9-C4C3153D577D}"/>
    <cellStyle name="Millares 174 2 2 6 2" xfId="3716" xr:uid="{96AD7D1F-49F4-4398-8BEB-836EAE3BF7B1}"/>
    <cellStyle name="Millares 174 2 2 6 2 2" xfId="11982" xr:uid="{8FA6B9FD-DA74-4F81-BDF4-9917FAC0A595}"/>
    <cellStyle name="Millares 174 2 2 6 2 2 2" xfId="33485" xr:uid="{8948E91B-50E4-459E-A637-4A6B9FAE8EF5}"/>
    <cellStyle name="Millares 174 2 2 6 2 3" xfId="18617" xr:uid="{61233EA7-9DE4-46B0-9E33-7F49DC0F7EF6}"/>
    <cellStyle name="Millares 174 2 2 6 2 3 2" xfId="40120" xr:uid="{74A2D098-7EDA-4202-8441-3CC66C5D354A}"/>
    <cellStyle name="Millares 174 2 2 6 2 4" xfId="25222" xr:uid="{C14BA60D-FE63-4520-ABF2-8D109EFABBF1}"/>
    <cellStyle name="Millares 174 2 2 6 2 5" xfId="46725" xr:uid="{74D172DF-2A91-43DD-AAED-A7D0DDD8F5B2}"/>
    <cellStyle name="Millares 174 2 2 6 2 6" xfId="53329" xr:uid="{0A319453-9D5E-4FDD-844E-745056407FA7}"/>
    <cellStyle name="Millares 174 2 2 6 3" xfId="5855" xr:uid="{07B4941B-A75F-4ED5-8C9B-B619E3283433}"/>
    <cellStyle name="Millares 174 2 2 6 3 2" xfId="14121" xr:uid="{58AE8367-7BE6-4DE8-AF1D-DC4D24127C21}"/>
    <cellStyle name="Millares 174 2 2 6 3 2 2" xfId="35624" xr:uid="{D0D2DDB3-9B38-4AC9-A779-52865D662F23}"/>
    <cellStyle name="Millares 174 2 2 6 3 3" xfId="20756" xr:uid="{129A7414-3B7D-4329-95DB-E5FEF57BAC06}"/>
    <cellStyle name="Millares 174 2 2 6 3 3 2" xfId="42259" xr:uid="{821096A7-987D-4F16-AAE3-FC897C80019C}"/>
    <cellStyle name="Millares 174 2 2 6 3 4" xfId="27361" xr:uid="{93A0EE22-6925-4282-9078-AB01D5681920}"/>
    <cellStyle name="Millares 174 2 2 6 3 5" xfId="48864" xr:uid="{CBCBDD9D-FAEE-4D27-A915-CDAAB8DBF347}"/>
    <cellStyle name="Millares 174 2 2 6 3 6" xfId="55468" xr:uid="{CFD81974-786E-4E13-954C-C507FD7F9C1E}"/>
    <cellStyle name="Millares 174 2 2 6 4" xfId="7496" xr:uid="{F6AA3DA2-29F1-4A79-A24F-996ED79121DD}"/>
    <cellStyle name="Millares 174 2 2 6 4 2" xfId="28999" xr:uid="{93F4AABD-8949-40EA-901A-A32DFC7D8D2B}"/>
    <cellStyle name="Millares 174 2 2 6 5" xfId="9153" xr:uid="{3651DD18-7CD4-44A7-8E5C-641B7E32CECF}"/>
    <cellStyle name="Millares 174 2 2 6 5 2" xfId="30656" xr:uid="{566F21C7-BC80-4745-B317-760CAE65CEEB}"/>
    <cellStyle name="Millares 174 2 2 6 6" xfId="15788" xr:uid="{D146BD36-0E11-4071-8D69-CCC76812DE29}"/>
    <cellStyle name="Millares 174 2 2 6 6 2" xfId="37291" xr:uid="{1E909F89-0F16-4301-A148-873D14C96EBB}"/>
    <cellStyle name="Millares 174 2 2 6 7" xfId="22393" xr:uid="{9330C79B-B8E7-4456-9600-FD75F9051728}"/>
    <cellStyle name="Millares 174 2 2 6 8" xfId="43896" xr:uid="{E76CE8CC-D189-41EF-B2FF-5F6703F7921F}"/>
    <cellStyle name="Millares 174 2 2 6 9" xfId="50500" xr:uid="{0ADB930D-C248-40DB-B6FB-E18C91BA766B}"/>
    <cellStyle name="Millares 174 2 2 7" xfId="1148" xr:uid="{2415E0F0-1EFC-426C-8235-3074F3B100F4}"/>
    <cellStyle name="Millares 174 2 2 7 2" xfId="3977" xr:uid="{13F0FD43-507F-4A19-80B3-05AAAB497D44}"/>
    <cellStyle name="Millares 174 2 2 7 2 2" xfId="12243" xr:uid="{B28C599B-27C1-4CBB-8854-9CACEDBBE73B}"/>
    <cellStyle name="Millares 174 2 2 7 2 2 2" xfId="33746" xr:uid="{42AFB566-0C11-40F6-B7AA-D34421757F42}"/>
    <cellStyle name="Millares 174 2 2 7 2 3" xfId="18878" xr:uid="{F6EF5E51-8582-4765-BF0A-8C38233E6917}"/>
    <cellStyle name="Millares 174 2 2 7 2 3 2" xfId="40381" xr:uid="{9CD1BEC2-1B10-4701-BCCB-45F4D430E0CD}"/>
    <cellStyle name="Millares 174 2 2 7 2 4" xfId="25483" xr:uid="{70CABFFD-1F42-4098-86D3-0864336F4089}"/>
    <cellStyle name="Millares 174 2 2 7 2 5" xfId="46986" xr:uid="{1C6CBEA3-6E12-42BC-B57D-2B9A4B8DB223}"/>
    <cellStyle name="Millares 174 2 2 7 2 6" xfId="53590" xr:uid="{2235061B-EDB6-455C-8934-A755794B71A6}"/>
    <cellStyle name="Millares 174 2 2 7 3" xfId="6116" xr:uid="{DA8BD47E-8CC4-4F4A-84B2-6CB108F6B920}"/>
    <cellStyle name="Millares 174 2 2 7 3 2" xfId="14382" xr:uid="{31EF1A44-16AE-4E69-B52D-609B054CF656}"/>
    <cellStyle name="Millares 174 2 2 7 3 2 2" xfId="35885" xr:uid="{B8B9DEBC-7A2E-44E7-98C8-B13825ECB744}"/>
    <cellStyle name="Millares 174 2 2 7 3 3" xfId="21017" xr:uid="{F0A8F85A-C792-4DA3-B0FF-C4E158362B90}"/>
    <cellStyle name="Millares 174 2 2 7 3 3 2" xfId="42520" xr:uid="{4DEEB706-6F37-4424-87EC-8FD544AD96FE}"/>
    <cellStyle name="Millares 174 2 2 7 3 4" xfId="27622" xr:uid="{9619F313-74E3-48F5-8FA0-DC7AB83187C9}"/>
    <cellStyle name="Millares 174 2 2 7 3 5" xfId="49125" xr:uid="{7DB2DC7F-C725-4C27-A274-2DCB1D884F7E}"/>
    <cellStyle name="Millares 174 2 2 7 3 6" xfId="55729" xr:uid="{5A29CB90-93AA-4A1A-BCF7-4ED3656795F2}"/>
    <cellStyle name="Millares 174 2 2 7 4" xfId="7757" xr:uid="{A2F63A6F-5E39-4D90-B41F-1088FCE08237}"/>
    <cellStyle name="Millares 174 2 2 7 4 2" xfId="29260" xr:uid="{D304B7C8-ACA6-4BB4-8922-0B9A8EAA48E3}"/>
    <cellStyle name="Millares 174 2 2 7 5" xfId="9414" xr:uid="{9EBC9F80-2E31-418C-A0EC-828CC95CF88C}"/>
    <cellStyle name="Millares 174 2 2 7 5 2" xfId="30917" xr:uid="{D28FA1C7-0E4A-4D25-959C-CE05B52DF2E5}"/>
    <cellStyle name="Millares 174 2 2 7 6" xfId="16049" xr:uid="{01397766-E5BD-4875-8801-BF40820D6DDE}"/>
    <cellStyle name="Millares 174 2 2 7 6 2" xfId="37552" xr:uid="{54122F4D-2E93-4FBB-BB07-92F5111D9371}"/>
    <cellStyle name="Millares 174 2 2 7 7" xfId="22654" xr:uid="{8AF65880-8B3E-407D-844C-CDE858DE3D58}"/>
    <cellStyle name="Millares 174 2 2 7 8" xfId="44157" xr:uid="{DC574F44-3809-45D8-93C2-65D5776AE4F1}"/>
    <cellStyle name="Millares 174 2 2 7 9" xfId="50761" xr:uid="{6AB55B6E-ED74-49D4-8641-35506DB7A97E}"/>
    <cellStyle name="Millares 174 2 2 8" xfId="1836" xr:uid="{161FB945-6A68-4C9C-8CC5-D2FAEEEDD139}"/>
    <cellStyle name="Millares 174 2 2 8 2" xfId="10102" xr:uid="{DC7263FA-7C4A-4C46-9FB7-7D7AFF033E1C}"/>
    <cellStyle name="Millares 174 2 2 8 2 2" xfId="31605" xr:uid="{9EAF6968-264C-4FC1-AB0F-9E18B69EA550}"/>
    <cellStyle name="Millares 174 2 2 8 3" xfId="16737" xr:uid="{6D019327-EC40-493D-87EB-3FBA41D0F3C4}"/>
    <cellStyle name="Millares 174 2 2 8 3 2" xfId="38240" xr:uid="{575F3F57-037A-4A1A-9722-B44A86CB2A86}"/>
    <cellStyle name="Millares 174 2 2 8 4" xfId="23342" xr:uid="{167B5DE2-235B-48AF-98E2-F9B79E2E6BC1}"/>
    <cellStyle name="Millares 174 2 2 8 5" xfId="44845" xr:uid="{6549CE9B-5A31-431F-8209-8D76AB635BF0}"/>
    <cellStyle name="Millares 174 2 2 8 6" xfId="51449" xr:uid="{07A8ADD0-F02D-4134-9B1C-50480D52EDFD}"/>
    <cellStyle name="Millares 174 2 2 9" xfId="2521" xr:uid="{AD2AAEF9-6F96-4D98-99D2-145994E67C7C}"/>
    <cellStyle name="Millares 174 2 2 9 2" xfId="10787" xr:uid="{F7ACC34C-737A-4005-A515-CB11FD97E2D8}"/>
    <cellStyle name="Millares 174 2 2 9 2 2" xfId="32290" xr:uid="{EC4FFEEF-E34E-4745-A71C-D5236123A72E}"/>
    <cellStyle name="Millares 174 2 2 9 3" xfId="17422" xr:uid="{8C05801F-1625-4FE8-9997-21038054D3A2}"/>
    <cellStyle name="Millares 174 2 2 9 3 2" xfId="38925" xr:uid="{FA186D7C-BAED-4472-8E85-32B40418D847}"/>
    <cellStyle name="Millares 174 2 2 9 4" xfId="24027" xr:uid="{F9AEFC06-7A13-4E3E-B3A5-84F42B461C3D}"/>
    <cellStyle name="Millares 174 2 2 9 5" xfId="45530" xr:uid="{1485F7C5-8F9F-423A-A31B-F4FE69109B8C}"/>
    <cellStyle name="Millares 174 2 2 9 6" xfId="52134" xr:uid="{AF4DA27B-1373-4C98-8A04-635B0038E9A8}"/>
    <cellStyle name="Millares 174 2 3" xfId="149" xr:uid="{EB900D18-A748-447C-B2AD-B5DEDFDB53EA}"/>
    <cellStyle name="Millares 174 2 3 10" xfId="4686" xr:uid="{C6F365AE-FC55-45BA-A46D-518032BDEDDB}"/>
    <cellStyle name="Millares 174 2 3 10 2" xfId="12952" xr:uid="{C6D4ADCD-6510-45D7-A766-57D4B1CFF911}"/>
    <cellStyle name="Millares 174 2 3 10 2 2" xfId="34455" xr:uid="{42B7BE8B-19A6-4D36-808E-5B0ABA3F83A4}"/>
    <cellStyle name="Millares 174 2 3 10 3" xfId="19587" xr:uid="{065C0BD3-3CE1-41E3-AF52-9BA93DA3C1BD}"/>
    <cellStyle name="Millares 174 2 3 10 3 2" xfId="41090" xr:uid="{FFAC2B30-0290-4D8B-833F-DE0B464A5699}"/>
    <cellStyle name="Millares 174 2 3 10 4" xfId="26192" xr:uid="{DAE02793-B7A8-456F-8A98-13893FBB8546}"/>
    <cellStyle name="Millares 174 2 3 10 5" xfId="47695" xr:uid="{638EE337-1DD8-47CE-8CEB-A16DF112D90C}"/>
    <cellStyle name="Millares 174 2 3 10 6" xfId="54299" xr:uid="{3BCD0013-E872-4E6D-A845-6C138562A0E6}"/>
    <cellStyle name="Millares 174 2 3 11" xfId="5189" xr:uid="{62021940-B342-465C-930F-6B5FB2BA3106}"/>
    <cellStyle name="Millares 174 2 3 11 2" xfId="13455" xr:uid="{BDDC7486-D2C9-4481-92F1-797677610764}"/>
    <cellStyle name="Millares 174 2 3 11 2 2" xfId="34958" xr:uid="{55A6CF62-4C86-4A0A-A65C-4A04E27B62C3}"/>
    <cellStyle name="Millares 174 2 3 11 3" xfId="20090" xr:uid="{0BCD0180-553E-4A35-9B2C-BE50B58C44FD}"/>
    <cellStyle name="Millares 174 2 3 11 3 2" xfId="41593" xr:uid="{8051F49F-2BB7-4F37-9405-361EE0F9125D}"/>
    <cellStyle name="Millares 174 2 3 11 4" xfId="26695" xr:uid="{74450FE0-5DB1-42B4-851D-BF6DBD1EB3F5}"/>
    <cellStyle name="Millares 174 2 3 11 5" xfId="48198" xr:uid="{D5A74656-CAD6-4E89-8CAD-67524C5486A5}"/>
    <cellStyle name="Millares 174 2 3 11 6" xfId="54802" xr:uid="{07C4BFDB-2482-46F0-902B-E9BD4FEA334C}"/>
    <cellStyle name="Millares 174 2 3 12" xfId="6830" xr:uid="{3B5C5E46-E34F-4A7D-AC4B-B031ECA59AAF}"/>
    <cellStyle name="Millares 174 2 3 12 2" xfId="28333" xr:uid="{B9111400-F868-4BB5-AC70-D1266D9BD39D}"/>
    <cellStyle name="Millares 174 2 3 13" xfId="8484" xr:uid="{786C1A57-0F6C-442A-8DDC-9B788FA24AFB}"/>
    <cellStyle name="Millares 174 2 3 13 2" xfId="29987" xr:uid="{62732EBF-0A67-43BA-BFEF-2453CD19AC35}"/>
    <cellStyle name="Millares 174 2 3 14" xfId="15123" xr:uid="{C209BCAD-756A-4F80-8F02-98DDEE8FFD2A}"/>
    <cellStyle name="Millares 174 2 3 14 2" xfId="36626" xr:uid="{8D2CA5CD-F150-43B6-B002-3C26C4B74C45}"/>
    <cellStyle name="Millares 174 2 3 15" xfId="21728" xr:uid="{5E5A2338-8A56-4BF3-A318-7ABBB0DDD659}"/>
    <cellStyle name="Millares 174 2 3 16" xfId="43231" xr:uid="{723184D2-213C-4F84-ADF4-1F6B2FB2064C}"/>
    <cellStyle name="Millares 174 2 3 17" xfId="49835" xr:uid="{62713D74-2450-4605-B9F8-66B96AC27CD1}"/>
    <cellStyle name="Millares 174 2 3 2" xfId="481" xr:uid="{89B5B8D1-9478-4AC7-9409-E3BF518FC642}"/>
    <cellStyle name="Millares 174 2 3 2 10" xfId="7092" xr:uid="{ABB406CE-3797-4650-88C1-27BC0980A389}"/>
    <cellStyle name="Millares 174 2 3 2 10 2" xfId="28595" xr:uid="{737B7BFD-2F3A-4FC5-B01F-57177F819A42}"/>
    <cellStyle name="Millares 174 2 3 2 11" xfId="8748" xr:uid="{B572886E-F09C-46E6-B6B5-AC20360019B2}"/>
    <cellStyle name="Millares 174 2 3 2 11 2" xfId="30251" xr:uid="{81158D45-DEBE-47E7-AE33-F9CEA032A7D6}"/>
    <cellStyle name="Millares 174 2 3 2 12" xfId="15384" xr:uid="{0C8C579B-E4F7-4580-A53E-471B12324065}"/>
    <cellStyle name="Millares 174 2 3 2 12 2" xfId="36887" xr:uid="{F37A7911-B5BA-4080-9519-9FF30608604C}"/>
    <cellStyle name="Millares 174 2 3 2 13" xfId="21989" xr:uid="{130D7605-D0F4-4DDB-8F1E-EAE9EE4477F6}"/>
    <cellStyle name="Millares 174 2 3 2 14" xfId="43492" xr:uid="{0A5397FA-FA4C-47F5-8307-B28FDA72AF80}"/>
    <cellStyle name="Millares 174 2 3 2 15" xfId="50096" xr:uid="{90AA8E88-777C-479A-9627-847494BBF41B}"/>
    <cellStyle name="Millares 174 2 3 2 2" xfId="763" xr:uid="{AB89B2E7-6B96-4287-BCEB-8A04399D17B1}"/>
    <cellStyle name="Millares 174 2 3 2 2 10" xfId="15664" xr:uid="{61705F08-F617-4632-92E3-80A538CF5538}"/>
    <cellStyle name="Millares 174 2 3 2 2 10 2" xfId="37167" xr:uid="{5E7ACADF-84A5-4B32-844D-B9611B9271E3}"/>
    <cellStyle name="Millares 174 2 3 2 2 11" xfId="22269" xr:uid="{C38916F3-8360-4A45-AB5C-468E987B7FC7}"/>
    <cellStyle name="Millares 174 2 3 2 2 12" xfId="43772" xr:uid="{A318D09B-B271-46C7-80E0-17680F5CF4D5}"/>
    <cellStyle name="Millares 174 2 3 2 2 13" xfId="50376" xr:uid="{3992C817-7B38-48B0-BF67-05DA7BA78863}"/>
    <cellStyle name="Millares 174 2 3 2 2 2" xfId="1709" xr:uid="{B6A0776C-850E-44D5-90D6-1724D01B5DA0}"/>
    <cellStyle name="Millares 174 2 3 2 2 2 2" xfId="4538" xr:uid="{578B3C8C-0B54-4DD0-8A55-F07078A3AEA9}"/>
    <cellStyle name="Millares 174 2 3 2 2 2 2 2" xfId="12804" xr:uid="{B615A282-1DD2-4525-AB19-B7C63B4F7630}"/>
    <cellStyle name="Millares 174 2 3 2 2 2 2 2 2" xfId="34307" xr:uid="{DB703633-3202-41BB-A632-7C06A2BF5ED5}"/>
    <cellStyle name="Millares 174 2 3 2 2 2 2 3" xfId="19439" xr:uid="{C4D07331-DEF6-4D85-8516-49A128801ABA}"/>
    <cellStyle name="Millares 174 2 3 2 2 2 2 3 2" xfId="40942" xr:uid="{7B51D0EB-A443-4839-85EA-6796316A7DA1}"/>
    <cellStyle name="Millares 174 2 3 2 2 2 2 4" xfId="26044" xr:uid="{D0E7343A-1718-4DAD-B8B4-2E1F99FD2436}"/>
    <cellStyle name="Millares 174 2 3 2 2 2 2 5" xfId="47547" xr:uid="{E423A78A-3EE8-4C41-9EAC-65CE82F6106D}"/>
    <cellStyle name="Millares 174 2 3 2 2 2 2 6" xfId="54151" xr:uid="{5027F2DF-47E3-40C8-93BD-DFEBBC24B806}"/>
    <cellStyle name="Millares 174 2 3 2 2 2 3" xfId="6677" xr:uid="{DFE9D34D-9B27-4292-B850-1827C30CE084}"/>
    <cellStyle name="Millares 174 2 3 2 2 2 3 2" xfId="14943" xr:uid="{287C50DC-522C-4870-847B-A24178B4A4FE}"/>
    <cellStyle name="Millares 174 2 3 2 2 2 3 2 2" xfId="36446" xr:uid="{112B4EA8-344F-495A-86A4-92DABFC7DAE9}"/>
    <cellStyle name="Millares 174 2 3 2 2 2 3 3" xfId="21578" xr:uid="{05FD07B2-3582-43E6-8A21-08A3A51E822A}"/>
    <cellStyle name="Millares 174 2 3 2 2 2 3 3 2" xfId="43081" xr:uid="{6113AB6C-5EA7-46CB-961E-91F61531F534}"/>
    <cellStyle name="Millares 174 2 3 2 2 2 3 4" xfId="28183" xr:uid="{8F2BDB12-0423-489F-8F83-422BC9565ACC}"/>
    <cellStyle name="Millares 174 2 3 2 2 2 3 5" xfId="49686" xr:uid="{75AE752B-AFC9-479C-BE64-51EFAE06A6F1}"/>
    <cellStyle name="Millares 174 2 3 2 2 2 3 6" xfId="56290" xr:uid="{7D3AEE7F-1097-468F-81E6-40935136966C}"/>
    <cellStyle name="Millares 174 2 3 2 2 2 4" xfId="8318" xr:uid="{4B91E808-F26B-4522-9641-82127560A5AB}"/>
    <cellStyle name="Millares 174 2 3 2 2 2 4 2" xfId="29821" xr:uid="{220F9755-6513-4EEA-BE6C-718C8268A047}"/>
    <cellStyle name="Millares 174 2 3 2 2 2 5" xfId="9975" xr:uid="{4DBE0F3C-8393-49C4-9FEA-DE048D9D04AA}"/>
    <cellStyle name="Millares 174 2 3 2 2 2 5 2" xfId="31478" xr:uid="{3FB0FD34-6E0F-4E12-ABBA-BA6847B30D8F}"/>
    <cellStyle name="Millares 174 2 3 2 2 2 6" xfId="16610" xr:uid="{2283939B-BDA5-4AFC-850D-ED89539474E6}"/>
    <cellStyle name="Millares 174 2 3 2 2 2 6 2" xfId="38113" xr:uid="{30118E14-6B83-4B09-AA19-426EAF09661C}"/>
    <cellStyle name="Millares 174 2 3 2 2 2 7" xfId="23215" xr:uid="{CB3D8CE9-D899-4099-9555-0CA60940EF46}"/>
    <cellStyle name="Millares 174 2 3 2 2 2 8" xfId="44718" xr:uid="{8F4EC0F6-9162-46AD-BA9B-B5B155EE6462}"/>
    <cellStyle name="Millares 174 2 3 2 2 2 9" xfId="51322" xr:uid="{0AB3EDA0-AF84-4F2C-8F56-576ADD59AF6D}"/>
    <cellStyle name="Millares 174 2 3 2 2 3" xfId="2396" xr:uid="{3387D689-B455-489B-917B-CBB401F1B0E0}"/>
    <cellStyle name="Millares 174 2 3 2 2 3 2" xfId="10662" xr:uid="{1F3C7C0E-F136-492D-99FC-528296E9C7F3}"/>
    <cellStyle name="Millares 174 2 3 2 2 3 2 2" xfId="32165" xr:uid="{6980E2D4-B3ED-434B-8393-C492296E4B86}"/>
    <cellStyle name="Millares 174 2 3 2 2 3 3" xfId="17297" xr:uid="{BB1509D8-B90C-4901-95F9-7255D2396959}"/>
    <cellStyle name="Millares 174 2 3 2 2 3 3 2" xfId="38800" xr:uid="{90D666DC-83FF-4D65-A870-14EF031DB50F}"/>
    <cellStyle name="Millares 174 2 3 2 2 3 4" xfId="23902" xr:uid="{9D6A6C8C-7DC0-48A1-80F4-E1C87D564FE4}"/>
    <cellStyle name="Millares 174 2 3 2 2 3 5" xfId="45405" xr:uid="{F2DDF071-3A0B-4F55-A4D5-57BFD38C6021}"/>
    <cellStyle name="Millares 174 2 3 2 2 3 6" xfId="52009" xr:uid="{BA87388C-6DA2-4262-9406-B4A738C97A2D}"/>
    <cellStyle name="Millares 174 2 3 2 2 4" xfId="2913" xr:uid="{D427B845-4929-413B-B3B8-2A212CF36F2E}"/>
    <cellStyle name="Millares 174 2 3 2 2 4 2" xfId="11179" xr:uid="{6E1E3D17-0355-4771-9CE1-89FCFED14A57}"/>
    <cellStyle name="Millares 174 2 3 2 2 4 2 2" xfId="32682" xr:uid="{DD24F080-9ECA-4CB0-9BED-715A48972714}"/>
    <cellStyle name="Millares 174 2 3 2 2 4 3" xfId="17814" xr:uid="{91DB9045-0A89-419B-9965-8844956E4D3E}"/>
    <cellStyle name="Millares 174 2 3 2 2 4 3 2" xfId="39317" xr:uid="{8CBAF193-8EA8-4CA8-9CDE-9B05F859FE8D}"/>
    <cellStyle name="Millares 174 2 3 2 2 4 4" xfId="24419" xr:uid="{055373D3-AE84-479E-BF37-8710B64BDFFD}"/>
    <cellStyle name="Millares 174 2 3 2 2 4 5" xfId="45922" xr:uid="{BA336F21-6EF2-40D7-B861-40B40A9B0BC1}"/>
    <cellStyle name="Millares 174 2 3 2 2 4 6" xfId="52526" xr:uid="{FDD30B98-39AA-47BE-B17A-C6A21F8EB8E1}"/>
    <cellStyle name="Millares 174 2 3 2 2 5" xfId="3592" xr:uid="{16F6C3E6-EF80-4A40-B833-E89D0353F521}"/>
    <cellStyle name="Millares 174 2 3 2 2 5 2" xfId="11858" xr:uid="{9C02FA32-9E8A-4AA1-8102-E8D75E33F7D9}"/>
    <cellStyle name="Millares 174 2 3 2 2 5 2 2" xfId="33361" xr:uid="{E9363876-CA94-443A-B094-1F5B6522C306}"/>
    <cellStyle name="Millares 174 2 3 2 2 5 3" xfId="18493" xr:uid="{9D0481AC-8087-4532-84C6-1A7ECE568BAB}"/>
    <cellStyle name="Millares 174 2 3 2 2 5 3 2" xfId="39996" xr:uid="{F9E25A2B-4449-48E1-9B7A-5E94D9FCB84D}"/>
    <cellStyle name="Millares 174 2 3 2 2 5 4" xfId="25098" xr:uid="{191358F4-7C9A-4710-8306-92DE04A00864}"/>
    <cellStyle name="Millares 174 2 3 2 2 5 5" xfId="46601" xr:uid="{139B36AA-4C94-4583-ADD1-3C0F1E0F0A1E}"/>
    <cellStyle name="Millares 174 2 3 2 2 5 6" xfId="53205" xr:uid="{708854F8-7F17-41C6-A86B-4A05269C1A1C}"/>
    <cellStyle name="Millares 174 2 3 2 2 6" xfId="5057" xr:uid="{2258AA08-8284-4E4D-9517-FD41FF9D40EF}"/>
    <cellStyle name="Millares 174 2 3 2 2 6 2" xfId="13323" xr:uid="{C63C56E5-A235-4823-A705-854EC74E627C}"/>
    <cellStyle name="Millares 174 2 3 2 2 6 2 2" xfId="34826" xr:uid="{8D843DD3-4B23-4117-880E-BB71F711549A}"/>
    <cellStyle name="Millares 174 2 3 2 2 6 3" xfId="19958" xr:uid="{2A4AAF5D-CFCA-475D-AA25-011E0EF02FC9}"/>
    <cellStyle name="Millares 174 2 3 2 2 6 3 2" xfId="41461" xr:uid="{7E6577E8-F0DD-4903-9083-497AEEFFAB6B}"/>
    <cellStyle name="Millares 174 2 3 2 2 6 4" xfId="26563" xr:uid="{EE1D84FA-7FC2-4856-8014-49B7DAC7E5E1}"/>
    <cellStyle name="Millares 174 2 3 2 2 6 5" xfId="48066" xr:uid="{96BFE17C-A4F2-4329-A230-EFA1BA6E1776}"/>
    <cellStyle name="Millares 174 2 3 2 2 6 6" xfId="54670" xr:uid="{6BA1BF84-B269-46FF-B021-0539FAB0E822}"/>
    <cellStyle name="Millares 174 2 3 2 2 7" xfId="5731" xr:uid="{5F173C5D-D6D0-46C9-AAB6-7415CED3E5B8}"/>
    <cellStyle name="Millares 174 2 3 2 2 7 2" xfId="13997" xr:uid="{B022FEAE-AE7D-49BB-BA54-0A79F590571C}"/>
    <cellStyle name="Millares 174 2 3 2 2 7 2 2" xfId="35500" xr:uid="{51A5D2CD-0388-4236-8587-94447F9B70F7}"/>
    <cellStyle name="Millares 174 2 3 2 2 7 3" xfId="20632" xr:uid="{8983CD61-53D1-43F4-8050-EC5949562337}"/>
    <cellStyle name="Millares 174 2 3 2 2 7 3 2" xfId="42135" xr:uid="{1DE12A19-0A59-4884-A8CC-515140394504}"/>
    <cellStyle name="Millares 174 2 3 2 2 7 4" xfId="27237" xr:uid="{963A6E6E-2C66-4CF3-9563-81796F1F699E}"/>
    <cellStyle name="Millares 174 2 3 2 2 7 5" xfId="48740" xr:uid="{C78BC982-7913-4A0D-A869-6DDA53AE14F1}"/>
    <cellStyle name="Millares 174 2 3 2 2 7 6" xfId="55344" xr:uid="{5212DF88-EE76-41FF-BB78-7A86BD3288EB}"/>
    <cellStyle name="Millares 174 2 3 2 2 8" xfId="7372" xr:uid="{CA528276-7C04-4F55-8480-10A66696C840}"/>
    <cellStyle name="Millares 174 2 3 2 2 8 2" xfId="28875" xr:uid="{6C7080D5-D8F3-4265-8539-5D7E40565957}"/>
    <cellStyle name="Millares 174 2 3 2 2 9" xfId="9029" xr:uid="{E97D03B7-3AAC-4027-BBF4-F5FA7AE0B46C}"/>
    <cellStyle name="Millares 174 2 3 2 2 9 2" xfId="30532" xr:uid="{93767152-2583-42AF-AA81-FBF1ED978B89}"/>
    <cellStyle name="Millares 174 2 3 2 3" xfId="1033" xr:uid="{1C8BCB68-15F7-4808-B858-E846150BB560}"/>
    <cellStyle name="Millares 174 2 3 2 3 2" xfId="3862" xr:uid="{19A63875-7B89-4E52-AFBE-01716BD6434F}"/>
    <cellStyle name="Millares 174 2 3 2 3 2 2" xfId="12128" xr:uid="{41346A5C-B8AD-4C7E-921D-F49FB869492C}"/>
    <cellStyle name="Millares 174 2 3 2 3 2 2 2" xfId="33631" xr:uid="{275439AB-EDB9-4B52-B547-3CFAD2E0CA2D}"/>
    <cellStyle name="Millares 174 2 3 2 3 2 3" xfId="18763" xr:uid="{BAACF2CA-684D-45FC-B37A-C32BF20A0076}"/>
    <cellStyle name="Millares 174 2 3 2 3 2 3 2" xfId="40266" xr:uid="{D469D3E4-D270-4291-9C02-36B95D0158EF}"/>
    <cellStyle name="Millares 174 2 3 2 3 2 4" xfId="25368" xr:uid="{E63B7F3E-17FE-4DB3-ABE7-B2EF2F24FFF0}"/>
    <cellStyle name="Millares 174 2 3 2 3 2 5" xfId="46871" xr:uid="{FB034BA2-1D3C-45DE-9AEF-93BA892C7D30}"/>
    <cellStyle name="Millares 174 2 3 2 3 2 6" xfId="53475" xr:uid="{CD075EA1-E993-4000-A326-9933FD943BE9}"/>
    <cellStyle name="Millares 174 2 3 2 3 3" xfId="6001" xr:uid="{5C6E201E-4B40-433A-A9E7-A7A941412550}"/>
    <cellStyle name="Millares 174 2 3 2 3 3 2" xfId="14267" xr:uid="{23EC340E-6790-48D9-B58E-2E579A8067B6}"/>
    <cellStyle name="Millares 174 2 3 2 3 3 2 2" xfId="35770" xr:uid="{A261A68F-C76B-4415-ABF6-F224C39FFBFD}"/>
    <cellStyle name="Millares 174 2 3 2 3 3 3" xfId="20902" xr:uid="{92247E3C-053B-42B7-BADF-F28EA8140712}"/>
    <cellStyle name="Millares 174 2 3 2 3 3 3 2" xfId="42405" xr:uid="{399AE8FB-5379-4D9F-9350-DDA3BE31648A}"/>
    <cellStyle name="Millares 174 2 3 2 3 3 4" xfId="27507" xr:uid="{8CC08FD9-EC2A-4DE5-8621-CC4094CCF729}"/>
    <cellStyle name="Millares 174 2 3 2 3 3 5" xfId="49010" xr:uid="{785577F5-7BD6-4E23-805F-D362B52BBF52}"/>
    <cellStyle name="Millares 174 2 3 2 3 3 6" xfId="55614" xr:uid="{443DF88F-B068-474E-B41A-7068D697B01E}"/>
    <cellStyle name="Millares 174 2 3 2 3 4" xfId="7642" xr:uid="{21F3BD06-951C-4F06-87D2-C4D0F86D06AE}"/>
    <cellStyle name="Millares 174 2 3 2 3 4 2" xfId="29145" xr:uid="{D1891C95-63EF-4EA5-8FA6-5E1EC47206FF}"/>
    <cellStyle name="Millares 174 2 3 2 3 5" xfId="9299" xr:uid="{80FCC84F-8A26-4E3C-9A9E-BAAC8B57F7A1}"/>
    <cellStyle name="Millares 174 2 3 2 3 5 2" xfId="30802" xr:uid="{5A417DD9-7AF6-4C20-AC6B-7B37CA1E87B1}"/>
    <cellStyle name="Millares 174 2 3 2 3 6" xfId="15934" xr:uid="{6C6C1A21-6299-4419-ABDD-11848D55D911}"/>
    <cellStyle name="Millares 174 2 3 2 3 6 2" xfId="37437" xr:uid="{9C1FF107-34A8-433C-8A4E-DD14BFF32F4E}"/>
    <cellStyle name="Millares 174 2 3 2 3 7" xfId="22539" xr:uid="{751F1CB2-4407-4B64-859C-86E020DD857B}"/>
    <cellStyle name="Millares 174 2 3 2 3 8" xfId="44042" xr:uid="{D243E46C-AA52-45C4-A40D-8F127D010533}"/>
    <cellStyle name="Millares 174 2 3 2 3 9" xfId="50646" xr:uid="{6C01F51F-630E-4FF2-A240-64B871571232}"/>
    <cellStyle name="Millares 174 2 3 2 4" xfId="1429" xr:uid="{515BFAFC-0BDB-4EC2-BAB4-F6A2DB7B1432}"/>
    <cellStyle name="Millares 174 2 3 2 4 2" xfId="4258" xr:uid="{1E4590C6-686E-4C8E-9F41-49FC01C84EC9}"/>
    <cellStyle name="Millares 174 2 3 2 4 2 2" xfId="12524" xr:uid="{8376938C-E9D4-416A-A9EB-02F55E846D11}"/>
    <cellStyle name="Millares 174 2 3 2 4 2 2 2" xfId="34027" xr:uid="{5B8C1FD7-FC0B-4E9F-986E-1BCC389B7B1E}"/>
    <cellStyle name="Millares 174 2 3 2 4 2 3" xfId="19159" xr:uid="{B96B22FF-3E44-49A3-B87C-B217AF4EAE70}"/>
    <cellStyle name="Millares 174 2 3 2 4 2 3 2" xfId="40662" xr:uid="{E7E45A71-43C2-4ED1-9267-18545DC2CBD8}"/>
    <cellStyle name="Millares 174 2 3 2 4 2 4" xfId="25764" xr:uid="{40EB4E3A-68C9-4E08-8BFF-D96E616E3943}"/>
    <cellStyle name="Millares 174 2 3 2 4 2 5" xfId="47267" xr:uid="{8658BAF3-F97F-49A4-8657-EA6475C8932F}"/>
    <cellStyle name="Millares 174 2 3 2 4 2 6" xfId="53871" xr:uid="{5452C2C0-0380-4B03-A7E5-EB70C98D51CD}"/>
    <cellStyle name="Millares 174 2 3 2 4 3" xfId="6397" xr:uid="{8F0D6392-ECC5-4FAF-98BA-38C692AF22C2}"/>
    <cellStyle name="Millares 174 2 3 2 4 3 2" xfId="14663" xr:uid="{2D959895-BABD-4306-915A-4AEEC46472E9}"/>
    <cellStyle name="Millares 174 2 3 2 4 3 2 2" xfId="36166" xr:uid="{BAC14EBF-2C94-4E9F-A1C2-02343050C6FF}"/>
    <cellStyle name="Millares 174 2 3 2 4 3 3" xfId="21298" xr:uid="{BE365996-8776-4367-9811-D4EEEA8ED2DF}"/>
    <cellStyle name="Millares 174 2 3 2 4 3 3 2" xfId="42801" xr:uid="{F1662E56-F5C1-4975-9B91-5517D9943143}"/>
    <cellStyle name="Millares 174 2 3 2 4 3 4" xfId="27903" xr:uid="{2A004DE7-3982-4C11-944B-C142AB30AB2E}"/>
    <cellStyle name="Millares 174 2 3 2 4 3 5" xfId="49406" xr:uid="{D269B2E2-2975-4ED2-9C4D-D79874E1C09D}"/>
    <cellStyle name="Millares 174 2 3 2 4 3 6" xfId="56010" xr:uid="{1B0B7D79-0CCE-43A3-8B2E-B5927370B694}"/>
    <cellStyle name="Millares 174 2 3 2 4 4" xfId="8038" xr:uid="{5259C7DC-CBBF-4280-BF31-F4F4CCD90B0A}"/>
    <cellStyle name="Millares 174 2 3 2 4 4 2" xfId="29541" xr:uid="{6DECB44F-6E47-4AD9-B78D-48FB893EC1F3}"/>
    <cellStyle name="Millares 174 2 3 2 4 5" xfId="9695" xr:uid="{F0209629-416E-46AD-AF6A-57C12E5ACF6D}"/>
    <cellStyle name="Millares 174 2 3 2 4 5 2" xfId="31198" xr:uid="{D9206376-6F9A-412A-9622-0DA704805EED}"/>
    <cellStyle name="Millares 174 2 3 2 4 6" xfId="16330" xr:uid="{57A8CFB0-5495-4468-9145-8E5995ECA09D}"/>
    <cellStyle name="Millares 174 2 3 2 4 6 2" xfId="37833" xr:uid="{8592AD76-33F2-410C-95A2-F599B9B933AA}"/>
    <cellStyle name="Millares 174 2 3 2 4 7" xfId="22935" xr:uid="{BBD4F979-93BC-42FC-81C4-6F951003F101}"/>
    <cellStyle name="Millares 174 2 3 2 4 8" xfId="44438" xr:uid="{0D242D60-A7D0-4BB1-AB35-35B624BB3485}"/>
    <cellStyle name="Millares 174 2 3 2 4 9" xfId="51042" xr:uid="{144FA2DC-EE85-485F-8DE0-67CF0780229C}"/>
    <cellStyle name="Millares 174 2 3 2 5" xfId="2116" xr:uid="{ADF743DB-7042-4F14-88E8-08BFA2C69271}"/>
    <cellStyle name="Millares 174 2 3 2 5 2" xfId="10382" xr:uid="{A3993579-72F1-48B3-A831-BF77A9D15D51}"/>
    <cellStyle name="Millares 174 2 3 2 5 2 2" xfId="31885" xr:uid="{E6CEE1F7-3638-4E20-9507-8153D47B1FF8}"/>
    <cellStyle name="Millares 174 2 3 2 5 3" xfId="17017" xr:uid="{8CA28894-A2CD-45B0-B53D-055BF8F1E377}"/>
    <cellStyle name="Millares 174 2 3 2 5 3 2" xfId="38520" xr:uid="{FD77BB84-638A-4F16-8FCE-021F43D830AA}"/>
    <cellStyle name="Millares 174 2 3 2 5 4" xfId="23622" xr:uid="{57EE3DB1-8F2E-4EB0-8129-54FDE9C87FFF}"/>
    <cellStyle name="Millares 174 2 3 2 5 5" xfId="45125" xr:uid="{D8F1370D-E788-4717-9EBD-B1450521E6E4}"/>
    <cellStyle name="Millares 174 2 3 2 5 6" xfId="51729" xr:uid="{50A2D6E3-692A-4236-8EC2-85E51A4BB3BB}"/>
    <cellStyle name="Millares 174 2 3 2 6" xfId="2664" xr:uid="{950703F2-6684-43E6-A65B-8D01FE8F4222}"/>
    <cellStyle name="Millares 174 2 3 2 6 2" xfId="10930" xr:uid="{44CAF7B6-F23F-4585-B411-7FF86E07F6F6}"/>
    <cellStyle name="Millares 174 2 3 2 6 2 2" xfId="32433" xr:uid="{57D5BB7B-4CE0-456F-BFC3-FF9AAC5E66C0}"/>
    <cellStyle name="Millares 174 2 3 2 6 3" xfId="17565" xr:uid="{A3D04B91-3773-4A74-92D4-A8CAC6F885F9}"/>
    <cellStyle name="Millares 174 2 3 2 6 3 2" xfId="39068" xr:uid="{2638145E-22C3-4179-BD86-3B24BE7BE112}"/>
    <cellStyle name="Millares 174 2 3 2 6 4" xfId="24170" xr:uid="{6324D9AB-5460-49F5-902B-DBA3173C5918}"/>
    <cellStyle name="Millares 174 2 3 2 6 5" xfId="45673" xr:uid="{FB6AA698-6BFB-43C1-AF3A-B89567B4DB93}"/>
    <cellStyle name="Millares 174 2 3 2 6 6" xfId="52277" xr:uid="{F7971033-83EC-4129-B551-5A079496F664}"/>
    <cellStyle name="Millares 174 2 3 2 7" xfId="3312" xr:uid="{CE7C95E0-EFFD-4C0F-8427-ED0139DF75C5}"/>
    <cellStyle name="Millares 174 2 3 2 7 2" xfId="11578" xr:uid="{71FA6B8C-A687-4AD0-8A9C-550201AEB5F9}"/>
    <cellStyle name="Millares 174 2 3 2 7 2 2" xfId="33081" xr:uid="{1E37ED81-F8FF-4674-93C6-DA31C261707B}"/>
    <cellStyle name="Millares 174 2 3 2 7 3" xfId="18213" xr:uid="{D1B23B39-EBAD-44C0-9DAC-D7394DECA265}"/>
    <cellStyle name="Millares 174 2 3 2 7 3 2" xfId="39716" xr:uid="{C3469FE4-4175-4574-8173-B20249C56D8C}"/>
    <cellStyle name="Millares 174 2 3 2 7 4" xfId="24818" xr:uid="{781144A9-7C7A-4A20-8E82-B9D547F6FA20}"/>
    <cellStyle name="Millares 174 2 3 2 7 5" xfId="46321" xr:uid="{F06AC38D-1819-4A8B-849E-D19F5745C96B}"/>
    <cellStyle name="Millares 174 2 3 2 7 6" xfId="52925" xr:uid="{577658F5-59BF-48BD-9BA4-83D6D63C37CD}"/>
    <cellStyle name="Millares 174 2 3 2 8" xfId="4808" xr:uid="{2ECCB111-4030-433A-9692-D6FBB5737AFE}"/>
    <cellStyle name="Millares 174 2 3 2 8 2" xfId="13074" xr:uid="{6D8DBD04-3AD5-4452-AB39-FC3CE00438C1}"/>
    <cellStyle name="Millares 174 2 3 2 8 2 2" xfId="34577" xr:uid="{08C66F6C-DC8C-47B4-9300-032E213B28FF}"/>
    <cellStyle name="Millares 174 2 3 2 8 3" xfId="19709" xr:uid="{2552C9F8-6DFE-4604-BCC0-B2A22BA0ED8B}"/>
    <cellStyle name="Millares 174 2 3 2 8 3 2" xfId="41212" xr:uid="{27512147-6E5D-44C3-AE81-E9DB613A78E4}"/>
    <cellStyle name="Millares 174 2 3 2 8 4" xfId="26314" xr:uid="{6B6B00CF-5E45-4CDB-9F56-DB4E9F71F167}"/>
    <cellStyle name="Millares 174 2 3 2 8 5" xfId="47817" xr:uid="{3810B675-91E5-4EFF-BD64-30522732C8C6}"/>
    <cellStyle name="Millares 174 2 3 2 8 6" xfId="54421" xr:uid="{EB08B617-928F-44CE-8CE5-66E296F6A7E9}"/>
    <cellStyle name="Millares 174 2 3 2 9" xfId="5451" xr:uid="{926BA687-CC52-4F56-B8D5-63A3070EC897}"/>
    <cellStyle name="Millares 174 2 3 2 9 2" xfId="13717" xr:uid="{84192275-2D01-4BB8-93B4-2F40470EBA4B}"/>
    <cellStyle name="Millares 174 2 3 2 9 2 2" xfId="35220" xr:uid="{C611209F-FF87-4E8A-9017-8595E0E2B2A1}"/>
    <cellStyle name="Millares 174 2 3 2 9 3" xfId="20352" xr:uid="{231FDDE5-0B31-4AB1-91EB-497C88BABF94}"/>
    <cellStyle name="Millares 174 2 3 2 9 3 2" xfId="41855" xr:uid="{5B31B77C-DCD8-464C-97A4-37B051D3B881}"/>
    <cellStyle name="Millares 174 2 3 2 9 4" xfId="26957" xr:uid="{871F04D9-53FF-4371-B321-1DCDCB9CC949}"/>
    <cellStyle name="Millares 174 2 3 2 9 5" xfId="48460" xr:uid="{D9E9997D-1D67-4D1A-96BB-63802A676B35}"/>
    <cellStyle name="Millares 174 2 3 2 9 6" xfId="55064" xr:uid="{6684F6F0-4662-47EF-8887-4D6ED02870ED}"/>
    <cellStyle name="Millares 174 2 3 3" xfId="354" xr:uid="{8D94D26C-9CE9-4CB4-BD2C-CCA68C0375A7}"/>
    <cellStyle name="Millares 174 2 3 3 10" xfId="15257" xr:uid="{1FD661E3-A99D-45A2-8CB3-9195E68FD504}"/>
    <cellStyle name="Millares 174 2 3 3 10 2" xfId="36760" xr:uid="{3FFAD4C8-7A90-4110-ADEF-44592BFF3814}"/>
    <cellStyle name="Millares 174 2 3 3 11" xfId="21862" xr:uid="{12E69178-A63E-4C2D-B76F-F7BEB851D452}"/>
    <cellStyle name="Millares 174 2 3 3 12" xfId="43365" xr:uid="{E6E92B2D-EDE6-4DBA-9F43-35B1B9A2C7E5}"/>
    <cellStyle name="Millares 174 2 3 3 13" xfId="49969" xr:uid="{AB24C443-F6CD-4682-868A-78311ECFF84C}"/>
    <cellStyle name="Millares 174 2 3 3 2" xfId="1302" xr:uid="{77ABAFD0-6589-4963-A6EA-07CC1FE5C314}"/>
    <cellStyle name="Millares 174 2 3 3 2 2" xfId="4131" xr:uid="{E2EC202F-8F9E-464E-B879-F6DAFEE91077}"/>
    <cellStyle name="Millares 174 2 3 3 2 2 2" xfId="12397" xr:uid="{2D81B9DB-6644-4DCF-9090-F4D203808B1C}"/>
    <cellStyle name="Millares 174 2 3 3 2 2 2 2" xfId="33900" xr:uid="{72FFB116-937F-472F-BD9C-1D3FDFCB0B08}"/>
    <cellStyle name="Millares 174 2 3 3 2 2 3" xfId="19032" xr:uid="{AD640D85-C76B-4549-85AC-FBC322E67124}"/>
    <cellStyle name="Millares 174 2 3 3 2 2 3 2" xfId="40535" xr:uid="{586F384B-DFDB-441A-B48A-FD304D308760}"/>
    <cellStyle name="Millares 174 2 3 3 2 2 4" xfId="25637" xr:uid="{9DADC356-C21D-4D5D-8A84-54B2ECFB7BBD}"/>
    <cellStyle name="Millares 174 2 3 3 2 2 5" xfId="47140" xr:uid="{49307034-AF63-4228-B847-9F6FB3966544}"/>
    <cellStyle name="Millares 174 2 3 3 2 2 6" xfId="53744" xr:uid="{A1F7BD11-5FBF-462F-9A60-DE8CCC430480}"/>
    <cellStyle name="Millares 174 2 3 3 2 3" xfId="6270" xr:uid="{D59FF3BE-852D-4A80-BEA1-9E53C829C632}"/>
    <cellStyle name="Millares 174 2 3 3 2 3 2" xfId="14536" xr:uid="{6982070E-1599-45B5-AAD3-9FBE48708239}"/>
    <cellStyle name="Millares 174 2 3 3 2 3 2 2" xfId="36039" xr:uid="{94AD15B1-D293-4561-9705-7116895A5608}"/>
    <cellStyle name="Millares 174 2 3 3 2 3 3" xfId="21171" xr:uid="{366B1F74-4522-4E30-9530-42C68FD15E8B}"/>
    <cellStyle name="Millares 174 2 3 3 2 3 3 2" xfId="42674" xr:uid="{DFC071FD-35F6-465D-BD1B-894517FA9A69}"/>
    <cellStyle name="Millares 174 2 3 3 2 3 4" xfId="27776" xr:uid="{ACE6353F-7B80-4389-B86B-18042D50F32F}"/>
    <cellStyle name="Millares 174 2 3 3 2 3 5" xfId="49279" xr:uid="{812619B6-AD26-468E-BF56-2229BD7F86F6}"/>
    <cellStyle name="Millares 174 2 3 3 2 3 6" xfId="55883" xr:uid="{00AD6696-4139-4A41-B862-A5017FD130F9}"/>
    <cellStyle name="Millares 174 2 3 3 2 4" xfId="7911" xr:uid="{A87FAF87-A195-4ADF-BBD4-36989DE833DF}"/>
    <cellStyle name="Millares 174 2 3 3 2 4 2" xfId="29414" xr:uid="{4AACB8E8-B647-4772-9F02-D403FA06D88A}"/>
    <cellStyle name="Millares 174 2 3 3 2 5" xfId="9568" xr:uid="{CD285A98-4F07-4C38-9339-05F4625D8F51}"/>
    <cellStyle name="Millares 174 2 3 3 2 5 2" xfId="31071" xr:uid="{EFBB4FE4-5382-462A-800B-4F82E3189C89}"/>
    <cellStyle name="Millares 174 2 3 3 2 6" xfId="16203" xr:uid="{FFCC43E5-AC2C-4F7A-B0D5-AD6460E38731}"/>
    <cellStyle name="Millares 174 2 3 3 2 6 2" xfId="37706" xr:uid="{2B1551CF-07A0-4D90-BC76-EBD55F983095}"/>
    <cellStyle name="Millares 174 2 3 3 2 7" xfId="22808" xr:uid="{C5935F86-E2DA-47B0-9156-842B3C75BBAA}"/>
    <cellStyle name="Millares 174 2 3 3 2 8" xfId="44311" xr:uid="{0DA2BAD7-F133-42F9-8782-15F0EFC6D01D}"/>
    <cellStyle name="Millares 174 2 3 3 2 9" xfId="50915" xr:uid="{0E592DAF-73EB-4310-8D75-574FD2602BB2}"/>
    <cellStyle name="Millares 174 2 3 3 3" xfId="1989" xr:uid="{408054FC-5810-4CC8-B903-278D00030C74}"/>
    <cellStyle name="Millares 174 2 3 3 3 2" xfId="10255" xr:uid="{12723EA1-1FB9-4CA1-87A0-A556388E173A}"/>
    <cellStyle name="Millares 174 2 3 3 3 2 2" xfId="31758" xr:uid="{4518AF7F-E076-4962-AE64-DFFA47224866}"/>
    <cellStyle name="Millares 174 2 3 3 3 3" xfId="16890" xr:uid="{F948A204-79DC-48CF-A9B1-4EEE153E8A52}"/>
    <cellStyle name="Millares 174 2 3 3 3 3 2" xfId="38393" xr:uid="{EE53D347-03EF-44C6-B0C3-95935844AF62}"/>
    <cellStyle name="Millares 174 2 3 3 3 4" xfId="23495" xr:uid="{57B05660-430C-4B21-ACF0-8E686E55CF41}"/>
    <cellStyle name="Millares 174 2 3 3 3 5" xfId="44998" xr:uid="{07E7617E-7896-4058-B99D-24E7BA605ED5}"/>
    <cellStyle name="Millares 174 2 3 3 3 6" xfId="51602" xr:uid="{EDA0D5BD-2BE9-4161-A3C3-A93C0F4FFA27}"/>
    <cellStyle name="Millares 174 2 3 3 4" xfId="2788" xr:uid="{AB37D423-B9C1-476A-AD48-0F2789041325}"/>
    <cellStyle name="Millares 174 2 3 3 4 2" xfId="11054" xr:uid="{82F4E6AB-C2F6-4EE5-9240-F9370D5CB934}"/>
    <cellStyle name="Millares 174 2 3 3 4 2 2" xfId="32557" xr:uid="{4F429917-E7D0-44D4-A4D2-950AC13B6F48}"/>
    <cellStyle name="Millares 174 2 3 3 4 3" xfId="17689" xr:uid="{FCFBF4C3-754A-4668-B27D-45BFD051E962}"/>
    <cellStyle name="Millares 174 2 3 3 4 3 2" xfId="39192" xr:uid="{2BAC8D7B-7225-40B6-B2C4-A4AAA8F0BD65}"/>
    <cellStyle name="Millares 174 2 3 3 4 4" xfId="24294" xr:uid="{CBD88D08-D671-4FC6-90DA-18A9781765F0}"/>
    <cellStyle name="Millares 174 2 3 3 4 5" xfId="45797" xr:uid="{179FD229-5B9C-4D61-AA77-DB3835B837A1}"/>
    <cellStyle name="Millares 174 2 3 3 4 6" xfId="52401" xr:uid="{0CBBBA7C-EB2E-45C2-8BF0-318BED5FE712}"/>
    <cellStyle name="Millares 174 2 3 3 5" xfId="3185" xr:uid="{1A767F13-5F99-46C0-8DDD-FF91C15B287F}"/>
    <cellStyle name="Millares 174 2 3 3 5 2" xfId="11451" xr:uid="{AD7E54EB-E36A-457A-A402-6134EE1A682C}"/>
    <cellStyle name="Millares 174 2 3 3 5 2 2" xfId="32954" xr:uid="{E56DACCF-C094-45FC-A426-8BB8D563599A}"/>
    <cellStyle name="Millares 174 2 3 3 5 3" xfId="18086" xr:uid="{10FE553A-72B6-4995-AAFC-BEC8197A60FE}"/>
    <cellStyle name="Millares 174 2 3 3 5 3 2" xfId="39589" xr:uid="{70B5CC54-113D-4BF0-A176-B9B54FD7CA11}"/>
    <cellStyle name="Millares 174 2 3 3 5 4" xfId="24691" xr:uid="{AF69A0CD-58CB-43AE-93C4-DF138AB0AEFB}"/>
    <cellStyle name="Millares 174 2 3 3 5 5" xfId="46194" xr:uid="{5C705B43-D645-4C3C-B5B8-5A90BE7B20AF}"/>
    <cellStyle name="Millares 174 2 3 3 5 6" xfId="52798" xr:uid="{76FF6C4A-D2B5-45DD-A766-4FB00113DD7F}"/>
    <cellStyle name="Millares 174 2 3 3 6" xfId="4932" xr:uid="{990A2CF0-7774-4D0E-BCC5-60E8A2A007CC}"/>
    <cellStyle name="Millares 174 2 3 3 6 2" xfId="13198" xr:uid="{64C361F3-51FA-44D6-8E56-F93927ADC9DB}"/>
    <cellStyle name="Millares 174 2 3 3 6 2 2" xfId="34701" xr:uid="{F26901DA-5F94-4E4C-98A1-D2F21269C36C}"/>
    <cellStyle name="Millares 174 2 3 3 6 3" xfId="19833" xr:uid="{B39EBC82-EC7C-419D-AE50-8CDE9C175E7F}"/>
    <cellStyle name="Millares 174 2 3 3 6 3 2" xfId="41336" xr:uid="{0C494F98-8D99-4D86-933C-6A1EFF5CA071}"/>
    <cellStyle name="Millares 174 2 3 3 6 4" xfId="26438" xr:uid="{2204DFA9-123C-4CBD-B642-EAB1470F390B}"/>
    <cellStyle name="Millares 174 2 3 3 6 5" xfId="47941" xr:uid="{CCA99DA0-00E8-466B-9B85-0DA2BC4E2774}"/>
    <cellStyle name="Millares 174 2 3 3 6 6" xfId="54545" xr:uid="{8E9FB752-6CC6-487B-8C46-2E8F0EDA9012}"/>
    <cellStyle name="Millares 174 2 3 3 7" xfId="5324" xr:uid="{C76950C6-6FAD-4F3E-9F4D-EF38950D338D}"/>
    <cellStyle name="Millares 174 2 3 3 7 2" xfId="13590" xr:uid="{8BF298BB-E61A-40A3-8BE8-EAD1F57A58AD}"/>
    <cellStyle name="Millares 174 2 3 3 7 2 2" xfId="35093" xr:uid="{981651AD-ED28-463A-A791-1AB0C78AC499}"/>
    <cellStyle name="Millares 174 2 3 3 7 3" xfId="20225" xr:uid="{13DA0711-45EB-4EF1-BB57-97E856912CA3}"/>
    <cellStyle name="Millares 174 2 3 3 7 3 2" xfId="41728" xr:uid="{18E3E82A-0186-4E9A-9750-1D56EF56A82D}"/>
    <cellStyle name="Millares 174 2 3 3 7 4" xfId="26830" xr:uid="{6344B3E9-857A-4F6D-BAA3-BC3EC72827B7}"/>
    <cellStyle name="Millares 174 2 3 3 7 5" xfId="48333" xr:uid="{2150EF74-68C5-440A-8460-3729D6185021}"/>
    <cellStyle name="Millares 174 2 3 3 7 6" xfId="54937" xr:uid="{F286CDEA-BC48-4F57-9DAE-2BD1C17999CA}"/>
    <cellStyle name="Millares 174 2 3 3 8" xfId="6965" xr:uid="{76B7D792-A55F-4645-8C45-EC65F153C82A}"/>
    <cellStyle name="Millares 174 2 3 3 8 2" xfId="28468" xr:uid="{0FFF6DC0-EB73-41FD-9280-2EFD3768811F}"/>
    <cellStyle name="Millares 174 2 3 3 9" xfId="8621" xr:uid="{40D492BE-B1BD-4B17-B343-907925837C11}"/>
    <cellStyle name="Millares 174 2 3 3 9 2" xfId="30124" xr:uid="{477247CA-33A4-40B1-A90D-E1340F64206D}"/>
    <cellStyle name="Millares 174 2 3 4" xfId="638" xr:uid="{9F561089-1B8E-4831-BEB8-4D86390518B4}"/>
    <cellStyle name="Millares 174 2 3 4 10" xfId="43647" xr:uid="{D17185E0-3EDE-462C-A60E-64280D368A92}"/>
    <cellStyle name="Millares 174 2 3 4 11" xfId="50251" xr:uid="{AFF97AB6-E18F-4EDB-9975-70E40A26A9CD}"/>
    <cellStyle name="Millares 174 2 3 4 2" xfId="1584" xr:uid="{A67E768A-6E6C-4F10-958D-BEE1142F1C7E}"/>
    <cellStyle name="Millares 174 2 3 4 2 2" xfId="4413" xr:uid="{C78C1B84-5696-4DDD-A40B-102CB77217E3}"/>
    <cellStyle name="Millares 174 2 3 4 2 2 2" xfId="12679" xr:uid="{7CFE6ADC-8859-49B0-AB84-210788FA7484}"/>
    <cellStyle name="Millares 174 2 3 4 2 2 2 2" xfId="34182" xr:uid="{6C5D755F-1A0A-4A42-B63C-E544B9894CEF}"/>
    <cellStyle name="Millares 174 2 3 4 2 2 3" xfId="19314" xr:uid="{1C265440-892D-47C4-9B3C-206CDD2D29E8}"/>
    <cellStyle name="Millares 174 2 3 4 2 2 3 2" xfId="40817" xr:uid="{AF859DC9-2CBB-47C6-86E9-C520D8C0DF06}"/>
    <cellStyle name="Millares 174 2 3 4 2 2 4" xfId="25919" xr:uid="{8F8AB4DF-E060-4475-B616-001577CCEC6E}"/>
    <cellStyle name="Millares 174 2 3 4 2 2 5" xfId="47422" xr:uid="{E79677A7-E05C-4E7A-8E9F-23B24FB6ADB5}"/>
    <cellStyle name="Millares 174 2 3 4 2 2 6" xfId="54026" xr:uid="{D045FB08-CBD4-46FE-A65A-93E144EF30B6}"/>
    <cellStyle name="Millares 174 2 3 4 2 3" xfId="6552" xr:uid="{6BF4EE7E-7F8E-4403-BF4E-5026CE057A1C}"/>
    <cellStyle name="Millares 174 2 3 4 2 3 2" xfId="14818" xr:uid="{466B5F08-C61D-4D15-8C3F-CFDEB12E44C9}"/>
    <cellStyle name="Millares 174 2 3 4 2 3 2 2" xfId="36321" xr:uid="{D1A0904F-471C-475A-9891-AE9187D1824C}"/>
    <cellStyle name="Millares 174 2 3 4 2 3 3" xfId="21453" xr:uid="{E98432A1-00C7-47C4-A1B8-AA06C410AB0D}"/>
    <cellStyle name="Millares 174 2 3 4 2 3 3 2" xfId="42956" xr:uid="{D5A5B879-D3BB-4B56-B792-0D3B01B09D05}"/>
    <cellStyle name="Millares 174 2 3 4 2 3 4" xfId="28058" xr:uid="{B2390673-C7C0-4076-8F18-A57CD7456F8D}"/>
    <cellStyle name="Millares 174 2 3 4 2 3 5" xfId="49561" xr:uid="{AC6786BD-B1A9-4388-A97E-B16EE06C48FE}"/>
    <cellStyle name="Millares 174 2 3 4 2 3 6" xfId="56165" xr:uid="{674A3E91-E8A6-431B-A9BE-5A5D531FCB42}"/>
    <cellStyle name="Millares 174 2 3 4 2 4" xfId="8193" xr:uid="{F487D6CC-DE8E-433C-A627-23F9ED9C22A1}"/>
    <cellStyle name="Millares 174 2 3 4 2 4 2" xfId="29696" xr:uid="{F978674B-426D-4B75-9D11-0B5ABE905D39}"/>
    <cellStyle name="Millares 174 2 3 4 2 5" xfId="9850" xr:uid="{61F9E91C-438B-4ADB-A0AF-4BA5B69F7240}"/>
    <cellStyle name="Millares 174 2 3 4 2 5 2" xfId="31353" xr:uid="{A0525DC6-2011-4627-B86D-047E8CDD55E8}"/>
    <cellStyle name="Millares 174 2 3 4 2 6" xfId="16485" xr:uid="{0DB66E6A-85A4-4C66-B636-96DDD65E35BF}"/>
    <cellStyle name="Millares 174 2 3 4 2 6 2" xfId="37988" xr:uid="{DB094465-906E-4F21-B973-E1A96E57DF0B}"/>
    <cellStyle name="Millares 174 2 3 4 2 7" xfId="23090" xr:uid="{BFD737A3-FB42-4A3B-94C9-370E0B2E8E4A}"/>
    <cellStyle name="Millares 174 2 3 4 2 8" xfId="44593" xr:uid="{3160D96C-1AE3-4CC4-A7A2-B999BE11F52A}"/>
    <cellStyle name="Millares 174 2 3 4 2 9" xfId="51197" xr:uid="{25FE6240-1B31-4131-B98A-3AE91CF2E858}"/>
    <cellStyle name="Millares 174 2 3 4 3" xfId="2271" xr:uid="{684B2795-0258-4CEA-B4E6-966A4FE5C3D8}"/>
    <cellStyle name="Millares 174 2 3 4 3 2" xfId="10537" xr:uid="{6B1E957D-D1EF-4E8E-A324-B270F6F0CA2C}"/>
    <cellStyle name="Millares 174 2 3 4 3 2 2" xfId="32040" xr:uid="{00866E11-6E3C-4D1C-9CE7-A276594F4BAA}"/>
    <cellStyle name="Millares 174 2 3 4 3 3" xfId="17172" xr:uid="{21BDF87F-8C47-407F-BD58-45CB22DAAF60}"/>
    <cellStyle name="Millares 174 2 3 4 3 3 2" xfId="38675" xr:uid="{FCD78143-6599-46EB-8230-4DCBC7520914}"/>
    <cellStyle name="Millares 174 2 3 4 3 4" xfId="23777" xr:uid="{B4923845-4015-494D-B8CE-2462873AEBD3}"/>
    <cellStyle name="Millares 174 2 3 4 3 5" xfId="45280" xr:uid="{86339C04-3609-4067-9E0E-BC4AE8F240B4}"/>
    <cellStyle name="Millares 174 2 3 4 3 6" xfId="51884" xr:uid="{2A16442C-EA82-4185-A2C0-36FE6B0064F7}"/>
    <cellStyle name="Millares 174 2 3 4 4" xfId="3467" xr:uid="{836031C9-00F3-4BFF-8D47-C54DDF637E11}"/>
    <cellStyle name="Millares 174 2 3 4 4 2" xfId="11733" xr:uid="{DD0E4B1A-D752-43DA-AC56-5B89A7C011EC}"/>
    <cellStyle name="Millares 174 2 3 4 4 2 2" xfId="33236" xr:uid="{162CE718-8CCA-42E6-954E-A5FD53D74522}"/>
    <cellStyle name="Millares 174 2 3 4 4 3" xfId="18368" xr:uid="{9B9785C7-C8A2-4A8D-A84F-BA2AC002FD2A}"/>
    <cellStyle name="Millares 174 2 3 4 4 3 2" xfId="39871" xr:uid="{7D0311AB-38A9-493B-AE01-7DE5EBB4CD27}"/>
    <cellStyle name="Millares 174 2 3 4 4 4" xfId="24973" xr:uid="{DBE76EC2-6863-443E-A2DE-EA17BA22D584}"/>
    <cellStyle name="Millares 174 2 3 4 4 5" xfId="46476" xr:uid="{72191AAA-0ACE-4290-8AC6-89D0FA930E50}"/>
    <cellStyle name="Millares 174 2 3 4 4 6" xfId="53080" xr:uid="{23D1852E-B76A-4B2E-AB8C-5B9F4BD21884}"/>
    <cellStyle name="Millares 174 2 3 4 5" xfId="5606" xr:uid="{2768DBCF-A8EC-4538-BA92-F7ACA097B238}"/>
    <cellStyle name="Millares 174 2 3 4 5 2" xfId="13872" xr:uid="{9E546F90-CF2A-430A-95EE-5742688F4A76}"/>
    <cellStyle name="Millares 174 2 3 4 5 2 2" xfId="35375" xr:uid="{16A4C840-F4AE-40E2-B93A-4C5ED8ECFECC}"/>
    <cellStyle name="Millares 174 2 3 4 5 3" xfId="20507" xr:uid="{5B4E1C73-13F3-42C3-85F0-12417B0214C3}"/>
    <cellStyle name="Millares 174 2 3 4 5 3 2" xfId="42010" xr:uid="{4AB6343A-F530-48DF-966B-2D92AF84BF48}"/>
    <cellStyle name="Millares 174 2 3 4 5 4" xfId="27112" xr:uid="{BB4B5E7E-7FC3-4C85-8270-FB41B67B63C8}"/>
    <cellStyle name="Millares 174 2 3 4 5 5" xfId="48615" xr:uid="{4E0CEBDA-CC06-4EF6-A4ED-AAB4ECBC685A}"/>
    <cellStyle name="Millares 174 2 3 4 5 6" xfId="55219" xr:uid="{C94CE93D-43A0-4414-82BD-EAEA4173B66A}"/>
    <cellStyle name="Millares 174 2 3 4 6" xfId="7247" xr:uid="{B813C162-72B6-4030-BC87-02A5AA7AA480}"/>
    <cellStyle name="Millares 174 2 3 4 6 2" xfId="28750" xr:uid="{836270E7-EDBC-402D-91A1-D609DAB6EE60}"/>
    <cellStyle name="Millares 174 2 3 4 7" xfId="8904" xr:uid="{3949065F-3A9B-4D1E-9937-E16AB8C34A33}"/>
    <cellStyle name="Millares 174 2 3 4 7 2" xfId="30407" xr:uid="{7B170670-EEC4-4555-B6C2-8B567C65335E}"/>
    <cellStyle name="Millares 174 2 3 4 8" xfId="15539" xr:uid="{3A9D0F6E-6941-4963-A7C3-6DB457F32124}"/>
    <cellStyle name="Millares 174 2 3 4 8 2" xfId="37042" xr:uid="{DEDCD8DB-6328-429E-97EA-764297CA72FC}"/>
    <cellStyle name="Millares 174 2 3 4 9" xfId="22144" xr:uid="{B1451102-94FF-4EF9-924B-05C9666A9004}"/>
    <cellStyle name="Millares 174 2 3 5" xfId="906" xr:uid="{2072EF35-9331-4B47-B777-21A0BA45B89C}"/>
    <cellStyle name="Millares 174 2 3 5 2" xfId="3735" xr:uid="{502F24DC-6FC5-4839-B5F1-146AEEDA12C2}"/>
    <cellStyle name="Millares 174 2 3 5 2 2" xfId="12001" xr:uid="{DF1F6C8C-3E11-44C3-B6E0-C32443E40B1A}"/>
    <cellStyle name="Millares 174 2 3 5 2 2 2" xfId="33504" xr:uid="{733D6BEE-9996-45FF-9D95-B9E228C2B59B}"/>
    <cellStyle name="Millares 174 2 3 5 2 3" xfId="18636" xr:uid="{95C74E68-AE1F-481A-BA70-8818EA3DD9F4}"/>
    <cellStyle name="Millares 174 2 3 5 2 3 2" xfId="40139" xr:uid="{EDAD703E-036F-45FA-A2CE-363BE614B740}"/>
    <cellStyle name="Millares 174 2 3 5 2 4" xfId="25241" xr:uid="{7689E8BA-DFE8-47DD-BEE6-51A3889AEC7E}"/>
    <cellStyle name="Millares 174 2 3 5 2 5" xfId="46744" xr:uid="{D80AF7D8-DA6A-4DDF-8D0E-CA5AC89EAB8B}"/>
    <cellStyle name="Millares 174 2 3 5 2 6" xfId="53348" xr:uid="{6FDB7200-9EE6-4093-8613-8FCDEDDE8BEB}"/>
    <cellStyle name="Millares 174 2 3 5 3" xfId="5874" xr:uid="{82C85896-6A79-44CB-96A8-459BA72DC5AB}"/>
    <cellStyle name="Millares 174 2 3 5 3 2" xfId="14140" xr:uid="{403F3D27-9769-4DAD-8283-BD5DF061776F}"/>
    <cellStyle name="Millares 174 2 3 5 3 2 2" xfId="35643" xr:uid="{A7392E78-32F3-40AC-9E0A-F0A70075F5E7}"/>
    <cellStyle name="Millares 174 2 3 5 3 3" xfId="20775" xr:uid="{327FA0AB-62A7-41DE-BE8D-FDA4AA7BE61C}"/>
    <cellStyle name="Millares 174 2 3 5 3 3 2" xfId="42278" xr:uid="{F69C8E07-0106-4039-942C-B98325332DA4}"/>
    <cellStyle name="Millares 174 2 3 5 3 4" xfId="27380" xr:uid="{DFF2A187-3840-4848-AD40-71D978A23FD6}"/>
    <cellStyle name="Millares 174 2 3 5 3 5" xfId="48883" xr:uid="{1A2A0EE8-9F73-4182-AAD3-8FAE3B5F2025}"/>
    <cellStyle name="Millares 174 2 3 5 3 6" xfId="55487" xr:uid="{3684DE99-909A-4F09-90AE-986728D2C0B2}"/>
    <cellStyle name="Millares 174 2 3 5 4" xfId="7515" xr:uid="{5F126C92-C7A8-42FF-A0B7-4B76CE07E84C}"/>
    <cellStyle name="Millares 174 2 3 5 4 2" xfId="29018" xr:uid="{D81F9A3A-4F93-4B3F-887B-7AD8B627AB56}"/>
    <cellStyle name="Millares 174 2 3 5 5" xfId="9172" xr:uid="{40CD9C92-8FD9-4E48-86BE-CD735026443C}"/>
    <cellStyle name="Millares 174 2 3 5 5 2" xfId="30675" xr:uid="{AB67C26E-E2A0-409C-BFFB-7D66C02C8C52}"/>
    <cellStyle name="Millares 174 2 3 5 6" xfId="15807" xr:uid="{701CD263-7EAF-499D-A23B-FBBBF08EF2E8}"/>
    <cellStyle name="Millares 174 2 3 5 6 2" xfId="37310" xr:uid="{5818DC4E-1E36-4D8F-BD78-2CAA0BAFA428}"/>
    <cellStyle name="Millares 174 2 3 5 7" xfId="22412" xr:uid="{87D46CDB-7FE2-4975-8D21-9B3F9364CD4F}"/>
    <cellStyle name="Millares 174 2 3 5 8" xfId="43915" xr:uid="{9FEC1E92-0834-43D4-9B2E-DBAE8055267D}"/>
    <cellStyle name="Millares 174 2 3 5 9" xfId="50519" xr:uid="{C52BB9F5-CFC1-40EB-9C7B-7E77AC28887A}"/>
    <cellStyle name="Millares 174 2 3 6" xfId="1167" xr:uid="{12EBDB3D-EBEA-4999-90AA-9FCAA6B8222B}"/>
    <cellStyle name="Millares 174 2 3 6 2" xfId="3996" xr:uid="{1A04EA74-905E-4DFD-BA4E-02D9E8AF38C7}"/>
    <cellStyle name="Millares 174 2 3 6 2 2" xfId="12262" xr:uid="{ADF158D6-A0E5-4F32-A9FD-DDF713C964CA}"/>
    <cellStyle name="Millares 174 2 3 6 2 2 2" xfId="33765" xr:uid="{EAE533B4-F5BA-42A4-A317-3C18FD9DF06C}"/>
    <cellStyle name="Millares 174 2 3 6 2 3" xfId="18897" xr:uid="{F18A6738-FFB8-4CE3-807B-29A84702E92B}"/>
    <cellStyle name="Millares 174 2 3 6 2 3 2" xfId="40400" xr:uid="{71C6EA40-61F6-4AA5-8579-381E396E5C5F}"/>
    <cellStyle name="Millares 174 2 3 6 2 4" xfId="25502" xr:uid="{03A91979-D766-4D71-964B-A51B301AB2FB}"/>
    <cellStyle name="Millares 174 2 3 6 2 5" xfId="47005" xr:uid="{D1D55717-8649-4725-B4C5-51505E2AC674}"/>
    <cellStyle name="Millares 174 2 3 6 2 6" xfId="53609" xr:uid="{96C39316-71C5-4F77-9F1C-AA959E45E736}"/>
    <cellStyle name="Millares 174 2 3 6 3" xfId="6135" xr:uid="{10E5220D-3490-4D0C-91EC-04E579B1C0D6}"/>
    <cellStyle name="Millares 174 2 3 6 3 2" xfId="14401" xr:uid="{2455ACAF-28F2-4A14-930A-1CD17F6A8E4F}"/>
    <cellStyle name="Millares 174 2 3 6 3 2 2" xfId="35904" xr:uid="{E723129C-1F5D-453E-B63E-2F3365E5C263}"/>
    <cellStyle name="Millares 174 2 3 6 3 3" xfId="21036" xr:uid="{A70F00C6-5838-4E92-8EFA-1F289BFC1818}"/>
    <cellStyle name="Millares 174 2 3 6 3 3 2" xfId="42539" xr:uid="{2EA1F58E-172F-4579-A126-B7D80091EBD1}"/>
    <cellStyle name="Millares 174 2 3 6 3 4" xfId="27641" xr:uid="{486454E7-0233-4B23-93A9-94B16B51388A}"/>
    <cellStyle name="Millares 174 2 3 6 3 5" xfId="49144" xr:uid="{782D0D74-9157-4D96-A27F-D69BCEFA9807}"/>
    <cellStyle name="Millares 174 2 3 6 3 6" xfId="55748" xr:uid="{EF939ECC-0778-4820-BF26-30A31FB4C9A9}"/>
    <cellStyle name="Millares 174 2 3 6 4" xfId="7776" xr:uid="{CC82DC7E-0462-43CB-8F8A-C4E93D75EC92}"/>
    <cellStyle name="Millares 174 2 3 6 4 2" xfId="29279" xr:uid="{3B022F5F-370E-47ED-A473-F20133FCB84A}"/>
    <cellStyle name="Millares 174 2 3 6 5" xfId="9433" xr:uid="{F87EA75B-B695-4DDD-BEA4-6486B8AF619E}"/>
    <cellStyle name="Millares 174 2 3 6 5 2" xfId="30936" xr:uid="{4B6DDB99-BFA4-4280-AB86-7224BF802241}"/>
    <cellStyle name="Millares 174 2 3 6 6" xfId="16068" xr:uid="{06527C3E-D0D5-4C57-AD07-2D8A40677D1F}"/>
    <cellStyle name="Millares 174 2 3 6 6 2" xfId="37571" xr:uid="{AF73DE1A-3F1C-465E-BE4E-94BD154CF606}"/>
    <cellStyle name="Millares 174 2 3 6 7" xfId="22673" xr:uid="{1145BC3C-0665-4A02-AB1E-E4D7BF4BBFE8}"/>
    <cellStyle name="Millares 174 2 3 6 8" xfId="44176" xr:uid="{FFFA09C1-5EB3-423F-8B02-5DCDA3562071}"/>
    <cellStyle name="Millares 174 2 3 6 9" xfId="50780" xr:uid="{51262879-9893-49A8-A0FC-3119AAEA08D6}"/>
    <cellStyle name="Millares 174 2 3 7" xfId="1855" xr:uid="{94EECB9F-F674-447A-9710-04D77191FD9A}"/>
    <cellStyle name="Millares 174 2 3 7 2" xfId="10121" xr:uid="{7AF381CD-63B8-4D3A-9AF4-2304D08A68F0}"/>
    <cellStyle name="Millares 174 2 3 7 2 2" xfId="31624" xr:uid="{10B83A4E-BE0E-4306-9067-7A958DA797F7}"/>
    <cellStyle name="Millares 174 2 3 7 3" xfId="16756" xr:uid="{32B5971C-D2DC-4EBA-AB31-5C08427E37B2}"/>
    <cellStyle name="Millares 174 2 3 7 3 2" xfId="38259" xr:uid="{CDC68146-1D5F-4D7B-B3A1-77706C5FFAB2}"/>
    <cellStyle name="Millares 174 2 3 7 4" xfId="23361" xr:uid="{BBEC1637-C8E1-4A43-892E-0E3C5B36ED3C}"/>
    <cellStyle name="Millares 174 2 3 7 5" xfId="44864" xr:uid="{44143BDD-7B77-4C8D-909B-7DF4C19961B2}"/>
    <cellStyle name="Millares 174 2 3 7 6" xfId="51468" xr:uid="{9C69D209-F05F-401E-8654-0404269A093D}"/>
    <cellStyle name="Millares 174 2 3 8" xfId="2540" xr:uid="{217625BB-5B35-4D62-9AA2-7B7EECD8C8B2}"/>
    <cellStyle name="Millares 174 2 3 8 2" xfId="10806" xr:uid="{A8661A8D-36F5-4A34-B2A8-BD165D5944E3}"/>
    <cellStyle name="Millares 174 2 3 8 2 2" xfId="32309" xr:uid="{4F272E62-5050-4A5C-92FB-247D53E3E7BE}"/>
    <cellStyle name="Millares 174 2 3 8 3" xfId="17441" xr:uid="{D70A8919-9269-41B2-8C0D-CDB03A279890}"/>
    <cellStyle name="Millares 174 2 3 8 3 2" xfId="38944" xr:uid="{28CD1312-82A2-4E82-AC6E-E7BDA105E29C}"/>
    <cellStyle name="Millares 174 2 3 8 4" xfId="24046" xr:uid="{F0C768A5-FA92-439E-BDDC-FF13EECB0182}"/>
    <cellStyle name="Millares 174 2 3 8 5" xfId="45549" xr:uid="{CDF04906-3076-4B49-A575-253A4D5228F5}"/>
    <cellStyle name="Millares 174 2 3 8 6" xfId="52153" xr:uid="{A2E0710D-B5DC-4E10-940C-FEB237353F73}"/>
    <cellStyle name="Millares 174 2 3 9" xfId="3051" xr:uid="{B9A6787E-8566-4AEE-BCDA-B767D63279B6}"/>
    <cellStyle name="Millares 174 2 3 9 2" xfId="11317" xr:uid="{2DA4EA98-3DF9-4B37-BFD0-D967B0D95E05}"/>
    <cellStyle name="Millares 174 2 3 9 2 2" xfId="32820" xr:uid="{EA4B2D03-2294-4836-8127-BB8A70196197}"/>
    <cellStyle name="Millares 174 2 3 9 3" xfId="17952" xr:uid="{2FBCD219-9BF4-4B84-978A-9A8C8B56565B}"/>
    <cellStyle name="Millares 174 2 3 9 3 2" xfId="39455" xr:uid="{1082D713-3B9C-49B8-A0D3-96F1A25F4A37}"/>
    <cellStyle name="Millares 174 2 3 9 4" xfId="24557" xr:uid="{05CA389B-988D-44C3-B6F7-7DA80C64BE53}"/>
    <cellStyle name="Millares 174 2 3 9 5" xfId="46060" xr:uid="{8700354C-2C36-4EF2-A6C6-7A33ABDF6A10}"/>
    <cellStyle name="Millares 174 2 3 9 6" xfId="52664" xr:uid="{0351558D-AA30-4A62-8BFD-FDE9337DF21B}"/>
    <cellStyle name="Millares 174 2 4" xfId="208" xr:uid="{B63D351F-DC28-4848-9095-535C534B6F24}"/>
    <cellStyle name="Millares 174 2 4 10" xfId="4727" xr:uid="{DE5B168C-05B3-4866-9D70-C1381339FF5F}"/>
    <cellStyle name="Millares 174 2 4 10 2" xfId="12993" xr:uid="{1A8B5EEB-03FC-487A-A71C-8ED0B86FB5A4}"/>
    <cellStyle name="Millares 174 2 4 10 2 2" xfId="34496" xr:uid="{254F3FF6-2FA1-4C58-897C-A2889F111C2D}"/>
    <cellStyle name="Millares 174 2 4 10 3" xfId="19628" xr:uid="{5373C276-22DF-4DAE-8197-D87D38EE597C}"/>
    <cellStyle name="Millares 174 2 4 10 3 2" xfId="41131" xr:uid="{4382E6CB-9B60-4C8C-B605-907D356BA33B}"/>
    <cellStyle name="Millares 174 2 4 10 4" xfId="26233" xr:uid="{B2418D70-2B9E-4062-B854-35E3516F1E38}"/>
    <cellStyle name="Millares 174 2 4 10 5" xfId="47736" xr:uid="{A166D88F-58C6-4FCB-9E02-3501C7F2861E}"/>
    <cellStyle name="Millares 174 2 4 10 6" xfId="54340" xr:uid="{16D577F7-D39D-48F4-ADD8-D881E6E0B7EE}"/>
    <cellStyle name="Millares 174 2 4 11" xfId="5230" xr:uid="{82DDEC36-56A3-4038-8B15-49B799799ED3}"/>
    <cellStyle name="Millares 174 2 4 11 2" xfId="13496" xr:uid="{7DF15BEC-C929-4613-BE07-9FBD6BC24906}"/>
    <cellStyle name="Millares 174 2 4 11 2 2" xfId="34999" xr:uid="{2640C329-24E1-42F1-A2FB-C25B03C83B75}"/>
    <cellStyle name="Millares 174 2 4 11 3" xfId="20131" xr:uid="{9D35629C-DE32-40F6-91CB-FDE2FBCC4BFD}"/>
    <cellStyle name="Millares 174 2 4 11 3 2" xfId="41634" xr:uid="{DD9BDC67-19A0-48B1-A3B0-700244B69A2A}"/>
    <cellStyle name="Millares 174 2 4 11 4" xfId="26736" xr:uid="{2855037C-14A7-42C8-98EE-7FB4D9F92930}"/>
    <cellStyle name="Millares 174 2 4 11 5" xfId="48239" xr:uid="{8D2B3261-D407-4198-8DD0-28C065A577C9}"/>
    <cellStyle name="Millares 174 2 4 11 6" xfId="54843" xr:uid="{D095A895-1B23-4F90-A4C9-81575FE1A2A2}"/>
    <cellStyle name="Millares 174 2 4 12" xfId="6871" xr:uid="{5C858DDA-D6E5-4D65-ADBB-36A1E0005407}"/>
    <cellStyle name="Millares 174 2 4 12 2" xfId="28374" xr:uid="{049E0A2E-6BFD-40A4-B55A-EF9C8B58E638}"/>
    <cellStyle name="Millares 174 2 4 13" xfId="8525" xr:uid="{2C0D8788-3065-47B0-A776-0991AAFA7A4F}"/>
    <cellStyle name="Millares 174 2 4 13 2" xfId="30028" xr:uid="{919F55C2-BD71-4B29-8526-5D714136F859}"/>
    <cellStyle name="Millares 174 2 4 14" xfId="15164" xr:uid="{2C4F2066-302A-4FCB-88C4-480DDFE54385}"/>
    <cellStyle name="Millares 174 2 4 14 2" xfId="36667" xr:uid="{34E1393A-C40D-4FAD-B6B4-9CC9029AA8B1}"/>
    <cellStyle name="Millares 174 2 4 15" xfId="21769" xr:uid="{E32F6598-F752-477F-9B05-7C7EAFB63308}"/>
    <cellStyle name="Millares 174 2 4 16" xfId="43272" xr:uid="{0929E3A7-7A76-4E13-B51C-46FC7EE223F9}"/>
    <cellStyle name="Millares 174 2 4 17" xfId="49876" xr:uid="{C10BD60E-25DB-4804-AF33-0530A251ECE2}"/>
    <cellStyle name="Millares 174 2 4 2" xfId="523" xr:uid="{48B8D280-06B7-41F0-B554-21815A01F606}"/>
    <cellStyle name="Millares 174 2 4 2 10" xfId="7134" xr:uid="{A8868F3F-A340-4151-A73E-039B9D0AB839}"/>
    <cellStyle name="Millares 174 2 4 2 10 2" xfId="28637" xr:uid="{5BE91939-3271-4B87-BA75-2D769E01D029}"/>
    <cellStyle name="Millares 174 2 4 2 11" xfId="8790" xr:uid="{D35FF5EA-D031-45E9-9E6F-D3BA2E0C7F6F}"/>
    <cellStyle name="Millares 174 2 4 2 11 2" xfId="30293" xr:uid="{E81FDB3D-FA6C-4B3A-A99E-8932CB6E223B}"/>
    <cellStyle name="Millares 174 2 4 2 12" xfId="15426" xr:uid="{4CA749BE-1979-4E0A-B97B-80798F0C0D84}"/>
    <cellStyle name="Millares 174 2 4 2 12 2" xfId="36929" xr:uid="{214C83EC-734B-4B69-84DD-26D52FBD0459}"/>
    <cellStyle name="Millares 174 2 4 2 13" xfId="22031" xr:uid="{B299F097-B1EE-44A8-BBCB-BB963E93F3EC}"/>
    <cellStyle name="Millares 174 2 4 2 14" xfId="43534" xr:uid="{92AAA0DA-C2E8-4975-BBF8-5127979B47BD}"/>
    <cellStyle name="Millares 174 2 4 2 15" xfId="50138" xr:uid="{990ACC60-7088-4F2C-B8DC-8F3BF00C01C5}"/>
    <cellStyle name="Millares 174 2 4 2 2" xfId="805" xr:uid="{794F37A1-2639-4235-85B1-EB701CAA2786}"/>
    <cellStyle name="Millares 174 2 4 2 2 10" xfId="15706" xr:uid="{7863A88C-FB70-48D4-A3FF-A52ECF2CEF69}"/>
    <cellStyle name="Millares 174 2 4 2 2 10 2" xfId="37209" xr:uid="{C8E92DF2-567A-42A6-A655-8F4C6F8809C1}"/>
    <cellStyle name="Millares 174 2 4 2 2 11" xfId="22311" xr:uid="{8D195DAE-24B9-4CA2-A06F-D1E2FA3BB653}"/>
    <cellStyle name="Millares 174 2 4 2 2 12" xfId="43814" xr:uid="{DBF87C3E-E7BE-4825-9573-8402517A2100}"/>
    <cellStyle name="Millares 174 2 4 2 2 13" xfId="50418" xr:uid="{26429F08-EA0A-4676-9C69-35EBEF32EA49}"/>
    <cellStyle name="Millares 174 2 4 2 2 2" xfId="1751" xr:uid="{38F77C08-B36B-4CCF-949D-470D983A86E8}"/>
    <cellStyle name="Millares 174 2 4 2 2 2 2" xfId="4580" xr:uid="{4472A0F0-CBF5-4E32-B877-08D7F9B2D2A6}"/>
    <cellStyle name="Millares 174 2 4 2 2 2 2 2" xfId="12846" xr:uid="{5C266D2D-2904-479F-A0C3-03FEED87A545}"/>
    <cellStyle name="Millares 174 2 4 2 2 2 2 2 2" xfId="34349" xr:uid="{DB25AD78-A3FA-4167-86CC-81819F4EA9CE}"/>
    <cellStyle name="Millares 174 2 4 2 2 2 2 3" xfId="19481" xr:uid="{D98A4FAB-A60C-4182-B035-CCAFF03560A5}"/>
    <cellStyle name="Millares 174 2 4 2 2 2 2 3 2" xfId="40984" xr:uid="{DA0399F1-D797-4855-B59B-DB3BD68EBB3A}"/>
    <cellStyle name="Millares 174 2 4 2 2 2 2 4" xfId="26086" xr:uid="{842AFF6C-55FB-472F-9F4A-956BC685971E}"/>
    <cellStyle name="Millares 174 2 4 2 2 2 2 5" xfId="47589" xr:uid="{3F9763A4-D0BA-4079-873F-969947155435}"/>
    <cellStyle name="Millares 174 2 4 2 2 2 2 6" xfId="54193" xr:uid="{551B3D1A-C4D8-4FC9-BD3D-8C14B47D5C64}"/>
    <cellStyle name="Millares 174 2 4 2 2 2 3" xfId="6719" xr:uid="{3D36BF08-E12E-4D4C-8DD5-3FDDFF831400}"/>
    <cellStyle name="Millares 174 2 4 2 2 2 3 2" xfId="14985" xr:uid="{B9A21E13-5A06-4500-8282-4F2702A966B7}"/>
    <cellStyle name="Millares 174 2 4 2 2 2 3 2 2" xfId="36488" xr:uid="{F96CDDC0-A10C-4730-9DEF-767F60EE2A8B}"/>
    <cellStyle name="Millares 174 2 4 2 2 2 3 3" xfId="21620" xr:uid="{02101C6C-8058-45B8-BC99-45E742D5E1B5}"/>
    <cellStyle name="Millares 174 2 4 2 2 2 3 3 2" xfId="43123" xr:uid="{57A5DAD9-B42B-45E9-9A88-E8141AF63BE3}"/>
    <cellStyle name="Millares 174 2 4 2 2 2 3 4" xfId="28225" xr:uid="{F05C1EF3-32A7-403F-84A5-DB1134DC5CB0}"/>
    <cellStyle name="Millares 174 2 4 2 2 2 3 5" xfId="49728" xr:uid="{59F0ADE6-CADB-4A2F-9A37-9746C292C9A6}"/>
    <cellStyle name="Millares 174 2 4 2 2 2 3 6" xfId="56332" xr:uid="{4D6FA853-F917-44C0-9D72-55161CC7EE65}"/>
    <cellStyle name="Millares 174 2 4 2 2 2 4" xfId="8360" xr:uid="{145C3AAA-E203-45D8-8012-5A044DC6EF5B}"/>
    <cellStyle name="Millares 174 2 4 2 2 2 4 2" xfId="29863" xr:uid="{F85ACD32-5562-463A-A04D-B82D566CAA52}"/>
    <cellStyle name="Millares 174 2 4 2 2 2 5" xfId="10017" xr:uid="{451BD02B-4BB2-4945-A278-A5C0D9076BC4}"/>
    <cellStyle name="Millares 174 2 4 2 2 2 5 2" xfId="31520" xr:uid="{86BD36FE-DE8A-431E-B993-BE791F0B8E83}"/>
    <cellStyle name="Millares 174 2 4 2 2 2 6" xfId="16652" xr:uid="{7186812D-13A0-4174-A212-9A0F444F2933}"/>
    <cellStyle name="Millares 174 2 4 2 2 2 6 2" xfId="38155" xr:uid="{A8780407-EFB4-4D60-A1B2-2241A8797909}"/>
    <cellStyle name="Millares 174 2 4 2 2 2 7" xfId="23257" xr:uid="{9F8A24E5-5DE1-4580-AFC6-E9507603F6AA}"/>
    <cellStyle name="Millares 174 2 4 2 2 2 8" xfId="44760" xr:uid="{B3805DDE-9297-49DB-87A3-533958808373}"/>
    <cellStyle name="Millares 174 2 4 2 2 2 9" xfId="51364" xr:uid="{E035F197-1E95-4690-8759-EF13A362DAF8}"/>
    <cellStyle name="Millares 174 2 4 2 2 3" xfId="2438" xr:uid="{1FB8E91B-1F44-4393-84D2-622BDD3BF8AC}"/>
    <cellStyle name="Millares 174 2 4 2 2 3 2" xfId="10704" xr:uid="{7BE30C9E-E38D-4CEC-8585-F3DE9A4F8194}"/>
    <cellStyle name="Millares 174 2 4 2 2 3 2 2" xfId="32207" xr:uid="{D322DA68-E1A1-4C86-A54C-4D66DBB7DA1A}"/>
    <cellStyle name="Millares 174 2 4 2 2 3 3" xfId="17339" xr:uid="{228F8280-6910-4B50-8B3D-2E7B6A4170F8}"/>
    <cellStyle name="Millares 174 2 4 2 2 3 3 2" xfId="38842" xr:uid="{E301A860-B154-46B1-94B7-322FA14D9B57}"/>
    <cellStyle name="Millares 174 2 4 2 2 3 4" xfId="23944" xr:uid="{409403B4-CCA3-4C4C-A124-A34753458672}"/>
    <cellStyle name="Millares 174 2 4 2 2 3 5" xfId="45447" xr:uid="{3FE3263F-9D61-4E94-8D43-570667F7777D}"/>
    <cellStyle name="Millares 174 2 4 2 2 3 6" xfId="52051" xr:uid="{81006FB7-AC5F-4068-BC37-47B47F231E93}"/>
    <cellStyle name="Millares 174 2 4 2 2 4" xfId="2955" xr:uid="{64BA6093-DBC6-4056-92EE-09397EF0B214}"/>
    <cellStyle name="Millares 174 2 4 2 2 4 2" xfId="11221" xr:uid="{914D14B3-5246-4192-8191-34DE88B0171A}"/>
    <cellStyle name="Millares 174 2 4 2 2 4 2 2" xfId="32724" xr:uid="{9DD45834-7627-41CA-A17D-1E842759BA70}"/>
    <cellStyle name="Millares 174 2 4 2 2 4 3" xfId="17856" xr:uid="{9D72EC52-7B23-4423-8FF0-2C9DD21E6D3B}"/>
    <cellStyle name="Millares 174 2 4 2 2 4 3 2" xfId="39359" xr:uid="{2E12D96B-09A1-44ED-BA54-7F6CD50B3EDC}"/>
    <cellStyle name="Millares 174 2 4 2 2 4 4" xfId="24461" xr:uid="{8498D63C-2364-45B4-8FFD-472D88F729EE}"/>
    <cellStyle name="Millares 174 2 4 2 2 4 5" xfId="45964" xr:uid="{48E5FF7F-0188-49BC-BD25-33B8FCFEE3B5}"/>
    <cellStyle name="Millares 174 2 4 2 2 4 6" xfId="52568" xr:uid="{FD02815A-1524-4FCC-8E89-BD7B4C21B243}"/>
    <cellStyle name="Millares 174 2 4 2 2 5" xfId="3634" xr:uid="{EE88BC97-5380-42EB-A8BA-9F428205156D}"/>
    <cellStyle name="Millares 174 2 4 2 2 5 2" xfId="11900" xr:uid="{B4698923-40F4-4067-90F4-7BADCC732F69}"/>
    <cellStyle name="Millares 174 2 4 2 2 5 2 2" xfId="33403" xr:uid="{865312F1-3E08-46B4-912E-95C1872A6379}"/>
    <cellStyle name="Millares 174 2 4 2 2 5 3" xfId="18535" xr:uid="{E3FD7F9F-740D-42EB-9C1B-73B44D64EE82}"/>
    <cellStyle name="Millares 174 2 4 2 2 5 3 2" xfId="40038" xr:uid="{67A8F03D-25E4-4E67-A499-A1156DD24E1C}"/>
    <cellStyle name="Millares 174 2 4 2 2 5 4" xfId="25140" xr:uid="{A0CFBA41-972C-49EB-9D0E-C55D9A1CB00E}"/>
    <cellStyle name="Millares 174 2 4 2 2 5 5" xfId="46643" xr:uid="{D17178AD-114E-4B0B-9A5F-55A2DF6A830F}"/>
    <cellStyle name="Millares 174 2 4 2 2 5 6" xfId="53247" xr:uid="{CA159F75-210A-41D4-8CF3-8DA43450DC05}"/>
    <cellStyle name="Millares 174 2 4 2 2 6" xfId="5099" xr:uid="{C7BAECD8-ED4D-4965-8F92-8E3150462D89}"/>
    <cellStyle name="Millares 174 2 4 2 2 6 2" xfId="13365" xr:uid="{10D8F1FB-5914-471B-B699-21A888F3D525}"/>
    <cellStyle name="Millares 174 2 4 2 2 6 2 2" xfId="34868" xr:uid="{DA9C110A-9DA7-4070-8C2B-619A7E981081}"/>
    <cellStyle name="Millares 174 2 4 2 2 6 3" xfId="20000" xr:uid="{941A593A-5307-4B29-88C2-28C540B30969}"/>
    <cellStyle name="Millares 174 2 4 2 2 6 3 2" xfId="41503" xr:uid="{BFF9483C-0A0A-45D3-A40E-2220B7A350E8}"/>
    <cellStyle name="Millares 174 2 4 2 2 6 4" xfId="26605" xr:uid="{DC0D09B1-4B62-47B7-8528-A4659261C340}"/>
    <cellStyle name="Millares 174 2 4 2 2 6 5" xfId="48108" xr:uid="{27AC403F-3FA0-481E-AA42-87A312745ABF}"/>
    <cellStyle name="Millares 174 2 4 2 2 6 6" xfId="54712" xr:uid="{055A9B3F-5D77-4C9C-8FF4-A5A72994DF3B}"/>
    <cellStyle name="Millares 174 2 4 2 2 7" xfId="5773" xr:uid="{10FCFF04-4310-4368-BF7D-1E9FB4C0C9AE}"/>
    <cellStyle name="Millares 174 2 4 2 2 7 2" xfId="14039" xr:uid="{EE6DF0A1-7B2D-4B8C-8FF4-50F36ED4953B}"/>
    <cellStyle name="Millares 174 2 4 2 2 7 2 2" xfId="35542" xr:uid="{2D9965A7-CB63-4499-8ADC-1B93FA58EF9E}"/>
    <cellStyle name="Millares 174 2 4 2 2 7 3" xfId="20674" xr:uid="{82D82296-FFB2-4358-9197-B375ECC85176}"/>
    <cellStyle name="Millares 174 2 4 2 2 7 3 2" xfId="42177" xr:uid="{BFB91D9F-83F6-4398-8274-62709B575E6F}"/>
    <cellStyle name="Millares 174 2 4 2 2 7 4" xfId="27279" xr:uid="{ABA25C0B-386F-4EF0-BA63-5B106CAC6EE7}"/>
    <cellStyle name="Millares 174 2 4 2 2 7 5" xfId="48782" xr:uid="{71397072-D2D9-4DEE-AB28-41B95A2FA136}"/>
    <cellStyle name="Millares 174 2 4 2 2 7 6" xfId="55386" xr:uid="{675DBD3F-B9C3-4234-A5D6-26A4FEF6B219}"/>
    <cellStyle name="Millares 174 2 4 2 2 8" xfId="7414" xr:uid="{04076009-6442-4EF1-8AAE-9141557A2369}"/>
    <cellStyle name="Millares 174 2 4 2 2 8 2" xfId="28917" xr:uid="{AFEC8C9C-70F1-4856-8999-787E5200C3D6}"/>
    <cellStyle name="Millares 174 2 4 2 2 9" xfId="9071" xr:uid="{7C2A9C55-F8BE-4C1A-8EDA-F9C2917240A1}"/>
    <cellStyle name="Millares 174 2 4 2 2 9 2" xfId="30574" xr:uid="{F12FC410-A547-4DB2-8CAF-67BEAF08F9EE}"/>
    <cellStyle name="Millares 174 2 4 2 3" xfId="1075" xr:uid="{9559F976-4C23-473B-A557-ECB89E1581BF}"/>
    <cellStyle name="Millares 174 2 4 2 3 2" xfId="3904" xr:uid="{77E00AE0-9EE1-47C9-AF07-A6AD94A1758B}"/>
    <cellStyle name="Millares 174 2 4 2 3 2 2" xfId="12170" xr:uid="{DB5B68E0-C4D4-4C37-98B5-CA76A22B4236}"/>
    <cellStyle name="Millares 174 2 4 2 3 2 2 2" xfId="33673" xr:uid="{E6F8F7A2-537C-45E1-97FF-E1C1E48C9869}"/>
    <cellStyle name="Millares 174 2 4 2 3 2 3" xfId="18805" xr:uid="{4ED3F8A7-7B07-4052-8C17-1B021F1851EA}"/>
    <cellStyle name="Millares 174 2 4 2 3 2 3 2" xfId="40308" xr:uid="{F0FC33BA-1AC5-446E-A4E6-AEC61897B445}"/>
    <cellStyle name="Millares 174 2 4 2 3 2 4" xfId="25410" xr:uid="{7036B6F9-AD35-4799-9F21-33D7B5A3B7C2}"/>
    <cellStyle name="Millares 174 2 4 2 3 2 5" xfId="46913" xr:uid="{E1E1DEA3-FBA9-42FF-9BF8-3FEBF16186D5}"/>
    <cellStyle name="Millares 174 2 4 2 3 2 6" xfId="53517" xr:uid="{6CA4E851-AF55-4B90-A708-24769809BDDB}"/>
    <cellStyle name="Millares 174 2 4 2 3 3" xfId="6043" xr:uid="{48520663-9CF7-4BA8-BDF7-50AEB2C92EBD}"/>
    <cellStyle name="Millares 174 2 4 2 3 3 2" xfId="14309" xr:uid="{F97FAC47-DBD0-4F6A-9937-F19A61DD4914}"/>
    <cellStyle name="Millares 174 2 4 2 3 3 2 2" xfId="35812" xr:uid="{A242CB48-13ED-4D56-B6FC-B9D16D135950}"/>
    <cellStyle name="Millares 174 2 4 2 3 3 3" xfId="20944" xr:uid="{7597D7C0-FAE4-4A28-BA36-487B20B62370}"/>
    <cellStyle name="Millares 174 2 4 2 3 3 3 2" xfId="42447" xr:uid="{DA4AE4D9-DAEF-4F37-96A3-643297B239D8}"/>
    <cellStyle name="Millares 174 2 4 2 3 3 4" xfId="27549" xr:uid="{317FA559-4A8B-4BA3-9F4B-CB518FBFB030}"/>
    <cellStyle name="Millares 174 2 4 2 3 3 5" xfId="49052" xr:uid="{1C1A44AA-BAFE-454A-8AF0-FC6C2C055E78}"/>
    <cellStyle name="Millares 174 2 4 2 3 3 6" xfId="55656" xr:uid="{7E9EB0F7-1FA6-4792-A6CD-7F9F3D83E50C}"/>
    <cellStyle name="Millares 174 2 4 2 3 4" xfId="7684" xr:uid="{AE85151A-785D-492E-A62C-C3C71A32D60C}"/>
    <cellStyle name="Millares 174 2 4 2 3 4 2" xfId="29187" xr:uid="{0FDCB181-667A-48DD-B14B-0D735712640B}"/>
    <cellStyle name="Millares 174 2 4 2 3 5" xfId="9341" xr:uid="{B78CC69D-5F80-41A1-93C3-4CAD5AAED9C6}"/>
    <cellStyle name="Millares 174 2 4 2 3 5 2" xfId="30844" xr:uid="{E727E786-FA99-411C-8009-156BD219E7EC}"/>
    <cellStyle name="Millares 174 2 4 2 3 6" xfId="15976" xr:uid="{E75C1DFA-487C-4FDE-A9B7-AA4A0F90926A}"/>
    <cellStyle name="Millares 174 2 4 2 3 6 2" xfId="37479" xr:uid="{A08955F9-586E-472C-A805-F8F07F3FE181}"/>
    <cellStyle name="Millares 174 2 4 2 3 7" xfId="22581" xr:uid="{B5DAFF1E-0801-4FA4-B9F7-A6353FC8020F}"/>
    <cellStyle name="Millares 174 2 4 2 3 8" xfId="44084" xr:uid="{EF29E10F-ABAB-445D-AEBD-F54EC17DDDBF}"/>
    <cellStyle name="Millares 174 2 4 2 3 9" xfId="50688" xr:uid="{D75EE2CC-6618-4F71-BCCA-B7ECDD1C1134}"/>
    <cellStyle name="Millares 174 2 4 2 4" xfId="1471" xr:uid="{7211D623-C5C6-4353-815E-0707EDD62EB3}"/>
    <cellStyle name="Millares 174 2 4 2 4 2" xfId="4300" xr:uid="{970621E2-918A-4282-94CC-C4B21985257C}"/>
    <cellStyle name="Millares 174 2 4 2 4 2 2" xfId="12566" xr:uid="{A460D3EC-A612-4A30-9BA8-BE3C9DE305F2}"/>
    <cellStyle name="Millares 174 2 4 2 4 2 2 2" xfId="34069" xr:uid="{5A99F9FE-EE9F-4F75-859B-776052C00250}"/>
    <cellStyle name="Millares 174 2 4 2 4 2 3" xfId="19201" xr:uid="{4B462211-676C-457B-892F-DCC54B27D156}"/>
    <cellStyle name="Millares 174 2 4 2 4 2 3 2" xfId="40704" xr:uid="{B450A87C-8F66-4330-A296-4FA1395B45E6}"/>
    <cellStyle name="Millares 174 2 4 2 4 2 4" xfId="25806" xr:uid="{06929B3A-F3B4-4206-AB34-5EE2C763733B}"/>
    <cellStyle name="Millares 174 2 4 2 4 2 5" xfId="47309" xr:uid="{17347043-9D99-4B95-AA81-D1F6CCAA4AC6}"/>
    <cellStyle name="Millares 174 2 4 2 4 2 6" xfId="53913" xr:uid="{673EE314-A087-4003-ACD7-A0861B08E1AD}"/>
    <cellStyle name="Millares 174 2 4 2 4 3" xfId="6439" xr:uid="{63079771-A1DA-488B-AF9F-F4D5671B3440}"/>
    <cellStyle name="Millares 174 2 4 2 4 3 2" xfId="14705" xr:uid="{C3E6D0B6-A599-44BF-9AB2-88E9FFE6217B}"/>
    <cellStyle name="Millares 174 2 4 2 4 3 2 2" xfId="36208" xr:uid="{C7B16E42-304B-4149-ACED-EC5F8B0EF273}"/>
    <cellStyle name="Millares 174 2 4 2 4 3 3" xfId="21340" xr:uid="{9FA8F507-4C41-4036-AAE9-C3CD1AAF4958}"/>
    <cellStyle name="Millares 174 2 4 2 4 3 3 2" xfId="42843" xr:uid="{B93B2881-0862-4511-B45A-8C73AFCCED99}"/>
    <cellStyle name="Millares 174 2 4 2 4 3 4" xfId="27945" xr:uid="{CCB50199-48FE-48EC-92B1-059939904D8C}"/>
    <cellStyle name="Millares 174 2 4 2 4 3 5" xfId="49448" xr:uid="{922571C1-58ED-4EE0-AF52-0FDB6A880B59}"/>
    <cellStyle name="Millares 174 2 4 2 4 3 6" xfId="56052" xr:uid="{CB74B57A-8B34-44AA-9115-C510FC73B719}"/>
    <cellStyle name="Millares 174 2 4 2 4 4" xfId="8080" xr:uid="{31055BC8-BBE9-4C5A-AEBC-E5E541F434F0}"/>
    <cellStyle name="Millares 174 2 4 2 4 4 2" xfId="29583" xr:uid="{70CC59CD-3450-4BE4-8EB3-8F7CFF7B24B0}"/>
    <cellStyle name="Millares 174 2 4 2 4 5" xfId="9737" xr:uid="{D21CD987-32B9-4550-8EE9-3BC0E14375CE}"/>
    <cellStyle name="Millares 174 2 4 2 4 5 2" xfId="31240" xr:uid="{0805E002-C930-4897-AC7B-BB3B9708F507}"/>
    <cellStyle name="Millares 174 2 4 2 4 6" xfId="16372" xr:uid="{F766DFAD-C492-486A-A7FB-47ED694CF3E8}"/>
    <cellStyle name="Millares 174 2 4 2 4 6 2" xfId="37875" xr:uid="{90307BD3-BDFF-4511-B233-95F2F774E060}"/>
    <cellStyle name="Millares 174 2 4 2 4 7" xfId="22977" xr:uid="{2272CA4D-D00F-4521-BCEF-FB9F51C1AE7C}"/>
    <cellStyle name="Millares 174 2 4 2 4 8" xfId="44480" xr:uid="{88B742E3-DA54-4C40-906F-55D077179B4E}"/>
    <cellStyle name="Millares 174 2 4 2 4 9" xfId="51084" xr:uid="{36D6C49D-F1CF-414B-AB4C-64830947821D}"/>
    <cellStyle name="Millares 174 2 4 2 5" xfId="2158" xr:uid="{0977D735-BB22-4697-9A04-D07F509285CE}"/>
    <cellStyle name="Millares 174 2 4 2 5 2" xfId="10424" xr:uid="{F904D76C-6DEB-4CFD-BB93-90B635C231B8}"/>
    <cellStyle name="Millares 174 2 4 2 5 2 2" xfId="31927" xr:uid="{F67F276A-C832-4574-A32A-C3BE16E08455}"/>
    <cellStyle name="Millares 174 2 4 2 5 3" xfId="17059" xr:uid="{539D8BD4-E2B8-4103-A009-72B39BDDBDB0}"/>
    <cellStyle name="Millares 174 2 4 2 5 3 2" xfId="38562" xr:uid="{E707A64B-3E2B-4F80-B371-D4D84EF59DA3}"/>
    <cellStyle name="Millares 174 2 4 2 5 4" xfId="23664" xr:uid="{7DC14E9D-E671-4ECF-BC92-01231235F10B}"/>
    <cellStyle name="Millares 174 2 4 2 5 5" xfId="45167" xr:uid="{CC2486B6-7BF4-4500-A2EB-273C65057C7A}"/>
    <cellStyle name="Millares 174 2 4 2 5 6" xfId="51771" xr:uid="{72D1676C-1D6D-4EAA-A88A-04237DEE79B9}"/>
    <cellStyle name="Millares 174 2 4 2 6" xfId="2705" xr:uid="{45EDF31A-0E1A-42CD-A9FB-235F64F75B90}"/>
    <cellStyle name="Millares 174 2 4 2 6 2" xfId="10971" xr:uid="{3361E8FC-D6BC-4463-B3BC-AAC2742AE003}"/>
    <cellStyle name="Millares 174 2 4 2 6 2 2" xfId="32474" xr:uid="{83A5BE8F-983B-4FBA-8EA5-DB1EE850404F}"/>
    <cellStyle name="Millares 174 2 4 2 6 3" xfId="17606" xr:uid="{C58F58C6-1E19-40B6-BD9B-E07664D84D16}"/>
    <cellStyle name="Millares 174 2 4 2 6 3 2" xfId="39109" xr:uid="{2C06A6D7-9D1D-45EE-AE54-08DEFBA2EDCC}"/>
    <cellStyle name="Millares 174 2 4 2 6 4" xfId="24211" xr:uid="{C131F936-A104-4568-9620-68CD0994F126}"/>
    <cellStyle name="Millares 174 2 4 2 6 5" xfId="45714" xr:uid="{118603EB-CA28-441D-9730-39118F8AFE8A}"/>
    <cellStyle name="Millares 174 2 4 2 6 6" xfId="52318" xr:uid="{3D0CBE16-7A84-4B06-B4FA-DE9971BDD5D9}"/>
    <cellStyle name="Millares 174 2 4 2 7" xfId="3354" xr:uid="{52718B6C-A8DC-413B-8D95-031F722A5E2A}"/>
    <cellStyle name="Millares 174 2 4 2 7 2" xfId="11620" xr:uid="{06E0974B-A591-457F-B966-F21691168742}"/>
    <cellStyle name="Millares 174 2 4 2 7 2 2" xfId="33123" xr:uid="{4595C593-B9B2-41DC-83A0-2AD985207747}"/>
    <cellStyle name="Millares 174 2 4 2 7 3" xfId="18255" xr:uid="{D5D5CBEF-5DE7-4049-BB54-F42F1BE8A240}"/>
    <cellStyle name="Millares 174 2 4 2 7 3 2" xfId="39758" xr:uid="{7AD32B1F-8B65-47C8-96F3-1012989152B7}"/>
    <cellStyle name="Millares 174 2 4 2 7 4" xfId="24860" xr:uid="{D8A07787-D775-4C5F-93C1-63487751CBA6}"/>
    <cellStyle name="Millares 174 2 4 2 7 5" xfId="46363" xr:uid="{9767F384-BC14-4B8A-A616-6374679BA1AC}"/>
    <cellStyle name="Millares 174 2 4 2 7 6" xfId="52967" xr:uid="{F0455E50-B88A-4B3D-8DB9-12EAC9281EBC}"/>
    <cellStyle name="Millares 174 2 4 2 8" xfId="4849" xr:uid="{8E9F1F1D-82E8-45C8-B029-C2A4BD314429}"/>
    <cellStyle name="Millares 174 2 4 2 8 2" xfId="13115" xr:uid="{6D878325-6608-4D17-AB33-5A8727C8D61C}"/>
    <cellStyle name="Millares 174 2 4 2 8 2 2" xfId="34618" xr:uid="{FEDA0B7E-722B-406C-9263-E1D72DFD1080}"/>
    <cellStyle name="Millares 174 2 4 2 8 3" xfId="19750" xr:uid="{A24E8949-07BC-4929-8675-8B53A45E8AE8}"/>
    <cellStyle name="Millares 174 2 4 2 8 3 2" xfId="41253" xr:uid="{7565E1F1-27E0-4845-A2E9-9D7068219C15}"/>
    <cellStyle name="Millares 174 2 4 2 8 4" xfId="26355" xr:uid="{10A81EF2-D34C-4AE8-9189-822539DBB895}"/>
    <cellStyle name="Millares 174 2 4 2 8 5" xfId="47858" xr:uid="{874D443B-9679-46FA-8987-CF0B2F60DEA8}"/>
    <cellStyle name="Millares 174 2 4 2 8 6" xfId="54462" xr:uid="{B489DCB9-9FA3-4994-98BE-7BAFA6BB5960}"/>
    <cellStyle name="Millares 174 2 4 2 9" xfId="5493" xr:uid="{4B0861E6-9149-4E1C-BBB8-681C67E92F00}"/>
    <cellStyle name="Millares 174 2 4 2 9 2" xfId="13759" xr:uid="{24ECA887-95C5-4EDC-8964-EE9552BE258B}"/>
    <cellStyle name="Millares 174 2 4 2 9 2 2" xfId="35262" xr:uid="{33C04D2A-29AB-41DA-BA72-DFA0EF25C471}"/>
    <cellStyle name="Millares 174 2 4 2 9 3" xfId="20394" xr:uid="{D7221F18-D637-4486-A021-EA3C05D0F026}"/>
    <cellStyle name="Millares 174 2 4 2 9 3 2" xfId="41897" xr:uid="{2ECE8782-BD29-482C-9FC4-4A2E0C91472B}"/>
    <cellStyle name="Millares 174 2 4 2 9 4" xfId="26999" xr:uid="{71B9815D-FD54-4372-9B9E-BDFD605D326B}"/>
    <cellStyle name="Millares 174 2 4 2 9 5" xfId="48502" xr:uid="{0C8BFCB3-6873-4DC2-934A-0AFF48B986D6}"/>
    <cellStyle name="Millares 174 2 4 2 9 6" xfId="55106" xr:uid="{7309A2AA-A311-48C0-BAD7-25821B3EAE02}"/>
    <cellStyle name="Millares 174 2 4 3" xfId="395" xr:uid="{BB9FD532-DEC0-4E6A-BB56-A501DDA118D9}"/>
    <cellStyle name="Millares 174 2 4 3 10" xfId="15298" xr:uid="{340300C0-FC1C-4F25-8020-70A990A3B0E9}"/>
    <cellStyle name="Millares 174 2 4 3 10 2" xfId="36801" xr:uid="{836453F6-2565-41C6-8131-5CD822EFC610}"/>
    <cellStyle name="Millares 174 2 4 3 11" xfId="21903" xr:uid="{C0744452-EF7A-4A2B-BC8B-1355B782E456}"/>
    <cellStyle name="Millares 174 2 4 3 12" xfId="43406" xr:uid="{EA32A32E-F34C-4EB2-B892-EACF6ACCC733}"/>
    <cellStyle name="Millares 174 2 4 3 13" xfId="50010" xr:uid="{111EE470-C81C-4AC1-AEF2-5B79F36C0504}"/>
    <cellStyle name="Millares 174 2 4 3 2" xfId="1343" xr:uid="{E3F7C8E9-6016-446E-8309-9A8E4663DE4C}"/>
    <cellStyle name="Millares 174 2 4 3 2 2" xfId="4172" xr:uid="{5818B89B-9388-449C-A821-0DFEEC73D7BB}"/>
    <cellStyle name="Millares 174 2 4 3 2 2 2" xfId="12438" xr:uid="{B3B1560B-B88A-4A3C-BA05-BEB70B32BDC7}"/>
    <cellStyle name="Millares 174 2 4 3 2 2 2 2" xfId="33941" xr:uid="{0B8A76AE-FCA1-4B46-AC91-80CF2BF9B9A0}"/>
    <cellStyle name="Millares 174 2 4 3 2 2 3" xfId="19073" xr:uid="{BF5649CF-480A-4AE0-B0AA-C027A08AF90F}"/>
    <cellStyle name="Millares 174 2 4 3 2 2 3 2" xfId="40576" xr:uid="{94F23A0C-9A64-47BC-A9FF-84B25E21E6CC}"/>
    <cellStyle name="Millares 174 2 4 3 2 2 4" xfId="25678" xr:uid="{71177282-0C3C-4A3E-BA35-2B930F7D5B62}"/>
    <cellStyle name="Millares 174 2 4 3 2 2 5" xfId="47181" xr:uid="{38DBF46F-288E-465D-A7BB-CC1DAE4509C4}"/>
    <cellStyle name="Millares 174 2 4 3 2 2 6" xfId="53785" xr:uid="{7E79CFF2-9A24-4529-9327-12067E7711C4}"/>
    <cellStyle name="Millares 174 2 4 3 2 3" xfId="6311" xr:uid="{551CAFC8-84F8-484B-B3F8-EE6B7C36067F}"/>
    <cellStyle name="Millares 174 2 4 3 2 3 2" xfId="14577" xr:uid="{6D29E94F-9EE3-4FC7-B6A7-84087B6E80DC}"/>
    <cellStyle name="Millares 174 2 4 3 2 3 2 2" xfId="36080" xr:uid="{D28ADAF4-9BEA-4CCC-91C6-864C1E16C9FD}"/>
    <cellStyle name="Millares 174 2 4 3 2 3 3" xfId="21212" xr:uid="{CD8BC122-754F-4766-A12B-21C79AD6F1A8}"/>
    <cellStyle name="Millares 174 2 4 3 2 3 3 2" xfId="42715" xr:uid="{E2259219-2CB5-4DB1-98AB-69C1518CAAC6}"/>
    <cellStyle name="Millares 174 2 4 3 2 3 4" xfId="27817" xr:uid="{9652F34C-045D-4EC4-8F1D-BA6879B12067}"/>
    <cellStyle name="Millares 174 2 4 3 2 3 5" xfId="49320" xr:uid="{EFE578DC-46B7-49B8-A157-7F384468DEB8}"/>
    <cellStyle name="Millares 174 2 4 3 2 3 6" xfId="55924" xr:uid="{5A2E89BB-BA0B-4D1A-BEE7-F72CCF9DF499}"/>
    <cellStyle name="Millares 174 2 4 3 2 4" xfId="7952" xr:uid="{2CAF3643-6B45-4048-833F-0826F2E1088B}"/>
    <cellStyle name="Millares 174 2 4 3 2 4 2" xfId="29455" xr:uid="{262734BB-6009-4E24-9B90-5FE569CED236}"/>
    <cellStyle name="Millares 174 2 4 3 2 5" xfId="9609" xr:uid="{7EA25434-4F96-45C0-99F6-3E43CBE5E5F0}"/>
    <cellStyle name="Millares 174 2 4 3 2 5 2" xfId="31112" xr:uid="{C0341A47-3EBC-4852-90E0-D6799C8291E6}"/>
    <cellStyle name="Millares 174 2 4 3 2 6" xfId="16244" xr:uid="{E45A3BBB-1D58-45AA-8979-F4592DDA4725}"/>
    <cellStyle name="Millares 174 2 4 3 2 6 2" xfId="37747" xr:uid="{56AED4DD-8DF5-4F20-9C90-AE3C47526600}"/>
    <cellStyle name="Millares 174 2 4 3 2 7" xfId="22849" xr:uid="{D732C1A2-981E-4409-AE0C-909E064552A7}"/>
    <cellStyle name="Millares 174 2 4 3 2 8" xfId="44352" xr:uid="{CD100088-27C4-49C0-BE92-C57C70E44716}"/>
    <cellStyle name="Millares 174 2 4 3 2 9" xfId="50956" xr:uid="{90B58718-A0AC-4E02-9D44-D5A92932304A}"/>
    <cellStyle name="Millares 174 2 4 3 3" xfId="2030" xr:uid="{370771CF-F57C-46BE-8F2F-F7AE0671EB28}"/>
    <cellStyle name="Millares 174 2 4 3 3 2" xfId="10296" xr:uid="{FF3378D0-50B2-42E5-8576-9E5285407389}"/>
    <cellStyle name="Millares 174 2 4 3 3 2 2" xfId="31799" xr:uid="{24B7B9E2-7D6B-4A82-8C82-21873B7D346B}"/>
    <cellStyle name="Millares 174 2 4 3 3 3" xfId="16931" xr:uid="{0CEE0321-95CA-4D84-B499-1200FAD77082}"/>
    <cellStyle name="Millares 174 2 4 3 3 3 2" xfId="38434" xr:uid="{4B769352-AD6B-45A9-9481-4DD4A4C1A047}"/>
    <cellStyle name="Millares 174 2 4 3 3 4" xfId="23536" xr:uid="{9326A0F1-883A-419B-8F1F-DCFAEB1CAB9E}"/>
    <cellStyle name="Millares 174 2 4 3 3 5" xfId="45039" xr:uid="{B10BFB4C-9DC9-4952-9B9F-0FC9E63E327F}"/>
    <cellStyle name="Millares 174 2 4 3 3 6" xfId="51643" xr:uid="{9B84400D-3C51-4E1D-966F-4A12721C3B25}"/>
    <cellStyle name="Millares 174 2 4 3 4" xfId="2829" xr:uid="{E09A2126-6757-451A-A15B-26C2EE8A96D6}"/>
    <cellStyle name="Millares 174 2 4 3 4 2" xfId="11095" xr:uid="{A17018FE-5CD7-4E6D-9452-04FBA9BB8839}"/>
    <cellStyle name="Millares 174 2 4 3 4 2 2" xfId="32598" xr:uid="{03363D91-08DD-4EAC-83F3-F73548C87A21}"/>
    <cellStyle name="Millares 174 2 4 3 4 3" xfId="17730" xr:uid="{6AE17E01-5915-4808-9C5D-2D4D5200470F}"/>
    <cellStyle name="Millares 174 2 4 3 4 3 2" xfId="39233" xr:uid="{56A622E3-7C74-4D53-BE0C-5C06D89461BE}"/>
    <cellStyle name="Millares 174 2 4 3 4 4" xfId="24335" xr:uid="{6F4CC7AD-A460-4697-8ED2-D8AED3176AED}"/>
    <cellStyle name="Millares 174 2 4 3 4 5" xfId="45838" xr:uid="{26330688-2C11-4106-AF83-7124D50DBE15}"/>
    <cellStyle name="Millares 174 2 4 3 4 6" xfId="52442" xr:uid="{E5B7D271-656E-4542-8245-10FB69738FDB}"/>
    <cellStyle name="Millares 174 2 4 3 5" xfId="3226" xr:uid="{40A86F94-B33F-47F0-A06C-56F4461BEE7A}"/>
    <cellStyle name="Millares 174 2 4 3 5 2" xfId="11492" xr:uid="{69ECCAE3-C159-44E5-A70C-9DB491B0D20F}"/>
    <cellStyle name="Millares 174 2 4 3 5 2 2" xfId="32995" xr:uid="{BF625EC8-1E80-4993-A74E-61647C9BFCE2}"/>
    <cellStyle name="Millares 174 2 4 3 5 3" xfId="18127" xr:uid="{26FA3E47-6928-4C26-AF4F-140EC9357B55}"/>
    <cellStyle name="Millares 174 2 4 3 5 3 2" xfId="39630" xr:uid="{D3D29A5E-62EE-4A8B-A47F-8C48B5CC71F9}"/>
    <cellStyle name="Millares 174 2 4 3 5 4" xfId="24732" xr:uid="{9E0AAB31-A997-4149-A191-67F5A6B2C14F}"/>
    <cellStyle name="Millares 174 2 4 3 5 5" xfId="46235" xr:uid="{A91C6B42-6309-4EE4-91C6-8F2D3D856E81}"/>
    <cellStyle name="Millares 174 2 4 3 5 6" xfId="52839" xr:uid="{C876E8B4-CE75-4112-AD7E-9AC3954FC9E5}"/>
    <cellStyle name="Millares 174 2 4 3 6" xfId="4973" xr:uid="{34792B8F-EA9A-4A04-8FA2-03A7E6959EBA}"/>
    <cellStyle name="Millares 174 2 4 3 6 2" xfId="13239" xr:uid="{E0099F87-3942-4B96-9DBE-B70A342A5D5E}"/>
    <cellStyle name="Millares 174 2 4 3 6 2 2" xfId="34742" xr:uid="{535A8737-DE11-4CBE-8701-7C61D5058B03}"/>
    <cellStyle name="Millares 174 2 4 3 6 3" xfId="19874" xr:uid="{B1F68AA8-8F2C-4F3C-B87D-C9A8347A2B73}"/>
    <cellStyle name="Millares 174 2 4 3 6 3 2" xfId="41377" xr:uid="{9C9EFFF3-B27A-48BC-B7B6-544FBA9AAC34}"/>
    <cellStyle name="Millares 174 2 4 3 6 4" xfId="26479" xr:uid="{0BED9D72-9431-4C8F-876E-871E2C0BF56C}"/>
    <cellStyle name="Millares 174 2 4 3 6 5" xfId="47982" xr:uid="{22E25EE3-57A1-4851-AC4C-E12EE51A2A48}"/>
    <cellStyle name="Millares 174 2 4 3 6 6" xfId="54586" xr:uid="{2CDF2232-2BC2-42DE-85ED-52E6C32012D2}"/>
    <cellStyle name="Millares 174 2 4 3 7" xfId="5365" xr:uid="{F5484F6E-6ABE-442D-A823-0D3178A8B6D6}"/>
    <cellStyle name="Millares 174 2 4 3 7 2" xfId="13631" xr:uid="{B508697B-970A-4134-BFC6-4B2EA1F89D02}"/>
    <cellStyle name="Millares 174 2 4 3 7 2 2" xfId="35134" xr:uid="{96560369-9745-45BC-AD1A-0ED494B557EE}"/>
    <cellStyle name="Millares 174 2 4 3 7 3" xfId="20266" xr:uid="{F183229B-4D5A-4E5F-8369-80640A36E47C}"/>
    <cellStyle name="Millares 174 2 4 3 7 3 2" xfId="41769" xr:uid="{6B01779D-2077-4834-9982-F7C8FE5D3153}"/>
    <cellStyle name="Millares 174 2 4 3 7 4" xfId="26871" xr:uid="{BD4B80AF-A59D-4E4E-B3D4-C609F018A222}"/>
    <cellStyle name="Millares 174 2 4 3 7 5" xfId="48374" xr:uid="{93FE1FA4-98CF-4331-8F94-8BDCEE41E450}"/>
    <cellStyle name="Millares 174 2 4 3 7 6" xfId="54978" xr:uid="{DF1874C3-31E9-4FAD-A0C2-C5EAFC00D5F9}"/>
    <cellStyle name="Millares 174 2 4 3 8" xfId="7006" xr:uid="{61C76C7B-1EBA-41A4-A011-54D23C6FB85A}"/>
    <cellStyle name="Millares 174 2 4 3 8 2" xfId="28509" xr:uid="{803D2378-FD87-4B9B-995E-8DA77B4E1D8F}"/>
    <cellStyle name="Millares 174 2 4 3 9" xfId="8662" xr:uid="{9EC2EC33-EB30-4992-B41D-1D48B221E759}"/>
    <cellStyle name="Millares 174 2 4 3 9 2" xfId="30165" xr:uid="{D90721E1-BF77-4E40-A9F7-EF2528FAF26C}"/>
    <cellStyle name="Millares 174 2 4 4" xfId="679" xr:uid="{2C81BA08-82F2-47F3-8F31-A3F73AB8214D}"/>
    <cellStyle name="Millares 174 2 4 4 10" xfId="43688" xr:uid="{2B2BEEDD-7B16-465D-B6F7-84233950F345}"/>
    <cellStyle name="Millares 174 2 4 4 11" xfId="50292" xr:uid="{1EDB36B5-ACE4-42BA-8215-3215A8D0A020}"/>
    <cellStyle name="Millares 174 2 4 4 2" xfId="1625" xr:uid="{E363A9A8-8B28-43A1-A22A-91F2F8831D79}"/>
    <cellStyle name="Millares 174 2 4 4 2 2" xfId="4454" xr:uid="{04191D00-855D-439A-8E4A-96AB25798E06}"/>
    <cellStyle name="Millares 174 2 4 4 2 2 2" xfId="12720" xr:uid="{A13367FB-DAF3-4647-B2E8-B9710099D230}"/>
    <cellStyle name="Millares 174 2 4 4 2 2 2 2" xfId="34223" xr:uid="{5F85BBDB-9E61-4DCD-8D20-B474C44F77E2}"/>
    <cellStyle name="Millares 174 2 4 4 2 2 3" xfId="19355" xr:uid="{0009D6FB-7EA1-4765-BD26-CBD188559531}"/>
    <cellStyle name="Millares 174 2 4 4 2 2 3 2" xfId="40858" xr:uid="{75CD177A-FB07-47B3-A764-4132319343B9}"/>
    <cellStyle name="Millares 174 2 4 4 2 2 4" xfId="25960" xr:uid="{76D6C8A3-F61B-48A4-8236-3E07F69B7110}"/>
    <cellStyle name="Millares 174 2 4 4 2 2 5" xfId="47463" xr:uid="{AE883801-B1E5-4B62-AFD7-1B7FF17B3C61}"/>
    <cellStyle name="Millares 174 2 4 4 2 2 6" xfId="54067" xr:uid="{1DD7D0D8-BEEF-45E9-80C9-6440360882DE}"/>
    <cellStyle name="Millares 174 2 4 4 2 3" xfId="6593" xr:uid="{C1E4251A-7F5C-4E52-9356-6D2C302B64CF}"/>
    <cellStyle name="Millares 174 2 4 4 2 3 2" xfId="14859" xr:uid="{2B7878F1-0F2E-4EC8-8189-1D992D800915}"/>
    <cellStyle name="Millares 174 2 4 4 2 3 2 2" xfId="36362" xr:uid="{375FE668-AF57-4E1D-A691-3741519061AA}"/>
    <cellStyle name="Millares 174 2 4 4 2 3 3" xfId="21494" xr:uid="{F297CC06-651E-4451-8060-CA3426F4FDBE}"/>
    <cellStyle name="Millares 174 2 4 4 2 3 3 2" xfId="42997" xr:uid="{CFE845F2-EA86-498A-A79C-DF3F99439AD3}"/>
    <cellStyle name="Millares 174 2 4 4 2 3 4" xfId="28099" xr:uid="{FBFCB23F-B633-4AB2-BF27-07A2557DFE36}"/>
    <cellStyle name="Millares 174 2 4 4 2 3 5" xfId="49602" xr:uid="{D6B9F051-7CBB-42EA-BB93-75D2F7E57228}"/>
    <cellStyle name="Millares 174 2 4 4 2 3 6" xfId="56206" xr:uid="{F1A93B8C-23B4-4045-9436-4E23AC10AE32}"/>
    <cellStyle name="Millares 174 2 4 4 2 4" xfId="8234" xr:uid="{CE5BE7B8-EDD6-4927-AE77-823872A6599F}"/>
    <cellStyle name="Millares 174 2 4 4 2 4 2" xfId="29737" xr:uid="{43037955-7F3D-4942-8DC1-13C13258BD50}"/>
    <cellStyle name="Millares 174 2 4 4 2 5" xfId="9891" xr:uid="{18759BD1-501F-46C7-B268-F46362A45D36}"/>
    <cellStyle name="Millares 174 2 4 4 2 5 2" xfId="31394" xr:uid="{1A446316-CF44-4F1E-A0A5-216C198A43C3}"/>
    <cellStyle name="Millares 174 2 4 4 2 6" xfId="16526" xr:uid="{F5145D68-5BF7-4C99-8164-8826ACB7D839}"/>
    <cellStyle name="Millares 174 2 4 4 2 6 2" xfId="38029" xr:uid="{9E0C0CC8-570E-46B1-A60F-2D8DE741C005}"/>
    <cellStyle name="Millares 174 2 4 4 2 7" xfId="23131" xr:uid="{F09D6D1E-DBDF-443C-9823-D5C60D187F61}"/>
    <cellStyle name="Millares 174 2 4 4 2 8" xfId="44634" xr:uid="{53AECA82-E39D-4E35-8F8C-3EAC5BC01E3E}"/>
    <cellStyle name="Millares 174 2 4 4 2 9" xfId="51238" xr:uid="{CE99370F-50A4-4589-A60F-BACBEFB32B5E}"/>
    <cellStyle name="Millares 174 2 4 4 3" xfId="2312" xr:uid="{2E009D4F-D6C8-43E5-8A10-60885A6EDDB9}"/>
    <cellStyle name="Millares 174 2 4 4 3 2" xfId="10578" xr:uid="{8FC981C4-A541-40AE-9BD8-C1C49B62BC4B}"/>
    <cellStyle name="Millares 174 2 4 4 3 2 2" xfId="32081" xr:uid="{1DAFA7DC-08D2-48F9-B7FF-FB0F6B8B3385}"/>
    <cellStyle name="Millares 174 2 4 4 3 3" xfId="17213" xr:uid="{CB1463B7-6539-4793-BAE7-7D512D5BDAAD}"/>
    <cellStyle name="Millares 174 2 4 4 3 3 2" xfId="38716" xr:uid="{45804ECA-8008-4AA9-8AD1-EB470302AFB2}"/>
    <cellStyle name="Millares 174 2 4 4 3 4" xfId="23818" xr:uid="{BDECF2FB-92E8-4766-8851-0652484C243E}"/>
    <cellStyle name="Millares 174 2 4 4 3 5" xfId="45321" xr:uid="{B524E8E9-9BA7-4948-B5B6-B2BE950627BF}"/>
    <cellStyle name="Millares 174 2 4 4 3 6" xfId="51925" xr:uid="{FD24AD04-F653-47E0-BDE8-F81DF7E82C38}"/>
    <cellStyle name="Millares 174 2 4 4 4" xfId="3508" xr:uid="{0359521F-76CA-48BD-AC67-0DBF33ADA678}"/>
    <cellStyle name="Millares 174 2 4 4 4 2" xfId="11774" xr:uid="{1BE3B38B-AAB2-4D9A-8BC1-A39821EB4915}"/>
    <cellStyle name="Millares 174 2 4 4 4 2 2" xfId="33277" xr:uid="{DA521C21-CE77-4B9F-9D4F-D5690E55477F}"/>
    <cellStyle name="Millares 174 2 4 4 4 3" xfId="18409" xr:uid="{278B9C3E-ECED-4B7B-A369-E8ACF8B1177B}"/>
    <cellStyle name="Millares 174 2 4 4 4 3 2" xfId="39912" xr:uid="{5C295534-5238-4833-A28C-BFB8D4227FEC}"/>
    <cellStyle name="Millares 174 2 4 4 4 4" xfId="25014" xr:uid="{C13B2504-AC8F-4D7F-B1E7-398CD135DDA7}"/>
    <cellStyle name="Millares 174 2 4 4 4 5" xfId="46517" xr:uid="{032FA632-5FC7-4293-ADF3-B0C78D66175D}"/>
    <cellStyle name="Millares 174 2 4 4 4 6" xfId="53121" xr:uid="{85AE1F06-8DBC-4E3C-8441-5F7A25381022}"/>
    <cellStyle name="Millares 174 2 4 4 5" xfId="5647" xr:uid="{0A4F05A3-D6C8-4998-B760-1B4B5B9BD39F}"/>
    <cellStyle name="Millares 174 2 4 4 5 2" xfId="13913" xr:uid="{9035AA3C-46B3-4B4C-9139-5F76287EC961}"/>
    <cellStyle name="Millares 174 2 4 4 5 2 2" xfId="35416" xr:uid="{E38C8461-FFBC-4308-A072-E90DBE2F4CC5}"/>
    <cellStyle name="Millares 174 2 4 4 5 3" xfId="20548" xr:uid="{491D9DB6-6592-43E7-9319-B7E7654CDDC0}"/>
    <cellStyle name="Millares 174 2 4 4 5 3 2" xfId="42051" xr:uid="{F8602758-72EE-4D54-9C44-6333FED2402B}"/>
    <cellStyle name="Millares 174 2 4 4 5 4" xfId="27153" xr:uid="{7A38D1BB-9509-4DE2-AC74-704F4B801FE5}"/>
    <cellStyle name="Millares 174 2 4 4 5 5" xfId="48656" xr:uid="{0596CCF2-E330-44E9-831A-802AA6C60C5D}"/>
    <cellStyle name="Millares 174 2 4 4 5 6" xfId="55260" xr:uid="{DB3DF5B6-94FA-4610-8D5D-68D262326FC4}"/>
    <cellStyle name="Millares 174 2 4 4 6" xfId="7288" xr:uid="{C55028DF-F4D5-4332-9795-934A07FAAE81}"/>
    <cellStyle name="Millares 174 2 4 4 6 2" xfId="28791" xr:uid="{FCFC7CC7-2F11-4DB1-947B-7CBD2636BCA5}"/>
    <cellStyle name="Millares 174 2 4 4 7" xfId="8945" xr:uid="{A70E3E4D-A522-4067-AC98-0D42410E9CFE}"/>
    <cellStyle name="Millares 174 2 4 4 7 2" xfId="30448" xr:uid="{F744FE84-F25C-434A-90B0-13E928DBBCFF}"/>
    <cellStyle name="Millares 174 2 4 4 8" xfId="15580" xr:uid="{47161808-D932-4152-BDB1-71AFEEE19E2A}"/>
    <cellStyle name="Millares 174 2 4 4 8 2" xfId="37083" xr:uid="{FAED5175-4E37-4F3E-8D45-86CE4789A784}"/>
    <cellStyle name="Millares 174 2 4 4 9" xfId="22185" xr:uid="{8B69B7F8-9F15-4161-AC88-129302C27CC9}"/>
    <cellStyle name="Millares 174 2 4 5" xfId="947" xr:uid="{97E56184-2E5E-493B-8C37-512BD0478E39}"/>
    <cellStyle name="Millares 174 2 4 5 2" xfId="3776" xr:uid="{AAFCF390-CC75-45ED-9E82-D66FE4D35460}"/>
    <cellStyle name="Millares 174 2 4 5 2 2" xfId="12042" xr:uid="{88D0EA3F-BE11-4D5F-8550-BC67B71340E4}"/>
    <cellStyle name="Millares 174 2 4 5 2 2 2" xfId="33545" xr:uid="{69A94E86-5F45-4468-9162-C14CA49ED04A}"/>
    <cellStyle name="Millares 174 2 4 5 2 3" xfId="18677" xr:uid="{AC32A5F6-9BD2-4735-9791-0A41D75059CF}"/>
    <cellStyle name="Millares 174 2 4 5 2 3 2" xfId="40180" xr:uid="{638D6071-BC2A-48A0-B6AD-C7C5BA2C41D0}"/>
    <cellStyle name="Millares 174 2 4 5 2 4" xfId="25282" xr:uid="{995B2BEE-2207-44E9-BFE4-BF537BDCE74E}"/>
    <cellStyle name="Millares 174 2 4 5 2 5" xfId="46785" xr:uid="{6BD04192-8973-4E66-B8EF-5381634676E8}"/>
    <cellStyle name="Millares 174 2 4 5 2 6" xfId="53389" xr:uid="{5975B194-34D9-48AC-9B24-DF2719646816}"/>
    <cellStyle name="Millares 174 2 4 5 3" xfId="5915" xr:uid="{C90E0FA0-603F-4975-84AA-034624610075}"/>
    <cellStyle name="Millares 174 2 4 5 3 2" xfId="14181" xr:uid="{4B013C92-F940-40F5-AD4D-D7EFBE8B997D}"/>
    <cellStyle name="Millares 174 2 4 5 3 2 2" xfId="35684" xr:uid="{8AF6C89E-ECAE-486E-AC93-902AAB327100}"/>
    <cellStyle name="Millares 174 2 4 5 3 3" xfId="20816" xr:uid="{5AFB6EA8-9A2B-4C11-B1CA-410B3426AA85}"/>
    <cellStyle name="Millares 174 2 4 5 3 3 2" xfId="42319" xr:uid="{503E4B15-08CC-424E-9688-0EE46779E761}"/>
    <cellStyle name="Millares 174 2 4 5 3 4" xfId="27421" xr:uid="{4A023960-457D-44D2-81D1-7C44C913F395}"/>
    <cellStyle name="Millares 174 2 4 5 3 5" xfId="48924" xr:uid="{8E77FEB9-603D-46D6-A69B-76A2B02F244B}"/>
    <cellStyle name="Millares 174 2 4 5 3 6" xfId="55528" xr:uid="{ED9A8262-C13F-414B-AAF1-0F8A7DFAC8F6}"/>
    <cellStyle name="Millares 174 2 4 5 4" xfId="7556" xr:uid="{8C0D7D38-F720-4BEB-B408-00B7BA5C47EF}"/>
    <cellStyle name="Millares 174 2 4 5 4 2" xfId="29059" xr:uid="{49793C7B-25C1-45B5-AFAE-30AF7054D3BA}"/>
    <cellStyle name="Millares 174 2 4 5 5" xfId="9213" xr:uid="{4A977048-76CA-406F-9860-CBF8DA401C4E}"/>
    <cellStyle name="Millares 174 2 4 5 5 2" xfId="30716" xr:uid="{346478E7-9AB2-46A2-8DA0-3D4514E7AA8A}"/>
    <cellStyle name="Millares 174 2 4 5 6" xfId="15848" xr:uid="{9418E8D7-EB44-4977-A744-CF6C69CF2C0C}"/>
    <cellStyle name="Millares 174 2 4 5 6 2" xfId="37351" xr:uid="{441BCB69-5E21-466E-B69C-28EE8643193B}"/>
    <cellStyle name="Millares 174 2 4 5 7" xfId="22453" xr:uid="{B303BE4B-09C1-443E-B7D5-7B6D4B8002A2}"/>
    <cellStyle name="Millares 174 2 4 5 8" xfId="43956" xr:uid="{82ABB02D-D708-4F29-92ED-80E289B3EF68}"/>
    <cellStyle name="Millares 174 2 4 5 9" xfId="50560" xr:uid="{53A3991F-02F7-417D-9A24-4E15903C290A}"/>
    <cellStyle name="Millares 174 2 4 6" xfId="1208" xr:uid="{93F9AD19-DCEF-4EF3-A9E1-205F44B99861}"/>
    <cellStyle name="Millares 174 2 4 6 2" xfId="4037" xr:uid="{50C87DE9-6FC8-4700-9AC2-8EF7A21D26C2}"/>
    <cellStyle name="Millares 174 2 4 6 2 2" xfId="12303" xr:uid="{1F31D79E-4709-4EE4-A167-77FC080A57E4}"/>
    <cellStyle name="Millares 174 2 4 6 2 2 2" xfId="33806" xr:uid="{ECEF7E29-CC79-41CE-81B0-7C29FC72AFBA}"/>
    <cellStyle name="Millares 174 2 4 6 2 3" xfId="18938" xr:uid="{04468ECA-C637-43BB-A479-C8ECD6BAD119}"/>
    <cellStyle name="Millares 174 2 4 6 2 3 2" xfId="40441" xr:uid="{120D101E-74AD-42C1-B246-28F5AD59D40E}"/>
    <cellStyle name="Millares 174 2 4 6 2 4" xfId="25543" xr:uid="{4F54D7C8-2184-4E6C-837F-31931035E127}"/>
    <cellStyle name="Millares 174 2 4 6 2 5" xfId="47046" xr:uid="{A733613E-4069-4595-90B7-E4F2892732E6}"/>
    <cellStyle name="Millares 174 2 4 6 2 6" xfId="53650" xr:uid="{DE4384FF-B286-4DD9-99CE-874B9EE8D7F6}"/>
    <cellStyle name="Millares 174 2 4 6 3" xfId="6176" xr:uid="{51BF41C7-FC00-4E72-BCD8-F642D5012B68}"/>
    <cellStyle name="Millares 174 2 4 6 3 2" xfId="14442" xr:uid="{6E42D22F-692A-47F7-BA10-04928C7563F2}"/>
    <cellStyle name="Millares 174 2 4 6 3 2 2" xfId="35945" xr:uid="{70937B9E-6FC2-4B1F-B873-9DC6A9B898AC}"/>
    <cellStyle name="Millares 174 2 4 6 3 3" xfId="21077" xr:uid="{DA1F5998-DD9D-48D5-ADD7-577BDE069265}"/>
    <cellStyle name="Millares 174 2 4 6 3 3 2" xfId="42580" xr:uid="{D0F7371C-6EE8-45F7-82A7-BADDA228561F}"/>
    <cellStyle name="Millares 174 2 4 6 3 4" xfId="27682" xr:uid="{2F12675B-1542-4A99-AFEC-2AF61CAB138A}"/>
    <cellStyle name="Millares 174 2 4 6 3 5" xfId="49185" xr:uid="{EAF349D6-B637-47B3-81E7-4F98138C4D7F}"/>
    <cellStyle name="Millares 174 2 4 6 3 6" xfId="55789" xr:uid="{5C3C7850-5382-4610-82B6-509AF3E924D1}"/>
    <cellStyle name="Millares 174 2 4 6 4" xfId="7817" xr:uid="{DC634717-74EF-47C4-B511-9FCEA0CAE7DF}"/>
    <cellStyle name="Millares 174 2 4 6 4 2" xfId="29320" xr:uid="{76EB9649-28C5-46D7-97B7-802C08BD291D}"/>
    <cellStyle name="Millares 174 2 4 6 5" xfId="9474" xr:uid="{BDB81695-B196-4BA6-B02E-C5D2A81B22FB}"/>
    <cellStyle name="Millares 174 2 4 6 5 2" xfId="30977" xr:uid="{A94C578C-EFE6-446A-995E-C9C2AD46CB3C}"/>
    <cellStyle name="Millares 174 2 4 6 6" xfId="16109" xr:uid="{09A9EAC3-0A1E-4FBE-991F-AF87D4E824BA}"/>
    <cellStyle name="Millares 174 2 4 6 6 2" xfId="37612" xr:uid="{6FC4B80F-E18A-4712-9220-31AA44BE34E8}"/>
    <cellStyle name="Millares 174 2 4 6 7" xfId="22714" xr:uid="{BDFEB9B8-0FDE-4A94-907B-ABE120D9716A}"/>
    <cellStyle name="Millares 174 2 4 6 8" xfId="44217" xr:uid="{1C76A376-4560-4156-9922-38894CB8E8F8}"/>
    <cellStyle name="Millares 174 2 4 6 9" xfId="50821" xr:uid="{32D07577-3B14-4A9B-B248-796E5B0694D1}"/>
    <cellStyle name="Millares 174 2 4 7" xfId="1896" xr:uid="{CD75DC7D-8307-4C0D-9D34-7BA995A6D66A}"/>
    <cellStyle name="Millares 174 2 4 7 2" xfId="10162" xr:uid="{B0788261-2006-4FD5-9835-4DA96C431E0B}"/>
    <cellStyle name="Millares 174 2 4 7 2 2" xfId="31665" xr:uid="{9C80E411-363B-49D4-B5F6-74835DB76740}"/>
    <cellStyle name="Millares 174 2 4 7 3" xfId="16797" xr:uid="{7C558593-1B8E-41E9-A1FE-8EB5E0350C0F}"/>
    <cellStyle name="Millares 174 2 4 7 3 2" xfId="38300" xr:uid="{0BEBED3F-39F4-4290-A6FB-9330F5B4936F}"/>
    <cellStyle name="Millares 174 2 4 7 4" xfId="23402" xr:uid="{E1BBDCAA-5D05-4C29-B22B-0D1164044ABD}"/>
    <cellStyle name="Millares 174 2 4 7 5" xfId="44905" xr:uid="{0CC2C88A-80C1-4464-B23B-63FCE057D686}"/>
    <cellStyle name="Millares 174 2 4 7 6" xfId="51509" xr:uid="{D63E9512-5134-45A7-B03C-E8485FBA7941}"/>
    <cellStyle name="Millares 174 2 4 8" xfId="2581" xr:uid="{6B716CFC-EB6A-454E-8739-CB78F21C13E5}"/>
    <cellStyle name="Millares 174 2 4 8 2" xfId="10847" xr:uid="{1E3B025D-6E06-4287-9DF7-D843031F096A}"/>
    <cellStyle name="Millares 174 2 4 8 2 2" xfId="32350" xr:uid="{E05F143F-AC07-4D93-9485-9351F4628702}"/>
    <cellStyle name="Millares 174 2 4 8 3" xfId="17482" xr:uid="{9EAEA447-580F-4B5F-8F90-3C4675B646D1}"/>
    <cellStyle name="Millares 174 2 4 8 3 2" xfId="38985" xr:uid="{582789FA-CCE1-482F-8795-EEBBA289CB15}"/>
    <cellStyle name="Millares 174 2 4 8 4" xfId="24087" xr:uid="{8D2D652A-B878-4281-BD82-BD998A91FC66}"/>
    <cellStyle name="Millares 174 2 4 8 5" xfId="45590" xr:uid="{7CAFE199-00C9-4CD9-B806-3E5D76C20B39}"/>
    <cellStyle name="Millares 174 2 4 8 6" xfId="52194" xr:uid="{3BCB5170-41CB-4595-A37F-A028FB68BD05}"/>
    <cellStyle name="Millares 174 2 4 9" xfId="3092" xr:uid="{017C267B-C6CD-423E-ABAD-F2AC908E6FE8}"/>
    <cellStyle name="Millares 174 2 4 9 2" xfId="11358" xr:uid="{CC1C6DC5-B28D-444A-86A5-8F12CB45BBFE}"/>
    <cellStyle name="Millares 174 2 4 9 2 2" xfId="32861" xr:uid="{66EC05DA-9D92-443C-AB62-9E55B6B71F03}"/>
    <cellStyle name="Millares 174 2 4 9 3" xfId="17993" xr:uid="{7B4255A8-EEA3-4A8C-A646-FF97C3D3221C}"/>
    <cellStyle name="Millares 174 2 4 9 3 2" xfId="39496" xr:uid="{BE7A2F39-78D5-4806-8E3E-F01A5E09BE77}"/>
    <cellStyle name="Millares 174 2 4 9 4" xfId="24598" xr:uid="{7259DE57-E283-41B9-8453-4C9032D11DBD}"/>
    <cellStyle name="Millares 174 2 4 9 5" xfId="46101" xr:uid="{1AFD6B10-552B-4D24-8630-63691639D24F}"/>
    <cellStyle name="Millares 174 2 4 9 6" xfId="52705" xr:uid="{B9DDE842-3761-4755-921C-91FD03B6B129}"/>
    <cellStyle name="Millares 174 2 5" xfId="243" xr:uid="{D6DBF277-5005-49FA-AA37-983635603777}"/>
    <cellStyle name="Millares 174 2 5 10" xfId="4757" xr:uid="{13EE18CC-1948-421E-9C05-036BADB82F4F}"/>
    <cellStyle name="Millares 174 2 5 10 2" xfId="13023" xr:uid="{D4E32192-77B9-48C6-A112-469E0B1CBFF9}"/>
    <cellStyle name="Millares 174 2 5 10 2 2" xfId="34526" xr:uid="{D7E9BB1D-7769-45C5-A38A-5F7084C8BAF6}"/>
    <cellStyle name="Millares 174 2 5 10 3" xfId="19658" xr:uid="{35D9B3FE-760C-4CB0-863D-5567AD6668F8}"/>
    <cellStyle name="Millares 174 2 5 10 3 2" xfId="41161" xr:uid="{8CFC3491-436F-49B8-AB23-2B373FAC0EC7}"/>
    <cellStyle name="Millares 174 2 5 10 4" xfId="26263" xr:uid="{B2DF1E8A-0C75-40D7-9CC0-AF26CBC77A6A}"/>
    <cellStyle name="Millares 174 2 5 10 5" xfId="47766" xr:uid="{75E23663-CBBB-4375-AD01-445F480E8511}"/>
    <cellStyle name="Millares 174 2 5 10 6" xfId="54370" xr:uid="{7FF6894A-28AC-4830-9B61-05810989ACB7}"/>
    <cellStyle name="Millares 174 2 5 11" xfId="5260" xr:uid="{58CD84CB-9B4E-424C-81D5-88C3AEDB53E2}"/>
    <cellStyle name="Millares 174 2 5 11 2" xfId="13526" xr:uid="{A69EE8CF-0DC8-46C2-B100-393FFCCA6C2E}"/>
    <cellStyle name="Millares 174 2 5 11 2 2" xfId="35029" xr:uid="{61F48879-D1A1-48F4-ABAA-8A742411B4EF}"/>
    <cellStyle name="Millares 174 2 5 11 3" xfId="20161" xr:uid="{4F837CB0-B465-4011-B4C4-D9BA98B9DBD6}"/>
    <cellStyle name="Millares 174 2 5 11 3 2" xfId="41664" xr:uid="{135A2568-FDE3-4B93-B31A-8377DD2AA0C5}"/>
    <cellStyle name="Millares 174 2 5 11 4" xfId="26766" xr:uid="{68728267-BE38-48F9-B6A9-AEE4F8D069D1}"/>
    <cellStyle name="Millares 174 2 5 11 5" xfId="48269" xr:uid="{5CA6EE86-9FA1-4FBE-BD51-DCD9E054BD4B}"/>
    <cellStyle name="Millares 174 2 5 11 6" xfId="54873" xr:uid="{0E9ECA24-B8EE-4109-9A15-4F8785D57D49}"/>
    <cellStyle name="Millares 174 2 5 12" xfId="6901" xr:uid="{7D2D0219-931E-4D7F-A31C-B912F789D59B}"/>
    <cellStyle name="Millares 174 2 5 12 2" xfId="28404" xr:uid="{5FE28046-9DE4-4FAA-A595-0B31EA4ABFD6}"/>
    <cellStyle name="Millares 174 2 5 13" xfId="8556" xr:uid="{1B1DC428-D90F-49A5-A139-D8C9171464EA}"/>
    <cellStyle name="Millares 174 2 5 13 2" xfId="30059" xr:uid="{7C724DFC-872C-454E-8569-B0D940B87266}"/>
    <cellStyle name="Millares 174 2 5 14" xfId="15194" xr:uid="{DA5FCAB5-C2CD-43B9-9AB0-79F14CCEF520}"/>
    <cellStyle name="Millares 174 2 5 14 2" xfId="36697" xr:uid="{2FE76DCA-D0F5-4F76-9408-477BECE8E720}"/>
    <cellStyle name="Millares 174 2 5 15" xfId="21799" xr:uid="{845BE1C7-95E8-48E7-8EF2-744006E6A99A}"/>
    <cellStyle name="Millares 174 2 5 16" xfId="43302" xr:uid="{0669D102-A2B8-4984-8CBD-A82E6B72E5C0}"/>
    <cellStyle name="Millares 174 2 5 17" xfId="49906" xr:uid="{EF9C6C93-8DED-4AAB-9000-93C30FE817AB}"/>
    <cellStyle name="Millares 174 2 5 2" xfId="554" xr:uid="{43B7A73C-E2E8-4CC7-8B80-338A3EAFF6A9}"/>
    <cellStyle name="Millares 174 2 5 2 10" xfId="7165" xr:uid="{FF37C640-4D60-4FF2-B3D6-7F573A9319C4}"/>
    <cellStyle name="Millares 174 2 5 2 10 2" xfId="28668" xr:uid="{6AD6B66E-1CF8-4EC0-A666-4DF59437AA0D}"/>
    <cellStyle name="Millares 174 2 5 2 11" xfId="8821" xr:uid="{4C7314EC-35DE-4FF1-8350-F5FB4F4BDDBD}"/>
    <cellStyle name="Millares 174 2 5 2 11 2" xfId="30324" xr:uid="{D6BE276F-F9F5-4595-9241-DD2EAC462737}"/>
    <cellStyle name="Millares 174 2 5 2 12" xfId="15457" xr:uid="{05926510-EFBF-4CCC-B0F5-37822A4C6F10}"/>
    <cellStyle name="Millares 174 2 5 2 12 2" xfId="36960" xr:uid="{2E2E20F7-58F1-4CCD-93BB-D9833126E365}"/>
    <cellStyle name="Millares 174 2 5 2 13" xfId="22062" xr:uid="{D6A600EC-35C0-4629-8BDD-16C7F641AC76}"/>
    <cellStyle name="Millares 174 2 5 2 14" xfId="43565" xr:uid="{45B4108E-C027-44BD-BBED-C379BD092E69}"/>
    <cellStyle name="Millares 174 2 5 2 15" xfId="50169" xr:uid="{BF5B33A7-8303-444A-9F88-417BCF791B54}"/>
    <cellStyle name="Millares 174 2 5 2 2" xfId="836" xr:uid="{D1F86A3D-5E42-454F-9BB9-FA18551DCA6C}"/>
    <cellStyle name="Millares 174 2 5 2 2 10" xfId="15737" xr:uid="{262AA32C-C337-437E-BCBB-C16FEC316F1D}"/>
    <cellStyle name="Millares 174 2 5 2 2 10 2" xfId="37240" xr:uid="{54647ED6-A3D0-452D-BD89-86243573390C}"/>
    <cellStyle name="Millares 174 2 5 2 2 11" xfId="22342" xr:uid="{B163488B-79BB-409C-9B4C-153AE04F4766}"/>
    <cellStyle name="Millares 174 2 5 2 2 12" xfId="43845" xr:uid="{DE626AC5-11A0-46BB-8C44-0E6D25C4839B}"/>
    <cellStyle name="Millares 174 2 5 2 2 13" xfId="50449" xr:uid="{91B2E208-F750-4122-AA28-F00B6E6021D1}"/>
    <cellStyle name="Millares 174 2 5 2 2 2" xfId="1782" xr:uid="{817089F2-A9F9-4FEE-BFEE-D2176B6F03E0}"/>
    <cellStyle name="Millares 174 2 5 2 2 2 2" xfId="4611" xr:uid="{A6736C63-2F9A-4364-A280-A80659C67D2F}"/>
    <cellStyle name="Millares 174 2 5 2 2 2 2 2" xfId="12877" xr:uid="{B84CEFA0-9A7E-4B2C-9FAF-D3BAE5AC9AB4}"/>
    <cellStyle name="Millares 174 2 5 2 2 2 2 2 2" xfId="34380" xr:uid="{D01B76FA-52CC-46BD-8927-54869ACA1FA5}"/>
    <cellStyle name="Millares 174 2 5 2 2 2 2 3" xfId="19512" xr:uid="{5B221499-39A5-45F9-9BAB-E78BFFB48AEE}"/>
    <cellStyle name="Millares 174 2 5 2 2 2 2 3 2" xfId="41015" xr:uid="{FF148692-5230-4833-91B4-EE994D557278}"/>
    <cellStyle name="Millares 174 2 5 2 2 2 2 4" xfId="26117" xr:uid="{4612E8E7-E795-475B-A2D5-2EF6FB0667D6}"/>
    <cellStyle name="Millares 174 2 5 2 2 2 2 5" xfId="47620" xr:uid="{7CCF3FC0-234F-4F13-BD41-BC8F2399F237}"/>
    <cellStyle name="Millares 174 2 5 2 2 2 2 6" xfId="54224" xr:uid="{806057A8-D6A8-421B-9A2D-CB1251E1E139}"/>
    <cellStyle name="Millares 174 2 5 2 2 2 3" xfId="6750" xr:uid="{7D4A2234-2E94-4584-B08C-BF06EAC2B6DC}"/>
    <cellStyle name="Millares 174 2 5 2 2 2 3 2" xfId="15016" xr:uid="{34361929-5D3F-4EF3-B5DC-78D424E2B83B}"/>
    <cellStyle name="Millares 174 2 5 2 2 2 3 2 2" xfId="36519" xr:uid="{3C9F8BAD-45FB-49C2-9D64-2DC2F873A2ED}"/>
    <cellStyle name="Millares 174 2 5 2 2 2 3 3" xfId="21651" xr:uid="{EEDF7CA4-14B3-4C87-AF43-CB468A2D0BE4}"/>
    <cellStyle name="Millares 174 2 5 2 2 2 3 3 2" xfId="43154" xr:uid="{EE023F8B-CA3B-4E57-90FB-4181494CBC81}"/>
    <cellStyle name="Millares 174 2 5 2 2 2 3 4" xfId="28256" xr:uid="{B86CBC34-61E3-4364-B7C3-FC9DB923EB63}"/>
    <cellStyle name="Millares 174 2 5 2 2 2 3 5" xfId="49759" xr:uid="{347450C1-1B5C-43FC-910C-8349F89E35A7}"/>
    <cellStyle name="Millares 174 2 5 2 2 2 3 6" xfId="56363" xr:uid="{7671FFE9-7ABF-456E-8989-3242C918972C}"/>
    <cellStyle name="Millares 174 2 5 2 2 2 4" xfId="8391" xr:uid="{998AC85F-D1DC-47DC-9048-B7FC5A16C273}"/>
    <cellStyle name="Millares 174 2 5 2 2 2 4 2" xfId="29894" xr:uid="{F657A8A2-F0E0-47FB-B747-BCF2B623532A}"/>
    <cellStyle name="Millares 174 2 5 2 2 2 5" xfId="10048" xr:uid="{5043EB7F-CDDE-4F4E-B412-A32DBF4BE562}"/>
    <cellStyle name="Millares 174 2 5 2 2 2 5 2" xfId="31551" xr:uid="{E0BBE97E-1633-41E3-8E4A-3AE1DAB7AED0}"/>
    <cellStyle name="Millares 174 2 5 2 2 2 6" xfId="16683" xr:uid="{D2B5E996-4D84-46AF-AAA2-C1B30D0C82EE}"/>
    <cellStyle name="Millares 174 2 5 2 2 2 6 2" xfId="38186" xr:uid="{43DEA327-C0F3-4297-855C-867C331F93C6}"/>
    <cellStyle name="Millares 174 2 5 2 2 2 7" xfId="23288" xr:uid="{18212422-1579-493A-AC17-DA5E51469A8D}"/>
    <cellStyle name="Millares 174 2 5 2 2 2 8" xfId="44791" xr:uid="{D5B1CA94-4BA9-485A-ACE4-14EF579A3464}"/>
    <cellStyle name="Millares 174 2 5 2 2 2 9" xfId="51395" xr:uid="{AFD31E4A-A185-4E6B-A5A0-0EC83411C750}"/>
    <cellStyle name="Millares 174 2 5 2 2 3" xfId="2469" xr:uid="{23431270-2257-41AC-86E6-AC598FFCE13B}"/>
    <cellStyle name="Millares 174 2 5 2 2 3 2" xfId="10735" xr:uid="{BC977F21-03A5-483F-90AD-0CE3275E251C}"/>
    <cellStyle name="Millares 174 2 5 2 2 3 2 2" xfId="32238" xr:uid="{E0F3C256-811E-475E-B584-C390D4484FAD}"/>
    <cellStyle name="Millares 174 2 5 2 2 3 3" xfId="17370" xr:uid="{7763ACEA-BB76-43F5-9136-10D3EF1C62E2}"/>
    <cellStyle name="Millares 174 2 5 2 2 3 3 2" xfId="38873" xr:uid="{EB57447F-538C-44CF-9DFA-F3D4CD990AC5}"/>
    <cellStyle name="Millares 174 2 5 2 2 3 4" xfId="23975" xr:uid="{9B827A0F-AA1B-44DE-9693-4A9ADC449063}"/>
    <cellStyle name="Millares 174 2 5 2 2 3 5" xfId="45478" xr:uid="{A23CC267-4168-422A-9DD3-A5CA3025C654}"/>
    <cellStyle name="Millares 174 2 5 2 2 3 6" xfId="52082" xr:uid="{101BEBFE-54A0-4E9D-B782-3A32375E4A39}"/>
    <cellStyle name="Millares 174 2 5 2 2 4" xfId="2986" xr:uid="{7C43C004-0F59-4F3F-8D4D-114A3AD2A312}"/>
    <cellStyle name="Millares 174 2 5 2 2 4 2" xfId="11252" xr:uid="{F1A4E8AE-C4AE-4E21-BF48-95AEDE677BE5}"/>
    <cellStyle name="Millares 174 2 5 2 2 4 2 2" xfId="32755" xr:uid="{4BE0E26D-C351-4202-ABBD-ABACF7CAD16D}"/>
    <cellStyle name="Millares 174 2 5 2 2 4 3" xfId="17887" xr:uid="{B601C968-C4AF-4C98-8CAA-6FEAC2F31B2B}"/>
    <cellStyle name="Millares 174 2 5 2 2 4 3 2" xfId="39390" xr:uid="{121005B8-2134-4536-87E7-D19B1EA360BD}"/>
    <cellStyle name="Millares 174 2 5 2 2 4 4" xfId="24492" xr:uid="{F56F5A07-0970-4005-8CA9-80DBE5EEE1CE}"/>
    <cellStyle name="Millares 174 2 5 2 2 4 5" xfId="45995" xr:uid="{C4F13152-FA69-4906-B665-318A1726710F}"/>
    <cellStyle name="Millares 174 2 5 2 2 4 6" xfId="52599" xr:uid="{FAA62F7D-EC65-4437-879C-8501036A7D4C}"/>
    <cellStyle name="Millares 174 2 5 2 2 5" xfId="3665" xr:uid="{4ADCDB83-78B4-44CF-84A1-B3E7CE0643AF}"/>
    <cellStyle name="Millares 174 2 5 2 2 5 2" xfId="11931" xr:uid="{FAFF5829-6AF3-4D38-A86D-BCB15158FC05}"/>
    <cellStyle name="Millares 174 2 5 2 2 5 2 2" xfId="33434" xr:uid="{E09A17A5-2E7D-4B69-9B8A-63777F270B51}"/>
    <cellStyle name="Millares 174 2 5 2 2 5 3" xfId="18566" xr:uid="{F45F83C3-4399-4617-8BCE-847FB0944464}"/>
    <cellStyle name="Millares 174 2 5 2 2 5 3 2" xfId="40069" xr:uid="{508D14E0-CE68-4229-B0B1-F986D245824F}"/>
    <cellStyle name="Millares 174 2 5 2 2 5 4" xfId="25171" xr:uid="{77C304F8-7422-415C-A491-341F96A3568D}"/>
    <cellStyle name="Millares 174 2 5 2 2 5 5" xfId="46674" xr:uid="{4EF343F4-C4DE-4413-A126-7F4CE2972A33}"/>
    <cellStyle name="Millares 174 2 5 2 2 5 6" xfId="53278" xr:uid="{2C890A2C-0C6C-4C6B-9987-22172F7851FB}"/>
    <cellStyle name="Millares 174 2 5 2 2 6" xfId="5130" xr:uid="{303A4246-BE0E-4552-9E8A-BF187493F827}"/>
    <cellStyle name="Millares 174 2 5 2 2 6 2" xfId="13396" xr:uid="{7FCA3A00-1E92-44AD-95B5-4A0D616DB40F}"/>
    <cellStyle name="Millares 174 2 5 2 2 6 2 2" xfId="34899" xr:uid="{0AECE4B0-D490-425B-86B9-C38D806E31B9}"/>
    <cellStyle name="Millares 174 2 5 2 2 6 3" xfId="20031" xr:uid="{F49D355C-AFBF-43FF-B24B-AE46B929076C}"/>
    <cellStyle name="Millares 174 2 5 2 2 6 3 2" xfId="41534" xr:uid="{00C2B7E4-3886-4F3D-A6FA-D71ECC655D54}"/>
    <cellStyle name="Millares 174 2 5 2 2 6 4" xfId="26636" xr:uid="{0579BCE4-B609-470F-8DA6-C8605C38B1D4}"/>
    <cellStyle name="Millares 174 2 5 2 2 6 5" xfId="48139" xr:uid="{DB8DC3BA-459D-47C6-B845-14DA44FA205F}"/>
    <cellStyle name="Millares 174 2 5 2 2 6 6" xfId="54743" xr:uid="{5B198FF0-59B0-4F15-93A5-9242C18D5CCB}"/>
    <cellStyle name="Millares 174 2 5 2 2 7" xfId="5804" xr:uid="{7B101490-B013-44BB-AD58-6ADBE3FB8852}"/>
    <cellStyle name="Millares 174 2 5 2 2 7 2" xfId="14070" xr:uid="{19894C95-134C-406A-A843-4BC883C8FB93}"/>
    <cellStyle name="Millares 174 2 5 2 2 7 2 2" xfId="35573" xr:uid="{5917AF20-02B8-4B6E-8FE8-E6EC42E2A8D3}"/>
    <cellStyle name="Millares 174 2 5 2 2 7 3" xfId="20705" xr:uid="{2594A5D7-8519-401C-B19D-F811BC9A6C16}"/>
    <cellStyle name="Millares 174 2 5 2 2 7 3 2" xfId="42208" xr:uid="{C5DB86A0-FFDF-4B0C-98E0-E19B0A1010C9}"/>
    <cellStyle name="Millares 174 2 5 2 2 7 4" xfId="27310" xr:uid="{6C8895D3-E754-4DF7-9FA3-43474BA97EEB}"/>
    <cellStyle name="Millares 174 2 5 2 2 7 5" xfId="48813" xr:uid="{1A70F2AE-1E66-4695-B752-91244E6412B3}"/>
    <cellStyle name="Millares 174 2 5 2 2 7 6" xfId="55417" xr:uid="{159521F3-6DB2-4616-90D2-0C47C99AB789}"/>
    <cellStyle name="Millares 174 2 5 2 2 8" xfId="7445" xr:uid="{8B709583-8836-4976-98AF-0B79BC3ECB07}"/>
    <cellStyle name="Millares 174 2 5 2 2 8 2" xfId="28948" xr:uid="{7D75D5E3-170A-4C86-A262-42ACE4169096}"/>
    <cellStyle name="Millares 174 2 5 2 2 9" xfId="9102" xr:uid="{E1B91D23-6CED-4940-B3B9-6E545E92F163}"/>
    <cellStyle name="Millares 174 2 5 2 2 9 2" xfId="30605" xr:uid="{3486836E-0B0D-4848-A291-F8D40435DF5B}"/>
    <cellStyle name="Millares 174 2 5 2 3" xfId="1106" xr:uid="{1774F558-8BDA-45A3-9064-B4CBAA184655}"/>
    <cellStyle name="Millares 174 2 5 2 3 2" xfId="3935" xr:uid="{092EFB7B-A589-414C-AA14-DDF0D590A3F2}"/>
    <cellStyle name="Millares 174 2 5 2 3 2 2" xfId="12201" xr:uid="{1B4ACD6F-7AE8-489B-9F61-6666BA8A0051}"/>
    <cellStyle name="Millares 174 2 5 2 3 2 2 2" xfId="33704" xr:uid="{37599BCC-65D3-4B26-A463-D13970EFA243}"/>
    <cellStyle name="Millares 174 2 5 2 3 2 3" xfId="18836" xr:uid="{A09C0871-F94F-4CE1-AB63-2F19BF7A02C5}"/>
    <cellStyle name="Millares 174 2 5 2 3 2 3 2" xfId="40339" xr:uid="{17134030-75F4-47B7-946C-FDF7C67127D0}"/>
    <cellStyle name="Millares 174 2 5 2 3 2 4" xfId="25441" xr:uid="{6668DD3E-BA3A-41F4-B92B-3C02C7FE42D9}"/>
    <cellStyle name="Millares 174 2 5 2 3 2 5" xfId="46944" xr:uid="{74A250B8-CE41-4623-AD3C-D8610346FE95}"/>
    <cellStyle name="Millares 174 2 5 2 3 2 6" xfId="53548" xr:uid="{2025650D-82EC-4455-ACA8-4B9738FABBD8}"/>
    <cellStyle name="Millares 174 2 5 2 3 3" xfId="6074" xr:uid="{969495D9-70EA-4F7C-B310-7DB41EF1BFF7}"/>
    <cellStyle name="Millares 174 2 5 2 3 3 2" xfId="14340" xr:uid="{0C2DED92-71C1-43B1-B808-5055211A80BB}"/>
    <cellStyle name="Millares 174 2 5 2 3 3 2 2" xfId="35843" xr:uid="{0341C8B4-90D2-403F-842B-5392545D4D6A}"/>
    <cellStyle name="Millares 174 2 5 2 3 3 3" xfId="20975" xr:uid="{606B334E-10B5-4346-A4A0-174DC725A77C}"/>
    <cellStyle name="Millares 174 2 5 2 3 3 3 2" xfId="42478" xr:uid="{F05DE5F5-5C38-4C64-8052-DB0DC1B6890F}"/>
    <cellStyle name="Millares 174 2 5 2 3 3 4" xfId="27580" xr:uid="{2157D5FC-8AF4-4616-A1E7-EFCC5595851C}"/>
    <cellStyle name="Millares 174 2 5 2 3 3 5" xfId="49083" xr:uid="{934F1F55-CDB5-4CDC-9C63-1A4AE92C02B4}"/>
    <cellStyle name="Millares 174 2 5 2 3 3 6" xfId="55687" xr:uid="{FC66152A-E371-4967-8573-947090EAFA37}"/>
    <cellStyle name="Millares 174 2 5 2 3 4" xfId="7715" xr:uid="{99B7C758-CF01-4C0B-AD9A-DEC43F59195D}"/>
    <cellStyle name="Millares 174 2 5 2 3 4 2" xfId="29218" xr:uid="{7BBE6E35-5090-44EE-8F0F-07F4C6E23152}"/>
    <cellStyle name="Millares 174 2 5 2 3 5" xfId="9372" xr:uid="{DEEEB9DD-0799-40BB-8EF2-49347031D6B6}"/>
    <cellStyle name="Millares 174 2 5 2 3 5 2" xfId="30875" xr:uid="{B7DA4F7E-EC5B-4A24-9ABB-9918EFB2DFAB}"/>
    <cellStyle name="Millares 174 2 5 2 3 6" xfId="16007" xr:uid="{4DD163C2-90F4-4DD7-9BFB-9BBE62469422}"/>
    <cellStyle name="Millares 174 2 5 2 3 6 2" xfId="37510" xr:uid="{AB85B0F3-D108-42CC-B937-5861CAC569D2}"/>
    <cellStyle name="Millares 174 2 5 2 3 7" xfId="22612" xr:uid="{737DDF2D-EAA1-4F8A-B4A9-EEC0FF1690AF}"/>
    <cellStyle name="Millares 174 2 5 2 3 8" xfId="44115" xr:uid="{C1C0AE43-032D-4611-AE63-1C9983B97049}"/>
    <cellStyle name="Millares 174 2 5 2 3 9" xfId="50719" xr:uid="{0DF31751-3C8F-4F85-9245-8006018659AB}"/>
    <cellStyle name="Millares 174 2 5 2 4" xfId="1502" xr:uid="{395363D6-A457-41E4-8785-3C6D0C75DCFE}"/>
    <cellStyle name="Millares 174 2 5 2 4 2" xfId="4331" xr:uid="{AE63C198-66B6-40A7-A943-F9FB18251435}"/>
    <cellStyle name="Millares 174 2 5 2 4 2 2" xfId="12597" xr:uid="{80ADD4B5-ECF1-403F-B248-8E4154ACF64E}"/>
    <cellStyle name="Millares 174 2 5 2 4 2 2 2" xfId="34100" xr:uid="{7BEEC8B7-21C7-4437-9D88-BEE69929C12D}"/>
    <cellStyle name="Millares 174 2 5 2 4 2 3" xfId="19232" xr:uid="{B935C380-0789-4186-BD3B-9B248CCB712B}"/>
    <cellStyle name="Millares 174 2 5 2 4 2 3 2" xfId="40735" xr:uid="{CFB108E2-7DBC-4F3C-972C-41283BA356F3}"/>
    <cellStyle name="Millares 174 2 5 2 4 2 4" xfId="25837" xr:uid="{E5552489-8853-4DBC-B96B-FD5FC5A9E48A}"/>
    <cellStyle name="Millares 174 2 5 2 4 2 5" xfId="47340" xr:uid="{62D3FE57-1971-4B40-AA0B-B457A3BC8228}"/>
    <cellStyle name="Millares 174 2 5 2 4 2 6" xfId="53944" xr:uid="{F9C12EFA-A712-430B-A5D0-4F97F5E9D9C6}"/>
    <cellStyle name="Millares 174 2 5 2 4 3" xfId="6470" xr:uid="{F3F2BD29-E24A-4B6E-8FC0-7EC6E000E594}"/>
    <cellStyle name="Millares 174 2 5 2 4 3 2" xfId="14736" xr:uid="{B5F3B4DB-355B-473F-B68B-4BE0E327EEF2}"/>
    <cellStyle name="Millares 174 2 5 2 4 3 2 2" xfId="36239" xr:uid="{75B0BE89-EEE3-43E5-BBD0-7E4C43C6DB25}"/>
    <cellStyle name="Millares 174 2 5 2 4 3 3" xfId="21371" xr:uid="{2DD95C74-7D9A-4D38-87F0-CB9DA3BDC45C}"/>
    <cellStyle name="Millares 174 2 5 2 4 3 3 2" xfId="42874" xr:uid="{E3B3D49F-13A2-4497-A56B-569C28CA5439}"/>
    <cellStyle name="Millares 174 2 5 2 4 3 4" xfId="27976" xr:uid="{EE07E024-9429-40AE-A7CF-AA3E0E3E1BC5}"/>
    <cellStyle name="Millares 174 2 5 2 4 3 5" xfId="49479" xr:uid="{D6E89E2F-F2D0-4209-8612-C47854B739FF}"/>
    <cellStyle name="Millares 174 2 5 2 4 3 6" xfId="56083" xr:uid="{67074E37-CCC8-4AF7-9896-B4A821D1C280}"/>
    <cellStyle name="Millares 174 2 5 2 4 4" xfId="8111" xr:uid="{091F9B8B-DE56-4045-8A89-4326DD0849D8}"/>
    <cellStyle name="Millares 174 2 5 2 4 4 2" xfId="29614" xr:uid="{AA808CF3-5122-4ED4-A57F-2B6D123BBDFF}"/>
    <cellStyle name="Millares 174 2 5 2 4 5" xfId="9768" xr:uid="{53A9A669-DE71-4A1C-A6B9-D219F20BA8BB}"/>
    <cellStyle name="Millares 174 2 5 2 4 5 2" xfId="31271" xr:uid="{27A08EFC-B632-41A6-B76C-4F099D748AD9}"/>
    <cellStyle name="Millares 174 2 5 2 4 6" xfId="16403" xr:uid="{30581CA7-0450-4EF4-90DE-8A28BB050F3E}"/>
    <cellStyle name="Millares 174 2 5 2 4 6 2" xfId="37906" xr:uid="{743457C7-EFFA-48D5-9478-99A4BAD8DCEB}"/>
    <cellStyle name="Millares 174 2 5 2 4 7" xfId="23008" xr:uid="{26F9BC7B-1FA1-436C-93A0-4DCDABD0F44A}"/>
    <cellStyle name="Millares 174 2 5 2 4 8" xfId="44511" xr:uid="{BC7E07B6-BA0D-48E5-808C-1FB646DAF2A3}"/>
    <cellStyle name="Millares 174 2 5 2 4 9" xfId="51115" xr:uid="{4B646017-7288-4E03-99AA-FC43D6933A47}"/>
    <cellStyle name="Millares 174 2 5 2 5" xfId="2189" xr:uid="{4AED9259-7578-4147-8B15-D8CDCE4B0CBB}"/>
    <cellStyle name="Millares 174 2 5 2 5 2" xfId="10455" xr:uid="{47F9E971-A194-4DCE-84B3-FF5CD779D4ED}"/>
    <cellStyle name="Millares 174 2 5 2 5 2 2" xfId="31958" xr:uid="{D907822D-72AE-40AC-B090-9912F2CB458B}"/>
    <cellStyle name="Millares 174 2 5 2 5 3" xfId="17090" xr:uid="{463DA2E0-79BD-4E4E-BCA0-8E39FB9AF789}"/>
    <cellStyle name="Millares 174 2 5 2 5 3 2" xfId="38593" xr:uid="{B270594C-2C6A-4E4B-98D9-7443C32345FF}"/>
    <cellStyle name="Millares 174 2 5 2 5 4" xfId="23695" xr:uid="{196C74EE-08BA-4547-916F-272055D7A057}"/>
    <cellStyle name="Millares 174 2 5 2 5 5" xfId="45198" xr:uid="{336D4F4C-98BF-4EFF-875D-22406A9A5C03}"/>
    <cellStyle name="Millares 174 2 5 2 5 6" xfId="51802" xr:uid="{BB78690B-07EF-4321-89DD-4FC2A6BB665E}"/>
    <cellStyle name="Millares 174 2 5 2 6" xfId="2735" xr:uid="{DAB2867B-D060-4F83-B176-E0A9CF53294B}"/>
    <cellStyle name="Millares 174 2 5 2 6 2" xfId="11001" xr:uid="{59BA7CB2-5553-4B34-9415-09728FE9F68D}"/>
    <cellStyle name="Millares 174 2 5 2 6 2 2" xfId="32504" xr:uid="{611B07E0-7E2A-4F29-8FAD-638D315531FB}"/>
    <cellStyle name="Millares 174 2 5 2 6 3" xfId="17636" xr:uid="{21A6A750-2F34-4251-9A87-B191786443A7}"/>
    <cellStyle name="Millares 174 2 5 2 6 3 2" xfId="39139" xr:uid="{1E74CF6B-2B4D-44B8-AAA4-5611E931D65F}"/>
    <cellStyle name="Millares 174 2 5 2 6 4" xfId="24241" xr:uid="{35F312F3-E564-4211-A461-EAF8B18E41E5}"/>
    <cellStyle name="Millares 174 2 5 2 6 5" xfId="45744" xr:uid="{F080BC8C-90AF-48CA-876A-3476042667DB}"/>
    <cellStyle name="Millares 174 2 5 2 6 6" xfId="52348" xr:uid="{61E1DCE4-434B-4D2F-AF40-F850D5419A75}"/>
    <cellStyle name="Millares 174 2 5 2 7" xfId="3385" xr:uid="{505D50CA-7C29-4FBE-ABFC-346F3E1E279B}"/>
    <cellStyle name="Millares 174 2 5 2 7 2" xfId="11651" xr:uid="{7440BAF0-362D-4D8A-B9F6-34FEC1F1D294}"/>
    <cellStyle name="Millares 174 2 5 2 7 2 2" xfId="33154" xr:uid="{53817E11-3367-49E5-9FD6-DCBCE77F6A56}"/>
    <cellStyle name="Millares 174 2 5 2 7 3" xfId="18286" xr:uid="{09E53736-B8B1-4137-BCC5-BEF6A255C4A0}"/>
    <cellStyle name="Millares 174 2 5 2 7 3 2" xfId="39789" xr:uid="{EFA86306-E1BF-451D-8FCC-A6A272B8A333}"/>
    <cellStyle name="Millares 174 2 5 2 7 4" xfId="24891" xr:uid="{D186AE18-6376-49F5-9415-21E40F8A8928}"/>
    <cellStyle name="Millares 174 2 5 2 7 5" xfId="46394" xr:uid="{5E195083-737B-4F27-AB8B-D497D9A41370}"/>
    <cellStyle name="Millares 174 2 5 2 7 6" xfId="52998" xr:uid="{207E44CD-77AB-4560-ACF7-F2B9E65BBBD8}"/>
    <cellStyle name="Millares 174 2 5 2 8" xfId="4879" xr:uid="{A589B2D1-6989-4B9C-B6FB-A182FF4205A2}"/>
    <cellStyle name="Millares 174 2 5 2 8 2" xfId="13145" xr:uid="{194E9737-8617-4471-ACCC-70254A177901}"/>
    <cellStyle name="Millares 174 2 5 2 8 2 2" xfId="34648" xr:uid="{0B4B7A12-9D66-4E32-BD9F-A22E19D9962E}"/>
    <cellStyle name="Millares 174 2 5 2 8 3" xfId="19780" xr:uid="{C5A02698-3330-4F6F-B036-832CDCA4A01D}"/>
    <cellStyle name="Millares 174 2 5 2 8 3 2" xfId="41283" xr:uid="{FA8E8307-A798-4831-9B7F-C04A9D441E67}"/>
    <cellStyle name="Millares 174 2 5 2 8 4" xfId="26385" xr:uid="{C8C48607-C140-482E-B844-1D61C07D9A57}"/>
    <cellStyle name="Millares 174 2 5 2 8 5" xfId="47888" xr:uid="{CF68E716-41D3-48EC-9834-51E00040DC13}"/>
    <cellStyle name="Millares 174 2 5 2 8 6" xfId="54492" xr:uid="{4D75CA5B-EED4-4399-84B3-A50C48D5C923}"/>
    <cellStyle name="Millares 174 2 5 2 9" xfId="5524" xr:uid="{7BD4B2F3-E16E-441D-8770-4EFBB94BF649}"/>
    <cellStyle name="Millares 174 2 5 2 9 2" xfId="13790" xr:uid="{22393D47-8B7D-463B-B5B5-737C0E669BAE}"/>
    <cellStyle name="Millares 174 2 5 2 9 2 2" xfId="35293" xr:uid="{67269D0D-1664-4562-986D-C945FD0CEC25}"/>
    <cellStyle name="Millares 174 2 5 2 9 3" xfId="20425" xr:uid="{1527839F-1754-4BFB-8809-371E72FB4469}"/>
    <cellStyle name="Millares 174 2 5 2 9 3 2" xfId="41928" xr:uid="{CC59A2FB-BA61-4317-BA4F-4E41EEBFFA3F}"/>
    <cellStyle name="Millares 174 2 5 2 9 4" xfId="27030" xr:uid="{94885DF7-0B53-4D91-B306-C57DDA21B932}"/>
    <cellStyle name="Millares 174 2 5 2 9 5" xfId="48533" xr:uid="{D4B2FF75-0CAD-4546-A0E3-7558D47EF69B}"/>
    <cellStyle name="Millares 174 2 5 2 9 6" xfId="55137" xr:uid="{6B8144D2-9154-4274-85B3-5361439448CE}"/>
    <cellStyle name="Millares 174 2 5 3" xfId="425" xr:uid="{F5137656-59A7-45BB-8A84-FCB5525CBA42}"/>
    <cellStyle name="Millares 174 2 5 3 10" xfId="15328" xr:uid="{BF8C0ADE-CD07-4225-B748-D1BB27505258}"/>
    <cellStyle name="Millares 174 2 5 3 10 2" xfId="36831" xr:uid="{D1828B3A-2C5B-4B30-8536-EC508CB6522A}"/>
    <cellStyle name="Millares 174 2 5 3 11" xfId="21933" xr:uid="{310C73BE-B3E4-4BB2-8E3E-81E329A50881}"/>
    <cellStyle name="Millares 174 2 5 3 12" xfId="43436" xr:uid="{644D4FF1-FEDF-4927-8638-42908E27CD71}"/>
    <cellStyle name="Millares 174 2 5 3 13" xfId="50040" xr:uid="{CCF84743-2894-472A-921B-BDE099E0C129}"/>
    <cellStyle name="Millares 174 2 5 3 2" xfId="1373" xr:uid="{ABBBA20C-F3F7-45FA-B21A-F33E3D5A02D4}"/>
    <cellStyle name="Millares 174 2 5 3 2 2" xfId="4202" xr:uid="{9D03E767-C4B6-49AD-8F08-AF4DC653D4D4}"/>
    <cellStyle name="Millares 174 2 5 3 2 2 2" xfId="12468" xr:uid="{8B5D247D-1B04-4175-8A34-A2D188103254}"/>
    <cellStyle name="Millares 174 2 5 3 2 2 2 2" xfId="33971" xr:uid="{6A175527-F9C8-4965-A19A-4A41C73811C6}"/>
    <cellStyle name="Millares 174 2 5 3 2 2 3" xfId="19103" xr:uid="{D89DCE09-F18D-412D-A6A3-3607B5BCEF63}"/>
    <cellStyle name="Millares 174 2 5 3 2 2 3 2" xfId="40606" xr:uid="{B0C2BF4D-5008-419B-9B42-B4AB796E1425}"/>
    <cellStyle name="Millares 174 2 5 3 2 2 4" xfId="25708" xr:uid="{7548E6FE-40CD-48BA-B9AB-B6AFB3F8DF42}"/>
    <cellStyle name="Millares 174 2 5 3 2 2 5" xfId="47211" xr:uid="{FEAD9452-242F-4609-B0F4-3EBC0DB955A7}"/>
    <cellStyle name="Millares 174 2 5 3 2 2 6" xfId="53815" xr:uid="{1BC6C189-2F58-4BA7-B65B-5B2B30FE13F3}"/>
    <cellStyle name="Millares 174 2 5 3 2 3" xfId="6341" xr:uid="{04AD3086-7B58-46AB-BDB7-65EDF1B26F64}"/>
    <cellStyle name="Millares 174 2 5 3 2 3 2" xfId="14607" xr:uid="{17FFB37E-6D2E-44AA-9635-11645E8D8861}"/>
    <cellStyle name="Millares 174 2 5 3 2 3 2 2" xfId="36110" xr:uid="{626352AF-B7FB-4BA0-A907-28E4841B1AB8}"/>
    <cellStyle name="Millares 174 2 5 3 2 3 3" xfId="21242" xr:uid="{9E81EB14-F5C8-4D6D-A6A7-944B109E09F2}"/>
    <cellStyle name="Millares 174 2 5 3 2 3 3 2" xfId="42745" xr:uid="{79014E2D-1006-471C-8764-4B1FDAFA5D85}"/>
    <cellStyle name="Millares 174 2 5 3 2 3 4" xfId="27847" xr:uid="{1BB14558-6977-4821-A072-81310144E194}"/>
    <cellStyle name="Millares 174 2 5 3 2 3 5" xfId="49350" xr:uid="{ED696263-DF4E-4F53-A1E3-693FA5F48ECF}"/>
    <cellStyle name="Millares 174 2 5 3 2 3 6" xfId="55954" xr:uid="{F8D2A39B-5F01-4CDD-9377-11594DB4A7DF}"/>
    <cellStyle name="Millares 174 2 5 3 2 4" xfId="7982" xr:uid="{6CA9B3B6-0693-4907-A360-2F78F2F4FEC8}"/>
    <cellStyle name="Millares 174 2 5 3 2 4 2" xfId="29485" xr:uid="{16DF8595-7EA9-4100-8A1E-FA64F4186D7F}"/>
    <cellStyle name="Millares 174 2 5 3 2 5" xfId="9639" xr:uid="{C09E1ACB-7062-445A-A99B-A67B09B63380}"/>
    <cellStyle name="Millares 174 2 5 3 2 5 2" xfId="31142" xr:uid="{4FDF21AE-6E53-46F1-864C-3DDA2491CC37}"/>
    <cellStyle name="Millares 174 2 5 3 2 6" xfId="16274" xr:uid="{125DF0E3-C85F-42E0-99B6-17C7802C7C7D}"/>
    <cellStyle name="Millares 174 2 5 3 2 6 2" xfId="37777" xr:uid="{7D2B675C-A44F-4D33-A51F-A47057AD2552}"/>
    <cellStyle name="Millares 174 2 5 3 2 7" xfId="22879" xr:uid="{C8056032-C62B-4484-843D-99D03109C095}"/>
    <cellStyle name="Millares 174 2 5 3 2 8" xfId="44382" xr:uid="{6D4FFB37-D1BB-4867-A208-CD7BDBA129F3}"/>
    <cellStyle name="Millares 174 2 5 3 2 9" xfId="50986" xr:uid="{0BB88EB2-864A-4B73-BB85-7320A0AD45F9}"/>
    <cellStyle name="Millares 174 2 5 3 3" xfId="2060" xr:uid="{01F50521-57B2-42B0-9D61-ABEB0D3C22E9}"/>
    <cellStyle name="Millares 174 2 5 3 3 2" xfId="10326" xr:uid="{5383C7D8-ECED-41D1-A18C-1A2CA8647633}"/>
    <cellStyle name="Millares 174 2 5 3 3 2 2" xfId="31829" xr:uid="{15EC8C7B-E5D7-4A0C-86A2-6D2036A4B803}"/>
    <cellStyle name="Millares 174 2 5 3 3 3" xfId="16961" xr:uid="{90AEDF97-A8D3-465C-B23F-93149EE07E8A}"/>
    <cellStyle name="Millares 174 2 5 3 3 3 2" xfId="38464" xr:uid="{2484C453-13F9-44A5-91E3-BBE68258E4F7}"/>
    <cellStyle name="Millares 174 2 5 3 3 4" xfId="23566" xr:uid="{17725BBF-DD25-4F5C-92E4-5EF10A556D55}"/>
    <cellStyle name="Millares 174 2 5 3 3 5" xfId="45069" xr:uid="{F8B25D5D-1056-4F7E-A6B7-F01B37E3AC4E}"/>
    <cellStyle name="Millares 174 2 5 3 3 6" xfId="51673" xr:uid="{49096FE9-2531-476C-8A5E-58297053A07B}"/>
    <cellStyle name="Millares 174 2 5 3 4" xfId="2859" xr:uid="{0D49A834-998D-423B-B4AD-4A649931AF3F}"/>
    <cellStyle name="Millares 174 2 5 3 4 2" xfId="11125" xr:uid="{5155A85B-DE09-469E-B802-ABDF0C2B4221}"/>
    <cellStyle name="Millares 174 2 5 3 4 2 2" xfId="32628" xr:uid="{DE35E7EC-EBEB-4AA7-9B0C-73E14DBC8BA2}"/>
    <cellStyle name="Millares 174 2 5 3 4 3" xfId="17760" xr:uid="{5B98D263-A1D5-47F1-8FC7-C8CFAFAD3305}"/>
    <cellStyle name="Millares 174 2 5 3 4 3 2" xfId="39263" xr:uid="{B041A373-8025-49B6-9970-69CE223EDC38}"/>
    <cellStyle name="Millares 174 2 5 3 4 4" xfId="24365" xr:uid="{D44580BB-61EC-4AAD-B761-C37D698446E2}"/>
    <cellStyle name="Millares 174 2 5 3 4 5" xfId="45868" xr:uid="{13FA8992-650D-4137-BFDD-426988290F19}"/>
    <cellStyle name="Millares 174 2 5 3 4 6" xfId="52472" xr:uid="{A5578D35-0CF0-43F1-9659-65331D4620DA}"/>
    <cellStyle name="Millares 174 2 5 3 5" xfId="3256" xr:uid="{8EA6EF64-99A9-4359-B662-90CE98FEC201}"/>
    <cellStyle name="Millares 174 2 5 3 5 2" xfId="11522" xr:uid="{20B61C78-0B97-4E47-9001-59139D31C031}"/>
    <cellStyle name="Millares 174 2 5 3 5 2 2" xfId="33025" xr:uid="{C41047B7-F94A-4DC8-840F-3F284063F7B0}"/>
    <cellStyle name="Millares 174 2 5 3 5 3" xfId="18157" xr:uid="{F598FA0C-754F-45E5-9EAD-B3ADDBF608CB}"/>
    <cellStyle name="Millares 174 2 5 3 5 3 2" xfId="39660" xr:uid="{24D07CFA-996A-4404-8596-8A29B426B86D}"/>
    <cellStyle name="Millares 174 2 5 3 5 4" xfId="24762" xr:uid="{B13696BC-4812-4694-9EE9-93B6C89F0C37}"/>
    <cellStyle name="Millares 174 2 5 3 5 5" xfId="46265" xr:uid="{4C9D619E-AF9D-4A24-843D-83B9E1BA4C62}"/>
    <cellStyle name="Millares 174 2 5 3 5 6" xfId="52869" xr:uid="{7EFC7E65-1709-4E21-992C-5BBF1F31B6A1}"/>
    <cellStyle name="Millares 174 2 5 3 6" xfId="5003" xr:uid="{D35CBEB0-0880-457D-9191-B61DEBA7DFD3}"/>
    <cellStyle name="Millares 174 2 5 3 6 2" xfId="13269" xr:uid="{1B1A747E-D4A7-4FA2-AA7E-BE0C6AA05EE5}"/>
    <cellStyle name="Millares 174 2 5 3 6 2 2" xfId="34772" xr:uid="{9FD8E251-F2FB-45AA-BC37-CD1801314432}"/>
    <cellStyle name="Millares 174 2 5 3 6 3" xfId="19904" xr:uid="{C8B589DB-7F45-4BA8-B0E6-331BDC581F38}"/>
    <cellStyle name="Millares 174 2 5 3 6 3 2" xfId="41407" xr:uid="{022DA214-6BBB-423D-8C90-94797CBA34C7}"/>
    <cellStyle name="Millares 174 2 5 3 6 4" xfId="26509" xr:uid="{EBB4CBE5-E079-434B-B7AC-3D1226055534}"/>
    <cellStyle name="Millares 174 2 5 3 6 5" xfId="48012" xr:uid="{2E6BB482-49F6-43F2-A174-9BBD62381B9E}"/>
    <cellStyle name="Millares 174 2 5 3 6 6" xfId="54616" xr:uid="{B962944E-7C78-402E-99C4-D2350DB31097}"/>
    <cellStyle name="Millares 174 2 5 3 7" xfId="5395" xr:uid="{4FE001A9-4F06-466C-B812-950211D7E7D5}"/>
    <cellStyle name="Millares 174 2 5 3 7 2" xfId="13661" xr:uid="{C6E53D03-BE5F-4936-8A36-BE6F3ABDF0C4}"/>
    <cellStyle name="Millares 174 2 5 3 7 2 2" xfId="35164" xr:uid="{301597B3-810D-486F-AEDB-AE8245988651}"/>
    <cellStyle name="Millares 174 2 5 3 7 3" xfId="20296" xr:uid="{25BD4136-F64A-4C4F-ABB2-82BF8CD3C37D}"/>
    <cellStyle name="Millares 174 2 5 3 7 3 2" xfId="41799" xr:uid="{18ACF0F1-85C7-4B05-BFDC-FD201DD646C3}"/>
    <cellStyle name="Millares 174 2 5 3 7 4" xfId="26901" xr:uid="{4E7EDB58-080D-48AF-9337-0FAEE0D95585}"/>
    <cellStyle name="Millares 174 2 5 3 7 5" xfId="48404" xr:uid="{E2E4F9FE-3093-48A9-8629-CFEB31BE08AD}"/>
    <cellStyle name="Millares 174 2 5 3 7 6" xfId="55008" xr:uid="{4EB78B05-E342-4F98-9A29-A2B0EB7F7AEF}"/>
    <cellStyle name="Millares 174 2 5 3 8" xfId="7036" xr:uid="{4DE966BB-AEA2-48A3-AA2F-1C8544AD2F12}"/>
    <cellStyle name="Millares 174 2 5 3 8 2" xfId="28539" xr:uid="{838A386E-E26A-47AB-B284-D3549B716530}"/>
    <cellStyle name="Millares 174 2 5 3 9" xfId="8692" xr:uid="{3B6F6D62-E4DB-4F06-BE72-E9E2C2729ED6}"/>
    <cellStyle name="Millares 174 2 5 3 9 2" xfId="30195" xr:uid="{8C000175-41EA-420F-A86B-C873496DD1AE}"/>
    <cellStyle name="Millares 174 2 5 4" xfId="709" xr:uid="{F4D94C3D-D016-41F5-89BC-BCAE43570E76}"/>
    <cellStyle name="Millares 174 2 5 4 10" xfId="43718" xr:uid="{E064282E-24EF-47F7-A72D-59385FB81C00}"/>
    <cellStyle name="Millares 174 2 5 4 11" xfId="50322" xr:uid="{E1F7DEDA-954F-4A38-8DF3-FC34790BA970}"/>
    <cellStyle name="Millares 174 2 5 4 2" xfId="1655" xr:uid="{9F501B97-F6C9-40B1-8CFC-CBA9BBB9DCCC}"/>
    <cellStyle name="Millares 174 2 5 4 2 2" xfId="4484" xr:uid="{57F83176-BED2-48E4-88E7-D13599D9E1D6}"/>
    <cellStyle name="Millares 174 2 5 4 2 2 2" xfId="12750" xr:uid="{037C679F-D142-4D54-9F29-5E19A3ACCF08}"/>
    <cellStyle name="Millares 174 2 5 4 2 2 2 2" xfId="34253" xr:uid="{3C749996-9EF6-4FF3-8D0C-2CE95FA088F4}"/>
    <cellStyle name="Millares 174 2 5 4 2 2 3" xfId="19385" xr:uid="{B098768B-7031-43CF-A120-2EAC8C39F948}"/>
    <cellStyle name="Millares 174 2 5 4 2 2 3 2" xfId="40888" xr:uid="{98BB21FC-4D6D-4F28-8BC3-07025C4AE2C7}"/>
    <cellStyle name="Millares 174 2 5 4 2 2 4" xfId="25990" xr:uid="{535EAB76-F27F-479E-B8A1-29F44B586324}"/>
    <cellStyle name="Millares 174 2 5 4 2 2 5" xfId="47493" xr:uid="{09C8E19D-1B04-4912-8170-2B9D8D4ED772}"/>
    <cellStyle name="Millares 174 2 5 4 2 2 6" xfId="54097" xr:uid="{498F198A-31FB-4922-A1C5-4F1ECF911AD3}"/>
    <cellStyle name="Millares 174 2 5 4 2 3" xfId="6623" xr:uid="{CD3B4746-ED96-4215-A394-64418E968A29}"/>
    <cellStyle name="Millares 174 2 5 4 2 3 2" xfId="14889" xr:uid="{3484ACEC-F21C-43D5-B455-1FEE24E73067}"/>
    <cellStyle name="Millares 174 2 5 4 2 3 2 2" xfId="36392" xr:uid="{126696AF-AC10-4AD9-95D7-94263A83D1F2}"/>
    <cellStyle name="Millares 174 2 5 4 2 3 3" xfId="21524" xr:uid="{DFAE1B89-D756-4EBF-9F17-3DB019837B00}"/>
    <cellStyle name="Millares 174 2 5 4 2 3 3 2" xfId="43027" xr:uid="{83DF9203-CE37-41F9-83E7-DD0FF45876EC}"/>
    <cellStyle name="Millares 174 2 5 4 2 3 4" xfId="28129" xr:uid="{C535C8D1-8605-411E-A44C-970B08D9B604}"/>
    <cellStyle name="Millares 174 2 5 4 2 3 5" xfId="49632" xr:uid="{D3DE0082-A0CF-4D38-B180-1EA6AA3B53CA}"/>
    <cellStyle name="Millares 174 2 5 4 2 3 6" xfId="56236" xr:uid="{D5D93D86-77AC-4274-A76C-580EB87DDC55}"/>
    <cellStyle name="Millares 174 2 5 4 2 4" xfId="8264" xr:uid="{A26EEA1C-18BB-4B3D-8F57-21A4C31737DF}"/>
    <cellStyle name="Millares 174 2 5 4 2 4 2" xfId="29767" xr:uid="{5E850F78-73B3-419E-8AC4-1257B746F0B8}"/>
    <cellStyle name="Millares 174 2 5 4 2 5" xfId="9921" xr:uid="{B086D83C-3E26-4EBC-B5D9-CCA218ACAC5F}"/>
    <cellStyle name="Millares 174 2 5 4 2 5 2" xfId="31424" xr:uid="{B2727A82-C85A-45B0-8068-0083C96660ED}"/>
    <cellStyle name="Millares 174 2 5 4 2 6" xfId="16556" xr:uid="{C1168EFE-0C0E-4CFB-9F5E-906ACCD910C8}"/>
    <cellStyle name="Millares 174 2 5 4 2 6 2" xfId="38059" xr:uid="{22687F72-F722-4190-9B26-EB09E7EEAF68}"/>
    <cellStyle name="Millares 174 2 5 4 2 7" xfId="23161" xr:uid="{0930E6C9-EC9C-4555-91C4-B5070C671EC0}"/>
    <cellStyle name="Millares 174 2 5 4 2 8" xfId="44664" xr:uid="{E240ACD1-509B-4B17-AA5C-65AF347C9E93}"/>
    <cellStyle name="Millares 174 2 5 4 2 9" xfId="51268" xr:uid="{D8596553-1CDE-45AB-B180-6DF43E2EB496}"/>
    <cellStyle name="Millares 174 2 5 4 3" xfId="2342" xr:uid="{66A10ABE-713A-4E12-BE2A-2D70BAE94F48}"/>
    <cellStyle name="Millares 174 2 5 4 3 2" xfId="10608" xr:uid="{892498B3-27B7-4C0C-B12F-668A19E3E552}"/>
    <cellStyle name="Millares 174 2 5 4 3 2 2" xfId="32111" xr:uid="{8C0FDA75-3E3D-4DA6-A4A7-4D8B62FFAB0B}"/>
    <cellStyle name="Millares 174 2 5 4 3 3" xfId="17243" xr:uid="{DA69E9DB-8A9E-498A-A598-6A68AB3DC38F}"/>
    <cellStyle name="Millares 174 2 5 4 3 3 2" xfId="38746" xr:uid="{2A5B4FB5-AC54-43B8-BC54-0B27BB942822}"/>
    <cellStyle name="Millares 174 2 5 4 3 4" xfId="23848" xr:uid="{BDAF74C2-25C4-4F7A-9C70-A6C7D3F6F805}"/>
    <cellStyle name="Millares 174 2 5 4 3 5" xfId="45351" xr:uid="{2C247AFE-7392-45A6-81D5-F5E065B36FA9}"/>
    <cellStyle name="Millares 174 2 5 4 3 6" xfId="51955" xr:uid="{0F16E914-769D-4D1D-8419-75FA32E05D17}"/>
    <cellStyle name="Millares 174 2 5 4 4" xfId="3538" xr:uid="{A44586CE-C74A-4054-8107-D26933E9B3F3}"/>
    <cellStyle name="Millares 174 2 5 4 4 2" xfId="11804" xr:uid="{D6257135-1508-4A6F-91D7-75F987CCA67E}"/>
    <cellStyle name="Millares 174 2 5 4 4 2 2" xfId="33307" xr:uid="{5C950F4B-6FE0-4F37-AB61-5B498562F754}"/>
    <cellStyle name="Millares 174 2 5 4 4 3" xfId="18439" xr:uid="{D3037FC9-C16E-418F-A5D6-1B8B78ECB7B8}"/>
    <cellStyle name="Millares 174 2 5 4 4 3 2" xfId="39942" xr:uid="{3D3CA23E-CB07-4C96-B142-78A791720896}"/>
    <cellStyle name="Millares 174 2 5 4 4 4" xfId="25044" xr:uid="{43771DB9-B825-4FEE-A1BA-AA6BDE6375FA}"/>
    <cellStyle name="Millares 174 2 5 4 4 5" xfId="46547" xr:uid="{9BA8D9F3-AE2B-4113-9E89-121C63EDB0D8}"/>
    <cellStyle name="Millares 174 2 5 4 4 6" xfId="53151" xr:uid="{B1683AFF-A4E8-45EF-97A1-1BD7FF1DBADA}"/>
    <cellStyle name="Millares 174 2 5 4 5" xfId="5677" xr:uid="{39321D51-BEE2-4E63-A053-A3961376AB8F}"/>
    <cellStyle name="Millares 174 2 5 4 5 2" xfId="13943" xr:uid="{D9CBBEEE-50FB-4A5D-A3A0-C0578797FEE5}"/>
    <cellStyle name="Millares 174 2 5 4 5 2 2" xfId="35446" xr:uid="{516A65BE-8665-4CD4-A2CE-53341C5C6B2A}"/>
    <cellStyle name="Millares 174 2 5 4 5 3" xfId="20578" xr:uid="{5BE94AE7-50C5-4169-8466-41776D438E8D}"/>
    <cellStyle name="Millares 174 2 5 4 5 3 2" xfId="42081" xr:uid="{796B0B59-C1C0-4B6D-BD4F-C26FD426745D}"/>
    <cellStyle name="Millares 174 2 5 4 5 4" xfId="27183" xr:uid="{61FC11AA-9DEE-4A89-A8E2-F0ECA6D82502}"/>
    <cellStyle name="Millares 174 2 5 4 5 5" xfId="48686" xr:uid="{72521645-29BE-46E0-B956-2E812B17B238}"/>
    <cellStyle name="Millares 174 2 5 4 5 6" xfId="55290" xr:uid="{5AC3F9AD-CDFB-49FF-ABBC-9D005AB1BEA9}"/>
    <cellStyle name="Millares 174 2 5 4 6" xfId="7318" xr:uid="{68D4EF0B-8391-4B98-8463-9BE3A63EE79D}"/>
    <cellStyle name="Millares 174 2 5 4 6 2" xfId="28821" xr:uid="{336376CA-EC32-4647-BEDD-A4236C3F1199}"/>
    <cellStyle name="Millares 174 2 5 4 7" xfId="8975" xr:uid="{95B1BE2A-27F0-4A09-B9C8-A4BA39A84325}"/>
    <cellStyle name="Millares 174 2 5 4 7 2" xfId="30478" xr:uid="{86CE1595-E2FF-4F28-95DD-CAB60ED3ABFC}"/>
    <cellStyle name="Millares 174 2 5 4 8" xfId="15610" xr:uid="{632A1463-7BB3-4A3B-BA93-7669B757D148}"/>
    <cellStyle name="Millares 174 2 5 4 8 2" xfId="37113" xr:uid="{3D122753-D944-4EF6-BFD4-3DD06CA51CDE}"/>
    <cellStyle name="Millares 174 2 5 4 9" xfId="22215" xr:uid="{23EF9517-A685-43BF-B6FC-F1B3328AFA22}"/>
    <cellStyle name="Millares 174 2 5 5" xfId="978" xr:uid="{50F7F5F0-7232-476A-9C64-6040B98961AC}"/>
    <cellStyle name="Millares 174 2 5 5 2" xfId="3807" xr:uid="{24B5B77D-4EBB-4F19-8FDE-2A9B9F9ACCA0}"/>
    <cellStyle name="Millares 174 2 5 5 2 2" xfId="12073" xr:uid="{70FF98DB-ABE8-4DFA-897F-A653954D40B3}"/>
    <cellStyle name="Millares 174 2 5 5 2 2 2" xfId="33576" xr:uid="{0423CC11-13B9-4991-BDC1-0EF40FF071E2}"/>
    <cellStyle name="Millares 174 2 5 5 2 3" xfId="18708" xr:uid="{95B6F302-A9E0-4B92-BF71-E1DED33E5D13}"/>
    <cellStyle name="Millares 174 2 5 5 2 3 2" xfId="40211" xr:uid="{7CEBD657-087E-4591-9C93-E779C5D0B3B1}"/>
    <cellStyle name="Millares 174 2 5 5 2 4" xfId="25313" xr:uid="{6CE724D7-CE35-41B9-BB14-A649372DD4D6}"/>
    <cellStyle name="Millares 174 2 5 5 2 5" xfId="46816" xr:uid="{9E792986-CED6-41B7-A610-716578932E92}"/>
    <cellStyle name="Millares 174 2 5 5 2 6" xfId="53420" xr:uid="{191FC88A-F9F7-42FA-B25C-F0FB253EBFC0}"/>
    <cellStyle name="Millares 174 2 5 5 3" xfId="5946" xr:uid="{870595D8-7CFA-41A9-92B9-02F72C4C70F1}"/>
    <cellStyle name="Millares 174 2 5 5 3 2" xfId="14212" xr:uid="{D43D2284-72E2-405D-80F6-0669EFE44A30}"/>
    <cellStyle name="Millares 174 2 5 5 3 2 2" xfId="35715" xr:uid="{00FA5C4C-05C5-411A-9A0E-E61BC682C9B4}"/>
    <cellStyle name="Millares 174 2 5 5 3 3" xfId="20847" xr:uid="{CBD7F863-5B8C-49D4-8CB4-33ACD075A146}"/>
    <cellStyle name="Millares 174 2 5 5 3 3 2" xfId="42350" xr:uid="{D12CF511-7439-433B-AD02-ED6C056F2801}"/>
    <cellStyle name="Millares 174 2 5 5 3 4" xfId="27452" xr:uid="{481698FF-E032-42FE-89E7-242D632C6F30}"/>
    <cellStyle name="Millares 174 2 5 5 3 5" xfId="48955" xr:uid="{0C2AB6AA-4DDD-4248-8B0B-331CE326B32D}"/>
    <cellStyle name="Millares 174 2 5 5 3 6" xfId="55559" xr:uid="{92FF7596-257D-4074-AE1C-DA85FDAD0578}"/>
    <cellStyle name="Millares 174 2 5 5 4" xfId="7587" xr:uid="{0F4910CF-E9D0-4A58-87E1-F56D0F2829F3}"/>
    <cellStyle name="Millares 174 2 5 5 4 2" xfId="29090" xr:uid="{8EA94960-074F-40F6-A492-E27B089F1702}"/>
    <cellStyle name="Millares 174 2 5 5 5" xfId="9244" xr:uid="{7B69CE7E-B87C-4121-8B6B-617E6C912AB1}"/>
    <cellStyle name="Millares 174 2 5 5 5 2" xfId="30747" xr:uid="{7E0C8F5D-8E0A-49AC-BD62-E79527FD6EA9}"/>
    <cellStyle name="Millares 174 2 5 5 6" xfId="15879" xr:uid="{4670EC78-9F48-484C-946C-432FD99C9A7F}"/>
    <cellStyle name="Millares 174 2 5 5 6 2" xfId="37382" xr:uid="{AE32C02B-B2D0-441D-BFDE-07AC35675210}"/>
    <cellStyle name="Millares 174 2 5 5 7" xfId="22484" xr:uid="{A595F319-6EF8-4DCA-9AC9-037D8BD8AC50}"/>
    <cellStyle name="Millares 174 2 5 5 8" xfId="43987" xr:uid="{722416DF-C8B1-4C24-ADBB-2F24C8E20636}"/>
    <cellStyle name="Millares 174 2 5 5 9" xfId="50591" xr:uid="{2CD53797-544C-47F0-93A8-17639EE12A47}"/>
    <cellStyle name="Millares 174 2 5 6" xfId="1238" xr:uid="{21E4B592-8801-4B01-BCD4-A9C6CFBC31ED}"/>
    <cellStyle name="Millares 174 2 5 6 2" xfId="4067" xr:uid="{7F303D4C-A3CF-4CA4-B52F-8647051614AC}"/>
    <cellStyle name="Millares 174 2 5 6 2 2" xfId="12333" xr:uid="{FF44D638-F76B-496D-BBB7-BE7689F166EF}"/>
    <cellStyle name="Millares 174 2 5 6 2 2 2" xfId="33836" xr:uid="{ECBF6AF0-0E36-495E-8DE6-C8883DFBB529}"/>
    <cellStyle name="Millares 174 2 5 6 2 3" xfId="18968" xr:uid="{A1DD7386-7FBA-4CAC-83AD-40620B637BA4}"/>
    <cellStyle name="Millares 174 2 5 6 2 3 2" xfId="40471" xr:uid="{A245897F-03E1-42C3-AFEE-3DEFC01C915C}"/>
    <cellStyle name="Millares 174 2 5 6 2 4" xfId="25573" xr:uid="{82B1240D-7D19-46F2-A09C-40667A16ED15}"/>
    <cellStyle name="Millares 174 2 5 6 2 5" xfId="47076" xr:uid="{1D32ACB4-BC1E-4284-B403-9D4DA2F7C897}"/>
    <cellStyle name="Millares 174 2 5 6 2 6" xfId="53680" xr:uid="{B59730C1-821C-47AB-953D-F93F5E0B95AC}"/>
    <cellStyle name="Millares 174 2 5 6 3" xfId="6206" xr:uid="{04070693-9FE5-4989-9A2C-2565155F40C6}"/>
    <cellStyle name="Millares 174 2 5 6 3 2" xfId="14472" xr:uid="{FC842F2B-D4F6-462F-9D3C-7AED4DB3825A}"/>
    <cellStyle name="Millares 174 2 5 6 3 2 2" xfId="35975" xr:uid="{7181A167-C81B-46D3-B812-20BAF5CFEB64}"/>
    <cellStyle name="Millares 174 2 5 6 3 3" xfId="21107" xr:uid="{6C303042-BD87-45B4-A64D-DBDD6FEA5CC3}"/>
    <cellStyle name="Millares 174 2 5 6 3 3 2" xfId="42610" xr:uid="{3A5B2AA6-9560-4F6F-B8C2-1C01FDB00F36}"/>
    <cellStyle name="Millares 174 2 5 6 3 4" xfId="27712" xr:uid="{E9AA10E8-9243-4189-AABA-0B26B8FE0A5C}"/>
    <cellStyle name="Millares 174 2 5 6 3 5" xfId="49215" xr:uid="{032DADA3-67B5-4674-9C31-F00D49002D92}"/>
    <cellStyle name="Millares 174 2 5 6 3 6" xfId="55819" xr:uid="{CC0E2695-E958-427A-A2BE-93E16CDC52A6}"/>
    <cellStyle name="Millares 174 2 5 6 4" xfId="7847" xr:uid="{513691AF-D25A-47C7-ABE2-54687B772A0B}"/>
    <cellStyle name="Millares 174 2 5 6 4 2" xfId="29350" xr:uid="{A99F11E1-9281-4504-8965-5F060C635C9E}"/>
    <cellStyle name="Millares 174 2 5 6 5" xfId="9504" xr:uid="{9EBC2CEC-4706-4F07-82CC-61BD53520BC9}"/>
    <cellStyle name="Millares 174 2 5 6 5 2" xfId="31007" xr:uid="{28C453D1-BEBD-4F9B-AC0C-79B207F56A78}"/>
    <cellStyle name="Millares 174 2 5 6 6" xfId="16139" xr:uid="{5FD06DA6-6220-4AF9-8EA1-6BBBEA76C9D3}"/>
    <cellStyle name="Millares 174 2 5 6 6 2" xfId="37642" xr:uid="{9621CD87-AB53-4DE4-A2DD-1F45F99AF10A}"/>
    <cellStyle name="Millares 174 2 5 6 7" xfId="22744" xr:uid="{F4D721CF-5073-46A8-BA8B-A6DDF34ED010}"/>
    <cellStyle name="Millares 174 2 5 6 8" xfId="44247" xr:uid="{17E65099-CA07-46E6-BE94-450EEB3B3D2F}"/>
    <cellStyle name="Millares 174 2 5 6 9" xfId="50851" xr:uid="{F30DBE70-8B4D-4345-AD89-688A64FFB978}"/>
    <cellStyle name="Millares 174 2 5 7" xfId="1926" xr:uid="{4E9F2A9E-9D13-49EA-ADAF-445826AFD311}"/>
    <cellStyle name="Millares 174 2 5 7 2" xfId="10192" xr:uid="{745E1C73-F011-453C-94AE-09043CD06FA8}"/>
    <cellStyle name="Millares 174 2 5 7 2 2" xfId="31695" xr:uid="{2B5834BD-1922-48CF-88C6-AB20201E4149}"/>
    <cellStyle name="Millares 174 2 5 7 3" xfId="16827" xr:uid="{4306F83B-10AD-4CE7-9E17-41057BEF5AF9}"/>
    <cellStyle name="Millares 174 2 5 7 3 2" xfId="38330" xr:uid="{A2F65D55-35A3-499C-B417-591C058652E8}"/>
    <cellStyle name="Millares 174 2 5 7 4" xfId="23432" xr:uid="{DD485F9E-1C4A-40FA-A3C4-E8503D82DA19}"/>
    <cellStyle name="Millares 174 2 5 7 5" xfId="44935" xr:uid="{4C3E41C6-43CC-4F3A-9CEE-D753BDA6CB50}"/>
    <cellStyle name="Millares 174 2 5 7 6" xfId="51539" xr:uid="{5E0B5F35-DC20-4920-80E0-F4DA27E3A613}"/>
    <cellStyle name="Millares 174 2 5 8" xfId="2611" xr:uid="{DA91D7E5-6FF2-47A2-A599-0FA57AA85FE3}"/>
    <cellStyle name="Millares 174 2 5 8 2" xfId="10877" xr:uid="{F03C5625-ADFB-4766-9D85-8C688AFC3E83}"/>
    <cellStyle name="Millares 174 2 5 8 2 2" xfId="32380" xr:uid="{C277631B-1924-4F75-BDD9-6C80A4ADAE13}"/>
    <cellStyle name="Millares 174 2 5 8 3" xfId="17512" xr:uid="{CCDEA543-B3A6-4893-95F1-E38153D3E501}"/>
    <cellStyle name="Millares 174 2 5 8 3 2" xfId="39015" xr:uid="{1BB2995C-DB07-47AA-B0CF-B4E192FFF180}"/>
    <cellStyle name="Millares 174 2 5 8 4" xfId="24117" xr:uid="{4CF26A65-5132-42EB-AF37-8A0AD0D219D7}"/>
    <cellStyle name="Millares 174 2 5 8 5" xfId="45620" xr:uid="{239E3105-D253-464F-8E56-1C1DAA48B165}"/>
    <cellStyle name="Millares 174 2 5 8 6" xfId="52224" xr:uid="{E77BD141-46C7-40B4-BF75-1A4FC0360B3D}"/>
    <cellStyle name="Millares 174 2 5 9" xfId="3122" xr:uid="{051E2F41-AD82-4CB6-BEB5-F5AD6012819F}"/>
    <cellStyle name="Millares 174 2 5 9 2" xfId="11388" xr:uid="{FA6B5EFC-6B72-4818-A117-4E891BC22177}"/>
    <cellStyle name="Millares 174 2 5 9 2 2" xfId="32891" xr:uid="{1205BF10-78AC-4DF3-B846-5722EE301B2D}"/>
    <cellStyle name="Millares 174 2 5 9 3" xfId="18023" xr:uid="{7F6920E9-94B0-4B50-8918-95C2C1E78745}"/>
    <cellStyle name="Millares 174 2 5 9 3 2" xfId="39526" xr:uid="{3D19FD2B-FFC6-4446-BE46-F3277375F14B}"/>
    <cellStyle name="Millares 174 2 5 9 4" xfId="24628" xr:uid="{617F8F30-7445-470F-A37F-3300B5B4F488}"/>
    <cellStyle name="Millares 174 2 5 9 5" xfId="46131" xr:uid="{4736A51C-8A57-4E32-95EF-98BB9C052460}"/>
    <cellStyle name="Millares 174 2 5 9 6" xfId="52735" xr:uid="{7DA5F5BB-B8E7-4EF3-8C72-F230A815B514}"/>
    <cellStyle name="Millares 174 2 6" xfId="8447" xr:uid="{92E14C76-3D9F-4753-986A-ED60AD2D9828}"/>
    <cellStyle name="Millares 174 2 6 2" xfId="29950" xr:uid="{E33BDE38-68BF-4B30-A968-14F4AB78CF30}"/>
    <cellStyle name="Millares 18" xfId="140" xr:uid="{1B87F357-5B0B-4781-BD04-5FC316F387FA}"/>
    <cellStyle name="Millares 18 10" xfId="4677" xr:uid="{63D3DC4A-1853-496D-A7DA-BCDBC1005CC9}"/>
    <cellStyle name="Millares 18 10 2" xfId="12943" xr:uid="{3DE2C392-ECA1-4309-9C33-AE3F4C61365B}"/>
    <cellStyle name="Millares 18 10 2 2" xfId="34446" xr:uid="{132E0FF5-B7B3-4602-827F-137931F000B2}"/>
    <cellStyle name="Millares 18 10 3" xfId="19578" xr:uid="{202C43BD-817E-47DF-BAA2-D2A5086D6558}"/>
    <cellStyle name="Millares 18 10 3 2" xfId="41081" xr:uid="{8941DC36-25C2-44F0-BFE5-A71487F57326}"/>
    <cellStyle name="Millares 18 10 4" xfId="26183" xr:uid="{AF9A7A11-CFA6-4016-8CE8-69B1CD3B2918}"/>
    <cellStyle name="Millares 18 10 5" xfId="47686" xr:uid="{3AD38ACA-1CC8-4CE1-AE47-C63FB12C076E}"/>
    <cellStyle name="Millares 18 10 6" xfId="54290" xr:uid="{7C8D4CED-948D-46F3-88D7-8626FD5305C0}"/>
    <cellStyle name="Millares 18 11" xfId="5180" xr:uid="{8BF19873-324B-4602-88FD-88AA040F3528}"/>
    <cellStyle name="Millares 18 11 2" xfId="13446" xr:uid="{8BB85F46-F986-4E85-8208-D1C45DD7514E}"/>
    <cellStyle name="Millares 18 11 2 2" xfId="34949" xr:uid="{9F0DBF0C-D752-4D9C-AE8B-2560D90B9771}"/>
    <cellStyle name="Millares 18 11 3" xfId="20081" xr:uid="{86BE6355-FF29-4EF6-8FE5-21995BDEF5E1}"/>
    <cellStyle name="Millares 18 11 3 2" xfId="41584" xr:uid="{CD95AE69-EFC2-4A24-BBF5-ECA24A5F4095}"/>
    <cellStyle name="Millares 18 11 4" xfId="26686" xr:uid="{307B849B-76C4-48CA-A095-83A308C77A2B}"/>
    <cellStyle name="Millares 18 11 5" xfId="48189" xr:uid="{318783F3-9F7F-4296-9215-A24CCE5EDC7E}"/>
    <cellStyle name="Millares 18 11 6" xfId="54793" xr:uid="{A2BD4EEA-C15E-4F3C-A4CA-B4680101F69F}"/>
    <cellStyle name="Millares 18 12" xfId="6821" xr:uid="{0BA671FF-F0A3-47A9-9D28-0F5F888374EC}"/>
    <cellStyle name="Millares 18 12 2" xfId="28324" xr:uid="{6176791B-8240-475F-834F-4FD6EC93A72E}"/>
    <cellStyle name="Millares 18 13" xfId="8475" xr:uid="{5D321452-AA10-4254-ADA5-9C8F0673B88B}"/>
    <cellStyle name="Millares 18 13 2" xfId="29978" xr:uid="{055BE3FB-CA1C-4CC3-951B-7C5F7E354067}"/>
    <cellStyle name="Millares 18 14" xfId="15114" xr:uid="{DBD82220-D615-4908-BA84-A05792BDD3AD}"/>
    <cellStyle name="Millares 18 14 2" xfId="36617" xr:uid="{09E2FD41-1541-487A-A233-C48EE558BA65}"/>
    <cellStyle name="Millares 18 15" xfId="21719" xr:uid="{AE551097-8DD9-4492-B938-DBDD56DAE872}"/>
    <cellStyle name="Millares 18 16" xfId="43222" xr:uid="{35CCBA62-83A9-4ABB-B5DC-DA68CA98BF35}"/>
    <cellStyle name="Millares 18 17" xfId="49826" xr:uid="{A3B798D2-488F-4975-BF59-351E761B48B0}"/>
    <cellStyle name="Millares 18 2" xfId="472" xr:uid="{D4693692-9D1A-4DDA-8D67-4E814D55519F}"/>
    <cellStyle name="Millares 18 2 10" xfId="7083" xr:uid="{DBEA19C8-21AC-43D9-BC4B-AAAD19D8A7E1}"/>
    <cellStyle name="Millares 18 2 10 2" xfId="28586" xr:uid="{4864C301-58CB-4141-804E-D28C7BDE5AF2}"/>
    <cellStyle name="Millares 18 2 11" xfId="8739" xr:uid="{6E987C44-4B75-40FC-A161-2A570F9E0802}"/>
    <cellStyle name="Millares 18 2 11 2" xfId="30242" xr:uid="{9E6B5F6A-8284-4AC1-9FAF-F624FE1D5557}"/>
    <cellStyle name="Millares 18 2 12" xfId="15375" xr:uid="{4EAE34F1-FF86-4F3D-88D3-3F818B395E28}"/>
    <cellStyle name="Millares 18 2 12 2" xfId="36878" xr:uid="{D9C9576E-5320-4251-A83C-E084DF4233ED}"/>
    <cellStyle name="Millares 18 2 13" xfId="21980" xr:uid="{41770183-A90C-46E0-B2C3-5B9E295B07BF}"/>
    <cellStyle name="Millares 18 2 14" xfId="43483" xr:uid="{6096EC51-3C81-4911-8F97-5F8E71A76B9F}"/>
    <cellStyle name="Millares 18 2 15" xfId="50087" xr:uid="{FB739A7F-D88B-4D4B-A4A8-378B98490114}"/>
    <cellStyle name="Millares 18 2 2" xfId="754" xr:uid="{2575C206-1B65-434E-ABDF-559BCD7EB375}"/>
    <cellStyle name="Millares 18 2 2 10" xfId="15655" xr:uid="{242E6D44-26DE-446A-B8D7-A5D241CCD35E}"/>
    <cellStyle name="Millares 18 2 2 10 2" xfId="37158" xr:uid="{A9454E45-B388-49C8-A677-7791CB33D704}"/>
    <cellStyle name="Millares 18 2 2 11" xfId="22260" xr:uid="{759DB6C0-FC48-4707-A66B-C9435512EE94}"/>
    <cellStyle name="Millares 18 2 2 12" xfId="43763" xr:uid="{3AC4CFBD-28F0-4358-98BA-97ABB0EB787D}"/>
    <cellStyle name="Millares 18 2 2 13" xfId="50367" xr:uid="{C2247D75-03F1-4BE5-90C9-721ECA178A80}"/>
    <cellStyle name="Millares 18 2 2 2" xfId="1700" xr:uid="{5D0B0B9C-840D-4BFA-A184-1C5142B400D8}"/>
    <cellStyle name="Millares 18 2 2 2 2" xfId="4529" xr:uid="{71ADB9A6-DC88-4196-8623-63A60EC0B7BB}"/>
    <cellStyle name="Millares 18 2 2 2 2 2" xfId="12795" xr:uid="{FB7BF211-832F-44D5-90D2-AC27F252E49A}"/>
    <cellStyle name="Millares 18 2 2 2 2 2 2" xfId="34298" xr:uid="{21E8AB50-0754-4BB2-AF77-A416A78A5C51}"/>
    <cellStyle name="Millares 18 2 2 2 2 3" xfId="19430" xr:uid="{400AB43A-05BD-4C55-9E8D-5F826B1B9A19}"/>
    <cellStyle name="Millares 18 2 2 2 2 3 2" xfId="40933" xr:uid="{3146B2BA-9608-4E1E-975C-934CA0E42DE1}"/>
    <cellStyle name="Millares 18 2 2 2 2 4" xfId="26035" xr:uid="{4E566687-1F9D-41CD-99C2-3336F5A74EF8}"/>
    <cellStyle name="Millares 18 2 2 2 2 5" xfId="47538" xr:uid="{1DA88339-A589-4C5A-9F5F-78083D86D5C0}"/>
    <cellStyle name="Millares 18 2 2 2 2 6" xfId="54142" xr:uid="{6BB5A88D-9F60-4E92-A047-78FEB2DCED02}"/>
    <cellStyle name="Millares 18 2 2 2 3" xfId="6668" xr:uid="{15B2E796-7563-4500-97F3-523B6715896A}"/>
    <cellStyle name="Millares 18 2 2 2 3 2" xfId="14934" xr:uid="{618BB5C1-34FE-47F3-B8A8-C3A6FAA5554A}"/>
    <cellStyle name="Millares 18 2 2 2 3 2 2" xfId="36437" xr:uid="{48D554D5-33C2-4B56-8996-246C454E6653}"/>
    <cellStyle name="Millares 18 2 2 2 3 3" xfId="21569" xr:uid="{78253DC5-02C2-4F92-A53C-AF03C586590B}"/>
    <cellStyle name="Millares 18 2 2 2 3 3 2" xfId="43072" xr:uid="{5B0414BC-D34B-4223-8234-DA9C4FFAC7D0}"/>
    <cellStyle name="Millares 18 2 2 2 3 4" xfId="28174" xr:uid="{60564DA9-0893-4FBB-BFEF-37F8159C2413}"/>
    <cellStyle name="Millares 18 2 2 2 3 5" xfId="49677" xr:uid="{2D6B16DB-E2F7-4494-985B-D4DD7AA73262}"/>
    <cellStyle name="Millares 18 2 2 2 3 6" xfId="56281" xr:uid="{F5E3FA5A-52D1-4D62-8654-AB8EE329F16F}"/>
    <cellStyle name="Millares 18 2 2 2 4" xfId="8309" xr:uid="{4A1DFC84-BB2C-4586-8D99-D8DE9366684A}"/>
    <cellStyle name="Millares 18 2 2 2 4 2" xfId="29812" xr:uid="{D14766AD-0D30-4762-8C00-F90ACAEA1F5B}"/>
    <cellStyle name="Millares 18 2 2 2 5" xfId="9966" xr:uid="{6B94EE82-A3EA-449D-9134-AEA2C42708CD}"/>
    <cellStyle name="Millares 18 2 2 2 5 2" xfId="31469" xr:uid="{AC6393FB-7438-4F55-9BB7-717190348F7A}"/>
    <cellStyle name="Millares 18 2 2 2 6" xfId="16601" xr:uid="{FC5562E9-B3BC-4B4F-A29A-37072F6B3A9B}"/>
    <cellStyle name="Millares 18 2 2 2 6 2" xfId="38104" xr:uid="{3CE0C96E-72DA-4251-B489-4104B072B294}"/>
    <cellStyle name="Millares 18 2 2 2 7" xfId="23206" xr:uid="{A315989E-5614-48E2-84EF-EA2AF49F76D0}"/>
    <cellStyle name="Millares 18 2 2 2 8" xfId="44709" xr:uid="{5DDC1EE8-FF68-4840-8910-990383A9E01C}"/>
    <cellStyle name="Millares 18 2 2 2 9" xfId="51313" xr:uid="{5333FE3F-8118-402D-8BCC-39472117A7FB}"/>
    <cellStyle name="Millares 18 2 2 3" xfId="2387" xr:uid="{525FBD98-8B57-4EAD-8849-652DA2D534B2}"/>
    <cellStyle name="Millares 18 2 2 3 2" xfId="10653" xr:uid="{EC6B5D5D-C0E4-4C89-A75D-F13C21B96C85}"/>
    <cellStyle name="Millares 18 2 2 3 2 2" xfId="32156" xr:uid="{CE75AECF-0BD5-402C-B3C8-8FD22673FA66}"/>
    <cellStyle name="Millares 18 2 2 3 3" xfId="17288" xr:uid="{C0E52814-A9A2-443C-A219-22B9122B1CAD}"/>
    <cellStyle name="Millares 18 2 2 3 3 2" xfId="38791" xr:uid="{39034BE4-7845-423A-9126-FB8D6188A252}"/>
    <cellStyle name="Millares 18 2 2 3 4" xfId="23893" xr:uid="{BF8344D5-E1E2-4B78-990B-FA7B2D0DAA82}"/>
    <cellStyle name="Millares 18 2 2 3 5" xfId="45396" xr:uid="{BEC88727-4C37-49FC-8C56-C803E8987D30}"/>
    <cellStyle name="Millares 18 2 2 3 6" xfId="52000" xr:uid="{AE2B208E-94C8-4665-B299-EE575FAA1ECB}"/>
    <cellStyle name="Millares 18 2 2 4" xfId="2904" xr:uid="{D6A5B06B-45EC-42C5-A2D6-E44E786FF82E}"/>
    <cellStyle name="Millares 18 2 2 4 2" xfId="11170" xr:uid="{A3136FB9-21E2-41F4-8070-98C1BCF986CE}"/>
    <cellStyle name="Millares 18 2 2 4 2 2" xfId="32673" xr:uid="{7F1C3772-2308-48DF-9467-018C97EBA6CB}"/>
    <cellStyle name="Millares 18 2 2 4 3" xfId="17805" xr:uid="{DA289DD0-C461-486F-AAD3-7FABC271447B}"/>
    <cellStyle name="Millares 18 2 2 4 3 2" xfId="39308" xr:uid="{C5A2E0D7-6C78-4FF4-AB8B-995B840573D2}"/>
    <cellStyle name="Millares 18 2 2 4 4" xfId="24410" xr:uid="{549D99A6-7AED-47EA-9D3A-6841ED6847E1}"/>
    <cellStyle name="Millares 18 2 2 4 5" xfId="45913" xr:uid="{E8C32EA0-5F00-4A2F-A09C-796055EAAE2F}"/>
    <cellStyle name="Millares 18 2 2 4 6" xfId="52517" xr:uid="{7675561F-76E3-4AE6-A194-099178457394}"/>
    <cellStyle name="Millares 18 2 2 5" xfId="3583" xr:uid="{14AE6BFA-416A-4408-94DB-CA1AC92077EC}"/>
    <cellStyle name="Millares 18 2 2 5 2" xfId="11849" xr:uid="{DAE362F6-9FEA-4F84-B223-1CBFB2BB383E}"/>
    <cellStyle name="Millares 18 2 2 5 2 2" xfId="33352" xr:uid="{1722A481-B86C-4E8E-B2B3-B9B16DFEC378}"/>
    <cellStyle name="Millares 18 2 2 5 3" xfId="18484" xr:uid="{A6EE5997-C9A8-4EB9-BDD6-B9E5FD2BDE8A}"/>
    <cellStyle name="Millares 18 2 2 5 3 2" xfId="39987" xr:uid="{42404360-6836-4BAB-A05D-F5D802BD003B}"/>
    <cellStyle name="Millares 18 2 2 5 4" xfId="25089" xr:uid="{90627CE3-9F8B-479C-BCC0-AF0934027387}"/>
    <cellStyle name="Millares 18 2 2 5 5" xfId="46592" xr:uid="{B41CA090-50CF-497E-A4C8-5654395BC877}"/>
    <cellStyle name="Millares 18 2 2 5 6" xfId="53196" xr:uid="{B53CF307-BEEC-431B-AE7B-6B9AA8253EFC}"/>
    <cellStyle name="Millares 18 2 2 6" xfId="5048" xr:uid="{FB6DCA70-C802-407F-8985-4B2F8C6E5ADF}"/>
    <cellStyle name="Millares 18 2 2 6 2" xfId="13314" xr:uid="{3943D078-7C23-4672-A8C4-E0BCD6ABB34E}"/>
    <cellStyle name="Millares 18 2 2 6 2 2" xfId="34817" xr:uid="{78FCA382-2BF1-462F-B62C-C1CBB00EF8C6}"/>
    <cellStyle name="Millares 18 2 2 6 3" xfId="19949" xr:uid="{B31F68ED-5285-4483-832C-6AA5D73E4C6F}"/>
    <cellStyle name="Millares 18 2 2 6 3 2" xfId="41452" xr:uid="{D0192951-14E4-4D96-9AE1-7E338FE5910E}"/>
    <cellStyle name="Millares 18 2 2 6 4" xfId="26554" xr:uid="{E9B2C412-F7F4-4EA7-A5C7-2FE4EF19D5E5}"/>
    <cellStyle name="Millares 18 2 2 6 5" xfId="48057" xr:uid="{EDC6B1A0-4C19-4059-9D00-24D20A147EC8}"/>
    <cellStyle name="Millares 18 2 2 6 6" xfId="54661" xr:uid="{27519799-E81F-4393-BFD2-F1598999F6A9}"/>
    <cellStyle name="Millares 18 2 2 7" xfId="5722" xr:uid="{B44C7E5B-16A6-438E-879A-ECB70ABEB9B3}"/>
    <cellStyle name="Millares 18 2 2 7 2" xfId="13988" xr:uid="{FB957638-E59C-4879-87BE-556A6ED0937E}"/>
    <cellStyle name="Millares 18 2 2 7 2 2" xfId="35491" xr:uid="{F9F71F34-4CE8-4945-A0DE-C4B808CF539A}"/>
    <cellStyle name="Millares 18 2 2 7 3" xfId="20623" xr:uid="{46757EAB-CF08-4331-8A47-948B46FEDB91}"/>
    <cellStyle name="Millares 18 2 2 7 3 2" xfId="42126" xr:uid="{F8F100FA-A26A-4AB2-8BA6-9C551BA376DB}"/>
    <cellStyle name="Millares 18 2 2 7 4" xfId="27228" xr:uid="{DD9AACD3-4E42-4C00-AEC7-06C976CBC378}"/>
    <cellStyle name="Millares 18 2 2 7 5" xfId="48731" xr:uid="{0355E846-8B2C-47B1-9958-43085E3A6486}"/>
    <cellStyle name="Millares 18 2 2 7 6" xfId="55335" xr:uid="{1E1E05DF-A78F-4A6E-ADAC-06DDC384E42F}"/>
    <cellStyle name="Millares 18 2 2 8" xfId="7363" xr:uid="{AA3B2CEE-BCFE-475C-B96D-2D2AC44E09B4}"/>
    <cellStyle name="Millares 18 2 2 8 2" xfId="28866" xr:uid="{6E27449C-9D0C-40FE-8FFE-847FFE685AC9}"/>
    <cellStyle name="Millares 18 2 2 9" xfId="9020" xr:uid="{A67340E5-20AA-46A5-8DAC-932F8E98D980}"/>
    <cellStyle name="Millares 18 2 2 9 2" xfId="30523" xr:uid="{66C0578C-9BA9-4037-A335-B46422169C6B}"/>
    <cellStyle name="Millares 18 2 3" xfId="1024" xr:uid="{BF8B86B8-D717-4050-8253-200AB20CD756}"/>
    <cellStyle name="Millares 18 2 3 2" xfId="3853" xr:uid="{04B0D56D-3FC8-4490-9349-CF4959AA5A14}"/>
    <cellStyle name="Millares 18 2 3 2 2" xfId="12119" xr:uid="{FB6483FC-5412-4465-8F0A-1A97CDB534AD}"/>
    <cellStyle name="Millares 18 2 3 2 2 2" xfId="33622" xr:uid="{63A5DEC3-4469-469D-8281-2F1875E3C43D}"/>
    <cellStyle name="Millares 18 2 3 2 3" xfId="18754" xr:uid="{F2F5AB94-03C9-4DA3-A912-AFD6FD203E92}"/>
    <cellStyle name="Millares 18 2 3 2 3 2" xfId="40257" xr:uid="{E8007582-21D2-4FA3-B7D6-6E4C5FA3593E}"/>
    <cellStyle name="Millares 18 2 3 2 4" xfId="25359" xr:uid="{B0139B3E-01CD-4A0B-8B80-1EF12C6F7E25}"/>
    <cellStyle name="Millares 18 2 3 2 5" xfId="46862" xr:uid="{966A555B-109D-489D-8FC0-53B4A8850BC0}"/>
    <cellStyle name="Millares 18 2 3 2 6" xfId="53466" xr:uid="{1DE119F6-3D0C-42F8-A091-64D9CB28B444}"/>
    <cellStyle name="Millares 18 2 3 3" xfId="5992" xr:uid="{2F522A6C-BF29-4C0A-AC3B-AFA8CA32945D}"/>
    <cellStyle name="Millares 18 2 3 3 2" xfId="14258" xr:uid="{3EBD64D6-6A11-44D7-8BD3-3E89DED1426D}"/>
    <cellStyle name="Millares 18 2 3 3 2 2" xfId="35761" xr:uid="{BDC307B1-5B83-42B7-AE1E-A810F87B426A}"/>
    <cellStyle name="Millares 18 2 3 3 3" xfId="20893" xr:uid="{810BAE7F-358A-415F-AA95-623EC3859578}"/>
    <cellStyle name="Millares 18 2 3 3 3 2" xfId="42396" xr:uid="{912004BC-C502-41B2-8D31-1EB2175E028C}"/>
    <cellStyle name="Millares 18 2 3 3 4" xfId="27498" xr:uid="{DD5B01FA-29AA-4386-9DDB-9627734E9D0D}"/>
    <cellStyle name="Millares 18 2 3 3 5" xfId="49001" xr:uid="{81B01DD8-0E58-4D42-84DB-F1EF48DDEF7C}"/>
    <cellStyle name="Millares 18 2 3 3 6" xfId="55605" xr:uid="{B5914B2D-0835-4460-B9D4-389ED0816D0F}"/>
    <cellStyle name="Millares 18 2 3 4" xfId="7633" xr:uid="{76B2170E-2071-4BE8-AC94-49339A23887E}"/>
    <cellStyle name="Millares 18 2 3 4 2" xfId="29136" xr:uid="{51BA4E69-40EA-4AFE-8788-CB4DF759F22C}"/>
    <cellStyle name="Millares 18 2 3 5" xfId="9290" xr:uid="{A1BA41A7-EA55-4966-A808-F79A667374A7}"/>
    <cellStyle name="Millares 18 2 3 5 2" xfId="30793" xr:uid="{30B10387-9DAE-4F2D-8BC3-93989163BBB6}"/>
    <cellStyle name="Millares 18 2 3 6" xfId="15925" xr:uid="{F1CF606C-A5E8-4A83-94AC-1976DA5B3ECF}"/>
    <cellStyle name="Millares 18 2 3 6 2" xfId="37428" xr:uid="{03B1C88E-0BBD-4B24-841B-E5522C61C850}"/>
    <cellStyle name="Millares 18 2 3 7" xfId="22530" xr:uid="{4FF5835F-C352-4115-8D96-AD8E680CB6EE}"/>
    <cellStyle name="Millares 18 2 3 8" xfId="44033" xr:uid="{7144B02C-F7F2-4EF9-A248-F775D87C298A}"/>
    <cellStyle name="Millares 18 2 3 9" xfId="50637" xr:uid="{2C7CB23C-9F49-4814-862D-B2050044C4B7}"/>
    <cellStyle name="Millares 18 2 4" xfId="1420" xr:uid="{E728F6E4-2D7B-4540-A86B-22125E829444}"/>
    <cellStyle name="Millares 18 2 4 2" xfId="4249" xr:uid="{EB82CE0B-A906-47D0-82B9-D382DBB6B97D}"/>
    <cellStyle name="Millares 18 2 4 2 2" xfId="12515" xr:uid="{8610A902-0644-4E7D-9D40-5C2ABB88C5D4}"/>
    <cellStyle name="Millares 18 2 4 2 2 2" xfId="34018" xr:uid="{423B4DAF-52B3-41AB-89CC-D6069EF4373D}"/>
    <cellStyle name="Millares 18 2 4 2 3" xfId="19150" xr:uid="{E691D31E-54F5-45CF-A005-8620D0E8BA78}"/>
    <cellStyle name="Millares 18 2 4 2 3 2" xfId="40653" xr:uid="{CAB2D288-0FE8-4017-9B60-E36E2C665F1B}"/>
    <cellStyle name="Millares 18 2 4 2 4" xfId="25755" xr:uid="{CD654B94-4544-48B8-B862-CD0C7D4ECC71}"/>
    <cellStyle name="Millares 18 2 4 2 5" xfId="47258" xr:uid="{BDA54EF0-7B4E-497C-9B05-A077CEFB4CFB}"/>
    <cellStyle name="Millares 18 2 4 2 6" xfId="53862" xr:uid="{9815D934-3DEE-42BD-AC75-07B6722D2D4B}"/>
    <cellStyle name="Millares 18 2 4 3" xfId="6388" xr:uid="{04D62C89-E867-4633-9D80-22B0877E1339}"/>
    <cellStyle name="Millares 18 2 4 3 2" xfId="14654" xr:uid="{190FA428-1B5E-4663-A824-AB0236D5FFCD}"/>
    <cellStyle name="Millares 18 2 4 3 2 2" xfId="36157" xr:uid="{97876A75-E197-4422-B3FA-D155E7E54257}"/>
    <cellStyle name="Millares 18 2 4 3 3" xfId="21289" xr:uid="{7643562F-CE25-40A0-B9CB-8E295EF576D3}"/>
    <cellStyle name="Millares 18 2 4 3 3 2" xfId="42792" xr:uid="{BEC29D78-D6A0-43B6-A49E-EEBE4618F63F}"/>
    <cellStyle name="Millares 18 2 4 3 4" xfId="27894" xr:uid="{5E812762-CCEB-4600-BA41-3A1D8B96AD96}"/>
    <cellStyle name="Millares 18 2 4 3 5" xfId="49397" xr:uid="{2E283F4E-8509-4853-8601-A7B9F91A276F}"/>
    <cellStyle name="Millares 18 2 4 3 6" xfId="56001" xr:uid="{9D7D7660-D7EF-4990-9E1A-08B3FD0FDF18}"/>
    <cellStyle name="Millares 18 2 4 4" xfId="8029" xr:uid="{258D6A48-00B2-4B69-8C42-7E9359175404}"/>
    <cellStyle name="Millares 18 2 4 4 2" xfId="29532" xr:uid="{3CF2C322-8B5B-4B5B-A70B-3500AF7A2683}"/>
    <cellStyle name="Millares 18 2 4 5" xfId="9686" xr:uid="{540A6579-5040-4FB1-A1B7-46B84DF3F79D}"/>
    <cellStyle name="Millares 18 2 4 5 2" xfId="31189" xr:uid="{48E6592E-6852-4991-A0B0-D4D60B36D09E}"/>
    <cellStyle name="Millares 18 2 4 6" xfId="16321" xr:uid="{FFDE77BD-9139-437D-A7BF-42068AEDEA55}"/>
    <cellStyle name="Millares 18 2 4 6 2" xfId="37824" xr:uid="{D150AB61-E6A3-4E1E-B469-CB7BBC626F4C}"/>
    <cellStyle name="Millares 18 2 4 7" xfId="22926" xr:uid="{966FE2DF-DBC7-4C6A-95C7-1ADECEB84FDC}"/>
    <cellStyle name="Millares 18 2 4 8" xfId="44429" xr:uid="{2B924CE3-7822-43AD-A67A-ACBC9ACD2538}"/>
    <cellStyle name="Millares 18 2 4 9" xfId="51033" xr:uid="{3F501BF2-10BF-4753-A42A-BA1AEC396186}"/>
    <cellStyle name="Millares 18 2 5" xfId="2107" xr:uid="{4F20D85E-A98D-49EF-A1FA-7B5FF463DBCD}"/>
    <cellStyle name="Millares 18 2 5 2" xfId="10373" xr:uid="{F704D387-F68C-4CB0-A990-A27A1D3A4B4C}"/>
    <cellStyle name="Millares 18 2 5 2 2" xfId="31876" xr:uid="{81A200FF-2C05-4CB7-8723-EB5EF2971D00}"/>
    <cellStyle name="Millares 18 2 5 3" xfId="17008" xr:uid="{A782A726-7A8E-4BAE-BBAE-66A0CB19DC1C}"/>
    <cellStyle name="Millares 18 2 5 3 2" xfId="38511" xr:uid="{8C4E6CD1-8F02-444B-ADB9-1F6F6447DE6C}"/>
    <cellStyle name="Millares 18 2 5 4" xfId="23613" xr:uid="{7EF08194-A0C0-46D0-AD23-B3FB0FFD9B20}"/>
    <cellStyle name="Millares 18 2 5 5" xfId="45116" xr:uid="{C8E715AE-9E85-4130-A82F-958F48A1EC91}"/>
    <cellStyle name="Millares 18 2 5 6" xfId="51720" xr:uid="{467E10BD-50E9-403A-B6C5-69097FE2BA70}"/>
    <cellStyle name="Millares 18 2 6" xfId="2655" xr:uid="{BE23015E-1E87-44CD-B8B9-E029D988E0F3}"/>
    <cellStyle name="Millares 18 2 6 2" xfId="10921" xr:uid="{876C09B3-B2B0-4FCF-8EFB-BEC8F7C6AF65}"/>
    <cellStyle name="Millares 18 2 6 2 2" xfId="32424" xr:uid="{7A53CC02-6A58-447D-9288-0ED33A14B179}"/>
    <cellStyle name="Millares 18 2 6 3" xfId="17556" xr:uid="{A2AE8FE1-5EA8-42AD-A0FB-05DD55F2D4A4}"/>
    <cellStyle name="Millares 18 2 6 3 2" xfId="39059" xr:uid="{B33A5532-4AE2-4536-AAC9-B568211F8364}"/>
    <cellStyle name="Millares 18 2 6 4" xfId="24161" xr:uid="{E0BFFAED-7A5E-40D7-9DA4-F6A15BA72553}"/>
    <cellStyle name="Millares 18 2 6 5" xfId="45664" xr:uid="{3D886CEF-528D-4E8D-8463-0CF524AA6BA6}"/>
    <cellStyle name="Millares 18 2 6 6" xfId="52268" xr:uid="{E3EBC6D8-967C-4E59-9F59-E8F1B93A8E77}"/>
    <cellStyle name="Millares 18 2 7" xfId="3303" xr:uid="{D6FC4D91-6EAA-44B4-8F59-253BC7DF99BC}"/>
    <cellStyle name="Millares 18 2 7 2" xfId="11569" xr:uid="{F80A919D-C729-4C7D-9688-8857B5CD89ED}"/>
    <cellStyle name="Millares 18 2 7 2 2" xfId="33072" xr:uid="{77EF1B82-00A9-46A3-B0EB-1FDFF692669B}"/>
    <cellStyle name="Millares 18 2 7 3" xfId="18204" xr:uid="{E425DAD2-6654-4069-A728-34434CEF44EA}"/>
    <cellStyle name="Millares 18 2 7 3 2" xfId="39707" xr:uid="{B15FDEB1-340D-47F0-9D66-4BDA024608C6}"/>
    <cellStyle name="Millares 18 2 7 4" xfId="24809" xr:uid="{2F0FC6B7-B77E-484A-992E-74B0E8A047F8}"/>
    <cellStyle name="Millares 18 2 7 5" xfId="46312" xr:uid="{3CC258D4-F5EA-4C69-8B3B-C61D49C24015}"/>
    <cellStyle name="Millares 18 2 7 6" xfId="52916" xr:uid="{29717FD7-4995-4501-93F8-7D639E11D639}"/>
    <cellStyle name="Millares 18 2 8" xfId="4799" xr:uid="{FBBD985B-0857-409C-AA64-02A52929F329}"/>
    <cellStyle name="Millares 18 2 8 2" xfId="13065" xr:uid="{CB6DA14D-78EF-4A76-9B1D-8406DC2EC380}"/>
    <cellStyle name="Millares 18 2 8 2 2" xfId="34568" xr:uid="{3E55D005-24FD-46D2-B81C-A0749AC8EB92}"/>
    <cellStyle name="Millares 18 2 8 3" xfId="19700" xr:uid="{00F5A62C-31F1-4AD3-AB18-0D9BCE258E9B}"/>
    <cellStyle name="Millares 18 2 8 3 2" xfId="41203" xr:uid="{0E4352C8-9D07-47DF-A4A5-E7BD464CB5D1}"/>
    <cellStyle name="Millares 18 2 8 4" xfId="26305" xr:uid="{228394DB-C019-4601-9EB8-7A5EEC8032AD}"/>
    <cellStyle name="Millares 18 2 8 5" xfId="47808" xr:uid="{6942AA68-1BAA-435B-9277-481377D3ACD6}"/>
    <cellStyle name="Millares 18 2 8 6" xfId="54412" xr:uid="{BEB53897-AD63-4A30-8F39-BC1AFA23DC62}"/>
    <cellStyle name="Millares 18 2 9" xfId="5442" xr:uid="{BFEC4F0D-7DC7-4C95-8ADD-0F078B964AFF}"/>
    <cellStyle name="Millares 18 2 9 2" xfId="13708" xr:uid="{25CA8E19-0AC3-4655-9D82-0487919F4CB2}"/>
    <cellStyle name="Millares 18 2 9 2 2" xfId="35211" xr:uid="{657CCB6E-0018-43E2-982B-1B1FBDAF45C2}"/>
    <cellStyle name="Millares 18 2 9 3" xfId="20343" xr:uid="{3CDC22BD-407D-47A9-AB20-6316706D16C0}"/>
    <cellStyle name="Millares 18 2 9 3 2" xfId="41846" xr:uid="{B5287E52-C243-4392-8B97-6E281F5ED4ED}"/>
    <cellStyle name="Millares 18 2 9 4" xfId="26948" xr:uid="{72052AD6-C48B-4E8D-8FC8-87AD29C7279A}"/>
    <cellStyle name="Millares 18 2 9 5" xfId="48451" xr:uid="{8EDF8538-1EA5-484A-94C7-6243A99194CE}"/>
    <cellStyle name="Millares 18 2 9 6" xfId="55055" xr:uid="{645DAE27-D403-43A2-8EC2-0B52B6FC3D66}"/>
    <cellStyle name="Millares 18 3" xfId="345" xr:uid="{F9701AF5-FC54-4CD2-86CF-873C46E5E6F0}"/>
    <cellStyle name="Millares 18 3 10" xfId="15248" xr:uid="{F1F85400-BC02-4F38-85F2-E8A31CA45C41}"/>
    <cellStyle name="Millares 18 3 10 2" xfId="36751" xr:uid="{EEF7E5A5-B146-481B-8692-CDC95F94C8ED}"/>
    <cellStyle name="Millares 18 3 11" xfId="21853" xr:uid="{73C4A63F-1656-4790-A130-812693EC67A3}"/>
    <cellStyle name="Millares 18 3 12" xfId="43356" xr:uid="{4C6EEA76-599D-4F18-BBE6-E91C90C237AA}"/>
    <cellStyle name="Millares 18 3 13" xfId="49960" xr:uid="{899D6264-B3A4-4BC5-9B37-FAFE38CAA057}"/>
    <cellStyle name="Millares 18 3 2" xfId="1293" xr:uid="{9BDEB5E7-62C1-4A67-A8B7-E8FF66F5AE50}"/>
    <cellStyle name="Millares 18 3 2 2" xfId="4122" xr:uid="{4BAA233D-4997-4F61-9880-A5A81067B233}"/>
    <cellStyle name="Millares 18 3 2 2 2" xfId="12388" xr:uid="{23C52321-A9C0-4EA6-AE92-E24622D33D3B}"/>
    <cellStyle name="Millares 18 3 2 2 2 2" xfId="33891" xr:uid="{22DD55FA-1878-42D2-AA45-4556A58610B1}"/>
    <cellStyle name="Millares 18 3 2 2 3" xfId="19023" xr:uid="{B5070B2B-A96A-4BA5-AEC4-F883372F09C3}"/>
    <cellStyle name="Millares 18 3 2 2 3 2" xfId="40526" xr:uid="{F194C762-0AFA-42DD-9CEC-FD552CEA9E4F}"/>
    <cellStyle name="Millares 18 3 2 2 4" xfId="25628" xr:uid="{EF3EE3C0-A435-424C-97F2-D31E3B7816DE}"/>
    <cellStyle name="Millares 18 3 2 2 5" xfId="47131" xr:uid="{B2543062-D4C6-48C7-A295-B49BD8DE6AB6}"/>
    <cellStyle name="Millares 18 3 2 2 6" xfId="53735" xr:uid="{ADBDA3FF-D5B1-497B-8A15-678E1A900C2F}"/>
    <cellStyle name="Millares 18 3 2 3" xfId="6261" xr:uid="{6FD994E4-4B49-4754-A61C-92878E1BBF96}"/>
    <cellStyle name="Millares 18 3 2 3 2" xfId="14527" xr:uid="{23713172-2B75-4B36-8566-3BFBC1FAFCA0}"/>
    <cellStyle name="Millares 18 3 2 3 2 2" xfId="36030" xr:uid="{71F70733-B090-4F52-8399-BD90BDEE22B8}"/>
    <cellStyle name="Millares 18 3 2 3 3" xfId="21162" xr:uid="{2ADD10D8-F40A-4081-B990-9672121A7B0B}"/>
    <cellStyle name="Millares 18 3 2 3 3 2" xfId="42665" xr:uid="{9CFB10CB-4129-4AB4-96D7-37DDE7902917}"/>
    <cellStyle name="Millares 18 3 2 3 4" xfId="27767" xr:uid="{27DADE8D-92B0-428B-B472-836A5C207522}"/>
    <cellStyle name="Millares 18 3 2 3 5" xfId="49270" xr:uid="{DE434EA7-C73F-4A44-8E9D-F03557266304}"/>
    <cellStyle name="Millares 18 3 2 3 6" xfId="55874" xr:uid="{B5883A9E-4D7E-40D2-B0D6-EEE2A49CF5A1}"/>
    <cellStyle name="Millares 18 3 2 4" xfId="7902" xr:uid="{E00E41E0-6983-489C-83F3-65CFAC85E5DF}"/>
    <cellStyle name="Millares 18 3 2 4 2" xfId="29405" xr:uid="{46218429-FF59-48DC-BDB1-30890112343F}"/>
    <cellStyle name="Millares 18 3 2 5" xfId="9559" xr:uid="{58AC4B9C-4A64-4B08-8795-F3F30506FF5B}"/>
    <cellStyle name="Millares 18 3 2 5 2" xfId="31062" xr:uid="{5E224426-0074-42D5-AB84-5A0AD47BC1D9}"/>
    <cellStyle name="Millares 18 3 2 6" xfId="16194" xr:uid="{8249BD56-2646-476D-AEC8-2DA66E53C2A3}"/>
    <cellStyle name="Millares 18 3 2 6 2" xfId="37697" xr:uid="{506AA926-7564-4148-BC9B-6A90EE23E769}"/>
    <cellStyle name="Millares 18 3 2 7" xfId="22799" xr:uid="{F8C0699E-329F-4709-94B7-413DCF2AB2C1}"/>
    <cellStyle name="Millares 18 3 2 8" xfId="44302" xr:uid="{F7A47A1D-36CB-43A0-977F-4D448B37DCE7}"/>
    <cellStyle name="Millares 18 3 2 9" xfId="50906" xr:uid="{7A1590CF-E50E-4CD5-8D5D-D4A18178598F}"/>
    <cellStyle name="Millares 18 3 3" xfId="1980" xr:uid="{626825E3-8361-485C-8D5D-818EE16B2376}"/>
    <cellStyle name="Millares 18 3 3 2" xfId="10246" xr:uid="{4836A304-F0D5-48FA-B230-85298F68CA37}"/>
    <cellStyle name="Millares 18 3 3 2 2" xfId="31749" xr:uid="{C5139566-BD77-447D-B346-7AFF3D306F7C}"/>
    <cellStyle name="Millares 18 3 3 3" xfId="16881" xr:uid="{A9CBEB92-B137-478E-88F5-1BBDEA40E74F}"/>
    <cellStyle name="Millares 18 3 3 3 2" xfId="38384" xr:uid="{11372F3B-39AE-4A2C-8A58-A13BD78DF5A3}"/>
    <cellStyle name="Millares 18 3 3 4" xfId="23486" xr:uid="{C9216E36-B96F-4DAC-9170-8350718FEFE6}"/>
    <cellStyle name="Millares 18 3 3 5" xfId="44989" xr:uid="{67C52E29-026F-425C-9A37-A363CF6551C8}"/>
    <cellStyle name="Millares 18 3 3 6" xfId="51593" xr:uid="{3AE08118-FBBF-483E-80AC-C5B8FD66812B}"/>
    <cellStyle name="Millares 18 3 4" xfId="2779" xr:uid="{35EDEF05-3028-4370-B586-3ECCA0F8B01B}"/>
    <cellStyle name="Millares 18 3 4 2" xfId="11045" xr:uid="{1037C8DD-577A-4991-8AFB-79F6E9EC1A9B}"/>
    <cellStyle name="Millares 18 3 4 2 2" xfId="32548" xr:uid="{E9133BF4-48B9-4BFD-A772-C608919B73B6}"/>
    <cellStyle name="Millares 18 3 4 3" xfId="17680" xr:uid="{787E86C0-BD73-4E79-AFB3-4C934ED7B1C0}"/>
    <cellStyle name="Millares 18 3 4 3 2" xfId="39183" xr:uid="{E87D891E-5DDD-497D-B021-A14668B0CD77}"/>
    <cellStyle name="Millares 18 3 4 4" xfId="24285" xr:uid="{0F95EA6A-BF82-4F18-BF2C-ADBA774DE944}"/>
    <cellStyle name="Millares 18 3 4 5" xfId="45788" xr:uid="{09C5F5B6-359A-4F5B-88B5-B85E2AE6D37C}"/>
    <cellStyle name="Millares 18 3 4 6" xfId="52392" xr:uid="{0C8F8E34-05B4-4DA0-B5A9-018728CB7008}"/>
    <cellStyle name="Millares 18 3 5" xfId="3176" xr:uid="{D7C9A81E-DC97-41CD-A4D0-DA4A3A25AA2A}"/>
    <cellStyle name="Millares 18 3 5 2" xfId="11442" xr:uid="{8559A208-31CE-4E15-9BC3-F4AEAFEE10F7}"/>
    <cellStyle name="Millares 18 3 5 2 2" xfId="32945" xr:uid="{B6451034-47DD-4F14-BB67-15DCA2E9D555}"/>
    <cellStyle name="Millares 18 3 5 3" xfId="18077" xr:uid="{72CD9E85-69BD-40AA-A10B-7479EC76016A}"/>
    <cellStyle name="Millares 18 3 5 3 2" xfId="39580" xr:uid="{BB452C1B-1FFC-403C-8D0B-BF7732846D53}"/>
    <cellStyle name="Millares 18 3 5 4" xfId="24682" xr:uid="{90D645B1-682F-433E-AE86-7960479F3611}"/>
    <cellStyle name="Millares 18 3 5 5" xfId="46185" xr:uid="{92DE83F6-5E2C-4A93-9489-66287A1160ED}"/>
    <cellStyle name="Millares 18 3 5 6" xfId="52789" xr:uid="{CF23DEA9-562B-46E8-B0BD-55418A70DE75}"/>
    <cellStyle name="Millares 18 3 6" xfId="4923" xr:uid="{7F98439C-8573-4D6C-B89B-8B2AD1BEC94E}"/>
    <cellStyle name="Millares 18 3 6 2" xfId="13189" xr:uid="{44928D1B-7F29-45CE-B29D-07CB79479906}"/>
    <cellStyle name="Millares 18 3 6 2 2" xfId="34692" xr:uid="{FAE52CF8-6620-49F3-9146-8A11DB36F8BE}"/>
    <cellStyle name="Millares 18 3 6 3" xfId="19824" xr:uid="{FDAEA563-610C-4831-A6BF-9D994FEA44C4}"/>
    <cellStyle name="Millares 18 3 6 3 2" xfId="41327" xr:uid="{19C4DE66-CAC1-426B-8129-C2A31531D453}"/>
    <cellStyle name="Millares 18 3 6 4" xfId="26429" xr:uid="{01240F69-0A21-44C4-80BD-2616C71D5CA6}"/>
    <cellStyle name="Millares 18 3 6 5" xfId="47932" xr:uid="{FF77BCD8-6082-4C9B-9721-3AC8570CF5D4}"/>
    <cellStyle name="Millares 18 3 6 6" xfId="54536" xr:uid="{94A18F43-D362-45F3-AE0C-0A1F025C7E06}"/>
    <cellStyle name="Millares 18 3 7" xfId="5315" xr:uid="{A56162C1-9DE3-49C7-8DC4-98B834DE8B78}"/>
    <cellStyle name="Millares 18 3 7 2" xfId="13581" xr:uid="{4A834A36-28A0-465C-A183-A22633474759}"/>
    <cellStyle name="Millares 18 3 7 2 2" xfId="35084" xr:uid="{08C822D1-B890-4667-97B1-6CE79FBC8C8C}"/>
    <cellStyle name="Millares 18 3 7 3" xfId="20216" xr:uid="{A441A797-77A3-4BFE-9D10-609907FB1748}"/>
    <cellStyle name="Millares 18 3 7 3 2" xfId="41719" xr:uid="{25374E17-DA7D-4DCC-BFD6-2C319F39F2EC}"/>
    <cellStyle name="Millares 18 3 7 4" xfId="26821" xr:uid="{73439376-9181-451C-AA61-2119A0957C39}"/>
    <cellStyle name="Millares 18 3 7 5" xfId="48324" xr:uid="{BE917028-9EC4-48F8-8D85-DBFD3EA161A2}"/>
    <cellStyle name="Millares 18 3 7 6" xfId="54928" xr:uid="{ADD48AE1-0897-4079-8CF6-4A4FDCF3A858}"/>
    <cellStyle name="Millares 18 3 8" xfId="6956" xr:uid="{84E23AF0-482E-4760-96EA-C778092A87C3}"/>
    <cellStyle name="Millares 18 3 8 2" xfId="28459" xr:uid="{559D0C2A-4B7C-4770-B89C-F5CEBC401384}"/>
    <cellStyle name="Millares 18 3 9" xfId="8612" xr:uid="{49F8751F-DF72-4A2F-8C1C-0B3FF7AE4A74}"/>
    <cellStyle name="Millares 18 3 9 2" xfId="30115" xr:uid="{5CEE789A-9471-4341-AA92-58A0A0A65753}"/>
    <cellStyle name="Millares 18 4" xfId="629" xr:uid="{6A3DFE14-FB57-4E5C-9E52-3D84E9F26B36}"/>
    <cellStyle name="Millares 18 4 10" xfId="43638" xr:uid="{EC00157B-BF6F-4BA6-95EA-86720F9E30DB}"/>
    <cellStyle name="Millares 18 4 11" xfId="50242" xr:uid="{5C30E68C-EAB0-4639-8E01-F1497F3F806A}"/>
    <cellStyle name="Millares 18 4 2" xfId="1575" xr:uid="{E0FF5994-A551-4D98-8F4A-3C5816775EE2}"/>
    <cellStyle name="Millares 18 4 2 2" xfId="4404" xr:uid="{F9421957-552B-44BC-87AA-9EA0E43D9E8D}"/>
    <cellStyle name="Millares 18 4 2 2 2" xfId="12670" xr:uid="{08F91EB6-6EFC-4760-A247-362778B5F3E9}"/>
    <cellStyle name="Millares 18 4 2 2 2 2" xfId="34173" xr:uid="{2EE2A995-71FE-4EA3-B29A-02AB9196C28E}"/>
    <cellStyle name="Millares 18 4 2 2 3" xfId="19305" xr:uid="{796E9515-1627-447B-9D2C-DEEC17C1F124}"/>
    <cellStyle name="Millares 18 4 2 2 3 2" xfId="40808" xr:uid="{C2EF7912-2933-4817-806B-933E038A3602}"/>
    <cellStyle name="Millares 18 4 2 2 4" xfId="25910" xr:uid="{5760689C-52A8-43D2-9644-1D7DD848D630}"/>
    <cellStyle name="Millares 18 4 2 2 5" xfId="47413" xr:uid="{282B6DA7-458B-4C40-A575-8AA6B5C071DB}"/>
    <cellStyle name="Millares 18 4 2 2 6" xfId="54017" xr:uid="{C078DB66-76CA-4B96-BDE5-9A3A632191B4}"/>
    <cellStyle name="Millares 18 4 2 3" xfId="6543" xr:uid="{7501DB54-E3B3-4AC6-ADF2-D0109CCA634F}"/>
    <cellStyle name="Millares 18 4 2 3 2" xfId="14809" xr:uid="{107D8C6E-AE0A-4A69-9C41-5B0D5488BF3F}"/>
    <cellStyle name="Millares 18 4 2 3 2 2" xfId="36312" xr:uid="{EB03AEA1-B010-43A3-8851-A34F04335B44}"/>
    <cellStyle name="Millares 18 4 2 3 3" xfId="21444" xr:uid="{0E9337CF-33B7-4701-9D2F-C12B4F6EA007}"/>
    <cellStyle name="Millares 18 4 2 3 3 2" xfId="42947" xr:uid="{0E05D6FB-A32A-48E8-B15C-76FF9829AF9E}"/>
    <cellStyle name="Millares 18 4 2 3 4" xfId="28049" xr:uid="{E2BA5939-D5B0-4BD8-9618-D7BA6A5659B5}"/>
    <cellStyle name="Millares 18 4 2 3 5" xfId="49552" xr:uid="{479EE997-CB40-4810-854F-EE86B0FF2284}"/>
    <cellStyle name="Millares 18 4 2 3 6" xfId="56156" xr:uid="{93E32481-8221-4907-BAB8-273FDAC2A307}"/>
    <cellStyle name="Millares 18 4 2 4" xfId="8184" xr:uid="{950C089F-52B2-40EB-8D78-5DD6367622A7}"/>
    <cellStyle name="Millares 18 4 2 4 2" xfId="29687" xr:uid="{F19F0BD8-5322-44FC-AA62-7B6450F718B1}"/>
    <cellStyle name="Millares 18 4 2 5" xfId="9841" xr:uid="{41E1704C-4EB2-4E48-8230-364DDEEEC3E6}"/>
    <cellStyle name="Millares 18 4 2 5 2" xfId="31344" xr:uid="{EED80ECB-FF19-4445-A481-57E1683D77B1}"/>
    <cellStyle name="Millares 18 4 2 6" xfId="16476" xr:uid="{BCE73888-6D4C-4583-8B12-472D68BAB97F}"/>
    <cellStyle name="Millares 18 4 2 6 2" xfId="37979" xr:uid="{D28FDEF1-07F9-4720-B8C9-9DFEAFE71383}"/>
    <cellStyle name="Millares 18 4 2 7" xfId="23081" xr:uid="{307F8789-72EA-482E-ACC3-8789DCAEE894}"/>
    <cellStyle name="Millares 18 4 2 8" xfId="44584" xr:uid="{40B701D4-0406-472D-8740-A86479201BEC}"/>
    <cellStyle name="Millares 18 4 2 9" xfId="51188" xr:uid="{5E993302-F8CA-4096-8B23-16FA53671FFD}"/>
    <cellStyle name="Millares 18 4 3" xfId="2262" xr:uid="{8A4BFF0C-22CA-4594-87C0-930970DC5946}"/>
    <cellStyle name="Millares 18 4 3 2" xfId="10528" xr:uid="{BC422321-BF94-440F-BCDD-8D0AD5356B00}"/>
    <cellStyle name="Millares 18 4 3 2 2" xfId="32031" xr:uid="{D86B0C9C-99E2-49C2-8F8E-27ED216024FA}"/>
    <cellStyle name="Millares 18 4 3 3" xfId="17163" xr:uid="{39183633-9CD1-497D-B46B-F971F966C478}"/>
    <cellStyle name="Millares 18 4 3 3 2" xfId="38666" xr:uid="{A6C651B3-03BA-402C-A81E-F4C1253ECD36}"/>
    <cellStyle name="Millares 18 4 3 4" xfId="23768" xr:uid="{B36B404C-7B51-44B8-A898-1850A408C30A}"/>
    <cellStyle name="Millares 18 4 3 5" xfId="45271" xr:uid="{464E59A5-B5DE-44F3-8619-95C8B02BC913}"/>
    <cellStyle name="Millares 18 4 3 6" xfId="51875" xr:uid="{760D1EEC-9633-4996-85D0-B8212ADAF171}"/>
    <cellStyle name="Millares 18 4 4" xfId="3458" xr:uid="{D675C4AF-7C05-4D7E-8DFF-6979FA4F8CC5}"/>
    <cellStyle name="Millares 18 4 4 2" xfId="11724" xr:uid="{00E73FA8-0AB4-4D26-9AA1-352D259CAB7F}"/>
    <cellStyle name="Millares 18 4 4 2 2" xfId="33227" xr:uid="{A9820FFF-7DA7-4417-AEE3-3F35B8D2D148}"/>
    <cellStyle name="Millares 18 4 4 3" xfId="18359" xr:uid="{145C62D6-32B1-4F45-ADD5-F5BCF5C1FA9B}"/>
    <cellStyle name="Millares 18 4 4 3 2" xfId="39862" xr:uid="{1D510FDF-EC38-4086-9C2B-644984F1FD4A}"/>
    <cellStyle name="Millares 18 4 4 4" xfId="24964" xr:uid="{80B25FC3-1189-4B98-9244-1ACD71BB9016}"/>
    <cellStyle name="Millares 18 4 4 5" xfId="46467" xr:uid="{844F7003-7611-4216-A0E6-33FDB267F9F2}"/>
    <cellStyle name="Millares 18 4 4 6" xfId="53071" xr:uid="{34017F0B-6FDF-4B62-8BFD-E8BDCCE78C03}"/>
    <cellStyle name="Millares 18 4 5" xfId="5597" xr:uid="{12902630-66FB-44A4-8371-57A1D9846AA2}"/>
    <cellStyle name="Millares 18 4 5 2" xfId="13863" xr:uid="{7F515949-658B-4C39-980E-B93EFF6978B3}"/>
    <cellStyle name="Millares 18 4 5 2 2" xfId="35366" xr:uid="{EC943F5E-D096-4406-84D7-FE2E04097C6E}"/>
    <cellStyle name="Millares 18 4 5 3" xfId="20498" xr:uid="{74458543-D015-4C1F-BFA0-7147497266D3}"/>
    <cellStyle name="Millares 18 4 5 3 2" xfId="42001" xr:uid="{AC9B105F-CB0E-46C0-9350-3DB3132B108F}"/>
    <cellStyle name="Millares 18 4 5 4" xfId="27103" xr:uid="{F9B0A143-40A5-4ED8-95B8-EE94E9E8C209}"/>
    <cellStyle name="Millares 18 4 5 5" xfId="48606" xr:uid="{092324F8-0640-46C7-9A41-275696678540}"/>
    <cellStyle name="Millares 18 4 5 6" xfId="55210" xr:uid="{79214176-6FA7-449D-84D9-A2528D39444E}"/>
    <cellStyle name="Millares 18 4 6" xfId="7238" xr:uid="{31780BFD-9821-4FF8-B1B7-6C70FAB78063}"/>
    <cellStyle name="Millares 18 4 6 2" xfId="28741" xr:uid="{49DA4007-D908-4D21-A724-BBCCC35C5CCE}"/>
    <cellStyle name="Millares 18 4 7" xfId="8895" xr:uid="{F9A41056-1C28-4EC5-8A49-59B3B55C8895}"/>
    <cellStyle name="Millares 18 4 7 2" xfId="30398" xr:uid="{335450BD-91D3-487D-AF16-94C1A59F0736}"/>
    <cellStyle name="Millares 18 4 8" xfId="15530" xr:uid="{21EFA44D-CEB0-4EF7-80E4-D95AF9DFFD74}"/>
    <cellStyle name="Millares 18 4 8 2" xfId="37033" xr:uid="{D5FAE4DC-08D6-4D7F-93A9-98A75C801404}"/>
    <cellStyle name="Millares 18 4 9" xfId="22135" xr:uid="{4A84E7D0-81B6-44C8-9BFA-FE9DD2DDC703}"/>
    <cellStyle name="Millares 18 5" xfId="897" xr:uid="{3ABC04C3-FA7F-47B6-8A71-07E89C9619F7}"/>
    <cellStyle name="Millares 18 5 2" xfId="3726" xr:uid="{3A52DE24-4422-4530-A289-29A82C092607}"/>
    <cellStyle name="Millares 18 5 2 2" xfId="11992" xr:uid="{3351CCA7-4DBE-4CB1-8593-E497E898346D}"/>
    <cellStyle name="Millares 18 5 2 2 2" xfId="33495" xr:uid="{F436E50B-4119-4408-B5EF-A55F9DBFE012}"/>
    <cellStyle name="Millares 18 5 2 3" xfId="18627" xr:uid="{8C49790A-2827-4531-A11D-044B869B4E7C}"/>
    <cellStyle name="Millares 18 5 2 3 2" xfId="40130" xr:uid="{02B9B9B3-9B1D-43FA-88D9-9D7EB13AF976}"/>
    <cellStyle name="Millares 18 5 2 4" xfId="25232" xr:uid="{B379532D-6154-4791-9676-210C3D0CEA3A}"/>
    <cellStyle name="Millares 18 5 2 5" xfId="46735" xr:uid="{40327B59-1BED-40AE-B7FE-8E0F80F7AC12}"/>
    <cellStyle name="Millares 18 5 2 6" xfId="53339" xr:uid="{430DA259-8142-4BC1-B34F-1417DC550275}"/>
    <cellStyle name="Millares 18 5 3" xfId="5865" xr:uid="{C3CE95EE-77BF-44D4-9A90-B0DAF0CF7256}"/>
    <cellStyle name="Millares 18 5 3 2" xfId="14131" xr:uid="{FB9836BA-90F6-47F6-8160-B6AE0098E171}"/>
    <cellStyle name="Millares 18 5 3 2 2" xfId="35634" xr:uid="{2D21446B-05A1-41EE-92C8-CCA18FC63D2D}"/>
    <cellStyle name="Millares 18 5 3 3" xfId="20766" xr:uid="{DEDF6EE7-C722-4350-988A-1FA98C1ABC5B}"/>
    <cellStyle name="Millares 18 5 3 3 2" xfId="42269" xr:uid="{2BB2083B-AC29-40EA-95BB-0BC59396115C}"/>
    <cellStyle name="Millares 18 5 3 4" xfId="27371" xr:uid="{DE73A243-298B-4C2F-BBC7-FF6C82F121B6}"/>
    <cellStyle name="Millares 18 5 3 5" xfId="48874" xr:uid="{35A1F048-BE91-4CA7-A5AA-B0121B567FA1}"/>
    <cellStyle name="Millares 18 5 3 6" xfId="55478" xr:uid="{C3E4D08D-FAE8-4516-B8C1-1D6A6141AF7A}"/>
    <cellStyle name="Millares 18 5 4" xfId="7506" xr:uid="{6D66442C-EAF0-459D-9BAA-C93CBAF8714A}"/>
    <cellStyle name="Millares 18 5 4 2" xfId="29009" xr:uid="{C3D6B9C3-D012-4984-8E56-E6534481F301}"/>
    <cellStyle name="Millares 18 5 5" xfId="9163" xr:uid="{563E68C4-E73E-44B9-963E-C8F3035FF902}"/>
    <cellStyle name="Millares 18 5 5 2" xfId="30666" xr:uid="{357A8A74-77B2-4AAD-B3B6-431110159649}"/>
    <cellStyle name="Millares 18 5 6" xfId="15798" xr:uid="{649CBED9-7D9E-4E84-B741-303CCFCC7736}"/>
    <cellStyle name="Millares 18 5 6 2" xfId="37301" xr:uid="{DB370F29-B076-451C-B2C5-FDC8EE55AA69}"/>
    <cellStyle name="Millares 18 5 7" xfId="22403" xr:uid="{C261962E-09F6-406E-B3B2-DF017591ACCE}"/>
    <cellStyle name="Millares 18 5 8" xfId="43906" xr:uid="{375FFBE9-FFA5-43DA-A328-3D4F6EE53585}"/>
    <cellStyle name="Millares 18 5 9" xfId="50510" xr:uid="{3F003A1E-29B6-446E-AF11-6EDBFE443CDC}"/>
    <cellStyle name="Millares 18 6" xfId="1158" xr:uid="{F0EB430E-8A47-4413-AEC2-50EBC698FEE7}"/>
    <cellStyle name="Millares 18 6 2" xfId="3987" xr:uid="{86D815B6-C954-4C92-9A5F-9980992CA7C4}"/>
    <cellStyle name="Millares 18 6 2 2" xfId="12253" xr:uid="{F356A00D-A413-47DF-B534-0D11E93A7C81}"/>
    <cellStyle name="Millares 18 6 2 2 2" xfId="33756" xr:uid="{D58A1B9B-02E0-4B75-BA06-AB31F0953DC4}"/>
    <cellStyle name="Millares 18 6 2 3" xfId="18888" xr:uid="{B4210A0E-57FF-4ED0-815E-5CED63E034F9}"/>
    <cellStyle name="Millares 18 6 2 3 2" xfId="40391" xr:uid="{7916509E-0E1D-4028-B451-1E48B89C3316}"/>
    <cellStyle name="Millares 18 6 2 4" xfId="25493" xr:uid="{9EA4FC50-D895-4D5E-BAC1-AE2763AFA23E}"/>
    <cellStyle name="Millares 18 6 2 5" xfId="46996" xr:uid="{0FDFAD56-210D-418F-8E3E-DBDA5B146904}"/>
    <cellStyle name="Millares 18 6 2 6" xfId="53600" xr:uid="{9D840173-B06F-4C20-81B1-A2A1BDFF0571}"/>
    <cellStyle name="Millares 18 6 3" xfId="6126" xr:uid="{55B9C5C8-844F-4649-8D4C-2840D0F1A796}"/>
    <cellStyle name="Millares 18 6 3 2" xfId="14392" xr:uid="{0CE05EBB-7C7C-4166-99DA-143D1D6532AF}"/>
    <cellStyle name="Millares 18 6 3 2 2" xfId="35895" xr:uid="{0CA82641-A82C-44C3-B967-A74ADF3F7271}"/>
    <cellStyle name="Millares 18 6 3 3" xfId="21027" xr:uid="{CA3FC123-13B8-4161-8186-2FFAE5E11FF5}"/>
    <cellStyle name="Millares 18 6 3 3 2" xfId="42530" xr:uid="{26FCE9B6-C01B-4896-9302-300DFE994600}"/>
    <cellStyle name="Millares 18 6 3 4" xfId="27632" xr:uid="{755A25C6-F0CD-42A0-B876-13DBA1C07FCE}"/>
    <cellStyle name="Millares 18 6 3 5" xfId="49135" xr:uid="{78E68934-96BE-4E10-AF6C-7C34C92F35A5}"/>
    <cellStyle name="Millares 18 6 3 6" xfId="55739" xr:uid="{0F3F1606-06C8-4A34-9EB3-E16FE7228A27}"/>
    <cellStyle name="Millares 18 6 4" xfId="7767" xr:uid="{F3B99700-6738-48B4-8323-9C7ACDBA044C}"/>
    <cellStyle name="Millares 18 6 4 2" xfId="29270" xr:uid="{15814E20-DE75-485F-A321-04ED26196082}"/>
    <cellStyle name="Millares 18 6 5" xfId="9424" xr:uid="{4E712B2B-D43D-4D5D-80A1-398CBB11CCFC}"/>
    <cellStyle name="Millares 18 6 5 2" xfId="30927" xr:uid="{FB7A6D87-326E-49BC-BD7F-8D74A3205E51}"/>
    <cellStyle name="Millares 18 6 6" xfId="16059" xr:uid="{0BE70E72-C299-4F59-B378-01F01C3F6F09}"/>
    <cellStyle name="Millares 18 6 6 2" xfId="37562" xr:uid="{D271A6D4-2B4C-4CF0-B1AF-33F108BA15BD}"/>
    <cellStyle name="Millares 18 6 7" xfId="22664" xr:uid="{0C2B3D7B-C56A-4A9C-AD9B-15F997BD00D6}"/>
    <cellStyle name="Millares 18 6 8" xfId="44167" xr:uid="{1734E13A-CDBD-4704-B6B0-078EC64E7A4B}"/>
    <cellStyle name="Millares 18 6 9" xfId="50771" xr:uid="{ADB15080-2A23-44D7-939F-74D4A3EC7FED}"/>
    <cellStyle name="Millares 18 7" xfId="1846" xr:uid="{8E89E374-C7D1-4E6F-B5F6-CE0D5C85E4B4}"/>
    <cellStyle name="Millares 18 7 2" xfId="10112" xr:uid="{1FAAEFA9-F684-4B10-A58C-00E10A1EFB45}"/>
    <cellStyle name="Millares 18 7 2 2" xfId="31615" xr:uid="{8946044F-39D1-4306-BCB9-62288B2ECF0D}"/>
    <cellStyle name="Millares 18 7 3" xfId="16747" xr:uid="{8007C1C6-E475-4339-9583-6E7B61442F4A}"/>
    <cellStyle name="Millares 18 7 3 2" xfId="38250" xr:uid="{3A195904-8A72-42E4-922F-6A1D4645CAA8}"/>
    <cellStyle name="Millares 18 7 4" xfId="23352" xr:uid="{19A71931-971B-4E53-A6B5-E748BBDE3A63}"/>
    <cellStyle name="Millares 18 7 5" xfId="44855" xr:uid="{442469F9-A638-4006-B785-644ABC93847B}"/>
    <cellStyle name="Millares 18 7 6" xfId="51459" xr:uid="{B87510FD-10B0-48C5-A5A6-96539250208E}"/>
    <cellStyle name="Millares 18 8" xfId="2531" xr:uid="{B07F6204-F7CD-4252-90B2-E27FE6670555}"/>
    <cellStyle name="Millares 18 8 2" xfId="10797" xr:uid="{F7311CFB-B0A5-4807-AA32-F919FBAB1B81}"/>
    <cellStyle name="Millares 18 8 2 2" xfId="32300" xr:uid="{3CFFAFD2-0664-4D6E-B1FC-AD6C336DB190}"/>
    <cellStyle name="Millares 18 8 3" xfId="17432" xr:uid="{BF36C864-B593-4F4A-B9A1-DE1B0E450E15}"/>
    <cellStyle name="Millares 18 8 3 2" xfId="38935" xr:uid="{EBE8EB40-B590-4F21-AAB1-3E064E84A3AB}"/>
    <cellStyle name="Millares 18 8 4" xfId="24037" xr:uid="{DD4D4380-4981-4F93-96EF-55CE75CE89DB}"/>
    <cellStyle name="Millares 18 8 5" xfId="45540" xr:uid="{65AA482B-5F18-4D4A-93D1-0AE2DCEB4A90}"/>
    <cellStyle name="Millares 18 8 6" xfId="52144" xr:uid="{7ED9E66B-60A0-41D2-AF6B-928504B64A31}"/>
    <cellStyle name="Millares 18 9" xfId="3042" xr:uid="{A9290547-AA0E-4D38-9D36-7525F26EFA05}"/>
    <cellStyle name="Millares 18 9 2" xfId="11308" xr:uid="{40E243A2-159F-478E-BCDF-0FE97FB25B30}"/>
    <cellStyle name="Millares 18 9 2 2" xfId="32811" xr:uid="{79A05BA6-B693-4450-AD38-FC102E02E99D}"/>
    <cellStyle name="Millares 18 9 3" xfId="17943" xr:uid="{B442A26C-D533-4A84-A4A3-C626E136C2D3}"/>
    <cellStyle name="Millares 18 9 3 2" xfId="39446" xr:uid="{3507260A-72B8-4549-BB64-D7EF57C47795}"/>
    <cellStyle name="Millares 18 9 4" xfId="24548" xr:uid="{2E208691-47FF-4EF9-A199-350C840F41E5}"/>
    <cellStyle name="Millares 18 9 5" xfId="46051" xr:uid="{9F766A4B-7A82-4426-96CF-65A4C6F89169}"/>
    <cellStyle name="Millares 18 9 6" xfId="52655" xr:uid="{98EBB7D2-74A3-4B59-9DBF-88098C2344A6}"/>
    <cellStyle name="Millares 19" xfId="175" xr:uid="{5B63DE28-EE28-40E8-BFA4-783453DB4FFE}"/>
    <cellStyle name="Millares 19 10" xfId="4712" xr:uid="{FF59BF26-D8C6-40D4-8BFC-96345E1DFA8A}"/>
    <cellStyle name="Millares 19 10 2" xfId="12978" xr:uid="{05F73919-AA02-40C7-BBF1-6AB4D3D1BB17}"/>
    <cellStyle name="Millares 19 10 2 2" xfId="34481" xr:uid="{EAF60300-F579-4A21-811D-EBAD7C6E8CC7}"/>
    <cellStyle name="Millares 19 10 3" xfId="19613" xr:uid="{0C7720CD-1CB8-4EF9-98DD-3405B391478F}"/>
    <cellStyle name="Millares 19 10 3 2" xfId="41116" xr:uid="{B7E140EB-1969-4CAE-8904-F453631B62CE}"/>
    <cellStyle name="Millares 19 10 4" xfId="26218" xr:uid="{340C031D-8CF5-495B-B8CC-1F4813D06E3E}"/>
    <cellStyle name="Millares 19 10 5" xfId="47721" xr:uid="{8831A50A-2171-4B30-84E1-4553509089DC}"/>
    <cellStyle name="Millares 19 10 6" xfId="54325" xr:uid="{AAD978CF-68C3-4E18-A375-0A2262578604}"/>
    <cellStyle name="Millares 19 11" xfId="5215" xr:uid="{45E10149-BB73-4D45-B507-539A4AD519DE}"/>
    <cellStyle name="Millares 19 11 2" xfId="13481" xr:uid="{DBF97166-0ACE-4565-9200-94FD7138B5E7}"/>
    <cellStyle name="Millares 19 11 2 2" xfId="34984" xr:uid="{C420F792-2D2C-4F23-A9EE-4493759FEA4D}"/>
    <cellStyle name="Millares 19 11 3" xfId="20116" xr:uid="{D689407C-5C10-49C6-8680-8E4E4E785567}"/>
    <cellStyle name="Millares 19 11 3 2" xfId="41619" xr:uid="{35F1501D-9943-47C6-8929-4D11F0FD08B6}"/>
    <cellStyle name="Millares 19 11 4" xfId="26721" xr:uid="{21F549A3-A026-4616-95AF-576C7CD3A29A}"/>
    <cellStyle name="Millares 19 11 5" xfId="48224" xr:uid="{A58831F5-7A90-41CC-94B6-D616057FFB1C}"/>
    <cellStyle name="Millares 19 11 6" xfId="54828" xr:uid="{73657013-E975-4DCA-AA96-F414B54B9EAD}"/>
    <cellStyle name="Millares 19 12" xfId="6856" xr:uid="{3DBE7AFF-4167-449E-B186-8EE2B7DFAD8A}"/>
    <cellStyle name="Millares 19 12 2" xfId="28359" xr:uid="{46A43F6F-4E98-4FCD-91F9-E0F72BA070CE}"/>
    <cellStyle name="Millares 19 13" xfId="8510" xr:uid="{D502AEBE-FF47-48B1-8B9F-0989601CA8B5}"/>
    <cellStyle name="Millares 19 13 2" xfId="30013" xr:uid="{FA96C0AA-F7F9-487B-A943-4A66DD7F1BEF}"/>
    <cellStyle name="Millares 19 14" xfId="15149" xr:uid="{B68C2B7D-CC52-4A38-97F7-60F456502647}"/>
    <cellStyle name="Millares 19 14 2" xfId="36652" xr:uid="{44BA18A0-A8DE-429D-8041-C5E16AEAFE63}"/>
    <cellStyle name="Millares 19 15" xfId="21754" xr:uid="{D59874D8-BD50-45A6-AF46-B63CC871E5EB}"/>
    <cellStyle name="Millares 19 16" xfId="43257" xr:uid="{3E6788EC-AC3F-4043-9939-BCE80F04743C}"/>
    <cellStyle name="Millares 19 17" xfId="49861" xr:uid="{31C412A0-9F5F-4876-A45E-672512AEC956}"/>
    <cellStyle name="Millares 19 2" xfId="507" xr:uid="{663494DD-D561-4BA9-BB31-8D740ADE1218}"/>
    <cellStyle name="Millares 19 2 10" xfId="7118" xr:uid="{E3396DC3-CAC0-4C84-809D-BB5FE875D337}"/>
    <cellStyle name="Millares 19 2 10 2" xfId="28621" xr:uid="{CB382FBB-4F7E-4226-91A9-B56CA2352CF0}"/>
    <cellStyle name="Millares 19 2 11" xfId="8774" xr:uid="{1C231B56-867B-4373-963D-A7439D30C609}"/>
    <cellStyle name="Millares 19 2 11 2" xfId="30277" xr:uid="{0316BAE5-3F94-4A39-9FDC-74CB01BD1785}"/>
    <cellStyle name="Millares 19 2 12" xfId="15410" xr:uid="{37196B5A-5FF2-4D28-9EAF-F4C05847C621}"/>
    <cellStyle name="Millares 19 2 12 2" xfId="36913" xr:uid="{5DDA7ED6-5AC2-48EE-A729-0757224B2B45}"/>
    <cellStyle name="Millares 19 2 13" xfId="22015" xr:uid="{49B1F996-699F-4333-BCDA-7B85803E3B14}"/>
    <cellStyle name="Millares 19 2 14" xfId="43518" xr:uid="{2FECDDBB-CE00-4EA9-A136-724AB34FDA13}"/>
    <cellStyle name="Millares 19 2 15" xfId="50122" xr:uid="{66686A91-F40C-4B89-B0A9-CC5C38040234}"/>
    <cellStyle name="Millares 19 2 2" xfId="789" xr:uid="{8BC982C6-9C4A-4C36-99CD-0006EBEBC1CE}"/>
    <cellStyle name="Millares 19 2 2 10" xfId="15690" xr:uid="{B3483227-C159-40D4-B515-326DAFFE63D7}"/>
    <cellStyle name="Millares 19 2 2 10 2" xfId="37193" xr:uid="{68B72703-6281-4C98-85AD-13114B047CF1}"/>
    <cellStyle name="Millares 19 2 2 11" xfId="22295" xr:uid="{DAB29D94-0A17-45D2-BE20-EB037186BB32}"/>
    <cellStyle name="Millares 19 2 2 12" xfId="43798" xr:uid="{263945C1-BF1D-42C7-AE8B-B52D7C150045}"/>
    <cellStyle name="Millares 19 2 2 13" xfId="50402" xr:uid="{7CFF2CB8-6825-4DA9-8242-34DE261CCEA3}"/>
    <cellStyle name="Millares 19 2 2 2" xfId="1735" xr:uid="{DAC2B7EA-9947-427A-8F05-2FE857CD8BD6}"/>
    <cellStyle name="Millares 19 2 2 2 2" xfId="4564" xr:uid="{37630A70-8F26-4F41-8FDB-B2010882E97E}"/>
    <cellStyle name="Millares 19 2 2 2 2 2" xfId="12830" xr:uid="{8FE207F3-230E-466B-AFD3-7443FC4F2462}"/>
    <cellStyle name="Millares 19 2 2 2 2 2 2" xfId="34333" xr:uid="{29DE6814-8A79-493E-A18E-E2E780C6F49C}"/>
    <cellStyle name="Millares 19 2 2 2 2 3" xfId="19465" xr:uid="{4A4BB5B0-280C-4F93-8178-FEF7836F5A55}"/>
    <cellStyle name="Millares 19 2 2 2 2 3 2" xfId="40968" xr:uid="{D20C5EAE-CB88-4C74-A7A7-0E8C87786A7C}"/>
    <cellStyle name="Millares 19 2 2 2 2 4" xfId="26070" xr:uid="{F5664F5D-2F3A-454E-BDF3-2322C0EB8D30}"/>
    <cellStyle name="Millares 19 2 2 2 2 5" xfId="47573" xr:uid="{DFF4C1E5-A41A-408A-8F6E-1448AD7BDA0D}"/>
    <cellStyle name="Millares 19 2 2 2 2 6" xfId="54177" xr:uid="{FA9AE463-740E-45E6-B521-AE76FEA4A201}"/>
    <cellStyle name="Millares 19 2 2 2 3" xfId="6703" xr:uid="{74F21BC6-3272-4C25-BD31-45D4391603E4}"/>
    <cellStyle name="Millares 19 2 2 2 3 2" xfId="14969" xr:uid="{C76DAA3C-0E4F-4D7F-A0A0-F9CA5392EEC4}"/>
    <cellStyle name="Millares 19 2 2 2 3 2 2" xfId="36472" xr:uid="{26274B0C-733C-4334-B7A0-E926BDD9DAF0}"/>
    <cellStyle name="Millares 19 2 2 2 3 3" xfId="21604" xr:uid="{67968C72-77A0-4D0C-B467-8907E664F690}"/>
    <cellStyle name="Millares 19 2 2 2 3 3 2" xfId="43107" xr:uid="{B6FDE33D-07FC-4E92-9775-CF1C3D7F9C65}"/>
    <cellStyle name="Millares 19 2 2 2 3 4" xfId="28209" xr:uid="{EEDCC7BC-A9AD-4D88-B0D8-6F4A3B4B899E}"/>
    <cellStyle name="Millares 19 2 2 2 3 5" xfId="49712" xr:uid="{B3B6C330-85A0-4A44-9488-C35FDEDB42AA}"/>
    <cellStyle name="Millares 19 2 2 2 3 6" xfId="56316" xr:uid="{2DF0A742-4F77-4777-84D9-5CFFF8389819}"/>
    <cellStyle name="Millares 19 2 2 2 4" xfId="8344" xr:uid="{ED14B803-ECAC-4A6C-985D-5CC2E6E2FBE4}"/>
    <cellStyle name="Millares 19 2 2 2 4 2" xfId="29847" xr:uid="{BE52ED81-6BB1-4B3F-A1F5-0AFDC61A5EAF}"/>
    <cellStyle name="Millares 19 2 2 2 5" xfId="10001" xr:uid="{440188BF-D987-4408-9DE1-57C8B78D83E3}"/>
    <cellStyle name="Millares 19 2 2 2 5 2" xfId="31504" xr:uid="{26094627-5734-4640-9887-D63CA163F514}"/>
    <cellStyle name="Millares 19 2 2 2 6" xfId="16636" xr:uid="{16C231E4-C15C-4667-8606-782CB46BF526}"/>
    <cellStyle name="Millares 19 2 2 2 6 2" xfId="38139" xr:uid="{583A889E-3826-4821-AA9E-8A44C0CA1DF9}"/>
    <cellStyle name="Millares 19 2 2 2 7" xfId="23241" xr:uid="{24FB2CDB-73D8-402E-9543-604D70DAAAE0}"/>
    <cellStyle name="Millares 19 2 2 2 8" xfId="44744" xr:uid="{15EDE1F4-C78B-457B-84DD-5D2CB0A518C2}"/>
    <cellStyle name="Millares 19 2 2 2 9" xfId="51348" xr:uid="{28E14B22-17B9-432C-AEE6-ED724B282242}"/>
    <cellStyle name="Millares 19 2 2 3" xfId="2422" xr:uid="{195E4375-F203-4981-8BAC-DCAA891035EB}"/>
    <cellStyle name="Millares 19 2 2 3 2" xfId="10688" xr:uid="{9212552E-DE11-42B0-AAFE-0CE44AE43208}"/>
    <cellStyle name="Millares 19 2 2 3 2 2" xfId="32191" xr:uid="{8381F07F-B3F5-48BB-8EE8-1596DB2A5359}"/>
    <cellStyle name="Millares 19 2 2 3 3" xfId="17323" xr:uid="{4F92BB96-252E-4494-A131-04B42AE4B1F3}"/>
    <cellStyle name="Millares 19 2 2 3 3 2" xfId="38826" xr:uid="{EFE01561-AF96-40D5-83D0-7D09F5D57BD7}"/>
    <cellStyle name="Millares 19 2 2 3 4" xfId="23928" xr:uid="{A17186E3-1971-4E5A-AB8E-42CB129E70E1}"/>
    <cellStyle name="Millares 19 2 2 3 5" xfId="45431" xr:uid="{B385F761-F577-46C9-90D9-F2D66D8E9BD8}"/>
    <cellStyle name="Millares 19 2 2 3 6" xfId="52035" xr:uid="{674AC848-94F0-4652-99F3-BF978DF899D6}"/>
    <cellStyle name="Millares 19 2 2 4" xfId="2939" xr:uid="{7D7C8F05-947B-43AD-9C9F-3167BF8486A2}"/>
    <cellStyle name="Millares 19 2 2 4 2" xfId="11205" xr:uid="{C98D7522-0E57-4ACC-9866-92755846E023}"/>
    <cellStyle name="Millares 19 2 2 4 2 2" xfId="32708" xr:uid="{0ED4ACDE-506D-4144-A996-415C61CDC93A}"/>
    <cellStyle name="Millares 19 2 2 4 3" xfId="17840" xr:uid="{511C2BBC-CAB5-4B45-BA67-2540651E263A}"/>
    <cellStyle name="Millares 19 2 2 4 3 2" xfId="39343" xr:uid="{7856F594-7C5B-4CAC-B6E4-F1A4FEE29FA7}"/>
    <cellStyle name="Millares 19 2 2 4 4" xfId="24445" xr:uid="{D9A0F219-13A6-486B-BFBC-398A67C85E69}"/>
    <cellStyle name="Millares 19 2 2 4 5" xfId="45948" xr:uid="{51A4D35F-00EE-47EB-8AC8-511436347638}"/>
    <cellStyle name="Millares 19 2 2 4 6" xfId="52552" xr:uid="{D8B0D601-7CE0-408E-B714-1724574B8CC5}"/>
    <cellStyle name="Millares 19 2 2 5" xfId="3618" xr:uid="{CCACE456-A5DD-4909-BDFB-034436D1A757}"/>
    <cellStyle name="Millares 19 2 2 5 2" xfId="11884" xr:uid="{DC34E4C0-0E85-4417-ADDE-971F5AE0DCF6}"/>
    <cellStyle name="Millares 19 2 2 5 2 2" xfId="33387" xr:uid="{CAB6A9F9-4619-46C1-97A0-507005439955}"/>
    <cellStyle name="Millares 19 2 2 5 3" xfId="18519" xr:uid="{C2A3335B-F3E6-4C77-8E29-4901C89EF62C}"/>
    <cellStyle name="Millares 19 2 2 5 3 2" xfId="40022" xr:uid="{C2E7EA5E-B64E-43C6-AA39-52592AE4C883}"/>
    <cellStyle name="Millares 19 2 2 5 4" xfId="25124" xr:uid="{A4669801-A9F2-4570-81F0-D1768238EEE4}"/>
    <cellStyle name="Millares 19 2 2 5 5" xfId="46627" xr:uid="{DB8D782C-4D8F-4FAF-919D-173017D523E3}"/>
    <cellStyle name="Millares 19 2 2 5 6" xfId="53231" xr:uid="{B836737B-BF5C-4EB2-A9E0-3CE0CAF6BF7A}"/>
    <cellStyle name="Millares 19 2 2 6" xfId="5083" xr:uid="{15631ACE-4757-4515-99D1-8F3409A4D3DF}"/>
    <cellStyle name="Millares 19 2 2 6 2" xfId="13349" xr:uid="{994B47B4-4231-4780-B229-1B81609BBADB}"/>
    <cellStyle name="Millares 19 2 2 6 2 2" xfId="34852" xr:uid="{BEC3A546-4C12-49AE-9D72-ADFADE360C5D}"/>
    <cellStyle name="Millares 19 2 2 6 3" xfId="19984" xr:uid="{1516561F-A463-4B84-A7C9-140136664394}"/>
    <cellStyle name="Millares 19 2 2 6 3 2" xfId="41487" xr:uid="{14600D2D-E046-4EEE-929C-BEB5BDB7E7F8}"/>
    <cellStyle name="Millares 19 2 2 6 4" xfId="26589" xr:uid="{22B711A3-3372-4081-82ED-BD1F79FB03B9}"/>
    <cellStyle name="Millares 19 2 2 6 5" xfId="48092" xr:uid="{641709C3-C054-4DE2-BF32-B5442E60BA41}"/>
    <cellStyle name="Millares 19 2 2 6 6" xfId="54696" xr:uid="{485704BF-0F10-4508-B511-E8C81EABDCAF}"/>
    <cellStyle name="Millares 19 2 2 7" xfId="5757" xr:uid="{2E1F4981-AED2-4885-B7BB-F711F85FEECD}"/>
    <cellStyle name="Millares 19 2 2 7 2" xfId="14023" xr:uid="{D27BE6A5-2513-4EC3-A75A-44921349FEAA}"/>
    <cellStyle name="Millares 19 2 2 7 2 2" xfId="35526" xr:uid="{C1A9448F-D31D-4A24-8834-1EC071A882A1}"/>
    <cellStyle name="Millares 19 2 2 7 3" xfId="20658" xr:uid="{E761DE29-D8C9-4BFB-A592-CDDBFFDF2736}"/>
    <cellStyle name="Millares 19 2 2 7 3 2" xfId="42161" xr:uid="{240DC77A-3D9D-4A9B-92D1-AD065A4970E4}"/>
    <cellStyle name="Millares 19 2 2 7 4" xfId="27263" xr:uid="{19A0C3F9-C335-4AC4-9693-B5D6316F4FB6}"/>
    <cellStyle name="Millares 19 2 2 7 5" xfId="48766" xr:uid="{7F3E9CC9-6B3D-49B0-AD33-62A4E7A06EE6}"/>
    <cellStyle name="Millares 19 2 2 7 6" xfId="55370" xr:uid="{28A64C7F-6F54-472F-9C30-C5F65F267ED8}"/>
    <cellStyle name="Millares 19 2 2 8" xfId="7398" xr:uid="{838794E0-4B71-4824-B018-2C6A82EA6221}"/>
    <cellStyle name="Millares 19 2 2 8 2" xfId="28901" xr:uid="{087F880D-B0A4-4B26-8436-65F5CC048AEF}"/>
    <cellStyle name="Millares 19 2 2 9" xfId="9055" xr:uid="{0D8BA3E9-5CB4-4EB3-BB22-402831E83A34}"/>
    <cellStyle name="Millares 19 2 2 9 2" xfId="30558" xr:uid="{26302142-68A6-461C-838F-B41BF93965FA}"/>
    <cellStyle name="Millares 19 2 3" xfId="1059" xr:uid="{0F499F05-E3C7-4D59-89DD-E0BDBC8F70FF}"/>
    <cellStyle name="Millares 19 2 3 2" xfId="3888" xr:uid="{869D6B00-156E-4C00-8B04-03B6B700F166}"/>
    <cellStyle name="Millares 19 2 3 2 2" xfId="12154" xr:uid="{6B86AF3E-C4FD-43EC-A8F0-38B814D2E44D}"/>
    <cellStyle name="Millares 19 2 3 2 2 2" xfId="33657" xr:uid="{0440D31D-6D6E-442E-AEF6-8A9E092A3EE5}"/>
    <cellStyle name="Millares 19 2 3 2 3" xfId="18789" xr:uid="{9EFD32B8-F715-4D5D-9E81-DE7C67D6E67A}"/>
    <cellStyle name="Millares 19 2 3 2 3 2" xfId="40292" xr:uid="{29D39F7E-73D4-4516-8656-FC4E00C8C9D6}"/>
    <cellStyle name="Millares 19 2 3 2 4" xfId="25394" xr:uid="{78F4B556-4B97-40F7-9D3D-3CCF925CADD9}"/>
    <cellStyle name="Millares 19 2 3 2 5" xfId="46897" xr:uid="{C30B62FC-933E-4143-BEF5-8518E5AC7441}"/>
    <cellStyle name="Millares 19 2 3 2 6" xfId="53501" xr:uid="{2DEF68B3-AE33-4846-9839-30D4EDF7C657}"/>
    <cellStyle name="Millares 19 2 3 3" xfId="6027" xr:uid="{97313725-23F6-48CA-B8EE-6C7A4B0DDE05}"/>
    <cellStyle name="Millares 19 2 3 3 2" xfId="14293" xr:uid="{0F36D719-43CD-4B28-9D84-06E38EB4ABD8}"/>
    <cellStyle name="Millares 19 2 3 3 2 2" xfId="35796" xr:uid="{5F46126D-7D91-4B93-ABDF-7F066075690A}"/>
    <cellStyle name="Millares 19 2 3 3 3" xfId="20928" xr:uid="{2FFC0884-F16E-48B1-9D64-16E43B375DEB}"/>
    <cellStyle name="Millares 19 2 3 3 3 2" xfId="42431" xr:uid="{529DBDC3-083D-4361-ACC8-F8684B30CD48}"/>
    <cellStyle name="Millares 19 2 3 3 4" xfId="27533" xr:uid="{F9A98438-6E73-40C8-8807-FA703E43A4BB}"/>
    <cellStyle name="Millares 19 2 3 3 5" xfId="49036" xr:uid="{9A865EF6-46A6-4B23-9188-28BBD1927A9B}"/>
    <cellStyle name="Millares 19 2 3 3 6" xfId="55640" xr:uid="{B28577FF-240E-4A1E-8639-CFFF2FE40BCE}"/>
    <cellStyle name="Millares 19 2 3 4" xfId="7668" xr:uid="{C6CDC534-E687-47D4-B2C8-544866EC290B}"/>
    <cellStyle name="Millares 19 2 3 4 2" xfId="29171" xr:uid="{8F50FB96-FC85-476D-8A13-0CD460F1D462}"/>
    <cellStyle name="Millares 19 2 3 5" xfId="9325" xr:uid="{5E167B63-7B76-4A97-BAC4-6E7E864EC7B5}"/>
    <cellStyle name="Millares 19 2 3 5 2" xfId="30828" xr:uid="{4DFD529C-1E01-4A13-A88F-B51379EB69FD}"/>
    <cellStyle name="Millares 19 2 3 6" xfId="15960" xr:uid="{DFF64E20-3661-41BC-949E-F76422E6E864}"/>
    <cellStyle name="Millares 19 2 3 6 2" xfId="37463" xr:uid="{E3627B60-639C-4F04-8089-CCC3216477CB}"/>
    <cellStyle name="Millares 19 2 3 7" xfId="22565" xr:uid="{325C71B8-94AD-424E-A32C-0896841DFA58}"/>
    <cellStyle name="Millares 19 2 3 8" xfId="44068" xr:uid="{A2FFA2FA-806B-40AE-9F05-B50CC5477052}"/>
    <cellStyle name="Millares 19 2 3 9" xfId="50672" xr:uid="{35260B03-C5DB-4F81-BFE1-436F8B7C81A0}"/>
    <cellStyle name="Millares 19 2 4" xfId="1455" xr:uid="{0697DFA2-24BB-4E10-BA2E-B6593B82078D}"/>
    <cellStyle name="Millares 19 2 4 2" xfId="4284" xr:uid="{2B957B71-EF2D-4727-BDB5-0E97EA9431F2}"/>
    <cellStyle name="Millares 19 2 4 2 2" xfId="12550" xr:uid="{EE5526D9-545E-4FF7-BF01-35C35E2F7937}"/>
    <cellStyle name="Millares 19 2 4 2 2 2" xfId="34053" xr:uid="{E2F2FA6E-DCB9-4E70-959E-E30CBE0A1828}"/>
    <cellStyle name="Millares 19 2 4 2 3" xfId="19185" xr:uid="{6D41EE21-C372-47BC-9B82-515DABA08827}"/>
    <cellStyle name="Millares 19 2 4 2 3 2" xfId="40688" xr:uid="{3E96F310-AC0A-49A4-A7DB-3CB079DC599C}"/>
    <cellStyle name="Millares 19 2 4 2 4" xfId="25790" xr:uid="{C9FE6072-F92F-40DA-9EB5-B0B1DC1CD418}"/>
    <cellStyle name="Millares 19 2 4 2 5" xfId="47293" xr:uid="{3E9149C2-C78D-46E9-9F9D-D669BA063E09}"/>
    <cellStyle name="Millares 19 2 4 2 6" xfId="53897" xr:uid="{3881D02F-CCB0-4310-A88E-BD2AED6BBBEB}"/>
    <cellStyle name="Millares 19 2 4 3" xfId="6423" xr:uid="{9E9FED46-CBC1-487F-BC86-DA9E9E1DF5DC}"/>
    <cellStyle name="Millares 19 2 4 3 2" xfId="14689" xr:uid="{0CB20030-D4E5-4180-A7FE-E606C1D897C6}"/>
    <cellStyle name="Millares 19 2 4 3 2 2" xfId="36192" xr:uid="{57BD965D-12F4-4119-8BAD-3DB97DA259DB}"/>
    <cellStyle name="Millares 19 2 4 3 3" xfId="21324" xr:uid="{8F3C7546-8BE0-42E2-B419-21338B2F13B9}"/>
    <cellStyle name="Millares 19 2 4 3 3 2" xfId="42827" xr:uid="{FC40768D-C020-45CC-B7F1-BAA6D8B67EAE}"/>
    <cellStyle name="Millares 19 2 4 3 4" xfId="27929" xr:uid="{F42A9A84-AD8F-488A-8BDE-42F3A5DEA2E8}"/>
    <cellStyle name="Millares 19 2 4 3 5" xfId="49432" xr:uid="{E9051DA3-4B02-4D71-B9C3-6245CAB0D4B1}"/>
    <cellStyle name="Millares 19 2 4 3 6" xfId="56036" xr:uid="{957C0BC9-1FDF-43E9-AFF2-9E921EE722E0}"/>
    <cellStyle name="Millares 19 2 4 4" xfId="8064" xr:uid="{0DA96E46-2CB4-408D-BAEB-D53E54941AB9}"/>
    <cellStyle name="Millares 19 2 4 4 2" xfId="29567" xr:uid="{0EBF969B-1930-4663-8FF0-2AE295FFD1AA}"/>
    <cellStyle name="Millares 19 2 4 5" xfId="9721" xr:uid="{194754A1-DC48-4995-9C01-E68D4886B69B}"/>
    <cellStyle name="Millares 19 2 4 5 2" xfId="31224" xr:uid="{70BFEDD8-6064-4868-9F26-144003DA6780}"/>
    <cellStyle name="Millares 19 2 4 6" xfId="16356" xr:uid="{F3752D5D-6767-4FA4-87B2-E61D1CA3B33E}"/>
    <cellStyle name="Millares 19 2 4 6 2" xfId="37859" xr:uid="{37EE48DF-214E-44B5-A652-8F847A26B5E2}"/>
    <cellStyle name="Millares 19 2 4 7" xfId="22961" xr:uid="{5F09B79F-4DDE-4BF5-B06F-82092A680F5E}"/>
    <cellStyle name="Millares 19 2 4 8" xfId="44464" xr:uid="{57B3022E-1525-4F1A-AC77-CA570701FFD7}"/>
    <cellStyle name="Millares 19 2 4 9" xfId="51068" xr:uid="{3C47763E-AB91-4C3D-B326-9EC369C88CF0}"/>
    <cellStyle name="Millares 19 2 5" xfId="2142" xr:uid="{873B01F6-937D-45DD-90E9-F7812D90E6D8}"/>
    <cellStyle name="Millares 19 2 5 2" xfId="10408" xr:uid="{ED371136-5C40-478D-9622-361BC2548233}"/>
    <cellStyle name="Millares 19 2 5 2 2" xfId="31911" xr:uid="{4965D42D-1AAD-4C22-B8A5-8949C1089075}"/>
    <cellStyle name="Millares 19 2 5 3" xfId="17043" xr:uid="{EDB0C001-01D0-4A9E-A172-C3E4C42D96BE}"/>
    <cellStyle name="Millares 19 2 5 3 2" xfId="38546" xr:uid="{252A65C4-6C08-4850-BE53-1694892C61DE}"/>
    <cellStyle name="Millares 19 2 5 4" xfId="23648" xr:uid="{5938A80A-0464-401A-A17D-CDFD78541DA4}"/>
    <cellStyle name="Millares 19 2 5 5" xfId="45151" xr:uid="{14D6D6DD-9D8C-4894-A559-7AF91AEFF64A}"/>
    <cellStyle name="Millares 19 2 5 6" xfId="51755" xr:uid="{188B19F2-630B-468A-B56C-0F0065F17D60}"/>
    <cellStyle name="Millares 19 2 6" xfId="2690" xr:uid="{AFFD7B9B-94E5-4805-81BA-4B340605D1F8}"/>
    <cellStyle name="Millares 19 2 6 2" xfId="10956" xr:uid="{73B592FA-4DDB-4D34-835F-A945FF08CAF1}"/>
    <cellStyle name="Millares 19 2 6 2 2" xfId="32459" xr:uid="{B4FD277C-9F23-405E-828B-4D6C9F9EF475}"/>
    <cellStyle name="Millares 19 2 6 3" xfId="17591" xr:uid="{1CA9D61C-FEDC-4493-A8A3-E67C882F0260}"/>
    <cellStyle name="Millares 19 2 6 3 2" xfId="39094" xr:uid="{23120E7D-37F0-48DC-BCF5-2B541E0BFF61}"/>
    <cellStyle name="Millares 19 2 6 4" xfId="24196" xr:uid="{FC3E1109-ABC5-4F11-96F1-B6A1CC5E63BE}"/>
    <cellStyle name="Millares 19 2 6 5" xfId="45699" xr:uid="{CCE17DB7-62C5-4119-A914-CB68E2082EC0}"/>
    <cellStyle name="Millares 19 2 6 6" xfId="52303" xr:uid="{1E7E27AD-18D2-44BB-9C1C-F48687C7FF02}"/>
    <cellStyle name="Millares 19 2 7" xfId="3338" xr:uid="{B343D8F5-8E2E-48B6-8456-D217D06353E7}"/>
    <cellStyle name="Millares 19 2 7 2" xfId="11604" xr:uid="{D1C50390-23B3-405F-98D5-C0B9EC928E9C}"/>
    <cellStyle name="Millares 19 2 7 2 2" xfId="33107" xr:uid="{475234D1-F26F-4820-BC04-681ED9EF3425}"/>
    <cellStyle name="Millares 19 2 7 3" xfId="18239" xr:uid="{A5166B35-9DDA-4491-A9C8-28320DCC21E6}"/>
    <cellStyle name="Millares 19 2 7 3 2" xfId="39742" xr:uid="{BC82A9E2-F397-4037-8E7B-0203037FAF41}"/>
    <cellStyle name="Millares 19 2 7 4" xfId="24844" xr:uid="{C5C94421-9769-4DA0-A75C-3C2A3B2A3D37}"/>
    <cellStyle name="Millares 19 2 7 5" xfId="46347" xr:uid="{FD9D50ED-AD49-4C09-883E-2719DEC51399}"/>
    <cellStyle name="Millares 19 2 7 6" xfId="52951" xr:uid="{92F6AA40-58C3-4568-8373-8F8BC7A8CD12}"/>
    <cellStyle name="Millares 19 2 8" xfId="4834" xr:uid="{67C2CAA2-9185-47BF-A481-C1D5974B10DF}"/>
    <cellStyle name="Millares 19 2 8 2" xfId="13100" xr:uid="{8CDAC1A8-A856-45B9-B442-A82F763D8179}"/>
    <cellStyle name="Millares 19 2 8 2 2" xfId="34603" xr:uid="{036BA16F-4766-45A0-9C54-0FFDCE27A711}"/>
    <cellStyle name="Millares 19 2 8 3" xfId="19735" xr:uid="{5F638A52-2ACF-4A25-BEFA-F398D6126659}"/>
    <cellStyle name="Millares 19 2 8 3 2" xfId="41238" xr:uid="{DF793BFF-409D-48FE-9CF8-4CB4058172B6}"/>
    <cellStyle name="Millares 19 2 8 4" xfId="26340" xr:uid="{157D7B98-2249-4807-84CA-139F93CF477C}"/>
    <cellStyle name="Millares 19 2 8 5" xfId="47843" xr:uid="{56F9C097-1FBD-48A4-BC3F-328DE41F9CFB}"/>
    <cellStyle name="Millares 19 2 8 6" xfId="54447" xr:uid="{7B66B624-B416-491F-AE69-79BE1BAA2EF3}"/>
    <cellStyle name="Millares 19 2 9" xfId="5477" xr:uid="{56F902A5-35CA-4FB0-9FC7-3FA82F8D4D5C}"/>
    <cellStyle name="Millares 19 2 9 2" xfId="13743" xr:uid="{F0AD6063-F330-4056-AA0B-23C8C01FCF3F}"/>
    <cellStyle name="Millares 19 2 9 2 2" xfId="35246" xr:uid="{055C6A10-875D-4558-8BE0-E8C3717D5106}"/>
    <cellStyle name="Millares 19 2 9 3" xfId="20378" xr:uid="{59997C6E-20E9-4488-99DB-F3B821179331}"/>
    <cellStyle name="Millares 19 2 9 3 2" xfId="41881" xr:uid="{71CC7DC2-D811-45B9-B4C1-A6D0D3AABA87}"/>
    <cellStyle name="Millares 19 2 9 4" xfId="26983" xr:uid="{CF8D9CD4-DA48-415C-A3DA-387B1CC0BFE9}"/>
    <cellStyle name="Millares 19 2 9 5" xfId="48486" xr:uid="{B946E896-4454-410E-B4DC-C20792687EA5}"/>
    <cellStyle name="Millares 19 2 9 6" xfId="55090" xr:uid="{3A2C0362-BAE9-434A-998B-F8786613FA42}"/>
    <cellStyle name="Millares 19 3" xfId="380" xr:uid="{2DEE1DA7-2EB2-4D23-AD0E-BB887A993B05}"/>
    <cellStyle name="Millares 19 3 10" xfId="15283" xr:uid="{7F331645-943D-4F42-A887-207695C0DD31}"/>
    <cellStyle name="Millares 19 3 10 2" xfId="36786" xr:uid="{3C8D0E99-69B6-48E7-8E3D-16BC426FF25F}"/>
    <cellStyle name="Millares 19 3 11" xfId="21888" xr:uid="{65606D5D-6817-4BDC-B433-F97D3115C601}"/>
    <cellStyle name="Millares 19 3 12" xfId="43391" xr:uid="{E0EBA225-7D57-4189-AC3D-F8DEABFDC786}"/>
    <cellStyle name="Millares 19 3 13" xfId="49995" xr:uid="{885D7C21-5CBF-47FC-AB0B-A591AF32FC99}"/>
    <cellStyle name="Millares 19 3 2" xfId="1328" xr:uid="{C1B069D1-1FE4-4874-B48B-13AD2810F668}"/>
    <cellStyle name="Millares 19 3 2 2" xfId="4157" xr:uid="{DA03B5C6-865E-48F9-9AB9-8EBCC9DFAAB7}"/>
    <cellStyle name="Millares 19 3 2 2 2" xfId="12423" xr:uid="{457F9027-D930-4547-9382-62C8F0835955}"/>
    <cellStyle name="Millares 19 3 2 2 2 2" xfId="33926" xr:uid="{A62EBAAB-A8AD-4CE2-8BE6-539CF3DE59CD}"/>
    <cellStyle name="Millares 19 3 2 2 3" xfId="19058" xr:uid="{463BD746-DEE1-450A-A283-A062E6BEAE86}"/>
    <cellStyle name="Millares 19 3 2 2 3 2" xfId="40561" xr:uid="{4C382AED-15D6-4409-89FA-E837B809F713}"/>
    <cellStyle name="Millares 19 3 2 2 4" xfId="25663" xr:uid="{0057B677-3FF7-433D-96ED-A7FED5145D91}"/>
    <cellStyle name="Millares 19 3 2 2 5" xfId="47166" xr:uid="{D16B820C-A5DF-4AC5-ADAC-C326513EE562}"/>
    <cellStyle name="Millares 19 3 2 2 6" xfId="53770" xr:uid="{1627BD07-1380-4C88-8976-71BB84FEA4AF}"/>
    <cellStyle name="Millares 19 3 2 3" xfId="6296" xr:uid="{722BE9DA-F8D5-41BC-A24E-84B5D1078625}"/>
    <cellStyle name="Millares 19 3 2 3 2" xfId="14562" xr:uid="{FAED2EEE-57C0-4B28-824C-8F67A938DB79}"/>
    <cellStyle name="Millares 19 3 2 3 2 2" xfId="36065" xr:uid="{E23CF376-0B6E-4FD1-8835-9BD088826547}"/>
    <cellStyle name="Millares 19 3 2 3 3" xfId="21197" xr:uid="{84DE0A8C-EB9F-421A-ADCA-AE20F3F8258D}"/>
    <cellStyle name="Millares 19 3 2 3 3 2" xfId="42700" xr:uid="{7BD6E5ED-D511-4E80-9076-F6DF8118E1ED}"/>
    <cellStyle name="Millares 19 3 2 3 4" xfId="27802" xr:uid="{631BB7B7-8478-496B-ADFF-F29F9969C5EB}"/>
    <cellStyle name="Millares 19 3 2 3 5" xfId="49305" xr:uid="{341DFCB8-BED4-4384-B0DB-80F97C2AC082}"/>
    <cellStyle name="Millares 19 3 2 3 6" xfId="55909" xr:uid="{A7ED542A-BA0D-424A-9374-B2C5BA816EED}"/>
    <cellStyle name="Millares 19 3 2 4" xfId="7937" xr:uid="{AFD28D8D-96BF-458A-91DE-E59361216D3A}"/>
    <cellStyle name="Millares 19 3 2 4 2" xfId="29440" xr:uid="{0351246F-1A02-4009-8278-59CF85AF465C}"/>
    <cellStyle name="Millares 19 3 2 5" xfId="9594" xr:uid="{3F131193-5AB9-4E39-9EA8-A2BE70FFCCB0}"/>
    <cellStyle name="Millares 19 3 2 5 2" xfId="31097" xr:uid="{6A5AA06B-AC80-4864-B57A-4B82B0FEBD9A}"/>
    <cellStyle name="Millares 19 3 2 6" xfId="16229" xr:uid="{D78BD524-8FB0-4815-A167-B3CE403B1F72}"/>
    <cellStyle name="Millares 19 3 2 6 2" xfId="37732" xr:uid="{5E434C47-7A9D-4851-BDCE-42D6B063E688}"/>
    <cellStyle name="Millares 19 3 2 7" xfId="22834" xr:uid="{E78FC95E-35AD-414A-809E-BBA69802EE24}"/>
    <cellStyle name="Millares 19 3 2 8" xfId="44337" xr:uid="{027C5AAF-F180-44FF-8628-F0588B2C1187}"/>
    <cellStyle name="Millares 19 3 2 9" xfId="50941" xr:uid="{ED7EDE59-53EF-47BA-89D6-FD557B6E6244}"/>
    <cellStyle name="Millares 19 3 3" xfId="2015" xr:uid="{AF54FEEB-A911-4621-BFFC-5D7D1A4D2FF3}"/>
    <cellStyle name="Millares 19 3 3 2" xfId="10281" xr:uid="{FF30D3D5-BCF5-40C1-BE3D-C88BBD097F65}"/>
    <cellStyle name="Millares 19 3 3 2 2" xfId="31784" xr:uid="{87D0505C-8D50-4718-84CB-86E153B2FB0E}"/>
    <cellStyle name="Millares 19 3 3 3" xfId="16916" xr:uid="{2D75D053-8571-4618-93D1-8C70BB3B6532}"/>
    <cellStyle name="Millares 19 3 3 3 2" xfId="38419" xr:uid="{2FC4FD35-FD8A-494B-B383-B675C554B9E1}"/>
    <cellStyle name="Millares 19 3 3 4" xfId="23521" xr:uid="{74E3AF82-36FB-4B5A-A087-01F80900BBF9}"/>
    <cellStyle name="Millares 19 3 3 5" xfId="45024" xr:uid="{3B64BCCE-41F9-4D94-8C09-77DDA39FC5B5}"/>
    <cellStyle name="Millares 19 3 3 6" xfId="51628" xr:uid="{61B81152-F64F-4E19-BC8F-381E27D18CC5}"/>
    <cellStyle name="Millares 19 3 4" xfId="2814" xr:uid="{8179D3E4-B36E-48F7-99CE-2FBAE7D8E30A}"/>
    <cellStyle name="Millares 19 3 4 2" xfId="11080" xr:uid="{93EC7B22-0153-451F-B445-D8357F628DE0}"/>
    <cellStyle name="Millares 19 3 4 2 2" xfId="32583" xr:uid="{3E051A10-A7DC-4FF5-9F03-B0E3D9E2FA83}"/>
    <cellStyle name="Millares 19 3 4 3" xfId="17715" xr:uid="{7F0D101C-9E5F-4B46-8C0B-84251BDD60E9}"/>
    <cellStyle name="Millares 19 3 4 3 2" xfId="39218" xr:uid="{B5CA478E-CD14-4098-A984-CD908F930EB7}"/>
    <cellStyle name="Millares 19 3 4 4" xfId="24320" xr:uid="{085D52C6-83EE-4E7F-991B-E323CDCF5F36}"/>
    <cellStyle name="Millares 19 3 4 5" xfId="45823" xr:uid="{C7E912CF-414B-4047-9FB1-FFA141D87188}"/>
    <cellStyle name="Millares 19 3 4 6" xfId="52427" xr:uid="{DFCC69F4-67CB-4A81-B6BE-A208581E1FE2}"/>
    <cellStyle name="Millares 19 3 5" xfId="3211" xr:uid="{1F0BC633-1FEF-4896-BA56-EC968935487F}"/>
    <cellStyle name="Millares 19 3 5 2" xfId="11477" xr:uid="{B2077DE0-9E6B-4747-A96F-35613931606F}"/>
    <cellStyle name="Millares 19 3 5 2 2" xfId="32980" xr:uid="{41D24845-7031-4EC8-8466-50BF9B33E5F1}"/>
    <cellStyle name="Millares 19 3 5 3" xfId="18112" xr:uid="{A91E322C-4043-4DCF-9A9E-C61E6CBC1DD9}"/>
    <cellStyle name="Millares 19 3 5 3 2" xfId="39615" xr:uid="{FD34B18C-736E-4639-B90E-26C1C2109354}"/>
    <cellStyle name="Millares 19 3 5 4" xfId="24717" xr:uid="{D0FEBEC2-9CDA-4B63-9467-EB473058ED79}"/>
    <cellStyle name="Millares 19 3 5 5" xfId="46220" xr:uid="{03B8BFA5-B028-4976-9C3D-572823E9803C}"/>
    <cellStyle name="Millares 19 3 5 6" xfId="52824" xr:uid="{D238A71D-2549-401E-8155-4F9C05DA1D9F}"/>
    <cellStyle name="Millares 19 3 6" xfId="4958" xr:uid="{50286A41-9EE9-4477-980E-651A6F70E206}"/>
    <cellStyle name="Millares 19 3 6 2" xfId="13224" xr:uid="{9738B26C-8EBA-4DE4-ADEB-C8F911219B21}"/>
    <cellStyle name="Millares 19 3 6 2 2" xfId="34727" xr:uid="{AEAB84DA-247A-4D9C-8BA4-50CB08CE9035}"/>
    <cellStyle name="Millares 19 3 6 3" xfId="19859" xr:uid="{DCB456A8-BE6C-4056-91C9-4FB5E7007EB5}"/>
    <cellStyle name="Millares 19 3 6 3 2" xfId="41362" xr:uid="{9E5B4426-5888-4D86-BAA2-7A22A47C7CD9}"/>
    <cellStyle name="Millares 19 3 6 4" xfId="26464" xr:uid="{46709D34-089E-4644-8E5C-A7B501BD93E3}"/>
    <cellStyle name="Millares 19 3 6 5" xfId="47967" xr:uid="{CFBABE95-503F-4A4B-A1BD-5327864322CD}"/>
    <cellStyle name="Millares 19 3 6 6" xfId="54571" xr:uid="{17531698-42BD-431C-B0AF-A0DED28D0A7F}"/>
    <cellStyle name="Millares 19 3 7" xfId="5350" xr:uid="{D30C9A21-1867-42A7-A29B-ED6B559C63EC}"/>
    <cellStyle name="Millares 19 3 7 2" xfId="13616" xr:uid="{A28F9BA3-947B-4FBB-9BD7-6BFDD2E37165}"/>
    <cellStyle name="Millares 19 3 7 2 2" xfId="35119" xr:uid="{E8884D29-C271-4AEC-9BAC-0A19844F607B}"/>
    <cellStyle name="Millares 19 3 7 3" xfId="20251" xr:uid="{4C0562AE-FCD7-4BA2-89F4-406CE83599E5}"/>
    <cellStyle name="Millares 19 3 7 3 2" xfId="41754" xr:uid="{F44DBBD4-1176-4744-B26E-3B8EA897798E}"/>
    <cellStyle name="Millares 19 3 7 4" xfId="26856" xr:uid="{BA7ADF63-FDFF-44AC-87D1-9F86D531B3B7}"/>
    <cellStyle name="Millares 19 3 7 5" xfId="48359" xr:uid="{4926E2F8-960B-4493-A25B-D15C7819C4DB}"/>
    <cellStyle name="Millares 19 3 7 6" xfId="54963" xr:uid="{5DED4774-5522-4F97-8435-F5B3F63D6710}"/>
    <cellStyle name="Millares 19 3 8" xfId="6991" xr:uid="{1F3E9199-F8F8-44B1-AF7B-BE9686B36D4F}"/>
    <cellStyle name="Millares 19 3 8 2" xfId="28494" xr:uid="{8CC85692-FC87-4274-AD96-8BAB948F05DC}"/>
    <cellStyle name="Millares 19 3 9" xfId="8647" xr:uid="{0F5D5D13-9811-4B50-92CA-C181BE5398C2}"/>
    <cellStyle name="Millares 19 3 9 2" xfId="30150" xr:uid="{DEF87AE1-42A3-49B6-9B5E-4E2D6A345CC4}"/>
    <cellStyle name="Millares 19 4" xfId="664" xr:uid="{4A4CF0D2-1BCB-4D77-93B5-A24A13F92BDA}"/>
    <cellStyle name="Millares 19 4 10" xfId="43673" xr:uid="{0E93E7DB-0CF5-485B-B69D-8A095832AA42}"/>
    <cellStyle name="Millares 19 4 11" xfId="50277" xr:uid="{29F77DD7-3BEE-47B6-BABD-E0C251828A53}"/>
    <cellStyle name="Millares 19 4 2" xfId="1610" xr:uid="{DC8BF687-4046-4582-A352-4A7441841A30}"/>
    <cellStyle name="Millares 19 4 2 2" xfId="4439" xr:uid="{8DA3017F-2EBD-4F64-846B-5875B59DC4BB}"/>
    <cellStyle name="Millares 19 4 2 2 2" xfId="12705" xr:uid="{A233A687-4DCB-46CE-B6F6-8177329AA51D}"/>
    <cellStyle name="Millares 19 4 2 2 2 2" xfId="34208" xr:uid="{C54896C8-5427-429A-A085-FB58BA564C9A}"/>
    <cellStyle name="Millares 19 4 2 2 3" xfId="19340" xr:uid="{9A979EAE-D8F3-4AB5-A6E9-99D209155509}"/>
    <cellStyle name="Millares 19 4 2 2 3 2" xfId="40843" xr:uid="{543E21AF-5570-41E7-96F2-A005254F9FA8}"/>
    <cellStyle name="Millares 19 4 2 2 4" xfId="25945" xr:uid="{4624B843-21A0-4F2A-A9A8-913D2DD184BE}"/>
    <cellStyle name="Millares 19 4 2 2 5" xfId="47448" xr:uid="{3B708900-51FD-41D8-AEB1-7DA0413E7EFD}"/>
    <cellStyle name="Millares 19 4 2 2 6" xfId="54052" xr:uid="{4A997645-AE62-4E8D-9A63-7D1F996449D5}"/>
    <cellStyle name="Millares 19 4 2 3" xfId="6578" xr:uid="{63156ED7-C01F-4B0B-BC02-4DECFE785D5D}"/>
    <cellStyle name="Millares 19 4 2 3 2" xfId="14844" xr:uid="{3C8CBDAF-3376-40E5-9F60-69876F537BF2}"/>
    <cellStyle name="Millares 19 4 2 3 2 2" xfId="36347" xr:uid="{8A2B5564-EFB2-446E-AFA3-D44024405AF4}"/>
    <cellStyle name="Millares 19 4 2 3 3" xfId="21479" xr:uid="{3515AEA1-E7EA-4992-9AAA-A1B7BA7285AD}"/>
    <cellStyle name="Millares 19 4 2 3 3 2" xfId="42982" xr:uid="{E7EC6C60-1745-4DAC-835D-C6024AAE0231}"/>
    <cellStyle name="Millares 19 4 2 3 4" xfId="28084" xr:uid="{6B05C65F-566A-43E1-8DC0-D6D2DCC3A218}"/>
    <cellStyle name="Millares 19 4 2 3 5" xfId="49587" xr:uid="{53C6CBFB-88E9-4F37-8F19-27FCB1F7BB9C}"/>
    <cellStyle name="Millares 19 4 2 3 6" xfId="56191" xr:uid="{692CF7CC-3D7B-4B87-AAA8-A3E28D8CF0E7}"/>
    <cellStyle name="Millares 19 4 2 4" xfId="8219" xr:uid="{F756CBC8-F2D0-4DFC-BEEA-7EBCF0F32995}"/>
    <cellStyle name="Millares 19 4 2 4 2" xfId="29722" xr:uid="{6DF99CC2-8025-4049-9718-F7E5BEFFC6B8}"/>
    <cellStyle name="Millares 19 4 2 5" xfId="9876" xr:uid="{AEF6162F-1254-451B-892C-08E68331D52A}"/>
    <cellStyle name="Millares 19 4 2 5 2" xfId="31379" xr:uid="{BE55E415-2854-436F-9D7E-5821D3E4C66D}"/>
    <cellStyle name="Millares 19 4 2 6" xfId="16511" xr:uid="{19A9744B-C80B-4373-A572-36678383DF87}"/>
    <cellStyle name="Millares 19 4 2 6 2" xfId="38014" xr:uid="{177EE4E0-5FAC-405D-81F0-14FE9736C863}"/>
    <cellStyle name="Millares 19 4 2 7" xfId="23116" xr:uid="{1BAA6802-A9A0-40D0-BDBF-2A4592D095B0}"/>
    <cellStyle name="Millares 19 4 2 8" xfId="44619" xr:uid="{E1CDDD68-2763-43E3-B87E-5E6CE529ED76}"/>
    <cellStyle name="Millares 19 4 2 9" xfId="51223" xr:uid="{4192773F-EE68-4E84-96C0-87FFAF071043}"/>
    <cellStyle name="Millares 19 4 3" xfId="2297" xr:uid="{C96C8570-F7D9-45DA-8B6E-B4DC6871D12B}"/>
    <cellStyle name="Millares 19 4 3 2" xfId="10563" xr:uid="{EA0A9A85-7CD9-473D-A90E-AE199FE32EBA}"/>
    <cellStyle name="Millares 19 4 3 2 2" xfId="32066" xr:uid="{61DCDE4F-CC89-4406-9965-E6757B61B151}"/>
    <cellStyle name="Millares 19 4 3 3" xfId="17198" xr:uid="{40BEF5CE-ACA1-4A59-9D0C-B27827AA2329}"/>
    <cellStyle name="Millares 19 4 3 3 2" xfId="38701" xr:uid="{038DB1D2-4AA2-4258-A77B-72638A1CE800}"/>
    <cellStyle name="Millares 19 4 3 4" xfId="23803" xr:uid="{45DB1C67-C17C-4312-8933-E33F9D3FB161}"/>
    <cellStyle name="Millares 19 4 3 5" xfId="45306" xr:uid="{7B17AE25-C642-4A2F-96E2-121AB1C66978}"/>
    <cellStyle name="Millares 19 4 3 6" xfId="51910" xr:uid="{0BE4B362-309F-40D9-B249-FB8BF0B05577}"/>
    <cellStyle name="Millares 19 4 4" xfId="3493" xr:uid="{E303D6C7-E71D-4D92-B6E4-8C5082DBEBE5}"/>
    <cellStyle name="Millares 19 4 4 2" xfId="11759" xr:uid="{25293BD1-486A-4199-855F-F45561F0D7AC}"/>
    <cellStyle name="Millares 19 4 4 2 2" xfId="33262" xr:uid="{1CBF3C67-D36F-4E9E-A2F3-7EB9A385CD2F}"/>
    <cellStyle name="Millares 19 4 4 3" xfId="18394" xr:uid="{DA5930CC-A7A3-4BC5-ADE3-88C2BE44EB31}"/>
    <cellStyle name="Millares 19 4 4 3 2" xfId="39897" xr:uid="{4DE878A1-ADE9-42AB-85CC-D349A321EEA7}"/>
    <cellStyle name="Millares 19 4 4 4" xfId="24999" xr:uid="{D25EC19B-20DE-438A-A6E3-1BF12CEF40BE}"/>
    <cellStyle name="Millares 19 4 4 5" xfId="46502" xr:uid="{39C65015-FDCB-46A0-963E-F521A0DA5512}"/>
    <cellStyle name="Millares 19 4 4 6" xfId="53106" xr:uid="{BCAF6A9F-D309-4CFF-9D2A-BAA09618EBF9}"/>
    <cellStyle name="Millares 19 4 5" xfId="5632" xr:uid="{D94B7FF8-57E5-4545-8D64-007AC650A16C}"/>
    <cellStyle name="Millares 19 4 5 2" xfId="13898" xr:uid="{F23E35D3-7FD1-41AC-9F67-DC3DBCBEF9CF}"/>
    <cellStyle name="Millares 19 4 5 2 2" xfId="35401" xr:uid="{6E68B3AD-3850-4E73-A1A3-15DF7BACBE1F}"/>
    <cellStyle name="Millares 19 4 5 3" xfId="20533" xr:uid="{5DF200D0-FCDB-47DC-B6D5-1D511F7947D3}"/>
    <cellStyle name="Millares 19 4 5 3 2" xfId="42036" xr:uid="{2286EF4D-B01D-4E46-961C-4C60ADD0A71A}"/>
    <cellStyle name="Millares 19 4 5 4" xfId="27138" xr:uid="{EB21A4EC-417E-406D-AF15-83796E5A2D3E}"/>
    <cellStyle name="Millares 19 4 5 5" xfId="48641" xr:uid="{EC7BC067-4197-494B-B22C-4DEB7F83101B}"/>
    <cellStyle name="Millares 19 4 5 6" xfId="55245" xr:uid="{485A8FCB-E76C-4094-8A9C-1FA92E59E96F}"/>
    <cellStyle name="Millares 19 4 6" xfId="7273" xr:uid="{4B048646-091C-49CC-A269-52564160D14B}"/>
    <cellStyle name="Millares 19 4 6 2" xfId="28776" xr:uid="{84507531-9EB5-4443-8522-EB3A4BCE0DC4}"/>
    <cellStyle name="Millares 19 4 7" xfId="8930" xr:uid="{027DBAEC-3434-4990-BE02-A015E15AC760}"/>
    <cellStyle name="Millares 19 4 7 2" xfId="30433" xr:uid="{0CC9428B-26F8-4612-ACA7-AF2AA6753AEB}"/>
    <cellStyle name="Millares 19 4 8" xfId="15565" xr:uid="{424EB1F0-9FCC-4591-8FA9-DD5C866FA434}"/>
    <cellStyle name="Millares 19 4 8 2" xfId="37068" xr:uid="{9C9846BF-4FCA-41ED-A1ED-FDF5151478AA}"/>
    <cellStyle name="Millares 19 4 9" xfId="22170" xr:uid="{7F3DB97D-D046-4432-9E27-35BED2FED9E3}"/>
    <cellStyle name="Millares 19 5" xfId="932" xr:uid="{ED7AF5BC-96F6-4CA8-B785-21846487E07B}"/>
    <cellStyle name="Millares 19 5 2" xfId="3761" xr:uid="{9BAB4B05-0197-432C-AA72-AEC4E0E47AC1}"/>
    <cellStyle name="Millares 19 5 2 2" xfId="12027" xr:uid="{729159BF-48F9-4655-8DEE-9B5B949CC6E2}"/>
    <cellStyle name="Millares 19 5 2 2 2" xfId="33530" xr:uid="{A6B4B032-A12A-4B37-A30E-D733534DDD30}"/>
    <cellStyle name="Millares 19 5 2 3" xfId="18662" xr:uid="{A36840A3-77EE-4BC8-B964-3DC94D48930A}"/>
    <cellStyle name="Millares 19 5 2 3 2" xfId="40165" xr:uid="{93AE17CB-75C1-4210-BFA1-0505E95F71FA}"/>
    <cellStyle name="Millares 19 5 2 4" xfId="25267" xr:uid="{BCA3656A-E0AC-4B93-9AE2-176C8BAFDF70}"/>
    <cellStyle name="Millares 19 5 2 5" xfId="46770" xr:uid="{3D725571-6137-4E4F-8AD3-23B6514B4F70}"/>
    <cellStyle name="Millares 19 5 2 6" xfId="53374" xr:uid="{2C16DF6B-701D-4E3C-ACC2-9AFEA7B55894}"/>
    <cellStyle name="Millares 19 5 3" xfId="5900" xr:uid="{A6392BED-7DA5-423B-995E-3F789488468D}"/>
    <cellStyle name="Millares 19 5 3 2" xfId="14166" xr:uid="{DCD97FBD-CE88-429F-ACF7-7E571EF98CB5}"/>
    <cellStyle name="Millares 19 5 3 2 2" xfId="35669" xr:uid="{58972839-F508-48F0-B4A6-770FBA5A1AEB}"/>
    <cellStyle name="Millares 19 5 3 3" xfId="20801" xr:uid="{90B96230-5E56-4B3A-A586-9A47CC8E4329}"/>
    <cellStyle name="Millares 19 5 3 3 2" xfId="42304" xr:uid="{254F8C14-DFAF-438A-B2B4-422A10836946}"/>
    <cellStyle name="Millares 19 5 3 4" xfId="27406" xr:uid="{B008655A-3360-43A0-A043-04289942DCF0}"/>
    <cellStyle name="Millares 19 5 3 5" xfId="48909" xr:uid="{200AC406-59DB-4F86-A153-4DD9E54E19BF}"/>
    <cellStyle name="Millares 19 5 3 6" xfId="55513" xr:uid="{47763D35-AC40-4E04-B4B6-824AD9C9EEDE}"/>
    <cellStyle name="Millares 19 5 4" xfId="7541" xr:uid="{5AC9BEF0-A390-409F-8E11-D932399CF2BE}"/>
    <cellStyle name="Millares 19 5 4 2" xfId="29044" xr:uid="{FDC77FAF-1A2C-4D91-8789-CD5C592D40B8}"/>
    <cellStyle name="Millares 19 5 5" xfId="9198" xr:uid="{6B8FC341-A88D-420A-A90B-6A646211DEA2}"/>
    <cellStyle name="Millares 19 5 5 2" xfId="30701" xr:uid="{3E936CF6-6468-4E3B-8D0D-39650CEBC779}"/>
    <cellStyle name="Millares 19 5 6" xfId="15833" xr:uid="{F3FF82F6-5D83-4842-942C-B845BA54C6D2}"/>
    <cellStyle name="Millares 19 5 6 2" xfId="37336" xr:uid="{CBDA7FD4-AB32-4253-B882-20B70066FF5B}"/>
    <cellStyle name="Millares 19 5 7" xfId="22438" xr:uid="{9F006A42-749B-4E71-91B5-1E562D5FD1A8}"/>
    <cellStyle name="Millares 19 5 8" xfId="43941" xr:uid="{E769512C-5937-48C1-80EE-4619D1B9CA7B}"/>
    <cellStyle name="Millares 19 5 9" xfId="50545" xr:uid="{AAFE3592-47CA-4638-B2A4-2CE1C834651E}"/>
    <cellStyle name="Millares 19 6" xfId="1193" xr:uid="{C0561FF1-6F4D-429A-96AB-503FD2079AAF}"/>
    <cellStyle name="Millares 19 6 2" xfId="4022" xr:uid="{4737AD98-FBEB-4BF9-9599-20845C49CE25}"/>
    <cellStyle name="Millares 19 6 2 2" xfId="12288" xr:uid="{AF718051-6BA1-41DC-902A-5D7C9FCFF543}"/>
    <cellStyle name="Millares 19 6 2 2 2" xfId="33791" xr:uid="{AECA7C72-58AC-4D67-88AB-F15148E0D444}"/>
    <cellStyle name="Millares 19 6 2 3" xfId="18923" xr:uid="{E0BC2ED3-EE6C-49B2-AAB3-469F73333AD1}"/>
    <cellStyle name="Millares 19 6 2 3 2" xfId="40426" xr:uid="{E5481292-CF38-4FAC-A6DC-BA7A8CE4DAA3}"/>
    <cellStyle name="Millares 19 6 2 4" xfId="25528" xr:uid="{05E0BCD7-16BD-4022-9336-2A4653B4BFF4}"/>
    <cellStyle name="Millares 19 6 2 5" xfId="47031" xr:uid="{4353A121-6464-49DE-896B-592269F052F4}"/>
    <cellStyle name="Millares 19 6 2 6" xfId="53635" xr:uid="{FF773FE1-AACD-4965-839C-89FE83795BA0}"/>
    <cellStyle name="Millares 19 6 3" xfId="6161" xr:uid="{1419EB56-3307-44B8-BF1F-944130D0ADA5}"/>
    <cellStyle name="Millares 19 6 3 2" xfId="14427" xr:uid="{F2CB8544-6F40-4140-9ADB-285BE442F64F}"/>
    <cellStyle name="Millares 19 6 3 2 2" xfId="35930" xr:uid="{0D4FC781-F00B-4FCB-9B5D-B8C7106F178A}"/>
    <cellStyle name="Millares 19 6 3 3" xfId="21062" xr:uid="{650B5770-3616-4FB2-8016-A0A0B99485C9}"/>
    <cellStyle name="Millares 19 6 3 3 2" xfId="42565" xr:uid="{4D06E850-8447-41DE-A761-4C89F336497A}"/>
    <cellStyle name="Millares 19 6 3 4" xfId="27667" xr:uid="{24BA09E2-4F2C-4035-8DC6-F2FDB55A36C7}"/>
    <cellStyle name="Millares 19 6 3 5" xfId="49170" xr:uid="{A267A2F2-4F20-40EC-8344-F242BBD0A4DB}"/>
    <cellStyle name="Millares 19 6 3 6" xfId="55774" xr:uid="{C4A63192-CFC3-43C9-A90C-A57A55F7F8EC}"/>
    <cellStyle name="Millares 19 6 4" xfId="7802" xr:uid="{92AD4FD6-1CBD-4167-A94D-AA007BCFF617}"/>
    <cellStyle name="Millares 19 6 4 2" xfId="29305" xr:uid="{8B96390F-80BF-4616-B97C-4916BF32C47F}"/>
    <cellStyle name="Millares 19 6 5" xfId="9459" xr:uid="{796A101B-2788-47CC-A6B1-921AAC4F67D8}"/>
    <cellStyle name="Millares 19 6 5 2" xfId="30962" xr:uid="{353EB94D-6E29-4CB8-92ED-E595CA193F87}"/>
    <cellStyle name="Millares 19 6 6" xfId="16094" xr:uid="{1E9C3EC8-2A3F-4FB7-8ADB-31404C8C5F64}"/>
    <cellStyle name="Millares 19 6 6 2" xfId="37597" xr:uid="{771EDBDF-856C-42EA-A997-A6FA1E9C0321}"/>
    <cellStyle name="Millares 19 6 7" xfId="22699" xr:uid="{0BB98DEC-6864-4225-991A-0777EDB2323C}"/>
    <cellStyle name="Millares 19 6 8" xfId="44202" xr:uid="{7A06EDCA-A6F6-4BBD-A525-31D9FD437F56}"/>
    <cellStyle name="Millares 19 6 9" xfId="50806" xr:uid="{879BCF69-3D34-4FC1-9A99-EB401E14C270}"/>
    <cellStyle name="Millares 19 7" xfId="1881" xr:uid="{6831DD94-32BA-4BBD-B0AB-7E4812F590F5}"/>
    <cellStyle name="Millares 19 7 2" xfId="10147" xr:uid="{FC8846C9-782F-4BC0-A853-5FBE5DC90A6A}"/>
    <cellStyle name="Millares 19 7 2 2" xfId="31650" xr:uid="{6592AA4D-82E2-4962-9C8A-34B757E948C4}"/>
    <cellStyle name="Millares 19 7 3" xfId="16782" xr:uid="{1377EBCA-8077-4A4F-9633-957F32835A09}"/>
    <cellStyle name="Millares 19 7 3 2" xfId="38285" xr:uid="{7D5A519D-9204-4CD8-B3A5-9AA81391D3D5}"/>
    <cellStyle name="Millares 19 7 4" xfId="23387" xr:uid="{D6E80038-2333-4402-9488-1A324821572A}"/>
    <cellStyle name="Millares 19 7 5" xfId="44890" xr:uid="{101AAF15-9116-4C53-B9CB-77865E2B7991}"/>
    <cellStyle name="Millares 19 7 6" xfId="51494" xr:uid="{04FFA811-FA65-432B-99DF-11240F04D305}"/>
    <cellStyle name="Millares 19 8" xfId="2566" xr:uid="{4DA69A62-CD1F-4F89-B8FA-665590E8FB2B}"/>
    <cellStyle name="Millares 19 8 2" xfId="10832" xr:uid="{A5705B8E-0A45-4BD3-A033-42D521E4659F}"/>
    <cellStyle name="Millares 19 8 2 2" xfId="32335" xr:uid="{A17DDC41-A6B8-4D6E-9792-7C688B64ADCC}"/>
    <cellStyle name="Millares 19 8 3" xfId="17467" xr:uid="{A4C2DDFB-EA21-421C-BBCA-D40A502C825E}"/>
    <cellStyle name="Millares 19 8 3 2" xfId="38970" xr:uid="{5D5C92EA-7319-424D-95C5-4B677E8708AC}"/>
    <cellStyle name="Millares 19 8 4" xfId="24072" xr:uid="{FAF6FC95-CF58-4F97-8AE8-4B67C7EA8A64}"/>
    <cellStyle name="Millares 19 8 5" xfId="45575" xr:uid="{2E8C7413-2645-4845-9377-7D140B0E57E8}"/>
    <cellStyle name="Millares 19 8 6" xfId="52179" xr:uid="{C9C90933-CE0C-4704-87AD-E5440E8EFF17}"/>
    <cellStyle name="Millares 19 9" xfId="3077" xr:uid="{CF7603E2-4361-43AD-A766-0BCCF6E42EA3}"/>
    <cellStyle name="Millares 19 9 2" xfId="11343" xr:uid="{14E57DE2-454D-419C-BE6E-DBDB2D899118}"/>
    <cellStyle name="Millares 19 9 2 2" xfId="32846" xr:uid="{028E08B0-9FD1-4862-9703-36C174E603FF}"/>
    <cellStyle name="Millares 19 9 3" xfId="17978" xr:uid="{A897B753-2605-4A8F-A2C6-F05FC893EF18}"/>
    <cellStyle name="Millares 19 9 3 2" xfId="39481" xr:uid="{317B1302-ECE2-4E45-BE23-496E994DFFF7}"/>
    <cellStyle name="Millares 19 9 4" xfId="24583" xr:uid="{6598AA4E-35C6-4916-BDC2-F01BB54B450F}"/>
    <cellStyle name="Millares 19 9 5" xfId="46086" xr:uid="{94024A4F-DAB5-4585-A9A9-4127608F72AA}"/>
    <cellStyle name="Millares 19 9 6" xfId="52690" xr:uid="{10144F35-3D67-4685-964A-B1C8C300A528}"/>
    <cellStyle name="Millares 2" xfId="6" xr:uid="{00000000-0005-0000-0000-000007000000}"/>
    <cellStyle name="Millares 2 10" xfId="6792" xr:uid="{3A845345-8387-434D-9A37-9618C27A9506}"/>
    <cellStyle name="Millares 2 11" xfId="8438" xr:uid="{EC05136E-FCC5-4129-A813-5CA171CDEE3C}"/>
    <cellStyle name="Millares 2 11 2" xfId="29941" xr:uid="{3B29F000-3A34-466F-A9F7-876DE9A3EE6C}"/>
    <cellStyle name="Millares 2 2" xfId="85" xr:uid="{00000000-0005-0000-0000-000008000000}"/>
    <cellStyle name="Millares 2 2 2" xfId="128" xr:uid="{C6388F77-2CF2-4AE8-A977-94FF34044350}"/>
    <cellStyle name="Millares 2 2 2 10" xfId="3031" xr:uid="{159E260E-CB45-47C5-AC0F-17E58C0F4AE3}"/>
    <cellStyle name="Millares 2 2 2 10 2" xfId="11297" xr:uid="{DB1118FB-230B-4FFF-8BCF-64804BBAD6DB}"/>
    <cellStyle name="Millares 2 2 2 10 2 2" xfId="32800" xr:uid="{1A376735-4791-45CC-A274-3439561D8BB4}"/>
    <cellStyle name="Millares 2 2 2 10 3" xfId="17932" xr:uid="{DD8840E7-7C13-41F9-A7C6-DFDBB97C899E}"/>
    <cellStyle name="Millares 2 2 2 10 3 2" xfId="39435" xr:uid="{63818DE3-0B32-458E-89D9-6529F056ECBC}"/>
    <cellStyle name="Millares 2 2 2 10 4" xfId="24537" xr:uid="{9DEC0493-C456-47A6-BFAB-2891E80DBBE4}"/>
    <cellStyle name="Millares 2 2 2 10 5" xfId="46040" xr:uid="{B19C3E60-7D35-4B82-8832-B42E49542163}"/>
    <cellStyle name="Millares 2 2 2 10 6" xfId="52644" xr:uid="{A458C21A-E53C-4FAF-B7C4-E2ACAE83DE11}"/>
    <cellStyle name="Millares 2 2 2 11" xfId="4666" xr:uid="{C0E6B766-2FAA-4B53-9BDE-978AD7E2DC31}"/>
    <cellStyle name="Millares 2 2 2 11 2" xfId="12932" xr:uid="{6572E300-7B38-4B90-9402-B589F08A6476}"/>
    <cellStyle name="Millares 2 2 2 11 2 2" xfId="34435" xr:uid="{2200FEA3-C7D1-4AD8-AF95-E1296494A86F}"/>
    <cellStyle name="Millares 2 2 2 11 3" xfId="19567" xr:uid="{B884F029-1E12-4DE1-8A13-CA661B382222}"/>
    <cellStyle name="Millares 2 2 2 11 3 2" xfId="41070" xr:uid="{6C879DFA-6FA9-4FA7-AD47-36E461790760}"/>
    <cellStyle name="Millares 2 2 2 11 4" xfId="26172" xr:uid="{3DF7F4C4-0360-4679-BA4B-B3899E77D20A}"/>
    <cellStyle name="Millares 2 2 2 11 5" xfId="47675" xr:uid="{C7ACAE81-6851-4DA9-A13D-A87D0EDE3BF3}"/>
    <cellStyle name="Millares 2 2 2 11 6" xfId="54279" xr:uid="{17F29F21-4CA8-43AD-8922-E5CC2E2DD3C9}"/>
    <cellStyle name="Millares 2 2 2 12" xfId="5169" xr:uid="{7F3C6C3A-0638-4E68-9246-D9243A9EF8CB}"/>
    <cellStyle name="Millares 2 2 2 12 2" xfId="13435" xr:uid="{6E8D9FD8-A552-4B82-B48B-C43C481175D4}"/>
    <cellStyle name="Millares 2 2 2 12 2 2" xfId="34938" xr:uid="{10F9EBC9-7544-4C8A-8764-37D2CE99310A}"/>
    <cellStyle name="Millares 2 2 2 12 3" xfId="20070" xr:uid="{2C71D196-1332-4F3E-B583-8D29F0B005D7}"/>
    <cellStyle name="Millares 2 2 2 12 3 2" xfId="41573" xr:uid="{C5DFAF37-D8A4-4AF0-BC4E-D4B52FFFD4BF}"/>
    <cellStyle name="Millares 2 2 2 12 4" xfId="26675" xr:uid="{D45F3C7B-1FAF-448C-B85C-332E3B06FC46}"/>
    <cellStyle name="Millares 2 2 2 12 5" xfId="48178" xr:uid="{4CFE5C6D-646D-4680-B7D4-7C3E4D090F4F}"/>
    <cellStyle name="Millares 2 2 2 12 6" xfId="54782" xr:uid="{C99B1DBB-B244-4E6C-966D-E6EF4D6BBA07}"/>
    <cellStyle name="Millares 2 2 2 13" xfId="6810" xr:uid="{25F5265F-6364-4297-9FC4-6F7753E771CD}"/>
    <cellStyle name="Millares 2 2 2 13 2" xfId="28313" xr:uid="{BE560876-0772-457D-8017-5BA13BDCAF36}"/>
    <cellStyle name="Millares 2 2 2 14" xfId="8464" xr:uid="{0BEF5067-9D0A-4AB0-A71A-8E132931B8F9}"/>
    <cellStyle name="Millares 2 2 2 14 2" xfId="29967" xr:uid="{6D969B38-D908-4DC4-9D8F-30EB3934E618}"/>
    <cellStyle name="Millares 2 2 2 15" xfId="15103" xr:uid="{013DE08A-1E9E-415F-81F1-FED77E095940}"/>
    <cellStyle name="Millares 2 2 2 15 2" xfId="36606" xr:uid="{7683EEC6-C29C-425D-8E1A-2DB8FBE44386}"/>
    <cellStyle name="Millares 2 2 2 16" xfId="21708" xr:uid="{C80F1E5E-5563-47A0-BA52-4839EBCBB783}"/>
    <cellStyle name="Millares 2 2 2 17" xfId="43211" xr:uid="{7D931FDF-2895-4CCE-95E2-76CACA5BD852}"/>
    <cellStyle name="Millares 2 2 2 18" xfId="49815" xr:uid="{F0CCACBA-09BB-46CF-A5FF-14A543F46B53}"/>
    <cellStyle name="Millares 2 2 2 2" xfId="166" xr:uid="{42319885-F9FB-4226-A324-C334FDB6F830}"/>
    <cellStyle name="Millares 2 2 2 2 10" xfId="4703" xr:uid="{6FA51B87-7EEC-4359-8829-3C5BDA3038E3}"/>
    <cellStyle name="Millares 2 2 2 2 10 2" xfId="12969" xr:uid="{39501692-C906-44C2-BA42-66C0786ECB2A}"/>
    <cellStyle name="Millares 2 2 2 2 10 2 2" xfId="34472" xr:uid="{613DE99B-A22F-4ADE-9F87-5184A2EF1C37}"/>
    <cellStyle name="Millares 2 2 2 2 10 3" xfId="19604" xr:uid="{DE96EAA0-E8E5-4D1B-8BCD-F95F1456D638}"/>
    <cellStyle name="Millares 2 2 2 2 10 3 2" xfId="41107" xr:uid="{5CD7040F-8A15-4530-A9A0-322214781865}"/>
    <cellStyle name="Millares 2 2 2 2 10 4" xfId="26209" xr:uid="{40F4E542-BF10-4F45-927D-1B666F04D09A}"/>
    <cellStyle name="Millares 2 2 2 2 10 5" xfId="47712" xr:uid="{EF68459B-7529-4A8B-BB3C-09BFF6AB8800}"/>
    <cellStyle name="Millares 2 2 2 2 10 6" xfId="54316" xr:uid="{AF37B8B6-5306-499C-9700-88364A2029BE}"/>
    <cellStyle name="Millares 2 2 2 2 11" xfId="5206" xr:uid="{0C9F563F-D88F-4729-9F04-0AEB1F005EDE}"/>
    <cellStyle name="Millares 2 2 2 2 11 2" xfId="13472" xr:uid="{0CA0CF00-95E5-422F-A7AC-21F4330B7D2D}"/>
    <cellStyle name="Millares 2 2 2 2 11 2 2" xfId="34975" xr:uid="{73CB7148-BD68-4823-A341-3522537CAF6C}"/>
    <cellStyle name="Millares 2 2 2 2 11 3" xfId="20107" xr:uid="{7CF19CDC-E103-43D9-804D-E4B5FC9D3B16}"/>
    <cellStyle name="Millares 2 2 2 2 11 3 2" xfId="41610" xr:uid="{DD08E07D-BD94-457F-9B81-84719B2B44EC}"/>
    <cellStyle name="Millares 2 2 2 2 11 4" xfId="26712" xr:uid="{4095396D-F116-4596-905D-C03599E4D8C9}"/>
    <cellStyle name="Millares 2 2 2 2 11 5" xfId="48215" xr:uid="{30ED18BD-2072-44C6-BFE0-367BDA3B7E5D}"/>
    <cellStyle name="Millares 2 2 2 2 11 6" xfId="54819" xr:uid="{A9B2A437-B876-4014-8310-25B210615E7D}"/>
    <cellStyle name="Millares 2 2 2 2 12" xfId="6847" xr:uid="{3EDA8E75-AD86-44FF-A798-44C3E1103207}"/>
    <cellStyle name="Millares 2 2 2 2 12 2" xfId="28350" xr:uid="{64023EF0-EFEC-4F2D-B78C-C385194EEEC9}"/>
    <cellStyle name="Millares 2 2 2 2 13" xfId="8501" xr:uid="{E45953B8-920C-4277-B4D4-51DA558D13F4}"/>
    <cellStyle name="Millares 2 2 2 2 13 2" xfId="30004" xr:uid="{BCEE3695-F625-4A9C-9561-638669E79698}"/>
    <cellStyle name="Millares 2 2 2 2 14" xfId="15140" xr:uid="{6E67A545-5DE5-4B47-8EF7-3F0EBDC59B55}"/>
    <cellStyle name="Millares 2 2 2 2 14 2" xfId="36643" xr:uid="{54E4CCD5-9078-47E6-A0F9-781453ADFE8B}"/>
    <cellStyle name="Millares 2 2 2 2 15" xfId="21745" xr:uid="{5F429B4C-3F3D-49B2-B437-24D072511080}"/>
    <cellStyle name="Millares 2 2 2 2 16" xfId="43248" xr:uid="{8FAE6103-3724-4459-964E-7AB7326DD072}"/>
    <cellStyle name="Millares 2 2 2 2 17" xfId="49852" xr:uid="{B94C2AF0-EB71-45E1-A354-3A93060A2E47}"/>
    <cellStyle name="Millares 2 2 2 2 2" xfId="498" xr:uid="{4FC86031-8F34-448D-BB37-1C54A9DC48B0}"/>
    <cellStyle name="Millares 2 2 2 2 2 10" xfId="7109" xr:uid="{1FCD58CD-E46A-40AF-9986-E464FBC42CFB}"/>
    <cellStyle name="Millares 2 2 2 2 2 10 2" xfId="28612" xr:uid="{A906DD9C-9C40-4AD2-99EF-A42F94762469}"/>
    <cellStyle name="Millares 2 2 2 2 2 11" xfId="8765" xr:uid="{0103937F-1573-4580-B325-E6453860EFF3}"/>
    <cellStyle name="Millares 2 2 2 2 2 11 2" xfId="30268" xr:uid="{78600B5A-3022-4CCD-9F13-8CC11607CA98}"/>
    <cellStyle name="Millares 2 2 2 2 2 12" xfId="15401" xr:uid="{EE41E1D0-D8B1-4817-B6C0-67938E8D88C3}"/>
    <cellStyle name="Millares 2 2 2 2 2 12 2" xfId="36904" xr:uid="{F9B9D651-BB8A-415A-A77D-B6D054FB2BAF}"/>
    <cellStyle name="Millares 2 2 2 2 2 13" xfId="22006" xr:uid="{6E3F848D-8BF8-4515-AA54-25FBB58EE483}"/>
    <cellStyle name="Millares 2 2 2 2 2 14" xfId="43509" xr:uid="{CC771C66-3052-429D-9561-3E5B981CA026}"/>
    <cellStyle name="Millares 2 2 2 2 2 15" xfId="50113" xr:uid="{9F434A64-3EFC-4A38-80DE-7E1E58BC44AD}"/>
    <cellStyle name="Millares 2 2 2 2 2 2" xfId="780" xr:uid="{73B9DF0E-F307-435B-B9AA-95308091EACF}"/>
    <cellStyle name="Millares 2 2 2 2 2 2 10" xfId="15681" xr:uid="{F0078CCF-5EBA-4E30-AA4B-B08E4FDD1146}"/>
    <cellStyle name="Millares 2 2 2 2 2 2 10 2" xfId="37184" xr:uid="{11D9FDDC-4BEC-44A4-B371-C3FAD143F40B}"/>
    <cellStyle name="Millares 2 2 2 2 2 2 11" xfId="22286" xr:uid="{45ACEB43-2246-48DC-AE10-28F392D954F8}"/>
    <cellStyle name="Millares 2 2 2 2 2 2 12" xfId="43789" xr:uid="{ADDCCB9F-997D-4CE6-87BA-DBE2DEBDD266}"/>
    <cellStyle name="Millares 2 2 2 2 2 2 13" xfId="50393" xr:uid="{059FC875-1B5A-4D6B-A4E2-54C0DDF5DA93}"/>
    <cellStyle name="Millares 2 2 2 2 2 2 2" xfId="1726" xr:uid="{914880E8-4C0F-4536-BF13-08A14EBD0235}"/>
    <cellStyle name="Millares 2 2 2 2 2 2 2 2" xfId="4555" xr:uid="{DE4514E2-AEFE-44DC-B21B-C8B8A6E9BDA8}"/>
    <cellStyle name="Millares 2 2 2 2 2 2 2 2 2" xfId="12821" xr:uid="{1F306A35-D08A-4AE4-B205-4E929000868E}"/>
    <cellStyle name="Millares 2 2 2 2 2 2 2 2 2 2" xfId="34324" xr:uid="{D7E6262D-6FA4-42AC-8B12-D1827DB04BB1}"/>
    <cellStyle name="Millares 2 2 2 2 2 2 2 2 3" xfId="19456" xr:uid="{E073E875-DA90-4D97-A8D2-DC61416F4A2A}"/>
    <cellStyle name="Millares 2 2 2 2 2 2 2 2 3 2" xfId="40959" xr:uid="{2C7B30DA-4FEF-4CD9-A513-293E1BCE5CAB}"/>
    <cellStyle name="Millares 2 2 2 2 2 2 2 2 4" xfId="26061" xr:uid="{61731C2C-EB57-49BB-9FE3-A8AA0CF0AC68}"/>
    <cellStyle name="Millares 2 2 2 2 2 2 2 2 5" xfId="47564" xr:uid="{06430892-AA1F-4719-9C5D-2FC05FB38FA5}"/>
    <cellStyle name="Millares 2 2 2 2 2 2 2 2 6" xfId="54168" xr:uid="{77B7C018-26BA-47A0-B169-4BB1605A53F2}"/>
    <cellStyle name="Millares 2 2 2 2 2 2 2 3" xfId="6694" xr:uid="{758178F6-671D-4014-9CE4-09057E0054E8}"/>
    <cellStyle name="Millares 2 2 2 2 2 2 2 3 2" xfId="14960" xr:uid="{26796496-0915-481D-B0E7-4B573A92845F}"/>
    <cellStyle name="Millares 2 2 2 2 2 2 2 3 2 2" xfId="36463" xr:uid="{18DCE163-F03C-4D4E-AC8D-6A0621EA19AB}"/>
    <cellStyle name="Millares 2 2 2 2 2 2 2 3 3" xfId="21595" xr:uid="{0E3C8C34-007F-4921-AAA1-7810A0CF04CE}"/>
    <cellStyle name="Millares 2 2 2 2 2 2 2 3 3 2" xfId="43098" xr:uid="{417331DA-8415-4158-8416-7EF89359B59D}"/>
    <cellStyle name="Millares 2 2 2 2 2 2 2 3 4" xfId="28200" xr:uid="{9FB42D22-12E5-4E40-A6AA-4F8C28FDF073}"/>
    <cellStyle name="Millares 2 2 2 2 2 2 2 3 5" xfId="49703" xr:uid="{9041254E-B29A-4BA5-9F69-77A3818A24B7}"/>
    <cellStyle name="Millares 2 2 2 2 2 2 2 3 6" xfId="56307" xr:uid="{2F67E413-8A21-4DF0-87C0-1999EAC2FA9E}"/>
    <cellStyle name="Millares 2 2 2 2 2 2 2 4" xfId="8335" xr:uid="{2EC0853B-B036-4020-B368-50B5A3655702}"/>
    <cellStyle name="Millares 2 2 2 2 2 2 2 4 2" xfId="29838" xr:uid="{20334BE5-11B8-495D-8336-C86B09F80F9A}"/>
    <cellStyle name="Millares 2 2 2 2 2 2 2 5" xfId="9992" xr:uid="{10ADF9D7-FF20-43ED-8A4E-5D8B03245E91}"/>
    <cellStyle name="Millares 2 2 2 2 2 2 2 5 2" xfId="31495" xr:uid="{4CAD7307-29DF-441D-9D0C-FEA9809F9012}"/>
    <cellStyle name="Millares 2 2 2 2 2 2 2 6" xfId="16627" xr:uid="{21C63967-0D3F-4670-AE5C-3CE823A3B5A2}"/>
    <cellStyle name="Millares 2 2 2 2 2 2 2 6 2" xfId="38130" xr:uid="{60BC7248-80E1-449C-AE45-97A331E71096}"/>
    <cellStyle name="Millares 2 2 2 2 2 2 2 7" xfId="23232" xr:uid="{E9D6CA39-C4EE-4727-A6E6-EFE2C4C8BA99}"/>
    <cellStyle name="Millares 2 2 2 2 2 2 2 8" xfId="44735" xr:uid="{74A70907-4A46-4BE0-A45E-3E5874B7795D}"/>
    <cellStyle name="Millares 2 2 2 2 2 2 2 9" xfId="51339" xr:uid="{62330F02-E5F7-43AF-A2AB-4E2086890734}"/>
    <cellStyle name="Millares 2 2 2 2 2 2 3" xfId="2413" xr:uid="{B4AF7AD5-26FA-4487-A00E-05BCB73895FA}"/>
    <cellStyle name="Millares 2 2 2 2 2 2 3 2" xfId="10679" xr:uid="{39EF0D80-DE65-436C-B668-32C0D4A445C2}"/>
    <cellStyle name="Millares 2 2 2 2 2 2 3 2 2" xfId="32182" xr:uid="{B52B375B-5753-481D-8875-527C37EE1BDF}"/>
    <cellStyle name="Millares 2 2 2 2 2 2 3 3" xfId="17314" xr:uid="{A544FAF5-0882-417C-80E4-3C6327E376EC}"/>
    <cellStyle name="Millares 2 2 2 2 2 2 3 3 2" xfId="38817" xr:uid="{F6C72B11-59F0-4658-A8F9-9A1AA2C73289}"/>
    <cellStyle name="Millares 2 2 2 2 2 2 3 4" xfId="23919" xr:uid="{36F5221E-2BEF-482E-A660-F75FD053B809}"/>
    <cellStyle name="Millares 2 2 2 2 2 2 3 5" xfId="45422" xr:uid="{311077E3-0C22-4DEF-8BEF-D4EA5612099A}"/>
    <cellStyle name="Millares 2 2 2 2 2 2 3 6" xfId="52026" xr:uid="{1C3BDA3D-982D-4C8F-ABA3-E58794B89A17}"/>
    <cellStyle name="Millares 2 2 2 2 2 2 4" xfId="2930" xr:uid="{E523C43B-097A-4A44-AC0B-2929F03DBA71}"/>
    <cellStyle name="Millares 2 2 2 2 2 2 4 2" xfId="11196" xr:uid="{B724C219-394A-4D18-834F-5EF925D8C430}"/>
    <cellStyle name="Millares 2 2 2 2 2 2 4 2 2" xfId="32699" xr:uid="{5C542446-196C-4C76-9C2A-F573F407C34A}"/>
    <cellStyle name="Millares 2 2 2 2 2 2 4 3" xfId="17831" xr:uid="{10885666-235C-4028-8AA3-2DC1521AE09E}"/>
    <cellStyle name="Millares 2 2 2 2 2 2 4 3 2" xfId="39334" xr:uid="{5E97261D-27FB-4F7F-9837-452877944866}"/>
    <cellStyle name="Millares 2 2 2 2 2 2 4 4" xfId="24436" xr:uid="{34A4464D-480D-4607-A8D0-957FCA030A98}"/>
    <cellStyle name="Millares 2 2 2 2 2 2 4 5" xfId="45939" xr:uid="{DCB31489-B7B5-4A07-97FB-0655D957D458}"/>
    <cellStyle name="Millares 2 2 2 2 2 2 4 6" xfId="52543" xr:uid="{07FE379C-BB0B-44F5-9100-29A640CB4770}"/>
    <cellStyle name="Millares 2 2 2 2 2 2 5" xfId="3609" xr:uid="{AF33D79B-0559-4C27-AF68-BCED8ABB6E77}"/>
    <cellStyle name="Millares 2 2 2 2 2 2 5 2" xfId="11875" xr:uid="{7D98FEFE-0B22-43E8-920A-C917A830D528}"/>
    <cellStyle name="Millares 2 2 2 2 2 2 5 2 2" xfId="33378" xr:uid="{BEA63C73-BB2D-4B50-8D48-D9996F050D79}"/>
    <cellStyle name="Millares 2 2 2 2 2 2 5 3" xfId="18510" xr:uid="{78423247-8E01-4303-9BB2-CF459A8A15BC}"/>
    <cellStyle name="Millares 2 2 2 2 2 2 5 3 2" xfId="40013" xr:uid="{C4701FF9-7B7A-438C-B5E4-995F2388747D}"/>
    <cellStyle name="Millares 2 2 2 2 2 2 5 4" xfId="25115" xr:uid="{9AAA65D3-B764-4C37-8C62-E625D194ED8A}"/>
    <cellStyle name="Millares 2 2 2 2 2 2 5 5" xfId="46618" xr:uid="{CF0864FA-0909-49B5-9C3A-EC3D38FB2578}"/>
    <cellStyle name="Millares 2 2 2 2 2 2 5 6" xfId="53222" xr:uid="{9E47A9CA-89B0-4FB1-99BA-CE58180343CC}"/>
    <cellStyle name="Millares 2 2 2 2 2 2 6" xfId="5074" xr:uid="{00A3B22E-B793-4D78-AA54-BE5F4F3D1455}"/>
    <cellStyle name="Millares 2 2 2 2 2 2 6 2" xfId="13340" xr:uid="{36622E7B-09C0-4FB1-88A8-DDE6B5F1AC98}"/>
    <cellStyle name="Millares 2 2 2 2 2 2 6 2 2" xfId="34843" xr:uid="{53F8EE82-2A38-4FE3-BB36-8077FB395C53}"/>
    <cellStyle name="Millares 2 2 2 2 2 2 6 3" xfId="19975" xr:uid="{4C4F2032-5CF0-445A-B397-9A0B48D03966}"/>
    <cellStyle name="Millares 2 2 2 2 2 2 6 3 2" xfId="41478" xr:uid="{69CDDF81-684B-4D0F-B4D2-5332089DA200}"/>
    <cellStyle name="Millares 2 2 2 2 2 2 6 4" xfId="26580" xr:uid="{791EA723-D2A2-4358-92EC-2409B41C291D}"/>
    <cellStyle name="Millares 2 2 2 2 2 2 6 5" xfId="48083" xr:uid="{40524649-3E9E-41CA-BC34-675C0FADDEA6}"/>
    <cellStyle name="Millares 2 2 2 2 2 2 6 6" xfId="54687" xr:uid="{B010850D-1FBC-4F4A-A1F6-6D0C6C75F2DD}"/>
    <cellStyle name="Millares 2 2 2 2 2 2 7" xfId="5748" xr:uid="{A66AC25F-C816-4052-80A8-680D2D8D9615}"/>
    <cellStyle name="Millares 2 2 2 2 2 2 7 2" xfId="14014" xr:uid="{5C267583-4FA8-4C4D-9328-131780F088D0}"/>
    <cellStyle name="Millares 2 2 2 2 2 2 7 2 2" xfId="35517" xr:uid="{CCE5E3DB-5636-4739-AE40-E7CEDFE2CA77}"/>
    <cellStyle name="Millares 2 2 2 2 2 2 7 3" xfId="20649" xr:uid="{617BCB19-1967-42E1-A006-E1AD64059B53}"/>
    <cellStyle name="Millares 2 2 2 2 2 2 7 3 2" xfId="42152" xr:uid="{4224C6D5-E23D-4717-95B3-7DA968DA0A68}"/>
    <cellStyle name="Millares 2 2 2 2 2 2 7 4" xfId="27254" xr:uid="{65ADB75A-79BD-4B5C-B2CA-C7EF9355C4AE}"/>
    <cellStyle name="Millares 2 2 2 2 2 2 7 5" xfId="48757" xr:uid="{A0A7D27C-FA76-4041-897F-2BD3040D5BEE}"/>
    <cellStyle name="Millares 2 2 2 2 2 2 7 6" xfId="55361" xr:uid="{153B7AB6-6A34-41A6-84CC-6110F82B96BD}"/>
    <cellStyle name="Millares 2 2 2 2 2 2 8" xfId="7389" xr:uid="{3476384D-DDFC-469C-88B3-FF53B62AE0B3}"/>
    <cellStyle name="Millares 2 2 2 2 2 2 8 2" xfId="28892" xr:uid="{39367C65-ADB4-435C-ABD5-50E40EB41E29}"/>
    <cellStyle name="Millares 2 2 2 2 2 2 9" xfId="9046" xr:uid="{0777255E-7C71-499B-BEB4-77DDE3F63320}"/>
    <cellStyle name="Millares 2 2 2 2 2 2 9 2" xfId="30549" xr:uid="{74C8BDD1-52EA-42AE-874B-17CC938505B6}"/>
    <cellStyle name="Millares 2 2 2 2 2 3" xfId="1050" xr:uid="{03A59684-B2BC-4B37-9C9C-067DF858F914}"/>
    <cellStyle name="Millares 2 2 2 2 2 3 2" xfId="3879" xr:uid="{A97A963B-C8C3-464B-BD05-841467B6F9CC}"/>
    <cellStyle name="Millares 2 2 2 2 2 3 2 2" xfId="12145" xr:uid="{D2139856-A892-46C4-9679-939B2BA436AB}"/>
    <cellStyle name="Millares 2 2 2 2 2 3 2 2 2" xfId="33648" xr:uid="{FCFD9BF1-C903-417F-A405-9EAD30FD6316}"/>
    <cellStyle name="Millares 2 2 2 2 2 3 2 3" xfId="18780" xr:uid="{0429D1FE-8EBA-4DA0-8CA3-F20E52B542CC}"/>
    <cellStyle name="Millares 2 2 2 2 2 3 2 3 2" xfId="40283" xr:uid="{76E23C05-231C-4879-95C7-6F780AE7DBCD}"/>
    <cellStyle name="Millares 2 2 2 2 2 3 2 4" xfId="25385" xr:uid="{8924E8D5-908E-4AF2-9687-16E4A2D8F6F2}"/>
    <cellStyle name="Millares 2 2 2 2 2 3 2 5" xfId="46888" xr:uid="{1FB3FE6F-8F31-4767-9480-B9F83F7EC743}"/>
    <cellStyle name="Millares 2 2 2 2 2 3 2 6" xfId="53492" xr:uid="{E0F2CC56-30A5-4CF9-B697-DEDC2DC6965E}"/>
    <cellStyle name="Millares 2 2 2 2 2 3 3" xfId="6018" xr:uid="{563504E8-2377-4CBE-A21B-A0A4E0A256D9}"/>
    <cellStyle name="Millares 2 2 2 2 2 3 3 2" xfId="14284" xr:uid="{DF9A65E3-A4A2-469F-B27D-29A483030CCC}"/>
    <cellStyle name="Millares 2 2 2 2 2 3 3 2 2" xfId="35787" xr:uid="{2991E25D-5477-4B50-94F1-D5F258147BB8}"/>
    <cellStyle name="Millares 2 2 2 2 2 3 3 3" xfId="20919" xr:uid="{994F45C8-73DD-4ED7-9598-48F061D3F29E}"/>
    <cellStyle name="Millares 2 2 2 2 2 3 3 3 2" xfId="42422" xr:uid="{2C6054E1-6AF4-426E-94F4-4C2ACDC8F038}"/>
    <cellStyle name="Millares 2 2 2 2 2 3 3 4" xfId="27524" xr:uid="{98FDA2A3-6D7C-476C-A292-F822AAB65DD2}"/>
    <cellStyle name="Millares 2 2 2 2 2 3 3 5" xfId="49027" xr:uid="{8919BB3E-7D03-460C-93DB-217DCBB505A1}"/>
    <cellStyle name="Millares 2 2 2 2 2 3 3 6" xfId="55631" xr:uid="{5F6E8EEA-33C3-4E17-83E3-F2E1D30A8626}"/>
    <cellStyle name="Millares 2 2 2 2 2 3 4" xfId="7659" xr:uid="{3511DBC2-2553-4425-96FF-2B532990E1D3}"/>
    <cellStyle name="Millares 2 2 2 2 2 3 4 2" xfId="29162" xr:uid="{1B7A941B-3614-49E8-88F9-D198D9964279}"/>
    <cellStyle name="Millares 2 2 2 2 2 3 5" xfId="9316" xr:uid="{16C6C4CD-8DF9-435F-B18D-EEC90FF203E8}"/>
    <cellStyle name="Millares 2 2 2 2 2 3 5 2" xfId="30819" xr:uid="{7EF8D274-3479-498C-B53A-9840856744C5}"/>
    <cellStyle name="Millares 2 2 2 2 2 3 6" xfId="15951" xr:uid="{71856022-3555-4ADC-9D8B-C519E42E4E0D}"/>
    <cellStyle name="Millares 2 2 2 2 2 3 6 2" xfId="37454" xr:uid="{6A7BF8C4-00FB-4271-BC1E-E10BF7BF3E4F}"/>
    <cellStyle name="Millares 2 2 2 2 2 3 7" xfId="22556" xr:uid="{C1EE7AD8-8FA2-4436-ABD6-459C1A1AAB06}"/>
    <cellStyle name="Millares 2 2 2 2 2 3 8" xfId="44059" xr:uid="{853CA1F6-2330-4E83-AFC3-F8F8CFDCF9FA}"/>
    <cellStyle name="Millares 2 2 2 2 2 3 9" xfId="50663" xr:uid="{A09B1FEF-E312-4DFD-AED4-480DCE3E10F0}"/>
    <cellStyle name="Millares 2 2 2 2 2 4" xfId="1446" xr:uid="{313A34FA-4842-4DEB-8BAB-E794650ACD6C}"/>
    <cellStyle name="Millares 2 2 2 2 2 4 2" xfId="4275" xr:uid="{BF6A9762-2C49-4E73-987D-5C66E1B7266C}"/>
    <cellStyle name="Millares 2 2 2 2 2 4 2 2" xfId="12541" xr:uid="{DDE45BD6-5EAA-460A-9EA1-C398D903A97A}"/>
    <cellStyle name="Millares 2 2 2 2 2 4 2 2 2" xfId="34044" xr:uid="{8641A026-8E5B-4042-B34C-5E3FEBA1AECF}"/>
    <cellStyle name="Millares 2 2 2 2 2 4 2 3" xfId="19176" xr:uid="{724DE205-3E71-4165-A555-33CA1E2E721C}"/>
    <cellStyle name="Millares 2 2 2 2 2 4 2 3 2" xfId="40679" xr:uid="{0738E670-D75B-4F50-A5A0-8B1A62387B9D}"/>
    <cellStyle name="Millares 2 2 2 2 2 4 2 4" xfId="25781" xr:uid="{944EEDCC-345C-45C0-8D0B-4F75BEAC1FCF}"/>
    <cellStyle name="Millares 2 2 2 2 2 4 2 5" xfId="47284" xr:uid="{0CBE18FD-3D70-4328-BC79-96C82F575B71}"/>
    <cellStyle name="Millares 2 2 2 2 2 4 2 6" xfId="53888" xr:uid="{C1362FEF-6225-44DC-B2ED-3E7DC302D76F}"/>
    <cellStyle name="Millares 2 2 2 2 2 4 3" xfId="6414" xr:uid="{E2A25A5A-9365-456A-AC31-E61E4530647B}"/>
    <cellStyle name="Millares 2 2 2 2 2 4 3 2" xfId="14680" xr:uid="{173F75A7-A7CC-442E-A0B1-28987302C70E}"/>
    <cellStyle name="Millares 2 2 2 2 2 4 3 2 2" xfId="36183" xr:uid="{F0EC406E-030B-4023-9A4D-9086194BA04D}"/>
    <cellStyle name="Millares 2 2 2 2 2 4 3 3" xfId="21315" xr:uid="{64927C9D-6B55-498E-9616-766F41013977}"/>
    <cellStyle name="Millares 2 2 2 2 2 4 3 3 2" xfId="42818" xr:uid="{6091CCDE-BF3E-47D8-BC77-666C3C458F23}"/>
    <cellStyle name="Millares 2 2 2 2 2 4 3 4" xfId="27920" xr:uid="{A6292649-5FDE-4918-A961-00DC95C9B3BA}"/>
    <cellStyle name="Millares 2 2 2 2 2 4 3 5" xfId="49423" xr:uid="{C90943E1-3DB3-4869-993B-3E3A208DD9F7}"/>
    <cellStyle name="Millares 2 2 2 2 2 4 3 6" xfId="56027" xr:uid="{2F580ADC-A021-4221-88DB-EFB6DF8628AF}"/>
    <cellStyle name="Millares 2 2 2 2 2 4 4" xfId="8055" xr:uid="{449A68DE-3008-4B4B-A5AF-7D98B64DA675}"/>
    <cellStyle name="Millares 2 2 2 2 2 4 4 2" xfId="29558" xr:uid="{5BB0674E-5D69-4CE2-A125-754BE9F33337}"/>
    <cellStyle name="Millares 2 2 2 2 2 4 5" xfId="9712" xr:uid="{8C1173F9-8A49-4ECA-83C5-01EA02B34C0C}"/>
    <cellStyle name="Millares 2 2 2 2 2 4 5 2" xfId="31215" xr:uid="{6631C509-BA60-49DD-844A-129A27A8C1AD}"/>
    <cellStyle name="Millares 2 2 2 2 2 4 6" xfId="16347" xr:uid="{2A01E85E-0AF5-4641-A9DD-9700ED9855E2}"/>
    <cellStyle name="Millares 2 2 2 2 2 4 6 2" xfId="37850" xr:uid="{DD6FB2C9-CAE4-4189-978A-932FD9E2386D}"/>
    <cellStyle name="Millares 2 2 2 2 2 4 7" xfId="22952" xr:uid="{BF7A5E1C-4004-4147-8744-A63EDA0AAEB2}"/>
    <cellStyle name="Millares 2 2 2 2 2 4 8" xfId="44455" xr:uid="{5CC4DAFC-F90B-4378-ABC3-03D02B97F997}"/>
    <cellStyle name="Millares 2 2 2 2 2 4 9" xfId="51059" xr:uid="{B3296040-C233-4559-B48C-C0724F104EDE}"/>
    <cellStyle name="Millares 2 2 2 2 2 5" xfId="2133" xr:uid="{F25A1C3C-E89D-4FC6-9D6E-19304E1F86AC}"/>
    <cellStyle name="Millares 2 2 2 2 2 5 2" xfId="10399" xr:uid="{8FFD6629-9E6E-4030-AEDA-F8B3E27604C1}"/>
    <cellStyle name="Millares 2 2 2 2 2 5 2 2" xfId="31902" xr:uid="{10D04727-0637-412C-B2A8-E2AC82AD4931}"/>
    <cellStyle name="Millares 2 2 2 2 2 5 3" xfId="17034" xr:uid="{1F26CF33-9EE1-429B-8274-DF7621A8BF37}"/>
    <cellStyle name="Millares 2 2 2 2 2 5 3 2" xfId="38537" xr:uid="{03D796F0-C93C-4AB4-83CD-F8D5F1BB9E3B}"/>
    <cellStyle name="Millares 2 2 2 2 2 5 4" xfId="23639" xr:uid="{B58108C4-4D4A-4948-ABF2-2C91318CE43A}"/>
    <cellStyle name="Millares 2 2 2 2 2 5 5" xfId="45142" xr:uid="{8313D0E8-7083-4786-B67E-E7E2CA626A14}"/>
    <cellStyle name="Millares 2 2 2 2 2 5 6" xfId="51746" xr:uid="{355D5B39-0DCA-4589-81EE-6BE69031493A}"/>
    <cellStyle name="Millares 2 2 2 2 2 6" xfId="2681" xr:uid="{3B03D8ED-492D-46AC-B401-C51E4BE4B291}"/>
    <cellStyle name="Millares 2 2 2 2 2 6 2" xfId="10947" xr:uid="{1D1D0421-708D-4BA0-B8CE-C60E25819500}"/>
    <cellStyle name="Millares 2 2 2 2 2 6 2 2" xfId="32450" xr:uid="{684719CA-D0CE-4498-92CC-36352B820B94}"/>
    <cellStyle name="Millares 2 2 2 2 2 6 3" xfId="17582" xr:uid="{464AC303-63F5-4131-8055-E7495323A5C3}"/>
    <cellStyle name="Millares 2 2 2 2 2 6 3 2" xfId="39085" xr:uid="{3F6BEA48-E3E6-4C23-ADD6-F357D37EE2F7}"/>
    <cellStyle name="Millares 2 2 2 2 2 6 4" xfId="24187" xr:uid="{65D03344-154F-4D80-A4B4-7D6E5C7A3533}"/>
    <cellStyle name="Millares 2 2 2 2 2 6 5" xfId="45690" xr:uid="{EB1471DF-4CC7-4223-9BFC-101C7E2E3A56}"/>
    <cellStyle name="Millares 2 2 2 2 2 6 6" xfId="52294" xr:uid="{18023DE7-1BE4-4722-A375-F6302AE6A6C2}"/>
    <cellStyle name="Millares 2 2 2 2 2 7" xfId="3329" xr:uid="{64DFE668-0CD8-4D3E-B3EB-5CCEBA8ED34E}"/>
    <cellStyle name="Millares 2 2 2 2 2 7 2" xfId="11595" xr:uid="{4CC07D02-3579-4A8E-A361-EA2132C33C1F}"/>
    <cellStyle name="Millares 2 2 2 2 2 7 2 2" xfId="33098" xr:uid="{623BCB7D-3C2D-4424-9932-94BD0F4978C7}"/>
    <cellStyle name="Millares 2 2 2 2 2 7 3" xfId="18230" xr:uid="{D46D745C-110B-47DE-BC47-B4037E50E1EB}"/>
    <cellStyle name="Millares 2 2 2 2 2 7 3 2" xfId="39733" xr:uid="{B84B672D-5EF8-4886-8EDB-854774074AF6}"/>
    <cellStyle name="Millares 2 2 2 2 2 7 4" xfId="24835" xr:uid="{EDFC7BF0-29E4-425E-B16B-ACFF35A226DF}"/>
    <cellStyle name="Millares 2 2 2 2 2 7 5" xfId="46338" xr:uid="{57EECAF8-BF0A-44E1-AD2A-3A5BAB5C5BD9}"/>
    <cellStyle name="Millares 2 2 2 2 2 7 6" xfId="52942" xr:uid="{B40B77CE-ECFF-48F3-8A13-FD30996A9DB7}"/>
    <cellStyle name="Millares 2 2 2 2 2 8" xfId="4825" xr:uid="{67C0446A-3092-499F-BC51-8A8099D555A9}"/>
    <cellStyle name="Millares 2 2 2 2 2 8 2" xfId="13091" xr:uid="{334577DD-91B8-4B19-B5AD-A42AAB1F4DA6}"/>
    <cellStyle name="Millares 2 2 2 2 2 8 2 2" xfId="34594" xr:uid="{B4F2E328-7E44-4F23-8269-1B7876D3A6FA}"/>
    <cellStyle name="Millares 2 2 2 2 2 8 3" xfId="19726" xr:uid="{F00809EC-037A-439C-A0C7-FFB3949AD642}"/>
    <cellStyle name="Millares 2 2 2 2 2 8 3 2" xfId="41229" xr:uid="{E689467B-346A-4CCE-9D59-E89C8E78A817}"/>
    <cellStyle name="Millares 2 2 2 2 2 8 4" xfId="26331" xr:uid="{F8B6A33F-8EB3-477C-B40D-5B03D7648F78}"/>
    <cellStyle name="Millares 2 2 2 2 2 8 5" xfId="47834" xr:uid="{4376A0C4-3893-4531-BF8B-5BE4E1487447}"/>
    <cellStyle name="Millares 2 2 2 2 2 8 6" xfId="54438" xr:uid="{334E671D-4124-4566-874C-73E15B83C4AB}"/>
    <cellStyle name="Millares 2 2 2 2 2 9" xfId="5468" xr:uid="{5A66ABA8-CBE9-43C2-89AD-BFBA16E0F4A3}"/>
    <cellStyle name="Millares 2 2 2 2 2 9 2" xfId="13734" xr:uid="{79444E0F-699D-4F28-BEA4-D5C7EE8E6ACF}"/>
    <cellStyle name="Millares 2 2 2 2 2 9 2 2" xfId="35237" xr:uid="{AFFE9D52-19B2-400C-B776-CE0CB4A173BD}"/>
    <cellStyle name="Millares 2 2 2 2 2 9 3" xfId="20369" xr:uid="{01D8A4D7-6FF7-41E9-8FBB-171BD13D4813}"/>
    <cellStyle name="Millares 2 2 2 2 2 9 3 2" xfId="41872" xr:uid="{AF6F9448-F33D-4668-961E-218B5AAE379D}"/>
    <cellStyle name="Millares 2 2 2 2 2 9 4" xfId="26974" xr:uid="{C5E61860-4F67-40D1-AF10-349739D4886C}"/>
    <cellStyle name="Millares 2 2 2 2 2 9 5" xfId="48477" xr:uid="{D54387A9-05F0-470D-BE90-3D95A5235410}"/>
    <cellStyle name="Millares 2 2 2 2 2 9 6" xfId="55081" xr:uid="{15AADEAF-FF02-467A-B20A-958494C0CDDB}"/>
    <cellStyle name="Millares 2 2 2 2 3" xfId="371" xr:uid="{141B330B-CA96-41C4-B674-71204E7CA72D}"/>
    <cellStyle name="Millares 2 2 2 2 3 10" xfId="15274" xr:uid="{C4CF2262-C4C9-4783-BA0C-457640D38195}"/>
    <cellStyle name="Millares 2 2 2 2 3 10 2" xfId="36777" xr:uid="{7DB6176C-83F4-4237-8B81-774AB85852B3}"/>
    <cellStyle name="Millares 2 2 2 2 3 11" xfId="21879" xr:uid="{A46E738D-9601-4682-AF24-1792B4BADF16}"/>
    <cellStyle name="Millares 2 2 2 2 3 12" xfId="43382" xr:uid="{3ABB437B-1C6A-4DA3-8735-EB7207BDBC62}"/>
    <cellStyle name="Millares 2 2 2 2 3 13" xfId="49986" xr:uid="{09ED1CAF-59CE-48C4-8F17-B967F1A2407A}"/>
    <cellStyle name="Millares 2 2 2 2 3 2" xfId="1319" xr:uid="{D2C23BFA-A730-49B5-9CFC-CEE88A487F0E}"/>
    <cellStyle name="Millares 2 2 2 2 3 2 2" xfId="4148" xr:uid="{0B2C0B69-BDA3-4C15-8A92-FA2D0E761E8F}"/>
    <cellStyle name="Millares 2 2 2 2 3 2 2 2" xfId="12414" xr:uid="{256E175F-7815-43BD-B78B-B7F4E70BDA70}"/>
    <cellStyle name="Millares 2 2 2 2 3 2 2 2 2" xfId="33917" xr:uid="{C6774DF4-1384-4BF6-828B-E892618350A0}"/>
    <cellStyle name="Millares 2 2 2 2 3 2 2 3" xfId="19049" xr:uid="{52179C70-0C3C-4BCB-BE2D-EDA430672E70}"/>
    <cellStyle name="Millares 2 2 2 2 3 2 2 3 2" xfId="40552" xr:uid="{C26D3911-2223-4947-A5B5-A5A5F3CEA6D6}"/>
    <cellStyle name="Millares 2 2 2 2 3 2 2 4" xfId="25654" xr:uid="{714A6F9B-0E33-426A-AAEB-CCD33E19E207}"/>
    <cellStyle name="Millares 2 2 2 2 3 2 2 5" xfId="47157" xr:uid="{4DFF58D0-6209-4CC9-BBDA-00D979F809AE}"/>
    <cellStyle name="Millares 2 2 2 2 3 2 2 6" xfId="53761" xr:uid="{06BADA73-070F-4278-95B0-638B64A24EF7}"/>
    <cellStyle name="Millares 2 2 2 2 3 2 3" xfId="6287" xr:uid="{2ADAB160-4D89-480F-B805-C309A8C5D0E5}"/>
    <cellStyle name="Millares 2 2 2 2 3 2 3 2" xfId="14553" xr:uid="{130E3CDC-70CD-4F33-99A1-3DE8C2B974A3}"/>
    <cellStyle name="Millares 2 2 2 2 3 2 3 2 2" xfId="36056" xr:uid="{7C7DF06D-8021-4C15-83C6-0195D8ABA5E3}"/>
    <cellStyle name="Millares 2 2 2 2 3 2 3 3" xfId="21188" xr:uid="{3E9457C9-06C5-4DDC-86C0-9CD6E42A9F9C}"/>
    <cellStyle name="Millares 2 2 2 2 3 2 3 3 2" xfId="42691" xr:uid="{A55C483A-0BF5-4138-9CC6-BD3F56BA6274}"/>
    <cellStyle name="Millares 2 2 2 2 3 2 3 4" xfId="27793" xr:uid="{25596CF8-2F9C-49C5-901C-69E700CA6E4D}"/>
    <cellStyle name="Millares 2 2 2 2 3 2 3 5" xfId="49296" xr:uid="{DD5563F8-5655-4D07-99CE-7C1F99247F64}"/>
    <cellStyle name="Millares 2 2 2 2 3 2 3 6" xfId="55900" xr:uid="{9F0B7F0F-5FD3-436A-877A-FC21920B0206}"/>
    <cellStyle name="Millares 2 2 2 2 3 2 4" xfId="7928" xr:uid="{037B3B79-50F6-49DB-A7AE-34D6A4D2CB39}"/>
    <cellStyle name="Millares 2 2 2 2 3 2 4 2" xfId="29431" xr:uid="{5645AC02-6160-4B21-A2F7-B3C55FF1AD4C}"/>
    <cellStyle name="Millares 2 2 2 2 3 2 5" xfId="9585" xr:uid="{00572A21-6188-4AF5-B018-63D9EE64E9D6}"/>
    <cellStyle name="Millares 2 2 2 2 3 2 5 2" xfId="31088" xr:uid="{C8A38FA0-F247-4DC5-B988-17E5BFA68019}"/>
    <cellStyle name="Millares 2 2 2 2 3 2 6" xfId="16220" xr:uid="{4FE92257-30BD-4ADD-90CB-FFF9526F6FE5}"/>
    <cellStyle name="Millares 2 2 2 2 3 2 6 2" xfId="37723" xr:uid="{A728C4ED-1C6B-4DDA-B22B-570C98505EE8}"/>
    <cellStyle name="Millares 2 2 2 2 3 2 7" xfId="22825" xr:uid="{AD869CCA-AA5D-4949-A921-16F7198FBFA6}"/>
    <cellStyle name="Millares 2 2 2 2 3 2 8" xfId="44328" xr:uid="{354F6A96-0010-4F66-8B92-385522283F85}"/>
    <cellStyle name="Millares 2 2 2 2 3 2 9" xfId="50932" xr:uid="{72A0223B-EC5C-44E0-A183-D5C14F6918C3}"/>
    <cellStyle name="Millares 2 2 2 2 3 3" xfId="2006" xr:uid="{476CDECF-2167-47CA-8359-11B1137A0335}"/>
    <cellStyle name="Millares 2 2 2 2 3 3 2" xfId="10272" xr:uid="{7D46AE91-C2A9-4B1D-A55F-BA92D3C79360}"/>
    <cellStyle name="Millares 2 2 2 2 3 3 2 2" xfId="31775" xr:uid="{7E2C95B5-C4E6-4637-B6DE-A6FB8BBEB590}"/>
    <cellStyle name="Millares 2 2 2 2 3 3 3" xfId="16907" xr:uid="{BD863B53-B275-4102-987A-92F5C768FC30}"/>
    <cellStyle name="Millares 2 2 2 2 3 3 3 2" xfId="38410" xr:uid="{0E075198-9803-45AC-9EC6-8E468AD29A0A}"/>
    <cellStyle name="Millares 2 2 2 2 3 3 4" xfId="23512" xr:uid="{297DD46D-CDBB-4C63-A97A-D4DF984F9959}"/>
    <cellStyle name="Millares 2 2 2 2 3 3 5" xfId="45015" xr:uid="{6043018D-5D55-4A93-894E-A6415597A82A}"/>
    <cellStyle name="Millares 2 2 2 2 3 3 6" xfId="51619" xr:uid="{8F45FFBD-285E-436C-87C0-F676EFF83251}"/>
    <cellStyle name="Millares 2 2 2 2 3 4" xfId="2805" xr:uid="{1AF045CD-75CC-4A0D-B5D5-3CB63F0CD318}"/>
    <cellStyle name="Millares 2 2 2 2 3 4 2" xfId="11071" xr:uid="{6B6A7431-3954-438A-9DCA-3B54D1202664}"/>
    <cellStyle name="Millares 2 2 2 2 3 4 2 2" xfId="32574" xr:uid="{56D5B323-5CC8-4551-A9F4-D2787134F8B5}"/>
    <cellStyle name="Millares 2 2 2 2 3 4 3" xfId="17706" xr:uid="{C0CC4A4B-8EAE-4226-9C8F-0599A39599EB}"/>
    <cellStyle name="Millares 2 2 2 2 3 4 3 2" xfId="39209" xr:uid="{12146BF5-788B-4852-B128-9DA46E4BCCC9}"/>
    <cellStyle name="Millares 2 2 2 2 3 4 4" xfId="24311" xr:uid="{340945FC-B7E9-4EE0-9442-0BBC9CC48D3E}"/>
    <cellStyle name="Millares 2 2 2 2 3 4 5" xfId="45814" xr:uid="{FCC10E5C-A942-43BC-B556-881D9BCA16B9}"/>
    <cellStyle name="Millares 2 2 2 2 3 4 6" xfId="52418" xr:uid="{CA2DE5EA-7F24-42D5-9346-3F0BB14DBF9E}"/>
    <cellStyle name="Millares 2 2 2 2 3 5" xfId="3202" xr:uid="{40A80D01-0103-4702-9A86-A8FDCD60AC34}"/>
    <cellStyle name="Millares 2 2 2 2 3 5 2" xfId="11468" xr:uid="{026B6AFE-7297-4A6C-B74B-E1826E787CE1}"/>
    <cellStyle name="Millares 2 2 2 2 3 5 2 2" xfId="32971" xr:uid="{0BBD3044-EE6B-48A7-957B-8DEE71EF6957}"/>
    <cellStyle name="Millares 2 2 2 2 3 5 3" xfId="18103" xr:uid="{62F2F641-97FF-452A-AAA2-628FE1B91BD8}"/>
    <cellStyle name="Millares 2 2 2 2 3 5 3 2" xfId="39606" xr:uid="{CCF04514-3A07-4AD1-AC57-FE59ABFD335F}"/>
    <cellStyle name="Millares 2 2 2 2 3 5 4" xfId="24708" xr:uid="{C49ABAA8-E558-45AC-A163-89672E9533E9}"/>
    <cellStyle name="Millares 2 2 2 2 3 5 5" xfId="46211" xr:uid="{59751752-E8C7-4DCA-B0ED-80A0418941D8}"/>
    <cellStyle name="Millares 2 2 2 2 3 5 6" xfId="52815" xr:uid="{6798AEE3-21CB-4FC9-8DAD-3A3A13205CF6}"/>
    <cellStyle name="Millares 2 2 2 2 3 6" xfId="4949" xr:uid="{22B743EA-36F3-486C-90CF-3D28EB99BC56}"/>
    <cellStyle name="Millares 2 2 2 2 3 6 2" xfId="13215" xr:uid="{6CDC01D1-2078-4575-A36E-392A0ACDAF0E}"/>
    <cellStyle name="Millares 2 2 2 2 3 6 2 2" xfId="34718" xr:uid="{88DAB736-1F80-4AE8-B096-F49749430F3C}"/>
    <cellStyle name="Millares 2 2 2 2 3 6 3" xfId="19850" xr:uid="{B469297E-3ADC-4044-A5E9-5EECB2A591E4}"/>
    <cellStyle name="Millares 2 2 2 2 3 6 3 2" xfId="41353" xr:uid="{73B2EE4E-63EF-42C2-B633-9AA47BF1ED50}"/>
    <cellStyle name="Millares 2 2 2 2 3 6 4" xfId="26455" xr:uid="{4C6E0F6E-20E3-4371-8EBF-14BA51E922FB}"/>
    <cellStyle name="Millares 2 2 2 2 3 6 5" xfId="47958" xr:uid="{8CFB96AC-6490-49AE-AFEA-25A9FF951625}"/>
    <cellStyle name="Millares 2 2 2 2 3 6 6" xfId="54562" xr:uid="{3252B79D-308F-4A00-9455-C51C3FFB7280}"/>
    <cellStyle name="Millares 2 2 2 2 3 7" xfId="5341" xr:uid="{990F69DF-24C7-42D1-9178-4E3077F456D9}"/>
    <cellStyle name="Millares 2 2 2 2 3 7 2" xfId="13607" xr:uid="{58E92915-BD7C-45E3-AC08-52ACFF109ECA}"/>
    <cellStyle name="Millares 2 2 2 2 3 7 2 2" xfId="35110" xr:uid="{CA009497-69FE-4E6F-9C7F-9A713F3A1EA7}"/>
    <cellStyle name="Millares 2 2 2 2 3 7 3" xfId="20242" xr:uid="{50A8B1B4-9BC0-4AC7-9AF8-D46E55102492}"/>
    <cellStyle name="Millares 2 2 2 2 3 7 3 2" xfId="41745" xr:uid="{03E08BD3-8D23-4780-8B9D-5E731F63D42C}"/>
    <cellStyle name="Millares 2 2 2 2 3 7 4" xfId="26847" xr:uid="{3646DB74-2F9E-47C7-A1AC-8B974208C7F6}"/>
    <cellStyle name="Millares 2 2 2 2 3 7 5" xfId="48350" xr:uid="{584CA097-E64C-46C0-8EED-9DE27613E75E}"/>
    <cellStyle name="Millares 2 2 2 2 3 7 6" xfId="54954" xr:uid="{6473D5D5-7BC7-42F1-957B-8D717C058C3D}"/>
    <cellStyle name="Millares 2 2 2 2 3 8" xfId="6982" xr:uid="{4BA77B48-DD61-4FBA-8C0D-2B611CF33E6C}"/>
    <cellStyle name="Millares 2 2 2 2 3 8 2" xfId="28485" xr:uid="{6BDB3F4E-0ED2-47E2-B32B-080CDA93819E}"/>
    <cellStyle name="Millares 2 2 2 2 3 9" xfId="8638" xr:uid="{B86296D2-272D-47DE-B9D0-B0CDE964367B}"/>
    <cellStyle name="Millares 2 2 2 2 3 9 2" xfId="30141" xr:uid="{6786DD52-4CC0-46C1-BF3C-2CB0D42E1F60}"/>
    <cellStyle name="Millares 2 2 2 2 4" xfId="655" xr:uid="{E8363707-4802-465E-8691-2028854B6B5F}"/>
    <cellStyle name="Millares 2 2 2 2 4 10" xfId="43664" xr:uid="{F5BB54C6-EFE5-444A-B65B-1C85843C2F75}"/>
    <cellStyle name="Millares 2 2 2 2 4 11" xfId="50268" xr:uid="{4985AD36-B4F4-4CC0-BA81-148790DBAEEC}"/>
    <cellStyle name="Millares 2 2 2 2 4 2" xfId="1601" xr:uid="{932884D6-F615-4911-8FE7-8BEF407C7EB7}"/>
    <cellStyle name="Millares 2 2 2 2 4 2 2" xfId="4430" xr:uid="{E4710A6D-BDE4-4891-B553-B7F447D888E3}"/>
    <cellStyle name="Millares 2 2 2 2 4 2 2 2" xfId="12696" xr:uid="{DA5D8C9F-733D-453A-B250-42566D1CBD57}"/>
    <cellStyle name="Millares 2 2 2 2 4 2 2 2 2" xfId="34199" xr:uid="{1C4D83B3-09E3-4A6C-A7A1-C4BC101EC1B8}"/>
    <cellStyle name="Millares 2 2 2 2 4 2 2 3" xfId="19331" xr:uid="{448042D9-818B-4255-8E80-705AE5ABED11}"/>
    <cellStyle name="Millares 2 2 2 2 4 2 2 3 2" xfId="40834" xr:uid="{66ABF007-F596-4E4B-9D5B-5CA7680977A9}"/>
    <cellStyle name="Millares 2 2 2 2 4 2 2 4" xfId="25936" xr:uid="{2E30EA09-72E2-451F-8BCC-C75F9CD54F8C}"/>
    <cellStyle name="Millares 2 2 2 2 4 2 2 5" xfId="47439" xr:uid="{563AD4A3-297D-4AC8-A808-C19D5C3280A3}"/>
    <cellStyle name="Millares 2 2 2 2 4 2 2 6" xfId="54043" xr:uid="{C541FA16-65E8-4945-A43A-E818943CA088}"/>
    <cellStyle name="Millares 2 2 2 2 4 2 3" xfId="6569" xr:uid="{4DE78102-08B9-4F3C-9821-A62375821962}"/>
    <cellStyle name="Millares 2 2 2 2 4 2 3 2" xfId="14835" xr:uid="{DD149A74-48C2-4592-A39F-7AFA490461E1}"/>
    <cellStyle name="Millares 2 2 2 2 4 2 3 2 2" xfId="36338" xr:uid="{5AE61E2C-F5DC-4F5C-81D1-2AD35E1290B2}"/>
    <cellStyle name="Millares 2 2 2 2 4 2 3 3" xfId="21470" xr:uid="{5F4F51FE-081E-47D4-BE4E-04E46F0E6F39}"/>
    <cellStyle name="Millares 2 2 2 2 4 2 3 3 2" xfId="42973" xr:uid="{F0C36681-709F-4D61-BEC8-B4154057CE0E}"/>
    <cellStyle name="Millares 2 2 2 2 4 2 3 4" xfId="28075" xr:uid="{47031DFD-D648-4877-AF32-6A95ED8A8814}"/>
    <cellStyle name="Millares 2 2 2 2 4 2 3 5" xfId="49578" xr:uid="{42A22F46-432B-4160-9E9F-9CF0D9053479}"/>
    <cellStyle name="Millares 2 2 2 2 4 2 3 6" xfId="56182" xr:uid="{6376CFF2-D2FE-427F-BA97-E5089CF1FB2C}"/>
    <cellStyle name="Millares 2 2 2 2 4 2 4" xfId="8210" xr:uid="{53C8ACE9-1519-4FCC-9620-A6C719374817}"/>
    <cellStyle name="Millares 2 2 2 2 4 2 4 2" xfId="29713" xr:uid="{AF356410-D312-476F-9CA5-F1BAD3CF165F}"/>
    <cellStyle name="Millares 2 2 2 2 4 2 5" xfId="9867" xr:uid="{B888C334-5BA4-4099-BE08-F34C84564B25}"/>
    <cellStyle name="Millares 2 2 2 2 4 2 5 2" xfId="31370" xr:uid="{59AE9BF4-9F04-494F-BDF0-A2C04158F609}"/>
    <cellStyle name="Millares 2 2 2 2 4 2 6" xfId="16502" xr:uid="{614857C2-6EE8-4C1A-8C7C-5AE9A43F24B4}"/>
    <cellStyle name="Millares 2 2 2 2 4 2 6 2" xfId="38005" xr:uid="{B459BE4F-017C-4179-9005-DDFF3CE06D90}"/>
    <cellStyle name="Millares 2 2 2 2 4 2 7" xfId="23107" xr:uid="{0E6461B4-9B0C-418A-AE38-E5AD911BE0EB}"/>
    <cellStyle name="Millares 2 2 2 2 4 2 8" xfId="44610" xr:uid="{51BB1DF7-B208-4B5D-83DF-D67B17B441E7}"/>
    <cellStyle name="Millares 2 2 2 2 4 2 9" xfId="51214" xr:uid="{3805CA16-E1F5-4FB8-BB5D-CFF6AE611E20}"/>
    <cellStyle name="Millares 2 2 2 2 4 3" xfId="2288" xr:uid="{68723EA1-D407-49FC-B189-776C04F54108}"/>
    <cellStyle name="Millares 2 2 2 2 4 3 2" xfId="10554" xr:uid="{7E6F5DB2-EFCC-47C5-9639-25A209FEC87F}"/>
    <cellStyle name="Millares 2 2 2 2 4 3 2 2" xfId="32057" xr:uid="{C7F22A63-34D2-4076-96DF-811B086330B3}"/>
    <cellStyle name="Millares 2 2 2 2 4 3 3" xfId="17189" xr:uid="{37806015-E413-4F49-AEA5-3DF717FCCE65}"/>
    <cellStyle name="Millares 2 2 2 2 4 3 3 2" xfId="38692" xr:uid="{C58075BB-1E79-4101-AA9E-D3E3A2CDFBBA}"/>
    <cellStyle name="Millares 2 2 2 2 4 3 4" xfId="23794" xr:uid="{945E426B-1177-470B-8C09-65E1DA4914C1}"/>
    <cellStyle name="Millares 2 2 2 2 4 3 5" xfId="45297" xr:uid="{193E1AB9-CECF-4D78-9A5D-7BCC7FA2F91A}"/>
    <cellStyle name="Millares 2 2 2 2 4 3 6" xfId="51901" xr:uid="{D9DF68E2-A513-402E-A304-1F12FB6D2B90}"/>
    <cellStyle name="Millares 2 2 2 2 4 4" xfId="3484" xr:uid="{19E345C2-DCDB-4A00-8486-4C39BD35D535}"/>
    <cellStyle name="Millares 2 2 2 2 4 4 2" xfId="11750" xr:uid="{9FB62ACE-E94E-4B94-B6E2-75F701EF6372}"/>
    <cellStyle name="Millares 2 2 2 2 4 4 2 2" xfId="33253" xr:uid="{F9F51BFD-B012-407B-A7BD-CDFB1DF6FD81}"/>
    <cellStyle name="Millares 2 2 2 2 4 4 3" xfId="18385" xr:uid="{D687AE01-AACE-43F7-96B7-7C49819EAC7D}"/>
    <cellStyle name="Millares 2 2 2 2 4 4 3 2" xfId="39888" xr:uid="{FF3A5131-63EC-48E4-9DA7-DED3720E64E3}"/>
    <cellStyle name="Millares 2 2 2 2 4 4 4" xfId="24990" xr:uid="{45EF125F-C935-480F-9C25-8DDB8631DE75}"/>
    <cellStyle name="Millares 2 2 2 2 4 4 5" xfId="46493" xr:uid="{6B10CEFD-D890-4A20-83FC-B9CFA7F1F443}"/>
    <cellStyle name="Millares 2 2 2 2 4 4 6" xfId="53097" xr:uid="{0693FF2D-7B1B-4DF8-BA01-D8C5332FF19E}"/>
    <cellStyle name="Millares 2 2 2 2 4 5" xfId="5623" xr:uid="{3C89D82E-411D-4C4A-94B5-D6A4BF1C1D92}"/>
    <cellStyle name="Millares 2 2 2 2 4 5 2" xfId="13889" xr:uid="{05D1ADA6-161D-46A4-9625-40778F4C9ABC}"/>
    <cellStyle name="Millares 2 2 2 2 4 5 2 2" xfId="35392" xr:uid="{50832572-066F-4C9A-933C-2B07ECA6D317}"/>
    <cellStyle name="Millares 2 2 2 2 4 5 3" xfId="20524" xr:uid="{908A8342-8603-48E3-9139-2BBC8AF8A5A0}"/>
    <cellStyle name="Millares 2 2 2 2 4 5 3 2" xfId="42027" xr:uid="{63FF4422-789C-429A-AD7F-154AD608FBB0}"/>
    <cellStyle name="Millares 2 2 2 2 4 5 4" xfId="27129" xr:uid="{CAE39D7B-42B6-49C0-88C6-24A97BED57DF}"/>
    <cellStyle name="Millares 2 2 2 2 4 5 5" xfId="48632" xr:uid="{4625F4E2-AD4C-471D-AA2F-1DB4AA662721}"/>
    <cellStyle name="Millares 2 2 2 2 4 5 6" xfId="55236" xr:uid="{D1FE0B94-3E89-4F19-A7FF-15D68FB12940}"/>
    <cellStyle name="Millares 2 2 2 2 4 6" xfId="7264" xr:uid="{012FED68-F37E-4725-BF16-A745FC1B9EEE}"/>
    <cellStyle name="Millares 2 2 2 2 4 6 2" xfId="28767" xr:uid="{5C2CCFC3-820E-450D-A321-5AC00F9BFF9A}"/>
    <cellStyle name="Millares 2 2 2 2 4 7" xfId="8921" xr:uid="{9D6BFAF2-6DD2-487D-BE95-AA4519EEA57E}"/>
    <cellStyle name="Millares 2 2 2 2 4 7 2" xfId="30424" xr:uid="{3C94B565-CD9B-42E3-A375-AD7D77FC0234}"/>
    <cellStyle name="Millares 2 2 2 2 4 8" xfId="15556" xr:uid="{14998D70-1914-443E-9B97-C5D9FE2F33F6}"/>
    <cellStyle name="Millares 2 2 2 2 4 8 2" xfId="37059" xr:uid="{02717637-73D0-472E-851C-BAE123EB0370}"/>
    <cellStyle name="Millares 2 2 2 2 4 9" xfId="22161" xr:uid="{A1C2B66A-C7B0-4283-ABFB-07FC7AEF397B}"/>
    <cellStyle name="Millares 2 2 2 2 5" xfId="923" xr:uid="{40AD650E-B3ED-472A-A755-31B3B1DEB9A8}"/>
    <cellStyle name="Millares 2 2 2 2 5 2" xfId="3752" xr:uid="{69D5B0AC-148E-4D36-8D7D-654D1160CD5D}"/>
    <cellStyle name="Millares 2 2 2 2 5 2 2" xfId="12018" xr:uid="{3AE90777-94B0-4DA4-BCC2-DF4D1260427D}"/>
    <cellStyle name="Millares 2 2 2 2 5 2 2 2" xfId="33521" xr:uid="{3F9B3F05-74DE-41AA-AFD0-746E34987C20}"/>
    <cellStyle name="Millares 2 2 2 2 5 2 3" xfId="18653" xr:uid="{8F21DFE1-FE4C-4F81-B8E6-038963EF65AE}"/>
    <cellStyle name="Millares 2 2 2 2 5 2 3 2" xfId="40156" xr:uid="{8AD397D4-ED9F-404B-8337-82A7AAB58180}"/>
    <cellStyle name="Millares 2 2 2 2 5 2 4" xfId="25258" xr:uid="{3AA06B27-8777-4210-BDC6-840B8DFB1D97}"/>
    <cellStyle name="Millares 2 2 2 2 5 2 5" xfId="46761" xr:uid="{C02E6E40-FC12-442E-8983-F6BB3C561AC0}"/>
    <cellStyle name="Millares 2 2 2 2 5 2 6" xfId="53365" xr:uid="{6134ED84-FB93-4CDC-BDA3-51FFD0BEEFEF}"/>
    <cellStyle name="Millares 2 2 2 2 5 3" xfId="5891" xr:uid="{AC175544-BA06-426D-8E0C-62EF77ED13D0}"/>
    <cellStyle name="Millares 2 2 2 2 5 3 2" xfId="14157" xr:uid="{1B7448B3-27E2-4DDD-85EA-494B245A749D}"/>
    <cellStyle name="Millares 2 2 2 2 5 3 2 2" xfId="35660" xr:uid="{2E4B4D61-76F9-4CAE-9ADD-1975D21757DC}"/>
    <cellStyle name="Millares 2 2 2 2 5 3 3" xfId="20792" xr:uid="{744BB985-63B6-4316-A0A0-542F9DC8CC48}"/>
    <cellStyle name="Millares 2 2 2 2 5 3 3 2" xfId="42295" xr:uid="{0AFF91A6-2C04-4DCE-A953-B4823153C1F3}"/>
    <cellStyle name="Millares 2 2 2 2 5 3 4" xfId="27397" xr:uid="{34B08EBF-C8AE-4B7F-84D8-E6E3084A2ABD}"/>
    <cellStyle name="Millares 2 2 2 2 5 3 5" xfId="48900" xr:uid="{A2993D33-7E4E-46AD-9984-7AD24BFF6450}"/>
    <cellStyle name="Millares 2 2 2 2 5 3 6" xfId="55504" xr:uid="{75FDC5A8-B3FC-45F6-9079-568331765026}"/>
    <cellStyle name="Millares 2 2 2 2 5 4" xfId="7532" xr:uid="{7BEE829C-7BBB-498B-B4D8-A42E736E6D41}"/>
    <cellStyle name="Millares 2 2 2 2 5 4 2" xfId="29035" xr:uid="{D9F48D66-ECBD-4955-A2B8-F22D7B29CEC1}"/>
    <cellStyle name="Millares 2 2 2 2 5 5" xfId="9189" xr:uid="{F7C343E8-4EB7-49A9-B7CF-9EC344B2AF69}"/>
    <cellStyle name="Millares 2 2 2 2 5 5 2" xfId="30692" xr:uid="{3FBBF33F-5429-4DC1-BE63-529FB376B726}"/>
    <cellStyle name="Millares 2 2 2 2 5 6" xfId="15824" xr:uid="{15FB0F35-BAFD-4C62-BF9E-A7888AAC8F44}"/>
    <cellStyle name="Millares 2 2 2 2 5 6 2" xfId="37327" xr:uid="{4EDEBBFF-F2A1-48DB-A68F-624F622FC8D5}"/>
    <cellStyle name="Millares 2 2 2 2 5 7" xfId="22429" xr:uid="{53232065-D4AF-48EA-81F5-284A6127BC47}"/>
    <cellStyle name="Millares 2 2 2 2 5 8" xfId="43932" xr:uid="{4D7DC3DF-0F61-4AF4-A766-0DE760AE2AE9}"/>
    <cellStyle name="Millares 2 2 2 2 5 9" xfId="50536" xr:uid="{B60CC9D2-045D-4BE1-A482-91DC1A67D3E0}"/>
    <cellStyle name="Millares 2 2 2 2 6" xfId="1184" xr:uid="{5B838975-1124-4635-8268-9C575DC2D081}"/>
    <cellStyle name="Millares 2 2 2 2 6 2" xfId="4013" xr:uid="{2BEE50B2-E125-4D52-A591-EE530FB2C9A4}"/>
    <cellStyle name="Millares 2 2 2 2 6 2 2" xfId="12279" xr:uid="{381403AA-9CD7-4625-B05D-B658090763BC}"/>
    <cellStyle name="Millares 2 2 2 2 6 2 2 2" xfId="33782" xr:uid="{8E6F5CE8-8670-4D5B-BB5D-0579CA58FA99}"/>
    <cellStyle name="Millares 2 2 2 2 6 2 3" xfId="18914" xr:uid="{D13EB4E0-67DF-4528-A689-C5DD8F103730}"/>
    <cellStyle name="Millares 2 2 2 2 6 2 3 2" xfId="40417" xr:uid="{139DC734-FE3D-4C2D-A0B1-CC18D9D00F34}"/>
    <cellStyle name="Millares 2 2 2 2 6 2 4" xfId="25519" xr:uid="{079D5EDE-6A2C-4E57-8823-3886F60C45E3}"/>
    <cellStyle name="Millares 2 2 2 2 6 2 5" xfId="47022" xr:uid="{A8AC6958-DD93-47C4-B53F-70F221992BCA}"/>
    <cellStyle name="Millares 2 2 2 2 6 2 6" xfId="53626" xr:uid="{3694F0D4-8C3A-4BD9-9494-6FB63F3FA544}"/>
    <cellStyle name="Millares 2 2 2 2 6 3" xfId="6152" xr:uid="{D808A4E0-7C83-4BD2-B779-C112B397715E}"/>
    <cellStyle name="Millares 2 2 2 2 6 3 2" xfId="14418" xr:uid="{580FC6F0-BCE5-4F5B-9F3B-2837296F4413}"/>
    <cellStyle name="Millares 2 2 2 2 6 3 2 2" xfId="35921" xr:uid="{375C3CD9-57E7-4A18-AB9E-410BAAC7D79F}"/>
    <cellStyle name="Millares 2 2 2 2 6 3 3" xfId="21053" xr:uid="{338E9E2F-5577-4EC6-AE24-6556C2EAF0FC}"/>
    <cellStyle name="Millares 2 2 2 2 6 3 3 2" xfId="42556" xr:uid="{26F26794-B1FC-4DE7-B732-2629F83EF501}"/>
    <cellStyle name="Millares 2 2 2 2 6 3 4" xfId="27658" xr:uid="{2CC4663D-8214-413D-9717-CB86221271B8}"/>
    <cellStyle name="Millares 2 2 2 2 6 3 5" xfId="49161" xr:uid="{D0DF9C9E-23BC-4A73-B302-635CD8E03E93}"/>
    <cellStyle name="Millares 2 2 2 2 6 3 6" xfId="55765" xr:uid="{187EC1BA-59B6-4E66-BDB4-F837DB08E858}"/>
    <cellStyle name="Millares 2 2 2 2 6 4" xfId="7793" xr:uid="{570C527B-7B30-4B96-AD90-B370D0DBA688}"/>
    <cellStyle name="Millares 2 2 2 2 6 4 2" xfId="29296" xr:uid="{B5B37E50-35DF-4DEB-9EE8-F9B1F087B7AC}"/>
    <cellStyle name="Millares 2 2 2 2 6 5" xfId="9450" xr:uid="{5751516F-F069-4071-B273-4D4795E08455}"/>
    <cellStyle name="Millares 2 2 2 2 6 5 2" xfId="30953" xr:uid="{E70EA0BA-73BB-4BFC-A31E-0D803B0D7B20}"/>
    <cellStyle name="Millares 2 2 2 2 6 6" xfId="16085" xr:uid="{BF59D92B-F327-422A-B579-EDF6A0DBFB90}"/>
    <cellStyle name="Millares 2 2 2 2 6 6 2" xfId="37588" xr:uid="{F8EB68FC-E891-4365-B477-6D82103C1B78}"/>
    <cellStyle name="Millares 2 2 2 2 6 7" xfId="22690" xr:uid="{247A653D-81C2-4BB8-88E5-C4597CDBC702}"/>
    <cellStyle name="Millares 2 2 2 2 6 8" xfId="44193" xr:uid="{25345A28-8B1C-4F4A-8637-524FBFD2A535}"/>
    <cellStyle name="Millares 2 2 2 2 6 9" xfId="50797" xr:uid="{C30747E2-8664-49AB-9F86-8EB87308258F}"/>
    <cellStyle name="Millares 2 2 2 2 7" xfId="1872" xr:uid="{8C7D99FA-EC06-4E48-8E7B-DC8A7FEC1A0A}"/>
    <cellStyle name="Millares 2 2 2 2 7 2" xfId="10138" xr:uid="{9B93D2A1-8281-4E26-BFB9-9CF045AF2ED1}"/>
    <cellStyle name="Millares 2 2 2 2 7 2 2" xfId="31641" xr:uid="{EACD8CE2-B0DC-4AC1-B366-34FC65E8AA6C}"/>
    <cellStyle name="Millares 2 2 2 2 7 3" xfId="16773" xr:uid="{3F565009-D578-4E79-905A-C14D52A2034A}"/>
    <cellStyle name="Millares 2 2 2 2 7 3 2" xfId="38276" xr:uid="{BF6BE1A3-4CE2-4C3B-B887-770938BEBB9E}"/>
    <cellStyle name="Millares 2 2 2 2 7 4" xfId="23378" xr:uid="{20AA0315-B318-4CB4-AA79-1C9334B745FF}"/>
    <cellStyle name="Millares 2 2 2 2 7 5" xfId="44881" xr:uid="{5B1A4CB1-64C9-491E-B3BC-B2C55594B82C}"/>
    <cellStyle name="Millares 2 2 2 2 7 6" xfId="51485" xr:uid="{658A8367-21B0-4A63-BCE4-52840D173D50}"/>
    <cellStyle name="Millares 2 2 2 2 8" xfId="2557" xr:uid="{A8D6952C-EF00-4220-A648-011010F9ECA1}"/>
    <cellStyle name="Millares 2 2 2 2 8 2" xfId="10823" xr:uid="{5933D506-B0C8-4B2F-ADFF-D4865BE6C89C}"/>
    <cellStyle name="Millares 2 2 2 2 8 2 2" xfId="32326" xr:uid="{6FA3549D-1BED-429B-9281-088502AFA433}"/>
    <cellStyle name="Millares 2 2 2 2 8 3" xfId="17458" xr:uid="{DB42F017-907C-48ED-9387-AFE4B15C5CD0}"/>
    <cellStyle name="Millares 2 2 2 2 8 3 2" xfId="38961" xr:uid="{2A2B1FAB-1E51-4D7F-AA35-ACED35EF039F}"/>
    <cellStyle name="Millares 2 2 2 2 8 4" xfId="24063" xr:uid="{C0DBB57A-C3CC-4555-B4B4-B85AE4B52CD7}"/>
    <cellStyle name="Millares 2 2 2 2 8 5" xfId="45566" xr:uid="{78BE90E7-9A34-4D4B-91B1-2DE605ABA8CB}"/>
    <cellStyle name="Millares 2 2 2 2 8 6" xfId="52170" xr:uid="{BB43F90D-4899-44DA-90F8-BF4BC97F7CB4}"/>
    <cellStyle name="Millares 2 2 2 2 9" xfId="3068" xr:uid="{14574CF4-A43B-448A-8494-5127B0A61D24}"/>
    <cellStyle name="Millares 2 2 2 2 9 2" xfId="11334" xr:uid="{0B2FBBFC-ACB0-4236-9A5A-8455D6030B5B}"/>
    <cellStyle name="Millares 2 2 2 2 9 2 2" xfId="32837" xr:uid="{8D216C6E-07D8-445B-92EF-3B8966F5DD64}"/>
    <cellStyle name="Millares 2 2 2 2 9 3" xfId="17969" xr:uid="{6A78D570-F2B1-4F81-B6A1-862CCE7A2C9C}"/>
    <cellStyle name="Millares 2 2 2 2 9 3 2" xfId="39472" xr:uid="{B9BCE0CD-5B0A-4342-9608-BA5FB386767B}"/>
    <cellStyle name="Millares 2 2 2 2 9 4" xfId="24574" xr:uid="{40F3F922-197B-4764-A518-F8252BBD77AD}"/>
    <cellStyle name="Millares 2 2 2 2 9 5" xfId="46077" xr:uid="{09021AB8-96FA-478C-925D-6F549A357A23}"/>
    <cellStyle name="Millares 2 2 2 2 9 6" xfId="52681" xr:uid="{882EDE50-DD52-4089-BCDD-5424266D8A94}"/>
    <cellStyle name="Millares 2 2 2 3" xfId="461" xr:uid="{59B71066-F58D-45A5-A190-CC7660D14848}"/>
    <cellStyle name="Millares 2 2 2 3 10" xfId="7072" xr:uid="{6C6F47CA-6276-4943-95EE-814098ED15B3}"/>
    <cellStyle name="Millares 2 2 2 3 10 2" xfId="28575" xr:uid="{4E6B6FD6-1F6C-45C5-8A50-09EA5B476AF8}"/>
    <cellStyle name="Millares 2 2 2 3 11" xfId="8728" xr:uid="{9557D003-F6BB-4008-AF60-DE34392CAAED}"/>
    <cellStyle name="Millares 2 2 2 3 11 2" xfId="30231" xr:uid="{BCF7C427-DEE3-4BD4-A89A-68014ED4AA0F}"/>
    <cellStyle name="Millares 2 2 2 3 12" xfId="15364" xr:uid="{FC901498-E899-474C-9133-C37F404D804B}"/>
    <cellStyle name="Millares 2 2 2 3 12 2" xfId="36867" xr:uid="{5EC4784A-DCA1-4456-9CA2-9E2EC0D699F2}"/>
    <cellStyle name="Millares 2 2 2 3 13" xfId="21969" xr:uid="{9D6BD09E-3E3C-4E7B-BDB1-2007022FF114}"/>
    <cellStyle name="Millares 2 2 2 3 14" xfId="43472" xr:uid="{3063708D-6C24-4383-A471-D02B828A9315}"/>
    <cellStyle name="Millares 2 2 2 3 15" xfId="50076" xr:uid="{624ED00D-24CA-41B4-B452-2F1C4B8287CD}"/>
    <cellStyle name="Millares 2 2 2 3 2" xfId="743" xr:uid="{36252670-4A16-4D41-8806-4767F0EC0F4E}"/>
    <cellStyle name="Millares 2 2 2 3 2 10" xfId="15644" xr:uid="{15B76294-3611-4871-AFD3-46E24FA6F2C8}"/>
    <cellStyle name="Millares 2 2 2 3 2 10 2" xfId="37147" xr:uid="{920EB924-6BC1-478C-ADC9-72FF5AF0CDD6}"/>
    <cellStyle name="Millares 2 2 2 3 2 11" xfId="22249" xr:uid="{ECF06870-2784-4054-8426-724110E9142E}"/>
    <cellStyle name="Millares 2 2 2 3 2 12" xfId="43752" xr:uid="{8BE0C502-B7E0-460D-91DC-909E32C98840}"/>
    <cellStyle name="Millares 2 2 2 3 2 13" xfId="50356" xr:uid="{A8F217F3-74CF-4273-85F5-340BC6F5488A}"/>
    <cellStyle name="Millares 2 2 2 3 2 2" xfId="1689" xr:uid="{5621B881-1DCC-41F5-A879-8059526101E0}"/>
    <cellStyle name="Millares 2 2 2 3 2 2 2" xfId="4518" xr:uid="{0B18C0BA-DACB-4168-847C-3E5BC4572CBC}"/>
    <cellStyle name="Millares 2 2 2 3 2 2 2 2" xfId="12784" xr:uid="{C48B5500-5FAA-458F-84FB-8990C0E3305D}"/>
    <cellStyle name="Millares 2 2 2 3 2 2 2 2 2" xfId="34287" xr:uid="{EA6D8B47-B8F7-4C1C-9863-92F54EC9088D}"/>
    <cellStyle name="Millares 2 2 2 3 2 2 2 3" xfId="19419" xr:uid="{088CF3D4-BFD0-4E34-877C-711AB7A43B85}"/>
    <cellStyle name="Millares 2 2 2 3 2 2 2 3 2" xfId="40922" xr:uid="{E0022D4C-C2FD-4EB8-9D85-5DEF8E24E945}"/>
    <cellStyle name="Millares 2 2 2 3 2 2 2 4" xfId="26024" xr:uid="{614032AD-FE61-4DCF-84C0-D51D7DB44CE1}"/>
    <cellStyle name="Millares 2 2 2 3 2 2 2 5" xfId="47527" xr:uid="{2D867AF0-8BE1-41C2-B2A1-FE2E257A9733}"/>
    <cellStyle name="Millares 2 2 2 3 2 2 2 6" xfId="54131" xr:uid="{12F89D9C-9A45-433F-A1A0-4B1E8A51CDA2}"/>
    <cellStyle name="Millares 2 2 2 3 2 2 3" xfId="6657" xr:uid="{C4A5DCCA-E92D-4EFB-8AC4-118909499C10}"/>
    <cellStyle name="Millares 2 2 2 3 2 2 3 2" xfId="14923" xr:uid="{C1BDF9F3-ABE8-4B14-AB6E-614596178505}"/>
    <cellStyle name="Millares 2 2 2 3 2 2 3 2 2" xfId="36426" xr:uid="{9A2C2B9A-9288-44CD-94E3-12527B7AE17B}"/>
    <cellStyle name="Millares 2 2 2 3 2 2 3 3" xfId="21558" xr:uid="{842E2FE9-966E-4CFB-9A53-CE1F7F25A9DD}"/>
    <cellStyle name="Millares 2 2 2 3 2 2 3 3 2" xfId="43061" xr:uid="{678C752F-78B5-430F-9828-5652E4A0F6B2}"/>
    <cellStyle name="Millares 2 2 2 3 2 2 3 4" xfId="28163" xr:uid="{291DB639-3A5B-4F8E-A552-3BDAF545B7DE}"/>
    <cellStyle name="Millares 2 2 2 3 2 2 3 5" xfId="49666" xr:uid="{93DA1837-E059-4B16-ADC8-C9846F6E74F2}"/>
    <cellStyle name="Millares 2 2 2 3 2 2 3 6" xfId="56270" xr:uid="{5BC51D99-EEB1-4C23-9D5D-780B1850A2E7}"/>
    <cellStyle name="Millares 2 2 2 3 2 2 4" xfId="8298" xr:uid="{001DCDE9-B2AE-4ED9-AA4E-EEC2A7A26B42}"/>
    <cellStyle name="Millares 2 2 2 3 2 2 4 2" xfId="29801" xr:uid="{C722DA78-0681-4635-BC7A-FC23637A1921}"/>
    <cellStyle name="Millares 2 2 2 3 2 2 5" xfId="9955" xr:uid="{7016A5AD-37C9-47C8-9E6C-BD904BE68558}"/>
    <cellStyle name="Millares 2 2 2 3 2 2 5 2" xfId="31458" xr:uid="{136688AA-5F26-4229-A895-3255B596386C}"/>
    <cellStyle name="Millares 2 2 2 3 2 2 6" xfId="16590" xr:uid="{DE7592D4-8531-4E0C-820E-B8FD5DCFDC56}"/>
    <cellStyle name="Millares 2 2 2 3 2 2 6 2" xfId="38093" xr:uid="{6BEDC7DB-E64E-4CF3-B024-400EE078516C}"/>
    <cellStyle name="Millares 2 2 2 3 2 2 7" xfId="23195" xr:uid="{76E54723-9351-4178-A3AA-EC1EFDAE6875}"/>
    <cellStyle name="Millares 2 2 2 3 2 2 8" xfId="44698" xr:uid="{5307B6C6-2475-4799-8297-661019B94551}"/>
    <cellStyle name="Millares 2 2 2 3 2 2 9" xfId="51302" xr:uid="{31E34EDA-787F-4F0F-BC3C-04B730D34204}"/>
    <cellStyle name="Millares 2 2 2 3 2 3" xfId="2376" xr:uid="{B39C71E0-F5B9-421F-9318-CC35FFD649A5}"/>
    <cellStyle name="Millares 2 2 2 3 2 3 2" xfId="10642" xr:uid="{BEE3EF89-6BED-4997-A0A6-3B3D02FF7D13}"/>
    <cellStyle name="Millares 2 2 2 3 2 3 2 2" xfId="32145" xr:uid="{017771C9-6CC1-4820-9F28-465DD0420B50}"/>
    <cellStyle name="Millares 2 2 2 3 2 3 3" xfId="17277" xr:uid="{6CE7206D-79F8-4B3E-898C-8A1B1301F938}"/>
    <cellStyle name="Millares 2 2 2 3 2 3 3 2" xfId="38780" xr:uid="{D637ADBC-8B90-4DA2-B034-9E6B8EDFAD35}"/>
    <cellStyle name="Millares 2 2 2 3 2 3 4" xfId="23882" xr:uid="{956C10D3-74B1-4FAB-B125-A262D946F984}"/>
    <cellStyle name="Millares 2 2 2 3 2 3 5" xfId="45385" xr:uid="{FB2AD753-7640-4A19-BD37-B22B66E9D0F5}"/>
    <cellStyle name="Millares 2 2 2 3 2 3 6" xfId="51989" xr:uid="{2329E0A4-866F-4C31-AFF6-813E32DE0F38}"/>
    <cellStyle name="Millares 2 2 2 3 2 4" xfId="2893" xr:uid="{0520F82B-AA10-4F08-982F-F6B52EF524FC}"/>
    <cellStyle name="Millares 2 2 2 3 2 4 2" xfId="11159" xr:uid="{C346D715-E402-4F01-B4B0-BFA818186196}"/>
    <cellStyle name="Millares 2 2 2 3 2 4 2 2" xfId="32662" xr:uid="{D04164F5-612A-4FA8-B38A-37A61F381999}"/>
    <cellStyle name="Millares 2 2 2 3 2 4 3" xfId="17794" xr:uid="{FA9FBA3A-11FC-4448-B6E8-33238781ECD4}"/>
    <cellStyle name="Millares 2 2 2 3 2 4 3 2" xfId="39297" xr:uid="{97D6D4EE-D53D-4175-B4E3-4949BC4874A4}"/>
    <cellStyle name="Millares 2 2 2 3 2 4 4" xfId="24399" xr:uid="{6358E17A-9303-4B29-8100-E1214227849A}"/>
    <cellStyle name="Millares 2 2 2 3 2 4 5" xfId="45902" xr:uid="{178071A2-DD3D-4158-8A0E-5E7FDB48C0AB}"/>
    <cellStyle name="Millares 2 2 2 3 2 4 6" xfId="52506" xr:uid="{D975247C-4D39-44C8-A43D-E515AAE1D8BB}"/>
    <cellStyle name="Millares 2 2 2 3 2 5" xfId="3572" xr:uid="{9B4594D4-CDD7-426D-8A4C-BB4E7A284FAD}"/>
    <cellStyle name="Millares 2 2 2 3 2 5 2" xfId="11838" xr:uid="{6CDBD90D-2DFD-4BA9-B0E7-DA65EC87EE99}"/>
    <cellStyle name="Millares 2 2 2 3 2 5 2 2" xfId="33341" xr:uid="{2C9C100E-7594-4974-A0B9-190652F71FDD}"/>
    <cellStyle name="Millares 2 2 2 3 2 5 3" xfId="18473" xr:uid="{E9B6336A-4ECE-4665-8332-688830644D7F}"/>
    <cellStyle name="Millares 2 2 2 3 2 5 3 2" xfId="39976" xr:uid="{002710AF-DE48-480A-87C5-9A6D26B01C68}"/>
    <cellStyle name="Millares 2 2 2 3 2 5 4" xfId="25078" xr:uid="{79B56520-C166-4A83-BB21-88D0F89C5521}"/>
    <cellStyle name="Millares 2 2 2 3 2 5 5" xfId="46581" xr:uid="{423C7E46-861B-45DD-9A7C-EF327C6DA416}"/>
    <cellStyle name="Millares 2 2 2 3 2 5 6" xfId="53185" xr:uid="{B7DFAD8A-2EAE-4AA4-A352-861D2A9C12BE}"/>
    <cellStyle name="Millares 2 2 2 3 2 6" xfId="5037" xr:uid="{489066AC-14F5-42BD-833D-A5250191BE4F}"/>
    <cellStyle name="Millares 2 2 2 3 2 6 2" xfId="13303" xr:uid="{6C8331C5-F0CC-4BD9-8F75-EEB3344448BD}"/>
    <cellStyle name="Millares 2 2 2 3 2 6 2 2" xfId="34806" xr:uid="{96BDB0E0-6ADE-4C67-B720-F251848F6D3F}"/>
    <cellStyle name="Millares 2 2 2 3 2 6 3" xfId="19938" xr:uid="{46DA1FEC-8994-458F-9517-BE74E2F9EFB6}"/>
    <cellStyle name="Millares 2 2 2 3 2 6 3 2" xfId="41441" xr:uid="{8B3875F1-2E92-4A1A-9408-BD99BB437568}"/>
    <cellStyle name="Millares 2 2 2 3 2 6 4" xfId="26543" xr:uid="{042CFA42-0DB3-4EAF-B2A1-DA391042E85F}"/>
    <cellStyle name="Millares 2 2 2 3 2 6 5" xfId="48046" xr:uid="{93185E42-D4B0-4E0C-9DCB-23ECAACF8B0B}"/>
    <cellStyle name="Millares 2 2 2 3 2 6 6" xfId="54650" xr:uid="{C966EC4C-C521-4006-B85C-C787A33B3711}"/>
    <cellStyle name="Millares 2 2 2 3 2 7" xfId="5711" xr:uid="{514F2BF0-2ADE-48B4-AAB6-F2C4B2E2ADC0}"/>
    <cellStyle name="Millares 2 2 2 3 2 7 2" xfId="13977" xr:uid="{A7E664F2-7F7B-4949-A205-B077869D464C}"/>
    <cellStyle name="Millares 2 2 2 3 2 7 2 2" xfId="35480" xr:uid="{4765A808-7BA5-46EA-92C0-A8BAB1CF2FF4}"/>
    <cellStyle name="Millares 2 2 2 3 2 7 3" xfId="20612" xr:uid="{771B33F8-5248-4ED1-9291-D24E97D1CB4F}"/>
    <cellStyle name="Millares 2 2 2 3 2 7 3 2" xfId="42115" xr:uid="{1974C022-445C-4D4A-A92A-D686C12AC94E}"/>
    <cellStyle name="Millares 2 2 2 3 2 7 4" xfId="27217" xr:uid="{28DE326B-DAAD-4751-B801-461F09184385}"/>
    <cellStyle name="Millares 2 2 2 3 2 7 5" xfId="48720" xr:uid="{694C9F7F-E165-4566-89D3-B08A8A87EE3C}"/>
    <cellStyle name="Millares 2 2 2 3 2 7 6" xfId="55324" xr:uid="{1A66B799-DA17-496C-889A-25ADD9EEBA71}"/>
    <cellStyle name="Millares 2 2 2 3 2 8" xfId="7352" xr:uid="{808AF0EE-E87C-45A5-92C2-8D63C0069515}"/>
    <cellStyle name="Millares 2 2 2 3 2 8 2" xfId="28855" xr:uid="{1090BF28-019D-4F53-870B-1A6C8F6CA2C1}"/>
    <cellStyle name="Millares 2 2 2 3 2 9" xfId="9009" xr:uid="{C1B2E66D-5ED8-42EC-9FCD-418547A96BC7}"/>
    <cellStyle name="Millares 2 2 2 3 2 9 2" xfId="30512" xr:uid="{28C1FC9F-08F7-417D-BAF3-F4022F634B08}"/>
    <cellStyle name="Millares 2 2 2 3 3" xfId="1013" xr:uid="{784BD03D-5FE4-4AA5-AD9B-0814C630AB4D}"/>
    <cellStyle name="Millares 2 2 2 3 3 2" xfId="3842" xr:uid="{AE51653E-0278-432D-A201-37339A3D4D5D}"/>
    <cellStyle name="Millares 2 2 2 3 3 2 2" xfId="12108" xr:uid="{D17AC15D-D610-4B5B-86B0-D02595D5BDA8}"/>
    <cellStyle name="Millares 2 2 2 3 3 2 2 2" xfId="33611" xr:uid="{3469CAC2-42A1-4AD2-93FF-DABD118BC164}"/>
    <cellStyle name="Millares 2 2 2 3 3 2 3" xfId="18743" xr:uid="{9AD96EEB-48D9-4C4A-9B47-22951544DA16}"/>
    <cellStyle name="Millares 2 2 2 3 3 2 3 2" xfId="40246" xr:uid="{481F6776-A297-4F56-8164-1FCAA7DC2ED0}"/>
    <cellStyle name="Millares 2 2 2 3 3 2 4" xfId="25348" xr:uid="{8D4A4A28-5786-42C9-AF75-F778E4493EFC}"/>
    <cellStyle name="Millares 2 2 2 3 3 2 5" xfId="46851" xr:uid="{CB683ACE-906B-4DA8-9119-6D35F7A2A9BE}"/>
    <cellStyle name="Millares 2 2 2 3 3 2 6" xfId="53455" xr:uid="{47888D1B-1296-4913-8156-4B2F9996E75F}"/>
    <cellStyle name="Millares 2 2 2 3 3 3" xfId="5981" xr:uid="{01DD1FE0-C8A5-4220-8DDA-4AF05F1AE864}"/>
    <cellStyle name="Millares 2 2 2 3 3 3 2" xfId="14247" xr:uid="{2CDEDFA2-4C90-4813-8085-F2CAB948E458}"/>
    <cellStyle name="Millares 2 2 2 3 3 3 2 2" xfId="35750" xr:uid="{FB2AEADA-F481-4DAB-9D07-422F65FEEA9C}"/>
    <cellStyle name="Millares 2 2 2 3 3 3 3" xfId="20882" xr:uid="{26BDE650-0BC6-4B20-A811-DB075A9541B7}"/>
    <cellStyle name="Millares 2 2 2 3 3 3 3 2" xfId="42385" xr:uid="{2B34C961-2E1E-4D28-B835-123F3650DFEC}"/>
    <cellStyle name="Millares 2 2 2 3 3 3 4" xfId="27487" xr:uid="{B8859E8B-EC2B-47E9-8048-7702ACAED387}"/>
    <cellStyle name="Millares 2 2 2 3 3 3 5" xfId="48990" xr:uid="{333D93F2-0523-40B8-9974-7D54A8F196A6}"/>
    <cellStyle name="Millares 2 2 2 3 3 3 6" xfId="55594" xr:uid="{723EAC77-E185-4609-BC4B-144486536513}"/>
    <cellStyle name="Millares 2 2 2 3 3 4" xfId="7622" xr:uid="{26DF520F-8E24-4785-9541-FE633046517B}"/>
    <cellStyle name="Millares 2 2 2 3 3 4 2" xfId="29125" xr:uid="{3DB25B45-45B8-42F0-8581-9EDEE330A91B}"/>
    <cellStyle name="Millares 2 2 2 3 3 5" xfId="9279" xr:uid="{904CC82A-CFF7-419C-AA3C-47DE347870E2}"/>
    <cellStyle name="Millares 2 2 2 3 3 5 2" xfId="30782" xr:uid="{84EFAF52-66D7-4798-855F-4A46CBF3DCE7}"/>
    <cellStyle name="Millares 2 2 2 3 3 6" xfId="15914" xr:uid="{92454DB3-404B-4654-A085-FA349D935FA1}"/>
    <cellStyle name="Millares 2 2 2 3 3 6 2" xfId="37417" xr:uid="{E519C844-3B84-49CF-8459-983C0D4B213E}"/>
    <cellStyle name="Millares 2 2 2 3 3 7" xfId="22519" xr:uid="{D5EFAB4F-D212-47CD-880A-473CC479A972}"/>
    <cellStyle name="Millares 2 2 2 3 3 8" xfId="44022" xr:uid="{643203E6-6A82-4095-B931-0C5BFA41595A}"/>
    <cellStyle name="Millares 2 2 2 3 3 9" xfId="50626" xr:uid="{72FABE84-2BF2-48DF-ACAF-6880FC85F32B}"/>
    <cellStyle name="Millares 2 2 2 3 4" xfId="1409" xr:uid="{F86FFFEF-353E-4E32-8358-7F385F631966}"/>
    <cellStyle name="Millares 2 2 2 3 4 2" xfId="4238" xr:uid="{BD51D465-E244-40FC-B620-C11656784E83}"/>
    <cellStyle name="Millares 2 2 2 3 4 2 2" xfId="12504" xr:uid="{A7482BA4-9D73-4E97-A020-D7407F911181}"/>
    <cellStyle name="Millares 2 2 2 3 4 2 2 2" xfId="34007" xr:uid="{3BFADF21-EA05-4E97-9D5E-C14D92BD1E8A}"/>
    <cellStyle name="Millares 2 2 2 3 4 2 3" xfId="19139" xr:uid="{8D5EBA16-92B1-4FDB-89CE-3876F02CA5CF}"/>
    <cellStyle name="Millares 2 2 2 3 4 2 3 2" xfId="40642" xr:uid="{9B7844B5-3850-439A-B06E-9987FE61D1AE}"/>
    <cellStyle name="Millares 2 2 2 3 4 2 4" xfId="25744" xr:uid="{6AB7E711-E095-4074-8353-A43E742045E9}"/>
    <cellStyle name="Millares 2 2 2 3 4 2 5" xfId="47247" xr:uid="{970D0819-9DA9-48AC-90EE-23AAD6E2E953}"/>
    <cellStyle name="Millares 2 2 2 3 4 2 6" xfId="53851" xr:uid="{D6872EED-9B2A-4084-8D44-5DB841DE86D2}"/>
    <cellStyle name="Millares 2 2 2 3 4 3" xfId="6377" xr:uid="{00FE7E22-98CA-4295-9547-4A1F9A2DCEE3}"/>
    <cellStyle name="Millares 2 2 2 3 4 3 2" xfId="14643" xr:uid="{23CB240B-AE28-4D3B-9F9F-9BFB7B07B454}"/>
    <cellStyle name="Millares 2 2 2 3 4 3 2 2" xfId="36146" xr:uid="{1BD1D3F0-F7CA-4F87-AFB5-8E0FC439EB66}"/>
    <cellStyle name="Millares 2 2 2 3 4 3 3" xfId="21278" xr:uid="{50E7B15D-4953-4843-9BDB-B49C0777B3F9}"/>
    <cellStyle name="Millares 2 2 2 3 4 3 3 2" xfId="42781" xr:uid="{BE17BC8E-8829-4DB6-B442-5FB2BE50B77A}"/>
    <cellStyle name="Millares 2 2 2 3 4 3 4" xfId="27883" xr:uid="{5CAD1F34-D01C-40EF-B29D-54DBB30E19A0}"/>
    <cellStyle name="Millares 2 2 2 3 4 3 5" xfId="49386" xr:uid="{CC759253-999F-4300-B224-14D221246E0A}"/>
    <cellStyle name="Millares 2 2 2 3 4 3 6" xfId="55990" xr:uid="{3C628604-8A76-4872-8AEF-6EF1D9207C9A}"/>
    <cellStyle name="Millares 2 2 2 3 4 4" xfId="8018" xr:uid="{79B4FBD4-94AA-491B-9ECE-E1608C225392}"/>
    <cellStyle name="Millares 2 2 2 3 4 4 2" xfId="29521" xr:uid="{7AB2777A-C612-4DFB-84F5-A07134A538F8}"/>
    <cellStyle name="Millares 2 2 2 3 4 5" xfId="9675" xr:uid="{39702451-0341-47F1-AD2F-C2A45F7A4EAD}"/>
    <cellStyle name="Millares 2 2 2 3 4 5 2" xfId="31178" xr:uid="{722E36A5-1DF6-49C4-B5C5-927A1D343DB2}"/>
    <cellStyle name="Millares 2 2 2 3 4 6" xfId="16310" xr:uid="{BAE95F3D-2ADC-4663-844C-DBAF3FA58681}"/>
    <cellStyle name="Millares 2 2 2 3 4 6 2" xfId="37813" xr:uid="{543FEBD2-DD5D-443B-80B6-800B8DDBEE72}"/>
    <cellStyle name="Millares 2 2 2 3 4 7" xfId="22915" xr:uid="{3CBC10D8-8714-47F0-98E2-B7A59A7E70C8}"/>
    <cellStyle name="Millares 2 2 2 3 4 8" xfId="44418" xr:uid="{D4220B83-344B-4F89-B8F6-046443F81647}"/>
    <cellStyle name="Millares 2 2 2 3 4 9" xfId="51022" xr:uid="{59A99698-77AE-4833-8711-8C81636D08CB}"/>
    <cellStyle name="Millares 2 2 2 3 5" xfId="2096" xr:uid="{3CFCFB11-0FDA-4552-B8B5-84C22ACEC08D}"/>
    <cellStyle name="Millares 2 2 2 3 5 2" xfId="10362" xr:uid="{4B2EBA92-DB8F-4585-AD53-A72B02BCDDEC}"/>
    <cellStyle name="Millares 2 2 2 3 5 2 2" xfId="31865" xr:uid="{E4F2A805-4F94-4481-8823-5F125D728A4F}"/>
    <cellStyle name="Millares 2 2 2 3 5 3" xfId="16997" xr:uid="{FC05EB97-AA1B-4CAC-BD43-B0DA37D33EC3}"/>
    <cellStyle name="Millares 2 2 2 3 5 3 2" xfId="38500" xr:uid="{02D27C39-49C8-45BA-B216-1132106D071D}"/>
    <cellStyle name="Millares 2 2 2 3 5 4" xfId="23602" xr:uid="{8A412CE1-6E23-4685-8A91-18871B10457B}"/>
    <cellStyle name="Millares 2 2 2 3 5 5" xfId="45105" xr:uid="{1FFAF4C6-11E5-4D6C-A41C-938386332A18}"/>
    <cellStyle name="Millares 2 2 2 3 5 6" xfId="51709" xr:uid="{E7C2FAD2-6A22-4503-B52D-C08A912DE52F}"/>
    <cellStyle name="Millares 2 2 2 3 6" xfId="2644" xr:uid="{E5EA89A7-BC46-445B-8E4C-A0867AFADEE7}"/>
    <cellStyle name="Millares 2 2 2 3 6 2" xfId="10910" xr:uid="{D79AF22A-852B-4A41-BDE9-986BFE27144F}"/>
    <cellStyle name="Millares 2 2 2 3 6 2 2" xfId="32413" xr:uid="{C34B44CC-0108-47A5-AD41-8C2F6A9CB640}"/>
    <cellStyle name="Millares 2 2 2 3 6 3" xfId="17545" xr:uid="{BB0FA669-B22F-4F86-B89D-870E4C5CF360}"/>
    <cellStyle name="Millares 2 2 2 3 6 3 2" xfId="39048" xr:uid="{453ED00B-46FD-4FF8-B1D7-7CEB8211A175}"/>
    <cellStyle name="Millares 2 2 2 3 6 4" xfId="24150" xr:uid="{E0567AED-378D-4419-A671-0AE0E2C72FFF}"/>
    <cellStyle name="Millares 2 2 2 3 6 5" xfId="45653" xr:uid="{87F0B981-F2EE-444F-9099-D1D401FD2A62}"/>
    <cellStyle name="Millares 2 2 2 3 6 6" xfId="52257" xr:uid="{EB1133DB-40C1-4E92-9C9A-D4D82FF45376}"/>
    <cellStyle name="Millares 2 2 2 3 7" xfId="3292" xr:uid="{468C6390-A1D0-442E-B20D-506AD059F75E}"/>
    <cellStyle name="Millares 2 2 2 3 7 2" xfId="11558" xr:uid="{14667470-AD60-4017-9EAC-7ADD70D8255C}"/>
    <cellStyle name="Millares 2 2 2 3 7 2 2" xfId="33061" xr:uid="{522D6DFB-B10E-4D97-8F41-D9DB757FB49F}"/>
    <cellStyle name="Millares 2 2 2 3 7 3" xfId="18193" xr:uid="{28E34F10-0A29-46CA-8CC4-CAAC5301ED3F}"/>
    <cellStyle name="Millares 2 2 2 3 7 3 2" xfId="39696" xr:uid="{DB4FC7AD-781A-431D-9AE7-A46428372050}"/>
    <cellStyle name="Millares 2 2 2 3 7 4" xfId="24798" xr:uid="{95CDFC07-F63D-4A31-BCDB-722CD6D8E77C}"/>
    <cellStyle name="Millares 2 2 2 3 7 5" xfId="46301" xr:uid="{67A73FBA-7494-440F-B6C7-8A51B8A04E59}"/>
    <cellStyle name="Millares 2 2 2 3 7 6" xfId="52905" xr:uid="{89013566-3D5E-4698-965A-17C5ADABC9E2}"/>
    <cellStyle name="Millares 2 2 2 3 8" xfId="4788" xr:uid="{9EFB4DBE-68AD-4771-8A20-4D0D1554B470}"/>
    <cellStyle name="Millares 2 2 2 3 8 2" xfId="13054" xr:uid="{EE4E4523-2864-4398-829D-BA3DFC542333}"/>
    <cellStyle name="Millares 2 2 2 3 8 2 2" xfId="34557" xr:uid="{6232CAFC-E090-41AC-9D7A-934D24E225F4}"/>
    <cellStyle name="Millares 2 2 2 3 8 3" xfId="19689" xr:uid="{A123590D-6CDA-48AB-B487-99DD54562CFC}"/>
    <cellStyle name="Millares 2 2 2 3 8 3 2" xfId="41192" xr:uid="{4B5D4E70-3508-4F99-A700-00B274CF7475}"/>
    <cellStyle name="Millares 2 2 2 3 8 4" xfId="26294" xr:uid="{D17ACA06-166E-4014-A278-EA3CCC698ADF}"/>
    <cellStyle name="Millares 2 2 2 3 8 5" xfId="47797" xr:uid="{15F565C7-8BEC-4DC8-A2FA-DAAE86022435}"/>
    <cellStyle name="Millares 2 2 2 3 8 6" xfId="54401" xr:uid="{0A7F8245-5D42-458A-B5C1-FE72BC8A6307}"/>
    <cellStyle name="Millares 2 2 2 3 9" xfId="5431" xr:uid="{4117C618-0D35-4043-8DDB-99304B006909}"/>
    <cellStyle name="Millares 2 2 2 3 9 2" xfId="13697" xr:uid="{716BF078-11E1-4315-9067-B0637A6EE986}"/>
    <cellStyle name="Millares 2 2 2 3 9 2 2" xfId="35200" xr:uid="{906DFF97-6B97-439D-A610-23DF5A5180DE}"/>
    <cellStyle name="Millares 2 2 2 3 9 3" xfId="20332" xr:uid="{E4963902-6600-468F-8623-317AC0BBFF41}"/>
    <cellStyle name="Millares 2 2 2 3 9 3 2" xfId="41835" xr:uid="{1770604E-B91E-48B3-B954-317C47316BF8}"/>
    <cellStyle name="Millares 2 2 2 3 9 4" xfId="26937" xr:uid="{CC6F6144-7126-4517-AA43-41E2B0D04363}"/>
    <cellStyle name="Millares 2 2 2 3 9 5" xfId="48440" xr:uid="{8F922B08-3ACD-4B8F-880A-CA12130E4729}"/>
    <cellStyle name="Millares 2 2 2 3 9 6" xfId="55044" xr:uid="{7E865941-95EC-404D-B6AB-4F5C627CD61D}"/>
    <cellStyle name="Millares 2 2 2 4" xfId="334" xr:uid="{EC4240B7-7340-436C-8826-A187919A3655}"/>
    <cellStyle name="Millares 2 2 2 4 10" xfId="15237" xr:uid="{35A0166F-56D4-426D-A2A7-B1CF3EF11412}"/>
    <cellStyle name="Millares 2 2 2 4 10 2" xfId="36740" xr:uid="{70FF700C-494C-491F-9CE6-1928E2BA8488}"/>
    <cellStyle name="Millares 2 2 2 4 11" xfId="21842" xr:uid="{FDDCA775-EFAF-4CBA-9290-560E7B0575F4}"/>
    <cellStyle name="Millares 2 2 2 4 12" xfId="43345" xr:uid="{518767AB-1DF1-45F6-ADF4-26BC8D4DEDCB}"/>
    <cellStyle name="Millares 2 2 2 4 13" xfId="49949" xr:uid="{33000A06-3D2C-431E-991D-2EFCC5D03475}"/>
    <cellStyle name="Millares 2 2 2 4 2" xfId="1282" xr:uid="{ABE1B3B4-2256-4FE8-BDAA-6548FB1A3A2D}"/>
    <cellStyle name="Millares 2 2 2 4 2 2" xfId="4111" xr:uid="{8D19F453-D198-4D0E-8D08-274D86F2B28A}"/>
    <cellStyle name="Millares 2 2 2 4 2 2 2" xfId="12377" xr:uid="{9973DFA1-4FEA-4DD4-A8EC-B1DC7392866B}"/>
    <cellStyle name="Millares 2 2 2 4 2 2 2 2" xfId="33880" xr:uid="{E4011C37-B196-4D49-AC21-9E93D580AA0D}"/>
    <cellStyle name="Millares 2 2 2 4 2 2 3" xfId="19012" xr:uid="{68FB05CE-C42B-4620-A063-8A56F4BD95B0}"/>
    <cellStyle name="Millares 2 2 2 4 2 2 3 2" xfId="40515" xr:uid="{9A993996-1347-4FDB-8762-3407DC098116}"/>
    <cellStyle name="Millares 2 2 2 4 2 2 4" xfId="25617" xr:uid="{67209ED0-16CF-4CEC-ACB3-4DEB59037784}"/>
    <cellStyle name="Millares 2 2 2 4 2 2 5" xfId="47120" xr:uid="{D74E019A-662C-4445-9C8F-53E06E39C230}"/>
    <cellStyle name="Millares 2 2 2 4 2 2 6" xfId="53724" xr:uid="{58527CF8-8FDD-4C9F-BDE1-56BF0DA92127}"/>
    <cellStyle name="Millares 2 2 2 4 2 3" xfId="6250" xr:uid="{91305134-6EE4-41A5-B3C7-4D208CF67D3A}"/>
    <cellStyle name="Millares 2 2 2 4 2 3 2" xfId="14516" xr:uid="{F5BB7DCD-06F2-42E3-9732-8B61F8CB066E}"/>
    <cellStyle name="Millares 2 2 2 4 2 3 2 2" xfId="36019" xr:uid="{0E910D5A-3714-498B-B8FC-C64B34CD4372}"/>
    <cellStyle name="Millares 2 2 2 4 2 3 3" xfId="21151" xr:uid="{28131919-0560-47E1-92B0-CCC5EE098ECF}"/>
    <cellStyle name="Millares 2 2 2 4 2 3 3 2" xfId="42654" xr:uid="{62502D41-4912-4608-9DE4-9F178A47A218}"/>
    <cellStyle name="Millares 2 2 2 4 2 3 4" xfId="27756" xr:uid="{AC401559-C11D-47C3-94C3-12096826A238}"/>
    <cellStyle name="Millares 2 2 2 4 2 3 5" xfId="49259" xr:uid="{F5B2DC57-794B-46D4-B1C4-8E7E2747A4A1}"/>
    <cellStyle name="Millares 2 2 2 4 2 3 6" xfId="55863" xr:uid="{16074B05-20B7-40C0-9514-0DC7F25AC74C}"/>
    <cellStyle name="Millares 2 2 2 4 2 4" xfId="7891" xr:uid="{FF42C9FA-2165-442F-A8B7-A1CD751DD5FD}"/>
    <cellStyle name="Millares 2 2 2 4 2 4 2" xfId="29394" xr:uid="{107EE183-1269-4362-A7ED-6C62AD7B7350}"/>
    <cellStyle name="Millares 2 2 2 4 2 5" xfId="9548" xr:uid="{72E7056A-5D8E-48B0-BE29-03890136AEDA}"/>
    <cellStyle name="Millares 2 2 2 4 2 5 2" xfId="31051" xr:uid="{599DE24D-D4F2-46D8-952C-5A745D31143F}"/>
    <cellStyle name="Millares 2 2 2 4 2 6" xfId="16183" xr:uid="{595BE599-2E3D-4761-93B4-080B88B79CEF}"/>
    <cellStyle name="Millares 2 2 2 4 2 6 2" xfId="37686" xr:uid="{D59CB9AC-68A3-409C-A236-4294658E7BD9}"/>
    <cellStyle name="Millares 2 2 2 4 2 7" xfId="22788" xr:uid="{112B4FC7-AB51-4D58-9802-2D0F70B32754}"/>
    <cellStyle name="Millares 2 2 2 4 2 8" xfId="44291" xr:uid="{5F97ADCF-DE8F-4FF6-A5D1-B6BADCB022AD}"/>
    <cellStyle name="Millares 2 2 2 4 2 9" xfId="50895" xr:uid="{C9AFB86A-E3F3-4294-B0A4-E41B2E700501}"/>
    <cellStyle name="Millares 2 2 2 4 3" xfId="1969" xr:uid="{F2835D4F-DA6D-4B21-BD4C-9873A4C2C453}"/>
    <cellStyle name="Millares 2 2 2 4 3 2" xfId="10235" xr:uid="{1BD06DD7-21EF-4C5E-9CAE-DBF828DA1216}"/>
    <cellStyle name="Millares 2 2 2 4 3 2 2" xfId="31738" xr:uid="{BABA1653-BF24-4F3A-9132-787BC6017E3B}"/>
    <cellStyle name="Millares 2 2 2 4 3 3" xfId="16870" xr:uid="{9305AC2C-0C68-4E80-A95A-1AB55D9A66F6}"/>
    <cellStyle name="Millares 2 2 2 4 3 3 2" xfId="38373" xr:uid="{E11AFAE4-B3CD-474C-987E-771E26031E13}"/>
    <cellStyle name="Millares 2 2 2 4 3 4" xfId="23475" xr:uid="{E276F1D3-FD3D-4C31-B124-57F986D46793}"/>
    <cellStyle name="Millares 2 2 2 4 3 5" xfId="44978" xr:uid="{51925DE0-697F-4AA4-A4BD-048701CD80BB}"/>
    <cellStyle name="Millares 2 2 2 4 3 6" xfId="51582" xr:uid="{B6AAF610-BBA0-4C16-8D21-BECA26DEDDFE}"/>
    <cellStyle name="Millares 2 2 2 4 4" xfId="2768" xr:uid="{B97B895C-8AE0-4DF2-A93C-4E4D588EF5E1}"/>
    <cellStyle name="Millares 2 2 2 4 4 2" xfId="11034" xr:uid="{15FA3088-58E6-4994-A531-ED7721048FA2}"/>
    <cellStyle name="Millares 2 2 2 4 4 2 2" xfId="32537" xr:uid="{02AFB685-C9D9-45CF-A453-ADB12054B64D}"/>
    <cellStyle name="Millares 2 2 2 4 4 3" xfId="17669" xr:uid="{B9DB11F1-F88C-4D40-9725-C9523666C2FB}"/>
    <cellStyle name="Millares 2 2 2 4 4 3 2" xfId="39172" xr:uid="{88A825EA-C9DF-4816-A2A8-6409CF15694D}"/>
    <cellStyle name="Millares 2 2 2 4 4 4" xfId="24274" xr:uid="{CEB7B005-AB7D-429F-A651-3B86C509A6B5}"/>
    <cellStyle name="Millares 2 2 2 4 4 5" xfId="45777" xr:uid="{6C493154-2D3C-4CBD-825A-0C9A7BD5646B}"/>
    <cellStyle name="Millares 2 2 2 4 4 6" xfId="52381" xr:uid="{ABF2ED3E-9D9D-4271-AE98-64A085615DB8}"/>
    <cellStyle name="Millares 2 2 2 4 5" xfId="3165" xr:uid="{4AA30B9B-E723-40A5-8095-1B91F8C9D6DE}"/>
    <cellStyle name="Millares 2 2 2 4 5 2" xfId="11431" xr:uid="{71AC9BF7-E387-4630-A066-77CA248EF52B}"/>
    <cellStyle name="Millares 2 2 2 4 5 2 2" xfId="32934" xr:uid="{BD8866D1-136B-4C14-A335-B6C946898787}"/>
    <cellStyle name="Millares 2 2 2 4 5 3" xfId="18066" xr:uid="{21FCE40C-E6EB-4F5D-98B2-E58D11808AEE}"/>
    <cellStyle name="Millares 2 2 2 4 5 3 2" xfId="39569" xr:uid="{99AA839B-8C87-490A-A8CF-43CDBD9A8562}"/>
    <cellStyle name="Millares 2 2 2 4 5 4" xfId="24671" xr:uid="{48053BF1-DA62-4775-A45E-BC39FDF0C5E2}"/>
    <cellStyle name="Millares 2 2 2 4 5 5" xfId="46174" xr:uid="{8FD3C07B-4FBE-4C32-B985-0F6D0323EBC2}"/>
    <cellStyle name="Millares 2 2 2 4 5 6" xfId="52778" xr:uid="{D97D778B-2153-47F3-8548-781764ACDEEB}"/>
    <cellStyle name="Millares 2 2 2 4 6" xfId="4912" xr:uid="{783BE1CD-C333-4EF6-AAE8-14EF0C14C885}"/>
    <cellStyle name="Millares 2 2 2 4 6 2" xfId="13178" xr:uid="{9F33EFDB-A1E4-41C6-B62F-B59D07A8FB56}"/>
    <cellStyle name="Millares 2 2 2 4 6 2 2" xfId="34681" xr:uid="{EAC96C2F-96EE-4A61-98BA-AD8AC7133748}"/>
    <cellStyle name="Millares 2 2 2 4 6 3" xfId="19813" xr:uid="{AB4BE37B-DF32-48B4-9AE1-E59060E522E2}"/>
    <cellStyle name="Millares 2 2 2 4 6 3 2" xfId="41316" xr:uid="{BDF902FE-E415-455F-9A79-0E9D59085C54}"/>
    <cellStyle name="Millares 2 2 2 4 6 4" xfId="26418" xr:uid="{5F69AADA-1696-4882-8CFE-FAFA05D0A589}"/>
    <cellStyle name="Millares 2 2 2 4 6 5" xfId="47921" xr:uid="{B34527B4-CA93-49E3-80A2-A9C8DD98834A}"/>
    <cellStyle name="Millares 2 2 2 4 6 6" xfId="54525" xr:uid="{17D5A7F7-CCD2-4A8F-8F12-4F3A308B9C07}"/>
    <cellStyle name="Millares 2 2 2 4 7" xfId="5304" xr:uid="{E1598E2C-60B3-41D0-A494-7A543011ACEC}"/>
    <cellStyle name="Millares 2 2 2 4 7 2" xfId="13570" xr:uid="{F001702B-0B5C-48F8-8793-F338B05413B0}"/>
    <cellStyle name="Millares 2 2 2 4 7 2 2" xfId="35073" xr:uid="{D05580B0-A7A1-4D89-9A6A-A74A23D2D063}"/>
    <cellStyle name="Millares 2 2 2 4 7 3" xfId="20205" xr:uid="{C4C3810B-AF73-4623-9886-391352BC0978}"/>
    <cellStyle name="Millares 2 2 2 4 7 3 2" xfId="41708" xr:uid="{435C4FA1-2579-4041-90CB-870FE1A234C3}"/>
    <cellStyle name="Millares 2 2 2 4 7 4" xfId="26810" xr:uid="{15F78FB9-EBB9-402B-96F4-E6ECF0CFE980}"/>
    <cellStyle name="Millares 2 2 2 4 7 5" xfId="48313" xr:uid="{4FE94416-F3BB-4CE2-A6A4-ED28FE6705A0}"/>
    <cellStyle name="Millares 2 2 2 4 7 6" xfId="54917" xr:uid="{72C56EC8-DE6B-4B25-BC91-99324DBA3695}"/>
    <cellStyle name="Millares 2 2 2 4 8" xfId="6945" xr:uid="{2A89002D-C574-4F7E-894D-307B64DE57C2}"/>
    <cellStyle name="Millares 2 2 2 4 8 2" xfId="28448" xr:uid="{2A7571B5-1990-4B82-A709-E30C6E89A373}"/>
    <cellStyle name="Millares 2 2 2 4 9" xfId="8601" xr:uid="{817AD0AA-24F3-47B4-839F-DC12F37022EC}"/>
    <cellStyle name="Millares 2 2 2 4 9 2" xfId="30104" xr:uid="{C6017285-1FB5-435E-A21B-9D9BD9CA866F}"/>
    <cellStyle name="Millares 2 2 2 5" xfId="618" xr:uid="{16C95289-22A4-4F08-91D2-52BCA6F856B8}"/>
    <cellStyle name="Millares 2 2 2 5 10" xfId="43627" xr:uid="{F94169EB-FC20-40C6-851D-56E35E886A09}"/>
    <cellStyle name="Millares 2 2 2 5 11" xfId="50231" xr:uid="{2441982B-215D-4D11-AA37-F13E9E90F920}"/>
    <cellStyle name="Millares 2 2 2 5 2" xfId="1564" xr:uid="{8F5F0B1A-41B3-4044-ABCE-7387C58BF4F7}"/>
    <cellStyle name="Millares 2 2 2 5 2 2" xfId="4393" xr:uid="{FAE8D135-066B-441E-B712-E4D30DAF4CC7}"/>
    <cellStyle name="Millares 2 2 2 5 2 2 2" xfId="12659" xr:uid="{D7775B4F-1A90-49E3-9E53-DB5CD032511D}"/>
    <cellStyle name="Millares 2 2 2 5 2 2 2 2" xfId="34162" xr:uid="{A3D3AD49-548C-4BEF-8303-AD2A4B48469D}"/>
    <cellStyle name="Millares 2 2 2 5 2 2 3" xfId="19294" xr:uid="{F27CAB3D-6E64-4D10-B37C-F1E75C25B58B}"/>
    <cellStyle name="Millares 2 2 2 5 2 2 3 2" xfId="40797" xr:uid="{0E8C43AB-A97A-4DC0-AAB7-69D5AA4D5ACD}"/>
    <cellStyle name="Millares 2 2 2 5 2 2 4" xfId="25899" xr:uid="{AEB7A565-5B9E-4BF9-8773-7D832D852087}"/>
    <cellStyle name="Millares 2 2 2 5 2 2 5" xfId="47402" xr:uid="{C79678A5-5885-43C0-9363-2494CFA563FC}"/>
    <cellStyle name="Millares 2 2 2 5 2 2 6" xfId="54006" xr:uid="{30CAEB7D-10F5-483B-9C01-19E1B5DB8278}"/>
    <cellStyle name="Millares 2 2 2 5 2 3" xfId="6532" xr:uid="{D0705B8A-4AFB-4456-986D-C0269DF29B03}"/>
    <cellStyle name="Millares 2 2 2 5 2 3 2" xfId="14798" xr:uid="{178AD988-EA13-4BA1-90B0-6437C6F6EB56}"/>
    <cellStyle name="Millares 2 2 2 5 2 3 2 2" xfId="36301" xr:uid="{8FA6476C-93A5-4822-9BAD-3519C7C316F1}"/>
    <cellStyle name="Millares 2 2 2 5 2 3 3" xfId="21433" xr:uid="{1E2E926E-DE15-42ED-AAB6-C1FB88C7020F}"/>
    <cellStyle name="Millares 2 2 2 5 2 3 3 2" xfId="42936" xr:uid="{773933AB-51C5-4355-8813-A090944D531A}"/>
    <cellStyle name="Millares 2 2 2 5 2 3 4" xfId="28038" xr:uid="{4C098D47-9C01-45F8-8842-7B9DD5275A7B}"/>
    <cellStyle name="Millares 2 2 2 5 2 3 5" xfId="49541" xr:uid="{CBBEE9C0-190B-4525-ABE0-626BEE772DA2}"/>
    <cellStyle name="Millares 2 2 2 5 2 3 6" xfId="56145" xr:uid="{931D7033-CDF9-4E5D-A1D0-BA5F2190F502}"/>
    <cellStyle name="Millares 2 2 2 5 2 4" xfId="8173" xr:uid="{C61C0864-B0B4-47AB-B187-2F7A6D9C28E6}"/>
    <cellStyle name="Millares 2 2 2 5 2 4 2" xfId="29676" xr:uid="{04041F61-B0C2-4DCC-9E5F-6F66910E5D99}"/>
    <cellStyle name="Millares 2 2 2 5 2 5" xfId="9830" xr:uid="{4B1D2607-39F9-41D0-A26F-E814DF321855}"/>
    <cellStyle name="Millares 2 2 2 5 2 5 2" xfId="31333" xr:uid="{2190612D-CFA5-4D6E-8B96-44A71769A048}"/>
    <cellStyle name="Millares 2 2 2 5 2 6" xfId="16465" xr:uid="{8591ED6D-9182-4235-A0B5-C272133765F5}"/>
    <cellStyle name="Millares 2 2 2 5 2 6 2" xfId="37968" xr:uid="{D95E6C0F-7E82-4A66-B59E-085A0DAEA4FA}"/>
    <cellStyle name="Millares 2 2 2 5 2 7" xfId="23070" xr:uid="{0E812297-4EE1-4709-B6AC-ED681A9297EB}"/>
    <cellStyle name="Millares 2 2 2 5 2 8" xfId="44573" xr:uid="{71B832CE-6838-4C7D-BF10-7F067948C9D3}"/>
    <cellStyle name="Millares 2 2 2 5 2 9" xfId="51177" xr:uid="{3B069D6F-BD06-48B6-88A1-59F8D7F9F677}"/>
    <cellStyle name="Millares 2 2 2 5 3" xfId="2251" xr:uid="{A7BF415B-BBE9-4375-B0A0-2A2A728270DE}"/>
    <cellStyle name="Millares 2 2 2 5 3 2" xfId="10517" xr:uid="{40551A3C-75FF-4115-A765-10DDEE056E11}"/>
    <cellStyle name="Millares 2 2 2 5 3 2 2" xfId="32020" xr:uid="{B66914B3-F0D3-439D-985D-29A5F26DBD3D}"/>
    <cellStyle name="Millares 2 2 2 5 3 3" xfId="17152" xr:uid="{B03F04EA-4BA5-467D-9DDD-C0BB60EDCD64}"/>
    <cellStyle name="Millares 2 2 2 5 3 3 2" xfId="38655" xr:uid="{12C68D5D-4ECE-4C88-993F-4F12B2064190}"/>
    <cellStyle name="Millares 2 2 2 5 3 4" xfId="23757" xr:uid="{CD365813-7569-41E3-9640-D7B253E0736A}"/>
    <cellStyle name="Millares 2 2 2 5 3 5" xfId="45260" xr:uid="{5A07A5A6-F1FC-4FFB-B72C-58CF2326B535}"/>
    <cellStyle name="Millares 2 2 2 5 3 6" xfId="51864" xr:uid="{32660C3A-E5AF-471A-AB70-7B80F6CF5881}"/>
    <cellStyle name="Millares 2 2 2 5 4" xfId="3447" xr:uid="{B572AC3A-974F-48CB-86C2-5B45A5E1C3D3}"/>
    <cellStyle name="Millares 2 2 2 5 4 2" xfId="11713" xr:uid="{62DD139F-E9A2-4075-AFFA-EE684547AA29}"/>
    <cellStyle name="Millares 2 2 2 5 4 2 2" xfId="33216" xr:uid="{58552E70-6D03-4AAB-9BED-D34F0C51A9E0}"/>
    <cellStyle name="Millares 2 2 2 5 4 3" xfId="18348" xr:uid="{E541E4BA-DFB4-4F37-9705-C588A5F156A8}"/>
    <cellStyle name="Millares 2 2 2 5 4 3 2" xfId="39851" xr:uid="{B6AA462F-2EDE-47FB-9B99-34FC0960FFBE}"/>
    <cellStyle name="Millares 2 2 2 5 4 4" xfId="24953" xr:uid="{1A3C4ABD-6801-459F-A07A-DA239CE49AB8}"/>
    <cellStyle name="Millares 2 2 2 5 4 5" xfId="46456" xr:uid="{1C17CBFB-52E3-43DD-ACE8-A1FC3C845EE6}"/>
    <cellStyle name="Millares 2 2 2 5 4 6" xfId="53060" xr:uid="{8E71CB47-7057-4FA2-8DAE-4ACEABB94C4A}"/>
    <cellStyle name="Millares 2 2 2 5 5" xfId="5586" xr:uid="{405D1387-499C-432C-AFC9-9FD42A30A334}"/>
    <cellStyle name="Millares 2 2 2 5 5 2" xfId="13852" xr:uid="{2BAB1A02-AC68-4667-819F-7D37E09D716C}"/>
    <cellStyle name="Millares 2 2 2 5 5 2 2" xfId="35355" xr:uid="{9883CB5E-07CF-49EB-A539-8921453900C7}"/>
    <cellStyle name="Millares 2 2 2 5 5 3" xfId="20487" xr:uid="{7E622829-7BF4-462A-BFE6-0C3A1015D3EF}"/>
    <cellStyle name="Millares 2 2 2 5 5 3 2" xfId="41990" xr:uid="{69AE0F6D-5887-46CA-AD6D-4EA05FCA554B}"/>
    <cellStyle name="Millares 2 2 2 5 5 4" xfId="27092" xr:uid="{9FF5CDA7-0826-47E3-B892-0355089131C0}"/>
    <cellStyle name="Millares 2 2 2 5 5 5" xfId="48595" xr:uid="{2A35D47F-F7CB-4D41-982E-0525DAC3B929}"/>
    <cellStyle name="Millares 2 2 2 5 5 6" xfId="55199" xr:uid="{B09189DB-AB10-45AC-A349-8CD2536AC4C7}"/>
    <cellStyle name="Millares 2 2 2 5 6" xfId="7227" xr:uid="{461B7294-9B42-4190-9B93-0260E0B87DB6}"/>
    <cellStyle name="Millares 2 2 2 5 6 2" xfId="28730" xr:uid="{C78D0F9D-C256-4ADB-9933-96913586A693}"/>
    <cellStyle name="Millares 2 2 2 5 7" xfId="8884" xr:uid="{31F15119-F514-4466-A7F8-559596F6F681}"/>
    <cellStyle name="Millares 2 2 2 5 7 2" xfId="30387" xr:uid="{20BD0775-8470-4B2C-ABE4-CFBAD9E74095}"/>
    <cellStyle name="Millares 2 2 2 5 8" xfId="15519" xr:uid="{F47990C2-9ABC-4A74-B8DE-E7D1E77B68AA}"/>
    <cellStyle name="Millares 2 2 2 5 8 2" xfId="37022" xr:uid="{27DCA553-46D6-4289-8B8D-D5644FEC0DFF}"/>
    <cellStyle name="Millares 2 2 2 5 9" xfId="22124" xr:uid="{5DA288D0-7DF0-4AD9-AA83-87AFD6031158}"/>
    <cellStyle name="Millares 2 2 2 6" xfId="886" xr:uid="{125127C8-5672-4E8F-B728-F87A0CF20EE4}"/>
    <cellStyle name="Millares 2 2 2 6 2" xfId="3715" xr:uid="{7ADC7829-E2F8-49A9-A9EC-9CAEC5F3D391}"/>
    <cellStyle name="Millares 2 2 2 6 2 2" xfId="11981" xr:uid="{4B59B520-6995-439E-BE1A-4BBF02FCE4BB}"/>
    <cellStyle name="Millares 2 2 2 6 2 2 2" xfId="33484" xr:uid="{00C001CE-6DAD-48DD-9901-8210B33B61F0}"/>
    <cellStyle name="Millares 2 2 2 6 2 3" xfId="18616" xr:uid="{4191BE2D-CD1F-4F7C-89AD-948201AEE5C4}"/>
    <cellStyle name="Millares 2 2 2 6 2 3 2" xfId="40119" xr:uid="{5644CDCE-54D5-4513-A577-8BE792D1F0BE}"/>
    <cellStyle name="Millares 2 2 2 6 2 4" xfId="25221" xr:uid="{26897E7B-E564-4FBE-B180-C310EBC3B2B9}"/>
    <cellStyle name="Millares 2 2 2 6 2 5" xfId="46724" xr:uid="{A9434E25-C371-49FC-B213-0CA99D743EBA}"/>
    <cellStyle name="Millares 2 2 2 6 2 6" xfId="53328" xr:uid="{EFF17338-C803-48E0-8648-DA26AF0DB9AC}"/>
    <cellStyle name="Millares 2 2 2 6 3" xfId="5854" xr:uid="{F6F923A5-83EF-42DC-985F-C6F52FF03E80}"/>
    <cellStyle name="Millares 2 2 2 6 3 2" xfId="14120" xr:uid="{653B9F97-12F3-4BA5-B561-553D07F633A0}"/>
    <cellStyle name="Millares 2 2 2 6 3 2 2" xfId="35623" xr:uid="{45767872-81DE-44AB-B08B-C29E9CCF217D}"/>
    <cellStyle name="Millares 2 2 2 6 3 3" xfId="20755" xr:uid="{E80253F9-CCC0-48D2-9971-F72562ADA5BF}"/>
    <cellStyle name="Millares 2 2 2 6 3 3 2" xfId="42258" xr:uid="{D42EC04F-0B77-401B-AE9B-5EAF0AA784B7}"/>
    <cellStyle name="Millares 2 2 2 6 3 4" xfId="27360" xr:uid="{EDAF322C-C710-44BB-8428-2166AD6594A1}"/>
    <cellStyle name="Millares 2 2 2 6 3 5" xfId="48863" xr:uid="{869A6317-EE90-405E-9248-AA937208751B}"/>
    <cellStyle name="Millares 2 2 2 6 3 6" xfId="55467" xr:uid="{A5349337-A2C3-4B4F-BD21-4FB98CCD515F}"/>
    <cellStyle name="Millares 2 2 2 6 4" xfId="7495" xr:uid="{1D5F2DA1-388C-4862-8DFC-034ABD82D104}"/>
    <cellStyle name="Millares 2 2 2 6 4 2" xfId="28998" xr:uid="{E7884207-07A6-42C7-9C9F-C9C6398A5C16}"/>
    <cellStyle name="Millares 2 2 2 6 5" xfId="9152" xr:uid="{DBDC5152-FBB2-4A75-8EF6-F2F032209BF1}"/>
    <cellStyle name="Millares 2 2 2 6 5 2" xfId="30655" xr:uid="{8E764C02-6DEC-415D-BA7C-75A1EB280A22}"/>
    <cellStyle name="Millares 2 2 2 6 6" xfId="15787" xr:uid="{3DDF7032-FED2-45E8-AB3A-29F6CBFFF12D}"/>
    <cellStyle name="Millares 2 2 2 6 6 2" xfId="37290" xr:uid="{521AA03D-FB90-4B0D-A992-42784000C5B8}"/>
    <cellStyle name="Millares 2 2 2 6 7" xfId="22392" xr:uid="{4EF52274-9A64-4BDB-83B7-603C9CA49654}"/>
    <cellStyle name="Millares 2 2 2 6 8" xfId="43895" xr:uid="{80EA88AA-E4A7-444E-A8A7-48D8222680B9}"/>
    <cellStyle name="Millares 2 2 2 6 9" xfId="50499" xr:uid="{49B89903-AE4E-4AEB-8B2F-F9EA17D01C83}"/>
    <cellStyle name="Millares 2 2 2 7" xfId="1147" xr:uid="{F088F68E-1E2E-4FC1-AFA1-896F3A0EB909}"/>
    <cellStyle name="Millares 2 2 2 7 2" xfId="3976" xr:uid="{999A1702-5713-4ED3-9426-D717480A5547}"/>
    <cellStyle name="Millares 2 2 2 7 2 2" xfId="12242" xr:uid="{32972551-64C8-4924-8BB9-1E74EE6F4CCA}"/>
    <cellStyle name="Millares 2 2 2 7 2 2 2" xfId="33745" xr:uid="{9939364F-6811-4E1D-BA6F-6FE67574CCDA}"/>
    <cellStyle name="Millares 2 2 2 7 2 3" xfId="18877" xr:uid="{3281ABC6-845F-4160-9437-E56F9AADF497}"/>
    <cellStyle name="Millares 2 2 2 7 2 3 2" xfId="40380" xr:uid="{2F04ECCA-1F51-4C57-AF97-A74437A226B0}"/>
    <cellStyle name="Millares 2 2 2 7 2 4" xfId="25482" xr:uid="{A8158C6D-46F2-40B2-B0AC-E6267DBC83D0}"/>
    <cellStyle name="Millares 2 2 2 7 2 5" xfId="46985" xr:uid="{FD89102D-7CA9-4872-B700-7CC23528B3AE}"/>
    <cellStyle name="Millares 2 2 2 7 2 6" xfId="53589" xr:uid="{98861DCE-7353-4A18-8105-9A4C035D5558}"/>
    <cellStyle name="Millares 2 2 2 7 3" xfId="6115" xr:uid="{8F6CCB18-1886-49A8-9E67-5344D5DB0FA8}"/>
    <cellStyle name="Millares 2 2 2 7 3 2" xfId="14381" xr:uid="{8CD28851-A984-45EB-B57C-975E8665E2C2}"/>
    <cellStyle name="Millares 2 2 2 7 3 2 2" xfId="35884" xr:uid="{1ABCDE37-CBDE-4120-8FA9-8399D957014F}"/>
    <cellStyle name="Millares 2 2 2 7 3 3" xfId="21016" xr:uid="{2D4C6944-B450-4BCB-BB1A-37FFF78218DE}"/>
    <cellStyle name="Millares 2 2 2 7 3 3 2" xfId="42519" xr:uid="{C661249F-14CA-4C36-856B-A10F46133CB7}"/>
    <cellStyle name="Millares 2 2 2 7 3 4" xfId="27621" xr:uid="{A98C6752-9143-4060-BD02-2C89D46A5A32}"/>
    <cellStyle name="Millares 2 2 2 7 3 5" xfId="49124" xr:uid="{B00EEC6B-C5FC-4154-83B5-B1F1A44D75B9}"/>
    <cellStyle name="Millares 2 2 2 7 3 6" xfId="55728" xr:uid="{7E7DD5A0-01B8-4D54-813A-D363ED246CEB}"/>
    <cellStyle name="Millares 2 2 2 7 4" xfId="7756" xr:uid="{15DE6BCB-AE7D-48D1-9EB7-CAA63FD92F7B}"/>
    <cellStyle name="Millares 2 2 2 7 4 2" xfId="29259" xr:uid="{2961A5EB-A12B-4FB8-B181-3249AB2BE944}"/>
    <cellStyle name="Millares 2 2 2 7 5" xfId="9413" xr:uid="{67892747-1917-4715-AC5F-F580A42A19D8}"/>
    <cellStyle name="Millares 2 2 2 7 5 2" xfId="30916" xr:uid="{CC13FC70-4C6E-4BF7-BA67-3F15F45B9312}"/>
    <cellStyle name="Millares 2 2 2 7 6" xfId="16048" xr:uid="{403EC357-E4E7-4987-8400-0A1EB464C606}"/>
    <cellStyle name="Millares 2 2 2 7 6 2" xfId="37551" xr:uid="{E41E8284-1D83-4F4F-9615-9359EC59B66A}"/>
    <cellStyle name="Millares 2 2 2 7 7" xfId="22653" xr:uid="{06F6654C-BA94-4798-8A1C-E3C311CB96F3}"/>
    <cellStyle name="Millares 2 2 2 7 8" xfId="44156" xr:uid="{84A3A416-568D-4223-88B8-A48E0C9B10E1}"/>
    <cellStyle name="Millares 2 2 2 7 9" xfId="50760" xr:uid="{87565B03-26AD-4603-B3C0-EC2880D5ACBB}"/>
    <cellStyle name="Millares 2 2 2 8" xfId="1835" xr:uid="{ACEC4806-8E8D-481B-AF25-A6C610FF31AF}"/>
    <cellStyle name="Millares 2 2 2 8 2" xfId="10101" xr:uid="{6D525D39-BFE6-4F20-B9C8-50D2383BCD8A}"/>
    <cellStyle name="Millares 2 2 2 8 2 2" xfId="31604" xr:uid="{31A98354-B28E-493B-A17D-77321935C678}"/>
    <cellStyle name="Millares 2 2 2 8 3" xfId="16736" xr:uid="{BD7F14CC-9A6E-43A1-83B6-E83FD419774D}"/>
    <cellStyle name="Millares 2 2 2 8 3 2" xfId="38239" xr:uid="{8C0D3EFC-1107-44C4-9FCB-948A6180C050}"/>
    <cellStyle name="Millares 2 2 2 8 4" xfId="23341" xr:uid="{EA4DEFBB-6D1B-470A-A311-4C661440F9F6}"/>
    <cellStyle name="Millares 2 2 2 8 5" xfId="44844" xr:uid="{AD50FD03-1BF8-48AD-9E26-6638A0AAC19D}"/>
    <cellStyle name="Millares 2 2 2 8 6" xfId="51448" xr:uid="{FBF218D9-3DEB-4149-AB61-42C9CC2A7768}"/>
    <cellStyle name="Millares 2 2 2 9" xfId="2520" xr:uid="{64082DE0-9C60-4EAE-923E-C9A3920D5E16}"/>
    <cellStyle name="Millares 2 2 2 9 2" xfId="10786" xr:uid="{00F5EC02-67EC-424D-83C1-07A99B4828E0}"/>
    <cellStyle name="Millares 2 2 2 9 2 2" xfId="32289" xr:uid="{E7821EF9-E92E-48B9-82ED-2DB880B90E77}"/>
    <cellStyle name="Millares 2 2 2 9 3" xfId="17421" xr:uid="{3397DF1A-0FC7-45EC-A961-899FBD883188}"/>
    <cellStyle name="Millares 2 2 2 9 3 2" xfId="38924" xr:uid="{2BBDD335-3B85-4B1E-9B96-554753196376}"/>
    <cellStyle name="Millares 2 2 2 9 4" xfId="24026" xr:uid="{0AAFF57E-78EC-4906-BB3B-A015AB63B3A5}"/>
    <cellStyle name="Millares 2 2 2 9 5" xfId="45529" xr:uid="{CF9D907D-7247-49F1-BFF8-B2A3DBCD0F3C}"/>
    <cellStyle name="Millares 2 2 2 9 6" xfId="52133" xr:uid="{EE449992-BAAE-42B5-BEEE-DD627F022ADC}"/>
    <cellStyle name="Millares 2 2 3" xfId="191" xr:uid="{F73536A4-5A3A-4AB4-8562-7EB206BD6525}"/>
    <cellStyle name="Millares 2 2 4" xfId="148" xr:uid="{EE0AD848-B3EF-43E1-BD09-93024E499BE1}"/>
    <cellStyle name="Millares 2 2 4 10" xfId="4685" xr:uid="{0A72A815-7665-4BA2-9381-1B5A0FBAE7FD}"/>
    <cellStyle name="Millares 2 2 4 10 2" xfId="12951" xr:uid="{425ECF59-198A-4745-8376-8CECA0DEA8E4}"/>
    <cellStyle name="Millares 2 2 4 10 2 2" xfId="34454" xr:uid="{1BED7500-2557-43BF-888D-F36A6D4F782D}"/>
    <cellStyle name="Millares 2 2 4 10 3" xfId="19586" xr:uid="{A92F4107-5811-4F4E-BBB1-C71FB7B69A1F}"/>
    <cellStyle name="Millares 2 2 4 10 3 2" xfId="41089" xr:uid="{19C351EB-818D-4078-B732-CC5F7696167D}"/>
    <cellStyle name="Millares 2 2 4 10 4" xfId="26191" xr:uid="{D0E1FF6A-266E-43D1-848C-8AFAAB4ADD12}"/>
    <cellStyle name="Millares 2 2 4 10 5" xfId="47694" xr:uid="{F1368E4D-FF33-46F3-AE78-62B907C8370C}"/>
    <cellStyle name="Millares 2 2 4 10 6" xfId="54298" xr:uid="{F9352587-F84E-43AB-840B-4D04CB62ABF6}"/>
    <cellStyle name="Millares 2 2 4 11" xfId="5188" xr:uid="{8110F0CB-C547-4FD9-A691-EEFCE2A5EE96}"/>
    <cellStyle name="Millares 2 2 4 11 2" xfId="13454" xr:uid="{61F929DF-D788-4D25-977D-A19E18870D24}"/>
    <cellStyle name="Millares 2 2 4 11 2 2" xfId="34957" xr:uid="{1F2565BA-3879-4B5D-BECD-190567772537}"/>
    <cellStyle name="Millares 2 2 4 11 3" xfId="20089" xr:uid="{61AB61CC-1B13-45CD-AC84-FD4DB7C36D34}"/>
    <cellStyle name="Millares 2 2 4 11 3 2" xfId="41592" xr:uid="{3EC7FE38-7623-4C76-870F-392A4E02A519}"/>
    <cellStyle name="Millares 2 2 4 11 4" xfId="26694" xr:uid="{4A47D1E1-F6E4-488A-BFF8-B7C81D5B3F2D}"/>
    <cellStyle name="Millares 2 2 4 11 5" xfId="48197" xr:uid="{8A737EA1-CDA3-4856-880F-8C0D0A2B5DF7}"/>
    <cellStyle name="Millares 2 2 4 11 6" xfId="54801" xr:uid="{43E446D8-1D3F-4E65-9071-063260B1CA4C}"/>
    <cellStyle name="Millares 2 2 4 12" xfId="6829" xr:uid="{0F9AEFD8-979F-4912-A785-BC82EFD0740A}"/>
    <cellStyle name="Millares 2 2 4 12 2" xfId="28332" xr:uid="{B53D9E1F-DF11-4925-8152-961C3DE56FAA}"/>
    <cellStyle name="Millares 2 2 4 13" xfId="8483" xr:uid="{AEBA7421-FF19-432D-8950-D8193291AF7C}"/>
    <cellStyle name="Millares 2 2 4 13 2" xfId="29986" xr:uid="{6AD0109B-35FD-4198-9519-07E99DB5D276}"/>
    <cellStyle name="Millares 2 2 4 14" xfId="15122" xr:uid="{8A7D0E01-7011-4AD6-A572-B16F290A048B}"/>
    <cellStyle name="Millares 2 2 4 14 2" xfId="36625" xr:uid="{34EB1F75-004C-484C-9909-A5ECF6739BF4}"/>
    <cellStyle name="Millares 2 2 4 15" xfId="21727" xr:uid="{7E91C600-4965-4024-AADF-47C860C9BB75}"/>
    <cellStyle name="Millares 2 2 4 16" xfId="43230" xr:uid="{A2CEAB37-48FE-4B9C-A81A-C3ECBE40291A}"/>
    <cellStyle name="Millares 2 2 4 17" xfId="49834" xr:uid="{4F09F87A-7574-49C8-B8DD-903C61175B06}"/>
    <cellStyle name="Millares 2 2 4 2" xfId="480" xr:uid="{413F3352-37CF-4ACD-B495-575FF5916E85}"/>
    <cellStyle name="Millares 2 2 4 2 10" xfId="7091" xr:uid="{5863E891-3A4D-4EEB-8AA0-52EE8BC355F0}"/>
    <cellStyle name="Millares 2 2 4 2 10 2" xfId="28594" xr:uid="{0F6978C5-DD67-4600-8A6C-31F63725C14E}"/>
    <cellStyle name="Millares 2 2 4 2 11" xfId="8747" xr:uid="{5AED937D-6FE6-4EDC-B96F-7CF50B965636}"/>
    <cellStyle name="Millares 2 2 4 2 11 2" xfId="30250" xr:uid="{31CEE514-F685-4305-BD7E-19365814EC53}"/>
    <cellStyle name="Millares 2 2 4 2 12" xfId="15383" xr:uid="{CDBBEEEC-ACDD-4520-B484-3AE96566890A}"/>
    <cellStyle name="Millares 2 2 4 2 12 2" xfId="36886" xr:uid="{2DF516B7-489E-4B7C-9AC1-2D5A08FFCB6D}"/>
    <cellStyle name="Millares 2 2 4 2 13" xfId="21988" xr:uid="{DDABC66E-1A5C-4509-825B-E2244D8F25F3}"/>
    <cellStyle name="Millares 2 2 4 2 14" xfId="43491" xr:uid="{B3EF196F-5E83-4BDC-BA66-880FBF40AA32}"/>
    <cellStyle name="Millares 2 2 4 2 15" xfId="50095" xr:uid="{AB717BB5-58E7-481D-9816-B533627C6C9F}"/>
    <cellStyle name="Millares 2 2 4 2 2" xfId="762" xr:uid="{B470519A-FE26-4436-A479-EB5D4A31FFEB}"/>
    <cellStyle name="Millares 2 2 4 2 2 10" xfId="15663" xr:uid="{4C558F43-B59C-4C12-84BD-FC5FE8E78E62}"/>
    <cellStyle name="Millares 2 2 4 2 2 10 2" xfId="37166" xr:uid="{9B842620-C092-4C2C-A701-663AD3BE0FF8}"/>
    <cellStyle name="Millares 2 2 4 2 2 11" xfId="22268" xr:uid="{170446E2-38E2-4F4F-ACF3-FFE9C8F33BB7}"/>
    <cellStyle name="Millares 2 2 4 2 2 12" xfId="43771" xr:uid="{674DB8E6-0722-4B50-8D52-BCCC85E8866E}"/>
    <cellStyle name="Millares 2 2 4 2 2 13" xfId="50375" xr:uid="{6247D1D6-BF99-4EE2-9D16-9AED08EF267E}"/>
    <cellStyle name="Millares 2 2 4 2 2 2" xfId="1708" xr:uid="{0F2B782F-237A-4847-BCCA-6D98367D03A4}"/>
    <cellStyle name="Millares 2 2 4 2 2 2 2" xfId="4537" xr:uid="{B0810881-3E71-4876-B862-799F6A079B29}"/>
    <cellStyle name="Millares 2 2 4 2 2 2 2 2" xfId="12803" xr:uid="{1EA2AAE6-A038-4F9A-B388-450D37B84DF7}"/>
    <cellStyle name="Millares 2 2 4 2 2 2 2 2 2" xfId="34306" xr:uid="{D291F585-927D-4544-98B0-5B6B1B50BBA6}"/>
    <cellStyle name="Millares 2 2 4 2 2 2 2 3" xfId="19438" xr:uid="{EB3E3DD3-5FAB-4CA5-BF45-43F4DD240A0F}"/>
    <cellStyle name="Millares 2 2 4 2 2 2 2 3 2" xfId="40941" xr:uid="{CB86BAC7-6EA6-4414-85AF-ABF7E46F6FC0}"/>
    <cellStyle name="Millares 2 2 4 2 2 2 2 4" xfId="26043" xr:uid="{F5A27C4F-1933-44F1-8FB4-6E591D040A73}"/>
    <cellStyle name="Millares 2 2 4 2 2 2 2 5" xfId="47546" xr:uid="{F2AB6310-2098-47EB-9DAA-265D12639E6D}"/>
    <cellStyle name="Millares 2 2 4 2 2 2 2 6" xfId="54150" xr:uid="{65C6B0E7-8A78-4695-9875-68571858879D}"/>
    <cellStyle name="Millares 2 2 4 2 2 2 3" xfId="6676" xr:uid="{E284A890-D937-4E12-8977-2379948DE0F2}"/>
    <cellStyle name="Millares 2 2 4 2 2 2 3 2" xfId="14942" xr:uid="{9D05C7C7-8793-4C89-835D-00A9435471FB}"/>
    <cellStyle name="Millares 2 2 4 2 2 2 3 2 2" xfId="36445" xr:uid="{287E4D4F-E469-4994-BCEE-D52B25B886F1}"/>
    <cellStyle name="Millares 2 2 4 2 2 2 3 3" xfId="21577" xr:uid="{4A49CFBA-318C-4452-AE60-D0FC8469A843}"/>
    <cellStyle name="Millares 2 2 4 2 2 2 3 3 2" xfId="43080" xr:uid="{BE66322E-88D9-4E33-914B-07EBE80B39F2}"/>
    <cellStyle name="Millares 2 2 4 2 2 2 3 4" xfId="28182" xr:uid="{E7FD4FB4-1696-4832-BE00-83F4661C2701}"/>
    <cellStyle name="Millares 2 2 4 2 2 2 3 5" xfId="49685" xr:uid="{5FD95997-FB73-4366-BA62-1C273EB6F0C0}"/>
    <cellStyle name="Millares 2 2 4 2 2 2 3 6" xfId="56289" xr:uid="{C4BB5E54-205B-451C-82F1-3976F8971279}"/>
    <cellStyle name="Millares 2 2 4 2 2 2 4" xfId="8317" xr:uid="{B9439ABE-F16D-4CC8-8AD6-6139A40419E4}"/>
    <cellStyle name="Millares 2 2 4 2 2 2 4 2" xfId="29820" xr:uid="{7B0A5911-5FE8-449D-9886-2EDACEF2CAB6}"/>
    <cellStyle name="Millares 2 2 4 2 2 2 5" xfId="9974" xr:uid="{E9D257DC-7B85-4312-BE3A-20C93E204C3B}"/>
    <cellStyle name="Millares 2 2 4 2 2 2 5 2" xfId="31477" xr:uid="{3D9554EB-EAF8-4AAA-9CEE-EDDBB264092E}"/>
    <cellStyle name="Millares 2 2 4 2 2 2 6" xfId="16609" xr:uid="{CFAC0580-CEF9-48F2-A885-9ADD0102268C}"/>
    <cellStyle name="Millares 2 2 4 2 2 2 6 2" xfId="38112" xr:uid="{3F7FEE6C-44FE-4072-B313-7BA2469AC653}"/>
    <cellStyle name="Millares 2 2 4 2 2 2 7" xfId="23214" xr:uid="{C05D8A5D-D57E-4913-99CE-276976BD1B8D}"/>
    <cellStyle name="Millares 2 2 4 2 2 2 8" xfId="44717" xr:uid="{A1BA0351-F41A-47C0-BDDD-E951CBFBA5B8}"/>
    <cellStyle name="Millares 2 2 4 2 2 2 9" xfId="51321" xr:uid="{DF310BDB-6F90-4B2A-85DC-A8BE8B415499}"/>
    <cellStyle name="Millares 2 2 4 2 2 3" xfId="2395" xr:uid="{1E9ED9CD-CCE1-44EA-8AD5-4F35614C1C2C}"/>
    <cellStyle name="Millares 2 2 4 2 2 3 2" xfId="10661" xr:uid="{9D33B65F-BBE0-436A-B312-BAD81AB510E6}"/>
    <cellStyle name="Millares 2 2 4 2 2 3 2 2" xfId="32164" xr:uid="{FD552666-DAB7-4349-8D77-A16798D5B319}"/>
    <cellStyle name="Millares 2 2 4 2 2 3 3" xfId="17296" xr:uid="{448451DA-A2AE-48A3-A851-5C7F578599BE}"/>
    <cellStyle name="Millares 2 2 4 2 2 3 3 2" xfId="38799" xr:uid="{3A585EC8-C276-4207-89DF-791C9CE17DF7}"/>
    <cellStyle name="Millares 2 2 4 2 2 3 4" xfId="23901" xr:uid="{99D58E15-EBE5-452D-AF81-214E26CEAB92}"/>
    <cellStyle name="Millares 2 2 4 2 2 3 5" xfId="45404" xr:uid="{C9451D02-CF81-48EE-B9DB-EFE91466512B}"/>
    <cellStyle name="Millares 2 2 4 2 2 3 6" xfId="52008" xr:uid="{FB37D9CA-11CF-49D7-8E6D-A937CECE6F57}"/>
    <cellStyle name="Millares 2 2 4 2 2 4" xfId="2912" xr:uid="{46199FAA-E604-4EB6-92D6-0F6B11C6B9E7}"/>
    <cellStyle name="Millares 2 2 4 2 2 4 2" xfId="11178" xr:uid="{42F20A0B-6585-4BA3-AC4B-4FC2EBE0C7EB}"/>
    <cellStyle name="Millares 2 2 4 2 2 4 2 2" xfId="32681" xr:uid="{C58FD05B-29FF-423A-89AE-97F26A3A947A}"/>
    <cellStyle name="Millares 2 2 4 2 2 4 3" xfId="17813" xr:uid="{73C2AA0F-485B-4006-B660-FE030AE32934}"/>
    <cellStyle name="Millares 2 2 4 2 2 4 3 2" xfId="39316" xr:uid="{1A7CB8C4-4352-4B31-89CF-7B2CB2936A7B}"/>
    <cellStyle name="Millares 2 2 4 2 2 4 4" xfId="24418" xr:uid="{6DFBC0BE-907A-4667-836D-28C2633F7E49}"/>
    <cellStyle name="Millares 2 2 4 2 2 4 5" xfId="45921" xr:uid="{C0ADD37C-6631-4B83-BD3D-F96F2791BE03}"/>
    <cellStyle name="Millares 2 2 4 2 2 4 6" xfId="52525" xr:uid="{DECC8F5B-241C-415E-A9AC-11F65E50F200}"/>
    <cellStyle name="Millares 2 2 4 2 2 5" xfId="3591" xr:uid="{BA9FE3C1-A1B5-4102-B144-430C1EB55459}"/>
    <cellStyle name="Millares 2 2 4 2 2 5 2" xfId="11857" xr:uid="{C4A38208-7FB6-4DA5-AF01-A866BB56ACE6}"/>
    <cellStyle name="Millares 2 2 4 2 2 5 2 2" xfId="33360" xr:uid="{C5FFCCDF-91D8-44E1-B894-EFD88A961BD9}"/>
    <cellStyle name="Millares 2 2 4 2 2 5 3" xfId="18492" xr:uid="{BA98B03D-4D75-4928-902B-8419ED379603}"/>
    <cellStyle name="Millares 2 2 4 2 2 5 3 2" xfId="39995" xr:uid="{A6ED12C5-5AB7-4A9E-AA09-C8B89F06BECC}"/>
    <cellStyle name="Millares 2 2 4 2 2 5 4" xfId="25097" xr:uid="{5F045290-EEC2-472A-BAF3-4EA93B454B3C}"/>
    <cellStyle name="Millares 2 2 4 2 2 5 5" xfId="46600" xr:uid="{2E7C9B9F-7041-41DD-9BA6-9FBDD62FEF57}"/>
    <cellStyle name="Millares 2 2 4 2 2 5 6" xfId="53204" xr:uid="{8DD6CD45-BA04-4747-98FC-7105A997EFD6}"/>
    <cellStyle name="Millares 2 2 4 2 2 6" xfId="5056" xr:uid="{4DD9ED09-E49D-4D5F-81B2-757497E45B4E}"/>
    <cellStyle name="Millares 2 2 4 2 2 6 2" xfId="13322" xr:uid="{368CB985-1D4F-4E93-8F2B-E21FEF938784}"/>
    <cellStyle name="Millares 2 2 4 2 2 6 2 2" xfId="34825" xr:uid="{717A8D6A-6FEB-47FE-B174-A0DB6A2AEA2B}"/>
    <cellStyle name="Millares 2 2 4 2 2 6 3" xfId="19957" xr:uid="{39258D7C-385F-4047-998F-14D79A122F74}"/>
    <cellStyle name="Millares 2 2 4 2 2 6 3 2" xfId="41460" xr:uid="{10633B37-71D3-4F5D-A3DA-738EEC89CB89}"/>
    <cellStyle name="Millares 2 2 4 2 2 6 4" xfId="26562" xr:uid="{763B0CE3-8DA4-4229-BFEC-75F5E9504F16}"/>
    <cellStyle name="Millares 2 2 4 2 2 6 5" xfId="48065" xr:uid="{40CA4E7E-729C-4831-9F77-F603ADF08CB1}"/>
    <cellStyle name="Millares 2 2 4 2 2 6 6" xfId="54669" xr:uid="{8088B238-F400-4BA9-81F6-BB84CEF6E02B}"/>
    <cellStyle name="Millares 2 2 4 2 2 7" xfId="5730" xr:uid="{C172BFBF-C9A7-4EAD-90F8-D154E05DF013}"/>
    <cellStyle name="Millares 2 2 4 2 2 7 2" xfId="13996" xr:uid="{1635C259-334B-48FC-B29B-74194DD80084}"/>
    <cellStyle name="Millares 2 2 4 2 2 7 2 2" xfId="35499" xr:uid="{6916EE19-934E-4ACB-AAC4-1ABEA9121ADA}"/>
    <cellStyle name="Millares 2 2 4 2 2 7 3" xfId="20631" xr:uid="{8801E0CE-DCA7-433C-B98E-F3F3DCD90195}"/>
    <cellStyle name="Millares 2 2 4 2 2 7 3 2" xfId="42134" xr:uid="{A8E93F6D-6F4F-4F8C-A560-951CA44E2841}"/>
    <cellStyle name="Millares 2 2 4 2 2 7 4" xfId="27236" xr:uid="{BC8B7A58-2D14-4D50-AAFF-3E4E3C96BA6E}"/>
    <cellStyle name="Millares 2 2 4 2 2 7 5" xfId="48739" xr:uid="{6C538FDD-0527-4777-B254-9B9C5373F082}"/>
    <cellStyle name="Millares 2 2 4 2 2 7 6" xfId="55343" xr:uid="{5563EACC-9805-4977-977A-6C6ECC71DACF}"/>
    <cellStyle name="Millares 2 2 4 2 2 8" xfId="7371" xr:uid="{27A1C3D1-1AD1-4C00-9959-4EAA47F1DD89}"/>
    <cellStyle name="Millares 2 2 4 2 2 8 2" xfId="28874" xr:uid="{DCED20BE-9EEA-4146-BDEE-9102FE22E29D}"/>
    <cellStyle name="Millares 2 2 4 2 2 9" xfId="9028" xr:uid="{4F040A1B-45BA-4415-8F95-C6B6093F2110}"/>
    <cellStyle name="Millares 2 2 4 2 2 9 2" xfId="30531" xr:uid="{04D85F10-FCD4-45B3-B27D-3161DC0FBD40}"/>
    <cellStyle name="Millares 2 2 4 2 3" xfId="1032" xr:uid="{26AABF81-1465-4910-9572-B915AD6E92AE}"/>
    <cellStyle name="Millares 2 2 4 2 3 2" xfId="3861" xr:uid="{D8809606-B70E-451D-8FBF-BF096463A8DC}"/>
    <cellStyle name="Millares 2 2 4 2 3 2 2" xfId="12127" xr:uid="{06AE169C-C94F-4813-AAD2-DAA3CFEE3343}"/>
    <cellStyle name="Millares 2 2 4 2 3 2 2 2" xfId="33630" xr:uid="{7FD4EACA-5A52-45EF-8858-3CB35F757CB7}"/>
    <cellStyle name="Millares 2 2 4 2 3 2 3" xfId="18762" xr:uid="{49E13F9B-F47F-4ED7-9D63-8756B7FDB139}"/>
    <cellStyle name="Millares 2 2 4 2 3 2 3 2" xfId="40265" xr:uid="{0EB7466A-42F5-4323-BDD8-7E463B6F0403}"/>
    <cellStyle name="Millares 2 2 4 2 3 2 4" xfId="25367" xr:uid="{9D407926-38CF-4E2C-B282-CF4F34A936F2}"/>
    <cellStyle name="Millares 2 2 4 2 3 2 5" xfId="46870" xr:uid="{3B9676BC-7B65-4A19-93F0-E7DC6ECD57F2}"/>
    <cellStyle name="Millares 2 2 4 2 3 2 6" xfId="53474" xr:uid="{80A5E64C-3277-4B5D-90F9-1E7A07C91982}"/>
    <cellStyle name="Millares 2 2 4 2 3 3" xfId="6000" xr:uid="{60C35C4D-1AAD-45B2-B501-D72DB4CAE733}"/>
    <cellStyle name="Millares 2 2 4 2 3 3 2" xfId="14266" xr:uid="{51617265-2FF8-40DF-8254-11D85DFA83EA}"/>
    <cellStyle name="Millares 2 2 4 2 3 3 2 2" xfId="35769" xr:uid="{883E0FB6-9F5A-489F-A1FE-DB35AD9EF05F}"/>
    <cellStyle name="Millares 2 2 4 2 3 3 3" xfId="20901" xr:uid="{F49EC031-03EC-42F0-BC18-08A7E06BA33A}"/>
    <cellStyle name="Millares 2 2 4 2 3 3 3 2" xfId="42404" xr:uid="{BEBAEAEF-7D06-4C6C-B7D4-D3183EBF289B}"/>
    <cellStyle name="Millares 2 2 4 2 3 3 4" xfId="27506" xr:uid="{78DF6245-240A-4555-BBAF-2E118F5CA581}"/>
    <cellStyle name="Millares 2 2 4 2 3 3 5" xfId="49009" xr:uid="{A9880537-0449-4499-A3A9-0F88CA8B4936}"/>
    <cellStyle name="Millares 2 2 4 2 3 3 6" xfId="55613" xr:uid="{A6CFDB01-16D4-4685-B915-04D0AC85A595}"/>
    <cellStyle name="Millares 2 2 4 2 3 4" xfId="7641" xr:uid="{D614DAE1-0165-46E1-BAEF-AEACFB2A7469}"/>
    <cellStyle name="Millares 2 2 4 2 3 4 2" xfId="29144" xr:uid="{5ED8A77C-DBDD-49BA-8902-12DF7EFF79CF}"/>
    <cellStyle name="Millares 2 2 4 2 3 5" xfId="9298" xr:uid="{1717E517-F36A-42DF-BD32-38159A7DDEE9}"/>
    <cellStyle name="Millares 2 2 4 2 3 5 2" xfId="30801" xr:uid="{AD85D408-B129-4E5A-8A67-F8A713C75351}"/>
    <cellStyle name="Millares 2 2 4 2 3 6" xfId="15933" xr:uid="{F75C8964-D9AA-457F-AB92-C6E19DF2F5B4}"/>
    <cellStyle name="Millares 2 2 4 2 3 6 2" xfId="37436" xr:uid="{3961F938-95A1-452B-B43C-88E891433351}"/>
    <cellStyle name="Millares 2 2 4 2 3 7" xfId="22538" xr:uid="{E83BD67C-7367-43FC-8460-D75A2FA59CD9}"/>
    <cellStyle name="Millares 2 2 4 2 3 8" xfId="44041" xr:uid="{E2F28BFE-476D-4B87-A52B-A4C4B80A88E7}"/>
    <cellStyle name="Millares 2 2 4 2 3 9" xfId="50645" xr:uid="{6832C8B8-5DD3-46B4-AF08-EE6AF19E82F0}"/>
    <cellStyle name="Millares 2 2 4 2 4" xfId="1428" xr:uid="{2663FBF1-B854-4564-B727-1085FA462D1E}"/>
    <cellStyle name="Millares 2 2 4 2 4 2" xfId="4257" xr:uid="{91839AED-E605-43E8-9F32-4FAE2CBA5C58}"/>
    <cellStyle name="Millares 2 2 4 2 4 2 2" xfId="12523" xr:uid="{C4E895F9-3352-4CD8-8179-CDB8247FD8E4}"/>
    <cellStyle name="Millares 2 2 4 2 4 2 2 2" xfId="34026" xr:uid="{90837D19-4AAE-458E-BFBB-5CE8882905E4}"/>
    <cellStyle name="Millares 2 2 4 2 4 2 3" xfId="19158" xr:uid="{3425A8AD-8BEF-4176-9A2B-32C814A22254}"/>
    <cellStyle name="Millares 2 2 4 2 4 2 3 2" xfId="40661" xr:uid="{808628B1-A01F-4E8A-8558-5DF57C32C120}"/>
    <cellStyle name="Millares 2 2 4 2 4 2 4" xfId="25763" xr:uid="{6E25DD3E-B953-4344-84F7-E738252A8353}"/>
    <cellStyle name="Millares 2 2 4 2 4 2 5" xfId="47266" xr:uid="{05954B79-C3A9-431B-9D45-B8387B92F883}"/>
    <cellStyle name="Millares 2 2 4 2 4 2 6" xfId="53870" xr:uid="{8AF30663-DECC-48BE-AE1E-48396F8C2E40}"/>
    <cellStyle name="Millares 2 2 4 2 4 3" xfId="6396" xr:uid="{A61CE837-2B48-4EB2-B894-71F177B1807C}"/>
    <cellStyle name="Millares 2 2 4 2 4 3 2" xfId="14662" xr:uid="{A08A8EB4-FB6A-4B53-A247-45B6DBD546E1}"/>
    <cellStyle name="Millares 2 2 4 2 4 3 2 2" xfId="36165" xr:uid="{CC2949E0-937E-4DBE-82D0-2FB26E9A5282}"/>
    <cellStyle name="Millares 2 2 4 2 4 3 3" xfId="21297" xr:uid="{FFEB3B83-D289-4059-BBF6-9AA0EEF82CBA}"/>
    <cellStyle name="Millares 2 2 4 2 4 3 3 2" xfId="42800" xr:uid="{AEB081C8-2534-42DD-95B8-3D86E6B1F694}"/>
    <cellStyle name="Millares 2 2 4 2 4 3 4" xfId="27902" xr:uid="{FFC6DE45-B6DF-4ADD-896E-9408E5E9F714}"/>
    <cellStyle name="Millares 2 2 4 2 4 3 5" xfId="49405" xr:uid="{B87980E3-C376-4FDC-B78A-F1021A812886}"/>
    <cellStyle name="Millares 2 2 4 2 4 3 6" xfId="56009" xr:uid="{6B676745-555B-4C14-B343-B3FF43A43DCE}"/>
    <cellStyle name="Millares 2 2 4 2 4 4" xfId="8037" xr:uid="{43830336-6195-4AF5-9450-3A3DB2B7C547}"/>
    <cellStyle name="Millares 2 2 4 2 4 4 2" xfId="29540" xr:uid="{14598CCE-392A-4F1C-A5D8-6AFC72BD4252}"/>
    <cellStyle name="Millares 2 2 4 2 4 5" xfId="9694" xr:uid="{F3FC3126-CC12-4D20-8490-9FDA374AAD85}"/>
    <cellStyle name="Millares 2 2 4 2 4 5 2" xfId="31197" xr:uid="{E23C0867-BD29-4CBD-9DAA-A5E92813CC3A}"/>
    <cellStyle name="Millares 2 2 4 2 4 6" xfId="16329" xr:uid="{3DB764A2-6A91-4BDE-8C61-AFA3971DA0EC}"/>
    <cellStyle name="Millares 2 2 4 2 4 6 2" xfId="37832" xr:uid="{D3AB7BB0-7370-4644-9E05-DBEC6DF25FB7}"/>
    <cellStyle name="Millares 2 2 4 2 4 7" xfId="22934" xr:uid="{EB48C34C-3F49-408B-8DB7-4F5DA21EFDA2}"/>
    <cellStyle name="Millares 2 2 4 2 4 8" xfId="44437" xr:uid="{C3D5C7D8-C993-43DB-8086-DA0D9481E44C}"/>
    <cellStyle name="Millares 2 2 4 2 4 9" xfId="51041" xr:uid="{8E556069-8795-4CAF-9152-9C2BBFDCE3B1}"/>
    <cellStyle name="Millares 2 2 4 2 5" xfId="2115" xr:uid="{085DE61E-7C70-4ED1-8D8D-34A9A47DAC3D}"/>
    <cellStyle name="Millares 2 2 4 2 5 2" xfId="10381" xr:uid="{A34CAE44-2A2D-403F-BCB0-12B4FB925A7E}"/>
    <cellStyle name="Millares 2 2 4 2 5 2 2" xfId="31884" xr:uid="{F2F7C6D6-415A-4143-99A3-AC60165D256F}"/>
    <cellStyle name="Millares 2 2 4 2 5 3" xfId="17016" xr:uid="{DB8C4A32-9143-4967-B172-F30F036BAF79}"/>
    <cellStyle name="Millares 2 2 4 2 5 3 2" xfId="38519" xr:uid="{9356BC5C-9CD3-4859-A142-928EC5543390}"/>
    <cellStyle name="Millares 2 2 4 2 5 4" xfId="23621" xr:uid="{BE2331E1-4414-4FB1-96AF-F35428C3455E}"/>
    <cellStyle name="Millares 2 2 4 2 5 5" xfId="45124" xr:uid="{44F7160A-5804-48E0-A0CA-4425891950E5}"/>
    <cellStyle name="Millares 2 2 4 2 5 6" xfId="51728" xr:uid="{527C73C3-B5E9-4665-BB4B-09E644E355EA}"/>
    <cellStyle name="Millares 2 2 4 2 6" xfId="2663" xr:uid="{C9F12720-4703-4C84-83F4-95E8874BC4ED}"/>
    <cellStyle name="Millares 2 2 4 2 6 2" xfId="10929" xr:uid="{359A10B9-5C80-49F3-8D3B-0BA679FC577A}"/>
    <cellStyle name="Millares 2 2 4 2 6 2 2" xfId="32432" xr:uid="{ECE66F75-E433-4BB2-866B-937F795FB568}"/>
    <cellStyle name="Millares 2 2 4 2 6 3" xfId="17564" xr:uid="{3D276F66-A1EE-422E-B377-EBA8FF0AD445}"/>
    <cellStyle name="Millares 2 2 4 2 6 3 2" xfId="39067" xr:uid="{1BA59C63-5D49-42DF-BA6D-DEE41922B5CC}"/>
    <cellStyle name="Millares 2 2 4 2 6 4" xfId="24169" xr:uid="{01E7B46A-3E37-4659-BA1A-1389EBD6023C}"/>
    <cellStyle name="Millares 2 2 4 2 6 5" xfId="45672" xr:uid="{CA33CAAC-1292-4356-828E-0069E55E3625}"/>
    <cellStyle name="Millares 2 2 4 2 6 6" xfId="52276" xr:uid="{4C7F7B74-2D66-492B-9935-27159FC2FD2B}"/>
    <cellStyle name="Millares 2 2 4 2 7" xfId="3311" xr:uid="{4A9E0A66-6F18-45C0-A562-6850F60E40CA}"/>
    <cellStyle name="Millares 2 2 4 2 7 2" xfId="11577" xr:uid="{64EEAB3C-65E3-450A-B747-B9349BDA670A}"/>
    <cellStyle name="Millares 2 2 4 2 7 2 2" xfId="33080" xr:uid="{7007DF6C-B444-48C2-868F-FE348E47997F}"/>
    <cellStyle name="Millares 2 2 4 2 7 3" xfId="18212" xr:uid="{AD40233C-EF45-4A06-80A4-F1EE93A54901}"/>
    <cellStyle name="Millares 2 2 4 2 7 3 2" xfId="39715" xr:uid="{36EE08A8-B8F2-44D5-91E8-106D3AB04526}"/>
    <cellStyle name="Millares 2 2 4 2 7 4" xfId="24817" xr:uid="{FDAFBBF1-CCFA-448F-A26C-7FB547CAD175}"/>
    <cellStyle name="Millares 2 2 4 2 7 5" xfId="46320" xr:uid="{59A168DA-A750-40DB-B34E-083FE7AA3521}"/>
    <cellStyle name="Millares 2 2 4 2 7 6" xfId="52924" xr:uid="{D2EA8AE1-CA3C-4FAA-8B28-505369E7D03A}"/>
    <cellStyle name="Millares 2 2 4 2 8" xfId="4807" xr:uid="{FD971FD3-2E44-4C66-8F3B-9A7F7CEDC5D0}"/>
    <cellStyle name="Millares 2 2 4 2 8 2" xfId="13073" xr:uid="{D149B514-12C4-407B-B5AF-F98FB99B4714}"/>
    <cellStyle name="Millares 2 2 4 2 8 2 2" xfId="34576" xr:uid="{AF23DD4E-DAD2-47BC-9708-17EA8DAF74CB}"/>
    <cellStyle name="Millares 2 2 4 2 8 3" xfId="19708" xr:uid="{700A6927-1022-4B9F-88B5-AD2E88A0EBE0}"/>
    <cellStyle name="Millares 2 2 4 2 8 3 2" xfId="41211" xr:uid="{F218D99B-E706-44A6-BDC0-F9D0D70717C9}"/>
    <cellStyle name="Millares 2 2 4 2 8 4" xfId="26313" xr:uid="{E69B9498-F5C9-4D02-B575-BFD694391AC7}"/>
    <cellStyle name="Millares 2 2 4 2 8 5" xfId="47816" xr:uid="{E2C9F9AB-145D-4E61-984E-8D10B7F8714B}"/>
    <cellStyle name="Millares 2 2 4 2 8 6" xfId="54420" xr:uid="{BFBAFFC7-6B44-4B89-8CA2-9701F6A17E0F}"/>
    <cellStyle name="Millares 2 2 4 2 9" xfId="5450" xr:uid="{4F3AE6A4-B2F3-4640-8F1F-C8C3FEEDBB30}"/>
    <cellStyle name="Millares 2 2 4 2 9 2" xfId="13716" xr:uid="{1CFD07F5-1E84-4BC2-8C6D-FBCE7E2A78C5}"/>
    <cellStyle name="Millares 2 2 4 2 9 2 2" xfId="35219" xr:uid="{FAD6F413-5393-4450-81ED-5C8FF22BF2CA}"/>
    <cellStyle name="Millares 2 2 4 2 9 3" xfId="20351" xr:uid="{30E1D47A-880C-4D22-BA1F-5BBFC0A97313}"/>
    <cellStyle name="Millares 2 2 4 2 9 3 2" xfId="41854" xr:uid="{50DA2050-5EC2-4C2E-A2F0-60445C5CB030}"/>
    <cellStyle name="Millares 2 2 4 2 9 4" xfId="26956" xr:uid="{FC0D26DF-2B38-4C18-9290-19B20C17C4B3}"/>
    <cellStyle name="Millares 2 2 4 2 9 5" xfId="48459" xr:uid="{F17C3954-B12B-4EE3-88B8-95FE47D2149B}"/>
    <cellStyle name="Millares 2 2 4 2 9 6" xfId="55063" xr:uid="{60A4BB9A-25C7-4970-8CAA-809E782B4512}"/>
    <cellStyle name="Millares 2 2 4 3" xfId="353" xr:uid="{0FCB8413-1B37-49C3-95E5-078F3779902A}"/>
    <cellStyle name="Millares 2 2 4 3 10" xfId="15256" xr:uid="{8AF99467-F671-472A-A182-D9FDE749E49D}"/>
    <cellStyle name="Millares 2 2 4 3 10 2" xfId="36759" xr:uid="{1BA2A08B-7C77-4828-9A4C-5EADC9A21F45}"/>
    <cellStyle name="Millares 2 2 4 3 11" xfId="21861" xr:uid="{E460B2D7-7069-49B4-9595-9E5BE58BE1F3}"/>
    <cellStyle name="Millares 2 2 4 3 12" xfId="43364" xr:uid="{07955924-A1C9-437E-BA33-F31CFA3F3947}"/>
    <cellStyle name="Millares 2 2 4 3 13" xfId="49968" xr:uid="{1C060018-DB09-4570-A91C-90F08CE470E3}"/>
    <cellStyle name="Millares 2 2 4 3 2" xfId="1301" xr:uid="{8C719CDD-B437-4CD5-84A6-34DD48B5B6DD}"/>
    <cellStyle name="Millares 2 2 4 3 2 2" xfId="4130" xr:uid="{BF6FB674-09DD-4A9C-AEC6-26EAE38054CC}"/>
    <cellStyle name="Millares 2 2 4 3 2 2 2" xfId="12396" xr:uid="{DBD9AB0A-8017-48DB-88D4-F8A08C5A1C53}"/>
    <cellStyle name="Millares 2 2 4 3 2 2 2 2" xfId="33899" xr:uid="{CA5114D0-6D34-47D4-884C-40C78A009555}"/>
    <cellStyle name="Millares 2 2 4 3 2 2 3" xfId="19031" xr:uid="{42E4AB00-03DC-432B-9041-C470302C14A2}"/>
    <cellStyle name="Millares 2 2 4 3 2 2 3 2" xfId="40534" xr:uid="{2CF6E867-DD58-454F-9635-B344D3CAA05F}"/>
    <cellStyle name="Millares 2 2 4 3 2 2 4" xfId="25636" xr:uid="{A949BC12-5CF4-4D79-9720-ED37B45F4B6E}"/>
    <cellStyle name="Millares 2 2 4 3 2 2 5" xfId="47139" xr:uid="{01A48E9A-E2A1-478C-B3EB-60FCC1AC8B90}"/>
    <cellStyle name="Millares 2 2 4 3 2 2 6" xfId="53743" xr:uid="{C39D68C7-9EA1-43A9-BC36-809DB670F3F4}"/>
    <cellStyle name="Millares 2 2 4 3 2 3" xfId="6269" xr:uid="{43556457-A8BD-4709-9878-6A73EC67F600}"/>
    <cellStyle name="Millares 2 2 4 3 2 3 2" xfId="14535" xr:uid="{63750B10-1EDC-48B0-BEB1-BC40C2AD2BC3}"/>
    <cellStyle name="Millares 2 2 4 3 2 3 2 2" xfId="36038" xr:uid="{06FE472A-F489-4C74-B9BD-5A1D7A31B8D4}"/>
    <cellStyle name="Millares 2 2 4 3 2 3 3" xfId="21170" xr:uid="{2D9C863C-7444-482E-AA7F-0A176EC4AC33}"/>
    <cellStyle name="Millares 2 2 4 3 2 3 3 2" xfId="42673" xr:uid="{61DFFD08-94FD-47C3-A9B1-803751F41A2C}"/>
    <cellStyle name="Millares 2 2 4 3 2 3 4" xfId="27775" xr:uid="{81519E5E-9AF6-409E-A00A-77C7C045463A}"/>
    <cellStyle name="Millares 2 2 4 3 2 3 5" xfId="49278" xr:uid="{A6B8F5DA-C40B-463E-8B60-C6834BEB3B12}"/>
    <cellStyle name="Millares 2 2 4 3 2 3 6" xfId="55882" xr:uid="{43FF133A-8662-44B0-85A3-D94777676D2E}"/>
    <cellStyle name="Millares 2 2 4 3 2 4" xfId="7910" xr:uid="{A5B85BD7-DAA4-4706-ADD7-C679E37B033C}"/>
    <cellStyle name="Millares 2 2 4 3 2 4 2" xfId="29413" xr:uid="{C7DA4B46-A0E2-40C1-A6F2-67C2CC1FC1F4}"/>
    <cellStyle name="Millares 2 2 4 3 2 5" xfId="9567" xr:uid="{C95DD120-2A20-4E69-BB54-EB4C500EE1B2}"/>
    <cellStyle name="Millares 2 2 4 3 2 5 2" xfId="31070" xr:uid="{38A4602F-1C4B-4263-A3AD-418C462F1862}"/>
    <cellStyle name="Millares 2 2 4 3 2 6" xfId="16202" xr:uid="{EDF07317-425B-4D0A-9655-FACFB66165EB}"/>
    <cellStyle name="Millares 2 2 4 3 2 6 2" xfId="37705" xr:uid="{9978A8A9-8CE0-491C-B662-71CEE100BAAA}"/>
    <cellStyle name="Millares 2 2 4 3 2 7" xfId="22807" xr:uid="{B8316AA8-0915-41E6-9567-982833FA4ECB}"/>
    <cellStyle name="Millares 2 2 4 3 2 8" xfId="44310" xr:uid="{CC54BA98-550B-456E-AB73-ED2BBD4DF0CB}"/>
    <cellStyle name="Millares 2 2 4 3 2 9" xfId="50914" xr:uid="{4CE2383C-7F97-47B1-887B-87677222CFE6}"/>
    <cellStyle name="Millares 2 2 4 3 3" xfId="1988" xr:uid="{8B8893D5-D95C-40C8-8229-8795FAB64A44}"/>
    <cellStyle name="Millares 2 2 4 3 3 2" xfId="10254" xr:uid="{7DE0BB6E-568D-4199-8AC3-BCD8F730B935}"/>
    <cellStyle name="Millares 2 2 4 3 3 2 2" xfId="31757" xr:uid="{2DA9F467-2398-4359-9923-51DDE44F9960}"/>
    <cellStyle name="Millares 2 2 4 3 3 3" xfId="16889" xr:uid="{9693F576-4CFD-470E-991A-5E1F06753F7F}"/>
    <cellStyle name="Millares 2 2 4 3 3 3 2" xfId="38392" xr:uid="{EC69AE33-CF09-40D2-99C4-5C34A6B87D9A}"/>
    <cellStyle name="Millares 2 2 4 3 3 4" xfId="23494" xr:uid="{9712BC07-E4EF-4A18-AB5B-8601486304A6}"/>
    <cellStyle name="Millares 2 2 4 3 3 5" xfId="44997" xr:uid="{162193E0-82C9-4D4A-8759-25C799CC2132}"/>
    <cellStyle name="Millares 2 2 4 3 3 6" xfId="51601" xr:uid="{EB94CCBD-53D9-45EF-9B6C-2216DBB287BE}"/>
    <cellStyle name="Millares 2 2 4 3 4" xfId="2787" xr:uid="{A04FF2CB-D489-4DF5-81DD-B42E61DBB89D}"/>
    <cellStyle name="Millares 2 2 4 3 4 2" xfId="11053" xr:uid="{E45F7F99-8CCA-41AA-89F0-4839C3FCE44C}"/>
    <cellStyle name="Millares 2 2 4 3 4 2 2" xfId="32556" xr:uid="{FA93BEEE-C9BA-4446-BAE7-DF73277A57AB}"/>
    <cellStyle name="Millares 2 2 4 3 4 3" xfId="17688" xr:uid="{BF023ED8-88FD-4C82-8626-8126F53F973E}"/>
    <cellStyle name="Millares 2 2 4 3 4 3 2" xfId="39191" xr:uid="{BBF20DFE-FD9F-4B7B-9149-FE08439A2E33}"/>
    <cellStyle name="Millares 2 2 4 3 4 4" xfId="24293" xr:uid="{2D5ACE2C-A354-4472-BA07-9CFBD739EDF5}"/>
    <cellStyle name="Millares 2 2 4 3 4 5" xfId="45796" xr:uid="{27EDA180-F309-4A1E-BDA3-1D12F188D316}"/>
    <cellStyle name="Millares 2 2 4 3 4 6" xfId="52400" xr:uid="{10425D82-F49E-4F6D-89B6-05509F627983}"/>
    <cellStyle name="Millares 2 2 4 3 5" xfId="3184" xr:uid="{981C4DC2-8F10-40E2-A071-3FEFE2AF4228}"/>
    <cellStyle name="Millares 2 2 4 3 5 2" xfId="11450" xr:uid="{932DB367-D46C-4E71-BDAA-150D7639A3EF}"/>
    <cellStyle name="Millares 2 2 4 3 5 2 2" xfId="32953" xr:uid="{0BF555D3-FD82-492B-B57E-3011E798A614}"/>
    <cellStyle name="Millares 2 2 4 3 5 3" xfId="18085" xr:uid="{B48EA10F-2FAA-4826-A6E0-56E646C0AC25}"/>
    <cellStyle name="Millares 2 2 4 3 5 3 2" xfId="39588" xr:uid="{BCC4BC3D-9EC2-44F0-840D-C18C0C54AC55}"/>
    <cellStyle name="Millares 2 2 4 3 5 4" xfId="24690" xr:uid="{CA22FDB6-8C9B-41F0-BDF0-097CC8DB22F5}"/>
    <cellStyle name="Millares 2 2 4 3 5 5" xfId="46193" xr:uid="{7A9476D8-1957-49FD-9B22-96026EEA77D2}"/>
    <cellStyle name="Millares 2 2 4 3 5 6" xfId="52797" xr:uid="{B923BAD8-E426-4BC5-8099-A197DC94D248}"/>
    <cellStyle name="Millares 2 2 4 3 6" xfId="4931" xr:uid="{6B3E2414-06D1-4661-8976-371D8A574FEA}"/>
    <cellStyle name="Millares 2 2 4 3 6 2" xfId="13197" xr:uid="{285A3E93-0C6B-465D-8D6F-EB4E08ADB242}"/>
    <cellStyle name="Millares 2 2 4 3 6 2 2" xfId="34700" xr:uid="{4319581A-6330-4E4B-B647-4DA502E761F0}"/>
    <cellStyle name="Millares 2 2 4 3 6 3" xfId="19832" xr:uid="{208B3675-43A5-40E5-AD6E-5CEAD14A747E}"/>
    <cellStyle name="Millares 2 2 4 3 6 3 2" xfId="41335" xr:uid="{15E822A0-3781-41AB-8CEF-C7610DE4FA82}"/>
    <cellStyle name="Millares 2 2 4 3 6 4" xfId="26437" xr:uid="{C0B4EAE7-6098-44FD-A00B-70EA70E9DAFE}"/>
    <cellStyle name="Millares 2 2 4 3 6 5" xfId="47940" xr:uid="{254F8647-8AE4-428C-84DD-4E0B413BF88B}"/>
    <cellStyle name="Millares 2 2 4 3 6 6" xfId="54544" xr:uid="{E8BA7E99-6F9F-4D88-AA01-4B346A615E8C}"/>
    <cellStyle name="Millares 2 2 4 3 7" xfId="5323" xr:uid="{84B4354E-1CFF-4242-8DB5-0D9A3BE22AA4}"/>
    <cellStyle name="Millares 2 2 4 3 7 2" xfId="13589" xr:uid="{CC27202B-2EE3-4B37-8A74-042DCD0E6F35}"/>
    <cellStyle name="Millares 2 2 4 3 7 2 2" xfId="35092" xr:uid="{70DF6304-CAB3-4F47-A93C-55D8931BEEBC}"/>
    <cellStyle name="Millares 2 2 4 3 7 3" xfId="20224" xr:uid="{E1BD05AD-D703-4907-A90D-BF74B10270B0}"/>
    <cellStyle name="Millares 2 2 4 3 7 3 2" xfId="41727" xr:uid="{0AC9CB39-AB44-4A58-AFBF-84D71644EE2E}"/>
    <cellStyle name="Millares 2 2 4 3 7 4" xfId="26829" xr:uid="{9DD3C552-8B42-430B-801C-BEEF5DD291EF}"/>
    <cellStyle name="Millares 2 2 4 3 7 5" xfId="48332" xr:uid="{B2D765AE-D0EA-447C-89CC-E6DA7A99DBD1}"/>
    <cellStyle name="Millares 2 2 4 3 7 6" xfId="54936" xr:uid="{326EBA4C-B3A8-4F5D-90FE-FBAEE4139D3E}"/>
    <cellStyle name="Millares 2 2 4 3 8" xfId="6964" xr:uid="{7CDA95A5-81C3-4AA7-8D16-3D28CBD58883}"/>
    <cellStyle name="Millares 2 2 4 3 8 2" xfId="28467" xr:uid="{928D291F-BF58-4B96-B753-7319F56E8C1B}"/>
    <cellStyle name="Millares 2 2 4 3 9" xfId="8620" xr:uid="{9FD19720-59E5-41EE-8733-B8B9C3858AEC}"/>
    <cellStyle name="Millares 2 2 4 3 9 2" xfId="30123" xr:uid="{01789954-D306-4ED0-8C0B-ED9CC404493C}"/>
    <cellStyle name="Millares 2 2 4 4" xfId="637" xr:uid="{F08C61D1-5585-4A8C-B424-2CFC96267A1E}"/>
    <cellStyle name="Millares 2 2 4 4 10" xfId="43646" xr:uid="{6D679AD0-1F73-46C5-BBF8-4E1248F86313}"/>
    <cellStyle name="Millares 2 2 4 4 11" xfId="50250" xr:uid="{0E173418-2865-47F4-91BE-857FCBCAF48F}"/>
    <cellStyle name="Millares 2 2 4 4 2" xfId="1583" xr:uid="{5866861F-80E2-4D83-8590-A24E6E780D2C}"/>
    <cellStyle name="Millares 2 2 4 4 2 2" xfId="4412" xr:uid="{8D7A9B59-A8F7-483A-A5D0-BAF0909EC6DA}"/>
    <cellStyle name="Millares 2 2 4 4 2 2 2" xfId="12678" xr:uid="{4E814FE4-7A59-42A7-A64C-30530AD35553}"/>
    <cellStyle name="Millares 2 2 4 4 2 2 2 2" xfId="34181" xr:uid="{5BCDBB1D-A392-419A-AAA0-36FEB6AA1E29}"/>
    <cellStyle name="Millares 2 2 4 4 2 2 3" xfId="19313" xr:uid="{59020D77-E7D3-48DA-AD0A-E1A92D4D74C7}"/>
    <cellStyle name="Millares 2 2 4 4 2 2 3 2" xfId="40816" xr:uid="{254FF34B-E3B4-47F0-9B4D-36D1687F5650}"/>
    <cellStyle name="Millares 2 2 4 4 2 2 4" xfId="25918" xr:uid="{67253441-6B60-4D80-8940-F6AA04585C5E}"/>
    <cellStyle name="Millares 2 2 4 4 2 2 5" xfId="47421" xr:uid="{4D43F034-BAA1-4E00-BD31-26D004EE819A}"/>
    <cellStyle name="Millares 2 2 4 4 2 2 6" xfId="54025" xr:uid="{212A895E-28EA-4971-8EAD-3073E88CCF11}"/>
    <cellStyle name="Millares 2 2 4 4 2 3" xfId="6551" xr:uid="{5ED1644F-C7F0-4D8F-A3C2-C06700B1491D}"/>
    <cellStyle name="Millares 2 2 4 4 2 3 2" xfId="14817" xr:uid="{605DC92D-8D5A-422A-B75B-106EC1050763}"/>
    <cellStyle name="Millares 2 2 4 4 2 3 2 2" xfId="36320" xr:uid="{78AE5E7A-566D-4EE0-A2A7-9FC6A87260CC}"/>
    <cellStyle name="Millares 2 2 4 4 2 3 3" xfId="21452" xr:uid="{AA9968D5-FB6A-4CE6-9CA5-30D079A5EDC3}"/>
    <cellStyle name="Millares 2 2 4 4 2 3 3 2" xfId="42955" xr:uid="{207AF837-8385-4B3E-ABA5-CAF37C744034}"/>
    <cellStyle name="Millares 2 2 4 4 2 3 4" xfId="28057" xr:uid="{FFCE8627-D7AA-44EC-A761-F7C1449295DF}"/>
    <cellStyle name="Millares 2 2 4 4 2 3 5" xfId="49560" xr:uid="{88A94964-7AEC-4DBF-B2B4-6BADE5FF8B5C}"/>
    <cellStyle name="Millares 2 2 4 4 2 3 6" xfId="56164" xr:uid="{A9DAEE2E-2A18-447D-AD7A-14E7D6D3AE1E}"/>
    <cellStyle name="Millares 2 2 4 4 2 4" xfId="8192" xr:uid="{3C867887-9CAD-4F29-B7DB-D35F07F5B34B}"/>
    <cellStyle name="Millares 2 2 4 4 2 4 2" xfId="29695" xr:uid="{6F8A93DE-E443-4C85-9E4F-FBC0409267FA}"/>
    <cellStyle name="Millares 2 2 4 4 2 5" xfId="9849" xr:uid="{3D536B03-E02B-4E82-9440-E218E12B1074}"/>
    <cellStyle name="Millares 2 2 4 4 2 5 2" xfId="31352" xr:uid="{098493F2-9855-43E0-90BA-7A0127B52672}"/>
    <cellStyle name="Millares 2 2 4 4 2 6" xfId="16484" xr:uid="{EB2DF37E-5169-4FC1-8FE4-C038C0113736}"/>
    <cellStyle name="Millares 2 2 4 4 2 6 2" xfId="37987" xr:uid="{2D00D16E-3373-4190-96E7-D7D831335488}"/>
    <cellStyle name="Millares 2 2 4 4 2 7" xfId="23089" xr:uid="{62661B0E-DEB0-49E3-A550-279732A09B1D}"/>
    <cellStyle name="Millares 2 2 4 4 2 8" xfId="44592" xr:uid="{0994894F-4A13-4E14-AB7D-8660B5A98A06}"/>
    <cellStyle name="Millares 2 2 4 4 2 9" xfId="51196" xr:uid="{23BB4EA3-7E65-4DB8-8C38-53CC6B41A6C0}"/>
    <cellStyle name="Millares 2 2 4 4 3" xfId="2270" xr:uid="{5D640647-7A93-4E28-BBDC-0C49EB830F44}"/>
    <cellStyle name="Millares 2 2 4 4 3 2" xfId="10536" xr:uid="{28B16F82-9F10-47CA-8C61-F99414E9444C}"/>
    <cellStyle name="Millares 2 2 4 4 3 2 2" xfId="32039" xr:uid="{600C5C31-3F2C-4DB7-AD78-215C7D9D5DF2}"/>
    <cellStyle name="Millares 2 2 4 4 3 3" xfId="17171" xr:uid="{72F08F4A-7988-49C4-A6DC-713E609C9473}"/>
    <cellStyle name="Millares 2 2 4 4 3 3 2" xfId="38674" xr:uid="{FC75DE6D-06CC-44D4-B25F-F7EF889C96CE}"/>
    <cellStyle name="Millares 2 2 4 4 3 4" xfId="23776" xr:uid="{D02DD720-9091-4EC9-B9FC-C3175A54D53F}"/>
    <cellStyle name="Millares 2 2 4 4 3 5" xfId="45279" xr:uid="{38C09825-2671-46A9-A7D5-4D33956E07AF}"/>
    <cellStyle name="Millares 2 2 4 4 3 6" xfId="51883" xr:uid="{A0D6A938-A216-4C42-B958-64B274C620D6}"/>
    <cellStyle name="Millares 2 2 4 4 4" xfId="3466" xr:uid="{126CE251-4F29-4F56-B535-1588FE34C466}"/>
    <cellStyle name="Millares 2 2 4 4 4 2" xfId="11732" xr:uid="{40081616-349F-4F36-9CE0-D41F03F071E9}"/>
    <cellStyle name="Millares 2 2 4 4 4 2 2" xfId="33235" xr:uid="{8AEB218E-EB45-47E2-8998-83963F4A3F26}"/>
    <cellStyle name="Millares 2 2 4 4 4 3" xfId="18367" xr:uid="{FA04ACAD-C061-443C-A271-84D69159082C}"/>
    <cellStyle name="Millares 2 2 4 4 4 3 2" xfId="39870" xr:uid="{1260B078-0989-4408-B2F9-8044D1AD9F34}"/>
    <cellStyle name="Millares 2 2 4 4 4 4" xfId="24972" xr:uid="{D25A3FE8-6955-45A2-9303-384E13EBD96D}"/>
    <cellStyle name="Millares 2 2 4 4 4 5" xfId="46475" xr:uid="{C2BB3404-45A3-4187-8953-E54420E9C491}"/>
    <cellStyle name="Millares 2 2 4 4 4 6" xfId="53079" xr:uid="{8202A22B-1E22-4A0C-B8D5-E0D2A73B64AF}"/>
    <cellStyle name="Millares 2 2 4 4 5" xfId="5605" xr:uid="{1CC8DC57-48BB-4EB6-A4CC-231814C8F66D}"/>
    <cellStyle name="Millares 2 2 4 4 5 2" xfId="13871" xr:uid="{0092A582-3141-4CE9-8790-BCC386B518A0}"/>
    <cellStyle name="Millares 2 2 4 4 5 2 2" xfId="35374" xr:uid="{37BEA756-A52F-4A99-922A-1305EA16D190}"/>
    <cellStyle name="Millares 2 2 4 4 5 3" xfId="20506" xr:uid="{5CEDAA10-AE8D-403B-968C-6720E56528D0}"/>
    <cellStyle name="Millares 2 2 4 4 5 3 2" xfId="42009" xr:uid="{2558D934-92A9-4032-A3BE-06028A6157D1}"/>
    <cellStyle name="Millares 2 2 4 4 5 4" xfId="27111" xr:uid="{6234CFCE-0A1A-4462-B08A-E310406880C4}"/>
    <cellStyle name="Millares 2 2 4 4 5 5" xfId="48614" xr:uid="{BA2A87C5-08D2-44E6-A7A3-3F8ABB4CA55C}"/>
    <cellStyle name="Millares 2 2 4 4 5 6" xfId="55218" xr:uid="{7ED78C00-5295-4B11-9A29-92DAEA035607}"/>
    <cellStyle name="Millares 2 2 4 4 6" xfId="7246" xr:uid="{CAB14499-9285-4ADF-A927-D4C7E74EC124}"/>
    <cellStyle name="Millares 2 2 4 4 6 2" xfId="28749" xr:uid="{3E3D7507-49F1-471D-8AC7-6DEDDC24B3C1}"/>
    <cellStyle name="Millares 2 2 4 4 7" xfId="8903" xr:uid="{FAD36891-B007-4C50-9533-42E3C150BC6E}"/>
    <cellStyle name="Millares 2 2 4 4 7 2" xfId="30406" xr:uid="{E28092DB-4226-40D3-90D9-F4E93B98C667}"/>
    <cellStyle name="Millares 2 2 4 4 8" xfId="15538" xr:uid="{EDE25932-05A9-43B0-B816-583C91E4D543}"/>
    <cellStyle name="Millares 2 2 4 4 8 2" xfId="37041" xr:uid="{355FE745-F2A2-47DF-AE18-B5A4EABF8162}"/>
    <cellStyle name="Millares 2 2 4 4 9" xfId="22143" xr:uid="{F85106A3-A569-4DAA-9EAE-003B62677307}"/>
    <cellStyle name="Millares 2 2 4 5" xfId="905" xr:uid="{458258D5-0328-4623-A248-226B23174208}"/>
    <cellStyle name="Millares 2 2 4 5 2" xfId="3734" xr:uid="{3C6F1A50-F4F7-4891-ABFA-2221F605BA20}"/>
    <cellStyle name="Millares 2 2 4 5 2 2" xfId="12000" xr:uid="{A2B9CEF6-CD2F-4531-910F-95A794EC807B}"/>
    <cellStyle name="Millares 2 2 4 5 2 2 2" xfId="33503" xr:uid="{CE13952B-E515-47FA-9DA7-D8CB4A66B91B}"/>
    <cellStyle name="Millares 2 2 4 5 2 3" xfId="18635" xr:uid="{0781558F-4050-40E8-B6A4-40B53FA5C9A6}"/>
    <cellStyle name="Millares 2 2 4 5 2 3 2" xfId="40138" xr:uid="{0BCD8208-7CE6-4BCD-9230-81BD2292E46C}"/>
    <cellStyle name="Millares 2 2 4 5 2 4" xfId="25240" xr:uid="{1F5B7296-CB42-4228-901A-E703F55EE900}"/>
    <cellStyle name="Millares 2 2 4 5 2 5" xfId="46743" xr:uid="{69CA5591-92BD-45DA-9F7E-8EC635A8D522}"/>
    <cellStyle name="Millares 2 2 4 5 2 6" xfId="53347" xr:uid="{63F5A2EE-5179-44D9-ABB8-BAAEBD058754}"/>
    <cellStyle name="Millares 2 2 4 5 3" xfId="5873" xr:uid="{FAB87E2E-32B6-40B9-9999-51690909B4F2}"/>
    <cellStyle name="Millares 2 2 4 5 3 2" xfId="14139" xr:uid="{9FFCC445-5222-419C-A795-9524410E7563}"/>
    <cellStyle name="Millares 2 2 4 5 3 2 2" xfId="35642" xr:uid="{38FCB3DB-AFCC-49B1-90E1-ED3C288505D3}"/>
    <cellStyle name="Millares 2 2 4 5 3 3" xfId="20774" xr:uid="{D8D5FB50-C4E6-476F-98A9-B875B97CF4BA}"/>
    <cellStyle name="Millares 2 2 4 5 3 3 2" xfId="42277" xr:uid="{61121D61-1672-4B0B-929F-4ADD29944265}"/>
    <cellStyle name="Millares 2 2 4 5 3 4" xfId="27379" xr:uid="{8AF5C7A4-6D9A-4562-98E1-7411F6B5E08C}"/>
    <cellStyle name="Millares 2 2 4 5 3 5" xfId="48882" xr:uid="{437509B7-FB74-4F2F-9C13-23CA6D94A81A}"/>
    <cellStyle name="Millares 2 2 4 5 3 6" xfId="55486" xr:uid="{B86D0343-E7E9-483D-9527-83E74DA0252C}"/>
    <cellStyle name="Millares 2 2 4 5 4" xfId="7514" xr:uid="{A875F0FD-1CD6-4ABC-9B51-A6CFD5298866}"/>
    <cellStyle name="Millares 2 2 4 5 4 2" xfId="29017" xr:uid="{6B224EB6-FEAC-499F-B6FA-B8E8E1FD61DD}"/>
    <cellStyle name="Millares 2 2 4 5 5" xfId="9171" xr:uid="{0BA92AC8-518C-4BC1-BC25-07DB1E876121}"/>
    <cellStyle name="Millares 2 2 4 5 5 2" xfId="30674" xr:uid="{4607AA92-AAA6-4465-B1AF-A13E13BD8CCC}"/>
    <cellStyle name="Millares 2 2 4 5 6" xfId="15806" xr:uid="{C19B0B23-75FC-4940-B87F-597AA94B9F5D}"/>
    <cellStyle name="Millares 2 2 4 5 6 2" xfId="37309" xr:uid="{D8BF4766-8BEC-402C-8269-766B05BA849B}"/>
    <cellStyle name="Millares 2 2 4 5 7" xfId="22411" xr:uid="{9FE0F05A-E2AB-4FFB-900C-E54F57446BD8}"/>
    <cellStyle name="Millares 2 2 4 5 8" xfId="43914" xr:uid="{80C088DF-6E1E-4CA7-89CA-E40ED5C9DB90}"/>
    <cellStyle name="Millares 2 2 4 5 9" xfId="50518" xr:uid="{0D5ED61E-610A-42B3-9DD4-D08F7F753726}"/>
    <cellStyle name="Millares 2 2 4 6" xfId="1166" xr:uid="{90941CA2-02FC-4992-8619-D87A03944D07}"/>
    <cellStyle name="Millares 2 2 4 6 2" xfId="3995" xr:uid="{C1F4FCA4-E440-454F-BEBF-CF72BD2FF87C}"/>
    <cellStyle name="Millares 2 2 4 6 2 2" xfId="12261" xr:uid="{2BB4FC9C-CA23-404E-982A-BB53865891A4}"/>
    <cellStyle name="Millares 2 2 4 6 2 2 2" xfId="33764" xr:uid="{9528DE12-2BC9-44DF-A395-4D26150CB4AB}"/>
    <cellStyle name="Millares 2 2 4 6 2 3" xfId="18896" xr:uid="{A543EA0B-BBDC-4A6F-BC3B-F1592A1A3CEC}"/>
    <cellStyle name="Millares 2 2 4 6 2 3 2" xfId="40399" xr:uid="{EDE2B80A-4E28-4728-97FC-3CE94CE1BDBC}"/>
    <cellStyle name="Millares 2 2 4 6 2 4" xfId="25501" xr:uid="{A9A2BAA9-5C9D-4B17-BA66-E8F4ABB7F0D7}"/>
    <cellStyle name="Millares 2 2 4 6 2 5" xfId="47004" xr:uid="{4DE530A4-22CB-4AE5-BA58-1DB42ADACF37}"/>
    <cellStyle name="Millares 2 2 4 6 2 6" xfId="53608" xr:uid="{93071145-B244-4F7B-82A7-7F3BAF76BBA1}"/>
    <cellStyle name="Millares 2 2 4 6 3" xfId="6134" xr:uid="{575F4B5E-07E5-4A6D-8166-DC564482D882}"/>
    <cellStyle name="Millares 2 2 4 6 3 2" xfId="14400" xr:uid="{17EFB284-7291-4619-8AD7-DBB9E572E420}"/>
    <cellStyle name="Millares 2 2 4 6 3 2 2" xfId="35903" xr:uid="{5AB1CDC1-DAC0-470D-B106-0B86FE537CFD}"/>
    <cellStyle name="Millares 2 2 4 6 3 3" xfId="21035" xr:uid="{6C73E251-6D88-4C92-9B7C-4DFA0D99EF5E}"/>
    <cellStyle name="Millares 2 2 4 6 3 3 2" xfId="42538" xr:uid="{2004F0E9-8310-4F10-8775-8512F761E32D}"/>
    <cellStyle name="Millares 2 2 4 6 3 4" xfId="27640" xr:uid="{2A54F804-3494-4BBB-85E3-AB2BC6FB3908}"/>
    <cellStyle name="Millares 2 2 4 6 3 5" xfId="49143" xr:uid="{4E2F9D19-6CDD-4854-B8FF-E49612A2127C}"/>
    <cellStyle name="Millares 2 2 4 6 3 6" xfId="55747" xr:uid="{EC5F7622-5008-4683-B40C-42ED6B3BBC16}"/>
    <cellStyle name="Millares 2 2 4 6 4" xfId="7775" xr:uid="{F70EA6D4-97A4-491E-AE2B-571708F15A29}"/>
    <cellStyle name="Millares 2 2 4 6 4 2" xfId="29278" xr:uid="{1E1073EC-B548-4BDF-841E-6350F5C828DE}"/>
    <cellStyle name="Millares 2 2 4 6 5" xfId="9432" xr:uid="{ADF864E5-75DB-4B35-8F1C-C24500FE60EA}"/>
    <cellStyle name="Millares 2 2 4 6 5 2" xfId="30935" xr:uid="{8B74E0F6-81A7-4267-90F2-DE3D4DE428AF}"/>
    <cellStyle name="Millares 2 2 4 6 6" xfId="16067" xr:uid="{8D5FC297-0F51-47DE-A7B0-82950AA8FDB1}"/>
    <cellStyle name="Millares 2 2 4 6 6 2" xfId="37570" xr:uid="{55D92D46-4730-48A8-8196-EA4E4C50D957}"/>
    <cellStyle name="Millares 2 2 4 6 7" xfId="22672" xr:uid="{A3B7A5B1-CEBA-4862-94DB-8093B4BA628F}"/>
    <cellStyle name="Millares 2 2 4 6 8" xfId="44175" xr:uid="{FFCBC503-C96B-466E-9FEB-36AE4743EE63}"/>
    <cellStyle name="Millares 2 2 4 6 9" xfId="50779" xr:uid="{E6143063-B50C-4BFD-AFDC-AF4853B1FE98}"/>
    <cellStyle name="Millares 2 2 4 7" xfId="1854" xr:uid="{3A16F8ED-9688-479D-A959-6C53510801B8}"/>
    <cellStyle name="Millares 2 2 4 7 2" xfId="10120" xr:uid="{17707503-2566-47EE-AC36-AE9E6C029125}"/>
    <cellStyle name="Millares 2 2 4 7 2 2" xfId="31623" xr:uid="{10245457-E826-446C-B69F-88EE00C98BC3}"/>
    <cellStyle name="Millares 2 2 4 7 3" xfId="16755" xr:uid="{F2D0EC46-ABAC-4D3C-BA75-FBBEC1074D24}"/>
    <cellStyle name="Millares 2 2 4 7 3 2" xfId="38258" xr:uid="{05102F65-A8CB-4584-9AEC-D7034394B43E}"/>
    <cellStyle name="Millares 2 2 4 7 4" xfId="23360" xr:uid="{8CEE520A-8811-4B0B-BF36-E06135C1600A}"/>
    <cellStyle name="Millares 2 2 4 7 5" xfId="44863" xr:uid="{0451E740-7BD4-44ED-B381-BF46A39803DF}"/>
    <cellStyle name="Millares 2 2 4 7 6" xfId="51467" xr:uid="{9BAFA0FC-6970-4E53-B162-323D3DC745A4}"/>
    <cellStyle name="Millares 2 2 4 8" xfId="2539" xr:uid="{8471FDE2-778B-4199-A74A-BDBB61E25970}"/>
    <cellStyle name="Millares 2 2 4 8 2" xfId="10805" xr:uid="{A89E61A2-45E5-4F8D-B158-9A2F1DD8F525}"/>
    <cellStyle name="Millares 2 2 4 8 2 2" xfId="32308" xr:uid="{4E020369-49A9-4CC0-B6D1-909D1A32B148}"/>
    <cellStyle name="Millares 2 2 4 8 3" xfId="17440" xr:uid="{4E8C3B56-9EBF-42DE-934B-2200B9FAA003}"/>
    <cellStyle name="Millares 2 2 4 8 3 2" xfId="38943" xr:uid="{1DFEA2BF-C931-45EF-9DDC-DD9FD2333D68}"/>
    <cellStyle name="Millares 2 2 4 8 4" xfId="24045" xr:uid="{98791E92-DB2C-4DBE-960D-505A9AA94297}"/>
    <cellStyle name="Millares 2 2 4 8 5" xfId="45548" xr:uid="{2A35931D-3C06-44D5-A77F-AA1DB5E6CE10}"/>
    <cellStyle name="Millares 2 2 4 8 6" xfId="52152" xr:uid="{A8DB20B8-F50C-47D5-A7D1-FBB62F349B74}"/>
    <cellStyle name="Millares 2 2 4 9" xfId="3050" xr:uid="{5A6AC7C7-D54B-4CCB-A2C0-131DC177E56B}"/>
    <cellStyle name="Millares 2 2 4 9 2" xfId="11316" xr:uid="{113B19DD-AE8E-496C-849D-D53106861475}"/>
    <cellStyle name="Millares 2 2 4 9 2 2" xfId="32819" xr:uid="{90D9BC68-A3E5-42CC-831C-5D88358122B1}"/>
    <cellStyle name="Millares 2 2 4 9 3" xfId="17951" xr:uid="{BF65EB7D-7AAC-480E-A17E-F708BDE9DCFB}"/>
    <cellStyle name="Millares 2 2 4 9 3 2" xfId="39454" xr:uid="{D7B41EA3-234E-44EA-ACA2-9C77E59F27C9}"/>
    <cellStyle name="Millares 2 2 4 9 4" xfId="24556" xr:uid="{11467FE1-A583-48D0-979E-6A2E7804E1ED}"/>
    <cellStyle name="Millares 2 2 4 9 5" xfId="46059" xr:uid="{EBEDEF17-919C-4945-AAAC-443694EF41A6}"/>
    <cellStyle name="Millares 2 2 4 9 6" xfId="52663" xr:uid="{4C4D0492-9081-4BE0-A19C-B5775288F1FD}"/>
    <cellStyle name="Millares 2 2 5" xfId="207" xr:uid="{92D3B991-EC42-4167-A344-DDAC5ABC4930}"/>
    <cellStyle name="Millares 2 2 5 10" xfId="4726" xr:uid="{3CFD5E96-AD24-45EA-9DBC-87826877A51C}"/>
    <cellStyle name="Millares 2 2 5 10 2" xfId="12992" xr:uid="{E744631D-A364-4E13-A3D2-1E734CAE4342}"/>
    <cellStyle name="Millares 2 2 5 10 2 2" xfId="34495" xr:uid="{C5C347D7-7F60-46E3-B5CF-F934B24448EC}"/>
    <cellStyle name="Millares 2 2 5 10 3" xfId="19627" xr:uid="{D8459AF0-4110-4B1F-8793-5970FF006261}"/>
    <cellStyle name="Millares 2 2 5 10 3 2" xfId="41130" xr:uid="{4E420DB4-2392-4DB1-AA09-CFFD3997E567}"/>
    <cellStyle name="Millares 2 2 5 10 4" xfId="26232" xr:uid="{EF547031-BF53-4BC6-AFFA-841AB988526B}"/>
    <cellStyle name="Millares 2 2 5 10 5" xfId="47735" xr:uid="{FD3B2E68-CAAB-4E53-A4F9-C83F0BF1324E}"/>
    <cellStyle name="Millares 2 2 5 10 6" xfId="54339" xr:uid="{06CA6067-FCF9-4795-B96A-B83A4C55E7B5}"/>
    <cellStyle name="Millares 2 2 5 11" xfId="5229" xr:uid="{87FAC046-B632-432E-A418-5016563F0B10}"/>
    <cellStyle name="Millares 2 2 5 11 2" xfId="13495" xr:uid="{7191F67F-49C5-4796-AB2C-95D3CAA7BFBA}"/>
    <cellStyle name="Millares 2 2 5 11 2 2" xfId="34998" xr:uid="{7F7939C2-47EB-4B87-B600-F491A66BBE94}"/>
    <cellStyle name="Millares 2 2 5 11 3" xfId="20130" xr:uid="{A4777CB4-0756-407E-962A-31446F9186BE}"/>
    <cellStyle name="Millares 2 2 5 11 3 2" xfId="41633" xr:uid="{344AA2C5-BFCF-4E19-A4DF-047DD115F8DC}"/>
    <cellStyle name="Millares 2 2 5 11 4" xfId="26735" xr:uid="{AEFAD956-78AF-4A0A-93BB-D08CB2540DE4}"/>
    <cellStyle name="Millares 2 2 5 11 5" xfId="48238" xr:uid="{7925CCB5-C5C9-49FA-8D44-006E13B84AF2}"/>
    <cellStyle name="Millares 2 2 5 11 6" xfId="54842" xr:uid="{21D1D73C-D24E-442B-93E0-5317E7B990EB}"/>
    <cellStyle name="Millares 2 2 5 12" xfId="6870" xr:uid="{D67D2421-3C90-4075-8DE5-6E28AD794BD0}"/>
    <cellStyle name="Millares 2 2 5 12 2" xfId="28373" xr:uid="{9E479563-CB04-4F21-8693-64244CC1ABFA}"/>
    <cellStyle name="Millares 2 2 5 13" xfId="8524" xr:uid="{6DC200FF-F84F-4DD0-A1EA-E566656983B5}"/>
    <cellStyle name="Millares 2 2 5 13 2" xfId="30027" xr:uid="{663AB206-AD2A-4DDD-B959-2F0D7B04A1F3}"/>
    <cellStyle name="Millares 2 2 5 14" xfId="15163" xr:uid="{0C76B2E8-B056-4AEB-B0F1-DB906E338D0F}"/>
    <cellStyle name="Millares 2 2 5 14 2" xfId="36666" xr:uid="{260E6273-861B-4187-886F-EDAAA5B670C6}"/>
    <cellStyle name="Millares 2 2 5 15" xfId="21768" xr:uid="{0C650D45-8448-431D-AC72-32657F497C95}"/>
    <cellStyle name="Millares 2 2 5 16" xfId="43271" xr:uid="{BF57AF1E-1223-450F-A0EA-96D18D2FB090}"/>
    <cellStyle name="Millares 2 2 5 17" xfId="49875" xr:uid="{B071AF7E-8F49-4A71-BAC1-38AD10C53599}"/>
    <cellStyle name="Millares 2 2 5 2" xfId="522" xr:uid="{FC77F852-675C-4630-83E3-845C9E0FA8F4}"/>
    <cellStyle name="Millares 2 2 5 2 10" xfId="7133" xr:uid="{C50FD473-C341-43BE-A220-80A2E02277C4}"/>
    <cellStyle name="Millares 2 2 5 2 10 2" xfId="28636" xr:uid="{DA3C0240-229C-4276-9ABD-CC33187CB133}"/>
    <cellStyle name="Millares 2 2 5 2 11" xfId="8789" xr:uid="{46B791BA-2626-48D0-B4F1-B3D73CFC2561}"/>
    <cellStyle name="Millares 2 2 5 2 11 2" xfId="30292" xr:uid="{8BA60503-6340-4C49-9ED4-9819ED81B89F}"/>
    <cellStyle name="Millares 2 2 5 2 12" xfId="15425" xr:uid="{2460E456-4B6D-4B09-8711-74E97ABF18EC}"/>
    <cellStyle name="Millares 2 2 5 2 12 2" xfId="36928" xr:uid="{1B1C5319-4748-4CE7-A1B7-82C725D61129}"/>
    <cellStyle name="Millares 2 2 5 2 13" xfId="22030" xr:uid="{8118D6DF-CEB7-4616-BB00-3FDC78A7A1DB}"/>
    <cellStyle name="Millares 2 2 5 2 14" xfId="43533" xr:uid="{FB57F746-E30A-4189-ADC9-82F33A04AC11}"/>
    <cellStyle name="Millares 2 2 5 2 15" xfId="50137" xr:uid="{EBB88DDD-69A7-4C1A-8194-62D3FA1925E1}"/>
    <cellStyle name="Millares 2 2 5 2 2" xfId="804" xr:uid="{F5ED252F-0923-458A-B7F7-1507D36033E7}"/>
    <cellStyle name="Millares 2 2 5 2 2 10" xfId="15705" xr:uid="{8B148BB5-98BC-47CF-A818-F691BF46385A}"/>
    <cellStyle name="Millares 2 2 5 2 2 10 2" xfId="37208" xr:uid="{94405F23-522F-471C-B0F0-38CEE98EB9B6}"/>
    <cellStyle name="Millares 2 2 5 2 2 11" xfId="22310" xr:uid="{C88BE628-BF60-4720-ADAD-347ADB23DF4F}"/>
    <cellStyle name="Millares 2 2 5 2 2 12" xfId="43813" xr:uid="{EEA79476-13B2-4FFF-9681-C01E8FE92F06}"/>
    <cellStyle name="Millares 2 2 5 2 2 13" xfId="50417" xr:uid="{73F96D11-23DD-4758-9BE3-D388777AC3BE}"/>
    <cellStyle name="Millares 2 2 5 2 2 2" xfId="1750" xr:uid="{F0FAC41D-365D-4B4D-BF1F-99E737F9F3A8}"/>
    <cellStyle name="Millares 2 2 5 2 2 2 2" xfId="4579" xr:uid="{05601E2E-464A-4953-B884-735334D30401}"/>
    <cellStyle name="Millares 2 2 5 2 2 2 2 2" xfId="12845" xr:uid="{1444450A-8D92-4047-BF77-9D38AB345B21}"/>
    <cellStyle name="Millares 2 2 5 2 2 2 2 2 2" xfId="34348" xr:uid="{C946F024-AEA5-4C69-836E-489796E62F10}"/>
    <cellStyle name="Millares 2 2 5 2 2 2 2 3" xfId="19480" xr:uid="{E93217C6-20DA-40EC-8BF0-AAA42A2F4536}"/>
    <cellStyle name="Millares 2 2 5 2 2 2 2 3 2" xfId="40983" xr:uid="{B42BB549-4132-4A53-B68D-324D8C546F51}"/>
    <cellStyle name="Millares 2 2 5 2 2 2 2 4" xfId="26085" xr:uid="{95BE969E-F7CC-477A-BC38-386B3CD821B1}"/>
    <cellStyle name="Millares 2 2 5 2 2 2 2 5" xfId="47588" xr:uid="{88E27255-0E82-4286-B029-C768FF3C9658}"/>
    <cellStyle name="Millares 2 2 5 2 2 2 2 6" xfId="54192" xr:uid="{2D30B739-E38D-4F7F-A0DD-3F974A32724B}"/>
    <cellStyle name="Millares 2 2 5 2 2 2 3" xfId="6718" xr:uid="{EE1A9EBE-A0C6-40E6-AFF8-0A6B8EC73A7F}"/>
    <cellStyle name="Millares 2 2 5 2 2 2 3 2" xfId="14984" xr:uid="{33554306-6588-436C-A18B-AFA6AA477F9F}"/>
    <cellStyle name="Millares 2 2 5 2 2 2 3 2 2" xfId="36487" xr:uid="{F90A844D-3385-4AB4-AD44-FC2BFD6BE51C}"/>
    <cellStyle name="Millares 2 2 5 2 2 2 3 3" xfId="21619" xr:uid="{0C53181E-6790-41B5-864B-CFB24B711B93}"/>
    <cellStyle name="Millares 2 2 5 2 2 2 3 3 2" xfId="43122" xr:uid="{29240E31-7134-464C-9974-0D57BF0C13C1}"/>
    <cellStyle name="Millares 2 2 5 2 2 2 3 4" xfId="28224" xr:uid="{95052E66-C0B9-4A0A-9916-195E8545326A}"/>
    <cellStyle name="Millares 2 2 5 2 2 2 3 5" xfId="49727" xr:uid="{E255A322-F2EE-4554-9E27-060BE013DBCE}"/>
    <cellStyle name="Millares 2 2 5 2 2 2 3 6" xfId="56331" xr:uid="{D16DA8D5-552C-46A8-8A0C-AB3E38132020}"/>
    <cellStyle name="Millares 2 2 5 2 2 2 4" xfId="8359" xr:uid="{910AAA70-EEB8-4568-ACEF-78D92D6ED8CF}"/>
    <cellStyle name="Millares 2 2 5 2 2 2 4 2" xfId="29862" xr:uid="{90F4F412-529B-4373-977E-6A716413B2A5}"/>
    <cellStyle name="Millares 2 2 5 2 2 2 5" xfId="10016" xr:uid="{727FFCC2-4E78-4A04-BD2B-815A972E95CD}"/>
    <cellStyle name="Millares 2 2 5 2 2 2 5 2" xfId="31519" xr:uid="{8DC2C6A3-A42A-4574-A21B-75085B9B87DB}"/>
    <cellStyle name="Millares 2 2 5 2 2 2 6" xfId="16651" xr:uid="{4428D5C0-E1F3-481B-BC3C-396665156CB1}"/>
    <cellStyle name="Millares 2 2 5 2 2 2 6 2" xfId="38154" xr:uid="{9ED82C97-B2AE-4A7D-82CA-979A186E69CE}"/>
    <cellStyle name="Millares 2 2 5 2 2 2 7" xfId="23256" xr:uid="{B2242109-9346-4C11-8FBE-1DADF98C4923}"/>
    <cellStyle name="Millares 2 2 5 2 2 2 8" xfId="44759" xr:uid="{07D3ED13-C639-4DAD-9AE3-20B5DB368282}"/>
    <cellStyle name="Millares 2 2 5 2 2 2 9" xfId="51363" xr:uid="{13378A3E-BE56-4ED6-9D2D-5D9264A40BA4}"/>
    <cellStyle name="Millares 2 2 5 2 2 3" xfId="2437" xr:uid="{B93D9F1E-A582-4EE4-90CC-2BF4BF7F116A}"/>
    <cellStyle name="Millares 2 2 5 2 2 3 2" xfId="10703" xr:uid="{B484F052-46AD-4ECA-8AD8-9272844324F0}"/>
    <cellStyle name="Millares 2 2 5 2 2 3 2 2" xfId="32206" xr:uid="{F0568BBA-7C05-4A2E-84B9-B93789F819E7}"/>
    <cellStyle name="Millares 2 2 5 2 2 3 3" xfId="17338" xr:uid="{D27ECA10-9FD6-4705-84EC-D7B8E82C119B}"/>
    <cellStyle name="Millares 2 2 5 2 2 3 3 2" xfId="38841" xr:uid="{CA37B492-0066-4DDE-BE22-2598FFA9F87D}"/>
    <cellStyle name="Millares 2 2 5 2 2 3 4" xfId="23943" xr:uid="{081D58B4-D84D-4A50-9BB6-D7C91733F18D}"/>
    <cellStyle name="Millares 2 2 5 2 2 3 5" xfId="45446" xr:uid="{E59C5F8C-5534-4FA9-8C73-353BFC59AAE1}"/>
    <cellStyle name="Millares 2 2 5 2 2 3 6" xfId="52050" xr:uid="{B725E4E1-E85B-4FE8-AF18-BCD88D2E15A5}"/>
    <cellStyle name="Millares 2 2 5 2 2 4" xfId="2954" xr:uid="{F57AA807-9863-4079-A938-0EEAC278A551}"/>
    <cellStyle name="Millares 2 2 5 2 2 4 2" xfId="11220" xr:uid="{0DA8469D-33D9-45F7-A8F7-2BB66738E9F1}"/>
    <cellStyle name="Millares 2 2 5 2 2 4 2 2" xfId="32723" xr:uid="{E45BEDC7-32F5-46C5-A6A2-3AB6D2AFF0D9}"/>
    <cellStyle name="Millares 2 2 5 2 2 4 3" xfId="17855" xr:uid="{3D10DBA8-04DE-4D74-915D-D29F7A15F190}"/>
    <cellStyle name="Millares 2 2 5 2 2 4 3 2" xfId="39358" xr:uid="{C0CE576D-AB6D-4BA8-9155-8C68CB329BB8}"/>
    <cellStyle name="Millares 2 2 5 2 2 4 4" xfId="24460" xr:uid="{74B6311F-2AE3-4F80-8F68-B4A711699F7F}"/>
    <cellStyle name="Millares 2 2 5 2 2 4 5" xfId="45963" xr:uid="{F5D57B69-39FA-4A61-A155-BF673F8480F3}"/>
    <cellStyle name="Millares 2 2 5 2 2 4 6" xfId="52567" xr:uid="{233AB868-FA7D-4ECB-9066-98A1E59C6CCE}"/>
    <cellStyle name="Millares 2 2 5 2 2 5" xfId="3633" xr:uid="{EBF3249A-ABCF-43A3-A01B-C4E1EF8CF68E}"/>
    <cellStyle name="Millares 2 2 5 2 2 5 2" xfId="11899" xr:uid="{38CDAA6E-82DC-4634-85A7-771FB6AFD79F}"/>
    <cellStyle name="Millares 2 2 5 2 2 5 2 2" xfId="33402" xr:uid="{E5C8E590-C4B5-4EA4-808E-6B6262A4CD01}"/>
    <cellStyle name="Millares 2 2 5 2 2 5 3" xfId="18534" xr:uid="{F202717B-87C9-4CFF-87AA-D7BF688A3974}"/>
    <cellStyle name="Millares 2 2 5 2 2 5 3 2" xfId="40037" xr:uid="{42A26F3C-4624-4E00-8127-4D42BCF29107}"/>
    <cellStyle name="Millares 2 2 5 2 2 5 4" xfId="25139" xr:uid="{BB43D4D3-9564-40B1-BB7A-5FAE7E15C97F}"/>
    <cellStyle name="Millares 2 2 5 2 2 5 5" xfId="46642" xr:uid="{3114B53C-D69B-4C88-8CF7-7463DD978BD1}"/>
    <cellStyle name="Millares 2 2 5 2 2 5 6" xfId="53246" xr:uid="{756B9218-81D9-4AFE-BCBD-76C5FA2DD352}"/>
    <cellStyle name="Millares 2 2 5 2 2 6" xfId="5098" xr:uid="{114EA3B1-00C5-4E16-A0FA-10229918B013}"/>
    <cellStyle name="Millares 2 2 5 2 2 6 2" xfId="13364" xr:uid="{4E095F8F-E9D6-4939-ADCB-E6CC46158E70}"/>
    <cellStyle name="Millares 2 2 5 2 2 6 2 2" xfId="34867" xr:uid="{ACC5207C-AE93-496A-9361-FBB36DF32FDA}"/>
    <cellStyle name="Millares 2 2 5 2 2 6 3" xfId="19999" xr:uid="{C96081BD-DBD6-4AA0-BF2F-9B28A6470F93}"/>
    <cellStyle name="Millares 2 2 5 2 2 6 3 2" xfId="41502" xr:uid="{A46AC554-22A2-4C23-AFCB-850CE8C84C20}"/>
    <cellStyle name="Millares 2 2 5 2 2 6 4" xfId="26604" xr:uid="{9DD19C04-89D4-4D09-B4AB-78DD44BD0323}"/>
    <cellStyle name="Millares 2 2 5 2 2 6 5" xfId="48107" xr:uid="{DC188E17-DD78-406F-9D7D-E4340C08E7A7}"/>
    <cellStyle name="Millares 2 2 5 2 2 6 6" xfId="54711" xr:uid="{C25A4EC0-7FE3-44E5-8847-20D1F3BD1A49}"/>
    <cellStyle name="Millares 2 2 5 2 2 7" xfId="5772" xr:uid="{C605E200-58E4-4FD4-AEB5-F78C5B625572}"/>
    <cellStyle name="Millares 2 2 5 2 2 7 2" xfId="14038" xr:uid="{1AAD0BF5-DB09-40C9-89DF-7F46D5833541}"/>
    <cellStyle name="Millares 2 2 5 2 2 7 2 2" xfId="35541" xr:uid="{A9906AF0-34A4-4B33-A9E7-18E871CF86E5}"/>
    <cellStyle name="Millares 2 2 5 2 2 7 3" xfId="20673" xr:uid="{1AEF7950-2030-4147-A518-3C44B83D30FE}"/>
    <cellStyle name="Millares 2 2 5 2 2 7 3 2" xfId="42176" xr:uid="{927ECB19-3807-4542-99CF-1D112541B593}"/>
    <cellStyle name="Millares 2 2 5 2 2 7 4" xfId="27278" xr:uid="{100C7261-3D87-4E31-A7C3-36878F7D3D5F}"/>
    <cellStyle name="Millares 2 2 5 2 2 7 5" xfId="48781" xr:uid="{0C1EEDBC-699F-48DA-BF00-ED21E964E9DF}"/>
    <cellStyle name="Millares 2 2 5 2 2 7 6" xfId="55385" xr:uid="{8DA1010E-2C05-4124-99B9-E09B793DA06D}"/>
    <cellStyle name="Millares 2 2 5 2 2 8" xfId="7413" xr:uid="{ADA7DC93-DD0E-41EC-8DBB-98FB9C99C365}"/>
    <cellStyle name="Millares 2 2 5 2 2 8 2" xfId="28916" xr:uid="{0BF36913-650F-4F69-B61D-F31380BC1303}"/>
    <cellStyle name="Millares 2 2 5 2 2 9" xfId="9070" xr:uid="{FC4951DA-0A0B-4DB3-A2B4-41A257B4F809}"/>
    <cellStyle name="Millares 2 2 5 2 2 9 2" xfId="30573" xr:uid="{9FB7E596-C86C-4438-A511-1D69F5746A68}"/>
    <cellStyle name="Millares 2 2 5 2 3" xfId="1074" xr:uid="{FC774B9F-7F69-4FAF-8D38-AF60A3D925CF}"/>
    <cellStyle name="Millares 2 2 5 2 3 2" xfId="3903" xr:uid="{595D6E5E-DC48-490F-93F8-94E812D4BED1}"/>
    <cellStyle name="Millares 2 2 5 2 3 2 2" xfId="12169" xr:uid="{23B3FCBB-96B6-4A6B-A7D3-81788AA5D4DA}"/>
    <cellStyle name="Millares 2 2 5 2 3 2 2 2" xfId="33672" xr:uid="{9C1176DA-3BEB-4525-818F-366FCCA6620D}"/>
    <cellStyle name="Millares 2 2 5 2 3 2 3" xfId="18804" xr:uid="{4B6591AD-57AF-4A8E-A5E6-35AF1FE6F48E}"/>
    <cellStyle name="Millares 2 2 5 2 3 2 3 2" xfId="40307" xr:uid="{F8FEF66D-277F-48DC-8061-FDAB86350B59}"/>
    <cellStyle name="Millares 2 2 5 2 3 2 4" xfId="25409" xr:uid="{6703BFF5-1843-412E-AFD8-B69E6CA653B2}"/>
    <cellStyle name="Millares 2 2 5 2 3 2 5" xfId="46912" xr:uid="{71913043-F387-44FF-A79A-62A32D024A3A}"/>
    <cellStyle name="Millares 2 2 5 2 3 2 6" xfId="53516" xr:uid="{E9905A36-7545-49FE-B1C6-837A3285A9AD}"/>
    <cellStyle name="Millares 2 2 5 2 3 3" xfId="6042" xr:uid="{4FB9245E-C36A-493D-9FA6-771D52211BA6}"/>
    <cellStyle name="Millares 2 2 5 2 3 3 2" xfId="14308" xr:uid="{A4B44E99-52D4-4F9E-907E-0326ABA85F1A}"/>
    <cellStyle name="Millares 2 2 5 2 3 3 2 2" xfId="35811" xr:uid="{E3CEDCAB-492C-4E10-9E6E-AD2D1E9FC40F}"/>
    <cellStyle name="Millares 2 2 5 2 3 3 3" xfId="20943" xr:uid="{3560938D-EE54-48E8-9F5A-0EDEE5555927}"/>
    <cellStyle name="Millares 2 2 5 2 3 3 3 2" xfId="42446" xr:uid="{A6CCDE6F-C6C0-409B-B532-85CF70E93FF9}"/>
    <cellStyle name="Millares 2 2 5 2 3 3 4" xfId="27548" xr:uid="{44898870-1CD6-4215-8CC4-1B8ECCACB8A0}"/>
    <cellStyle name="Millares 2 2 5 2 3 3 5" xfId="49051" xr:uid="{DD46374F-A1F5-4696-8B19-45D7A2EC7327}"/>
    <cellStyle name="Millares 2 2 5 2 3 3 6" xfId="55655" xr:uid="{621614FD-D770-40CB-8753-CBFEF1728A13}"/>
    <cellStyle name="Millares 2 2 5 2 3 4" xfId="7683" xr:uid="{9B4C08ED-5CB5-4E00-AC23-FACC038961EA}"/>
    <cellStyle name="Millares 2 2 5 2 3 4 2" xfId="29186" xr:uid="{80D03E86-6204-434B-AE21-E46084A53B26}"/>
    <cellStyle name="Millares 2 2 5 2 3 5" xfId="9340" xr:uid="{9C4DE3E6-800D-4902-8D10-6E4097341180}"/>
    <cellStyle name="Millares 2 2 5 2 3 5 2" xfId="30843" xr:uid="{A4414D39-B5B3-464B-ACBA-F861F798BBB8}"/>
    <cellStyle name="Millares 2 2 5 2 3 6" xfId="15975" xr:uid="{E9BA499C-CDAD-4FDC-BFF5-B3CE51D35E5D}"/>
    <cellStyle name="Millares 2 2 5 2 3 6 2" xfId="37478" xr:uid="{BC04C560-C62E-4DE4-9A6A-A0A441F2B6AF}"/>
    <cellStyle name="Millares 2 2 5 2 3 7" xfId="22580" xr:uid="{F7E99A55-44B9-4A12-A57A-8F1C71F0AB28}"/>
    <cellStyle name="Millares 2 2 5 2 3 8" xfId="44083" xr:uid="{E7C15196-F5FE-4BB6-A090-CBAD765BA3D5}"/>
    <cellStyle name="Millares 2 2 5 2 3 9" xfId="50687" xr:uid="{6075CCC1-6F9C-4911-A40C-836AF9CE19BC}"/>
    <cellStyle name="Millares 2 2 5 2 4" xfId="1470" xr:uid="{194392B2-3FE6-4133-869F-94EFBB3EAFD1}"/>
    <cellStyle name="Millares 2 2 5 2 4 2" xfId="4299" xr:uid="{CC29D711-5321-45FF-82CC-3D3A997322D3}"/>
    <cellStyle name="Millares 2 2 5 2 4 2 2" xfId="12565" xr:uid="{50E85068-3916-4A50-8CB6-8ECFDEE3D0EC}"/>
    <cellStyle name="Millares 2 2 5 2 4 2 2 2" xfId="34068" xr:uid="{B13D3340-F53C-4B01-BCCE-79C4F8CAE213}"/>
    <cellStyle name="Millares 2 2 5 2 4 2 3" xfId="19200" xr:uid="{9784820A-B20B-4857-B717-F47160D2F8E9}"/>
    <cellStyle name="Millares 2 2 5 2 4 2 3 2" xfId="40703" xr:uid="{8E745516-E2EC-42A5-B496-2C120728F29C}"/>
    <cellStyle name="Millares 2 2 5 2 4 2 4" xfId="25805" xr:uid="{042D96B9-43C8-4664-9EC4-5DAC44B424FB}"/>
    <cellStyle name="Millares 2 2 5 2 4 2 5" xfId="47308" xr:uid="{A5781529-D018-4B57-9556-B993DDEF0B0C}"/>
    <cellStyle name="Millares 2 2 5 2 4 2 6" xfId="53912" xr:uid="{0298CF0E-528E-487F-BCE2-749F8BE0226F}"/>
    <cellStyle name="Millares 2 2 5 2 4 3" xfId="6438" xr:uid="{8AC752E6-8F74-4255-8827-66C61B4CF790}"/>
    <cellStyle name="Millares 2 2 5 2 4 3 2" xfId="14704" xr:uid="{F3580F49-AAF4-48F1-86ED-BECE35C6AD58}"/>
    <cellStyle name="Millares 2 2 5 2 4 3 2 2" xfId="36207" xr:uid="{7CEF9EC2-E338-44BE-9EC7-5BF049D3B5F5}"/>
    <cellStyle name="Millares 2 2 5 2 4 3 3" xfId="21339" xr:uid="{11C62AA4-D021-44BB-9C69-7AB417BC5252}"/>
    <cellStyle name="Millares 2 2 5 2 4 3 3 2" xfId="42842" xr:uid="{280DE3B4-58D0-4C72-918C-0C9D4DB2BA9C}"/>
    <cellStyle name="Millares 2 2 5 2 4 3 4" xfId="27944" xr:uid="{FF1085A2-D0C6-4999-A1C0-185E76F892A0}"/>
    <cellStyle name="Millares 2 2 5 2 4 3 5" xfId="49447" xr:uid="{95C6253C-7FA2-4D80-B5ED-EA2E9CE1C2B9}"/>
    <cellStyle name="Millares 2 2 5 2 4 3 6" xfId="56051" xr:uid="{2F350933-8904-44D1-8E14-95524FA06106}"/>
    <cellStyle name="Millares 2 2 5 2 4 4" xfId="8079" xr:uid="{72C5325C-8849-4537-8D42-5E67769F0DA2}"/>
    <cellStyle name="Millares 2 2 5 2 4 4 2" xfId="29582" xr:uid="{B2418A7A-D011-48D5-9945-1A75AFC46FCB}"/>
    <cellStyle name="Millares 2 2 5 2 4 5" xfId="9736" xr:uid="{AA59C9F5-B3A6-4B85-B356-A21D15D44FA7}"/>
    <cellStyle name="Millares 2 2 5 2 4 5 2" xfId="31239" xr:uid="{5A5F00DE-7638-4BDA-8EC6-95130E15E3DF}"/>
    <cellStyle name="Millares 2 2 5 2 4 6" xfId="16371" xr:uid="{48BDEEEB-F558-44A3-8463-ED72A338C314}"/>
    <cellStyle name="Millares 2 2 5 2 4 6 2" xfId="37874" xr:uid="{A485A9C9-6828-4F6A-BA71-E47562E8DC69}"/>
    <cellStyle name="Millares 2 2 5 2 4 7" xfId="22976" xr:uid="{9D22DFDE-443D-4D05-AE2A-E812DDEABE47}"/>
    <cellStyle name="Millares 2 2 5 2 4 8" xfId="44479" xr:uid="{D4E70718-AFAB-41C9-B362-784BDBF385B0}"/>
    <cellStyle name="Millares 2 2 5 2 4 9" xfId="51083" xr:uid="{BB3C6F0A-D010-4689-962F-36203807A939}"/>
    <cellStyle name="Millares 2 2 5 2 5" xfId="2157" xr:uid="{AE57DEAB-5F48-48D5-9414-BCE4022461DC}"/>
    <cellStyle name="Millares 2 2 5 2 5 2" xfId="10423" xr:uid="{8FA27F08-AC52-472C-8905-3A779D413D19}"/>
    <cellStyle name="Millares 2 2 5 2 5 2 2" xfId="31926" xr:uid="{19AAE279-4590-4F95-A197-73A039D65440}"/>
    <cellStyle name="Millares 2 2 5 2 5 3" xfId="17058" xr:uid="{53785F7B-FBE7-4B8E-82C8-3BCC6D9A119C}"/>
    <cellStyle name="Millares 2 2 5 2 5 3 2" xfId="38561" xr:uid="{C2120738-58A8-4F33-B9ED-291B26D3EFE4}"/>
    <cellStyle name="Millares 2 2 5 2 5 4" xfId="23663" xr:uid="{15FE54D4-1CA5-4B6D-B243-3C6ADF22AC64}"/>
    <cellStyle name="Millares 2 2 5 2 5 5" xfId="45166" xr:uid="{4971EAAD-1667-4FA3-A16E-E56CAE019DB7}"/>
    <cellStyle name="Millares 2 2 5 2 5 6" xfId="51770" xr:uid="{26FB8272-5D54-4822-9F87-5AF6366B17A6}"/>
    <cellStyle name="Millares 2 2 5 2 6" xfId="2704" xr:uid="{A72E41DA-3BEC-4B59-8EDB-EFB5B1B69440}"/>
    <cellStyle name="Millares 2 2 5 2 6 2" xfId="10970" xr:uid="{F72B9DB9-9CF4-45FE-B6CE-05AD9740BFB4}"/>
    <cellStyle name="Millares 2 2 5 2 6 2 2" xfId="32473" xr:uid="{E8929452-26FF-47C5-917C-E2BEEF2BC98D}"/>
    <cellStyle name="Millares 2 2 5 2 6 3" xfId="17605" xr:uid="{A4434821-25CF-4A4D-B7FB-CA146570BD49}"/>
    <cellStyle name="Millares 2 2 5 2 6 3 2" xfId="39108" xr:uid="{2EC13786-FCA8-443C-BC9A-AC8AC6410EFC}"/>
    <cellStyle name="Millares 2 2 5 2 6 4" xfId="24210" xr:uid="{03C60D9C-59E1-42F5-901F-E3AFA5BB05D2}"/>
    <cellStyle name="Millares 2 2 5 2 6 5" xfId="45713" xr:uid="{DF615A0A-367F-4674-8724-AAC30B134308}"/>
    <cellStyle name="Millares 2 2 5 2 6 6" xfId="52317" xr:uid="{EEAC928F-C755-46FC-859E-8CF58CF7FBFC}"/>
    <cellStyle name="Millares 2 2 5 2 7" xfId="3353" xr:uid="{BD3D8216-686B-4AC7-9073-07D9366F55C8}"/>
    <cellStyle name="Millares 2 2 5 2 7 2" xfId="11619" xr:uid="{C95DFBAA-5D02-481A-98D2-1B3D790C4D71}"/>
    <cellStyle name="Millares 2 2 5 2 7 2 2" xfId="33122" xr:uid="{E90C6A49-C77F-4309-8E9B-BC33F2C0FA74}"/>
    <cellStyle name="Millares 2 2 5 2 7 3" xfId="18254" xr:uid="{FA618322-3359-4C35-9D15-86B22FF1FAC6}"/>
    <cellStyle name="Millares 2 2 5 2 7 3 2" xfId="39757" xr:uid="{7F6C2BD3-9B58-4B3E-8498-9E8EE9668C84}"/>
    <cellStyle name="Millares 2 2 5 2 7 4" xfId="24859" xr:uid="{8AE3E961-DB63-4E6D-A8A1-249146B50EA5}"/>
    <cellStyle name="Millares 2 2 5 2 7 5" xfId="46362" xr:uid="{DFFC1E7A-2916-4FDB-9BE9-BE50439CA28E}"/>
    <cellStyle name="Millares 2 2 5 2 7 6" xfId="52966" xr:uid="{73FB188C-CAED-48CE-8906-A8B787DCF022}"/>
    <cellStyle name="Millares 2 2 5 2 8" xfId="4848" xr:uid="{E6CA4AA6-F715-4383-BFDC-C1CB3FA1BBF1}"/>
    <cellStyle name="Millares 2 2 5 2 8 2" xfId="13114" xr:uid="{C54636EF-2C5F-4386-8DF2-5F830EB87455}"/>
    <cellStyle name="Millares 2 2 5 2 8 2 2" xfId="34617" xr:uid="{844AA712-B5A4-454E-92C9-5FC94C3E79ED}"/>
    <cellStyle name="Millares 2 2 5 2 8 3" xfId="19749" xr:uid="{CD65CEE6-8BB3-4F1D-9F5D-53B7E2E5EBFE}"/>
    <cellStyle name="Millares 2 2 5 2 8 3 2" xfId="41252" xr:uid="{56B104B3-C88C-4171-BB4F-698B1F5C1B58}"/>
    <cellStyle name="Millares 2 2 5 2 8 4" xfId="26354" xr:uid="{17A8804C-E69C-45E8-9B3E-A4416D50573C}"/>
    <cellStyle name="Millares 2 2 5 2 8 5" xfId="47857" xr:uid="{0C561F8E-D546-482F-BC89-DDEBAC14094A}"/>
    <cellStyle name="Millares 2 2 5 2 8 6" xfId="54461" xr:uid="{61DE7C39-778B-495A-B2C7-659428EB7728}"/>
    <cellStyle name="Millares 2 2 5 2 9" xfId="5492" xr:uid="{BE35E53A-5AC9-46A9-8273-7FA5C815D284}"/>
    <cellStyle name="Millares 2 2 5 2 9 2" xfId="13758" xr:uid="{63E7DD81-67E0-4564-B317-6B99574340FF}"/>
    <cellStyle name="Millares 2 2 5 2 9 2 2" xfId="35261" xr:uid="{072C8936-390E-4CD2-927A-3A13826F2140}"/>
    <cellStyle name="Millares 2 2 5 2 9 3" xfId="20393" xr:uid="{449350D4-1E16-4F9C-AE50-EEB4A35FDFB4}"/>
    <cellStyle name="Millares 2 2 5 2 9 3 2" xfId="41896" xr:uid="{4F2EEEB6-8701-4FC8-BF8C-835FC9ADB538}"/>
    <cellStyle name="Millares 2 2 5 2 9 4" xfId="26998" xr:uid="{8106C183-BFE1-4AF2-B090-12DA7B1FF759}"/>
    <cellStyle name="Millares 2 2 5 2 9 5" xfId="48501" xr:uid="{2196E884-CFB5-4FC5-A58F-8C7380DC5350}"/>
    <cellStyle name="Millares 2 2 5 2 9 6" xfId="55105" xr:uid="{2774B037-C759-4EBB-A3F1-8D817E9B13D1}"/>
    <cellStyle name="Millares 2 2 5 3" xfId="394" xr:uid="{25683BA8-DEB0-4728-8ED2-FF689A8E6CF9}"/>
    <cellStyle name="Millares 2 2 5 3 10" xfId="15297" xr:uid="{58AF7602-9C84-4F44-80D7-3727989F3639}"/>
    <cellStyle name="Millares 2 2 5 3 10 2" xfId="36800" xr:uid="{9B9AE5B4-C0C2-4396-8B93-3EC6D18B306E}"/>
    <cellStyle name="Millares 2 2 5 3 11" xfId="21902" xr:uid="{5E384576-D42E-4E81-A519-00DE4E2954A9}"/>
    <cellStyle name="Millares 2 2 5 3 12" xfId="43405" xr:uid="{F9664C01-38D5-4888-AE4C-B3B3EAE78894}"/>
    <cellStyle name="Millares 2 2 5 3 13" xfId="50009" xr:uid="{514A5A55-C1B3-41F2-8D86-7C03FA2A7695}"/>
    <cellStyle name="Millares 2 2 5 3 2" xfId="1342" xr:uid="{B318B928-2B2E-45CB-AAA2-4B6056C23C91}"/>
    <cellStyle name="Millares 2 2 5 3 2 2" xfId="4171" xr:uid="{C9A59A6C-52CD-4325-8C00-4D2D084DD2AF}"/>
    <cellStyle name="Millares 2 2 5 3 2 2 2" xfId="12437" xr:uid="{34AB3F83-B77E-4488-874F-A617C7FDEA4E}"/>
    <cellStyle name="Millares 2 2 5 3 2 2 2 2" xfId="33940" xr:uid="{885755FB-3250-47F7-A2B0-FD6A7D5A5E27}"/>
    <cellStyle name="Millares 2 2 5 3 2 2 3" xfId="19072" xr:uid="{75D30214-6991-429F-AD51-1DE21B665D78}"/>
    <cellStyle name="Millares 2 2 5 3 2 2 3 2" xfId="40575" xr:uid="{D35FE866-8AFF-4A97-9A32-4D8EB5B4613C}"/>
    <cellStyle name="Millares 2 2 5 3 2 2 4" xfId="25677" xr:uid="{D587F1D8-BD44-4A7B-B597-AD5A866D446A}"/>
    <cellStyle name="Millares 2 2 5 3 2 2 5" xfId="47180" xr:uid="{E5E12388-AB4E-4782-87D8-68D530CB3C7E}"/>
    <cellStyle name="Millares 2 2 5 3 2 2 6" xfId="53784" xr:uid="{695ED926-03F8-40C5-9BF2-FE70182409DC}"/>
    <cellStyle name="Millares 2 2 5 3 2 3" xfId="6310" xr:uid="{527E0BA7-E7CC-4E40-AF90-7F2E60E2E773}"/>
    <cellStyle name="Millares 2 2 5 3 2 3 2" xfId="14576" xr:uid="{0F67CDEB-5744-4906-AC07-8C1836AE5C04}"/>
    <cellStyle name="Millares 2 2 5 3 2 3 2 2" xfId="36079" xr:uid="{6757779C-9EEE-4CDB-9F19-10A621412811}"/>
    <cellStyle name="Millares 2 2 5 3 2 3 3" xfId="21211" xr:uid="{728C12FA-BCAA-42E6-BE11-3A56EA9A6B78}"/>
    <cellStyle name="Millares 2 2 5 3 2 3 3 2" xfId="42714" xr:uid="{893D55BC-1110-4A06-BEDE-9920AFB44ACC}"/>
    <cellStyle name="Millares 2 2 5 3 2 3 4" xfId="27816" xr:uid="{EB6ED791-F4EB-42AB-AACD-75726C7599C5}"/>
    <cellStyle name="Millares 2 2 5 3 2 3 5" xfId="49319" xr:uid="{DA8996EB-B9DE-4D46-AC6F-5A9C9D7D50B1}"/>
    <cellStyle name="Millares 2 2 5 3 2 3 6" xfId="55923" xr:uid="{3F25080F-A7B2-403A-A40B-F814EB0C10CC}"/>
    <cellStyle name="Millares 2 2 5 3 2 4" xfId="7951" xr:uid="{FD5A45AF-1B4A-489C-9322-C18A3E39FA46}"/>
    <cellStyle name="Millares 2 2 5 3 2 4 2" xfId="29454" xr:uid="{D1AEAC2E-6FC0-40E9-A723-2D52ABAAF5A7}"/>
    <cellStyle name="Millares 2 2 5 3 2 5" xfId="9608" xr:uid="{C18E568B-E908-4EFE-8466-5C3544CE223F}"/>
    <cellStyle name="Millares 2 2 5 3 2 5 2" xfId="31111" xr:uid="{C1C98D65-8A8B-49BB-A210-156CADB112F0}"/>
    <cellStyle name="Millares 2 2 5 3 2 6" xfId="16243" xr:uid="{3C75DC2E-5157-42AE-B958-6E5884256D24}"/>
    <cellStyle name="Millares 2 2 5 3 2 6 2" xfId="37746" xr:uid="{CA4AD121-FE55-4E76-BC0C-FE26F871421C}"/>
    <cellStyle name="Millares 2 2 5 3 2 7" xfId="22848" xr:uid="{14CEC416-78AD-4AF8-86D4-AA75D2C2BD31}"/>
    <cellStyle name="Millares 2 2 5 3 2 8" xfId="44351" xr:uid="{66471EE8-623A-448B-BE1A-5DD4ED355057}"/>
    <cellStyle name="Millares 2 2 5 3 2 9" xfId="50955" xr:uid="{15C99062-D182-4EF3-AD80-15114E482931}"/>
    <cellStyle name="Millares 2 2 5 3 3" xfId="2029" xr:uid="{5F866A1F-F733-4C62-AA99-CBF8752966D5}"/>
    <cellStyle name="Millares 2 2 5 3 3 2" xfId="10295" xr:uid="{34974A32-F8FC-412E-9D97-B771D2E04144}"/>
    <cellStyle name="Millares 2 2 5 3 3 2 2" xfId="31798" xr:uid="{8E6D5590-9705-4D02-BB9B-AE165920E53B}"/>
    <cellStyle name="Millares 2 2 5 3 3 3" xfId="16930" xr:uid="{C4088387-A13F-4716-880E-AAF3498F08A5}"/>
    <cellStyle name="Millares 2 2 5 3 3 3 2" xfId="38433" xr:uid="{E120F7E8-1703-436C-9037-24B390DC5A98}"/>
    <cellStyle name="Millares 2 2 5 3 3 4" xfId="23535" xr:uid="{2D92704E-1912-4C88-A78F-8D4DE6591556}"/>
    <cellStyle name="Millares 2 2 5 3 3 5" xfId="45038" xr:uid="{8CE357DC-8F13-4247-97C5-EC608A23A8A9}"/>
    <cellStyle name="Millares 2 2 5 3 3 6" xfId="51642" xr:uid="{3474AC26-0EB3-4F36-A67C-2DA1F470367C}"/>
    <cellStyle name="Millares 2 2 5 3 4" xfId="2828" xr:uid="{4DED769C-F049-4447-9E5A-EFAD311C21C6}"/>
    <cellStyle name="Millares 2 2 5 3 4 2" xfId="11094" xr:uid="{C1C7A0D3-C73D-41B7-901C-D1D6384D6AED}"/>
    <cellStyle name="Millares 2 2 5 3 4 2 2" xfId="32597" xr:uid="{133377C5-708F-4A89-A108-1F40C58EABE9}"/>
    <cellStyle name="Millares 2 2 5 3 4 3" xfId="17729" xr:uid="{A5A52FDC-7B0E-41A0-B8C3-EF13FDD94238}"/>
    <cellStyle name="Millares 2 2 5 3 4 3 2" xfId="39232" xr:uid="{9F0A4064-DD85-4737-8251-755C10EA3709}"/>
    <cellStyle name="Millares 2 2 5 3 4 4" xfId="24334" xr:uid="{28525D4A-A261-4D7A-A46A-89C63294FB05}"/>
    <cellStyle name="Millares 2 2 5 3 4 5" xfId="45837" xr:uid="{4606E1FF-FFAF-4579-8D5B-6065D243BCB6}"/>
    <cellStyle name="Millares 2 2 5 3 4 6" xfId="52441" xr:uid="{FFC1CEBF-5203-4718-95EF-308936FDCEC9}"/>
    <cellStyle name="Millares 2 2 5 3 5" xfId="3225" xr:uid="{E9A9E0A0-2B6E-4E34-A518-3865DD5F23BC}"/>
    <cellStyle name="Millares 2 2 5 3 5 2" xfId="11491" xr:uid="{D8541D1D-FF71-4D7B-A7D2-3E2100B1A15D}"/>
    <cellStyle name="Millares 2 2 5 3 5 2 2" xfId="32994" xr:uid="{6CABC7DF-5DA8-435E-9CFF-39C2E149909C}"/>
    <cellStyle name="Millares 2 2 5 3 5 3" xfId="18126" xr:uid="{62FC40FF-D19C-437E-AC85-293C5978FD01}"/>
    <cellStyle name="Millares 2 2 5 3 5 3 2" xfId="39629" xr:uid="{2EB1CB10-EDE5-43EB-A6FE-210BE2F4E667}"/>
    <cellStyle name="Millares 2 2 5 3 5 4" xfId="24731" xr:uid="{570F6274-437B-41CF-9397-1AC971A9C5DE}"/>
    <cellStyle name="Millares 2 2 5 3 5 5" xfId="46234" xr:uid="{330604D6-F0CF-4D4A-80F8-FD49BC439BEB}"/>
    <cellStyle name="Millares 2 2 5 3 5 6" xfId="52838" xr:uid="{4C90845A-FEF4-4B0E-BFFA-39083DEAA6DF}"/>
    <cellStyle name="Millares 2 2 5 3 6" xfId="4972" xr:uid="{2EB160C5-F580-4E4A-8CE3-FC99A58B13DC}"/>
    <cellStyle name="Millares 2 2 5 3 6 2" xfId="13238" xr:uid="{D52BED64-4528-43A7-96E4-051F9F12EC52}"/>
    <cellStyle name="Millares 2 2 5 3 6 2 2" xfId="34741" xr:uid="{4A106541-2662-45BD-9F39-3EB495AD5818}"/>
    <cellStyle name="Millares 2 2 5 3 6 3" xfId="19873" xr:uid="{5EDDCCD5-0942-49F8-9EDC-027B77814E9E}"/>
    <cellStyle name="Millares 2 2 5 3 6 3 2" xfId="41376" xr:uid="{69561E89-AAFB-45A0-AFAF-EAA6D8800A59}"/>
    <cellStyle name="Millares 2 2 5 3 6 4" xfId="26478" xr:uid="{CF7B1A32-78A0-476F-8D65-517D4A3881BF}"/>
    <cellStyle name="Millares 2 2 5 3 6 5" xfId="47981" xr:uid="{62731DE4-6644-42D4-A592-432C4402CF33}"/>
    <cellStyle name="Millares 2 2 5 3 6 6" xfId="54585" xr:uid="{C1801E46-CE40-4022-91F5-6F8C6CF40EDB}"/>
    <cellStyle name="Millares 2 2 5 3 7" xfId="5364" xr:uid="{25578C34-B08F-445C-BC7E-678777665775}"/>
    <cellStyle name="Millares 2 2 5 3 7 2" xfId="13630" xr:uid="{47C64AE3-8713-497E-BADB-380F16082B61}"/>
    <cellStyle name="Millares 2 2 5 3 7 2 2" xfId="35133" xr:uid="{6D2812B8-BFEF-4AE4-B6BC-89C86A3653BD}"/>
    <cellStyle name="Millares 2 2 5 3 7 3" xfId="20265" xr:uid="{E205FB81-D760-45E7-9ADD-C95980126139}"/>
    <cellStyle name="Millares 2 2 5 3 7 3 2" xfId="41768" xr:uid="{3FD61DA2-36B3-4334-9664-047C8177CE12}"/>
    <cellStyle name="Millares 2 2 5 3 7 4" xfId="26870" xr:uid="{7832E51E-F9D2-4D97-B9E7-399CA5247B11}"/>
    <cellStyle name="Millares 2 2 5 3 7 5" xfId="48373" xr:uid="{8218231E-AC8C-42F5-B67A-0846BC13C3E9}"/>
    <cellStyle name="Millares 2 2 5 3 7 6" xfId="54977" xr:uid="{F5C1BC1C-F40E-4EC0-A5AB-8EAD2228F3F2}"/>
    <cellStyle name="Millares 2 2 5 3 8" xfId="7005" xr:uid="{81BF98FC-B754-4E15-83EC-52C2E865ADE9}"/>
    <cellStyle name="Millares 2 2 5 3 8 2" xfId="28508" xr:uid="{F31EFD56-61A6-4D08-8F69-412F6763A420}"/>
    <cellStyle name="Millares 2 2 5 3 9" xfId="8661" xr:uid="{73A0E263-C11E-4722-AD84-1D3FA104F624}"/>
    <cellStyle name="Millares 2 2 5 3 9 2" xfId="30164" xr:uid="{749C983D-8D45-45C4-A1DA-D0E6ED08A193}"/>
    <cellStyle name="Millares 2 2 5 4" xfId="678" xr:uid="{27B23A9B-49D6-4B6A-8738-3BE7872DFE16}"/>
    <cellStyle name="Millares 2 2 5 4 10" xfId="43687" xr:uid="{E8982B9C-F6DE-4B61-9887-0DE65084EC77}"/>
    <cellStyle name="Millares 2 2 5 4 11" xfId="50291" xr:uid="{0884F0A5-7347-4A75-9B3E-FB600EDCCA40}"/>
    <cellStyle name="Millares 2 2 5 4 2" xfId="1624" xr:uid="{30D2CAAA-E1D8-4514-BB0C-E56A1BEFD566}"/>
    <cellStyle name="Millares 2 2 5 4 2 2" xfId="4453" xr:uid="{890121F9-1620-4A57-9089-F6D1C618E3AA}"/>
    <cellStyle name="Millares 2 2 5 4 2 2 2" xfId="12719" xr:uid="{6163A55D-870B-4B7F-AF4A-467D0B7AF0AB}"/>
    <cellStyle name="Millares 2 2 5 4 2 2 2 2" xfId="34222" xr:uid="{7410B986-6443-4E74-A5D0-70BCD5216D3B}"/>
    <cellStyle name="Millares 2 2 5 4 2 2 3" xfId="19354" xr:uid="{132F7CBC-5B26-4E44-9ACF-5084E5B74ED3}"/>
    <cellStyle name="Millares 2 2 5 4 2 2 3 2" xfId="40857" xr:uid="{E1CD92A7-270E-44CE-A5D4-A391D83246E0}"/>
    <cellStyle name="Millares 2 2 5 4 2 2 4" xfId="25959" xr:uid="{6DEB8623-57F4-4471-B408-9277EF1E8596}"/>
    <cellStyle name="Millares 2 2 5 4 2 2 5" xfId="47462" xr:uid="{2C90C161-9551-47EE-8DCF-3FB29707945A}"/>
    <cellStyle name="Millares 2 2 5 4 2 2 6" xfId="54066" xr:uid="{B46B27D3-C8D8-42C5-8665-1E23F79102F9}"/>
    <cellStyle name="Millares 2 2 5 4 2 3" xfId="6592" xr:uid="{3474F0BB-B218-4492-B823-E0811CC5045A}"/>
    <cellStyle name="Millares 2 2 5 4 2 3 2" xfId="14858" xr:uid="{02799A5C-3228-40E2-9DF9-A998400BDA28}"/>
    <cellStyle name="Millares 2 2 5 4 2 3 2 2" xfId="36361" xr:uid="{1ABB75C6-9C2D-47DF-A858-DE2219BE5F56}"/>
    <cellStyle name="Millares 2 2 5 4 2 3 3" xfId="21493" xr:uid="{1D6ADD5E-A4CA-4A59-8BD6-47E5F43F6CB7}"/>
    <cellStyle name="Millares 2 2 5 4 2 3 3 2" xfId="42996" xr:uid="{0792BD5F-3CC6-4E3A-8456-23057FD35884}"/>
    <cellStyle name="Millares 2 2 5 4 2 3 4" xfId="28098" xr:uid="{98DF2A09-CB6A-4E16-B6C6-5C189D2768FF}"/>
    <cellStyle name="Millares 2 2 5 4 2 3 5" xfId="49601" xr:uid="{1833C5F9-A134-4BBC-AB1B-95F9AF91C828}"/>
    <cellStyle name="Millares 2 2 5 4 2 3 6" xfId="56205" xr:uid="{C5FC33C6-85EA-4A9A-BBCA-B85AF00CB3D3}"/>
    <cellStyle name="Millares 2 2 5 4 2 4" xfId="8233" xr:uid="{DF21A7CD-3F96-4288-B733-ED67A6114E67}"/>
    <cellStyle name="Millares 2 2 5 4 2 4 2" xfId="29736" xr:uid="{FBAD7740-D155-44D7-9F5D-7C1697FDF879}"/>
    <cellStyle name="Millares 2 2 5 4 2 5" xfId="9890" xr:uid="{1B30B740-3AAB-46A7-B883-C77D98B37160}"/>
    <cellStyle name="Millares 2 2 5 4 2 5 2" xfId="31393" xr:uid="{48E15653-D554-49D4-887A-EAFEC0DE06E5}"/>
    <cellStyle name="Millares 2 2 5 4 2 6" xfId="16525" xr:uid="{400A9EBB-2499-42F0-A51C-FAAA703CC5B5}"/>
    <cellStyle name="Millares 2 2 5 4 2 6 2" xfId="38028" xr:uid="{F5D7E95A-1DA7-4EA9-BE5D-1680AE03CA4D}"/>
    <cellStyle name="Millares 2 2 5 4 2 7" xfId="23130" xr:uid="{B24BEE3C-D41A-4D15-8762-B7BCAEB586A3}"/>
    <cellStyle name="Millares 2 2 5 4 2 8" xfId="44633" xr:uid="{65D70198-E582-4E59-97F1-3095C836F62A}"/>
    <cellStyle name="Millares 2 2 5 4 2 9" xfId="51237" xr:uid="{0159F3C0-91C9-4EF6-BA4C-A4B3BF1A9C04}"/>
    <cellStyle name="Millares 2 2 5 4 3" xfId="2311" xr:uid="{F9A4BB47-F900-4F17-A769-1AFE26A819D9}"/>
    <cellStyle name="Millares 2 2 5 4 3 2" xfId="10577" xr:uid="{B4231E21-842F-470E-BB18-8FA136882B50}"/>
    <cellStyle name="Millares 2 2 5 4 3 2 2" xfId="32080" xr:uid="{28CE5869-BE2E-4FAD-B916-5F75C0036D9D}"/>
    <cellStyle name="Millares 2 2 5 4 3 3" xfId="17212" xr:uid="{1C286602-18B5-42AE-B68F-6DF9C03817BD}"/>
    <cellStyle name="Millares 2 2 5 4 3 3 2" xfId="38715" xr:uid="{2F2D0FAD-F76D-4BB5-9F73-88E6FD57BE1C}"/>
    <cellStyle name="Millares 2 2 5 4 3 4" xfId="23817" xr:uid="{E47AC108-EB31-4C15-8C6B-006DB1E24415}"/>
    <cellStyle name="Millares 2 2 5 4 3 5" xfId="45320" xr:uid="{F16A2168-ECA4-4877-B3C5-104ABF356857}"/>
    <cellStyle name="Millares 2 2 5 4 3 6" xfId="51924" xr:uid="{1AB46A8E-F642-4FDF-8A8E-5381DD0C8FA1}"/>
    <cellStyle name="Millares 2 2 5 4 4" xfId="3507" xr:uid="{C270CF87-5AF2-47EC-8C2D-A93D2681CEC1}"/>
    <cellStyle name="Millares 2 2 5 4 4 2" xfId="11773" xr:uid="{8FD853D1-4AB8-430F-A811-170CB247E81F}"/>
    <cellStyle name="Millares 2 2 5 4 4 2 2" xfId="33276" xr:uid="{E96B4A02-ABEC-413D-A398-FBA7C1ACF86A}"/>
    <cellStyle name="Millares 2 2 5 4 4 3" xfId="18408" xr:uid="{71C810C9-EBDA-4A3C-814E-D65649F02C0D}"/>
    <cellStyle name="Millares 2 2 5 4 4 3 2" xfId="39911" xr:uid="{74E69960-CF19-42F6-AA87-3A8557F4CC29}"/>
    <cellStyle name="Millares 2 2 5 4 4 4" xfId="25013" xr:uid="{6A95176D-897D-4F98-88A5-451D6DBEE301}"/>
    <cellStyle name="Millares 2 2 5 4 4 5" xfId="46516" xr:uid="{29BE695F-F574-4E89-8133-249555D312C5}"/>
    <cellStyle name="Millares 2 2 5 4 4 6" xfId="53120" xr:uid="{4555FC95-055E-49A4-9216-0E2362AAD5BF}"/>
    <cellStyle name="Millares 2 2 5 4 5" xfId="5646" xr:uid="{B9CFFA26-CC4E-4512-B5D1-939E1BE94C21}"/>
    <cellStyle name="Millares 2 2 5 4 5 2" xfId="13912" xr:uid="{AF65AE6C-1BFD-4CA5-9218-097907CBAD03}"/>
    <cellStyle name="Millares 2 2 5 4 5 2 2" xfId="35415" xr:uid="{7A46DD59-F643-4760-A0C8-5F446E4F7CA0}"/>
    <cellStyle name="Millares 2 2 5 4 5 3" xfId="20547" xr:uid="{51798FAE-9294-4D1B-8943-F3845072D120}"/>
    <cellStyle name="Millares 2 2 5 4 5 3 2" xfId="42050" xr:uid="{3125C31C-A6F4-467B-A79C-34EDDA34835F}"/>
    <cellStyle name="Millares 2 2 5 4 5 4" xfId="27152" xr:uid="{A3075CDC-9302-4891-A8DC-F020059CFFB4}"/>
    <cellStyle name="Millares 2 2 5 4 5 5" xfId="48655" xr:uid="{25AB319E-547E-4504-BD7A-DAC5C011AB2B}"/>
    <cellStyle name="Millares 2 2 5 4 5 6" xfId="55259" xr:uid="{5208D17B-736A-49D5-AA2C-D76E60060C2A}"/>
    <cellStyle name="Millares 2 2 5 4 6" xfId="7287" xr:uid="{53A00E7A-81CE-4C25-8E3A-4C4700F7D25D}"/>
    <cellStyle name="Millares 2 2 5 4 6 2" xfId="28790" xr:uid="{E0C12BE6-D2CD-4C46-A440-BAA3FBAE7166}"/>
    <cellStyle name="Millares 2 2 5 4 7" xfId="8944" xr:uid="{99241AD5-BD9D-478E-B643-106641E5368C}"/>
    <cellStyle name="Millares 2 2 5 4 7 2" xfId="30447" xr:uid="{E845F42F-78E6-417F-8266-A9FED8B248D7}"/>
    <cellStyle name="Millares 2 2 5 4 8" xfId="15579" xr:uid="{094FE600-0251-4C11-A653-D012E85ADB5E}"/>
    <cellStyle name="Millares 2 2 5 4 8 2" xfId="37082" xr:uid="{0D4F535B-A4A4-4E8F-A78D-1F30FDD98E64}"/>
    <cellStyle name="Millares 2 2 5 4 9" xfId="22184" xr:uid="{FFBE8974-4D39-41C8-9B5F-305D97579567}"/>
    <cellStyle name="Millares 2 2 5 5" xfId="946" xr:uid="{61F009D7-054B-4672-932C-F032085BD8DD}"/>
    <cellStyle name="Millares 2 2 5 5 2" xfId="3775" xr:uid="{D05D92A9-5CB6-4C24-8D5F-0AC2FC1354C4}"/>
    <cellStyle name="Millares 2 2 5 5 2 2" xfId="12041" xr:uid="{CACB64FA-B620-4983-ADB8-3CC1CEB0F1AC}"/>
    <cellStyle name="Millares 2 2 5 5 2 2 2" xfId="33544" xr:uid="{884FF264-7918-4293-A115-C9C57817A721}"/>
    <cellStyle name="Millares 2 2 5 5 2 3" xfId="18676" xr:uid="{49FDFDA3-A699-43CE-AD21-16F3603F2F81}"/>
    <cellStyle name="Millares 2 2 5 5 2 3 2" xfId="40179" xr:uid="{3B553862-06F1-4685-801D-EB7504D1F832}"/>
    <cellStyle name="Millares 2 2 5 5 2 4" xfId="25281" xr:uid="{DC5FD25D-B900-44CA-8AFA-7E8779B9CF17}"/>
    <cellStyle name="Millares 2 2 5 5 2 5" xfId="46784" xr:uid="{5EA4D929-C5E4-4FA7-8979-E96374C63F37}"/>
    <cellStyle name="Millares 2 2 5 5 2 6" xfId="53388" xr:uid="{6B11785B-9FCF-4487-9391-2335790A7005}"/>
    <cellStyle name="Millares 2 2 5 5 3" xfId="5914" xr:uid="{90FBF5DD-906F-4EDE-831D-7593A8B74158}"/>
    <cellStyle name="Millares 2 2 5 5 3 2" xfId="14180" xr:uid="{648593CB-BDD8-4657-8B86-1CB9680CF4A4}"/>
    <cellStyle name="Millares 2 2 5 5 3 2 2" xfId="35683" xr:uid="{1B561960-EEC3-4D8C-9318-BC9B2A897002}"/>
    <cellStyle name="Millares 2 2 5 5 3 3" xfId="20815" xr:uid="{8CDFCE91-EFCB-43A8-990D-CEA967BC399F}"/>
    <cellStyle name="Millares 2 2 5 5 3 3 2" xfId="42318" xr:uid="{0B8C179D-0906-4C11-BF98-379DC36C03B9}"/>
    <cellStyle name="Millares 2 2 5 5 3 4" xfId="27420" xr:uid="{936950F1-C63F-4F0E-8420-277580B9B949}"/>
    <cellStyle name="Millares 2 2 5 5 3 5" xfId="48923" xr:uid="{9127517F-9B86-4C2A-A857-44EB098C6C6B}"/>
    <cellStyle name="Millares 2 2 5 5 3 6" xfId="55527" xr:uid="{FB6C89FB-9927-49C6-BCAE-53ACBC9E2915}"/>
    <cellStyle name="Millares 2 2 5 5 4" xfId="7555" xr:uid="{68012FD6-C69B-4150-8445-37E16F326E28}"/>
    <cellStyle name="Millares 2 2 5 5 4 2" xfId="29058" xr:uid="{A152C5F0-7DEF-41AE-9E4A-89D74CD28A69}"/>
    <cellStyle name="Millares 2 2 5 5 5" xfId="9212" xr:uid="{97483DD0-0755-4584-BC6A-AFB92B4D6A9C}"/>
    <cellStyle name="Millares 2 2 5 5 5 2" xfId="30715" xr:uid="{823DA14A-AA31-4E3C-897C-6E15CEE8A0FB}"/>
    <cellStyle name="Millares 2 2 5 5 6" xfId="15847" xr:uid="{83C1EA92-6B09-4609-8A4B-84FA55CFAC9D}"/>
    <cellStyle name="Millares 2 2 5 5 6 2" xfId="37350" xr:uid="{AB949C39-360A-46CC-9D2E-9D1F0F47CBF8}"/>
    <cellStyle name="Millares 2 2 5 5 7" xfId="22452" xr:uid="{9274064A-0D0A-44C3-8E89-FF85B15FE809}"/>
    <cellStyle name="Millares 2 2 5 5 8" xfId="43955" xr:uid="{5A08B311-347E-494A-BEA6-5AD60F85A0BD}"/>
    <cellStyle name="Millares 2 2 5 5 9" xfId="50559" xr:uid="{FDA1C186-EF6D-4440-BCB6-DADAF93833E3}"/>
    <cellStyle name="Millares 2 2 5 6" xfId="1207" xr:uid="{7E92FE1C-501A-4D5C-92DB-A131476104AE}"/>
    <cellStyle name="Millares 2 2 5 6 2" xfId="4036" xr:uid="{D7CCC268-728A-44BB-B638-CBDAFFD35A9A}"/>
    <cellStyle name="Millares 2 2 5 6 2 2" xfId="12302" xr:uid="{61DCDD5E-3EC4-4325-8D1F-26F0F298EAF3}"/>
    <cellStyle name="Millares 2 2 5 6 2 2 2" xfId="33805" xr:uid="{71ACBC9A-2A4D-468D-BAE7-6678DCF7820D}"/>
    <cellStyle name="Millares 2 2 5 6 2 3" xfId="18937" xr:uid="{2D9C2549-730F-471A-8BDC-8B6A72A9EE34}"/>
    <cellStyle name="Millares 2 2 5 6 2 3 2" xfId="40440" xr:uid="{14133C3A-F9AE-4CCE-9FB3-51C9DBC41FBC}"/>
    <cellStyle name="Millares 2 2 5 6 2 4" xfId="25542" xr:uid="{C56137C4-4D64-4FB0-BBFD-BB8B456C3502}"/>
    <cellStyle name="Millares 2 2 5 6 2 5" xfId="47045" xr:uid="{0F213654-564B-402F-B632-C7D0C4D0FB28}"/>
    <cellStyle name="Millares 2 2 5 6 2 6" xfId="53649" xr:uid="{035529F2-F73E-4712-9AF7-E25E9B88CBFE}"/>
    <cellStyle name="Millares 2 2 5 6 3" xfId="6175" xr:uid="{21627A55-44A7-4A99-AC23-60FD93DFCAC3}"/>
    <cellStyle name="Millares 2 2 5 6 3 2" xfId="14441" xr:uid="{1C0CCD02-689B-4110-9750-7357DCE3189D}"/>
    <cellStyle name="Millares 2 2 5 6 3 2 2" xfId="35944" xr:uid="{1BC566DC-82C1-4B9C-B7C0-45C61F1CC1A8}"/>
    <cellStyle name="Millares 2 2 5 6 3 3" xfId="21076" xr:uid="{48446E42-60EB-428F-8025-C95435B0DD3E}"/>
    <cellStyle name="Millares 2 2 5 6 3 3 2" xfId="42579" xr:uid="{49A32303-EED9-4BDF-AD99-58DF1DE63BE1}"/>
    <cellStyle name="Millares 2 2 5 6 3 4" xfId="27681" xr:uid="{278BEFFE-6889-47BB-8967-3ECB55D18077}"/>
    <cellStyle name="Millares 2 2 5 6 3 5" xfId="49184" xr:uid="{5FE57D5A-C048-4F53-8514-950CF09ABC8B}"/>
    <cellStyle name="Millares 2 2 5 6 3 6" xfId="55788" xr:uid="{6658CE85-6CE9-43F6-9E0F-15A792668116}"/>
    <cellStyle name="Millares 2 2 5 6 4" xfId="7816" xr:uid="{89DF73DE-F80D-4FF9-8A93-B90B7D770EFE}"/>
    <cellStyle name="Millares 2 2 5 6 4 2" xfId="29319" xr:uid="{90FC76E8-2F8A-4613-BA9B-8B810F34DCF0}"/>
    <cellStyle name="Millares 2 2 5 6 5" xfId="9473" xr:uid="{E22FA567-9E5D-4A9C-AAA9-7DA778E41634}"/>
    <cellStyle name="Millares 2 2 5 6 5 2" xfId="30976" xr:uid="{99AF2B46-C0D3-44C2-9B0A-1AD78589C399}"/>
    <cellStyle name="Millares 2 2 5 6 6" xfId="16108" xr:uid="{0CEE5FDD-C7B5-4B4A-AA5B-AB258EB7CE9D}"/>
    <cellStyle name="Millares 2 2 5 6 6 2" xfId="37611" xr:uid="{64801036-1E18-4621-A096-6C1CA080B8E1}"/>
    <cellStyle name="Millares 2 2 5 6 7" xfId="22713" xr:uid="{E59B9F71-52D3-4857-8258-560C2D5B017D}"/>
    <cellStyle name="Millares 2 2 5 6 8" xfId="44216" xr:uid="{6F720F58-1A65-4089-B852-DB00BCF99F10}"/>
    <cellStyle name="Millares 2 2 5 6 9" xfId="50820" xr:uid="{C2D799C8-2E05-476D-B2C0-EF9FDE8C1FC1}"/>
    <cellStyle name="Millares 2 2 5 7" xfId="1895" xr:uid="{4E7B96C3-2504-4063-9A1E-7C7823E16851}"/>
    <cellStyle name="Millares 2 2 5 7 2" xfId="10161" xr:uid="{7B3D8E2C-7C67-4DFE-833A-5F5F719D7C58}"/>
    <cellStyle name="Millares 2 2 5 7 2 2" xfId="31664" xr:uid="{44A71E7D-3750-419F-87CC-CE2517B3B9E6}"/>
    <cellStyle name="Millares 2 2 5 7 3" xfId="16796" xr:uid="{A3BF9FC1-6B6C-4FEA-B4D1-59599557497A}"/>
    <cellStyle name="Millares 2 2 5 7 3 2" xfId="38299" xr:uid="{2BE1716B-C32C-4860-B6B7-205089722D87}"/>
    <cellStyle name="Millares 2 2 5 7 4" xfId="23401" xr:uid="{14F0587C-1088-4B33-BF85-FB2601AB291B}"/>
    <cellStyle name="Millares 2 2 5 7 5" xfId="44904" xr:uid="{90A5BAA4-1E88-4F3F-97B4-9E9EBD8837EB}"/>
    <cellStyle name="Millares 2 2 5 7 6" xfId="51508" xr:uid="{2C31C70B-2EFE-4982-90E0-298A3446427C}"/>
    <cellStyle name="Millares 2 2 5 8" xfId="2580" xr:uid="{7D184D8F-63B8-4DEF-B1A3-51D9C16172DE}"/>
    <cellStyle name="Millares 2 2 5 8 2" xfId="10846" xr:uid="{48A62CAF-5C4F-47FE-8D1E-A59C95504984}"/>
    <cellStyle name="Millares 2 2 5 8 2 2" xfId="32349" xr:uid="{A1C92BB2-96C5-40B1-8060-1B7EF299DE2D}"/>
    <cellStyle name="Millares 2 2 5 8 3" xfId="17481" xr:uid="{9D21FA38-F1E2-4189-8EB8-65006EE32B5A}"/>
    <cellStyle name="Millares 2 2 5 8 3 2" xfId="38984" xr:uid="{12D3294B-EB3A-44FD-BC91-CA2D46289CB7}"/>
    <cellStyle name="Millares 2 2 5 8 4" xfId="24086" xr:uid="{1BE34917-0FA6-4A86-BE05-21D62C475007}"/>
    <cellStyle name="Millares 2 2 5 8 5" xfId="45589" xr:uid="{A9AA2E93-F23C-46AB-998A-624883E4F77B}"/>
    <cellStyle name="Millares 2 2 5 8 6" xfId="52193" xr:uid="{D516C5AC-DB76-48C9-AB53-7D30C81E327C}"/>
    <cellStyle name="Millares 2 2 5 9" xfId="3091" xr:uid="{A74C073F-FE8F-439C-B0E8-6607135051AD}"/>
    <cellStyle name="Millares 2 2 5 9 2" xfId="11357" xr:uid="{73B1E040-274B-4CC6-BA54-4ED80156EE7E}"/>
    <cellStyle name="Millares 2 2 5 9 2 2" xfId="32860" xr:uid="{38CF5466-D1B0-4105-9E6F-542C09BC3138}"/>
    <cellStyle name="Millares 2 2 5 9 3" xfId="17992" xr:uid="{AB050A19-954A-429F-972C-733AD8EB858F}"/>
    <cellStyle name="Millares 2 2 5 9 3 2" xfId="39495" xr:uid="{EC95585A-DB6C-4676-971E-A08B5D26E333}"/>
    <cellStyle name="Millares 2 2 5 9 4" xfId="24597" xr:uid="{0AD490E6-43A3-4074-A1E3-883ADDE55E6D}"/>
    <cellStyle name="Millares 2 2 5 9 5" xfId="46100" xr:uid="{3B4A51DC-92AD-4F26-BAE7-BC1870A79B99}"/>
    <cellStyle name="Millares 2 2 5 9 6" xfId="52704" xr:uid="{D807A1EA-AF7F-44A0-8240-1F4EB1E1C241}"/>
    <cellStyle name="Millares 2 2 6" xfId="242" xr:uid="{F28A517A-063B-49D6-BA4B-EA1D0CBCDFF1}"/>
    <cellStyle name="Millares 2 2 6 10" xfId="4756" xr:uid="{BA01556A-52D7-402B-8DBA-F56D8DA4440C}"/>
    <cellStyle name="Millares 2 2 6 10 2" xfId="13022" xr:uid="{C8F2342E-76F2-4E89-8D42-251B1C271AA4}"/>
    <cellStyle name="Millares 2 2 6 10 2 2" xfId="34525" xr:uid="{6F576FE8-DD6C-4AD6-BEB6-135B62E7ED38}"/>
    <cellStyle name="Millares 2 2 6 10 3" xfId="19657" xr:uid="{7C24250E-E58F-45D7-B685-D6F4746A3E34}"/>
    <cellStyle name="Millares 2 2 6 10 3 2" xfId="41160" xr:uid="{1BC74FA1-4F8D-41E9-8773-B2D2DD3C8083}"/>
    <cellStyle name="Millares 2 2 6 10 4" xfId="26262" xr:uid="{3176BB6B-6E8E-4F71-9007-A9E8DE321CF7}"/>
    <cellStyle name="Millares 2 2 6 10 5" xfId="47765" xr:uid="{87B05A20-36A5-429A-87BF-5113F0C9AAC6}"/>
    <cellStyle name="Millares 2 2 6 10 6" xfId="54369" xr:uid="{5A69F0D3-0914-46AB-86C2-28E7CEB26FDB}"/>
    <cellStyle name="Millares 2 2 6 11" xfId="5259" xr:uid="{3EC8BD7F-8BD8-4E65-AC7D-3CB8A67D61B2}"/>
    <cellStyle name="Millares 2 2 6 11 2" xfId="13525" xr:uid="{E68C0ADA-92E6-47F8-AFB9-12B50568B3E2}"/>
    <cellStyle name="Millares 2 2 6 11 2 2" xfId="35028" xr:uid="{2F58F9D5-A72E-455C-A908-151411A7D8B9}"/>
    <cellStyle name="Millares 2 2 6 11 3" xfId="20160" xr:uid="{F3809DC9-09C1-41DF-B69F-A1F85431D428}"/>
    <cellStyle name="Millares 2 2 6 11 3 2" xfId="41663" xr:uid="{920CF7B9-5DF3-4FC7-83A1-12A75877FED0}"/>
    <cellStyle name="Millares 2 2 6 11 4" xfId="26765" xr:uid="{D1E78D49-18FC-47C3-8798-AEB218EDEC00}"/>
    <cellStyle name="Millares 2 2 6 11 5" xfId="48268" xr:uid="{37DE4A6D-3B75-4B93-B06B-C9C8F9589093}"/>
    <cellStyle name="Millares 2 2 6 11 6" xfId="54872" xr:uid="{0E176F3A-B3DF-45DE-9086-2729B829E790}"/>
    <cellStyle name="Millares 2 2 6 12" xfId="6900" xr:uid="{88ECADB7-A9E4-4D2A-81C8-F8EB00F13BF6}"/>
    <cellStyle name="Millares 2 2 6 12 2" xfId="28403" xr:uid="{B75A6EC4-4FEB-4854-B7DE-F82D1D809D06}"/>
    <cellStyle name="Millares 2 2 6 13" xfId="8555" xr:uid="{7D9A3E19-4844-472A-A227-F7A3B28D59AC}"/>
    <cellStyle name="Millares 2 2 6 13 2" xfId="30058" xr:uid="{89552EE0-5E60-4027-92EB-19233ADDD529}"/>
    <cellStyle name="Millares 2 2 6 14" xfId="15193" xr:uid="{60EA890B-D4B6-4230-A9BE-04EC32A43E2E}"/>
    <cellStyle name="Millares 2 2 6 14 2" xfId="36696" xr:uid="{82C19644-2295-4E90-ACC7-3AA24295800B}"/>
    <cellStyle name="Millares 2 2 6 15" xfId="21798" xr:uid="{7A41C28C-C5C9-4667-8A68-F23507CCC537}"/>
    <cellStyle name="Millares 2 2 6 16" xfId="43301" xr:uid="{E74F20E7-18B8-4EAF-8C4B-B7BFC2DD9403}"/>
    <cellStyle name="Millares 2 2 6 17" xfId="49905" xr:uid="{F14B40F2-04ED-4590-A948-52AF906983CC}"/>
    <cellStyle name="Millares 2 2 6 2" xfId="553" xr:uid="{DC06AAD5-8090-4518-8BF0-1CE198DC7FD7}"/>
    <cellStyle name="Millares 2 2 6 2 10" xfId="7164" xr:uid="{D82145FA-90BF-41EA-B53B-AF4ED34EDF81}"/>
    <cellStyle name="Millares 2 2 6 2 10 2" xfId="28667" xr:uid="{4925C8F1-A51E-4AC2-B081-8A0BA9CFCDDC}"/>
    <cellStyle name="Millares 2 2 6 2 11" xfId="8820" xr:uid="{9CE406A9-8579-4E0A-A4BC-C183B320FD62}"/>
    <cellStyle name="Millares 2 2 6 2 11 2" xfId="30323" xr:uid="{57C9B719-BD60-4E6D-AF85-F33F12727235}"/>
    <cellStyle name="Millares 2 2 6 2 12" xfId="15456" xr:uid="{4E7EB6BE-E200-4EF7-A4A8-581F43A043DE}"/>
    <cellStyle name="Millares 2 2 6 2 12 2" xfId="36959" xr:uid="{7F6ADF1F-788A-45C1-AA8B-831D7411BC01}"/>
    <cellStyle name="Millares 2 2 6 2 13" xfId="22061" xr:uid="{2E94E819-252E-47AC-BB10-A74B97755BD8}"/>
    <cellStyle name="Millares 2 2 6 2 14" xfId="43564" xr:uid="{FEB42C61-5FE2-4CAF-AAC3-490423F03ED0}"/>
    <cellStyle name="Millares 2 2 6 2 15" xfId="50168" xr:uid="{B8920CC5-1CD6-4689-98AC-769089FB1F18}"/>
    <cellStyle name="Millares 2 2 6 2 2" xfId="835" xr:uid="{7965BFA3-EEC2-4FF5-BB89-E008FFD5D83F}"/>
    <cellStyle name="Millares 2 2 6 2 2 10" xfId="15736" xr:uid="{4865307D-1C22-46AC-A958-A645C9360E99}"/>
    <cellStyle name="Millares 2 2 6 2 2 10 2" xfId="37239" xr:uid="{C15B2681-AEB7-4598-8F15-E6EB7685388B}"/>
    <cellStyle name="Millares 2 2 6 2 2 11" xfId="22341" xr:uid="{4A208CA8-FAE6-4201-807A-470EB4FED8BF}"/>
    <cellStyle name="Millares 2 2 6 2 2 12" xfId="43844" xr:uid="{A7FEABB2-F517-430D-AD6D-6F88A48EC6F2}"/>
    <cellStyle name="Millares 2 2 6 2 2 13" xfId="50448" xr:uid="{C81234D0-E592-41A2-9A6F-5AC31E1B7A2B}"/>
    <cellStyle name="Millares 2 2 6 2 2 2" xfId="1781" xr:uid="{568B25EC-9BFD-4285-9755-C030676A3C0A}"/>
    <cellStyle name="Millares 2 2 6 2 2 2 2" xfId="4610" xr:uid="{4E90DD46-3664-436C-A7F1-0909A13948D2}"/>
    <cellStyle name="Millares 2 2 6 2 2 2 2 2" xfId="12876" xr:uid="{7E043803-17F5-4596-8B48-2A998FA13B32}"/>
    <cellStyle name="Millares 2 2 6 2 2 2 2 2 2" xfId="34379" xr:uid="{2D6EE299-EBB8-4BDC-B086-E8A118030495}"/>
    <cellStyle name="Millares 2 2 6 2 2 2 2 3" xfId="19511" xr:uid="{E9658B31-7097-4A97-B08E-9C487DEFDE24}"/>
    <cellStyle name="Millares 2 2 6 2 2 2 2 3 2" xfId="41014" xr:uid="{F117876D-16D8-4555-AD62-ADDA79453506}"/>
    <cellStyle name="Millares 2 2 6 2 2 2 2 4" xfId="26116" xr:uid="{709A93C7-863E-4C61-A077-68C6063425EB}"/>
    <cellStyle name="Millares 2 2 6 2 2 2 2 5" xfId="47619" xr:uid="{31B76E7D-5B04-4440-A86F-4AA640C50555}"/>
    <cellStyle name="Millares 2 2 6 2 2 2 2 6" xfId="54223" xr:uid="{E1A2470A-85E8-4CBB-983F-D0FF7DA9F4BA}"/>
    <cellStyle name="Millares 2 2 6 2 2 2 3" xfId="6749" xr:uid="{E0855598-AAC9-4EF9-B4DD-F31C122703D9}"/>
    <cellStyle name="Millares 2 2 6 2 2 2 3 2" xfId="15015" xr:uid="{867ECD34-0E45-4FFB-87DC-C61D707DF840}"/>
    <cellStyle name="Millares 2 2 6 2 2 2 3 2 2" xfId="36518" xr:uid="{F01F3247-86FB-4D88-BD28-6170465615D7}"/>
    <cellStyle name="Millares 2 2 6 2 2 2 3 3" xfId="21650" xr:uid="{74C1B8A2-8E65-4CA2-AE79-3A06960E0405}"/>
    <cellStyle name="Millares 2 2 6 2 2 2 3 3 2" xfId="43153" xr:uid="{100DF270-5B9E-4CC8-BA7D-1A5790AF8F38}"/>
    <cellStyle name="Millares 2 2 6 2 2 2 3 4" xfId="28255" xr:uid="{A9EF1193-12FE-43E1-9EF9-D65C8521FB31}"/>
    <cellStyle name="Millares 2 2 6 2 2 2 3 5" xfId="49758" xr:uid="{C15FDB9C-2DF0-4B10-9CD9-5B2340FB362D}"/>
    <cellStyle name="Millares 2 2 6 2 2 2 3 6" xfId="56362" xr:uid="{E044DE25-5EBB-41D2-BA3E-0760F213D187}"/>
    <cellStyle name="Millares 2 2 6 2 2 2 4" xfId="8390" xr:uid="{AA48FB0D-DAB9-4D61-AB5A-5B585E68B086}"/>
    <cellStyle name="Millares 2 2 6 2 2 2 4 2" xfId="29893" xr:uid="{5D95AA14-0B38-4D99-A9C5-DBCBEBD61035}"/>
    <cellStyle name="Millares 2 2 6 2 2 2 5" xfId="10047" xr:uid="{F75ADA71-A509-4792-83DC-D3F51E3D90A1}"/>
    <cellStyle name="Millares 2 2 6 2 2 2 5 2" xfId="31550" xr:uid="{46F4BBC4-A9A7-4A8F-9FDD-21F374BEF562}"/>
    <cellStyle name="Millares 2 2 6 2 2 2 6" xfId="16682" xr:uid="{C622B866-62BA-4817-9A9C-DDB4F9C1F2C0}"/>
    <cellStyle name="Millares 2 2 6 2 2 2 6 2" xfId="38185" xr:uid="{75EB3EBA-B2EA-4EE5-B93E-D24A3EFAF3F9}"/>
    <cellStyle name="Millares 2 2 6 2 2 2 7" xfId="23287" xr:uid="{A73EDA8A-8E20-4DCA-A6BF-C239192FEE5C}"/>
    <cellStyle name="Millares 2 2 6 2 2 2 8" xfId="44790" xr:uid="{62748824-260B-46EE-B534-0BDAB87B9F1C}"/>
    <cellStyle name="Millares 2 2 6 2 2 2 9" xfId="51394" xr:uid="{11E57530-81CB-4907-9964-FD07A6FF1C9B}"/>
    <cellStyle name="Millares 2 2 6 2 2 3" xfId="2468" xr:uid="{8A5B7F42-25A4-419D-BC1B-DEF80ADE86E5}"/>
    <cellStyle name="Millares 2 2 6 2 2 3 2" xfId="10734" xr:uid="{346B6531-7E59-4B2D-A3FF-3DB9F91BE5AB}"/>
    <cellStyle name="Millares 2 2 6 2 2 3 2 2" xfId="32237" xr:uid="{0BEB6D21-B6AE-40F8-8E23-A0C1922EE0C1}"/>
    <cellStyle name="Millares 2 2 6 2 2 3 3" xfId="17369" xr:uid="{90EB8C8D-24F3-4FED-A4F2-4FB3F75FD7FC}"/>
    <cellStyle name="Millares 2 2 6 2 2 3 3 2" xfId="38872" xr:uid="{63439D81-5ECB-4055-BA73-4046766BA12D}"/>
    <cellStyle name="Millares 2 2 6 2 2 3 4" xfId="23974" xr:uid="{15DD7B58-EA00-4B23-AB17-A03C69FE4A97}"/>
    <cellStyle name="Millares 2 2 6 2 2 3 5" xfId="45477" xr:uid="{DC39D5B3-749E-4B2F-8565-4628C8E97BBE}"/>
    <cellStyle name="Millares 2 2 6 2 2 3 6" xfId="52081" xr:uid="{E5AC8FF9-65D4-4CFA-B3BD-CC7B1EF9A9F1}"/>
    <cellStyle name="Millares 2 2 6 2 2 4" xfId="2985" xr:uid="{25DBF040-272B-47F7-9F61-EE78B9AE5B6C}"/>
    <cellStyle name="Millares 2 2 6 2 2 4 2" xfId="11251" xr:uid="{10D9575E-AEE2-4790-BB1D-B9C4386D9360}"/>
    <cellStyle name="Millares 2 2 6 2 2 4 2 2" xfId="32754" xr:uid="{133909BD-2D93-49C1-B7A6-295DD0EA03BD}"/>
    <cellStyle name="Millares 2 2 6 2 2 4 3" xfId="17886" xr:uid="{201334B6-BB74-41B0-9A6B-3AA1E1DAC0D5}"/>
    <cellStyle name="Millares 2 2 6 2 2 4 3 2" xfId="39389" xr:uid="{A7273503-E055-40FB-8AE3-3189468E3492}"/>
    <cellStyle name="Millares 2 2 6 2 2 4 4" xfId="24491" xr:uid="{D6F8BEE9-201D-47DA-8CDC-ADB51D1275B6}"/>
    <cellStyle name="Millares 2 2 6 2 2 4 5" xfId="45994" xr:uid="{34BB4629-2E8E-4DC4-BFEE-31C7B07FCD56}"/>
    <cellStyle name="Millares 2 2 6 2 2 4 6" xfId="52598" xr:uid="{88839622-048E-4DD2-B7F9-6F85D9AB4C95}"/>
    <cellStyle name="Millares 2 2 6 2 2 5" xfId="3664" xr:uid="{C68C0D30-DF47-4425-AFBC-D7B96E8EB986}"/>
    <cellStyle name="Millares 2 2 6 2 2 5 2" xfId="11930" xr:uid="{0C8DCB0D-B4A7-41D3-AC30-D64EF625A0DF}"/>
    <cellStyle name="Millares 2 2 6 2 2 5 2 2" xfId="33433" xr:uid="{77A26E05-A3F1-4BDC-879E-83DB286290AE}"/>
    <cellStyle name="Millares 2 2 6 2 2 5 3" xfId="18565" xr:uid="{CA4BFE4A-4633-411A-B977-6EAB7F006D37}"/>
    <cellStyle name="Millares 2 2 6 2 2 5 3 2" xfId="40068" xr:uid="{CF8C76CA-6A1C-400C-8ACA-9D06D02DD912}"/>
    <cellStyle name="Millares 2 2 6 2 2 5 4" xfId="25170" xr:uid="{2ECD7528-6EF7-49CC-959B-B097CB4AD006}"/>
    <cellStyle name="Millares 2 2 6 2 2 5 5" xfId="46673" xr:uid="{94DFB656-1393-4877-B358-C403363C71E5}"/>
    <cellStyle name="Millares 2 2 6 2 2 5 6" xfId="53277" xr:uid="{0AF94910-134E-4219-BBD8-B372A8B893BE}"/>
    <cellStyle name="Millares 2 2 6 2 2 6" xfId="5129" xr:uid="{7AD03A4C-B80D-4512-B544-0B2767B9F2A8}"/>
    <cellStyle name="Millares 2 2 6 2 2 6 2" xfId="13395" xr:uid="{761A82E3-E885-47A6-8E42-73B5686260DD}"/>
    <cellStyle name="Millares 2 2 6 2 2 6 2 2" xfId="34898" xr:uid="{4FEF78B9-F714-45A5-9667-27151CB46198}"/>
    <cellStyle name="Millares 2 2 6 2 2 6 3" xfId="20030" xr:uid="{9EDC28CF-1F08-42E3-8477-B6FC90DEF54F}"/>
    <cellStyle name="Millares 2 2 6 2 2 6 3 2" xfId="41533" xr:uid="{4FB22C48-3F79-49F7-93B4-FA27802A59CF}"/>
    <cellStyle name="Millares 2 2 6 2 2 6 4" xfId="26635" xr:uid="{6AFE77E5-9C01-4B5A-8121-18D0BDFA03B3}"/>
    <cellStyle name="Millares 2 2 6 2 2 6 5" xfId="48138" xr:uid="{B39C8B9D-8A80-48E9-9607-5C5DEA026D1C}"/>
    <cellStyle name="Millares 2 2 6 2 2 6 6" xfId="54742" xr:uid="{421BB734-1AED-4F6B-A98B-D166A7F0281C}"/>
    <cellStyle name="Millares 2 2 6 2 2 7" xfId="5803" xr:uid="{FFA2D2F6-5DC8-4DFE-8096-3D4AD42292D5}"/>
    <cellStyle name="Millares 2 2 6 2 2 7 2" xfId="14069" xr:uid="{1CA712DB-5FC1-47B4-8DA7-ECE4D62EFB15}"/>
    <cellStyle name="Millares 2 2 6 2 2 7 2 2" xfId="35572" xr:uid="{B190C540-5F95-4E23-8EE6-B53E34785964}"/>
    <cellStyle name="Millares 2 2 6 2 2 7 3" xfId="20704" xr:uid="{39EF69DB-A11A-4B72-937C-C1C1E89ED5CF}"/>
    <cellStyle name="Millares 2 2 6 2 2 7 3 2" xfId="42207" xr:uid="{711C9BDC-8305-4A40-9F5E-DF06573A884B}"/>
    <cellStyle name="Millares 2 2 6 2 2 7 4" xfId="27309" xr:uid="{14A5E271-B55F-42A9-9089-EF15671A3BE3}"/>
    <cellStyle name="Millares 2 2 6 2 2 7 5" xfId="48812" xr:uid="{13DFC77C-7E5A-47CE-8323-AE14C033EDB0}"/>
    <cellStyle name="Millares 2 2 6 2 2 7 6" xfId="55416" xr:uid="{F973D8E8-7AF7-443D-9A9B-EF2A9D54A456}"/>
    <cellStyle name="Millares 2 2 6 2 2 8" xfId="7444" xr:uid="{D8FF60CC-A831-4979-B203-27B1D8B1BC50}"/>
    <cellStyle name="Millares 2 2 6 2 2 8 2" xfId="28947" xr:uid="{A7AB55C6-4FC6-4408-A436-9C040792B270}"/>
    <cellStyle name="Millares 2 2 6 2 2 9" xfId="9101" xr:uid="{A8F00EF7-0B08-44EF-A257-8DDF375CBAF9}"/>
    <cellStyle name="Millares 2 2 6 2 2 9 2" xfId="30604" xr:uid="{67DE3C36-B53E-4DD2-A08C-B9EAFA19D753}"/>
    <cellStyle name="Millares 2 2 6 2 3" xfId="1105" xr:uid="{E2897F89-CBF8-438F-974B-DB004EF0D92F}"/>
    <cellStyle name="Millares 2 2 6 2 3 2" xfId="3934" xr:uid="{AB760384-390E-402C-982A-24D6F63ED732}"/>
    <cellStyle name="Millares 2 2 6 2 3 2 2" xfId="12200" xr:uid="{D3C1FD0E-5866-481E-98D6-240B12B1BDA2}"/>
    <cellStyle name="Millares 2 2 6 2 3 2 2 2" xfId="33703" xr:uid="{26A3B126-7680-47E3-BC72-6CA0157E7AC9}"/>
    <cellStyle name="Millares 2 2 6 2 3 2 3" xfId="18835" xr:uid="{6721934B-95D5-48F8-8634-B74CD2116B45}"/>
    <cellStyle name="Millares 2 2 6 2 3 2 3 2" xfId="40338" xr:uid="{1A9A5612-F7DD-4767-9E59-48C69B702D73}"/>
    <cellStyle name="Millares 2 2 6 2 3 2 4" xfId="25440" xr:uid="{6BA9E0F4-59AA-447F-B963-CDB19FEFE4BB}"/>
    <cellStyle name="Millares 2 2 6 2 3 2 5" xfId="46943" xr:uid="{9D5906B0-8FAF-4BF3-9E40-908988FED184}"/>
    <cellStyle name="Millares 2 2 6 2 3 2 6" xfId="53547" xr:uid="{1E854FE3-0EF6-41C8-89DE-30C3F859CE25}"/>
    <cellStyle name="Millares 2 2 6 2 3 3" xfId="6073" xr:uid="{FF513795-847A-4523-8CA9-9D3FD1334410}"/>
    <cellStyle name="Millares 2 2 6 2 3 3 2" xfId="14339" xr:uid="{829195BF-9642-4021-8EEF-11F164A0958C}"/>
    <cellStyle name="Millares 2 2 6 2 3 3 2 2" xfId="35842" xr:uid="{2F5985C8-EB45-4854-8B6B-D64D44FEA2CC}"/>
    <cellStyle name="Millares 2 2 6 2 3 3 3" xfId="20974" xr:uid="{E0EA208F-11AF-4127-BBA1-88C518AF3C50}"/>
    <cellStyle name="Millares 2 2 6 2 3 3 3 2" xfId="42477" xr:uid="{97E4C93A-8AE9-4612-9824-4577CA334588}"/>
    <cellStyle name="Millares 2 2 6 2 3 3 4" xfId="27579" xr:uid="{9B617652-95E5-40BC-9D30-0DFA5B794D04}"/>
    <cellStyle name="Millares 2 2 6 2 3 3 5" xfId="49082" xr:uid="{CF53EA99-65BE-467A-95B2-07458C261089}"/>
    <cellStyle name="Millares 2 2 6 2 3 3 6" xfId="55686" xr:uid="{74E11D8D-4766-4C14-9F2D-76EF4FB56564}"/>
    <cellStyle name="Millares 2 2 6 2 3 4" xfId="7714" xr:uid="{EC5AC65A-4501-413D-8DE0-B77D32F84DAA}"/>
    <cellStyle name="Millares 2 2 6 2 3 4 2" xfId="29217" xr:uid="{39CE2D62-D164-49E0-94E2-1BBF874C2C13}"/>
    <cellStyle name="Millares 2 2 6 2 3 5" xfId="9371" xr:uid="{2FB7A5F0-4BA4-4F75-87C3-3FD6867C48ED}"/>
    <cellStyle name="Millares 2 2 6 2 3 5 2" xfId="30874" xr:uid="{A9A80728-D187-4240-A4B0-8E772334418C}"/>
    <cellStyle name="Millares 2 2 6 2 3 6" xfId="16006" xr:uid="{2B955E07-2DD5-48E5-924D-9CDC3C41455D}"/>
    <cellStyle name="Millares 2 2 6 2 3 6 2" xfId="37509" xr:uid="{38812E85-7D42-48A1-B8AA-8B81EBA08B9C}"/>
    <cellStyle name="Millares 2 2 6 2 3 7" xfId="22611" xr:uid="{2560B9E1-F6EF-4E4A-A360-2E5C63D03D17}"/>
    <cellStyle name="Millares 2 2 6 2 3 8" xfId="44114" xr:uid="{D12807A4-434B-413C-AF5C-A28098523BF0}"/>
    <cellStyle name="Millares 2 2 6 2 3 9" xfId="50718" xr:uid="{91FFF45B-86B5-49F7-89EF-304A4A4DAF72}"/>
    <cellStyle name="Millares 2 2 6 2 4" xfId="1501" xr:uid="{E98513DD-F10E-4FAE-ACBC-003BE7DAF510}"/>
    <cellStyle name="Millares 2 2 6 2 4 2" xfId="4330" xr:uid="{5270423B-F4A0-47CB-9A56-4A6F6C2DA0A3}"/>
    <cellStyle name="Millares 2 2 6 2 4 2 2" xfId="12596" xr:uid="{61BA3F1E-D65C-4FFE-80CB-5395DCD57A44}"/>
    <cellStyle name="Millares 2 2 6 2 4 2 2 2" xfId="34099" xr:uid="{F01C5EC0-C37A-4AE8-B663-5DEC4AEFAC88}"/>
    <cellStyle name="Millares 2 2 6 2 4 2 3" xfId="19231" xr:uid="{9FC0DDB5-12BB-4D88-BCFF-7C4D244995B3}"/>
    <cellStyle name="Millares 2 2 6 2 4 2 3 2" xfId="40734" xr:uid="{79981940-A4AC-44A3-AC83-B40055A618E4}"/>
    <cellStyle name="Millares 2 2 6 2 4 2 4" xfId="25836" xr:uid="{0091C3ED-E2EC-4E74-A6AE-D5410B16EF12}"/>
    <cellStyle name="Millares 2 2 6 2 4 2 5" xfId="47339" xr:uid="{3DE4C422-F0A3-462C-B872-6F8AA316E8A5}"/>
    <cellStyle name="Millares 2 2 6 2 4 2 6" xfId="53943" xr:uid="{331F93B0-D13A-4F21-BEC0-D2C3B29E46B2}"/>
    <cellStyle name="Millares 2 2 6 2 4 3" xfId="6469" xr:uid="{7427B92A-3620-445E-9DD5-9CCF95563495}"/>
    <cellStyle name="Millares 2 2 6 2 4 3 2" xfId="14735" xr:uid="{5E999F9C-33BA-45A6-ADC6-F677A872D5C2}"/>
    <cellStyle name="Millares 2 2 6 2 4 3 2 2" xfId="36238" xr:uid="{EC95166C-4854-4B6B-BACA-A6C6857DC986}"/>
    <cellStyle name="Millares 2 2 6 2 4 3 3" xfId="21370" xr:uid="{6295037F-3778-4A79-B2D1-16FB7CE3227C}"/>
    <cellStyle name="Millares 2 2 6 2 4 3 3 2" xfId="42873" xr:uid="{E21DA836-BFDF-4D1F-AA37-06CB30C84FD9}"/>
    <cellStyle name="Millares 2 2 6 2 4 3 4" xfId="27975" xr:uid="{8B8EE9E8-0FDF-4A2D-9865-E3723D09C207}"/>
    <cellStyle name="Millares 2 2 6 2 4 3 5" xfId="49478" xr:uid="{8EFC3A50-CA54-46BF-B16B-72497B1E2E3B}"/>
    <cellStyle name="Millares 2 2 6 2 4 3 6" xfId="56082" xr:uid="{784B5F2A-7E97-40B7-8B81-B3BC4C176260}"/>
    <cellStyle name="Millares 2 2 6 2 4 4" xfId="8110" xr:uid="{0F7F912B-8ABA-4F26-8C29-550A814EEA6D}"/>
    <cellStyle name="Millares 2 2 6 2 4 4 2" xfId="29613" xr:uid="{B51332DF-9246-44E5-9534-564030EE6549}"/>
    <cellStyle name="Millares 2 2 6 2 4 5" xfId="9767" xr:uid="{85DBB86E-7064-496F-9568-BA7291D71CFE}"/>
    <cellStyle name="Millares 2 2 6 2 4 5 2" xfId="31270" xr:uid="{386482A2-2F9F-4BA1-A257-44CCC6A61EDB}"/>
    <cellStyle name="Millares 2 2 6 2 4 6" xfId="16402" xr:uid="{E10FC032-F636-4515-9B31-2E370F75DA82}"/>
    <cellStyle name="Millares 2 2 6 2 4 6 2" xfId="37905" xr:uid="{8324D09C-4D4B-4132-9949-A5B871EAE772}"/>
    <cellStyle name="Millares 2 2 6 2 4 7" xfId="23007" xr:uid="{8FA4A5A8-D99E-4A85-93B7-6CD369533A8F}"/>
    <cellStyle name="Millares 2 2 6 2 4 8" xfId="44510" xr:uid="{75E17654-6C56-4738-8337-94FDF8C57087}"/>
    <cellStyle name="Millares 2 2 6 2 4 9" xfId="51114" xr:uid="{C9400B72-D4E4-411C-90C1-960D987FA6B8}"/>
    <cellStyle name="Millares 2 2 6 2 5" xfId="2188" xr:uid="{CB82EE57-DEAB-42C9-876A-8455E5512227}"/>
    <cellStyle name="Millares 2 2 6 2 5 2" xfId="10454" xr:uid="{37734735-91D8-492F-908C-40545DB38E6F}"/>
    <cellStyle name="Millares 2 2 6 2 5 2 2" xfId="31957" xr:uid="{BE5757AE-6321-4700-907D-BD911E41F1DA}"/>
    <cellStyle name="Millares 2 2 6 2 5 3" xfId="17089" xr:uid="{1947264C-EAC7-458E-9BB8-9F8314DA7A79}"/>
    <cellStyle name="Millares 2 2 6 2 5 3 2" xfId="38592" xr:uid="{E5A5AAAF-0DE7-4B5C-918C-7414A2783779}"/>
    <cellStyle name="Millares 2 2 6 2 5 4" xfId="23694" xr:uid="{2F4F1FFF-4CEA-4B3C-AD97-A80E86880E8F}"/>
    <cellStyle name="Millares 2 2 6 2 5 5" xfId="45197" xr:uid="{889024E8-15D0-496D-99F4-42F72F98302D}"/>
    <cellStyle name="Millares 2 2 6 2 5 6" xfId="51801" xr:uid="{D604071C-1B45-4D05-80BC-F3ED93E684F4}"/>
    <cellStyle name="Millares 2 2 6 2 6" xfId="2734" xr:uid="{615ADB08-4E0C-4EA1-86C2-46D68F928450}"/>
    <cellStyle name="Millares 2 2 6 2 6 2" xfId="11000" xr:uid="{DC8F5D1A-5686-46E7-8079-942D421AB97D}"/>
    <cellStyle name="Millares 2 2 6 2 6 2 2" xfId="32503" xr:uid="{7CA57B25-8158-440D-BB26-6A1A85C0C774}"/>
    <cellStyle name="Millares 2 2 6 2 6 3" xfId="17635" xr:uid="{201ADD9F-1B37-48FF-812E-B74637501F96}"/>
    <cellStyle name="Millares 2 2 6 2 6 3 2" xfId="39138" xr:uid="{3E573413-7077-40A6-B5CC-CB9B7CEE89B3}"/>
    <cellStyle name="Millares 2 2 6 2 6 4" xfId="24240" xr:uid="{18D25F9B-4ED2-4467-BF5D-F46365EAD384}"/>
    <cellStyle name="Millares 2 2 6 2 6 5" xfId="45743" xr:uid="{464A03BA-CDA8-48F4-B0E3-F4FD810B8C11}"/>
    <cellStyle name="Millares 2 2 6 2 6 6" xfId="52347" xr:uid="{847CB6D4-DB89-498C-8F32-A6FAB7B2C9A2}"/>
    <cellStyle name="Millares 2 2 6 2 7" xfId="3384" xr:uid="{75E45AA5-7F3C-4830-9FB3-9FEED377B218}"/>
    <cellStyle name="Millares 2 2 6 2 7 2" xfId="11650" xr:uid="{94DDE9C0-F0B7-4F1C-A213-80C43B37EA22}"/>
    <cellStyle name="Millares 2 2 6 2 7 2 2" xfId="33153" xr:uid="{C3E8FAA7-A0C0-496F-B0D4-015A3DB8518C}"/>
    <cellStyle name="Millares 2 2 6 2 7 3" xfId="18285" xr:uid="{5876B4CC-222B-4B0B-A65D-50E8AB0C62C0}"/>
    <cellStyle name="Millares 2 2 6 2 7 3 2" xfId="39788" xr:uid="{88324716-1EF6-4050-AB75-937358B767C0}"/>
    <cellStyle name="Millares 2 2 6 2 7 4" xfId="24890" xr:uid="{4429F427-453F-4F8A-B2E4-49414CCFFF3E}"/>
    <cellStyle name="Millares 2 2 6 2 7 5" xfId="46393" xr:uid="{ECC32A64-AC4B-47FB-9599-61D83FCADA39}"/>
    <cellStyle name="Millares 2 2 6 2 7 6" xfId="52997" xr:uid="{64755A59-C3E6-4A03-8F0D-8382DCDC641D}"/>
    <cellStyle name="Millares 2 2 6 2 8" xfId="4878" xr:uid="{9CD778C6-C105-4BFC-8A96-ADD8B20B1703}"/>
    <cellStyle name="Millares 2 2 6 2 8 2" xfId="13144" xr:uid="{42E9A687-EFF5-4F15-80A2-5C6EC758F473}"/>
    <cellStyle name="Millares 2 2 6 2 8 2 2" xfId="34647" xr:uid="{BE050751-1D30-4279-83DA-D27A8E9758C4}"/>
    <cellStyle name="Millares 2 2 6 2 8 3" xfId="19779" xr:uid="{69A74986-842B-4726-ACE9-AD3F30EC5FFB}"/>
    <cellStyle name="Millares 2 2 6 2 8 3 2" xfId="41282" xr:uid="{3FE15F68-105B-4DC2-AA24-65572CCBCF7C}"/>
    <cellStyle name="Millares 2 2 6 2 8 4" xfId="26384" xr:uid="{7E1F155A-C53C-4298-A293-BE8631BEBFBB}"/>
    <cellStyle name="Millares 2 2 6 2 8 5" xfId="47887" xr:uid="{080B4843-0FE4-41E8-9C26-EDDA7CF216F8}"/>
    <cellStyle name="Millares 2 2 6 2 8 6" xfId="54491" xr:uid="{E08F0FAA-C69A-4F6C-8164-3DC118542EEE}"/>
    <cellStyle name="Millares 2 2 6 2 9" xfId="5523" xr:uid="{01CC1BCE-BCC5-4D08-AF77-6F3FE5FBF2D1}"/>
    <cellStyle name="Millares 2 2 6 2 9 2" xfId="13789" xr:uid="{AF8420A7-877B-4732-8791-0DFCC51E7B68}"/>
    <cellStyle name="Millares 2 2 6 2 9 2 2" xfId="35292" xr:uid="{C1E85176-C5C6-4A68-A5EC-520D9AF1DD62}"/>
    <cellStyle name="Millares 2 2 6 2 9 3" xfId="20424" xr:uid="{AEF4FEAC-93BE-46A7-9DD7-74280832EDAF}"/>
    <cellStyle name="Millares 2 2 6 2 9 3 2" xfId="41927" xr:uid="{202E740D-F96C-4542-BD10-B248C340E1A7}"/>
    <cellStyle name="Millares 2 2 6 2 9 4" xfId="27029" xr:uid="{609787EE-EDBD-4E82-A4C1-E1B9681325B0}"/>
    <cellStyle name="Millares 2 2 6 2 9 5" xfId="48532" xr:uid="{AD82B2CF-60CA-4D63-9883-B248C4F88F42}"/>
    <cellStyle name="Millares 2 2 6 2 9 6" xfId="55136" xr:uid="{91424F60-1AE8-44CF-A08E-CA7BE52C55B8}"/>
    <cellStyle name="Millares 2 2 6 3" xfId="424" xr:uid="{ECCB7629-7839-44AA-B8A9-F245A0E770FC}"/>
    <cellStyle name="Millares 2 2 6 3 10" xfId="15327" xr:uid="{07D30582-9936-4591-9FEE-3C9BFE9111A5}"/>
    <cellStyle name="Millares 2 2 6 3 10 2" xfId="36830" xr:uid="{9F0C06A0-6103-416A-B1E7-3D4C653ACD84}"/>
    <cellStyle name="Millares 2 2 6 3 11" xfId="21932" xr:uid="{A91F9F66-71B1-42B5-90BD-F7F0515E837A}"/>
    <cellStyle name="Millares 2 2 6 3 12" xfId="43435" xr:uid="{FB42175D-088D-4A4B-A2EC-8207E146DBBC}"/>
    <cellStyle name="Millares 2 2 6 3 13" xfId="50039" xr:uid="{A1A8F5FD-2BFE-409B-93FE-59A7CDDD53A7}"/>
    <cellStyle name="Millares 2 2 6 3 2" xfId="1372" xr:uid="{41C51E20-37A6-41B3-9A97-12D4FE4C9BBB}"/>
    <cellStyle name="Millares 2 2 6 3 2 2" xfId="4201" xr:uid="{52F47993-FF46-4A47-9367-E67BCAF15B3C}"/>
    <cellStyle name="Millares 2 2 6 3 2 2 2" xfId="12467" xr:uid="{8F0D69AC-1601-48FF-B6FB-7C0321B55418}"/>
    <cellStyle name="Millares 2 2 6 3 2 2 2 2" xfId="33970" xr:uid="{D83BCB2B-086B-4B53-96D2-A327BE92EFD2}"/>
    <cellStyle name="Millares 2 2 6 3 2 2 3" xfId="19102" xr:uid="{3C424701-317C-4843-BAC8-FEC1FD061AA2}"/>
    <cellStyle name="Millares 2 2 6 3 2 2 3 2" xfId="40605" xr:uid="{8121C84E-6D44-42E5-9D7D-3ED73E22E499}"/>
    <cellStyle name="Millares 2 2 6 3 2 2 4" xfId="25707" xr:uid="{53504138-FD8E-4C39-A7F4-A2D0ACF5086F}"/>
    <cellStyle name="Millares 2 2 6 3 2 2 5" xfId="47210" xr:uid="{91DE8D51-F6F4-4284-929D-C50C5F09F735}"/>
    <cellStyle name="Millares 2 2 6 3 2 2 6" xfId="53814" xr:uid="{90F4CECF-6CF9-423F-A4BC-35884D22D86D}"/>
    <cellStyle name="Millares 2 2 6 3 2 3" xfId="6340" xr:uid="{B9909956-5AD9-4FA8-A09D-00EB8C8CDA07}"/>
    <cellStyle name="Millares 2 2 6 3 2 3 2" xfId="14606" xr:uid="{45BD3370-97E2-4ECF-BFD7-42944271B48B}"/>
    <cellStyle name="Millares 2 2 6 3 2 3 2 2" xfId="36109" xr:uid="{23B9FCBE-EF1C-4160-8D4F-890440586AE4}"/>
    <cellStyle name="Millares 2 2 6 3 2 3 3" xfId="21241" xr:uid="{5E41C713-30BB-4D27-AF2E-D3C6F6C044F0}"/>
    <cellStyle name="Millares 2 2 6 3 2 3 3 2" xfId="42744" xr:uid="{50CDFF35-3FE3-467A-9BA8-8178E794BE26}"/>
    <cellStyle name="Millares 2 2 6 3 2 3 4" xfId="27846" xr:uid="{6F4F34E2-654A-4B06-AEA5-8F8CCABF5AE8}"/>
    <cellStyle name="Millares 2 2 6 3 2 3 5" xfId="49349" xr:uid="{64A74D12-05CD-4237-95C7-7F1230DD6D17}"/>
    <cellStyle name="Millares 2 2 6 3 2 3 6" xfId="55953" xr:uid="{6622CE07-E6F0-4A0F-914B-E4116D25618D}"/>
    <cellStyle name="Millares 2 2 6 3 2 4" xfId="7981" xr:uid="{47ED8773-8A43-48C7-82F1-F159EF655A8B}"/>
    <cellStyle name="Millares 2 2 6 3 2 4 2" xfId="29484" xr:uid="{A05D186D-0781-4EF0-8638-BFAE41AABB43}"/>
    <cellStyle name="Millares 2 2 6 3 2 5" xfId="9638" xr:uid="{3E115B2B-B60E-4EB6-AE82-0FE764019416}"/>
    <cellStyle name="Millares 2 2 6 3 2 5 2" xfId="31141" xr:uid="{80CB9B86-3B23-4B98-A1DA-1958691EEE04}"/>
    <cellStyle name="Millares 2 2 6 3 2 6" xfId="16273" xr:uid="{0BB601E9-3EE6-4629-95A2-01DE584E0AAC}"/>
    <cellStyle name="Millares 2 2 6 3 2 6 2" xfId="37776" xr:uid="{4C022D72-A290-4C0C-9E31-ECB01835E0E8}"/>
    <cellStyle name="Millares 2 2 6 3 2 7" xfId="22878" xr:uid="{ADDCC173-1B19-4258-B8E1-D1F9EDC5784D}"/>
    <cellStyle name="Millares 2 2 6 3 2 8" xfId="44381" xr:uid="{F0B906B7-2629-46F8-9A41-6797A17DFF8E}"/>
    <cellStyle name="Millares 2 2 6 3 2 9" xfId="50985" xr:uid="{18D1E158-2175-4112-898C-5D36D9CCBAEB}"/>
    <cellStyle name="Millares 2 2 6 3 3" xfId="2059" xr:uid="{D2888FD0-0AFB-453B-B6E9-CD223962551B}"/>
    <cellStyle name="Millares 2 2 6 3 3 2" xfId="10325" xr:uid="{8E4AA018-C42F-4311-9341-C9AE044999E3}"/>
    <cellStyle name="Millares 2 2 6 3 3 2 2" xfId="31828" xr:uid="{55D00676-8828-42EE-84EF-53889B659985}"/>
    <cellStyle name="Millares 2 2 6 3 3 3" xfId="16960" xr:uid="{B12FEB57-17B9-4F89-9B89-C0E25DE26B0A}"/>
    <cellStyle name="Millares 2 2 6 3 3 3 2" xfId="38463" xr:uid="{D47C468D-A80D-4AAC-9442-C6C669908975}"/>
    <cellStyle name="Millares 2 2 6 3 3 4" xfId="23565" xr:uid="{38445E6E-691E-4CB1-9151-7477BB20DCF2}"/>
    <cellStyle name="Millares 2 2 6 3 3 5" xfId="45068" xr:uid="{09CC55BA-B367-438A-B379-69799ADA3751}"/>
    <cellStyle name="Millares 2 2 6 3 3 6" xfId="51672" xr:uid="{1B13C477-20A1-4FE9-95B6-9E07BBABFC60}"/>
    <cellStyle name="Millares 2 2 6 3 4" xfId="2858" xr:uid="{D62923B5-22CA-49D5-B926-90034B8C04B5}"/>
    <cellStyle name="Millares 2 2 6 3 4 2" xfId="11124" xr:uid="{2A77D424-B737-43D5-B423-650778DAC39F}"/>
    <cellStyle name="Millares 2 2 6 3 4 2 2" xfId="32627" xr:uid="{DD584F71-27C1-444E-9262-5CCB1919BF44}"/>
    <cellStyle name="Millares 2 2 6 3 4 3" xfId="17759" xr:uid="{BC929432-7E74-4E00-8BCE-BEB6FAB00D8D}"/>
    <cellStyle name="Millares 2 2 6 3 4 3 2" xfId="39262" xr:uid="{1069CEC7-0D5E-41DA-A765-3F58B66F3999}"/>
    <cellStyle name="Millares 2 2 6 3 4 4" xfId="24364" xr:uid="{5052EFF1-6472-494E-A0C8-B54A79062793}"/>
    <cellStyle name="Millares 2 2 6 3 4 5" xfId="45867" xr:uid="{2FA9B290-3A76-44AF-B47F-BB08F6632B57}"/>
    <cellStyle name="Millares 2 2 6 3 4 6" xfId="52471" xr:uid="{F9EC6FEF-2F74-467B-9D70-FE5B75AF79CF}"/>
    <cellStyle name="Millares 2 2 6 3 5" xfId="3255" xr:uid="{E387E335-0210-4F77-9138-8547E8F9141E}"/>
    <cellStyle name="Millares 2 2 6 3 5 2" xfId="11521" xr:uid="{2E062A4D-AA08-4745-807A-31858A97D915}"/>
    <cellStyle name="Millares 2 2 6 3 5 2 2" xfId="33024" xr:uid="{0E580446-39AB-48D3-B1E6-EC1F99783C8D}"/>
    <cellStyle name="Millares 2 2 6 3 5 3" xfId="18156" xr:uid="{566745E1-E013-4DE1-8D16-B240A24D2AFE}"/>
    <cellStyle name="Millares 2 2 6 3 5 3 2" xfId="39659" xr:uid="{00586F2B-C563-4A4F-B622-F35F46E5AC5A}"/>
    <cellStyle name="Millares 2 2 6 3 5 4" xfId="24761" xr:uid="{24C83E1F-50B1-4C35-A56D-F3FC94B25997}"/>
    <cellStyle name="Millares 2 2 6 3 5 5" xfId="46264" xr:uid="{F1AC050C-6A93-491E-8A01-1F65D1A0CFAF}"/>
    <cellStyle name="Millares 2 2 6 3 5 6" xfId="52868" xr:uid="{465A758A-ACD6-4506-8D9C-C61CA852685B}"/>
    <cellStyle name="Millares 2 2 6 3 6" xfId="5002" xr:uid="{1D1595AD-B327-4411-9443-4AFA3BE93369}"/>
    <cellStyle name="Millares 2 2 6 3 6 2" xfId="13268" xr:uid="{DA6ACC5D-4DC9-4649-8B52-A339C1294DC7}"/>
    <cellStyle name="Millares 2 2 6 3 6 2 2" xfId="34771" xr:uid="{2F259A78-BBE9-4CE0-8F48-1C695E94A502}"/>
    <cellStyle name="Millares 2 2 6 3 6 3" xfId="19903" xr:uid="{F971AF70-F370-4CF9-9709-867951A31CCE}"/>
    <cellStyle name="Millares 2 2 6 3 6 3 2" xfId="41406" xr:uid="{D1CB5AEF-8AFB-451C-BA10-059929CDF5E6}"/>
    <cellStyle name="Millares 2 2 6 3 6 4" xfId="26508" xr:uid="{1A32BD51-607E-4853-AB4F-F9192B66699E}"/>
    <cellStyle name="Millares 2 2 6 3 6 5" xfId="48011" xr:uid="{8EAF352D-441A-4438-8170-56CBF30B5F60}"/>
    <cellStyle name="Millares 2 2 6 3 6 6" xfId="54615" xr:uid="{23244698-EA4D-4CF1-A7D6-BED31B2A0AE9}"/>
    <cellStyle name="Millares 2 2 6 3 7" xfId="5394" xr:uid="{ED08E1D0-11C2-43B0-A6C9-784E548EB755}"/>
    <cellStyle name="Millares 2 2 6 3 7 2" xfId="13660" xr:uid="{17F73B24-3404-40B2-ABD5-24136A76663E}"/>
    <cellStyle name="Millares 2 2 6 3 7 2 2" xfId="35163" xr:uid="{347A037C-B364-451B-83CD-123383713CE2}"/>
    <cellStyle name="Millares 2 2 6 3 7 3" xfId="20295" xr:uid="{6FC95134-B6F9-4916-A9C1-1F1DEECFA7BD}"/>
    <cellStyle name="Millares 2 2 6 3 7 3 2" xfId="41798" xr:uid="{D04A0D8F-5D28-492F-A48B-1D24E5954AE6}"/>
    <cellStyle name="Millares 2 2 6 3 7 4" xfId="26900" xr:uid="{71145B76-7247-41BD-9FFC-CBF5590D8079}"/>
    <cellStyle name="Millares 2 2 6 3 7 5" xfId="48403" xr:uid="{D26F6EE9-DCBE-4074-9BD2-F2EAE32E2D49}"/>
    <cellStyle name="Millares 2 2 6 3 7 6" xfId="55007" xr:uid="{D8CED393-6AE6-4DE3-84DD-D07FD1085C8C}"/>
    <cellStyle name="Millares 2 2 6 3 8" xfId="7035" xr:uid="{9214C113-A47A-4C95-881C-6ED0859EFBF8}"/>
    <cellStyle name="Millares 2 2 6 3 8 2" xfId="28538" xr:uid="{E833E63E-324B-4524-A33A-A4B46C997800}"/>
    <cellStyle name="Millares 2 2 6 3 9" xfId="8691" xr:uid="{D5DE3724-6D03-40D7-8985-05248A577571}"/>
    <cellStyle name="Millares 2 2 6 3 9 2" xfId="30194" xr:uid="{49301118-3832-47B5-91F9-B98465268822}"/>
    <cellStyle name="Millares 2 2 6 4" xfId="708" xr:uid="{29E0F047-D345-4EB4-A2D6-222992864928}"/>
    <cellStyle name="Millares 2 2 6 4 10" xfId="43717" xr:uid="{8ED1A444-ED67-4F5B-A8F6-D280A68A1AB0}"/>
    <cellStyle name="Millares 2 2 6 4 11" xfId="50321" xr:uid="{4CE96170-3B99-4578-8F7E-E87AC7D3309F}"/>
    <cellStyle name="Millares 2 2 6 4 2" xfId="1654" xr:uid="{58671366-8118-409D-B348-7A67EFF2AF9D}"/>
    <cellStyle name="Millares 2 2 6 4 2 2" xfId="4483" xr:uid="{C5056719-1C85-4045-A12A-4E69E9C07C90}"/>
    <cellStyle name="Millares 2 2 6 4 2 2 2" xfId="12749" xr:uid="{B7E7C38E-30C1-4308-934E-E06D8C79074A}"/>
    <cellStyle name="Millares 2 2 6 4 2 2 2 2" xfId="34252" xr:uid="{61DE2C69-FB6E-4205-996B-CE9F0E286DAA}"/>
    <cellStyle name="Millares 2 2 6 4 2 2 3" xfId="19384" xr:uid="{0863A35E-136F-4661-9037-34893D6572CC}"/>
    <cellStyle name="Millares 2 2 6 4 2 2 3 2" xfId="40887" xr:uid="{A9DE5059-5B38-4177-B003-49424F9218A9}"/>
    <cellStyle name="Millares 2 2 6 4 2 2 4" xfId="25989" xr:uid="{83F6F146-E125-432F-A6B1-EEC7DDF85555}"/>
    <cellStyle name="Millares 2 2 6 4 2 2 5" xfId="47492" xr:uid="{EB1CFB2F-133C-42A7-802A-BD9575169E61}"/>
    <cellStyle name="Millares 2 2 6 4 2 2 6" xfId="54096" xr:uid="{4ED4694A-C53B-40A0-B93B-EE13A61A924F}"/>
    <cellStyle name="Millares 2 2 6 4 2 3" xfId="6622" xr:uid="{BC629CF1-38F4-4206-9485-58E164206834}"/>
    <cellStyle name="Millares 2 2 6 4 2 3 2" xfId="14888" xr:uid="{60E44240-7B9D-4B5D-A6C9-E92CA7991170}"/>
    <cellStyle name="Millares 2 2 6 4 2 3 2 2" xfId="36391" xr:uid="{CCDE3946-95AD-4233-8679-723A538BA7E9}"/>
    <cellStyle name="Millares 2 2 6 4 2 3 3" xfId="21523" xr:uid="{CCEF6E64-2236-46D4-A47B-81A44FF04390}"/>
    <cellStyle name="Millares 2 2 6 4 2 3 3 2" xfId="43026" xr:uid="{CA6CECE2-A11C-4E68-BFF5-3FBD33910316}"/>
    <cellStyle name="Millares 2 2 6 4 2 3 4" xfId="28128" xr:uid="{CBE4DBA1-3786-44B9-A534-F81186D6118A}"/>
    <cellStyle name="Millares 2 2 6 4 2 3 5" xfId="49631" xr:uid="{1E79429F-F8F1-48FD-B963-BF438BBFC21B}"/>
    <cellStyle name="Millares 2 2 6 4 2 3 6" xfId="56235" xr:uid="{2F10AC9F-688D-44D4-A1E4-A331E8EFDC2D}"/>
    <cellStyle name="Millares 2 2 6 4 2 4" xfId="8263" xr:uid="{D9A98136-4226-471F-B2C2-D667631E6776}"/>
    <cellStyle name="Millares 2 2 6 4 2 4 2" xfId="29766" xr:uid="{BB714491-32D4-4A78-94D4-3DE951727F29}"/>
    <cellStyle name="Millares 2 2 6 4 2 5" xfId="9920" xr:uid="{AC6FD54F-0ADC-4934-8CAC-D8F11BA92A7E}"/>
    <cellStyle name="Millares 2 2 6 4 2 5 2" xfId="31423" xr:uid="{AB7B43B4-2FF2-417F-914E-DED94A5B441D}"/>
    <cellStyle name="Millares 2 2 6 4 2 6" xfId="16555" xr:uid="{16891604-B0DA-4804-98EA-108B675336BB}"/>
    <cellStyle name="Millares 2 2 6 4 2 6 2" xfId="38058" xr:uid="{EAE9A302-888C-4FEA-B38B-39D5901BE71C}"/>
    <cellStyle name="Millares 2 2 6 4 2 7" xfId="23160" xr:uid="{748D86BB-36AA-4510-A287-D85B75096B46}"/>
    <cellStyle name="Millares 2 2 6 4 2 8" xfId="44663" xr:uid="{ECD28D81-8854-4D7A-8F1A-3690CF39B013}"/>
    <cellStyle name="Millares 2 2 6 4 2 9" xfId="51267" xr:uid="{55C113BE-8FFA-4FC2-B551-53F45C7EC67D}"/>
    <cellStyle name="Millares 2 2 6 4 3" xfId="2341" xr:uid="{FEADC381-7EEE-4E8B-BFEE-4FC208B6B77F}"/>
    <cellStyle name="Millares 2 2 6 4 3 2" xfId="10607" xr:uid="{0ACC020C-B6C6-4B97-87A4-3DC78B3738CE}"/>
    <cellStyle name="Millares 2 2 6 4 3 2 2" xfId="32110" xr:uid="{A7DA0A5C-7FDE-4D56-8682-D881572372F6}"/>
    <cellStyle name="Millares 2 2 6 4 3 3" xfId="17242" xr:uid="{37D20763-1A24-40DD-B418-7B55323D7971}"/>
    <cellStyle name="Millares 2 2 6 4 3 3 2" xfId="38745" xr:uid="{C505EB50-EFF2-4FF9-A95C-9ABE7A7ABF71}"/>
    <cellStyle name="Millares 2 2 6 4 3 4" xfId="23847" xr:uid="{8E2BB6ED-C4DD-47FE-A4CB-7942FF855017}"/>
    <cellStyle name="Millares 2 2 6 4 3 5" xfId="45350" xr:uid="{CF3E7C60-3969-4D35-B409-67F5FAD06724}"/>
    <cellStyle name="Millares 2 2 6 4 3 6" xfId="51954" xr:uid="{518592FC-A789-40E9-BF92-ADAEFA744789}"/>
    <cellStyle name="Millares 2 2 6 4 4" xfId="3537" xr:uid="{5F675B7E-1898-4972-8EEF-7F76D044ECA7}"/>
    <cellStyle name="Millares 2 2 6 4 4 2" xfId="11803" xr:uid="{49AEE03B-F342-4FC6-94C3-F7CFEA555C3C}"/>
    <cellStyle name="Millares 2 2 6 4 4 2 2" xfId="33306" xr:uid="{1CC9AA38-318B-42A7-B527-5CCC89C7FA93}"/>
    <cellStyle name="Millares 2 2 6 4 4 3" xfId="18438" xr:uid="{05C27223-EA69-473D-9182-FD7B22EC695C}"/>
    <cellStyle name="Millares 2 2 6 4 4 3 2" xfId="39941" xr:uid="{456BA25D-477D-4BE5-B507-14E17C4BD5D6}"/>
    <cellStyle name="Millares 2 2 6 4 4 4" xfId="25043" xr:uid="{E151CD77-1C18-45F7-B184-DA4A7F14B119}"/>
    <cellStyle name="Millares 2 2 6 4 4 5" xfId="46546" xr:uid="{A19D868B-784C-4C8D-A272-A6DEE0EFF422}"/>
    <cellStyle name="Millares 2 2 6 4 4 6" xfId="53150" xr:uid="{65521B24-0218-4729-958C-06E35C153DF0}"/>
    <cellStyle name="Millares 2 2 6 4 5" xfId="5676" xr:uid="{DC4A887D-BD1F-4441-880B-EA05A312A3C6}"/>
    <cellStyle name="Millares 2 2 6 4 5 2" xfId="13942" xr:uid="{539F5EBA-44B8-4D38-A13F-1EFE6643AAA4}"/>
    <cellStyle name="Millares 2 2 6 4 5 2 2" xfId="35445" xr:uid="{8EFDFDB4-0363-4D11-8EAE-ACDAF0C01F81}"/>
    <cellStyle name="Millares 2 2 6 4 5 3" xfId="20577" xr:uid="{D07C4745-524D-4C80-92DD-8D6255CB9CCC}"/>
    <cellStyle name="Millares 2 2 6 4 5 3 2" xfId="42080" xr:uid="{E035C255-8797-43D1-B5DC-39734E4C9AEF}"/>
    <cellStyle name="Millares 2 2 6 4 5 4" xfId="27182" xr:uid="{428D32BA-09BC-4E2D-A4AC-94EAC17443E8}"/>
    <cellStyle name="Millares 2 2 6 4 5 5" xfId="48685" xr:uid="{5C9A5BE8-3FAF-4E5D-AE2A-5A7B11663745}"/>
    <cellStyle name="Millares 2 2 6 4 5 6" xfId="55289" xr:uid="{569C6F08-F728-422E-A435-0C4CE325FD35}"/>
    <cellStyle name="Millares 2 2 6 4 6" xfId="7317" xr:uid="{F0B03D93-6DAE-4744-AE5E-3752B345C885}"/>
    <cellStyle name="Millares 2 2 6 4 6 2" xfId="28820" xr:uid="{30474CB6-F38D-4224-9913-2C163320C3E1}"/>
    <cellStyle name="Millares 2 2 6 4 7" xfId="8974" xr:uid="{6006D554-1514-45BD-ACAD-9253767AAA56}"/>
    <cellStyle name="Millares 2 2 6 4 7 2" xfId="30477" xr:uid="{9770DDF0-0D6D-4B60-B687-7866642A68F0}"/>
    <cellStyle name="Millares 2 2 6 4 8" xfId="15609" xr:uid="{3AC18249-C0E2-451D-AC87-3740D8B7A23D}"/>
    <cellStyle name="Millares 2 2 6 4 8 2" xfId="37112" xr:uid="{6775961E-8279-4BA8-AC29-7605063703D7}"/>
    <cellStyle name="Millares 2 2 6 4 9" xfId="22214" xr:uid="{4181628D-2D36-4B1B-B515-4C1E438E021F}"/>
    <cellStyle name="Millares 2 2 6 5" xfId="977" xr:uid="{BA8E5EE0-504C-47B0-AF08-1037FECF0D43}"/>
    <cellStyle name="Millares 2 2 6 5 2" xfId="3806" xr:uid="{53EF4BFF-B88E-4479-947F-2CB0A3CE84D3}"/>
    <cellStyle name="Millares 2 2 6 5 2 2" xfId="12072" xr:uid="{0AE70B33-D348-4751-A430-408B7D0569DA}"/>
    <cellStyle name="Millares 2 2 6 5 2 2 2" xfId="33575" xr:uid="{A16BE951-AA35-43E2-BE97-80595298DEF3}"/>
    <cellStyle name="Millares 2 2 6 5 2 3" xfId="18707" xr:uid="{4566A864-4E4C-4396-A0FC-E625E8C268C0}"/>
    <cellStyle name="Millares 2 2 6 5 2 3 2" xfId="40210" xr:uid="{F8907E27-ED68-479F-AA65-5F188B901BC8}"/>
    <cellStyle name="Millares 2 2 6 5 2 4" xfId="25312" xr:uid="{3F31F75E-8ABA-48FA-B73C-20DD2421B28A}"/>
    <cellStyle name="Millares 2 2 6 5 2 5" xfId="46815" xr:uid="{C622062F-42CE-4880-9C52-9B751466E502}"/>
    <cellStyle name="Millares 2 2 6 5 2 6" xfId="53419" xr:uid="{C8F094F3-0A0E-4ABD-8587-91442E669292}"/>
    <cellStyle name="Millares 2 2 6 5 3" xfId="5945" xr:uid="{046CA7F5-8791-420C-A80C-14EC0BA3495C}"/>
    <cellStyle name="Millares 2 2 6 5 3 2" xfId="14211" xr:uid="{C61616B1-D314-4757-92F4-630B071966A9}"/>
    <cellStyle name="Millares 2 2 6 5 3 2 2" xfId="35714" xr:uid="{DDB2FAF2-7A3D-4E6F-8D8A-6F4E7E342DDF}"/>
    <cellStyle name="Millares 2 2 6 5 3 3" xfId="20846" xr:uid="{59B6E346-AFD2-4928-A9AF-7552C6CA7F03}"/>
    <cellStyle name="Millares 2 2 6 5 3 3 2" xfId="42349" xr:uid="{62F15385-F9D4-470E-B6EA-D90DCE403231}"/>
    <cellStyle name="Millares 2 2 6 5 3 4" xfId="27451" xr:uid="{6444EAF7-1800-40CD-A853-8D35314FDC7D}"/>
    <cellStyle name="Millares 2 2 6 5 3 5" xfId="48954" xr:uid="{9D03F51C-6DEB-4C69-BD38-EEF7DE7C57D5}"/>
    <cellStyle name="Millares 2 2 6 5 3 6" xfId="55558" xr:uid="{E8404E4E-D5D9-4981-9EEF-B9F64F28A132}"/>
    <cellStyle name="Millares 2 2 6 5 4" xfId="7586" xr:uid="{619D4557-3E24-47D0-A0AF-8D93ED7EFB8E}"/>
    <cellStyle name="Millares 2 2 6 5 4 2" xfId="29089" xr:uid="{D5732CAC-63B5-483C-8FA3-68250F43C6FC}"/>
    <cellStyle name="Millares 2 2 6 5 5" xfId="9243" xr:uid="{16B184FE-3265-4495-97D6-774D824C3BBC}"/>
    <cellStyle name="Millares 2 2 6 5 5 2" xfId="30746" xr:uid="{18CE637B-ED28-4522-8479-82376643D7BE}"/>
    <cellStyle name="Millares 2 2 6 5 6" xfId="15878" xr:uid="{DDDF7903-114B-467F-AB36-114CE1CC6AF2}"/>
    <cellStyle name="Millares 2 2 6 5 6 2" xfId="37381" xr:uid="{3C9FC2EB-504E-4B26-B02F-0AF680D8CF21}"/>
    <cellStyle name="Millares 2 2 6 5 7" xfId="22483" xr:uid="{BCDD1FCB-A3A6-4A6E-B038-E2D2A9D4E71B}"/>
    <cellStyle name="Millares 2 2 6 5 8" xfId="43986" xr:uid="{A8F42FED-EA9B-41B3-8C6E-A77DEC1AB5F5}"/>
    <cellStyle name="Millares 2 2 6 5 9" xfId="50590" xr:uid="{7E609C1B-E61E-42CB-825C-B986C9331798}"/>
    <cellStyle name="Millares 2 2 6 6" xfId="1237" xr:uid="{FB941BC6-4586-4757-8050-930EDC823C45}"/>
    <cellStyle name="Millares 2 2 6 6 2" xfId="4066" xr:uid="{F603F075-F3E4-472C-A9F6-391FBE18789E}"/>
    <cellStyle name="Millares 2 2 6 6 2 2" xfId="12332" xr:uid="{1F34CC45-FF24-432E-B08B-63C0FA852C55}"/>
    <cellStyle name="Millares 2 2 6 6 2 2 2" xfId="33835" xr:uid="{A63BDEA1-E9D7-48AA-9D66-46B3BD81B98B}"/>
    <cellStyle name="Millares 2 2 6 6 2 3" xfId="18967" xr:uid="{2B1FAED5-5017-4924-A499-B32812EC65CB}"/>
    <cellStyle name="Millares 2 2 6 6 2 3 2" xfId="40470" xr:uid="{B1FBBB04-F002-42B7-B5A9-A01452FDB7E5}"/>
    <cellStyle name="Millares 2 2 6 6 2 4" xfId="25572" xr:uid="{0796428F-AC64-48DF-A2CF-87C4AE7D0771}"/>
    <cellStyle name="Millares 2 2 6 6 2 5" xfId="47075" xr:uid="{396F4E86-D5AF-48A6-B50A-F80D96C95C4C}"/>
    <cellStyle name="Millares 2 2 6 6 2 6" xfId="53679" xr:uid="{A88CD2BA-10CA-4A6B-A09A-7B7838BB693B}"/>
    <cellStyle name="Millares 2 2 6 6 3" xfId="6205" xr:uid="{190A4AF9-754C-494F-952C-A6C07B0D470D}"/>
    <cellStyle name="Millares 2 2 6 6 3 2" xfId="14471" xr:uid="{150920C9-CD0C-43FF-9BDE-371632F7FDD6}"/>
    <cellStyle name="Millares 2 2 6 6 3 2 2" xfId="35974" xr:uid="{6520D8EF-936F-417F-AE0E-50E25C4F055B}"/>
    <cellStyle name="Millares 2 2 6 6 3 3" xfId="21106" xr:uid="{02195C6A-EB81-42D1-B38D-1379335DAC05}"/>
    <cellStyle name="Millares 2 2 6 6 3 3 2" xfId="42609" xr:uid="{9B925014-50A7-4B9E-8D75-77BA525A0FA3}"/>
    <cellStyle name="Millares 2 2 6 6 3 4" xfId="27711" xr:uid="{525BB39A-72A6-4041-9EF0-87D70B340264}"/>
    <cellStyle name="Millares 2 2 6 6 3 5" xfId="49214" xr:uid="{F91FF478-A782-4A02-8AC4-DECE6D41BF49}"/>
    <cellStyle name="Millares 2 2 6 6 3 6" xfId="55818" xr:uid="{55536B77-A245-47DB-AB89-468FA098B3F4}"/>
    <cellStyle name="Millares 2 2 6 6 4" xfId="7846" xr:uid="{52B812E5-917A-44B9-A52C-B709885B593A}"/>
    <cellStyle name="Millares 2 2 6 6 4 2" xfId="29349" xr:uid="{BB380B39-6302-45D3-9902-207A0CAB3F5E}"/>
    <cellStyle name="Millares 2 2 6 6 5" xfId="9503" xr:uid="{C1E49099-C0BA-4FDE-8B87-B97B111CCCD2}"/>
    <cellStyle name="Millares 2 2 6 6 5 2" xfId="31006" xr:uid="{61A021C4-9827-42E8-99F4-D3F946387B3C}"/>
    <cellStyle name="Millares 2 2 6 6 6" xfId="16138" xr:uid="{AA27B854-8A89-4A13-A386-D203F2F1B493}"/>
    <cellStyle name="Millares 2 2 6 6 6 2" xfId="37641" xr:uid="{154EE826-D439-459A-92D9-915D456E3108}"/>
    <cellStyle name="Millares 2 2 6 6 7" xfId="22743" xr:uid="{7236D58F-1B98-47C9-9263-632D897DAB35}"/>
    <cellStyle name="Millares 2 2 6 6 8" xfId="44246" xr:uid="{F071D672-010A-4104-B597-465897717C5D}"/>
    <cellStyle name="Millares 2 2 6 6 9" xfId="50850" xr:uid="{C8BE89D7-DE1D-4CD1-8AF5-5B161BDF36B2}"/>
    <cellStyle name="Millares 2 2 6 7" xfId="1925" xr:uid="{02570074-38C8-4B67-BA90-DB3D452AD4A1}"/>
    <cellStyle name="Millares 2 2 6 7 2" xfId="10191" xr:uid="{D662E2C1-4263-47A3-B718-1EDB2518D4A9}"/>
    <cellStyle name="Millares 2 2 6 7 2 2" xfId="31694" xr:uid="{C09B8E2F-6B18-4089-8171-C86981403C67}"/>
    <cellStyle name="Millares 2 2 6 7 3" xfId="16826" xr:uid="{2CAEC637-BE07-4FC0-845F-2A730C8A55DA}"/>
    <cellStyle name="Millares 2 2 6 7 3 2" xfId="38329" xr:uid="{3F4A56D4-48DF-4083-9D21-182DE5DDE4FA}"/>
    <cellStyle name="Millares 2 2 6 7 4" xfId="23431" xr:uid="{1972CC79-C82C-4B9D-B198-E9285C5C2EA5}"/>
    <cellStyle name="Millares 2 2 6 7 5" xfId="44934" xr:uid="{605F2451-8CD7-45F1-9B6A-6B52E054CECF}"/>
    <cellStyle name="Millares 2 2 6 7 6" xfId="51538" xr:uid="{5E1A8812-EAC1-4F25-9C84-DE86D8DD6D6F}"/>
    <cellStyle name="Millares 2 2 6 8" xfId="2610" xr:uid="{8C0D7111-7405-4226-9AEF-5D26CAC473A6}"/>
    <cellStyle name="Millares 2 2 6 8 2" xfId="10876" xr:uid="{9B839843-CE71-4906-8870-51E2BE1A8410}"/>
    <cellStyle name="Millares 2 2 6 8 2 2" xfId="32379" xr:uid="{09511A1B-0D7A-413D-99E8-B074BC0E838D}"/>
    <cellStyle name="Millares 2 2 6 8 3" xfId="17511" xr:uid="{CBA118AD-99A6-4A4A-B0DA-6045A3248CF9}"/>
    <cellStyle name="Millares 2 2 6 8 3 2" xfId="39014" xr:uid="{0158B153-EDB7-4670-8219-BC3683B6368C}"/>
    <cellStyle name="Millares 2 2 6 8 4" xfId="24116" xr:uid="{B15BA34F-2611-45B2-AAA1-1AFF62456214}"/>
    <cellStyle name="Millares 2 2 6 8 5" xfId="45619" xr:uid="{B85DB00A-68B1-4664-BA7A-EB0EE24DEE9A}"/>
    <cellStyle name="Millares 2 2 6 8 6" xfId="52223" xr:uid="{08BBB636-8AE9-4EE3-8D95-06F62AC73A2D}"/>
    <cellStyle name="Millares 2 2 6 9" xfId="3121" xr:uid="{0BD62984-24F3-4927-9DC7-D008DA1E5F16}"/>
    <cellStyle name="Millares 2 2 6 9 2" xfId="11387" xr:uid="{45DC9DE6-0A7C-4DDC-BB4D-3FF42F8D831E}"/>
    <cellStyle name="Millares 2 2 6 9 2 2" xfId="32890" xr:uid="{89AB88B1-9EF2-4844-9043-66FB17B0EC9D}"/>
    <cellStyle name="Millares 2 2 6 9 3" xfId="18022" xr:uid="{DA6F4150-A7C3-4739-A5B3-61E11A40C75C}"/>
    <cellStyle name="Millares 2 2 6 9 3 2" xfId="39525" xr:uid="{18A6F264-8DEA-4C53-960E-CB0E2A8143D9}"/>
    <cellStyle name="Millares 2 2 6 9 4" xfId="24627" xr:uid="{F10C528E-695D-43BE-AF74-5D56B23B385F}"/>
    <cellStyle name="Millares 2 2 6 9 5" xfId="46130" xr:uid="{EBF47957-4251-4A14-BE44-FEEA293A66AC}"/>
    <cellStyle name="Millares 2 2 6 9 6" xfId="52734" xr:uid="{9A974EA7-F3ED-41AD-8E4D-361AB38CC066}"/>
    <cellStyle name="Millares 2 2 7" xfId="294" xr:uid="{634A014B-042F-416D-A07B-8BEB6F44393F}"/>
    <cellStyle name="Millares 2 2 8" xfId="8446" xr:uid="{47D45839-D7E0-40B2-81DC-FF0E05B49471}"/>
    <cellStyle name="Millares 2 2 8 2" xfId="29949" xr:uid="{545F8A37-D655-4142-9EDF-773838DB0AAC}"/>
    <cellStyle name="Millares 2 3" xfId="100" xr:uid="{6FA65A70-4FBE-4A28-8E93-E1989C30E6DE}"/>
    <cellStyle name="Millares 2 3 2" xfId="295" xr:uid="{8FBBC805-6826-4D8D-8F02-5A32537373FE}"/>
    <cellStyle name="Millares 2 4" xfId="121" xr:uid="{5D6EB04D-3B14-4AF1-97E0-5135E2EAA22B}"/>
    <cellStyle name="Millares 2 4 10" xfId="2513" xr:uid="{AB3B59E6-4624-4428-B8CF-6965B53E9D90}"/>
    <cellStyle name="Millares 2 4 10 2" xfId="10779" xr:uid="{D66DED4C-65DF-4FDF-A47C-95A873A6D9AF}"/>
    <cellStyle name="Millares 2 4 10 2 2" xfId="32282" xr:uid="{FD429ADD-25A6-4135-80CA-2FADC6783496}"/>
    <cellStyle name="Millares 2 4 10 3" xfId="17414" xr:uid="{971E4FD0-813E-4926-AC6F-B0D7FE1103FA}"/>
    <cellStyle name="Millares 2 4 10 3 2" xfId="38917" xr:uid="{1E0F81C8-9EA5-43D6-A357-047825A692B4}"/>
    <cellStyle name="Millares 2 4 10 4" xfId="24019" xr:uid="{FA790BF8-9A87-4B33-93C3-F3F94D55FB9F}"/>
    <cellStyle name="Millares 2 4 10 5" xfId="45522" xr:uid="{78E190FC-979E-4AFA-929F-E293D95D53E0}"/>
    <cellStyle name="Millares 2 4 10 6" xfId="52126" xr:uid="{9CFC0339-196A-4195-B1CA-3228554E3610}"/>
    <cellStyle name="Millares 2 4 11" xfId="3024" xr:uid="{91961084-5D88-4132-A784-E4F115F4BBCC}"/>
    <cellStyle name="Millares 2 4 11 2" xfId="11290" xr:uid="{B2E02444-FD7A-4F4F-91AF-A3FF518EFBFA}"/>
    <cellStyle name="Millares 2 4 11 2 2" xfId="32793" xr:uid="{DBC3FD3A-174E-4D25-9CC7-017E776E9D5C}"/>
    <cellStyle name="Millares 2 4 11 3" xfId="17925" xr:uid="{C14C8C80-5EFE-414D-8112-EB39B36D1657}"/>
    <cellStyle name="Millares 2 4 11 3 2" xfId="39428" xr:uid="{2CD2A5D0-725B-48A2-8FA7-D3278D1747F7}"/>
    <cellStyle name="Millares 2 4 11 4" xfId="24530" xr:uid="{3A10557A-A6FF-45AF-972C-B5992ED445EC}"/>
    <cellStyle name="Millares 2 4 11 5" xfId="46033" xr:uid="{67A62FA8-0C8B-4F9D-9777-E644E261849C}"/>
    <cellStyle name="Millares 2 4 11 6" xfId="52637" xr:uid="{3B788592-3493-4980-B60C-FAE5BB55CD0B}"/>
    <cellStyle name="Millares 2 4 12" xfId="4659" xr:uid="{AAD008FE-3F68-41EB-9980-843144307F78}"/>
    <cellStyle name="Millares 2 4 12 2" xfId="12925" xr:uid="{47C3941E-99BD-44D0-8D80-83AD46604F9A}"/>
    <cellStyle name="Millares 2 4 12 2 2" xfId="34428" xr:uid="{A1F48754-7902-4FE7-8383-D3564CF3B78B}"/>
    <cellStyle name="Millares 2 4 12 3" xfId="19560" xr:uid="{354AD9DE-4D90-4D45-84E7-82F3C1F6AAAB}"/>
    <cellStyle name="Millares 2 4 12 3 2" xfId="41063" xr:uid="{8403D8F0-0D75-4298-88C8-70A52422C592}"/>
    <cellStyle name="Millares 2 4 12 4" xfId="26165" xr:uid="{7D6410E4-D291-411D-AA6D-F9E9DDB9A223}"/>
    <cellStyle name="Millares 2 4 12 5" xfId="47668" xr:uid="{7B374033-5CE1-4E06-BFB4-F9B686A93F49}"/>
    <cellStyle name="Millares 2 4 12 6" xfId="54272" xr:uid="{A65D8400-F846-41C5-8877-C976BD0042E6}"/>
    <cellStyle name="Millares 2 4 13" xfId="5162" xr:uid="{DDFAC4CE-0202-4ABE-8BD8-4485D198A62C}"/>
    <cellStyle name="Millares 2 4 13 2" xfId="13428" xr:uid="{83561098-5339-4657-BE11-74DA01B6340D}"/>
    <cellStyle name="Millares 2 4 13 2 2" xfId="34931" xr:uid="{9D34BA08-6FAA-4D25-A476-4F8720B3F900}"/>
    <cellStyle name="Millares 2 4 13 3" xfId="20063" xr:uid="{1860D74D-EA0D-4794-89C2-A92693310492}"/>
    <cellStyle name="Millares 2 4 13 3 2" xfId="41566" xr:uid="{3B579BE4-C7D6-4E0D-8535-AC452781F28F}"/>
    <cellStyle name="Millares 2 4 13 4" xfId="26668" xr:uid="{17121ACD-3798-4ADC-9E12-9419EF33A86D}"/>
    <cellStyle name="Millares 2 4 13 5" xfId="48171" xr:uid="{681137E3-779F-4FA2-A34D-A9E35FF9B357}"/>
    <cellStyle name="Millares 2 4 13 6" xfId="54775" xr:uid="{987B16D8-A63B-4803-994F-A6F756D9C6C2}"/>
    <cellStyle name="Millares 2 4 14" xfId="6803" xr:uid="{48B3CEF2-B88C-4E35-94CB-B05130E95388}"/>
    <cellStyle name="Millares 2 4 14 2" xfId="28306" xr:uid="{64DB6ACF-DC67-4710-BD16-3534B6BF503D}"/>
    <cellStyle name="Millares 2 4 15" xfId="8457" xr:uid="{6A434E54-4486-42FB-B857-74AEC3DF4DBE}"/>
    <cellStyle name="Millares 2 4 15 2" xfId="29960" xr:uid="{864AAB38-B154-4061-9981-0EAF219E67A9}"/>
    <cellStyle name="Millares 2 4 16" xfId="15096" xr:uid="{3C6FCA25-C206-4AAD-BE6F-E563C6771D59}"/>
    <cellStyle name="Millares 2 4 16 2" xfId="36599" xr:uid="{49FE0D44-BCA6-4976-B4C2-C9B803BACC6E}"/>
    <cellStyle name="Millares 2 4 17" xfId="21701" xr:uid="{E0DDADC0-87DE-4AF0-9C8F-17FB36574586}"/>
    <cellStyle name="Millares 2 4 18" xfId="43204" xr:uid="{6985AAF8-8FD6-4BD5-A399-5B1A43E4FDCD}"/>
    <cellStyle name="Millares 2 4 19" xfId="49808" xr:uid="{C19DC364-4ED1-4F9E-B851-35731A74467A}"/>
    <cellStyle name="Millares 2 4 2" xfId="159" xr:uid="{E9B6EA12-FE19-47A2-8FEC-69F0854111DF}"/>
    <cellStyle name="Millares 2 4 2 10" xfId="4696" xr:uid="{041900FE-409E-45BA-A773-BB7DDB917D4B}"/>
    <cellStyle name="Millares 2 4 2 10 2" xfId="12962" xr:uid="{378E53AD-E3D0-444D-BC92-209297AAC1D3}"/>
    <cellStyle name="Millares 2 4 2 10 2 2" xfId="34465" xr:uid="{4C5A58BA-070D-45AA-9602-5FED8ECFADE7}"/>
    <cellStyle name="Millares 2 4 2 10 3" xfId="19597" xr:uid="{297E98D6-0709-469C-A4F5-B62A2AE77ACA}"/>
    <cellStyle name="Millares 2 4 2 10 3 2" xfId="41100" xr:uid="{2020D6EA-1E83-4BED-8AC5-AC80635D9A72}"/>
    <cellStyle name="Millares 2 4 2 10 4" xfId="26202" xr:uid="{4E8C4B1C-6F24-4999-86EB-115123DA47E5}"/>
    <cellStyle name="Millares 2 4 2 10 5" xfId="47705" xr:uid="{9CE4071B-02EB-4311-8FDC-6CCB7D437BC9}"/>
    <cellStyle name="Millares 2 4 2 10 6" xfId="54309" xr:uid="{07AE81E6-B4CD-41E2-BF6D-EE0D41432C1C}"/>
    <cellStyle name="Millares 2 4 2 11" xfId="5199" xr:uid="{FB6CA73E-B2D4-41C7-91C7-6795065FA07E}"/>
    <cellStyle name="Millares 2 4 2 11 2" xfId="13465" xr:uid="{D83499E7-4FD0-4858-A5FE-11A63AC927CA}"/>
    <cellStyle name="Millares 2 4 2 11 2 2" xfId="34968" xr:uid="{28D5E14A-FA7B-465C-B39A-5910C3ABAEDD}"/>
    <cellStyle name="Millares 2 4 2 11 3" xfId="20100" xr:uid="{E4D904E7-820C-4B26-BAEB-B9DAF641B1E9}"/>
    <cellStyle name="Millares 2 4 2 11 3 2" xfId="41603" xr:uid="{8EEEE257-B607-43EC-A6E3-6FA777A9BC32}"/>
    <cellStyle name="Millares 2 4 2 11 4" xfId="26705" xr:uid="{8FC996F4-303D-4B36-A8A0-31F37EDAB85D}"/>
    <cellStyle name="Millares 2 4 2 11 5" xfId="48208" xr:uid="{155BF4C3-BD4E-4505-89DF-CF072D4A4B07}"/>
    <cellStyle name="Millares 2 4 2 11 6" xfId="54812" xr:uid="{6D7656D8-9FB9-4894-9DBA-EBFE94CC100B}"/>
    <cellStyle name="Millares 2 4 2 12" xfId="6840" xr:uid="{EE78CAF0-0622-455D-80B5-11788405E180}"/>
    <cellStyle name="Millares 2 4 2 12 2" xfId="28343" xr:uid="{B8DA9981-3C16-4576-A79D-0C55DFA5634A}"/>
    <cellStyle name="Millares 2 4 2 13" xfId="8494" xr:uid="{68812854-2852-49FE-8198-B4E794F51CD0}"/>
    <cellStyle name="Millares 2 4 2 13 2" xfId="29997" xr:uid="{19B2ECB2-30D1-4BB9-AE3F-901141AD2A4A}"/>
    <cellStyle name="Millares 2 4 2 14" xfId="15133" xr:uid="{720BAF5C-A5A1-42B0-8293-264927AE2C21}"/>
    <cellStyle name="Millares 2 4 2 14 2" xfId="36636" xr:uid="{6E9FDC3A-58CD-4A63-9530-72D080015AA6}"/>
    <cellStyle name="Millares 2 4 2 15" xfId="21738" xr:uid="{AF3D72CF-6351-42F9-B14C-130DFF4845FA}"/>
    <cellStyle name="Millares 2 4 2 16" xfId="43241" xr:uid="{80332D93-E194-4A5B-BA92-F635ED1B19A0}"/>
    <cellStyle name="Millares 2 4 2 17" xfId="49845" xr:uid="{74C67AF9-7080-4CAB-A19B-43E1E1E56068}"/>
    <cellStyle name="Millares 2 4 2 2" xfId="491" xr:uid="{67523EFB-8AA8-43AA-B2AD-2D3823AAF6AD}"/>
    <cellStyle name="Millares 2 4 2 2 10" xfId="7102" xr:uid="{570AE9BC-936D-47CB-83CD-27729BECF8A0}"/>
    <cellStyle name="Millares 2 4 2 2 10 2" xfId="28605" xr:uid="{37EB0CCB-3FAB-472E-A8DF-CD7616A1E334}"/>
    <cellStyle name="Millares 2 4 2 2 11" xfId="8758" xr:uid="{96CBB9A2-9678-42E0-90F8-B7CE63E4CC83}"/>
    <cellStyle name="Millares 2 4 2 2 11 2" xfId="30261" xr:uid="{8AF50E9C-3EB9-4651-80C7-75B7794BA98D}"/>
    <cellStyle name="Millares 2 4 2 2 12" xfId="15394" xr:uid="{B53573C3-3DE0-4C1D-AB7A-222EB0BC0E5A}"/>
    <cellStyle name="Millares 2 4 2 2 12 2" xfId="36897" xr:uid="{06EC7A97-EC51-4C55-B910-4DDBCDA11BFF}"/>
    <cellStyle name="Millares 2 4 2 2 13" xfId="21999" xr:uid="{A475E39E-78D7-4183-AB53-880DD551079E}"/>
    <cellStyle name="Millares 2 4 2 2 14" xfId="43502" xr:uid="{5C3512D7-8D93-46D4-81F6-E6BF000980DA}"/>
    <cellStyle name="Millares 2 4 2 2 15" xfId="50106" xr:uid="{E7C4F37B-89CA-4E12-B7C6-733E44A6ED6A}"/>
    <cellStyle name="Millares 2 4 2 2 2" xfId="773" xr:uid="{361CE910-4308-4707-8FAC-DE31BC02FF8A}"/>
    <cellStyle name="Millares 2 4 2 2 2 10" xfId="15674" xr:uid="{F4D87D72-C0AD-4060-A1FC-A767B71FF76C}"/>
    <cellStyle name="Millares 2 4 2 2 2 10 2" xfId="37177" xr:uid="{755791E8-DBBA-40A0-BF43-2955BB602810}"/>
    <cellStyle name="Millares 2 4 2 2 2 11" xfId="22279" xr:uid="{616FB303-0F8E-4015-AD0A-DEB9C2777A08}"/>
    <cellStyle name="Millares 2 4 2 2 2 12" xfId="43782" xr:uid="{A1D64A65-42D7-41B7-8706-E774AC7BD489}"/>
    <cellStyle name="Millares 2 4 2 2 2 13" xfId="50386" xr:uid="{FC7C6BF6-0716-43D0-89F1-A6E9A09E312A}"/>
    <cellStyle name="Millares 2 4 2 2 2 2" xfId="1719" xr:uid="{1DFFBE68-3C4F-438D-A4EE-9FB696A5D298}"/>
    <cellStyle name="Millares 2 4 2 2 2 2 2" xfId="4548" xr:uid="{DEAC86C0-5819-4CCE-AEBD-570F746FF1DE}"/>
    <cellStyle name="Millares 2 4 2 2 2 2 2 2" xfId="12814" xr:uid="{C7BD5AC6-62EA-404F-BC29-64C3636BBCBD}"/>
    <cellStyle name="Millares 2 4 2 2 2 2 2 2 2" xfId="34317" xr:uid="{0AD4D826-1A76-4CA2-A311-41D4A403BA51}"/>
    <cellStyle name="Millares 2 4 2 2 2 2 2 3" xfId="19449" xr:uid="{51F29941-21AA-4A43-A208-D2CC00F6A979}"/>
    <cellStyle name="Millares 2 4 2 2 2 2 2 3 2" xfId="40952" xr:uid="{D4939965-1EC5-43C1-95E8-A0DCD6939D6B}"/>
    <cellStyle name="Millares 2 4 2 2 2 2 2 4" xfId="26054" xr:uid="{A32664C2-2C46-468D-82C0-52222770109F}"/>
    <cellStyle name="Millares 2 4 2 2 2 2 2 5" xfId="47557" xr:uid="{686ADFCA-FDC1-4C95-BB03-5F4EE6E68D41}"/>
    <cellStyle name="Millares 2 4 2 2 2 2 2 6" xfId="54161" xr:uid="{0E3D0506-58CF-4A27-806E-18A77B5E90D9}"/>
    <cellStyle name="Millares 2 4 2 2 2 2 3" xfId="6687" xr:uid="{A9D3CFBB-C5F6-49F8-AC41-17DCC2794476}"/>
    <cellStyle name="Millares 2 4 2 2 2 2 3 2" xfId="14953" xr:uid="{080908D9-FFC0-4C03-B239-BC1F82632D50}"/>
    <cellStyle name="Millares 2 4 2 2 2 2 3 2 2" xfId="36456" xr:uid="{3380F200-9080-4BE6-8E6B-65B7F5402EDE}"/>
    <cellStyle name="Millares 2 4 2 2 2 2 3 3" xfId="21588" xr:uid="{6D47D56E-F171-4506-AFF2-5F25ED788F13}"/>
    <cellStyle name="Millares 2 4 2 2 2 2 3 3 2" xfId="43091" xr:uid="{A1AA1EC4-8C4D-4939-998E-59B9105DBC7C}"/>
    <cellStyle name="Millares 2 4 2 2 2 2 3 4" xfId="28193" xr:uid="{C170A428-9E56-4D6E-8F2C-040EA0F3D137}"/>
    <cellStyle name="Millares 2 4 2 2 2 2 3 5" xfId="49696" xr:uid="{D802C441-D60A-4F86-9306-A381D0A98887}"/>
    <cellStyle name="Millares 2 4 2 2 2 2 3 6" xfId="56300" xr:uid="{928084B2-00E4-4853-89FD-AAE9DDC5FA11}"/>
    <cellStyle name="Millares 2 4 2 2 2 2 4" xfId="8328" xr:uid="{3DAECCF2-B525-434A-869C-B050FC261836}"/>
    <cellStyle name="Millares 2 4 2 2 2 2 4 2" xfId="29831" xr:uid="{A66AA143-A014-488C-9777-21357CF786FB}"/>
    <cellStyle name="Millares 2 4 2 2 2 2 5" xfId="9985" xr:uid="{DD476A08-5AA5-49F7-B91B-DEE01BB15028}"/>
    <cellStyle name="Millares 2 4 2 2 2 2 5 2" xfId="31488" xr:uid="{4EEC6AF7-3618-414D-8520-D661F6E6C74D}"/>
    <cellStyle name="Millares 2 4 2 2 2 2 6" xfId="16620" xr:uid="{E578BC6D-DD6B-451D-89FC-BD8349C5105B}"/>
    <cellStyle name="Millares 2 4 2 2 2 2 6 2" xfId="38123" xr:uid="{4072DAA7-D792-4EB7-8FAB-91400A4DE55E}"/>
    <cellStyle name="Millares 2 4 2 2 2 2 7" xfId="23225" xr:uid="{ECB059FE-8B7C-4D68-899C-903F4CB48101}"/>
    <cellStyle name="Millares 2 4 2 2 2 2 8" xfId="44728" xr:uid="{7C17F303-3233-4915-9772-F71014F6C63F}"/>
    <cellStyle name="Millares 2 4 2 2 2 2 9" xfId="51332" xr:uid="{108851FD-3C4D-4987-909A-0D1D5F42F4A8}"/>
    <cellStyle name="Millares 2 4 2 2 2 3" xfId="2406" xr:uid="{7F378356-25F1-4A54-A1C1-4F54A50470C5}"/>
    <cellStyle name="Millares 2 4 2 2 2 3 2" xfId="10672" xr:uid="{5B8E325D-E185-449E-94C5-236F93BCB183}"/>
    <cellStyle name="Millares 2 4 2 2 2 3 2 2" xfId="32175" xr:uid="{7509CF70-F5B5-45A2-8171-955D7745F576}"/>
    <cellStyle name="Millares 2 4 2 2 2 3 3" xfId="17307" xr:uid="{4C3E0291-7059-49E6-A34A-A4B4A11E8EC9}"/>
    <cellStyle name="Millares 2 4 2 2 2 3 3 2" xfId="38810" xr:uid="{DFDDE0A8-D334-4B2F-B627-4DF3F066019D}"/>
    <cellStyle name="Millares 2 4 2 2 2 3 4" xfId="23912" xr:uid="{3E93531A-41AA-42AF-B0E8-F3A83B660089}"/>
    <cellStyle name="Millares 2 4 2 2 2 3 5" xfId="45415" xr:uid="{7AADFD19-BBA7-4C75-B36D-36EB60C73581}"/>
    <cellStyle name="Millares 2 4 2 2 2 3 6" xfId="52019" xr:uid="{9E25CCFE-4211-4575-ACFE-D0051377B2C2}"/>
    <cellStyle name="Millares 2 4 2 2 2 4" xfId="2923" xr:uid="{90DD982D-100B-494C-95C7-962A3B6558F5}"/>
    <cellStyle name="Millares 2 4 2 2 2 4 2" xfId="11189" xr:uid="{AF012BCA-7B06-459E-9C5D-8C1AE2E2F7FC}"/>
    <cellStyle name="Millares 2 4 2 2 2 4 2 2" xfId="32692" xr:uid="{5B5F396C-627C-4D3E-8010-588A0EF51E2D}"/>
    <cellStyle name="Millares 2 4 2 2 2 4 3" xfId="17824" xr:uid="{16CEEAE5-99FD-4A00-A15C-5A6818A09B7B}"/>
    <cellStyle name="Millares 2 4 2 2 2 4 3 2" xfId="39327" xr:uid="{6B713D56-F1DB-4231-9CE2-6674438CDD4D}"/>
    <cellStyle name="Millares 2 4 2 2 2 4 4" xfId="24429" xr:uid="{AD17A7FF-881C-4ECC-AF56-05FACD084F45}"/>
    <cellStyle name="Millares 2 4 2 2 2 4 5" xfId="45932" xr:uid="{2C3BF8F4-1731-4FAD-917D-816319DBE828}"/>
    <cellStyle name="Millares 2 4 2 2 2 4 6" xfId="52536" xr:uid="{7A5C63D4-2392-45BE-844E-F32EBC7534C9}"/>
    <cellStyle name="Millares 2 4 2 2 2 5" xfId="3602" xr:uid="{805826EF-72A4-42A5-8D28-36C55BEBA582}"/>
    <cellStyle name="Millares 2 4 2 2 2 5 2" xfId="11868" xr:uid="{9941BB7D-EDB0-46A4-84A5-B3AF1307DA48}"/>
    <cellStyle name="Millares 2 4 2 2 2 5 2 2" xfId="33371" xr:uid="{4E252A27-8BCD-49FD-9B91-9C25D2CDD9B1}"/>
    <cellStyle name="Millares 2 4 2 2 2 5 3" xfId="18503" xr:uid="{51A3BF14-DB30-4333-A53F-7FFD6988767F}"/>
    <cellStyle name="Millares 2 4 2 2 2 5 3 2" xfId="40006" xr:uid="{1E0B1F7D-25B0-4A7E-838D-F98366F67CAD}"/>
    <cellStyle name="Millares 2 4 2 2 2 5 4" xfId="25108" xr:uid="{501190CF-6061-493B-8B71-6DE411A2605D}"/>
    <cellStyle name="Millares 2 4 2 2 2 5 5" xfId="46611" xr:uid="{4D9BDC46-F455-4BC4-9A73-3B3BF8F80D24}"/>
    <cellStyle name="Millares 2 4 2 2 2 5 6" xfId="53215" xr:uid="{64D5DF44-ABC6-4A59-9A43-B55D5A4F8F9D}"/>
    <cellStyle name="Millares 2 4 2 2 2 6" xfId="5067" xr:uid="{9878607E-AAA5-467B-89D2-E31C1AFBC6E7}"/>
    <cellStyle name="Millares 2 4 2 2 2 6 2" xfId="13333" xr:uid="{C8409D9E-6873-421F-9BBD-B148FF370978}"/>
    <cellStyle name="Millares 2 4 2 2 2 6 2 2" xfId="34836" xr:uid="{EF63E514-BE98-4A16-9D36-ED95B15A8094}"/>
    <cellStyle name="Millares 2 4 2 2 2 6 3" xfId="19968" xr:uid="{3E527B9A-8D25-4CC2-8DFD-1D5435728C2A}"/>
    <cellStyle name="Millares 2 4 2 2 2 6 3 2" xfId="41471" xr:uid="{F9C188B6-C57B-410E-9A12-75C3A987F4C9}"/>
    <cellStyle name="Millares 2 4 2 2 2 6 4" xfId="26573" xr:uid="{0CCDAFEE-519D-4D98-A920-83886F99ED0E}"/>
    <cellStyle name="Millares 2 4 2 2 2 6 5" xfId="48076" xr:uid="{05A23181-C66C-4166-AA03-B7C993A8AB3C}"/>
    <cellStyle name="Millares 2 4 2 2 2 6 6" xfId="54680" xr:uid="{68DEA77E-B6DB-4D5E-BBBA-D430CCC21F89}"/>
    <cellStyle name="Millares 2 4 2 2 2 7" xfId="5741" xr:uid="{31723F9B-1572-47F9-A9B5-246C41BF8A84}"/>
    <cellStyle name="Millares 2 4 2 2 2 7 2" xfId="14007" xr:uid="{9AB484E8-1759-48A4-A5B6-243E272F4048}"/>
    <cellStyle name="Millares 2 4 2 2 2 7 2 2" xfId="35510" xr:uid="{17B1BCEC-83D8-4D14-8609-B61B7EC18919}"/>
    <cellStyle name="Millares 2 4 2 2 2 7 3" xfId="20642" xr:uid="{2AB70B76-6BCE-4ED6-8A19-69A9927FD23B}"/>
    <cellStyle name="Millares 2 4 2 2 2 7 3 2" xfId="42145" xr:uid="{5B969866-D0E2-41C4-A0B9-C23E4DCB2C5F}"/>
    <cellStyle name="Millares 2 4 2 2 2 7 4" xfId="27247" xr:uid="{819F09EE-8F1C-4E13-B73D-2D536827CCA3}"/>
    <cellStyle name="Millares 2 4 2 2 2 7 5" xfId="48750" xr:uid="{B72EDBFE-633D-4141-B313-412A6384BEC0}"/>
    <cellStyle name="Millares 2 4 2 2 2 7 6" xfId="55354" xr:uid="{B6ECF9D1-3EC8-44F5-A96F-8A1D4BEB848E}"/>
    <cellStyle name="Millares 2 4 2 2 2 8" xfId="7382" xr:uid="{6832D98F-D9B7-46C0-A00A-2FEDEF478B2B}"/>
    <cellStyle name="Millares 2 4 2 2 2 8 2" xfId="28885" xr:uid="{9C9DDFE7-1334-4552-A624-D8C533EE2F8B}"/>
    <cellStyle name="Millares 2 4 2 2 2 9" xfId="9039" xr:uid="{8B77275D-D17F-4ACB-BBD9-0EB961F14146}"/>
    <cellStyle name="Millares 2 4 2 2 2 9 2" xfId="30542" xr:uid="{1EA0FE57-3608-45B3-AB3E-71DFB20F5092}"/>
    <cellStyle name="Millares 2 4 2 2 3" xfId="1043" xr:uid="{4C015484-1A0E-4F16-B626-E410EA19CF9F}"/>
    <cellStyle name="Millares 2 4 2 2 3 2" xfId="3872" xr:uid="{8EB61C4A-EBD4-4977-838C-866FE14EB792}"/>
    <cellStyle name="Millares 2 4 2 2 3 2 2" xfId="12138" xr:uid="{F355D7BE-6F5B-4A73-889C-EE194CDFCF0B}"/>
    <cellStyle name="Millares 2 4 2 2 3 2 2 2" xfId="33641" xr:uid="{4C3304FA-02AD-4EF9-8EF2-F8B42F024904}"/>
    <cellStyle name="Millares 2 4 2 2 3 2 3" xfId="18773" xr:uid="{8F5E1626-6BE5-4975-9F19-64310A4D8D9A}"/>
    <cellStyle name="Millares 2 4 2 2 3 2 3 2" xfId="40276" xr:uid="{2D782905-948B-45A5-B6B8-A547EAE0FC53}"/>
    <cellStyle name="Millares 2 4 2 2 3 2 4" xfId="25378" xr:uid="{D651F2D2-8D0C-4695-885B-0C81FC569FDF}"/>
    <cellStyle name="Millares 2 4 2 2 3 2 5" xfId="46881" xr:uid="{4D47112D-FC4D-4416-BE73-7E24C9B277DC}"/>
    <cellStyle name="Millares 2 4 2 2 3 2 6" xfId="53485" xr:uid="{1FAD71CC-88D3-4671-85DE-C911CC743BEC}"/>
    <cellStyle name="Millares 2 4 2 2 3 3" xfId="6011" xr:uid="{53A60AFE-FBF7-4BE1-8762-8370779B23BC}"/>
    <cellStyle name="Millares 2 4 2 2 3 3 2" xfId="14277" xr:uid="{406BE5DF-D8D1-49BB-905C-C78714B4BB7B}"/>
    <cellStyle name="Millares 2 4 2 2 3 3 2 2" xfId="35780" xr:uid="{3C552427-E0C5-4A71-9D01-698B851185F3}"/>
    <cellStyle name="Millares 2 4 2 2 3 3 3" xfId="20912" xr:uid="{0FE862FD-3334-4FED-9AF8-804417087CCB}"/>
    <cellStyle name="Millares 2 4 2 2 3 3 3 2" xfId="42415" xr:uid="{06B418EB-1717-40B3-9A1E-912969B2A663}"/>
    <cellStyle name="Millares 2 4 2 2 3 3 4" xfId="27517" xr:uid="{718339AE-166B-43E4-BF68-553585068742}"/>
    <cellStyle name="Millares 2 4 2 2 3 3 5" xfId="49020" xr:uid="{6445C952-B9A2-4DAB-90B1-24463C01E061}"/>
    <cellStyle name="Millares 2 4 2 2 3 3 6" xfId="55624" xr:uid="{69902CCF-BE40-466F-8512-FD77A9B180B2}"/>
    <cellStyle name="Millares 2 4 2 2 3 4" xfId="7652" xr:uid="{9D7F010A-53D0-449A-BF2E-B35DA97D274D}"/>
    <cellStyle name="Millares 2 4 2 2 3 4 2" xfId="29155" xr:uid="{B1C5C78B-0B53-46B3-902D-693EDEF78792}"/>
    <cellStyle name="Millares 2 4 2 2 3 5" xfId="9309" xr:uid="{5BB090C4-1768-469F-AD1A-765C1485334D}"/>
    <cellStyle name="Millares 2 4 2 2 3 5 2" xfId="30812" xr:uid="{2F419E94-0619-4DC1-9778-79B16D3ADC95}"/>
    <cellStyle name="Millares 2 4 2 2 3 6" xfId="15944" xr:uid="{4D23327D-B13F-4C0C-8A87-731F7F7414AB}"/>
    <cellStyle name="Millares 2 4 2 2 3 6 2" xfId="37447" xr:uid="{B0345271-5314-4D5D-8897-FC2510BDEF83}"/>
    <cellStyle name="Millares 2 4 2 2 3 7" xfId="22549" xr:uid="{49FE5B8E-632E-4085-B323-8E42880511D0}"/>
    <cellStyle name="Millares 2 4 2 2 3 8" xfId="44052" xr:uid="{63B1D326-9249-4F1D-AACD-AD7B62E7D4B1}"/>
    <cellStyle name="Millares 2 4 2 2 3 9" xfId="50656" xr:uid="{5AE7B5CF-8B87-4F50-BDF0-F0D589051A2B}"/>
    <cellStyle name="Millares 2 4 2 2 4" xfId="1439" xr:uid="{084639CE-1BF3-4443-8F0D-667D30BC506A}"/>
    <cellStyle name="Millares 2 4 2 2 4 2" xfId="4268" xr:uid="{0860C7EE-FA7A-4D78-B800-B5775AED4E31}"/>
    <cellStyle name="Millares 2 4 2 2 4 2 2" xfId="12534" xr:uid="{B63F962A-36A9-4781-85EC-B555C4211938}"/>
    <cellStyle name="Millares 2 4 2 2 4 2 2 2" xfId="34037" xr:uid="{B6B827F9-334F-443F-BEED-055BB986EB5B}"/>
    <cellStyle name="Millares 2 4 2 2 4 2 3" xfId="19169" xr:uid="{CAD03F17-D365-410E-B986-6B344A36C789}"/>
    <cellStyle name="Millares 2 4 2 2 4 2 3 2" xfId="40672" xr:uid="{1B8DE3A5-0825-4300-8AAF-A37F10550F96}"/>
    <cellStyle name="Millares 2 4 2 2 4 2 4" xfId="25774" xr:uid="{C31C3505-F5B5-4E2E-AD5E-9D58FE2ABD3F}"/>
    <cellStyle name="Millares 2 4 2 2 4 2 5" xfId="47277" xr:uid="{71B1629F-4328-4957-8E7F-1EF7E7EF1333}"/>
    <cellStyle name="Millares 2 4 2 2 4 2 6" xfId="53881" xr:uid="{480B3BAC-46C1-4C2B-9EFB-4EEB3DD4C604}"/>
    <cellStyle name="Millares 2 4 2 2 4 3" xfId="6407" xr:uid="{07F45E67-92B7-4F40-A6DD-4BFF445994FE}"/>
    <cellStyle name="Millares 2 4 2 2 4 3 2" xfId="14673" xr:uid="{7DFE54F5-468E-4E7B-9E83-96FE114944A7}"/>
    <cellStyle name="Millares 2 4 2 2 4 3 2 2" xfId="36176" xr:uid="{D5B5DD57-6C8A-46C9-A019-A162D61194B1}"/>
    <cellStyle name="Millares 2 4 2 2 4 3 3" xfId="21308" xr:uid="{0035B86E-ECCA-4A2C-9452-7225BEC4E025}"/>
    <cellStyle name="Millares 2 4 2 2 4 3 3 2" xfId="42811" xr:uid="{DC33BF94-5711-47F2-8023-1C2760082CF1}"/>
    <cellStyle name="Millares 2 4 2 2 4 3 4" xfId="27913" xr:uid="{EAF9DE7D-0AEB-40B2-9129-8FEC4E37C493}"/>
    <cellStyle name="Millares 2 4 2 2 4 3 5" xfId="49416" xr:uid="{57B420A0-9195-4721-BB86-885FC63C3E7A}"/>
    <cellStyle name="Millares 2 4 2 2 4 3 6" xfId="56020" xr:uid="{70A89CA8-81AF-439E-A963-FFBBD2CC6557}"/>
    <cellStyle name="Millares 2 4 2 2 4 4" xfId="8048" xr:uid="{57D3865B-6420-4FB4-90C0-C49BD8108106}"/>
    <cellStyle name="Millares 2 4 2 2 4 4 2" xfId="29551" xr:uid="{B95F5770-B64A-4B87-BF8C-EB247D8CB8E5}"/>
    <cellStyle name="Millares 2 4 2 2 4 5" xfId="9705" xr:uid="{4B23ACF5-7F46-49D3-878C-0480A21B06D9}"/>
    <cellStyle name="Millares 2 4 2 2 4 5 2" xfId="31208" xr:uid="{8C0A70F7-7021-455D-A1E8-C119D645C7A6}"/>
    <cellStyle name="Millares 2 4 2 2 4 6" xfId="16340" xr:uid="{6DF0CB0B-4AFD-4A1D-8E58-4FA664BF4FF5}"/>
    <cellStyle name="Millares 2 4 2 2 4 6 2" xfId="37843" xr:uid="{A40E7226-370C-46AA-B32B-C8B50E0003E8}"/>
    <cellStyle name="Millares 2 4 2 2 4 7" xfId="22945" xr:uid="{AF2B2624-7FCC-4255-A01C-DAE357214ABB}"/>
    <cellStyle name="Millares 2 4 2 2 4 8" xfId="44448" xr:uid="{07417245-A22B-4DDC-91DC-121CFC36BE0A}"/>
    <cellStyle name="Millares 2 4 2 2 4 9" xfId="51052" xr:uid="{962D4080-3065-4302-AB49-2F5CC25A735C}"/>
    <cellStyle name="Millares 2 4 2 2 5" xfId="2126" xr:uid="{7FEDD7A9-B135-4B54-AED9-4A2D11E99AA1}"/>
    <cellStyle name="Millares 2 4 2 2 5 2" xfId="10392" xr:uid="{F5E4F536-FDB8-4CDF-B53D-1D030D9AC19C}"/>
    <cellStyle name="Millares 2 4 2 2 5 2 2" xfId="31895" xr:uid="{896F02C9-CED5-47F2-8AAA-3CE16FB95033}"/>
    <cellStyle name="Millares 2 4 2 2 5 3" xfId="17027" xr:uid="{D3A03544-0F3B-457F-AA98-757DB93D0DF7}"/>
    <cellStyle name="Millares 2 4 2 2 5 3 2" xfId="38530" xr:uid="{B8802F38-3F16-42DA-B60C-313107BC7A0C}"/>
    <cellStyle name="Millares 2 4 2 2 5 4" xfId="23632" xr:uid="{B192804F-1019-4C26-89E3-E4AD47C4A558}"/>
    <cellStyle name="Millares 2 4 2 2 5 5" xfId="45135" xr:uid="{F285BDBA-156C-4BEC-B65E-8506F6A425A1}"/>
    <cellStyle name="Millares 2 4 2 2 5 6" xfId="51739" xr:uid="{8214DBE6-62F3-461E-9B8D-951A6B7EC20D}"/>
    <cellStyle name="Millares 2 4 2 2 6" xfId="2674" xr:uid="{9A0B6047-7353-44AE-9F74-8E7CDB44DE73}"/>
    <cellStyle name="Millares 2 4 2 2 6 2" xfId="10940" xr:uid="{6C21D084-DEF8-4162-97D7-232BD057CE97}"/>
    <cellStyle name="Millares 2 4 2 2 6 2 2" xfId="32443" xr:uid="{7137B1C8-B18C-47D2-9880-8675E84564F3}"/>
    <cellStyle name="Millares 2 4 2 2 6 3" xfId="17575" xr:uid="{32597466-4460-4AA6-A4E7-A3A9D64DC880}"/>
    <cellStyle name="Millares 2 4 2 2 6 3 2" xfId="39078" xr:uid="{9B4CBEB1-1AAC-4DEC-9907-99F49C53B4C1}"/>
    <cellStyle name="Millares 2 4 2 2 6 4" xfId="24180" xr:uid="{B2484783-9CA3-4D70-8408-939FCEE2E539}"/>
    <cellStyle name="Millares 2 4 2 2 6 5" xfId="45683" xr:uid="{C58D1A19-4489-44AC-A755-5531756F755D}"/>
    <cellStyle name="Millares 2 4 2 2 6 6" xfId="52287" xr:uid="{563F87D7-A105-4806-A89D-E4CFC8489BFA}"/>
    <cellStyle name="Millares 2 4 2 2 7" xfId="3322" xr:uid="{C6A25716-396D-4FF0-8FAA-05503A19A76F}"/>
    <cellStyle name="Millares 2 4 2 2 7 2" xfId="11588" xr:uid="{0BBF5526-2C51-4CD2-BEE1-806C48282036}"/>
    <cellStyle name="Millares 2 4 2 2 7 2 2" xfId="33091" xr:uid="{784A88F8-80AE-470B-822F-9AF06EC39FD7}"/>
    <cellStyle name="Millares 2 4 2 2 7 3" xfId="18223" xr:uid="{BF717541-3D25-4B34-AF85-F9BF38E23785}"/>
    <cellStyle name="Millares 2 4 2 2 7 3 2" xfId="39726" xr:uid="{50B89400-9E3F-43A6-8DB3-60FE5F8BEDB8}"/>
    <cellStyle name="Millares 2 4 2 2 7 4" xfId="24828" xr:uid="{F38DCE66-5BD2-4BA3-BDB3-5615E082DB35}"/>
    <cellStyle name="Millares 2 4 2 2 7 5" xfId="46331" xr:uid="{8FF50561-BF65-40EA-B6AA-4C4DC70C139A}"/>
    <cellStyle name="Millares 2 4 2 2 7 6" xfId="52935" xr:uid="{44948FF3-2102-45AE-9D2A-2D247FC8F8C6}"/>
    <cellStyle name="Millares 2 4 2 2 8" xfId="4818" xr:uid="{56467E0D-02E2-4076-8F2D-872105D5E3E0}"/>
    <cellStyle name="Millares 2 4 2 2 8 2" xfId="13084" xr:uid="{D1033287-32BE-445E-9977-66B60EA1E1B3}"/>
    <cellStyle name="Millares 2 4 2 2 8 2 2" xfId="34587" xr:uid="{2157F4D3-ECD9-4A63-8AE1-E5E73DE11B1E}"/>
    <cellStyle name="Millares 2 4 2 2 8 3" xfId="19719" xr:uid="{77044595-D8D5-4631-AC70-FEB5C2D11B1D}"/>
    <cellStyle name="Millares 2 4 2 2 8 3 2" xfId="41222" xr:uid="{789C017E-9EF5-4D6D-BED6-C9FA5637AD31}"/>
    <cellStyle name="Millares 2 4 2 2 8 4" xfId="26324" xr:uid="{A9E52EC1-0EE8-4BA1-A487-AD5BF2730313}"/>
    <cellStyle name="Millares 2 4 2 2 8 5" xfId="47827" xr:uid="{EEC84CFC-A13F-49C1-88D9-BADA9F7B5166}"/>
    <cellStyle name="Millares 2 4 2 2 8 6" xfId="54431" xr:uid="{9A564AC3-57D3-4F1E-ADF7-8C26D1B50B2A}"/>
    <cellStyle name="Millares 2 4 2 2 9" xfId="5461" xr:uid="{C5DBE676-0651-4C9E-921C-ED8F6891AF0D}"/>
    <cellStyle name="Millares 2 4 2 2 9 2" xfId="13727" xr:uid="{CA6E9B82-8526-4EEE-808D-49A51C094D25}"/>
    <cellStyle name="Millares 2 4 2 2 9 2 2" xfId="35230" xr:uid="{09610A54-1826-485E-87D3-3D078BF17B20}"/>
    <cellStyle name="Millares 2 4 2 2 9 3" xfId="20362" xr:uid="{721F549B-610D-48D9-B78B-570F74316656}"/>
    <cellStyle name="Millares 2 4 2 2 9 3 2" xfId="41865" xr:uid="{D1D051BF-84D3-455B-A8B9-1FA423DD6D4D}"/>
    <cellStyle name="Millares 2 4 2 2 9 4" xfId="26967" xr:uid="{51355A7A-0B7C-4F33-8910-9727F03DA509}"/>
    <cellStyle name="Millares 2 4 2 2 9 5" xfId="48470" xr:uid="{93E471D1-F127-4D4C-937A-FCA639D824F8}"/>
    <cellStyle name="Millares 2 4 2 2 9 6" xfId="55074" xr:uid="{0AA97CB5-A4E1-4AB6-AA7A-E4C2AFA273D2}"/>
    <cellStyle name="Millares 2 4 2 3" xfId="364" xr:uid="{2510BFCC-105F-465A-AC64-EA889B56FA15}"/>
    <cellStyle name="Millares 2 4 2 3 10" xfId="15267" xr:uid="{723F0248-8497-44E2-B201-3667AC1E902D}"/>
    <cellStyle name="Millares 2 4 2 3 10 2" xfId="36770" xr:uid="{A77A6C98-3F8C-42B4-B808-04DE4B344F30}"/>
    <cellStyle name="Millares 2 4 2 3 11" xfId="21872" xr:uid="{B806DFA2-75ED-4014-880E-ED179600E591}"/>
    <cellStyle name="Millares 2 4 2 3 12" xfId="43375" xr:uid="{0653C9A8-AE1A-49DA-96A3-F19B975D763E}"/>
    <cellStyle name="Millares 2 4 2 3 13" xfId="49979" xr:uid="{B068381D-68F3-4203-919D-89D3B2094758}"/>
    <cellStyle name="Millares 2 4 2 3 2" xfId="1312" xr:uid="{603B8D53-5221-4284-BB9A-8902CDCE3F89}"/>
    <cellStyle name="Millares 2 4 2 3 2 2" xfId="4141" xr:uid="{BEA445B4-00B6-418E-951F-DDEFDABE4884}"/>
    <cellStyle name="Millares 2 4 2 3 2 2 2" xfId="12407" xr:uid="{D68C5508-1F13-430E-892B-1604E6641800}"/>
    <cellStyle name="Millares 2 4 2 3 2 2 2 2" xfId="33910" xr:uid="{50400783-642D-4564-A6DD-8232F5C27B7E}"/>
    <cellStyle name="Millares 2 4 2 3 2 2 3" xfId="19042" xr:uid="{44E4E3DA-E1B4-4CA2-966D-2A0D17DFE82E}"/>
    <cellStyle name="Millares 2 4 2 3 2 2 3 2" xfId="40545" xr:uid="{86D474C1-D561-4EDF-91C2-1F5A1D156A27}"/>
    <cellStyle name="Millares 2 4 2 3 2 2 4" xfId="25647" xr:uid="{B1BE5A50-A687-4920-8656-3F956D471796}"/>
    <cellStyle name="Millares 2 4 2 3 2 2 5" xfId="47150" xr:uid="{0F4C2A8A-1086-40D8-B7E9-B83DAD6E1F1E}"/>
    <cellStyle name="Millares 2 4 2 3 2 2 6" xfId="53754" xr:uid="{56B09C50-3274-4448-95A0-0B24181E00D0}"/>
    <cellStyle name="Millares 2 4 2 3 2 3" xfId="6280" xr:uid="{0B63FFDD-5ECF-42B1-8101-49483C3F7001}"/>
    <cellStyle name="Millares 2 4 2 3 2 3 2" xfId="14546" xr:uid="{F301A732-5761-477C-8B6F-4B150E0F767C}"/>
    <cellStyle name="Millares 2 4 2 3 2 3 2 2" xfId="36049" xr:uid="{4D4A768C-815D-4653-A01A-FAE181A98919}"/>
    <cellStyle name="Millares 2 4 2 3 2 3 3" xfId="21181" xr:uid="{65D8789B-3D78-4F30-94AE-4F8C5CAC070D}"/>
    <cellStyle name="Millares 2 4 2 3 2 3 3 2" xfId="42684" xr:uid="{76811E79-46AE-4D4F-B88A-8325DD544537}"/>
    <cellStyle name="Millares 2 4 2 3 2 3 4" xfId="27786" xr:uid="{F2126D56-6D27-4CAF-B00C-B00DB559385A}"/>
    <cellStyle name="Millares 2 4 2 3 2 3 5" xfId="49289" xr:uid="{9A22912E-EB59-4B58-9756-67A6781698E9}"/>
    <cellStyle name="Millares 2 4 2 3 2 3 6" xfId="55893" xr:uid="{B4A86636-FEFB-4C0D-BF14-99CA64683F42}"/>
    <cellStyle name="Millares 2 4 2 3 2 4" xfId="7921" xr:uid="{2B7CF6E3-B444-466C-8DEF-7D4E87685E99}"/>
    <cellStyle name="Millares 2 4 2 3 2 4 2" xfId="29424" xr:uid="{5F0BE039-423A-411C-8C6F-B3B407DD6C08}"/>
    <cellStyle name="Millares 2 4 2 3 2 5" xfId="9578" xr:uid="{2B85BD90-BD6E-49D3-B111-5265F6A14EA6}"/>
    <cellStyle name="Millares 2 4 2 3 2 5 2" xfId="31081" xr:uid="{1278B58E-F21C-4CC8-BA03-1E1B9E19FF8B}"/>
    <cellStyle name="Millares 2 4 2 3 2 6" xfId="16213" xr:uid="{7B7B257D-A405-4981-9617-B91DDEA0A819}"/>
    <cellStyle name="Millares 2 4 2 3 2 6 2" xfId="37716" xr:uid="{9112B392-2CBC-47B3-A640-C1FCB3D1A46E}"/>
    <cellStyle name="Millares 2 4 2 3 2 7" xfId="22818" xr:uid="{426C319D-594A-4A92-92DB-1319B8EC2A18}"/>
    <cellStyle name="Millares 2 4 2 3 2 8" xfId="44321" xr:uid="{88197EBF-0251-4131-B25B-F4319994034D}"/>
    <cellStyle name="Millares 2 4 2 3 2 9" xfId="50925" xr:uid="{F4BEC871-C464-425A-9C00-846883363D5B}"/>
    <cellStyle name="Millares 2 4 2 3 3" xfId="1999" xr:uid="{DF0570A1-3B56-47E6-A926-DEBCCE954F24}"/>
    <cellStyle name="Millares 2 4 2 3 3 2" xfId="10265" xr:uid="{88E0FE14-F6EE-446C-B5CC-D8C8CF8320C0}"/>
    <cellStyle name="Millares 2 4 2 3 3 2 2" xfId="31768" xr:uid="{6576C375-B6D8-4F1D-8F1C-AF1D23C05820}"/>
    <cellStyle name="Millares 2 4 2 3 3 3" xfId="16900" xr:uid="{922F5C6C-0149-4747-9BA3-825E47DA3302}"/>
    <cellStyle name="Millares 2 4 2 3 3 3 2" xfId="38403" xr:uid="{2CAE639D-10E0-4F47-80D2-53B99E37D025}"/>
    <cellStyle name="Millares 2 4 2 3 3 4" xfId="23505" xr:uid="{64EEC1B6-A188-4263-B2CE-E8EF52C407AD}"/>
    <cellStyle name="Millares 2 4 2 3 3 5" xfId="45008" xr:uid="{9063DA2E-8A7C-4918-B782-7E68338A2DAD}"/>
    <cellStyle name="Millares 2 4 2 3 3 6" xfId="51612" xr:uid="{429D9386-D4A1-48AE-B819-978E504F150D}"/>
    <cellStyle name="Millares 2 4 2 3 4" xfId="2798" xr:uid="{9958BCDE-717C-4F77-8AA6-783BC59D0204}"/>
    <cellStyle name="Millares 2 4 2 3 4 2" xfId="11064" xr:uid="{000EEC1A-BC2A-4723-9570-DEF506A523ED}"/>
    <cellStyle name="Millares 2 4 2 3 4 2 2" xfId="32567" xr:uid="{11ED65B5-6B0D-425E-AF8E-07D316CCF1D7}"/>
    <cellStyle name="Millares 2 4 2 3 4 3" xfId="17699" xr:uid="{D586E414-593E-42E4-B2A4-ECD3DA1DC9D4}"/>
    <cellStyle name="Millares 2 4 2 3 4 3 2" xfId="39202" xr:uid="{3115619A-98C9-4850-8ED8-6436CC664A52}"/>
    <cellStyle name="Millares 2 4 2 3 4 4" xfId="24304" xr:uid="{4BC15011-A180-43ED-902E-FEBD12B390B1}"/>
    <cellStyle name="Millares 2 4 2 3 4 5" xfId="45807" xr:uid="{2B9E0C44-EA9B-4A55-801D-378026216899}"/>
    <cellStyle name="Millares 2 4 2 3 4 6" xfId="52411" xr:uid="{4339893D-16ED-471D-942E-5DF54040D782}"/>
    <cellStyle name="Millares 2 4 2 3 5" xfId="3195" xr:uid="{48B526C5-1C72-4318-9752-F50DB36ABD80}"/>
    <cellStyle name="Millares 2 4 2 3 5 2" xfId="11461" xr:uid="{0282B1BD-A0EA-4ED8-A802-A9AE9B12044F}"/>
    <cellStyle name="Millares 2 4 2 3 5 2 2" xfId="32964" xr:uid="{24CBE21C-30D1-480A-A6EC-F02E52EC11F9}"/>
    <cellStyle name="Millares 2 4 2 3 5 3" xfId="18096" xr:uid="{94EC8D72-64B4-4FB3-B479-3285D5151D39}"/>
    <cellStyle name="Millares 2 4 2 3 5 3 2" xfId="39599" xr:uid="{387FA145-2941-42AB-9501-59CFB03FFCC8}"/>
    <cellStyle name="Millares 2 4 2 3 5 4" xfId="24701" xr:uid="{D6806BC7-1A46-475D-9415-3D912FC28D6E}"/>
    <cellStyle name="Millares 2 4 2 3 5 5" xfId="46204" xr:uid="{A30E8C1F-ED5A-4271-828B-E26BF2FA056F}"/>
    <cellStyle name="Millares 2 4 2 3 5 6" xfId="52808" xr:uid="{C89FADAB-6D32-4FCD-82E2-43939DC4B3DF}"/>
    <cellStyle name="Millares 2 4 2 3 6" xfId="4942" xr:uid="{B10D892E-5340-478D-AF48-C9FDF01486BF}"/>
    <cellStyle name="Millares 2 4 2 3 6 2" xfId="13208" xr:uid="{5DA54DE1-11E1-467B-BE06-7EDDB58398D3}"/>
    <cellStyle name="Millares 2 4 2 3 6 2 2" xfId="34711" xr:uid="{C6DF3E84-3562-4E8D-970A-7058C6BBABDA}"/>
    <cellStyle name="Millares 2 4 2 3 6 3" xfId="19843" xr:uid="{080C955A-C82C-4166-AA9A-1E2213550DAD}"/>
    <cellStyle name="Millares 2 4 2 3 6 3 2" xfId="41346" xr:uid="{0718070E-CEB5-4C23-8687-CBC8EF0D0DE6}"/>
    <cellStyle name="Millares 2 4 2 3 6 4" xfId="26448" xr:uid="{86CA658F-8DB8-4F86-A614-42DCF255DFF6}"/>
    <cellStyle name="Millares 2 4 2 3 6 5" xfId="47951" xr:uid="{2ABCC744-FECF-4A79-93DA-F9E19F9E8AA1}"/>
    <cellStyle name="Millares 2 4 2 3 6 6" xfId="54555" xr:uid="{71B4274D-160A-4ED5-8405-2035E1613FAF}"/>
    <cellStyle name="Millares 2 4 2 3 7" xfId="5334" xr:uid="{81CCD52F-4833-43CF-ACAA-D467B2930699}"/>
    <cellStyle name="Millares 2 4 2 3 7 2" xfId="13600" xr:uid="{4A82C920-177A-45D8-BBA8-5445F9181D31}"/>
    <cellStyle name="Millares 2 4 2 3 7 2 2" xfId="35103" xr:uid="{5A67E9B5-80FE-4D2A-B207-3C8C8DA3823D}"/>
    <cellStyle name="Millares 2 4 2 3 7 3" xfId="20235" xr:uid="{323FED01-5530-4434-8C57-9202A71AF0EA}"/>
    <cellStyle name="Millares 2 4 2 3 7 3 2" xfId="41738" xr:uid="{1E02F5EA-72A8-4AED-B0CA-3C28FF03E836}"/>
    <cellStyle name="Millares 2 4 2 3 7 4" xfId="26840" xr:uid="{09EC0FDE-043F-4CCF-B079-AEC01CEBDB85}"/>
    <cellStyle name="Millares 2 4 2 3 7 5" xfId="48343" xr:uid="{DE9DB8E4-452A-40A5-A0DA-C9893AAF39A5}"/>
    <cellStyle name="Millares 2 4 2 3 7 6" xfId="54947" xr:uid="{D62713CE-A8F0-4069-AC5F-D77E65E37671}"/>
    <cellStyle name="Millares 2 4 2 3 8" xfId="6975" xr:uid="{5BB16E78-DCCC-4485-89B0-3B6059C3FCE4}"/>
    <cellStyle name="Millares 2 4 2 3 8 2" xfId="28478" xr:uid="{9740BE2C-06B7-48E9-859F-963AC49C1448}"/>
    <cellStyle name="Millares 2 4 2 3 9" xfId="8631" xr:uid="{20C06324-94D3-4306-BE54-7987EA2AE4B5}"/>
    <cellStyle name="Millares 2 4 2 3 9 2" xfId="30134" xr:uid="{6EEC1C00-88AB-42D3-894D-A3CC2B5E5AAC}"/>
    <cellStyle name="Millares 2 4 2 4" xfId="648" xr:uid="{1F4A84B1-DC4D-4A25-96FC-2B9F769AABBC}"/>
    <cellStyle name="Millares 2 4 2 4 10" xfId="43657" xr:uid="{F8FA263A-011C-4E3B-B58D-D137CB5184CF}"/>
    <cellStyle name="Millares 2 4 2 4 11" xfId="50261" xr:uid="{32384236-3347-4E6F-9561-7767704417C5}"/>
    <cellStyle name="Millares 2 4 2 4 2" xfId="1594" xr:uid="{84988900-5102-48AD-9141-489ACACDBA69}"/>
    <cellStyle name="Millares 2 4 2 4 2 2" xfId="4423" xr:uid="{7661474E-0D38-498D-BA62-0692956156D1}"/>
    <cellStyle name="Millares 2 4 2 4 2 2 2" xfId="12689" xr:uid="{B067B09D-B8F7-45EA-888E-3090772A669A}"/>
    <cellStyle name="Millares 2 4 2 4 2 2 2 2" xfId="34192" xr:uid="{5E5073AF-96F4-4A42-A8E5-438309F732FF}"/>
    <cellStyle name="Millares 2 4 2 4 2 2 3" xfId="19324" xr:uid="{CAF94F93-F5ED-41A3-9E33-2F22426A8A6F}"/>
    <cellStyle name="Millares 2 4 2 4 2 2 3 2" xfId="40827" xr:uid="{D29E67C3-33F6-471D-BF22-B28A0DE9FA4C}"/>
    <cellStyle name="Millares 2 4 2 4 2 2 4" xfId="25929" xr:uid="{AD98CC27-3A29-4E7F-9214-920F38769FFF}"/>
    <cellStyle name="Millares 2 4 2 4 2 2 5" xfId="47432" xr:uid="{135EBBE1-B70F-4B62-A745-AE4CE5B16DB7}"/>
    <cellStyle name="Millares 2 4 2 4 2 2 6" xfId="54036" xr:uid="{A1923727-9344-4FF7-9153-5382FEAA8B33}"/>
    <cellStyle name="Millares 2 4 2 4 2 3" xfId="6562" xr:uid="{3707D2E8-601D-4192-BED1-2AB3AD3EB507}"/>
    <cellStyle name="Millares 2 4 2 4 2 3 2" xfId="14828" xr:uid="{449F89D4-7BDC-4789-9DCA-BE5E28641012}"/>
    <cellStyle name="Millares 2 4 2 4 2 3 2 2" xfId="36331" xr:uid="{5CAA137B-83A8-4249-979E-6E72FC2771C2}"/>
    <cellStyle name="Millares 2 4 2 4 2 3 3" xfId="21463" xr:uid="{EA8C6CFF-AA40-4024-967A-B5642821D206}"/>
    <cellStyle name="Millares 2 4 2 4 2 3 3 2" xfId="42966" xr:uid="{0D8B5FAA-59C2-412E-BEF2-E08FDEB5A432}"/>
    <cellStyle name="Millares 2 4 2 4 2 3 4" xfId="28068" xr:uid="{79E38359-9B9E-4B59-B011-32CDFAB2EFEE}"/>
    <cellStyle name="Millares 2 4 2 4 2 3 5" xfId="49571" xr:uid="{EF1B95A3-3A9A-45ED-9DD2-80A544CF4D0E}"/>
    <cellStyle name="Millares 2 4 2 4 2 3 6" xfId="56175" xr:uid="{1558C8B6-301C-4A17-9229-E2A2D7C357F0}"/>
    <cellStyle name="Millares 2 4 2 4 2 4" xfId="8203" xr:uid="{70B6425F-27C8-416F-929A-3D365DC72707}"/>
    <cellStyle name="Millares 2 4 2 4 2 4 2" xfId="29706" xr:uid="{EFEAC4C3-C820-4889-B6C5-F7B8BA776F1C}"/>
    <cellStyle name="Millares 2 4 2 4 2 5" xfId="9860" xr:uid="{598347B5-D2A3-4078-BDB3-A31A19BACE0E}"/>
    <cellStyle name="Millares 2 4 2 4 2 5 2" xfId="31363" xr:uid="{BD41C65D-1C60-4414-859C-94A621F14D28}"/>
    <cellStyle name="Millares 2 4 2 4 2 6" xfId="16495" xr:uid="{0872CAFB-A78C-46B0-B8EC-58AB9951CCB0}"/>
    <cellStyle name="Millares 2 4 2 4 2 6 2" xfId="37998" xr:uid="{51DEBB94-AB36-4FA8-A3E3-BDF5732AEA2A}"/>
    <cellStyle name="Millares 2 4 2 4 2 7" xfId="23100" xr:uid="{F67D8988-01D3-4B12-B426-93BB318E267E}"/>
    <cellStyle name="Millares 2 4 2 4 2 8" xfId="44603" xr:uid="{2BFAE320-EFC0-49BD-A066-52953059DE5E}"/>
    <cellStyle name="Millares 2 4 2 4 2 9" xfId="51207" xr:uid="{B9C394B8-9498-46FB-91AE-67A05E8DFE45}"/>
    <cellStyle name="Millares 2 4 2 4 3" xfId="2281" xr:uid="{7EEA7651-0B2D-4FC3-A388-4D893DC26413}"/>
    <cellStyle name="Millares 2 4 2 4 3 2" xfId="10547" xr:uid="{8EA444F6-7F35-42BA-AE65-3CADBE38655D}"/>
    <cellStyle name="Millares 2 4 2 4 3 2 2" xfId="32050" xr:uid="{BBAD573A-B15B-4DF6-8C37-22106002D9E7}"/>
    <cellStyle name="Millares 2 4 2 4 3 3" xfId="17182" xr:uid="{161D4987-C383-4E29-82FD-5D1A459A560C}"/>
    <cellStyle name="Millares 2 4 2 4 3 3 2" xfId="38685" xr:uid="{45138539-F5B8-48AA-9321-154A7EBAE7FE}"/>
    <cellStyle name="Millares 2 4 2 4 3 4" xfId="23787" xr:uid="{68F07140-4DE2-4C54-9B69-70EC565A2B24}"/>
    <cellStyle name="Millares 2 4 2 4 3 5" xfId="45290" xr:uid="{8CE5E727-553E-42E2-BBB1-822226DB67FC}"/>
    <cellStyle name="Millares 2 4 2 4 3 6" xfId="51894" xr:uid="{1A1F2221-EB63-43E8-A9B2-61AE8F8D68F8}"/>
    <cellStyle name="Millares 2 4 2 4 4" xfId="3477" xr:uid="{0648674F-9770-49AB-B3B2-90C051610085}"/>
    <cellStyle name="Millares 2 4 2 4 4 2" xfId="11743" xr:uid="{E6BDC12A-1EE3-4B3F-ABE1-0B6026E5C51B}"/>
    <cellStyle name="Millares 2 4 2 4 4 2 2" xfId="33246" xr:uid="{10D01EB8-24D9-4253-B39D-3F7B4AFAB099}"/>
    <cellStyle name="Millares 2 4 2 4 4 3" xfId="18378" xr:uid="{FD2BC91B-70E2-47AE-8A28-12C81FEB46EB}"/>
    <cellStyle name="Millares 2 4 2 4 4 3 2" xfId="39881" xr:uid="{6C4F9865-8A2C-4CEA-94B9-DD25124D0833}"/>
    <cellStyle name="Millares 2 4 2 4 4 4" xfId="24983" xr:uid="{FA0831D4-BE70-415F-A85E-20A7D5606997}"/>
    <cellStyle name="Millares 2 4 2 4 4 5" xfId="46486" xr:uid="{2700F8A7-7908-4851-84E3-624642C4B91E}"/>
    <cellStyle name="Millares 2 4 2 4 4 6" xfId="53090" xr:uid="{8E71BA67-37BA-4E15-B55F-72D70650CD4B}"/>
    <cellStyle name="Millares 2 4 2 4 5" xfId="5616" xr:uid="{857FC592-1A5E-4342-8C58-E6E4B91A2104}"/>
    <cellStyle name="Millares 2 4 2 4 5 2" xfId="13882" xr:uid="{D2377DED-9411-4B34-80EC-079EFEF357B8}"/>
    <cellStyle name="Millares 2 4 2 4 5 2 2" xfId="35385" xr:uid="{3286B39F-EC55-4611-8E65-AC06CEA00252}"/>
    <cellStyle name="Millares 2 4 2 4 5 3" xfId="20517" xr:uid="{5C7C460B-ECB0-4D13-B8A5-24B6EF476377}"/>
    <cellStyle name="Millares 2 4 2 4 5 3 2" xfId="42020" xr:uid="{06A32452-41BE-4568-AAD7-8FDFF0FFFC98}"/>
    <cellStyle name="Millares 2 4 2 4 5 4" xfId="27122" xr:uid="{1DDE5A62-5D00-4EB8-8D7D-CDEE7275AEC2}"/>
    <cellStyle name="Millares 2 4 2 4 5 5" xfId="48625" xr:uid="{D30D5581-A9FC-4978-BC63-54000DB584B9}"/>
    <cellStyle name="Millares 2 4 2 4 5 6" xfId="55229" xr:uid="{CDED11E1-2C36-4148-A7CC-C69C6A9E7E8F}"/>
    <cellStyle name="Millares 2 4 2 4 6" xfId="7257" xr:uid="{5CD919CC-035D-4E81-9CB4-E6AC1E6F3935}"/>
    <cellStyle name="Millares 2 4 2 4 6 2" xfId="28760" xr:uid="{7F6FBFF0-C129-4E4F-BD8A-AAC3EF3B9D3F}"/>
    <cellStyle name="Millares 2 4 2 4 7" xfId="8914" xr:uid="{920C2373-463C-493F-A760-5A0993FBFFE3}"/>
    <cellStyle name="Millares 2 4 2 4 7 2" xfId="30417" xr:uid="{15F178F8-8F65-456C-B61D-98A4F9D67026}"/>
    <cellStyle name="Millares 2 4 2 4 8" xfId="15549" xr:uid="{C7EC4651-CAA8-412B-91E7-D1886DA4FEEB}"/>
    <cellStyle name="Millares 2 4 2 4 8 2" xfId="37052" xr:uid="{BFD9B460-EDD1-4BE7-B0B6-33AF58DA4AFA}"/>
    <cellStyle name="Millares 2 4 2 4 9" xfId="22154" xr:uid="{C1CA5B11-CBD5-4B8A-ADA7-368604F740D0}"/>
    <cellStyle name="Millares 2 4 2 5" xfId="916" xr:uid="{7A224095-EF14-492A-9D05-E70C302FD392}"/>
    <cellStyle name="Millares 2 4 2 5 2" xfId="3745" xr:uid="{3EF45D38-65A2-4CAC-A8F1-3F10DA846009}"/>
    <cellStyle name="Millares 2 4 2 5 2 2" xfId="12011" xr:uid="{218FDECF-F844-406E-9422-EC183EC9D206}"/>
    <cellStyle name="Millares 2 4 2 5 2 2 2" xfId="33514" xr:uid="{D0B0E929-342B-4EDF-A74C-33DA7869F336}"/>
    <cellStyle name="Millares 2 4 2 5 2 3" xfId="18646" xr:uid="{6C11CD51-7D72-4420-9AE5-22CED03D7A5A}"/>
    <cellStyle name="Millares 2 4 2 5 2 3 2" xfId="40149" xr:uid="{6BA0C937-F7F3-492A-9739-ECFBBDFF8894}"/>
    <cellStyle name="Millares 2 4 2 5 2 4" xfId="25251" xr:uid="{FE2E98CF-2874-4D9C-960D-00C6FEE601DB}"/>
    <cellStyle name="Millares 2 4 2 5 2 5" xfId="46754" xr:uid="{A0BD545C-6900-4DC2-AF50-95B7D730B965}"/>
    <cellStyle name="Millares 2 4 2 5 2 6" xfId="53358" xr:uid="{F067591E-7FDE-4722-A52F-B92015B2F120}"/>
    <cellStyle name="Millares 2 4 2 5 3" xfId="5884" xr:uid="{EDCA385A-D189-4FC3-AA9D-E8DB42D9D1DC}"/>
    <cellStyle name="Millares 2 4 2 5 3 2" xfId="14150" xr:uid="{DBCB7FAE-25EF-410A-B2BA-7F38B0F74A85}"/>
    <cellStyle name="Millares 2 4 2 5 3 2 2" xfId="35653" xr:uid="{1C302CBF-9D32-40A4-8562-4A7FE4D9CD8D}"/>
    <cellStyle name="Millares 2 4 2 5 3 3" xfId="20785" xr:uid="{0CD61234-AF6A-416B-8180-AD65E3CB6F33}"/>
    <cellStyle name="Millares 2 4 2 5 3 3 2" xfId="42288" xr:uid="{640A564A-CD44-4918-A9AD-3DBDF24F3A1E}"/>
    <cellStyle name="Millares 2 4 2 5 3 4" xfId="27390" xr:uid="{D52FA3BE-2855-4FF2-9F82-924D5FBD6C5C}"/>
    <cellStyle name="Millares 2 4 2 5 3 5" xfId="48893" xr:uid="{F0D3010A-F614-41D4-9781-24409D910768}"/>
    <cellStyle name="Millares 2 4 2 5 3 6" xfId="55497" xr:uid="{805F2390-517E-42B2-9D72-4F7A11FC66F0}"/>
    <cellStyle name="Millares 2 4 2 5 4" xfId="7525" xr:uid="{1D226AAB-6FC5-4789-9FD9-F7F8E0D31CC1}"/>
    <cellStyle name="Millares 2 4 2 5 4 2" xfId="29028" xr:uid="{FF555155-7370-4CF2-BDE9-83F99507D523}"/>
    <cellStyle name="Millares 2 4 2 5 5" xfId="9182" xr:uid="{E8370935-6A0A-4C87-B37F-38D4FEA434B1}"/>
    <cellStyle name="Millares 2 4 2 5 5 2" xfId="30685" xr:uid="{9678EED6-03F8-46EB-B1F8-99F0EA7BD5D2}"/>
    <cellStyle name="Millares 2 4 2 5 6" xfId="15817" xr:uid="{1A2FB188-CD98-46A1-A9CD-AC44E2048A3C}"/>
    <cellStyle name="Millares 2 4 2 5 6 2" xfId="37320" xr:uid="{58373E68-ABB4-49B7-B079-D99E57BFA62D}"/>
    <cellStyle name="Millares 2 4 2 5 7" xfId="22422" xr:uid="{3CADCC2C-FF6D-440C-ABD7-546EA083BD88}"/>
    <cellStyle name="Millares 2 4 2 5 8" xfId="43925" xr:uid="{853CB795-E73B-487C-8A1B-3DA54A21A0FF}"/>
    <cellStyle name="Millares 2 4 2 5 9" xfId="50529" xr:uid="{F30C433B-B5B0-40EC-A0D8-9BE135A75338}"/>
    <cellStyle name="Millares 2 4 2 6" xfId="1177" xr:uid="{E640CB33-9A62-473C-BDD4-806FF291B8EA}"/>
    <cellStyle name="Millares 2 4 2 6 2" xfId="4006" xr:uid="{60F6AEE0-32D6-403A-95CB-8085FC844C15}"/>
    <cellStyle name="Millares 2 4 2 6 2 2" xfId="12272" xr:uid="{12979E06-4C2C-480B-A882-51820EE20963}"/>
    <cellStyle name="Millares 2 4 2 6 2 2 2" xfId="33775" xr:uid="{C4153891-6A12-4AAB-8EDD-C94E0D2F1F1A}"/>
    <cellStyle name="Millares 2 4 2 6 2 3" xfId="18907" xr:uid="{CD07BB3C-C5A5-46BA-A043-A97C0E47F6E2}"/>
    <cellStyle name="Millares 2 4 2 6 2 3 2" xfId="40410" xr:uid="{F9E059E7-6C5C-4C79-902D-A1ED3F04BC44}"/>
    <cellStyle name="Millares 2 4 2 6 2 4" xfId="25512" xr:uid="{3B6B4E58-68FE-4D91-A5D9-3DC7B6189D96}"/>
    <cellStyle name="Millares 2 4 2 6 2 5" xfId="47015" xr:uid="{AAA73E04-E18E-4591-8EB9-0B73461F571D}"/>
    <cellStyle name="Millares 2 4 2 6 2 6" xfId="53619" xr:uid="{6C5D29D8-8C4A-4994-8661-BCD198594EF0}"/>
    <cellStyle name="Millares 2 4 2 6 3" xfId="6145" xr:uid="{D3552A27-30F8-4EA8-9B13-33CA1A79DD2C}"/>
    <cellStyle name="Millares 2 4 2 6 3 2" xfId="14411" xr:uid="{1DB6916D-6655-4C7E-AE0C-60DF89709CFB}"/>
    <cellStyle name="Millares 2 4 2 6 3 2 2" xfId="35914" xr:uid="{22F9FBCC-29AE-481A-A72A-C2478F507D35}"/>
    <cellStyle name="Millares 2 4 2 6 3 3" xfId="21046" xr:uid="{BED9B0FC-A060-40C2-BE57-223ACC442A5D}"/>
    <cellStyle name="Millares 2 4 2 6 3 3 2" xfId="42549" xr:uid="{AD6DB255-EC54-4AE3-B95F-8E742F7CC69C}"/>
    <cellStyle name="Millares 2 4 2 6 3 4" xfId="27651" xr:uid="{CEE35F2C-6F4A-4677-A295-45F3800D82D4}"/>
    <cellStyle name="Millares 2 4 2 6 3 5" xfId="49154" xr:uid="{19476921-2D1B-4B6A-8428-3CE3563436C5}"/>
    <cellStyle name="Millares 2 4 2 6 3 6" xfId="55758" xr:uid="{E4CB0116-B2D9-482A-B406-B5AF9047EC39}"/>
    <cellStyle name="Millares 2 4 2 6 4" xfId="7786" xr:uid="{A96EBBE6-5980-4270-9EF6-E5132104DB66}"/>
    <cellStyle name="Millares 2 4 2 6 4 2" xfId="29289" xr:uid="{B2E201A8-683C-44A9-A671-D8B107C4471A}"/>
    <cellStyle name="Millares 2 4 2 6 5" xfId="9443" xr:uid="{899D53B7-9E86-4737-ADE7-2CA16A7FC9DC}"/>
    <cellStyle name="Millares 2 4 2 6 5 2" xfId="30946" xr:uid="{D4620323-767A-49BC-BE66-C1169C896924}"/>
    <cellStyle name="Millares 2 4 2 6 6" xfId="16078" xr:uid="{D4633968-0E3C-405E-B790-849907711D34}"/>
    <cellStyle name="Millares 2 4 2 6 6 2" xfId="37581" xr:uid="{6422F8C5-9099-4219-8B53-1D7B6CFC623B}"/>
    <cellStyle name="Millares 2 4 2 6 7" xfId="22683" xr:uid="{132E10FB-D964-4D80-8F1A-08E34CF4649C}"/>
    <cellStyle name="Millares 2 4 2 6 8" xfId="44186" xr:uid="{BD61DEE4-F158-4BFD-BFE6-3EE96F7ACD61}"/>
    <cellStyle name="Millares 2 4 2 6 9" xfId="50790" xr:uid="{C23C00B0-E014-47FF-8631-CBCE7CCB5642}"/>
    <cellStyle name="Millares 2 4 2 7" xfId="1865" xr:uid="{C81CCDBE-DF1A-43DE-BE36-280E3C790BAB}"/>
    <cellStyle name="Millares 2 4 2 7 2" xfId="10131" xr:uid="{3A93DCB5-8842-4853-9187-F9B6FFB14A85}"/>
    <cellStyle name="Millares 2 4 2 7 2 2" xfId="31634" xr:uid="{80ECD154-383B-4D67-B0A4-4C5AFE965356}"/>
    <cellStyle name="Millares 2 4 2 7 3" xfId="16766" xr:uid="{D21C33A1-4748-4D16-96E9-E3F26E0BC1C2}"/>
    <cellStyle name="Millares 2 4 2 7 3 2" xfId="38269" xr:uid="{369F0B49-DCB3-493F-87A3-4C8E3A0C7C47}"/>
    <cellStyle name="Millares 2 4 2 7 4" xfId="23371" xr:uid="{4B106030-C977-4661-B85E-7EFD248303C4}"/>
    <cellStyle name="Millares 2 4 2 7 5" xfId="44874" xr:uid="{835677DA-CC29-4E5E-A3B4-61CC3BF78FBE}"/>
    <cellStyle name="Millares 2 4 2 7 6" xfId="51478" xr:uid="{4519D8BD-298B-4619-B48D-50F8A7581E34}"/>
    <cellStyle name="Millares 2 4 2 8" xfId="2550" xr:uid="{7813AE19-A70F-4A5E-847B-B73AEAAF9FB7}"/>
    <cellStyle name="Millares 2 4 2 8 2" xfId="10816" xr:uid="{791E695C-3504-4E7A-A319-D5C41841E659}"/>
    <cellStyle name="Millares 2 4 2 8 2 2" xfId="32319" xr:uid="{3207C6BD-410A-4510-97C9-51A726ECF908}"/>
    <cellStyle name="Millares 2 4 2 8 3" xfId="17451" xr:uid="{FB173A40-ED47-4A18-9D34-3B11D90C8D46}"/>
    <cellStyle name="Millares 2 4 2 8 3 2" xfId="38954" xr:uid="{A06E17B7-2D97-4D2F-A535-F957A04EBE77}"/>
    <cellStyle name="Millares 2 4 2 8 4" xfId="24056" xr:uid="{547B63B8-E861-4748-9432-835AADD08ADE}"/>
    <cellStyle name="Millares 2 4 2 8 5" xfId="45559" xr:uid="{7616D189-FB15-43A0-B4B2-89708F284002}"/>
    <cellStyle name="Millares 2 4 2 8 6" xfId="52163" xr:uid="{C224F11C-B16A-4212-85A5-B568A3129B4D}"/>
    <cellStyle name="Millares 2 4 2 9" xfId="3061" xr:uid="{1D0E3131-082D-42F7-8076-38B0E1B957A3}"/>
    <cellStyle name="Millares 2 4 2 9 2" xfId="11327" xr:uid="{55D436C6-E619-45AE-8563-C32636205B52}"/>
    <cellStyle name="Millares 2 4 2 9 2 2" xfId="32830" xr:uid="{26F19DCA-8E16-49FE-9C3F-309D6CB4E920}"/>
    <cellStyle name="Millares 2 4 2 9 3" xfId="17962" xr:uid="{6B64BAEC-096A-46A1-9DAC-B893C05F2C50}"/>
    <cellStyle name="Millares 2 4 2 9 3 2" xfId="39465" xr:uid="{96802E76-DCB9-4709-8CC8-B753E9C37630}"/>
    <cellStyle name="Millares 2 4 2 9 4" xfId="24567" xr:uid="{D6248A90-444C-4C8A-8496-768F53638E0A}"/>
    <cellStyle name="Millares 2 4 2 9 5" xfId="46070" xr:uid="{F39FE36B-7EE3-4ABD-836E-E43112CBDEB4}"/>
    <cellStyle name="Millares 2 4 2 9 6" xfId="52674" xr:uid="{D8CEB119-CA47-4288-BCFB-530AF3B97F42}"/>
    <cellStyle name="Millares 2 4 3" xfId="298" xr:uid="{50C59D78-AAC9-4660-B06B-8030BF74A960}"/>
    <cellStyle name="Millares 2 4 3 10" xfId="4767" xr:uid="{77D5DCCF-F184-4323-A29C-AD146AC0305C}"/>
    <cellStyle name="Millares 2 4 3 10 2" xfId="13033" xr:uid="{F96CC675-6E0B-46BB-AE9A-B79F18B419F7}"/>
    <cellStyle name="Millares 2 4 3 10 2 2" xfId="34536" xr:uid="{FAEA9536-CF5C-4FDC-A6EA-B2865471DD2A}"/>
    <cellStyle name="Millares 2 4 3 10 3" xfId="19668" xr:uid="{B2160624-CEC9-4B5F-82E5-3DFAA73EFE61}"/>
    <cellStyle name="Millares 2 4 3 10 3 2" xfId="41171" xr:uid="{0C83AA8E-95E7-4847-ABD8-22DD9B25EFD3}"/>
    <cellStyle name="Millares 2 4 3 10 4" xfId="26273" xr:uid="{75A83607-43B3-4D6D-9541-52C1BE3F9DE7}"/>
    <cellStyle name="Millares 2 4 3 10 5" xfId="47776" xr:uid="{5AE8A01D-C8B1-49D8-84CC-7FF2350AA62F}"/>
    <cellStyle name="Millares 2 4 3 10 6" xfId="54380" xr:uid="{67057C78-03B4-4006-A74A-EF7A9C143C38}"/>
    <cellStyle name="Millares 2 4 3 11" xfId="5271" xr:uid="{AC43A6E1-6376-4B86-8737-F9588429DC74}"/>
    <cellStyle name="Millares 2 4 3 11 2" xfId="13537" xr:uid="{B85F47E7-4D63-4C1A-B81D-0B9FDF5DA0CB}"/>
    <cellStyle name="Millares 2 4 3 11 2 2" xfId="35040" xr:uid="{9D65B53B-15D7-4040-88D2-4BFA2842B238}"/>
    <cellStyle name="Millares 2 4 3 11 3" xfId="20172" xr:uid="{51740616-06B0-4676-828C-76A614AB39DB}"/>
    <cellStyle name="Millares 2 4 3 11 3 2" xfId="41675" xr:uid="{87FB3CC8-62D4-4EDD-8D46-68A6A20D7159}"/>
    <cellStyle name="Millares 2 4 3 11 4" xfId="26777" xr:uid="{35ABC69C-CA22-4990-8D21-3EC55EC026B8}"/>
    <cellStyle name="Millares 2 4 3 11 5" xfId="48280" xr:uid="{DC022DC4-DB32-47A4-B5C1-ECC6491D9354}"/>
    <cellStyle name="Millares 2 4 3 11 6" xfId="54884" xr:uid="{AE2BADBC-387A-4E76-9573-0B2651F43342}"/>
    <cellStyle name="Millares 2 4 3 12" xfId="6912" xr:uid="{5F1C3FD7-D51B-44E2-836C-7AB23C96F98B}"/>
    <cellStyle name="Millares 2 4 3 12 2" xfId="28415" xr:uid="{9F246CD1-4D6E-409C-93F5-766750D19B6A}"/>
    <cellStyle name="Millares 2 4 3 13" xfId="8568" xr:uid="{EDBFF7A3-568F-4407-8079-6138C2B54A64}"/>
    <cellStyle name="Millares 2 4 3 13 2" xfId="30071" xr:uid="{FA6A1C13-5C33-40A6-BD8C-AE5D41DE4403}"/>
    <cellStyle name="Millares 2 4 3 14" xfId="15204" xr:uid="{90EEB31F-A7AA-438D-8C6C-0FBBA3E7CC52}"/>
    <cellStyle name="Millares 2 4 3 14 2" xfId="36707" xr:uid="{BFF3C90E-C180-45F8-B956-A6C8CF92BB2A}"/>
    <cellStyle name="Millares 2 4 3 15" xfId="21809" xr:uid="{AAA0130B-3CBE-4FE1-898A-F7B19929D1A4}"/>
    <cellStyle name="Millares 2 4 3 16" xfId="43312" xr:uid="{A494B11B-3ACE-4C10-AE63-6FEC03D96FE2}"/>
    <cellStyle name="Millares 2 4 3 17" xfId="49916" xr:uid="{8D5C5F68-3147-4048-95A1-5C04456BABE4}"/>
    <cellStyle name="Millares 2 4 3 2" xfId="565" xr:uid="{B2CCBC28-8090-447C-AE49-D8827C2E4937}"/>
    <cellStyle name="Millares 2 4 3 2 10" xfId="7176" xr:uid="{58BF91A4-88D7-4C2D-9208-3450476FB271}"/>
    <cellStyle name="Millares 2 4 3 2 10 2" xfId="28679" xr:uid="{5DC5AEFD-0883-4C03-91E4-AADDCC845B58}"/>
    <cellStyle name="Millares 2 4 3 2 11" xfId="8832" xr:uid="{5F749CE0-556E-4E3B-8DC8-363A837FA775}"/>
    <cellStyle name="Millares 2 4 3 2 11 2" xfId="30335" xr:uid="{50C5DA99-F161-477C-8AE0-D9ACA78980E5}"/>
    <cellStyle name="Millares 2 4 3 2 12" xfId="15468" xr:uid="{E19C9D2B-4039-4962-B3C8-8CA5D52FA9E7}"/>
    <cellStyle name="Millares 2 4 3 2 12 2" xfId="36971" xr:uid="{8DE76388-0245-4B7A-91A8-A33F287AD7C7}"/>
    <cellStyle name="Millares 2 4 3 2 13" xfId="22073" xr:uid="{BAA0146E-8A4E-4269-9B1C-52273945DAE8}"/>
    <cellStyle name="Millares 2 4 3 2 14" xfId="43576" xr:uid="{F213E6F5-840D-4877-AA8F-AF9DED736E19}"/>
    <cellStyle name="Millares 2 4 3 2 15" xfId="50180" xr:uid="{894344D8-D810-41BC-AEB1-020BB9AF0F58}"/>
    <cellStyle name="Millares 2 4 3 2 2" xfId="847" xr:uid="{1B252C7C-EF6C-4B0C-A5AB-2D0FC1BE967F}"/>
    <cellStyle name="Millares 2 4 3 2 2 10" xfId="15748" xr:uid="{224E029D-B4BD-447A-A6FB-0A7C29754F4A}"/>
    <cellStyle name="Millares 2 4 3 2 2 10 2" xfId="37251" xr:uid="{78817156-7F11-458A-BD30-4F904AE887BD}"/>
    <cellStyle name="Millares 2 4 3 2 2 11" xfId="22353" xr:uid="{1EF4F124-1803-4E51-95CF-A70C1BEBB0CB}"/>
    <cellStyle name="Millares 2 4 3 2 2 12" xfId="43856" xr:uid="{367DED43-B405-4965-87D3-B3B76B848220}"/>
    <cellStyle name="Millares 2 4 3 2 2 13" xfId="50460" xr:uid="{495E7875-B6B9-4C2D-913D-85CE51F1A3C3}"/>
    <cellStyle name="Millares 2 4 3 2 2 2" xfId="1793" xr:uid="{F8E5AE8D-4100-49E7-BCDA-6E7A74273C29}"/>
    <cellStyle name="Millares 2 4 3 2 2 2 2" xfId="4622" xr:uid="{2243533C-F2BD-40CF-B894-6D0E57E7D2C6}"/>
    <cellStyle name="Millares 2 4 3 2 2 2 2 2" xfId="12888" xr:uid="{F4583283-0E65-4198-804C-61B1C8C87B8C}"/>
    <cellStyle name="Millares 2 4 3 2 2 2 2 2 2" xfId="34391" xr:uid="{A02C55AF-C269-4740-873C-3409AD89A9B6}"/>
    <cellStyle name="Millares 2 4 3 2 2 2 2 3" xfId="19523" xr:uid="{8FF62EFA-2BD7-4D4D-90E6-E0DE88789EEE}"/>
    <cellStyle name="Millares 2 4 3 2 2 2 2 3 2" xfId="41026" xr:uid="{45835F7D-C5AF-4535-9587-11C79F52C4D2}"/>
    <cellStyle name="Millares 2 4 3 2 2 2 2 4" xfId="26128" xr:uid="{2331158A-29A8-41DF-94EE-38092E4EAC9A}"/>
    <cellStyle name="Millares 2 4 3 2 2 2 2 5" xfId="47631" xr:uid="{249D82DC-8358-4B82-A1B5-CE43DF4FD974}"/>
    <cellStyle name="Millares 2 4 3 2 2 2 2 6" xfId="54235" xr:uid="{1106B9BD-23F8-4B17-9F46-92EBEDCBC8CD}"/>
    <cellStyle name="Millares 2 4 3 2 2 2 3" xfId="6761" xr:uid="{B8DB2017-1636-4CE6-AC7A-8F50FF41EEC1}"/>
    <cellStyle name="Millares 2 4 3 2 2 2 3 2" xfId="15027" xr:uid="{91F8840C-B399-4F58-AB5D-4A2E8BC12C37}"/>
    <cellStyle name="Millares 2 4 3 2 2 2 3 2 2" xfId="36530" xr:uid="{5CC56653-B536-4D3B-BDA1-46D913139433}"/>
    <cellStyle name="Millares 2 4 3 2 2 2 3 3" xfId="21662" xr:uid="{BAAE70FA-7960-40B6-9D84-E82072D7E60C}"/>
    <cellStyle name="Millares 2 4 3 2 2 2 3 3 2" xfId="43165" xr:uid="{03C4C3BE-3F4D-4813-B1EC-63584C9AE981}"/>
    <cellStyle name="Millares 2 4 3 2 2 2 3 4" xfId="28267" xr:uid="{A9D9197A-2372-4814-A5BD-26E71D54A48C}"/>
    <cellStyle name="Millares 2 4 3 2 2 2 3 5" xfId="49770" xr:uid="{3FDDC456-FD0A-4E7D-B047-2E9A0529435E}"/>
    <cellStyle name="Millares 2 4 3 2 2 2 3 6" xfId="56374" xr:uid="{EC7D3E86-E34A-4080-BE23-B331C843CA9C}"/>
    <cellStyle name="Millares 2 4 3 2 2 2 4" xfId="8402" xr:uid="{E9383C5E-8052-4083-B935-E64CE8CF6001}"/>
    <cellStyle name="Millares 2 4 3 2 2 2 4 2" xfId="29905" xr:uid="{4ED29E84-F305-4F0F-9973-417541186A3B}"/>
    <cellStyle name="Millares 2 4 3 2 2 2 5" xfId="10059" xr:uid="{7E4F0A4B-D6D3-4D43-AA75-6A4A720FF40D}"/>
    <cellStyle name="Millares 2 4 3 2 2 2 5 2" xfId="31562" xr:uid="{CC13E285-834E-470C-8C1A-C747687562E6}"/>
    <cellStyle name="Millares 2 4 3 2 2 2 6" xfId="16694" xr:uid="{B03AD0A6-12DC-4BAD-B9F9-65E4FDB7FCD0}"/>
    <cellStyle name="Millares 2 4 3 2 2 2 6 2" xfId="38197" xr:uid="{C347ABC6-0306-47EE-801F-40FB8C3E3E67}"/>
    <cellStyle name="Millares 2 4 3 2 2 2 7" xfId="23299" xr:uid="{4129FF46-C549-4C51-BF38-504867634B2F}"/>
    <cellStyle name="Millares 2 4 3 2 2 2 8" xfId="44802" xr:uid="{E8CD840C-6257-419F-B357-86CAEB70012F}"/>
    <cellStyle name="Millares 2 4 3 2 2 2 9" xfId="51406" xr:uid="{EDC0E016-562F-4E1C-8EEB-700AA5591B0E}"/>
    <cellStyle name="Millares 2 4 3 2 2 3" xfId="2480" xr:uid="{D5DA8FBB-585A-4759-A3F6-9C4688498934}"/>
    <cellStyle name="Millares 2 4 3 2 2 3 2" xfId="10746" xr:uid="{30A5B9AC-4664-4871-A926-7AF62C3F326E}"/>
    <cellStyle name="Millares 2 4 3 2 2 3 2 2" xfId="32249" xr:uid="{25F33EF3-6CAF-442B-8634-AFA5BAB82C63}"/>
    <cellStyle name="Millares 2 4 3 2 2 3 3" xfId="17381" xr:uid="{6808CDF2-E190-430F-AC4C-3B4264DAEE63}"/>
    <cellStyle name="Millares 2 4 3 2 2 3 3 2" xfId="38884" xr:uid="{4F966389-8A18-4B98-8B2A-436BC80840AA}"/>
    <cellStyle name="Millares 2 4 3 2 2 3 4" xfId="23986" xr:uid="{F94F19D5-5D40-4467-BF88-ECE3A5212713}"/>
    <cellStyle name="Millares 2 4 3 2 2 3 5" xfId="45489" xr:uid="{FEDDE99E-765B-47D1-81FC-7EA9971A7537}"/>
    <cellStyle name="Millares 2 4 3 2 2 3 6" xfId="52093" xr:uid="{08E0885B-AF58-4315-A8E9-5569A04D5618}"/>
    <cellStyle name="Millares 2 4 3 2 2 4" xfId="2997" xr:uid="{4F910C11-7531-4BCE-83B2-A978D16198BB}"/>
    <cellStyle name="Millares 2 4 3 2 2 4 2" xfId="11263" xr:uid="{E6F94987-C4DB-496C-A69D-B07DFA88EC7E}"/>
    <cellStyle name="Millares 2 4 3 2 2 4 2 2" xfId="32766" xr:uid="{508A4AEF-A6AF-4FBF-A9A9-08B6C104D5F0}"/>
    <cellStyle name="Millares 2 4 3 2 2 4 3" xfId="17898" xr:uid="{CF6C915A-88EB-4663-AE40-920BEEBC5929}"/>
    <cellStyle name="Millares 2 4 3 2 2 4 3 2" xfId="39401" xr:uid="{0960AD06-D5BC-4ABC-B93C-C2C462E1BEAC}"/>
    <cellStyle name="Millares 2 4 3 2 2 4 4" xfId="24503" xr:uid="{416D3F1E-5C1E-46FF-AFA7-1E0B1556181F}"/>
    <cellStyle name="Millares 2 4 3 2 2 4 5" xfId="46006" xr:uid="{83A856FB-D066-41EE-BCC7-0B842EC93F9C}"/>
    <cellStyle name="Millares 2 4 3 2 2 4 6" xfId="52610" xr:uid="{F5F455B8-C168-43B7-A9CF-840B28728043}"/>
    <cellStyle name="Millares 2 4 3 2 2 5" xfId="3676" xr:uid="{614826AE-9AF0-4AB1-BA64-B8A550D441E6}"/>
    <cellStyle name="Millares 2 4 3 2 2 5 2" xfId="11942" xr:uid="{681B0C39-D2E7-41BC-AB82-3A21AEC1F206}"/>
    <cellStyle name="Millares 2 4 3 2 2 5 2 2" xfId="33445" xr:uid="{88B9D770-82EF-4802-B78A-703FF9C31B17}"/>
    <cellStyle name="Millares 2 4 3 2 2 5 3" xfId="18577" xr:uid="{9ED87711-376F-4CF5-9A5E-04C7882A5678}"/>
    <cellStyle name="Millares 2 4 3 2 2 5 3 2" xfId="40080" xr:uid="{9E61742C-5F1D-4D98-AE94-4BB18FF9027C}"/>
    <cellStyle name="Millares 2 4 3 2 2 5 4" xfId="25182" xr:uid="{4675F7BC-4283-4901-8908-29AA5C0E7E1C}"/>
    <cellStyle name="Millares 2 4 3 2 2 5 5" xfId="46685" xr:uid="{96CB57DF-32BD-4B0D-8FC3-8111D0D163B0}"/>
    <cellStyle name="Millares 2 4 3 2 2 5 6" xfId="53289" xr:uid="{0B5184A8-D217-469A-80B8-426B6C9A18B8}"/>
    <cellStyle name="Millares 2 4 3 2 2 6" xfId="5141" xr:uid="{72D4A71B-0371-47CB-B7CF-31C1EE124CE6}"/>
    <cellStyle name="Millares 2 4 3 2 2 6 2" xfId="13407" xr:uid="{C0DC97BA-1D08-4FD4-8CC7-95B6A0368B76}"/>
    <cellStyle name="Millares 2 4 3 2 2 6 2 2" xfId="34910" xr:uid="{69BB73B2-BDC2-4526-BF22-6F6D97DEFB14}"/>
    <cellStyle name="Millares 2 4 3 2 2 6 3" xfId="20042" xr:uid="{0EE6F126-60B5-41DA-8090-3F6EE57345F2}"/>
    <cellStyle name="Millares 2 4 3 2 2 6 3 2" xfId="41545" xr:uid="{2E28F9AE-D419-4AAD-BEC8-504926390034}"/>
    <cellStyle name="Millares 2 4 3 2 2 6 4" xfId="26647" xr:uid="{F9D4817A-6BEB-49AB-8762-127FCF3F7215}"/>
    <cellStyle name="Millares 2 4 3 2 2 6 5" xfId="48150" xr:uid="{AD1E0384-2130-4255-BAB9-ECF811D7A1D2}"/>
    <cellStyle name="Millares 2 4 3 2 2 6 6" xfId="54754" xr:uid="{A02FFE6A-6C3B-4B85-B673-78C2EA534BD0}"/>
    <cellStyle name="Millares 2 4 3 2 2 7" xfId="5815" xr:uid="{4FE485C0-31A4-4DAF-ACA6-2A4EA62F0E99}"/>
    <cellStyle name="Millares 2 4 3 2 2 7 2" xfId="14081" xr:uid="{8874B469-266B-4D29-9FCF-AFCDE3AA6196}"/>
    <cellStyle name="Millares 2 4 3 2 2 7 2 2" xfId="35584" xr:uid="{902AC4C0-F1EB-4ED2-816D-67DEF92BB137}"/>
    <cellStyle name="Millares 2 4 3 2 2 7 3" xfId="20716" xr:uid="{E1FA582F-6B11-4111-988C-38BD1CCCB592}"/>
    <cellStyle name="Millares 2 4 3 2 2 7 3 2" xfId="42219" xr:uid="{5396C29A-E16E-454F-A959-A221D767FA6B}"/>
    <cellStyle name="Millares 2 4 3 2 2 7 4" xfId="27321" xr:uid="{D68D0E62-520D-4BB8-9347-C42DEC1B05A5}"/>
    <cellStyle name="Millares 2 4 3 2 2 7 5" xfId="48824" xr:uid="{24124959-05A3-421E-BB4B-5DF00CD778D2}"/>
    <cellStyle name="Millares 2 4 3 2 2 7 6" xfId="55428" xr:uid="{D46FC796-D2DC-4ED2-82D4-25E296E236EF}"/>
    <cellStyle name="Millares 2 4 3 2 2 8" xfId="7456" xr:uid="{1B3CCD6A-7CBE-4003-85C1-7F7038C8BAC3}"/>
    <cellStyle name="Millares 2 4 3 2 2 8 2" xfId="28959" xr:uid="{107E18E6-1645-443B-B196-63882352C6E3}"/>
    <cellStyle name="Millares 2 4 3 2 2 9" xfId="9113" xr:uid="{555E335C-8CEC-4D78-B8FA-EFD5EC7BD7B4}"/>
    <cellStyle name="Millares 2 4 3 2 2 9 2" xfId="30616" xr:uid="{37A071FD-DA28-42FC-BEE7-CB7D134CAD4C}"/>
    <cellStyle name="Millares 2 4 3 2 3" xfId="1117" xr:uid="{4885345A-B29E-4721-BF56-D2A75FBF9064}"/>
    <cellStyle name="Millares 2 4 3 2 3 2" xfId="3946" xr:uid="{EC0F1D38-2276-4C08-96D4-9D63DF526751}"/>
    <cellStyle name="Millares 2 4 3 2 3 2 2" xfId="12212" xr:uid="{E9D463CF-2210-4B87-8802-EA3ED458EC94}"/>
    <cellStyle name="Millares 2 4 3 2 3 2 2 2" xfId="33715" xr:uid="{5A2EEF6C-8F28-4152-AC5D-1171404D1E94}"/>
    <cellStyle name="Millares 2 4 3 2 3 2 3" xfId="18847" xr:uid="{39915DB4-8A56-48B1-A6A0-8FAFCB2821C3}"/>
    <cellStyle name="Millares 2 4 3 2 3 2 3 2" xfId="40350" xr:uid="{B2078CED-FA8B-4816-AA3A-9A068177B57F}"/>
    <cellStyle name="Millares 2 4 3 2 3 2 4" xfId="25452" xr:uid="{3C68AAC2-8B39-4EA5-8BAE-2A4321024670}"/>
    <cellStyle name="Millares 2 4 3 2 3 2 5" xfId="46955" xr:uid="{53236A97-7DA1-4C5B-AFD6-1D26F8209537}"/>
    <cellStyle name="Millares 2 4 3 2 3 2 6" xfId="53559" xr:uid="{4984EE4F-2CFF-461C-A949-85F538938BA8}"/>
    <cellStyle name="Millares 2 4 3 2 3 3" xfId="6085" xr:uid="{336DDADD-0C4B-4719-A89A-358971B1DF9A}"/>
    <cellStyle name="Millares 2 4 3 2 3 3 2" xfId="14351" xr:uid="{09E2D242-2B9B-400D-964F-905AFB029B66}"/>
    <cellStyle name="Millares 2 4 3 2 3 3 2 2" xfId="35854" xr:uid="{97B4740C-21EF-48FA-AB54-72CB0AF2DD8C}"/>
    <cellStyle name="Millares 2 4 3 2 3 3 3" xfId="20986" xr:uid="{94DD3BA7-7128-438F-A1DC-B4D8048E323C}"/>
    <cellStyle name="Millares 2 4 3 2 3 3 3 2" xfId="42489" xr:uid="{ACAD8B15-F109-4F2D-AB79-9E56B952AA3B}"/>
    <cellStyle name="Millares 2 4 3 2 3 3 4" xfId="27591" xr:uid="{9C1661B4-AC27-4B27-B5E1-FD7AC4A02DBB}"/>
    <cellStyle name="Millares 2 4 3 2 3 3 5" xfId="49094" xr:uid="{1FD774FC-FFD6-44FE-981E-B57BFD6E3B10}"/>
    <cellStyle name="Millares 2 4 3 2 3 3 6" xfId="55698" xr:uid="{21CF9856-8EA7-4F9A-BC6E-4D9650C24B06}"/>
    <cellStyle name="Millares 2 4 3 2 3 4" xfId="7726" xr:uid="{D0899F7E-156E-423F-8582-42F16B32F772}"/>
    <cellStyle name="Millares 2 4 3 2 3 4 2" xfId="29229" xr:uid="{65D4C83F-A833-4430-B547-8EE41168B93C}"/>
    <cellStyle name="Millares 2 4 3 2 3 5" xfId="9383" xr:uid="{A7E26A0F-9F9B-4E54-A969-1A6E28A345C2}"/>
    <cellStyle name="Millares 2 4 3 2 3 5 2" xfId="30886" xr:uid="{2BEF6141-F9C6-4BFE-8C81-21388FAC3E84}"/>
    <cellStyle name="Millares 2 4 3 2 3 6" xfId="16018" xr:uid="{3F4A2676-B338-49B4-B817-E58476020E50}"/>
    <cellStyle name="Millares 2 4 3 2 3 6 2" xfId="37521" xr:uid="{247D5D34-15ED-42C1-92D9-ACED4E846ABE}"/>
    <cellStyle name="Millares 2 4 3 2 3 7" xfId="22623" xr:uid="{CDF7F4D4-184E-4F2F-9D5E-617E8AE15ABA}"/>
    <cellStyle name="Millares 2 4 3 2 3 8" xfId="44126" xr:uid="{446C2B81-6247-4FE9-9ACF-FA350D170501}"/>
    <cellStyle name="Millares 2 4 3 2 3 9" xfId="50730" xr:uid="{528D7CE5-4EBF-4E17-8A56-5A0B62922008}"/>
    <cellStyle name="Millares 2 4 3 2 4" xfId="1513" xr:uid="{247BBE4E-FADA-44F5-A918-925E7795F210}"/>
    <cellStyle name="Millares 2 4 3 2 4 2" xfId="4342" xr:uid="{DCFDEB95-47EA-477D-8DCA-D90A32455D0A}"/>
    <cellStyle name="Millares 2 4 3 2 4 2 2" xfId="12608" xr:uid="{C8C9F45F-1386-4EB4-9121-3A5F44F51DCF}"/>
    <cellStyle name="Millares 2 4 3 2 4 2 2 2" xfId="34111" xr:uid="{75A0C94E-4159-4EFF-836A-782147326CE3}"/>
    <cellStyle name="Millares 2 4 3 2 4 2 3" xfId="19243" xr:uid="{56D0BA7D-6F93-4139-BAD9-3372F764C1E9}"/>
    <cellStyle name="Millares 2 4 3 2 4 2 3 2" xfId="40746" xr:uid="{58F2828D-FD48-4E17-8759-FEEFD9F3A7F5}"/>
    <cellStyle name="Millares 2 4 3 2 4 2 4" xfId="25848" xr:uid="{3679F256-05DF-48ED-BD77-565FC777DF8C}"/>
    <cellStyle name="Millares 2 4 3 2 4 2 5" xfId="47351" xr:uid="{58BE7BF0-0856-4689-9D80-2BE9F2E95689}"/>
    <cellStyle name="Millares 2 4 3 2 4 2 6" xfId="53955" xr:uid="{38C7D9EB-CFD4-4C7E-B096-840521061122}"/>
    <cellStyle name="Millares 2 4 3 2 4 3" xfId="6481" xr:uid="{7E49F572-102A-43E8-95DF-120A499D596F}"/>
    <cellStyle name="Millares 2 4 3 2 4 3 2" xfId="14747" xr:uid="{FB10EAD0-0D90-4ECE-910D-D735249B2579}"/>
    <cellStyle name="Millares 2 4 3 2 4 3 2 2" xfId="36250" xr:uid="{D455B2F5-C1CB-47FE-8BC9-F4B5D0AFEA6E}"/>
    <cellStyle name="Millares 2 4 3 2 4 3 3" xfId="21382" xr:uid="{CB63F8EF-1DA9-41C6-8856-931652B7392D}"/>
    <cellStyle name="Millares 2 4 3 2 4 3 3 2" xfId="42885" xr:uid="{2839B3ED-36E7-498F-8FBA-196A24C89B2E}"/>
    <cellStyle name="Millares 2 4 3 2 4 3 4" xfId="27987" xr:uid="{3E2990B7-2E20-4DEF-B7AC-613CD9C0BEE5}"/>
    <cellStyle name="Millares 2 4 3 2 4 3 5" xfId="49490" xr:uid="{3C0F9F42-ED74-45E5-8FBF-EEA836EC6BCC}"/>
    <cellStyle name="Millares 2 4 3 2 4 3 6" xfId="56094" xr:uid="{BE8BB737-628A-4509-83FD-E64BDC04F89B}"/>
    <cellStyle name="Millares 2 4 3 2 4 4" xfId="8122" xr:uid="{7AAC27B1-6CB8-4A2F-8496-2D8D0D49BC48}"/>
    <cellStyle name="Millares 2 4 3 2 4 4 2" xfId="29625" xr:uid="{69A1325D-95BC-41C7-BD1E-24EAAFAFBC79}"/>
    <cellStyle name="Millares 2 4 3 2 4 5" xfId="9779" xr:uid="{45324E16-6C92-417E-990D-24FB6735A475}"/>
    <cellStyle name="Millares 2 4 3 2 4 5 2" xfId="31282" xr:uid="{A46FC35C-175C-4E70-B115-62F9DA0129AF}"/>
    <cellStyle name="Millares 2 4 3 2 4 6" xfId="16414" xr:uid="{E42E736B-A122-4259-9D33-974AA8E94DEA}"/>
    <cellStyle name="Millares 2 4 3 2 4 6 2" xfId="37917" xr:uid="{D70CC055-4258-4DFD-AE91-174B91D5E512}"/>
    <cellStyle name="Millares 2 4 3 2 4 7" xfId="23019" xr:uid="{9516475E-1782-41D2-A031-6BFCDC6272F4}"/>
    <cellStyle name="Millares 2 4 3 2 4 8" xfId="44522" xr:uid="{CDB1C65E-E09F-4CB5-AA4B-4EB52A1674F0}"/>
    <cellStyle name="Millares 2 4 3 2 4 9" xfId="51126" xr:uid="{9777288E-9F55-4044-A51C-B9102D92B971}"/>
    <cellStyle name="Millares 2 4 3 2 5" xfId="2200" xr:uid="{CCCD1A73-F537-40CA-99CE-7F628A9233C0}"/>
    <cellStyle name="Millares 2 4 3 2 5 2" xfId="10466" xr:uid="{3FACF5D5-E302-4E25-AB6A-B99A10A02B1F}"/>
    <cellStyle name="Millares 2 4 3 2 5 2 2" xfId="31969" xr:uid="{5C86AEAF-42DA-427D-855B-57D7069AE9A3}"/>
    <cellStyle name="Millares 2 4 3 2 5 3" xfId="17101" xr:uid="{E052CEDA-AE3F-4317-93A7-F3C2AF23B130}"/>
    <cellStyle name="Millares 2 4 3 2 5 3 2" xfId="38604" xr:uid="{A1B1EEDA-BF47-4470-9074-22B87609756F}"/>
    <cellStyle name="Millares 2 4 3 2 5 4" xfId="23706" xr:uid="{DB4F2D5E-B691-41B1-92E7-2A9D2AA12C22}"/>
    <cellStyle name="Millares 2 4 3 2 5 5" xfId="45209" xr:uid="{0E1BE57F-4E6F-4E75-B631-49DCDE78EC4B}"/>
    <cellStyle name="Millares 2 4 3 2 5 6" xfId="51813" xr:uid="{9E852175-A251-451E-9C44-EED86B8084B8}"/>
    <cellStyle name="Millares 2 4 3 2 6" xfId="2745" xr:uid="{963819EA-2B8B-4796-A1B2-58C6BDF8478F}"/>
    <cellStyle name="Millares 2 4 3 2 6 2" xfId="11011" xr:uid="{6835969A-C128-417C-945C-1B5970AC5120}"/>
    <cellStyle name="Millares 2 4 3 2 6 2 2" xfId="32514" xr:uid="{3DBF2B8B-18B7-48D0-96F3-5EAD9AC61242}"/>
    <cellStyle name="Millares 2 4 3 2 6 3" xfId="17646" xr:uid="{EE208796-73B7-46FA-A1EB-48400DEF94A8}"/>
    <cellStyle name="Millares 2 4 3 2 6 3 2" xfId="39149" xr:uid="{F49CD30E-F577-4E99-9A56-904A5F1420CF}"/>
    <cellStyle name="Millares 2 4 3 2 6 4" xfId="24251" xr:uid="{FE0B6578-5491-4DAC-AFDF-2743DDFAA2C3}"/>
    <cellStyle name="Millares 2 4 3 2 6 5" xfId="45754" xr:uid="{665F26D2-4594-4DDA-84A4-E8E9284B11E8}"/>
    <cellStyle name="Millares 2 4 3 2 6 6" xfId="52358" xr:uid="{8E068990-9A4C-467F-9A8A-84C227133DD2}"/>
    <cellStyle name="Millares 2 4 3 2 7" xfId="3396" xr:uid="{BB5CB0D3-EA1B-46C7-85D9-5998745CAC27}"/>
    <cellStyle name="Millares 2 4 3 2 7 2" xfId="11662" xr:uid="{7457A002-CDEE-4442-92C2-6E55EF3FBF42}"/>
    <cellStyle name="Millares 2 4 3 2 7 2 2" xfId="33165" xr:uid="{AD3ABC31-6C61-4DD8-A366-1AE7E7732DCB}"/>
    <cellStyle name="Millares 2 4 3 2 7 3" xfId="18297" xr:uid="{2C496BF4-2E96-496D-9DEC-54EE3355896B}"/>
    <cellStyle name="Millares 2 4 3 2 7 3 2" xfId="39800" xr:uid="{65AA4870-E31C-466A-8CEC-84D4AC174487}"/>
    <cellStyle name="Millares 2 4 3 2 7 4" xfId="24902" xr:uid="{9E1D45C3-0F16-423F-9EB8-82C5CF466F0C}"/>
    <cellStyle name="Millares 2 4 3 2 7 5" xfId="46405" xr:uid="{DD37EBDF-BBAD-4E79-A912-21104E4DE760}"/>
    <cellStyle name="Millares 2 4 3 2 7 6" xfId="53009" xr:uid="{9D0A8654-B81A-4EF0-AD1D-A61E26A9BA2C}"/>
    <cellStyle name="Millares 2 4 3 2 8" xfId="4889" xr:uid="{AB11ABD9-6025-413A-840F-9B48E2349234}"/>
    <cellStyle name="Millares 2 4 3 2 8 2" xfId="13155" xr:uid="{C448AD5C-15F6-414B-8528-5C8975956C6F}"/>
    <cellStyle name="Millares 2 4 3 2 8 2 2" xfId="34658" xr:uid="{53AC1EE5-C2A2-48FE-B199-8DEA9898C467}"/>
    <cellStyle name="Millares 2 4 3 2 8 3" xfId="19790" xr:uid="{F8715429-B343-42E4-BCCD-0234A14A8582}"/>
    <cellStyle name="Millares 2 4 3 2 8 3 2" xfId="41293" xr:uid="{A37BC9AA-949E-4EBD-8E25-4F6DDF6037B0}"/>
    <cellStyle name="Millares 2 4 3 2 8 4" xfId="26395" xr:uid="{DF44B1F4-36DE-43D0-AA7F-B5AA3E71A30F}"/>
    <cellStyle name="Millares 2 4 3 2 8 5" xfId="47898" xr:uid="{39A99641-DF7B-44D8-B2EF-CFC06ACD2B04}"/>
    <cellStyle name="Millares 2 4 3 2 8 6" xfId="54502" xr:uid="{B388B226-36C3-4567-A607-C0E31E2B6ACB}"/>
    <cellStyle name="Millares 2 4 3 2 9" xfId="5535" xr:uid="{9C43489E-0723-46AC-9DEC-7115E725218B}"/>
    <cellStyle name="Millares 2 4 3 2 9 2" xfId="13801" xr:uid="{82B3F7A6-E226-45D2-AA92-B8FA343AEC19}"/>
    <cellStyle name="Millares 2 4 3 2 9 2 2" xfId="35304" xr:uid="{C65056EE-9D3E-413D-BB57-70E5D0059C9C}"/>
    <cellStyle name="Millares 2 4 3 2 9 3" xfId="20436" xr:uid="{1B17922E-3F66-48C0-99FC-AD4A362B195D}"/>
    <cellStyle name="Millares 2 4 3 2 9 3 2" xfId="41939" xr:uid="{BE371227-5048-4208-9F4B-D0A4573D599E}"/>
    <cellStyle name="Millares 2 4 3 2 9 4" xfId="27041" xr:uid="{8530F385-D16E-4AE2-8D60-BD66771DE2E8}"/>
    <cellStyle name="Millares 2 4 3 2 9 5" xfId="48544" xr:uid="{1AA2D846-C21F-4792-8845-246263BBF5D0}"/>
    <cellStyle name="Millares 2 4 3 2 9 6" xfId="55148" xr:uid="{98857C8C-2112-4A4E-A9D1-D5B757B3B8C8}"/>
    <cellStyle name="Millares 2 4 3 3" xfId="437" xr:uid="{9608AA91-FB44-4069-80C4-7A96F4C38227}"/>
    <cellStyle name="Millares 2 4 3 3 10" xfId="15340" xr:uid="{9B85556B-A40B-465E-AF02-DB5AEBA7BCFD}"/>
    <cellStyle name="Millares 2 4 3 3 10 2" xfId="36843" xr:uid="{B0FB0943-AAB5-4967-9CAA-48A140D45021}"/>
    <cellStyle name="Millares 2 4 3 3 11" xfId="21945" xr:uid="{B34BF5B0-F1CF-4571-86BE-5A2FB91D50B2}"/>
    <cellStyle name="Millares 2 4 3 3 12" xfId="43448" xr:uid="{92428480-EE4D-4EA1-843E-86068C1E36BD}"/>
    <cellStyle name="Millares 2 4 3 3 13" xfId="50052" xr:uid="{A17C007C-EFC2-4604-A3CB-247EBB22DCD8}"/>
    <cellStyle name="Millares 2 4 3 3 2" xfId="1385" xr:uid="{B05C94D8-B092-478F-930A-6C330E0355B0}"/>
    <cellStyle name="Millares 2 4 3 3 2 2" xfId="4214" xr:uid="{2E6084E0-B86E-424D-9640-34D972090053}"/>
    <cellStyle name="Millares 2 4 3 3 2 2 2" xfId="12480" xr:uid="{7D8EFD18-B907-431E-8E3B-4EB1BE675B4E}"/>
    <cellStyle name="Millares 2 4 3 3 2 2 2 2" xfId="33983" xr:uid="{5B690510-07EC-4A99-8B31-F9B7564EBC6C}"/>
    <cellStyle name="Millares 2 4 3 3 2 2 3" xfId="19115" xr:uid="{8DD1D385-A2B5-414F-A9AA-143A9D0D199C}"/>
    <cellStyle name="Millares 2 4 3 3 2 2 3 2" xfId="40618" xr:uid="{08DDFDE7-F3D8-414C-BEB8-DD0EA0F0E425}"/>
    <cellStyle name="Millares 2 4 3 3 2 2 4" xfId="25720" xr:uid="{187D339F-E2D8-4DA0-B5F4-C152F3D300D7}"/>
    <cellStyle name="Millares 2 4 3 3 2 2 5" xfId="47223" xr:uid="{AA16DBF9-7F44-4324-AC14-E235E67FB88D}"/>
    <cellStyle name="Millares 2 4 3 3 2 2 6" xfId="53827" xr:uid="{C6B16DAF-B410-47D7-9CB6-94610C471E4E}"/>
    <cellStyle name="Millares 2 4 3 3 2 3" xfId="6353" xr:uid="{77F3218A-56B9-405B-B941-D00DB1FDC4E4}"/>
    <cellStyle name="Millares 2 4 3 3 2 3 2" xfId="14619" xr:uid="{CCA08F4D-C2F4-438B-A3D0-EEBDC7BD4B6D}"/>
    <cellStyle name="Millares 2 4 3 3 2 3 2 2" xfId="36122" xr:uid="{048AD8AC-2423-44C0-BEEF-7D38CE662BB2}"/>
    <cellStyle name="Millares 2 4 3 3 2 3 3" xfId="21254" xr:uid="{639F279C-4F59-4F39-96EE-62A0D7ADF6AF}"/>
    <cellStyle name="Millares 2 4 3 3 2 3 3 2" xfId="42757" xr:uid="{69B676DE-7C66-4B2F-9E5D-7B1C20F8B272}"/>
    <cellStyle name="Millares 2 4 3 3 2 3 4" xfId="27859" xr:uid="{34FC5EAB-5A9B-432B-87FC-FC9BC5FB8229}"/>
    <cellStyle name="Millares 2 4 3 3 2 3 5" xfId="49362" xr:uid="{13DE39C5-0F81-4FE6-9925-3DB5018C8F80}"/>
    <cellStyle name="Millares 2 4 3 3 2 3 6" xfId="55966" xr:uid="{53A8D828-C94A-44CE-A17D-202D841B1A02}"/>
    <cellStyle name="Millares 2 4 3 3 2 4" xfId="7994" xr:uid="{D8339664-1C3A-4A7B-9A59-264BA9BD8E2F}"/>
    <cellStyle name="Millares 2 4 3 3 2 4 2" xfId="29497" xr:uid="{53B01508-1B9D-4B11-A167-0E45961C3595}"/>
    <cellStyle name="Millares 2 4 3 3 2 5" xfId="9651" xr:uid="{303463CA-73E5-4851-B779-8FECD7AA2EC2}"/>
    <cellStyle name="Millares 2 4 3 3 2 5 2" xfId="31154" xr:uid="{A39A76DB-46B8-40B7-8BE6-CE9C459B8F38}"/>
    <cellStyle name="Millares 2 4 3 3 2 6" xfId="16286" xr:uid="{CFC311E5-B6F0-4D24-9D86-1470E0628072}"/>
    <cellStyle name="Millares 2 4 3 3 2 6 2" xfId="37789" xr:uid="{AB9FF6EB-7C85-483D-BAA2-A250F6D98527}"/>
    <cellStyle name="Millares 2 4 3 3 2 7" xfId="22891" xr:uid="{41322C25-95A2-4E82-ABA5-431C618B5623}"/>
    <cellStyle name="Millares 2 4 3 3 2 8" xfId="44394" xr:uid="{0BEBAA45-4FB1-4B65-A8B8-452EDB20D434}"/>
    <cellStyle name="Millares 2 4 3 3 2 9" xfId="50998" xr:uid="{6DF812BD-1DF2-4E55-87D3-DD7C033B9B50}"/>
    <cellStyle name="Millares 2 4 3 3 3" xfId="2072" xr:uid="{6159E23F-A3DB-42E9-8B14-D0E046A7C4BF}"/>
    <cellStyle name="Millares 2 4 3 3 3 2" xfId="10338" xr:uid="{8EAE82E0-781F-4D32-B6F7-28C6423131B7}"/>
    <cellStyle name="Millares 2 4 3 3 3 2 2" xfId="31841" xr:uid="{1F2BD7DD-C92F-4A4A-914C-734D7A21B361}"/>
    <cellStyle name="Millares 2 4 3 3 3 3" xfId="16973" xr:uid="{5E5D9143-68D9-40B3-8E8D-CFE1930312C1}"/>
    <cellStyle name="Millares 2 4 3 3 3 3 2" xfId="38476" xr:uid="{0D79CC2D-CEC2-4AA8-B478-2C570FE1B3B2}"/>
    <cellStyle name="Millares 2 4 3 3 3 4" xfId="23578" xr:uid="{A63E97F4-5ECC-4603-9F15-AE1547F871D0}"/>
    <cellStyle name="Millares 2 4 3 3 3 5" xfId="45081" xr:uid="{E32466FF-BB82-4469-B553-2ECA947015E2}"/>
    <cellStyle name="Millares 2 4 3 3 3 6" xfId="51685" xr:uid="{22EE2F79-418D-4369-A41A-B6A12C56B198}"/>
    <cellStyle name="Millares 2 4 3 3 4" xfId="2869" xr:uid="{DE3165E8-5326-42D1-B96F-C0F412BA2BEA}"/>
    <cellStyle name="Millares 2 4 3 3 4 2" xfId="11135" xr:uid="{8C3FC3A3-BEC3-4130-B254-0E8EB749D7B3}"/>
    <cellStyle name="Millares 2 4 3 3 4 2 2" xfId="32638" xr:uid="{4A54E79E-9F39-414D-9CF2-9D823B7034B9}"/>
    <cellStyle name="Millares 2 4 3 3 4 3" xfId="17770" xr:uid="{EA7AC5E2-49B0-4A95-BAAA-F3986487F235}"/>
    <cellStyle name="Millares 2 4 3 3 4 3 2" xfId="39273" xr:uid="{A100D523-C44C-43C3-8475-D4DD757A948B}"/>
    <cellStyle name="Millares 2 4 3 3 4 4" xfId="24375" xr:uid="{2F463344-D00A-4F47-8B63-61485282394F}"/>
    <cellStyle name="Millares 2 4 3 3 4 5" xfId="45878" xr:uid="{9F341701-5AEF-46C7-8915-15516AA92D8A}"/>
    <cellStyle name="Millares 2 4 3 3 4 6" xfId="52482" xr:uid="{5461FE8B-F803-4626-B98F-2338E40E442C}"/>
    <cellStyle name="Millares 2 4 3 3 5" xfId="3268" xr:uid="{9769E447-B548-411A-BF0F-6B177E5C3428}"/>
    <cellStyle name="Millares 2 4 3 3 5 2" xfId="11534" xr:uid="{C5E0D23E-EE92-4F56-BCFC-287D8B26E8B9}"/>
    <cellStyle name="Millares 2 4 3 3 5 2 2" xfId="33037" xr:uid="{32557BD7-BA82-482D-B396-56094FD008F7}"/>
    <cellStyle name="Millares 2 4 3 3 5 3" xfId="18169" xr:uid="{46D123EC-740E-4140-B45D-8E781DFF4EA1}"/>
    <cellStyle name="Millares 2 4 3 3 5 3 2" xfId="39672" xr:uid="{F4A67FFB-6C3E-4B55-BF76-64FA17914745}"/>
    <cellStyle name="Millares 2 4 3 3 5 4" xfId="24774" xr:uid="{C89EC0C5-EDC3-4FF1-9006-9612077A8E86}"/>
    <cellStyle name="Millares 2 4 3 3 5 5" xfId="46277" xr:uid="{8CA6220D-A168-4A91-9763-2C7FF0E2F648}"/>
    <cellStyle name="Millares 2 4 3 3 5 6" xfId="52881" xr:uid="{2B716D5D-627A-440A-9848-96DEBAA1EAC1}"/>
    <cellStyle name="Millares 2 4 3 3 6" xfId="5013" xr:uid="{F807D3AE-4480-4465-B8E7-261234965A42}"/>
    <cellStyle name="Millares 2 4 3 3 6 2" xfId="13279" xr:uid="{F39A48FD-DFCE-4C43-8073-C1FDF3C165EF}"/>
    <cellStyle name="Millares 2 4 3 3 6 2 2" xfId="34782" xr:uid="{15F06EB0-A4BB-427F-9D36-0AD595EABCBE}"/>
    <cellStyle name="Millares 2 4 3 3 6 3" xfId="19914" xr:uid="{17A9AAC5-CCB6-4C42-B78D-AFF4B197CF69}"/>
    <cellStyle name="Millares 2 4 3 3 6 3 2" xfId="41417" xr:uid="{F4E4BBF4-6D80-466B-8818-AA180FA7C23A}"/>
    <cellStyle name="Millares 2 4 3 3 6 4" xfId="26519" xr:uid="{15B96664-CA3A-4572-98F4-1234F2F80AAD}"/>
    <cellStyle name="Millares 2 4 3 3 6 5" xfId="48022" xr:uid="{0618B46C-06AA-4E47-9E1D-3B829A174D27}"/>
    <cellStyle name="Millares 2 4 3 3 6 6" xfId="54626" xr:uid="{1AB42246-58E9-43DE-ADD6-D17C9E2F2258}"/>
    <cellStyle name="Millares 2 4 3 3 7" xfId="5407" xr:uid="{79CC65C8-09F5-4DF4-9A30-5D64165FBF56}"/>
    <cellStyle name="Millares 2 4 3 3 7 2" xfId="13673" xr:uid="{75519819-E52C-4842-98B5-7AEB79F18412}"/>
    <cellStyle name="Millares 2 4 3 3 7 2 2" xfId="35176" xr:uid="{547C3803-EA3E-46EA-BD11-3F52231EDDFD}"/>
    <cellStyle name="Millares 2 4 3 3 7 3" xfId="20308" xr:uid="{7648E5ED-9BD4-493D-885D-228003087B0B}"/>
    <cellStyle name="Millares 2 4 3 3 7 3 2" xfId="41811" xr:uid="{9FF7D081-AB18-46C1-89CA-1B76F4353589}"/>
    <cellStyle name="Millares 2 4 3 3 7 4" xfId="26913" xr:uid="{69AD5B15-00C3-4AA9-9390-0C44F087E846}"/>
    <cellStyle name="Millares 2 4 3 3 7 5" xfId="48416" xr:uid="{F2AFB8A8-21B2-4E96-A533-3AAAF35BB4B1}"/>
    <cellStyle name="Millares 2 4 3 3 7 6" xfId="55020" xr:uid="{0E91172C-1B34-42C6-913F-F93CC3A881B3}"/>
    <cellStyle name="Millares 2 4 3 3 8" xfId="7048" xr:uid="{F9D7CC15-0488-4C13-B7F1-0B8481054FCC}"/>
    <cellStyle name="Millares 2 4 3 3 8 2" xfId="28551" xr:uid="{6DC65803-5178-44D7-A376-16A12E9D4857}"/>
    <cellStyle name="Millares 2 4 3 3 9" xfId="8704" xr:uid="{C2323A2A-A2AB-4C6C-8600-EBB58B9390F3}"/>
    <cellStyle name="Millares 2 4 3 3 9 2" xfId="30207" xr:uid="{DFCD0B12-9364-42EB-BE26-6465010E9F8C}"/>
    <cellStyle name="Millares 2 4 3 4" xfId="719" xr:uid="{DA99AE83-C19D-487D-A60A-11CBD54AACAE}"/>
    <cellStyle name="Millares 2 4 3 4 10" xfId="43728" xr:uid="{BF4FC241-7DF3-4859-BD44-3DE8119201D3}"/>
    <cellStyle name="Millares 2 4 3 4 11" xfId="50332" xr:uid="{CCDB5512-1689-43EC-A5F1-903AF64A9E53}"/>
    <cellStyle name="Millares 2 4 3 4 2" xfId="1665" xr:uid="{6B8ACB87-54FE-4322-BA6A-9ED188F84654}"/>
    <cellStyle name="Millares 2 4 3 4 2 2" xfId="4494" xr:uid="{605DF6D4-E3D9-47CC-82DA-E7C492591DD9}"/>
    <cellStyle name="Millares 2 4 3 4 2 2 2" xfId="12760" xr:uid="{0E576566-4465-4678-8437-B09DE03F1FBB}"/>
    <cellStyle name="Millares 2 4 3 4 2 2 2 2" xfId="34263" xr:uid="{7752FDF9-0E5D-40CD-B07E-6E2F7AC83C69}"/>
    <cellStyle name="Millares 2 4 3 4 2 2 3" xfId="19395" xr:uid="{CBDBCF27-0B48-411E-AA1D-C5A2BC50F000}"/>
    <cellStyle name="Millares 2 4 3 4 2 2 3 2" xfId="40898" xr:uid="{D8D9820B-D192-4D93-94D4-804D0D084562}"/>
    <cellStyle name="Millares 2 4 3 4 2 2 4" xfId="26000" xr:uid="{7807A722-4DEF-4A8D-8617-A6F32498E825}"/>
    <cellStyle name="Millares 2 4 3 4 2 2 5" xfId="47503" xr:uid="{BB063F30-5CBD-4E97-9D98-532F24D7F79F}"/>
    <cellStyle name="Millares 2 4 3 4 2 2 6" xfId="54107" xr:uid="{487A7FFE-D3CD-4040-BD30-A821986D6B2A}"/>
    <cellStyle name="Millares 2 4 3 4 2 3" xfId="6633" xr:uid="{5E824FC3-CEF8-4BFB-A67A-9860519EA459}"/>
    <cellStyle name="Millares 2 4 3 4 2 3 2" xfId="14899" xr:uid="{5E2072CA-C6AE-459E-8CD5-3D3ED8A9B984}"/>
    <cellStyle name="Millares 2 4 3 4 2 3 2 2" xfId="36402" xr:uid="{1183D426-31AF-4F2C-8AA4-3114957675E0}"/>
    <cellStyle name="Millares 2 4 3 4 2 3 3" xfId="21534" xr:uid="{68CA3E9C-F9BA-435E-BDCE-3E813702495F}"/>
    <cellStyle name="Millares 2 4 3 4 2 3 3 2" xfId="43037" xr:uid="{4A22F70C-F9C7-41BC-91CD-BAB1A95F33F7}"/>
    <cellStyle name="Millares 2 4 3 4 2 3 4" xfId="28139" xr:uid="{EFFD875B-D6D0-4E8A-9861-8946A9255180}"/>
    <cellStyle name="Millares 2 4 3 4 2 3 5" xfId="49642" xr:uid="{8A3A0C5C-5E22-499B-A3DA-2405F8B1836D}"/>
    <cellStyle name="Millares 2 4 3 4 2 3 6" xfId="56246" xr:uid="{6BED99DC-56A5-4417-BA9E-80C44D2FB687}"/>
    <cellStyle name="Millares 2 4 3 4 2 4" xfId="8274" xr:uid="{BBCDB16E-14DF-46B3-8ED8-1762E8BAD237}"/>
    <cellStyle name="Millares 2 4 3 4 2 4 2" xfId="29777" xr:uid="{70A60F25-8ECF-45DF-B5CB-14A29998A849}"/>
    <cellStyle name="Millares 2 4 3 4 2 5" xfId="9931" xr:uid="{8FC5E201-9678-4081-BC43-95184ACA9226}"/>
    <cellStyle name="Millares 2 4 3 4 2 5 2" xfId="31434" xr:uid="{C5141FA4-F482-4C81-B317-8DDB008C73FF}"/>
    <cellStyle name="Millares 2 4 3 4 2 6" xfId="16566" xr:uid="{D81D3A4D-96F2-48F4-8CB5-C4651D5C56D9}"/>
    <cellStyle name="Millares 2 4 3 4 2 6 2" xfId="38069" xr:uid="{77637EE6-8E1C-49F3-AB2D-5E21AABC5A13}"/>
    <cellStyle name="Millares 2 4 3 4 2 7" xfId="23171" xr:uid="{150A25D7-43F0-4521-942C-926703599A15}"/>
    <cellStyle name="Millares 2 4 3 4 2 8" xfId="44674" xr:uid="{23653728-CE7C-44BF-B35D-5A57DDF97D0C}"/>
    <cellStyle name="Millares 2 4 3 4 2 9" xfId="51278" xr:uid="{BA1DC59F-3C36-4FDB-915A-B1A5B057B637}"/>
    <cellStyle name="Millares 2 4 3 4 3" xfId="2352" xr:uid="{07CC71DB-9515-4CEB-A196-F83551BCA170}"/>
    <cellStyle name="Millares 2 4 3 4 3 2" xfId="10618" xr:uid="{665C41D4-26FA-40BB-B5E9-EE13B50D4623}"/>
    <cellStyle name="Millares 2 4 3 4 3 2 2" xfId="32121" xr:uid="{53D15897-E552-418E-82A4-20927173AA8C}"/>
    <cellStyle name="Millares 2 4 3 4 3 3" xfId="17253" xr:uid="{9D9795D1-E258-4569-B171-0FF37A0D0DF6}"/>
    <cellStyle name="Millares 2 4 3 4 3 3 2" xfId="38756" xr:uid="{B409FAF5-304B-40B0-A5E0-AF306623BE21}"/>
    <cellStyle name="Millares 2 4 3 4 3 4" xfId="23858" xr:uid="{D653D81E-DAAC-4BAA-9081-1F420900CB90}"/>
    <cellStyle name="Millares 2 4 3 4 3 5" xfId="45361" xr:uid="{C53708E3-D678-4E16-91E6-EA626680BD9B}"/>
    <cellStyle name="Millares 2 4 3 4 3 6" xfId="51965" xr:uid="{5A031990-7F49-4A7E-8036-B79E323BC90F}"/>
    <cellStyle name="Millares 2 4 3 4 4" xfId="3548" xr:uid="{002BFC5D-5F71-4A30-BB65-98F416054B5A}"/>
    <cellStyle name="Millares 2 4 3 4 4 2" xfId="11814" xr:uid="{AC712AFD-0D81-4DF9-9881-1D0D7784BC37}"/>
    <cellStyle name="Millares 2 4 3 4 4 2 2" xfId="33317" xr:uid="{4E1A5EA9-8BF3-411F-AC7F-C4331E529A38}"/>
    <cellStyle name="Millares 2 4 3 4 4 3" xfId="18449" xr:uid="{D0EE9A94-8F26-4C0A-B3DE-516BE607ABD0}"/>
    <cellStyle name="Millares 2 4 3 4 4 3 2" xfId="39952" xr:uid="{F7D1F4DC-84B1-4C28-B049-090CF060871D}"/>
    <cellStyle name="Millares 2 4 3 4 4 4" xfId="25054" xr:uid="{84579AFD-6D60-4951-AF31-A63F0459546E}"/>
    <cellStyle name="Millares 2 4 3 4 4 5" xfId="46557" xr:uid="{2041D754-CD0E-4995-BF28-E440EF0CF423}"/>
    <cellStyle name="Millares 2 4 3 4 4 6" xfId="53161" xr:uid="{ED026A5B-E0FE-499A-91F5-DEFDE2FC712D}"/>
    <cellStyle name="Millares 2 4 3 4 5" xfId="5687" xr:uid="{4CBD07E5-5E96-44FC-9E1A-B894B9A7697F}"/>
    <cellStyle name="Millares 2 4 3 4 5 2" xfId="13953" xr:uid="{BF5BF3AC-0B7F-4F45-82B1-B845E1F833DD}"/>
    <cellStyle name="Millares 2 4 3 4 5 2 2" xfId="35456" xr:uid="{C5FED79A-45F8-4727-983D-B63385461DFC}"/>
    <cellStyle name="Millares 2 4 3 4 5 3" xfId="20588" xr:uid="{0F15CFDD-A4F1-47B1-AAB4-0108F372C19F}"/>
    <cellStyle name="Millares 2 4 3 4 5 3 2" xfId="42091" xr:uid="{EEC731FA-547A-405E-AD61-6244560FA1D3}"/>
    <cellStyle name="Millares 2 4 3 4 5 4" xfId="27193" xr:uid="{BD4381C0-3FDC-49BB-87CF-30348AE34D6A}"/>
    <cellStyle name="Millares 2 4 3 4 5 5" xfId="48696" xr:uid="{D09BADC8-EAE7-4594-91C8-CBD819443B33}"/>
    <cellStyle name="Millares 2 4 3 4 5 6" xfId="55300" xr:uid="{F2BE0007-EF5F-427B-9342-BAA62DCF1213}"/>
    <cellStyle name="Millares 2 4 3 4 6" xfId="7328" xr:uid="{DFEBF0CC-C4E5-4232-9063-A403A2489960}"/>
    <cellStyle name="Millares 2 4 3 4 6 2" xfId="28831" xr:uid="{B7C937F8-8C27-49BD-A13C-657EB74413F9}"/>
    <cellStyle name="Millares 2 4 3 4 7" xfId="8985" xr:uid="{C291D976-CF94-46BF-9675-2C551E53C304}"/>
    <cellStyle name="Millares 2 4 3 4 7 2" xfId="30488" xr:uid="{FA4B496D-C46F-4119-8734-B445E8B45632}"/>
    <cellStyle name="Millares 2 4 3 4 8" xfId="15620" xr:uid="{9FDD6AF4-F1D6-49B0-B16C-6C0A9453F2D3}"/>
    <cellStyle name="Millares 2 4 3 4 8 2" xfId="37123" xr:uid="{407D8788-88FA-464B-B9E6-A19966453D26}"/>
    <cellStyle name="Millares 2 4 3 4 9" xfId="22225" xr:uid="{08C619ED-C673-411B-9505-8EEA192F9C06}"/>
    <cellStyle name="Millares 2 4 3 5" xfId="989" xr:uid="{9EC86AC7-AC27-4F84-90E3-BB62BA4704B3}"/>
    <cellStyle name="Millares 2 4 3 5 2" xfId="3818" xr:uid="{8146C546-2EE6-4CA7-A3C9-F2683DC08B68}"/>
    <cellStyle name="Millares 2 4 3 5 2 2" xfId="12084" xr:uid="{4A62C53A-3988-4EB0-939B-146C9DAAEC23}"/>
    <cellStyle name="Millares 2 4 3 5 2 2 2" xfId="33587" xr:uid="{DD6D8A6A-790D-40C5-B311-100DF782459F}"/>
    <cellStyle name="Millares 2 4 3 5 2 3" xfId="18719" xr:uid="{12804E8A-757B-4B9A-820F-FC61FA3BDCCF}"/>
    <cellStyle name="Millares 2 4 3 5 2 3 2" xfId="40222" xr:uid="{08FFB3F2-B761-43A9-B27B-924D7B27510F}"/>
    <cellStyle name="Millares 2 4 3 5 2 4" xfId="25324" xr:uid="{D0132DA5-574D-4333-AF20-30F199B4F7AF}"/>
    <cellStyle name="Millares 2 4 3 5 2 5" xfId="46827" xr:uid="{FEB05C1F-CB28-4999-81DC-D38CE27D33ED}"/>
    <cellStyle name="Millares 2 4 3 5 2 6" xfId="53431" xr:uid="{46FF7AF8-B457-452D-9507-4E25F5E79CC7}"/>
    <cellStyle name="Millares 2 4 3 5 3" xfId="5957" xr:uid="{EF23BB7E-11B5-409D-982F-174DADB0A420}"/>
    <cellStyle name="Millares 2 4 3 5 3 2" xfId="14223" xr:uid="{FF87938C-DB4A-4072-9AFB-E5E1C287590C}"/>
    <cellStyle name="Millares 2 4 3 5 3 2 2" xfId="35726" xr:uid="{6CD0B94E-C4C6-4046-9C60-EA0620F84245}"/>
    <cellStyle name="Millares 2 4 3 5 3 3" xfId="20858" xr:uid="{4D5E8893-7782-4896-973D-418572FC6884}"/>
    <cellStyle name="Millares 2 4 3 5 3 3 2" xfId="42361" xr:uid="{BE7C945C-9359-473F-8433-81D2B8545E45}"/>
    <cellStyle name="Millares 2 4 3 5 3 4" xfId="27463" xr:uid="{6D3FA225-EBE3-4625-843C-6538C21E4796}"/>
    <cellStyle name="Millares 2 4 3 5 3 5" xfId="48966" xr:uid="{A2F9BA71-04E5-471D-AC18-C69CA5DB69CB}"/>
    <cellStyle name="Millares 2 4 3 5 3 6" xfId="55570" xr:uid="{717F949B-29CC-4933-8081-B72707AF0E0C}"/>
    <cellStyle name="Millares 2 4 3 5 4" xfId="7598" xr:uid="{BD8B6C40-F871-4341-BF0A-016C4BAF9B78}"/>
    <cellStyle name="Millares 2 4 3 5 4 2" xfId="29101" xr:uid="{65B70DAD-658F-4572-B209-620CEA2433F1}"/>
    <cellStyle name="Millares 2 4 3 5 5" xfId="9255" xr:uid="{F36650F3-3EB9-4794-A1B1-74A8AD473906}"/>
    <cellStyle name="Millares 2 4 3 5 5 2" xfId="30758" xr:uid="{485D8071-5A4E-4BB5-AB37-FC6750BABED9}"/>
    <cellStyle name="Millares 2 4 3 5 6" xfId="15890" xr:uid="{826BA4D2-1586-42E3-AD3D-265F2AEF1215}"/>
    <cellStyle name="Millares 2 4 3 5 6 2" xfId="37393" xr:uid="{C97D5CA7-92C8-4181-91C3-4BB5FB43D478}"/>
    <cellStyle name="Millares 2 4 3 5 7" xfId="22495" xr:uid="{30FD36D3-EF9A-478F-9239-46F2B5C34321}"/>
    <cellStyle name="Millares 2 4 3 5 8" xfId="43998" xr:uid="{DFCE2515-48EC-4A19-86DA-B15B94E1D806}"/>
    <cellStyle name="Millares 2 4 3 5 9" xfId="50602" xr:uid="{25AE1AD3-9179-4C56-AB98-5DD66E089D6A}"/>
    <cellStyle name="Millares 2 4 3 6" xfId="1249" xr:uid="{3DE84988-948E-4B7D-8DAE-38D0D317ADFB}"/>
    <cellStyle name="Millares 2 4 3 6 2" xfId="4078" xr:uid="{544A87A5-BF3A-4740-A10C-415CD3E069B4}"/>
    <cellStyle name="Millares 2 4 3 6 2 2" xfId="12344" xr:uid="{5C9A4560-CD00-47BE-90D9-B1EE981B3B03}"/>
    <cellStyle name="Millares 2 4 3 6 2 2 2" xfId="33847" xr:uid="{BE22D999-1E31-429A-80C6-AE7009EF06C7}"/>
    <cellStyle name="Millares 2 4 3 6 2 3" xfId="18979" xr:uid="{610BD2D1-52F6-46F6-BD87-322E651F4AF8}"/>
    <cellStyle name="Millares 2 4 3 6 2 3 2" xfId="40482" xr:uid="{32B38A71-FE8B-4088-A814-EE4F168D9028}"/>
    <cellStyle name="Millares 2 4 3 6 2 4" xfId="25584" xr:uid="{50B6E45A-8724-4DD6-BB33-F715DB84890A}"/>
    <cellStyle name="Millares 2 4 3 6 2 5" xfId="47087" xr:uid="{B9396A33-258D-4886-BEE6-937592926C1A}"/>
    <cellStyle name="Millares 2 4 3 6 2 6" xfId="53691" xr:uid="{7B25C3E1-1F4A-41EC-9A48-825A0FA14C24}"/>
    <cellStyle name="Millares 2 4 3 6 3" xfId="6217" xr:uid="{A4582F40-FFFC-44A2-98A0-96E6EA919E6E}"/>
    <cellStyle name="Millares 2 4 3 6 3 2" xfId="14483" xr:uid="{1953F477-B414-4E2B-8B13-8E73D05F6444}"/>
    <cellStyle name="Millares 2 4 3 6 3 2 2" xfId="35986" xr:uid="{69EDB16B-CF6D-4FB4-9EF1-84E29A677CBF}"/>
    <cellStyle name="Millares 2 4 3 6 3 3" xfId="21118" xr:uid="{0EB548FA-13EA-48ED-BB16-F6DC1CF753AE}"/>
    <cellStyle name="Millares 2 4 3 6 3 3 2" xfId="42621" xr:uid="{D06639D1-20F3-441A-9643-C94BBCB45485}"/>
    <cellStyle name="Millares 2 4 3 6 3 4" xfId="27723" xr:uid="{B1AEEE0D-EFCD-4C62-B8F7-3F6DB5D08E0D}"/>
    <cellStyle name="Millares 2 4 3 6 3 5" xfId="49226" xr:uid="{1DA6B68E-63E8-4EB9-89B5-5F9A2358ABBF}"/>
    <cellStyle name="Millares 2 4 3 6 3 6" xfId="55830" xr:uid="{A348B7F0-7DB1-426A-B0CC-B93BD22EC52C}"/>
    <cellStyle name="Millares 2 4 3 6 4" xfId="7858" xr:uid="{A83C2361-B0A3-4DAB-8815-8482A2747FE9}"/>
    <cellStyle name="Millares 2 4 3 6 4 2" xfId="29361" xr:uid="{7B528B4E-5A9D-457A-A406-C745E24F1C7F}"/>
    <cellStyle name="Millares 2 4 3 6 5" xfId="9515" xr:uid="{FAFFCCB5-C446-41C1-BCB9-06EC881436CB}"/>
    <cellStyle name="Millares 2 4 3 6 5 2" xfId="31018" xr:uid="{DC889E02-494B-4331-BFDE-66866EDCF65D}"/>
    <cellStyle name="Millares 2 4 3 6 6" xfId="16150" xr:uid="{49086C18-E0C0-4AEC-8EB6-F8BA872DD0AC}"/>
    <cellStyle name="Millares 2 4 3 6 6 2" xfId="37653" xr:uid="{234B7384-0B7D-42CB-BD41-F65DE3441F9B}"/>
    <cellStyle name="Millares 2 4 3 6 7" xfId="22755" xr:uid="{BA52632F-D2D2-4700-A5BF-18E93355EA47}"/>
    <cellStyle name="Millares 2 4 3 6 8" xfId="44258" xr:uid="{EF17B362-09AF-4E47-88BA-509C1BC02B66}"/>
    <cellStyle name="Millares 2 4 3 6 9" xfId="50862" xr:uid="{EEF7663F-7E29-4866-A253-626754581BFE}"/>
    <cellStyle name="Millares 2 4 3 7" xfId="1936" xr:uid="{35216551-6C2D-492C-BE31-EB07EE00860E}"/>
    <cellStyle name="Millares 2 4 3 7 2" xfId="10202" xr:uid="{D5FF10E3-3DEB-4678-B52A-AA91C721CE11}"/>
    <cellStyle name="Millares 2 4 3 7 2 2" xfId="31705" xr:uid="{2D080439-B488-4D80-877E-7F7A137762E4}"/>
    <cellStyle name="Millares 2 4 3 7 3" xfId="16837" xr:uid="{48D5AB1F-025D-4DC4-A1D1-FF096ECCBCE3}"/>
    <cellStyle name="Millares 2 4 3 7 3 2" xfId="38340" xr:uid="{86BBC20D-39DC-41AA-A9CA-F42A56B3627F}"/>
    <cellStyle name="Millares 2 4 3 7 4" xfId="23442" xr:uid="{692C302B-A5D3-4912-9585-3CCFED56CE80}"/>
    <cellStyle name="Millares 2 4 3 7 5" xfId="44945" xr:uid="{C11088B3-7403-45AA-8671-45EC63982A76}"/>
    <cellStyle name="Millares 2 4 3 7 6" xfId="51549" xr:uid="{BC5B88C2-4FAE-423C-BF3C-75D75B358F28}"/>
    <cellStyle name="Millares 2 4 3 8" xfId="2623" xr:uid="{7A13F21A-B367-4808-B19D-9A4ADAD42400}"/>
    <cellStyle name="Millares 2 4 3 8 2" xfId="10889" xr:uid="{621E8741-E222-4A7F-88F4-036054A28F26}"/>
    <cellStyle name="Millares 2 4 3 8 2 2" xfId="32392" xr:uid="{A68F8735-2B67-461D-936B-5B0D32DB0BB0}"/>
    <cellStyle name="Millares 2 4 3 8 3" xfId="17524" xr:uid="{B129180A-E1D7-48A6-A7CD-8DF894339FE1}"/>
    <cellStyle name="Millares 2 4 3 8 3 2" xfId="39027" xr:uid="{1CCC1292-B903-44A6-A59D-A184A0C976EC}"/>
    <cellStyle name="Millares 2 4 3 8 4" xfId="24129" xr:uid="{E9D55C69-1193-4DB0-BD36-DDAD03A6F89D}"/>
    <cellStyle name="Millares 2 4 3 8 5" xfId="45632" xr:uid="{2BC22CA6-16DE-436D-A44E-E087BAC38DEB}"/>
    <cellStyle name="Millares 2 4 3 8 6" xfId="52236" xr:uid="{8A7B7501-0402-4B07-96B8-07C66F2510B1}"/>
    <cellStyle name="Millares 2 4 3 9" xfId="3132" xr:uid="{4580E5E1-4404-4833-A44C-08496EF17C68}"/>
    <cellStyle name="Millares 2 4 3 9 2" xfId="11398" xr:uid="{42AE0073-53E6-47DA-A36A-45432E67A2FC}"/>
    <cellStyle name="Millares 2 4 3 9 2 2" xfId="32901" xr:uid="{60F3BEA4-9332-4391-BFC5-08B366A2F061}"/>
    <cellStyle name="Millares 2 4 3 9 3" xfId="18033" xr:uid="{F8B088AC-5B70-469E-B8B9-7CD655578CDE}"/>
    <cellStyle name="Millares 2 4 3 9 3 2" xfId="39536" xr:uid="{879541EE-E4AA-41AF-B9BA-A63CACF01171}"/>
    <cellStyle name="Millares 2 4 3 9 4" xfId="24638" xr:uid="{F657C4C2-B198-4948-9A29-785C6EAAF924}"/>
    <cellStyle name="Millares 2 4 3 9 5" xfId="46141" xr:uid="{4B69A7D6-1881-4D5F-AF05-9CDC827F4B16}"/>
    <cellStyle name="Millares 2 4 3 9 6" xfId="52745" xr:uid="{A0477835-3E1A-466E-BDE7-14CD20803D5B}"/>
    <cellStyle name="Millares 2 4 4" xfId="454" xr:uid="{03536B4F-C4BF-4BC2-A421-C533636218D4}"/>
    <cellStyle name="Millares 2 4 4 10" xfId="7065" xr:uid="{510AE5CF-5468-49B5-9EA2-61ECD0462BF0}"/>
    <cellStyle name="Millares 2 4 4 10 2" xfId="28568" xr:uid="{B47ED0BC-7D6F-4DD9-9C84-65537EC11375}"/>
    <cellStyle name="Millares 2 4 4 11" xfId="8721" xr:uid="{1487FA5E-3A47-4A45-B6BF-D95983F09D07}"/>
    <cellStyle name="Millares 2 4 4 11 2" xfId="30224" xr:uid="{25C02E94-290B-433B-BBA3-793DFD36E61D}"/>
    <cellStyle name="Millares 2 4 4 12" xfId="15357" xr:uid="{8CA819A2-0145-48F4-B1CD-870E5619342A}"/>
    <cellStyle name="Millares 2 4 4 12 2" xfId="36860" xr:uid="{7AA72588-AC1D-4440-8DBF-EC6B1E9FBC68}"/>
    <cellStyle name="Millares 2 4 4 13" xfId="21962" xr:uid="{4C0C07C3-1D6F-4625-8A9C-083235CB4288}"/>
    <cellStyle name="Millares 2 4 4 14" xfId="43465" xr:uid="{C450892D-5FB0-4D2C-A876-A754FCC6BD9E}"/>
    <cellStyle name="Millares 2 4 4 15" xfId="50069" xr:uid="{3D3A926D-2DAA-4EC9-8540-1436001B3697}"/>
    <cellStyle name="Millares 2 4 4 2" xfId="736" xr:uid="{05B48F49-DF70-402F-A486-FE8A7113CCFC}"/>
    <cellStyle name="Millares 2 4 4 2 10" xfId="15637" xr:uid="{8246BA5C-BEC8-47C5-BD64-C03D1EC24871}"/>
    <cellStyle name="Millares 2 4 4 2 10 2" xfId="37140" xr:uid="{4D96B8D5-650B-4EAA-B255-ED7492252C48}"/>
    <cellStyle name="Millares 2 4 4 2 11" xfId="22242" xr:uid="{12883106-5B89-44BC-82B9-D99BD227DEC6}"/>
    <cellStyle name="Millares 2 4 4 2 12" xfId="43745" xr:uid="{DDBCAC36-EDD4-4ADA-97C3-0322C78A1071}"/>
    <cellStyle name="Millares 2 4 4 2 13" xfId="50349" xr:uid="{3986A13A-239B-4E2B-A203-F6861FC731A5}"/>
    <cellStyle name="Millares 2 4 4 2 2" xfId="1682" xr:uid="{3AEE97A3-8886-470E-B8D3-480AC22E82EF}"/>
    <cellStyle name="Millares 2 4 4 2 2 2" xfId="4511" xr:uid="{0FCD52DE-83CA-4A11-BB58-E20AE9681949}"/>
    <cellStyle name="Millares 2 4 4 2 2 2 2" xfId="12777" xr:uid="{415012DC-1492-4C15-BB1B-8F048EE2F89D}"/>
    <cellStyle name="Millares 2 4 4 2 2 2 2 2" xfId="34280" xr:uid="{063845B7-E1F4-4A46-8B3B-08C283771C92}"/>
    <cellStyle name="Millares 2 4 4 2 2 2 3" xfId="19412" xr:uid="{2DA14036-089E-42FC-9D09-7CBE4F05E35D}"/>
    <cellStyle name="Millares 2 4 4 2 2 2 3 2" xfId="40915" xr:uid="{CC1B2DCB-B41C-4C3C-82DB-84A5B614A942}"/>
    <cellStyle name="Millares 2 4 4 2 2 2 4" xfId="26017" xr:uid="{D0D5AAE5-4594-47B5-9888-5307F78C7804}"/>
    <cellStyle name="Millares 2 4 4 2 2 2 5" xfId="47520" xr:uid="{B7D7A62D-F592-4E21-A242-A778EF0804D3}"/>
    <cellStyle name="Millares 2 4 4 2 2 2 6" xfId="54124" xr:uid="{72CAB472-7D3B-4ADE-A074-4804093F9A0C}"/>
    <cellStyle name="Millares 2 4 4 2 2 3" xfId="6650" xr:uid="{14E1C8C8-828A-43A0-8D23-4F42EA9730F8}"/>
    <cellStyle name="Millares 2 4 4 2 2 3 2" xfId="14916" xr:uid="{5E5153CE-E4E7-494F-8CD0-9695E6787DDD}"/>
    <cellStyle name="Millares 2 4 4 2 2 3 2 2" xfId="36419" xr:uid="{CBDBE77B-3EBC-4FDF-986C-C6CD7C7BB9EA}"/>
    <cellStyle name="Millares 2 4 4 2 2 3 3" xfId="21551" xr:uid="{7F9A7009-34BA-45C1-A8D6-5B140CD52FEE}"/>
    <cellStyle name="Millares 2 4 4 2 2 3 3 2" xfId="43054" xr:uid="{C6C3A0D8-F820-421C-A9FD-A8A99513E91B}"/>
    <cellStyle name="Millares 2 4 4 2 2 3 4" xfId="28156" xr:uid="{47F4D655-CAF0-4613-8140-7A2C8DB692C8}"/>
    <cellStyle name="Millares 2 4 4 2 2 3 5" xfId="49659" xr:uid="{D7F1E73B-48D6-4C73-BAFF-7672B8CCB227}"/>
    <cellStyle name="Millares 2 4 4 2 2 3 6" xfId="56263" xr:uid="{8825F67F-863F-4C4D-9C5D-BC7737DC075D}"/>
    <cellStyle name="Millares 2 4 4 2 2 4" xfId="8291" xr:uid="{43CDFC83-F90F-4270-82E7-EF590BA2E7E3}"/>
    <cellStyle name="Millares 2 4 4 2 2 4 2" xfId="29794" xr:uid="{D42E8D23-4464-4E82-9ED0-685ADC2BEBBC}"/>
    <cellStyle name="Millares 2 4 4 2 2 5" xfId="9948" xr:uid="{8B857700-D870-4953-A337-CCDAAD880CDE}"/>
    <cellStyle name="Millares 2 4 4 2 2 5 2" xfId="31451" xr:uid="{BA775E0C-F35B-4A88-AB19-4E94432246B3}"/>
    <cellStyle name="Millares 2 4 4 2 2 6" xfId="16583" xr:uid="{3AA37DAA-B2B0-48FC-A4CD-499CC689C51B}"/>
    <cellStyle name="Millares 2 4 4 2 2 6 2" xfId="38086" xr:uid="{AAE6F7F1-C2C9-4A92-8B16-847779288454}"/>
    <cellStyle name="Millares 2 4 4 2 2 7" xfId="23188" xr:uid="{22FFE3A7-D24C-489F-8123-3DBD165BE5ED}"/>
    <cellStyle name="Millares 2 4 4 2 2 8" xfId="44691" xr:uid="{767A28BF-E015-4BCE-8917-830DCDE1CAF2}"/>
    <cellStyle name="Millares 2 4 4 2 2 9" xfId="51295" xr:uid="{3ABBFB33-1D9B-4F74-8748-777BE36E5190}"/>
    <cellStyle name="Millares 2 4 4 2 3" xfId="2369" xr:uid="{4F413143-49A2-4B64-ABC6-F5ACA3280387}"/>
    <cellStyle name="Millares 2 4 4 2 3 2" xfId="10635" xr:uid="{B47D0737-CA60-4383-B892-1C454CFDCA8F}"/>
    <cellStyle name="Millares 2 4 4 2 3 2 2" xfId="32138" xr:uid="{844CE01C-EC7B-4A54-AC01-A2CB1F8887B6}"/>
    <cellStyle name="Millares 2 4 4 2 3 3" xfId="17270" xr:uid="{9B2D94B5-063B-416E-B28B-092BD90EA98B}"/>
    <cellStyle name="Millares 2 4 4 2 3 3 2" xfId="38773" xr:uid="{470155F2-2F73-4096-BB50-74FDED64D940}"/>
    <cellStyle name="Millares 2 4 4 2 3 4" xfId="23875" xr:uid="{ABC1A320-1478-4E02-BEFB-21131B2992BE}"/>
    <cellStyle name="Millares 2 4 4 2 3 5" xfId="45378" xr:uid="{5D81AEA3-ED3E-4BD2-9A60-557782C5CF26}"/>
    <cellStyle name="Millares 2 4 4 2 3 6" xfId="51982" xr:uid="{12E138BA-17CD-4D4B-83FB-F01FB9AFD1D0}"/>
    <cellStyle name="Millares 2 4 4 2 4" xfId="2886" xr:uid="{E6A80C67-104A-4D2E-9DB2-2029F19F29F4}"/>
    <cellStyle name="Millares 2 4 4 2 4 2" xfId="11152" xr:uid="{9EBE9A4D-17BE-4F7A-82E7-C04BDD72A6A0}"/>
    <cellStyle name="Millares 2 4 4 2 4 2 2" xfId="32655" xr:uid="{C2F9C78D-9F5C-466B-9AE9-1E0FDCDCC514}"/>
    <cellStyle name="Millares 2 4 4 2 4 3" xfId="17787" xr:uid="{4747B500-7110-49A9-875A-C4D6B24207C3}"/>
    <cellStyle name="Millares 2 4 4 2 4 3 2" xfId="39290" xr:uid="{5F188E9B-3374-46E5-A246-219B5914FF68}"/>
    <cellStyle name="Millares 2 4 4 2 4 4" xfId="24392" xr:uid="{C65A49DA-6D30-43E0-B63A-4D497EC59672}"/>
    <cellStyle name="Millares 2 4 4 2 4 5" xfId="45895" xr:uid="{5AB13999-1DC9-4F7C-8F06-0B33600E0604}"/>
    <cellStyle name="Millares 2 4 4 2 4 6" xfId="52499" xr:uid="{537308E1-DC2D-47CD-9023-51153DEB69DA}"/>
    <cellStyle name="Millares 2 4 4 2 5" xfId="3565" xr:uid="{58792B7E-25C9-4764-9625-871F23D4072E}"/>
    <cellStyle name="Millares 2 4 4 2 5 2" xfId="11831" xr:uid="{DD065A21-B5FA-4DBD-8ABF-36A5FE5A9C63}"/>
    <cellStyle name="Millares 2 4 4 2 5 2 2" xfId="33334" xr:uid="{07EFE718-D08D-40D6-AF3B-DDE5BB473362}"/>
    <cellStyle name="Millares 2 4 4 2 5 3" xfId="18466" xr:uid="{F4AA218A-A4BC-4B4F-873C-AC4A4C8201CD}"/>
    <cellStyle name="Millares 2 4 4 2 5 3 2" xfId="39969" xr:uid="{1677BEFD-4777-412D-B275-778CABF94586}"/>
    <cellStyle name="Millares 2 4 4 2 5 4" xfId="25071" xr:uid="{B37D0BC0-4841-4CB0-9320-9223188E18AA}"/>
    <cellStyle name="Millares 2 4 4 2 5 5" xfId="46574" xr:uid="{2B5A6AB1-6719-4456-B33C-75DE5A900F47}"/>
    <cellStyle name="Millares 2 4 4 2 5 6" xfId="53178" xr:uid="{46E1C56D-D852-4C67-A6BD-43A211F949E5}"/>
    <cellStyle name="Millares 2 4 4 2 6" xfId="5030" xr:uid="{014383D9-C6FB-4CDE-8339-845FCA56E2BC}"/>
    <cellStyle name="Millares 2 4 4 2 6 2" xfId="13296" xr:uid="{C3ACA0CA-CDE1-4C4C-B09C-473DB066F2AB}"/>
    <cellStyle name="Millares 2 4 4 2 6 2 2" xfId="34799" xr:uid="{1E49058B-285A-4FD1-B74D-DFC5C184502F}"/>
    <cellStyle name="Millares 2 4 4 2 6 3" xfId="19931" xr:uid="{44DD1FF5-DD41-4CCD-8287-41419FA89348}"/>
    <cellStyle name="Millares 2 4 4 2 6 3 2" xfId="41434" xr:uid="{2FFAE32A-25D3-44D3-85CF-20F3A011EF55}"/>
    <cellStyle name="Millares 2 4 4 2 6 4" xfId="26536" xr:uid="{3AE86718-851A-41BE-8612-3345AE2E2437}"/>
    <cellStyle name="Millares 2 4 4 2 6 5" xfId="48039" xr:uid="{8FE63936-D97D-464D-9E22-1706504B06C2}"/>
    <cellStyle name="Millares 2 4 4 2 6 6" xfId="54643" xr:uid="{CA5B40B6-0D0F-4BA5-BF2E-0AEA131742ED}"/>
    <cellStyle name="Millares 2 4 4 2 7" xfId="5704" xr:uid="{7B20EE04-CA19-4A9D-B747-1F4C55F64B98}"/>
    <cellStyle name="Millares 2 4 4 2 7 2" xfId="13970" xr:uid="{42264AC3-CBDE-42A2-BE18-AF7DD2514705}"/>
    <cellStyle name="Millares 2 4 4 2 7 2 2" xfId="35473" xr:uid="{9168A6A1-C876-43D7-A291-2AFCB92057E7}"/>
    <cellStyle name="Millares 2 4 4 2 7 3" xfId="20605" xr:uid="{386ABC30-9247-4196-8FA4-3489EC391967}"/>
    <cellStyle name="Millares 2 4 4 2 7 3 2" xfId="42108" xr:uid="{79444CAF-2E39-47C0-8CB4-19A4FAF1125A}"/>
    <cellStyle name="Millares 2 4 4 2 7 4" xfId="27210" xr:uid="{51FE662D-B402-45B9-B492-9876F3876F8A}"/>
    <cellStyle name="Millares 2 4 4 2 7 5" xfId="48713" xr:uid="{D5139881-5F27-4A2E-94D5-D26FF3C374E2}"/>
    <cellStyle name="Millares 2 4 4 2 7 6" xfId="55317" xr:uid="{1613A179-6385-4D16-93C1-10E58119E025}"/>
    <cellStyle name="Millares 2 4 4 2 8" xfId="7345" xr:uid="{A7EA1D94-07EC-48A9-9461-86A480E14FDE}"/>
    <cellStyle name="Millares 2 4 4 2 8 2" xfId="28848" xr:uid="{58F2157A-A9BE-4D46-9716-605FCD4602E3}"/>
    <cellStyle name="Millares 2 4 4 2 9" xfId="9002" xr:uid="{477A2D07-A096-4E11-8DED-7F40AF09A5D7}"/>
    <cellStyle name="Millares 2 4 4 2 9 2" xfId="30505" xr:uid="{D24158A2-B81C-45B2-87F1-B52279CE84E8}"/>
    <cellStyle name="Millares 2 4 4 3" xfId="1006" xr:uid="{BB6053D2-0282-4E0A-B69D-84D4BF10D681}"/>
    <cellStyle name="Millares 2 4 4 3 2" xfId="3835" xr:uid="{A181BBF6-05D6-4A1E-8454-CC04BA88D095}"/>
    <cellStyle name="Millares 2 4 4 3 2 2" xfId="12101" xr:uid="{BAD7BF11-E4C4-4E1D-A161-BC54E5636873}"/>
    <cellStyle name="Millares 2 4 4 3 2 2 2" xfId="33604" xr:uid="{83EF338B-ADC4-4F74-A509-658A112DCDBC}"/>
    <cellStyle name="Millares 2 4 4 3 2 3" xfId="18736" xr:uid="{54870B4A-42BC-4C71-8D95-1E9FEFDFF4C4}"/>
    <cellStyle name="Millares 2 4 4 3 2 3 2" xfId="40239" xr:uid="{45585EF4-788F-47CC-AB37-4521BDC14F82}"/>
    <cellStyle name="Millares 2 4 4 3 2 4" xfId="25341" xr:uid="{208B865F-7F3A-42A4-ADA7-34FCD83D0EF6}"/>
    <cellStyle name="Millares 2 4 4 3 2 5" xfId="46844" xr:uid="{4DF33498-BEC9-4D1C-9216-3394086ED1E1}"/>
    <cellStyle name="Millares 2 4 4 3 2 6" xfId="53448" xr:uid="{9482C357-2B6B-46CE-930C-25392B3F3798}"/>
    <cellStyle name="Millares 2 4 4 3 3" xfId="5974" xr:uid="{CC1DD06D-1C1F-4AB0-BFCD-8CAA3F319225}"/>
    <cellStyle name="Millares 2 4 4 3 3 2" xfId="14240" xr:uid="{7B4CF720-205A-44E4-A1E1-6F362DA60595}"/>
    <cellStyle name="Millares 2 4 4 3 3 2 2" xfId="35743" xr:uid="{10A3A235-7876-4898-877E-565FA7777F68}"/>
    <cellStyle name="Millares 2 4 4 3 3 3" xfId="20875" xr:uid="{BBECD805-2D0B-4921-8ED1-6DFAFF63785B}"/>
    <cellStyle name="Millares 2 4 4 3 3 3 2" xfId="42378" xr:uid="{CA883829-7F37-436D-9EEE-A0B6A1F5946F}"/>
    <cellStyle name="Millares 2 4 4 3 3 4" xfId="27480" xr:uid="{531C9F8D-4C23-4205-8510-B5A16ED9D0B3}"/>
    <cellStyle name="Millares 2 4 4 3 3 5" xfId="48983" xr:uid="{ADDC195C-2FCB-4349-90B3-50CEC725B3BD}"/>
    <cellStyle name="Millares 2 4 4 3 3 6" xfId="55587" xr:uid="{69F14D41-4996-447B-B451-E841DBA1F6B9}"/>
    <cellStyle name="Millares 2 4 4 3 4" xfId="7615" xr:uid="{FD9FD069-F1DE-4B1E-BC1A-C44914331C99}"/>
    <cellStyle name="Millares 2 4 4 3 4 2" xfId="29118" xr:uid="{F6E77257-BF6C-474C-8379-112C9425A9ED}"/>
    <cellStyle name="Millares 2 4 4 3 5" xfId="9272" xr:uid="{65C6BB79-B6E7-468C-8780-04F79F5D8597}"/>
    <cellStyle name="Millares 2 4 4 3 5 2" xfId="30775" xr:uid="{9A7C3E05-C7F0-4CA3-924C-D1D87BF02B2F}"/>
    <cellStyle name="Millares 2 4 4 3 6" xfId="15907" xr:uid="{D18D412D-088A-4EC5-82B9-FA1B39625BEE}"/>
    <cellStyle name="Millares 2 4 4 3 6 2" xfId="37410" xr:uid="{1D9D4768-BD0D-45D1-969C-53632A8BD7A3}"/>
    <cellStyle name="Millares 2 4 4 3 7" xfId="22512" xr:uid="{D6C0CD39-D557-4EAD-BFA5-75CF45C93FD0}"/>
    <cellStyle name="Millares 2 4 4 3 8" xfId="44015" xr:uid="{0192E1FA-519C-4EF3-9BF0-729B12106EBA}"/>
    <cellStyle name="Millares 2 4 4 3 9" xfId="50619" xr:uid="{F7F1B54F-8F25-45C6-8FCA-E84104A4F81A}"/>
    <cellStyle name="Millares 2 4 4 4" xfId="1402" xr:uid="{154286B5-F3D0-482A-A7C1-59EE4CF97F88}"/>
    <cellStyle name="Millares 2 4 4 4 2" xfId="4231" xr:uid="{66A65CB5-A3DC-4852-8886-CCE9B92F07BA}"/>
    <cellStyle name="Millares 2 4 4 4 2 2" xfId="12497" xr:uid="{C61F15C0-64D0-427B-9A92-8BB244DE3AF0}"/>
    <cellStyle name="Millares 2 4 4 4 2 2 2" xfId="34000" xr:uid="{37B42E73-0BF5-4786-ACDB-32DDC7180F0B}"/>
    <cellStyle name="Millares 2 4 4 4 2 3" xfId="19132" xr:uid="{9731CD93-3831-4AC6-BB78-2B70C2CF1B8E}"/>
    <cellStyle name="Millares 2 4 4 4 2 3 2" xfId="40635" xr:uid="{F6086371-F49B-4793-9408-5A12724911C1}"/>
    <cellStyle name="Millares 2 4 4 4 2 4" xfId="25737" xr:uid="{131B0309-E71D-499A-9CD4-962074EDE9CC}"/>
    <cellStyle name="Millares 2 4 4 4 2 5" xfId="47240" xr:uid="{D5C303D6-093A-4BE8-8FAF-3415935B730C}"/>
    <cellStyle name="Millares 2 4 4 4 2 6" xfId="53844" xr:uid="{6BEB4825-97F4-424E-AAF7-290A2C185DD7}"/>
    <cellStyle name="Millares 2 4 4 4 3" xfId="6370" xr:uid="{C799FC87-B622-4FF7-BC35-B0A7E8BD7112}"/>
    <cellStyle name="Millares 2 4 4 4 3 2" xfId="14636" xr:uid="{45A22D54-71AF-4635-ABBA-CCEBAF7A1DB4}"/>
    <cellStyle name="Millares 2 4 4 4 3 2 2" xfId="36139" xr:uid="{B408BA49-939F-401B-B3BE-F44B833EE33D}"/>
    <cellStyle name="Millares 2 4 4 4 3 3" xfId="21271" xr:uid="{BDD3DEC1-6368-4E64-8A4D-B0576BE7C3D6}"/>
    <cellStyle name="Millares 2 4 4 4 3 3 2" xfId="42774" xr:uid="{7BB86917-A077-4420-AEBF-E795605DA923}"/>
    <cellStyle name="Millares 2 4 4 4 3 4" xfId="27876" xr:uid="{CE16A297-580D-4FF5-A25E-313B69435535}"/>
    <cellStyle name="Millares 2 4 4 4 3 5" xfId="49379" xr:uid="{4CDDB289-EB0C-43A2-BC7C-6E2624976610}"/>
    <cellStyle name="Millares 2 4 4 4 3 6" xfId="55983" xr:uid="{17838AE2-71C3-4D7D-AFD2-5B14A220D1F3}"/>
    <cellStyle name="Millares 2 4 4 4 4" xfId="8011" xr:uid="{722DC2E2-2EAD-4878-8FD3-305D333E0B40}"/>
    <cellStyle name="Millares 2 4 4 4 4 2" xfId="29514" xr:uid="{20165C9D-D1D2-4C64-8ABB-1EFE6478C47F}"/>
    <cellStyle name="Millares 2 4 4 4 5" xfId="9668" xr:uid="{B2003EE6-C31F-4477-A7BA-E877C0499859}"/>
    <cellStyle name="Millares 2 4 4 4 5 2" xfId="31171" xr:uid="{139DE1B1-50C9-40A5-A441-4C80F19DA045}"/>
    <cellStyle name="Millares 2 4 4 4 6" xfId="16303" xr:uid="{5C6277EF-2E31-4F0F-B5BF-50F0BB7BACDD}"/>
    <cellStyle name="Millares 2 4 4 4 6 2" xfId="37806" xr:uid="{BF6486D2-DFF0-43F0-A572-477B9CD911D5}"/>
    <cellStyle name="Millares 2 4 4 4 7" xfId="22908" xr:uid="{B588878F-0882-45ED-BBE6-1AD7E7C48AE9}"/>
    <cellStyle name="Millares 2 4 4 4 8" xfId="44411" xr:uid="{7D2B32FC-4A84-4EE7-B93F-84A910E3046F}"/>
    <cellStyle name="Millares 2 4 4 4 9" xfId="51015" xr:uid="{067A6747-7968-4517-9024-2154D55A644D}"/>
    <cellStyle name="Millares 2 4 4 5" xfId="2089" xr:uid="{95BECCD9-185E-4A75-B56C-CCC4EA10C8E3}"/>
    <cellStyle name="Millares 2 4 4 5 2" xfId="10355" xr:uid="{F286E03C-E0F8-4574-93D6-EA367525D611}"/>
    <cellStyle name="Millares 2 4 4 5 2 2" xfId="31858" xr:uid="{8A5A66A0-F719-4E2B-AE47-F926F5547743}"/>
    <cellStyle name="Millares 2 4 4 5 3" xfId="16990" xr:uid="{226E9F1C-D41B-4EE3-8281-AA1F19041EBD}"/>
    <cellStyle name="Millares 2 4 4 5 3 2" xfId="38493" xr:uid="{17A93CB1-AABF-489D-BCA2-A330655121FF}"/>
    <cellStyle name="Millares 2 4 4 5 4" xfId="23595" xr:uid="{41858B5B-89A0-46AB-AFA1-266DB5F874D6}"/>
    <cellStyle name="Millares 2 4 4 5 5" xfId="45098" xr:uid="{F6351E8F-85A8-4455-A40A-75C12B42A0DF}"/>
    <cellStyle name="Millares 2 4 4 5 6" xfId="51702" xr:uid="{F73B6101-B070-4DAA-91F0-FCA97E1B91B6}"/>
    <cellStyle name="Millares 2 4 4 6" xfId="2637" xr:uid="{8F016CA6-CEF6-4B66-A7FC-FECED8288A9A}"/>
    <cellStyle name="Millares 2 4 4 6 2" xfId="10903" xr:uid="{F3118A3E-6114-4607-A2D8-9D2737581F82}"/>
    <cellStyle name="Millares 2 4 4 6 2 2" xfId="32406" xr:uid="{0A1F5660-20A7-4435-B2C6-7CA22F5F2C5D}"/>
    <cellStyle name="Millares 2 4 4 6 3" xfId="17538" xr:uid="{5F5448C9-A1AC-464E-B25E-E5C19FA014A4}"/>
    <cellStyle name="Millares 2 4 4 6 3 2" xfId="39041" xr:uid="{67D3C99C-CF67-4FF2-91A8-8D4A37156282}"/>
    <cellStyle name="Millares 2 4 4 6 4" xfId="24143" xr:uid="{CC116547-100D-4196-BFC8-0BFA09B909AB}"/>
    <cellStyle name="Millares 2 4 4 6 5" xfId="45646" xr:uid="{CC79AA16-57D8-4875-A551-88A504814E0E}"/>
    <cellStyle name="Millares 2 4 4 6 6" xfId="52250" xr:uid="{AAEB7529-2C36-4EB6-87CD-37BD57F7334F}"/>
    <cellStyle name="Millares 2 4 4 7" xfId="3285" xr:uid="{51383610-8631-4469-A027-05B47AA7CEDF}"/>
    <cellStyle name="Millares 2 4 4 7 2" xfId="11551" xr:uid="{DC377D03-8CEE-4199-972C-E756B5DC2419}"/>
    <cellStyle name="Millares 2 4 4 7 2 2" xfId="33054" xr:uid="{75A2DA24-E0D4-4EB1-A80D-A463C23A78A0}"/>
    <cellStyle name="Millares 2 4 4 7 3" xfId="18186" xr:uid="{405BAE1A-7D93-4000-B5CA-59D0A702B327}"/>
    <cellStyle name="Millares 2 4 4 7 3 2" xfId="39689" xr:uid="{6C4F1A43-35EE-4557-B461-78BB304F063E}"/>
    <cellStyle name="Millares 2 4 4 7 4" xfId="24791" xr:uid="{771D5F03-6556-4D98-9DAC-CA2883C52FD2}"/>
    <cellStyle name="Millares 2 4 4 7 5" xfId="46294" xr:uid="{5DC790A4-796D-494E-8A72-182AA1C4D850}"/>
    <cellStyle name="Millares 2 4 4 7 6" xfId="52898" xr:uid="{C1B2C3B6-FFF0-47D8-A248-022124C057D7}"/>
    <cellStyle name="Millares 2 4 4 8" xfId="4781" xr:uid="{D40246F5-C7D5-464A-A748-CAAA60390459}"/>
    <cellStyle name="Millares 2 4 4 8 2" xfId="13047" xr:uid="{C4E1BC0B-5C5C-4E88-9733-5D6202F1544B}"/>
    <cellStyle name="Millares 2 4 4 8 2 2" xfId="34550" xr:uid="{9E5D7292-AB01-42E1-8543-AFBC97D55766}"/>
    <cellStyle name="Millares 2 4 4 8 3" xfId="19682" xr:uid="{7B180D0C-C3FF-4C56-80C2-AE7FE2583055}"/>
    <cellStyle name="Millares 2 4 4 8 3 2" xfId="41185" xr:uid="{C45F6468-B6EA-4D28-834C-6CA3DA049C03}"/>
    <cellStyle name="Millares 2 4 4 8 4" xfId="26287" xr:uid="{FC0ED4DB-0F51-40DC-A88A-339269C2C973}"/>
    <cellStyle name="Millares 2 4 4 8 5" xfId="47790" xr:uid="{272B4D4E-9C80-48EC-B60A-65EAA5208266}"/>
    <cellStyle name="Millares 2 4 4 8 6" xfId="54394" xr:uid="{7EDD9DF6-B7FF-4056-B71B-0677C034E360}"/>
    <cellStyle name="Millares 2 4 4 9" xfId="5424" xr:uid="{08F9BB95-FE0E-4FBB-83B9-7C4027173F86}"/>
    <cellStyle name="Millares 2 4 4 9 2" xfId="13690" xr:uid="{0EE3B6FF-06CF-4DE5-A6B0-153A6435B13E}"/>
    <cellStyle name="Millares 2 4 4 9 2 2" xfId="35193" xr:uid="{294477A1-EE32-4861-8605-527BCCCDF4AC}"/>
    <cellStyle name="Millares 2 4 4 9 3" xfId="20325" xr:uid="{10F04EC2-5040-4401-A41F-55B58F32FE44}"/>
    <cellStyle name="Millares 2 4 4 9 3 2" xfId="41828" xr:uid="{02748EB2-7C12-41AA-A695-2DC5247E47FE}"/>
    <cellStyle name="Millares 2 4 4 9 4" xfId="26930" xr:uid="{35ECD2DA-B251-43B3-AC02-167B5DDB1792}"/>
    <cellStyle name="Millares 2 4 4 9 5" xfId="48433" xr:uid="{E3491BAD-4F4D-4918-986E-587B23EA3733}"/>
    <cellStyle name="Millares 2 4 4 9 6" xfId="55037" xr:uid="{27691C2C-CD6B-4E6A-BFC7-29D11026A5DB}"/>
    <cellStyle name="Millares 2 4 5" xfId="327" xr:uid="{7C1D3BC3-F371-4A54-BF78-639D7C410FD3}"/>
    <cellStyle name="Millares 2 4 5 10" xfId="15230" xr:uid="{CDAB10C4-4EE8-43ED-8048-7ADE65FD4152}"/>
    <cellStyle name="Millares 2 4 5 10 2" xfId="36733" xr:uid="{1A29EAD4-5505-4D4C-8B19-C0395A0D861B}"/>
    <cellStyle name="Millares 2 4 5 11" xfId="21835" xr:uid="{27112DCA-5C72-4466-8AA2-48C5F34ED62B}"/>
    <cellStyle name="Millares 2 4 5 12" xfId="43338" xr:uid="{84430F19-1B28-43C2-BA4E-E08CA629AAC1}"/>
    <cellStyle name="Millares 2 4 5 13" xfId="49942" xr:uid="{503D541D-2F99-4DF9-B2A6-65FC83485999}"/>
    <cellStyle name="Millares 2 4 5 2" xfId="1275" xr:uid="{F298C1EC-E645-433B-8943-5F61179DDD05}"/>
    <cellStyle name="Millares 2 4 5 2 2" xfId="4104" xr:uid="{2BBE3E98-597B-42AB-9F45-FB7B2D5D5A5D}"/>
    <cellStyle name="Millares 2 4 5 2 2 2" xfId="12370" xr:uid="{FE2E8998-B697-4B92-849C-C12053DBEBE7}"/>
    <cellStyle name="Millares 2 4 5 2 2 2 2" xfId="33873" xr:uid="{FA26ED8E-7A94-4123-9287-D39523E2B2FC}"/>
    <cellStyle name="Millares 2 4 5 2 2 3" xfId="19005" xr:uid="{894FB50F-1823-43D9-80FC-14C23C9E45EA}"/>
    <cellStyle name="Millares 2 4 5 2 2 3 2" xfId="40508" xr:uid="{FEA16C86-D227-4812-B184-324A5C6C83B4}"/>
    <cellStyle name="Millares 2 4 5 2 2 4" xfId="25610" xr:uid="{2602DBCB-E58E-4BBC-8C20-16F0C984F8F5}"/>
    <cellStyle name="Millares 2 4 5 2 2 5" xfId="47113" xr:uid="{3D7CEAF6-C6BA-45E2-B5C1-6B784B698E19}"/>
    <cellStyle name="Millares 2 4 5 2 2 6" xfId="53717" xr:uid="{72846ACF-001F-4C81-B64D-8F38289E29FD}"/>
    <cellStyle name="Millares 2 4 5 2 3" xfId="6243" xr:uid="{E99E3E15-951A-4843-84F9-022C324A1D14}"/>
    <cellStyle name="Millares 2 4 5 2 3 2" xfId="14509" xr:uid="{1B495706-8891-4B74-827C-35069AA87028}"/>
    <cellStyle name="Millares 2 4 5 2 3 2 2" xfId="36012" xr:uid="{3E09D951-0BE2-434F-99D9-6ECBDB3944D0}"/>
    <cellStyle name="Millares 2 4 5 2 3 3" xfId="21144" xr:uid="{2616CC3D-1CE6-4C44-99F4-55B6459F99DE}"/>
    <cellStyle name="Millares 2 4 5 2 3 3 2" xfId="42647" xr:uid="{3D40FA48-8554-4E0B-B2B6-ED020A33D2AF}"/>
    <cellStyle name="Millares 2 4 5 2 3 4" xfId="27749" xr:uid="{1D13718C-0846-45EE-B960-5167C3A52617}"/>
    <cellStyle name="Millares 2 4 5 2 3 5" xfId="49252" xr:uid="{A1AD1561-3664-4AD2-8217-A798D50B07F3}"/>
    <cellStyle name="Millares 2 4 5 2 3 6" xfId="55856" xr:uid="{00A00FAC-A95E-4DEA-888C-8D357943CF9F}"/>
    <cellStyle name="Millares 2 4 5 2 4" xfId="7884" xr:uid="{62D0FDD0-0993-4D96-9239-EBB06F723EB1}"/>
    <cellStyle name="Millares 2 4 5 2 4 2" xfId="29387" xr:uid="{73A211A2-B3E6-41B9-ABD6-8417ADA42EB3}"/>
    <cellStyle name="Millares 2 4 5 2 5" xfId="9541" xr:uid="{81A61A51-4255-4D3F-AB13-2453171A9C32}"/>
    <cellStyle name="Millares 2 4 5 2 5 2" xfId="31044" xr:uid="{4DA35BC2-F389-4A96-9EFB-33FDF3FA3AD9}"/>
    <cellStyle name="Millares 2 4 5 2 6" xfId="16176" xr:uid="{63AE75DB-0D03-487A-A807-308025507372}"/>
    <cellStyle name="Millares 2 4 5 2 6 2" xfId="37679" xr:uid="{93585C74-23A5-4264-9373-DA460EE59695}"/>
    <cellStyle name="Millares 2 4 5 2 7" xfId="22781" xr:uid="{B1A6845D-B80F-449D-A555-76C6BAC8D31E}"/>
    <cellStyle name="Millares 2 4 5 2 8" xfId="44284" xr:uid="{A5E93B1C-9073-45BA-A5CC-D7709CB2F665}"/>
    <cellStyle name="Millares 2 4 5 2 9" xfId="50888" xr:uid="{E679D218-4A23-4EC1-B845-32AB115EC6DA}"/>
    <cellStyle name="Millares 2 4 5 3" xfId="1962" xr:uid="{F5FDE930-9CBC-4B52-905F-9C78D666F52E}"/>
    <cellStyle name="Millares 2 4 5 3 2" xfId="10228" xr:uid="{845216E1-D002-42CD-97DA-EAD5C2F38C0F}"/>
    <cellStyle name="Millares 2 4 5 3 2 2" xfId="31731" xr:uid="{54C9E7A9-8BCF-46D5-9C1D-3BC8BA9EDD27}"/>
    <cellStyle name="Millares 2 4 5 3 3" xfId="16863" xr:uid="{A3725BDB-3386-460C-8760-A06C7B493620}"/>
    <cellStyle name="Millares 2 4 5 3 3 2" xfId="38366" xr:uid="{DC2A3691-1CA4-4738-9968-5CDD9BE14275}"/>
    <cellStyle name="Millares 2 4 5 3 4" xfId="23468" xr:uid="{DA45E1C5-C7FD-4522-AF6E-ED470D183752}"/>
    <cellStyle name="Millares 2 4 5 3 5" xfId="44971" xr:uid="{B8F180A5-6804-4CDB-91E2-9E4A7A450F7C}"/>
    <cellStyle name="Millares 2 4 5 3 6" xfId="51575" xr:uid="{602FD945-101A-4D32-B675-08153AB5A47F}"/>
    <cellStyle name="Millares 2 4 5 4" xfId="2761" xr:uid="{E9116DF1-487E-4446-BCE1-E92A60A84335}"/>
    <cellStyle name="Millares 2 4 5 4 2" xfId="11027" xr:uid="{36FA560E-D2DD-4882-992F-37E275981936}"/>
    <cellStyle name="Millares 2 4 5 4 2 2" xfId="32530" xr:uid="{6601AB1A-1FAF-4506-A5A0-BB9659A7D36D}"/>
    <cellStyle name="Millares 2 4 5 4 3" xfId="17662" xr:uid="{4EDEA3AB-D7E9-4B9C-A399-BF139B681374}"/>
    <cellStyle name="Millares 2 4 5 4 3 2" xfId="39165" xr:uid="{2649133A-734E-4BD3-9A8C-BD17BC57DCA3}"/>
    <cellStyle name="Millares 2 4 5 4 4" xfId="24267" xr:uid="{B0BE9B63-0C78-45FF-9089-F9D5862767B3}"/>
    <cellStyle name="Millares 2 4 5 4 5" xfId="45770" xr:uid="{53BD29E4-C0AB-4EAC-A447-0AA1A9C6CDE2}"/>
    <cellStyle name="Millares 2 4 5 4 6" xfId="52374" xr:uid="{B6F2C0F2-1260-4199-B13B-4FDF632904EF}"/>
    <cellStyle name="Millares 2 4 5 5" xfId="3158" xr:uid="{927007AE-0BA3-43E2-B89E-1E0ACDB3379B}"/>
    <cellStyle name="Millares 2 4 5 5 2" xfId="11424" xr:uid="{D3827D06-65B6-41E6-AA3E-DDF851315A33}"/>
    <cellStyle name="Millares 2 4 5 5 2 2" xfId="32927" xr:uid="{FB3CB8EC-E8ED-469C-A49A-52756E00BD0F}"/>
    <cellStyle name="Millares 2 4 5 5 3" xfId="18059" xr:uid="{3803ADD6-AFF4-429D-BD45-DA509B4DD6AD}"/>
    <cellStyle name="Millares 2 4 5 5 3 2" xfId="39562" xr:uid="{CD73F74F-602F-4AC3-9D35-B4AC840C9EA8}"/>
    <cellStyle name="Millares 2 4 5 5 4" xfId="24664" xr:uid="{89BBF880-852D-404C-BA2D-55771F435C00}"/>
    <cellStyle name="Millares 2 4 5 5 5" xfId="46167" xr:uid="{8A52B25B-DB77-484E-A67F-1DFBABBEB38B}"/>
    <cellStyle name="Millares 2 4 5 5 6" xfId="52771" xr:uid="{D8D5F239-AF45-47E6-A615-738E24785EAF}"/>
    <cellStyle name="Millares 2 4 5 6" xfId="4905" xr:uid="{C8D7C58C-2ACC-46A6-86EC-CA6E699ED23C}"/>
    <cellStyle name="Millares 2 4 5 6 2" xfId="13171" xr:uid="{047F50B1-D948-4C9E-834F-D9723D15C3F5}"/>
    <cellStyle name="Millares 2 4 5 6 2 2" xfId="34674" xr:uid="{F8D2C232-49D7-4765-9858-C2169061290B}"/>
    <cellStyle name="Millares 2 4 5 6 3" xfId="19806" xr:uid="{2073DE68-BEC1-4FD7-AA19-1C53FC0D8CC8}"/>
    <cellStyle name="Millares 2 4 5 6 3 2" xfId="41309" xr:uid="{DC8F9052-C1A9-4912-9F9E-300D96E8FE44}"/>
    <cellStyle name="Millares 2 4 5 6 4" xfId="26411" xr:uid="{A541F58E-23B2-4296-B484-083FE99DC137}"/>
    <cellStyle name="Millares 2 4 5 6 5" xfId="47914" xr:uid="{66E56699-E2C8-495B-8948-46A69BB9D19A}"/>
    <cellStyle name="Millares 2 4 5 6 6" xfId="54518" xr:uid="{3B01F12C-0C20-4E8D-AB6B-4EA0A0FDAD99}"/>
    <cellStyle name="Millares 2 4 5 7" xfId="5297" xr:uid="{469E14ED-2B4C-44C8-8EE0-59D7E464D4E0}"/>
    <cellStyle name="Millares 2 4 5 7 2" xfId="13563" xr:uid="{36F02FB7-3206-47E3-BFB2-16D41B04AE9D}"/>
    <cellStyle name="Millares 2 4 5 7 2 2" xfId="35066" xr:uid="{B024CDEE-A8D9-4E35-8BC8-B0AEAD125C5F}"/>
    <cellStyle name="Millares 2 4 5 7 3" xfId="20198" xr:uid="{00C240E2-56FD-4488-B90A-CE990DB4305A}"/>
    <cellStyle name="Millares 2 4 5 7 3 2" xfId="41701" xr:uid="{90C3E02C-4C90-4F6D-98AF-21FDD6F8CD4B}"/>
    <cellStyle name="Millares 2 4 5 7 4" xfId="26803" xr:uid="{17B2C740-9F30-4DCC-AAD5-822D3935CA66}"/>
    <cellStyle name="Millares 2 4 5 7 5" xfId="48306" xr:uid="{F1AC25B2-CF83-44E8-910A-0DE596EFA7C7}"/>
    <cellStyle name="Millares 2 4 5 7 6" xfId="54910" xr:uid="{19149C9F-EAA0-4DCB-8118-E0C6E3F67551}"/>
    <cellStyle name="Millares 2 4 5 8" xfId="6938" xr:uid="{26926CEA-DF20-4663-94DC-8F793673E51A}"/>
    <cellStyle name="Millares 2 4 5 8 2" xfId="28441" xr:uid="{9CC9893A-C619-4A61-8C8E-FF7C4CA0E084}"/>
    <cellStyle name="Millares 2 4 5 9" xfId="8594" xr:uid="{5AC9A21B-D24A-43CB-B43D-A49ABAB4DF7F}"/>
    <cellStyle name="Millares 2 4 5 9 2" xfId="30097" xr:uid="{5C0F5510-DCD8-48B7-9085-32B29870F8B8}"/>
    <cellStyle name="Millares 2 4 6" xfId="611" xr:uid="{5023A0A8-A6EA-478D-9505-A7DBCC486AF7}"/>
    <cellStyle name="Millares 2 4 6 10" xfId="43620" xr:uid="{869F0DA4-3B0B-4C55-92C1-3875E232B535}"/>
    <cellStyle name="Millares 2 4 6 11" xfId="50224" xr:uid="{5BBE9F1D-59FA-4339-8902-2155EF0F6820}"/>
    <cellStyle name="Millares 2 4 6 2" xfId="1557" xr:uid="{26713539-DE85-4FA8-9ED1-6829A03844A5}"/>
    <cellStyle name="Millares 2 4 6 2 2" xfId="4386" xr:uid="{5026D5E1-8E97-4CC2-B3A9-2CA7FA9A427E}"/>
    <cellStyle name="Millares 2 4 6 2 2 2" xfId="12652" xr:uid="{6BAD440C-CF03-4D4D-9FF3-93AD8F482353}"/>
    <cellStyle name="Millares 2 4 6 2 2 2 2" xfId="34155" xr:uid="{3C0DD14B-A528-46E8-8DFB-C6A995E8937C}"/>
    <cellStyle name="Millares 2 4 6 2 2 3" xfId="19287" xr:uid="{23F436EC-3319-47BB-A281-122C88A874B2}"/>
    <cellStyle name="Millares 2 4 6 2 2 3 2" xfId="40790" xr:uid="{CF8A482E-83EC-4B69-98F9-46D07B309F21}"/>
    <cellStyle name="Millares 2 4 6 2 2 4" xfId="25892" xr:uid="{DD2A8833-ECEE-4F6D-AA20-BDF07D4BEB76}"/>
    <cellStyle name="Millares 2 4 6 2 2 5" xfId="47395" xr:uid="{A5BD59D1-5F01-4ED5-90B4-B7DB82685DD1}"/>
    <cellStyle name="Millares 2 4 6 2 2 6" xfId="53999" xr:uid="{F8ED15FD-44E3-474E-8B3B-C96E3A0766AC}"/>
    <cellStyle name="Millares 2 4 6 2 3" xfId="6525" xr:uid="{90EFA10F-6C8A-415A-B788-F20C2E2B5379}"/>
    <cellStyle name="Millares 2 4 6 2 3 2" xfId="14791" xr:uid="{B53F73AE-9A31-4D94-9FEA-53CEFBA12B67}"/>
    <cellStyle name="Millares 2 4 6 2 3 2 2" xfId="36294" xr:uid="{882FD0AB-8429-45A7-BBD6-E2885539B51D}"/>
    <cellStyle name="Millares 2 4 6 2 3 3" xfId="21426" xr:uid="{24DC271D-A6B1-4908-988E-0ADC4507C23E}"/>
    <cellStyle name="Millares 2 4 6 2 3 3 2" xfId="42929" xr:uid="{DD52C30B-4273-4B56-B215-A7A5C7C580C7}"/>
    <cellStyle name="Millares 2 4 6 2 3 4" xfId="28031" xr:uid="{94AD124F-291C-4CD5-868E-CB796C790058}"/>
    <cellStyle name="Millares 2 4 6 2 3 5" xfId="49534" xr:uid="{21C0EFCC-D805-4F8C-83A6-29E25D743307}"/>
    <cellStyle name="Millares 2 4 6 2 3 6" xfId="56138" xr:uid="{4434107A-F422-4649-BBF7-556C93605CE4}"/>
    <cellStyle name="Millares 2 4 6 2 4" xfId="8166" xr:uid="{7AF01EF1-A6DE-4359-A37D-DD93A43DAAAB}"/>
    <cellStyle name="Millares 2 4 6 2 4 2" xfId="29669" xr:uid="{9CB9CD39-CB53-4108-B052-008D7F6204EB}"/>
    <cellStyle name="Millares 2 4 6 2 5" xfId="9823" xr:uid="{A80EF008-343A-4C2F-94AC-785A84FA5509}"/>
    <cellStyle name="Millares 2 4 6 2 5 2" xfId="31326" xr:uid="{C839023C-216D-410C-AFD6-08D7A9B75529}"/>
    <cellStyle name="Millares 2 4 6 2 6" xfId="16458" xr:uid="{7D5DCE45-4DD7-4EC5-A7E1-61F23CCFC033}"/>
    <cellStyle name="Millares 2 4 6 2 6 2" xfId="37961" xr:uid="{6589A88F-813D-4BF5-93A1-BCDAC642C128}"/>
    <cellStyle name="Millares 2 4 6 2 7" xfId="23063" xr:uid="{726B4C9B-A38A-4E7D-85F1-D2C24DE3C294}"/>
    <cellStyle name="Millares 2 4 6 2 8" xfId="44566" xr:uid="{05A51EC5-E8D4-4D90-80CA-4C3BAF4D5CDC}"/>
    <cellStyle name="Millares 2 4 6 2 9" xfId="51170" xr:uid="{90930C96-94B4-4EB2-94C6-BF0647C302F3}"/>
    <cellStyle name="Millares 2 4 6 3" xfId="2244" xr:uid="{74BEDC37-6823-4453-805E-872B86CC736C}"/>
    <cellStyle name="Millares 2 4 6 3 2" xfId="10510" xr:uid="{022F4445-1B43-41E8-9F91-420C2B0A0FAF}"/>
    <cellStyle name="Millares 2 4 6 3 2 2" xfId="32013" xr:uid="{C46D0E4A-8D6C-4E83-A20D-31300F29DE39}"/>
    <cellStyle name="Millares 2 4 6 3 3" xfId="17145" xr:uid="{A8ECD0EA-60EB-45EA-8208-A63C42F8664A}"/>
    <cellStyle name="Millares 2 4 6 3 3 2" xfId="38648" xr:uid="{6D3B5F83-A634-47B0-8486-C0D877099603}"/>
    <cellStyle name="Millares 2 4 6 3 4" xfId="23750" xr:uid="{06190B60-4B6F-4DAB-AA0E-3B1E5FAF9736}"/>
    <cellStyle name="Millares 2 4 6 3 5" xfId="45253" xr:uid="{B7282326-38AB-4E0E-8FD2-3131E6C98B99}"/>
    <cellStyle name="Millares 2 4 6 3 6" xfId="51857" xr:uid="{D704FF72-7195-4CEE-893A-93C5BD045C02}"/>
    <cellStyle name="Millares 2 4 6 4" xfId="3440" xr:uid="{4B2B3764-3B69-4A22-AA5F-1571E22F467F}"/>
    <cellStyle name="Millares 2 4 6 4 2" xfId="11706" xr:uid="{CC1EF46F-265E-44E6-9FFC-6F86FC4460FB}"/>
    <cellStyle name="Millares 2 4 6 4 2 2" xfId="33209" xr:uid="{70425A15-AA18-4F5C-B22B-504EAB3380AC}"/>
    <cellStyle name="Millares 2 4 6 4 3" xfId="18341" xr:uid="{3CB6910E-F455-4DD7-91ED-2B424C83F412}"/>
    <cellStyle name="Millares 2 4 6 4 3 2" xfId="39844" xr:uid="{57E5DA35-0743-42FD-B4A4-AE3034EC2CAA}"/>
    <cellStyle name="Millares 2 4 6 4 4" xfId="24946" xr:uid="{A7606B2A-239A-4C04-BFCE-357716E36979}"/>
    <cellStyle name="Millares 2 4 6 4 5" xfId="46449" xr:uid="{97252CEB-B36E-4115-9822-178FD0050E62}"/>
    <cellStyle name="Millares 2 4 6 4 6" xfId="53053" xr:uid="{FEC6276A-0643-4FFB-A0A5-BD814265ACE0}"/>
    <cellStyle name="Millares 2 4 6 5" xfId="5579" xr:uid="{49F13B6A-E45F-4CED-B79E-51FEABB588D3}"/>
    <cellStyle name="Millares 2 4 6 5 2" xfId="13845" xr:uid="{C67FF696-BCC3-4F4F-A9CE-F335F7C237D3}"/>
    <cellStyle name="Millares 2 4 6 5 2 2" xfId="35348" xr:uid="{79B2D782-6162-4444-A21D-018BF18C0206}"/>
    <cellStyle name="Millares 2 4 6 5 3" xfId="20480" xr:uid="{1441A1F2-18DB-4392-A497-AFF300152E59}"/>
    <cellStyle name="Millares 2 4 6 5 3 2" xfId="41983" xr:uid="{1FA4C5B0-57D7-4420-AF44-ABC615158C98}"/>
    <cellStyle name="Millares 2 4 6 5 4" xfId="27085" xr:uid="{85FB761E-EC2C-4AAA-8A86-DB6E6F6B9597}"/>
    <cellStyle name="Millares 2 4 6 5 5" xfId="48588" xr:uid="{236C42EA-D8AC-4409-87A5-67820278084F}"/>
    <cellStyle name="Millares 2 4 6 5 6" xfId="55192" xr:uid="{15A41B5D-0CB6-4899-85F1-147E9BF7E6BD}"/>
    <cellStyle name="Millares 2 4 6 6" xfId="7220" xr:uid="{30C5BBEF-654C-4B32-A4FC-72A801868963}"/>
    <cellStyle name="Millares 2 4 6 6 2" xfId="28723" xr:uid="{260B73C5-5326-49D4-B9F8-05B9ADB007E5}"/>
    <cellStyle name="Millares 2 4 6 7" xfId="8877" xr:uid="{9B0BA3EF-DFF3-447C-B2AB-19BECB8F98D1}"/>
    <cellStyle name="Millares 2 4 6 7 2" xfId="30380" xr:uid="{84ADC181-3D68-433E-A601-5C0990309325}"/>
    <cellStyle name="Millares 2 4 6 8" xfId="15512" xr:uid="{CC77D5FB-6087-44EC-BEED-AB78D3399D2E}"/>
    <cellStyle name="Millares 2 4 6 8 2" xfId="37015" xr:uid="{9D0493D2-6BE1-439F-A2F0-1E1B5B6D61A6}"/>
    <cellStyle name="Millares 2 4 6 9" xfId="22117" xr:uid="{746C13C5-D23C-4382-9200-CFF9E6410B41}"/>
    <cellStyle name="Millares 2 4 7" xfId="879" xr:uid="{13E045DD-D584-4595-8BE6-771F4C39FE80}"/>
    <cellStyle name="Millares 2 4 7 2" xfId="3708" xr:uid="{5D529BDC-8A82-4583-8238-665798606DBF}"/>
    <cellStyle name="Millares 2 4 7 2 2" xfId="11974" xr:uid="{E17FDC89-F5EB-4843-9902-DD3C74D20D22}"/>
    <cellStyle name="Millares 2 4 7 2 2 2" xfId="33477" xr:uid="{B42D72AE-4DD1-4725-BE2B-53DE208E53B4}"/>
    <cellStyle name="Millares 2 4 7 2 3" xfId="18609" xr:uid="{EDE63DD8-CA67-44A6-ACD4-032F5F5A93E6}"/>
    <cellStyle name="Millares 2 4 7 2 3 2" xfId="40112" xr:uid="{0AB853BE-83F6-467E-9755-4A0885FF0A83}"/>
    <cellStyle name="Millares 2 4 7 2 4" xfId="25214" xr:uid="{DE2835A7-C324-44D5-8DA6-480C360FFF76}"/>
    <cellStyle name="Millares 2 4 7 2 5" xfId="46717" xr:uid="{0607A026-8669-4ED0-926C-1DB2E754D9F6}"/>
    <cellStyle name="Millares 2 4 7 2 6" xfId="53321" xr:uid="{6E59F088-3711-453A-8493-3946D07BDCE2}"/>
    <cellStyle name="Millares 2 4 7 3" xfId="5847" xr:uid="{347144F2-54C6-4BD2-8D38-C471C297292F}"/>
    <cellStyle name="Millares 2 4 7 3 2" xfId="14113" xr:uid="{1C657DF4-580D-4531-8767-8E9C3542D116}"/>
    <cellStyle name="Millares 2 4 7 3 2 2" xfId="35616" xr:uid="{BABAB588-FA6A-4559-9A95-DF731E3467BC}"/>
    <cellStyle name="Millares 2 4 7 3 3" xfId="20748" xr:uid="{F4C2E0EA-7833-44C6-8BEA-C0BC05301185}"/>
    <cellStyle name="Millares 2 4 7 3 3 2" xfId="42251" xr:uid="{178B6C0A-8CA9-4569-B469-F9C5B84AE4AD}"/>
    <cellStyle name="Millares 2 4 7 3 4" xfId="27353" xr:uid="{037CBD92-3631-4B6C-832C-380F6AE6DC09}"/>
    <cellStyle name="Millares 2 4 7 3 5" xfId="48856" xr:uid="{0392234A-DD3E-41C2-B0A2-E29C8E5D6D17}"/>
    <cellStyle name="Millares 2 4 7 3 6" xfId="55460" xr:uid="{C7BF7DAF-4901-4BEE-9A19-81BB7B4F6126}"/>
    <cellStyle name="Millares 2 4 7 4" xfId="7488" xr:uid="{64466891-FE06-4412-9FE3-F31E7D1E2A92}"/>
    <cellStyle name="Millares 2 4 7 4 2" xfId="28991" xr:uid="{974F537B-A1EB-427B-ABC4-52DA543BDF6D}"/>
    <cellStyle name="Millares 2 4 7 5" xfId="9145" xr:uid="{AA5EEAAE-EE3D-4F55-8014-3C84C4FEB207}"/>
    <cellStyle name="Millares 2 4 7 5 2" xfId="30648" xr:uid="{DD6896F1-C33B-4816-AC07-EF2763A981FE}"/>
    <cellStyle name="Millares 2 4 7 6" xfId="15780" xr:uid="{C3D44E93-B0D3-4A4B-91F5-46686AA94956}"/>
    <cellStyle name="Millares 2 4 7 6 2" xfId="37283" xr:uid="{4F14EDAE-F23B-4E16-9664-16EA05E489A7}"/>
    <cellStyle name="Millares 2 4 7 7" xfId="22385" xr:uid="{8CA3BB4F-548A-4DC9-958D-D08FAA8853AE}"/>
    <cellStyle name="Millares 2 4 7 8" xfId="43888" xr:uid="{14AB0EB7-AC6D-4E60-A408-B92A0A4B4969}"/>
    <cellStyle name="Millares 2 4 7 9" xfId="50492" xr:uid="{F66C5F66-BC05-4D29-B6AA-6F9A4DC9C855}"/>
    <cellStyle name="Millares 2 4 8" xfId="1140" xr:uid="{2255955B-20BB-4E59-998E-F76B421E3472}"/>
    <cellStyle name="Millares 2 4 8 2" xfId="3969" xr:uid="{F53DE971-7B94-4E7D-A33B-FF6FAB7EF35E}"/>
    <cellStyle name="Millares 2 4 8 2 2" xfId="12235" xr:uid="{31492414-CCCE-4DF4-A895-775FB8F99430}"/>
    <cellStyle name="Millares 2 4 8 2 2 2" xfId="33738" xr:uid="{2865EA14-F15D-4BF0-AC84-0AFD342B939F}"/>
    <cellStyle name="Millares 2 4 8 2 3" xfId="18870" xr:uid="{62CC581A-37AD-436C-8199-C243609F2D44}"/>
    <cellStyle name="Millares 2 4 8 2 3 2" xfId="40373" xr:uid="{11E543F9-913D-46AD-86CF-7B96ACBA842E}"/>
    <cellStyle name="Millares 2 4 8 2 4" xfId="25475" xr:uid="{07C15E14-133D-45AB-B297-15F02C89C8E6}"/>
    <cellStyle name="Millares 2 4 8 2 5" xfId="46978" xr:uid="{E5DF6B3A-5455-4341-934C-604FB534C945}"/>
    <cellStyle name="Millares 2 4 8 2 6" xfId="53582" xr:uid="{AC05406A-3F06-4613-AE8A-D4C0DE6D69E4}"/>
    <cellStyle name="Millares 2 4 8 3" xfId="6108" xr:uid="{4B3DC746-5730-4832-A38D-25D4EA6BDBA7}"/>
    <cellStyle name="Millares 2 4 8 3 2" xfId="14374" xr:uid="{13A8D512-C2D8-4B0A-99D7-A8197469E63B}"/>
    <cellStyle name="Millares 2 4 8 3 2 2" xfId="35877" xr:uid="{10AD6AE3-6633-4B4C-A23A-2C8EB50DC8FD}"/>
    <cellStyle name="Millares 2 4 8 3 3" xfId="21009" xr:uid="{F62F1556-7BDF-4CF4-AA28-BE661033FB04}"/>
    <cellStyle name="Millares 2 4 8 3 3 2" xfId="42512" xr:uid="{A3D585FA-7E8A-4182-A0E1-331B3E3407EB}"/>
    <cellStyle name="Millares 2 4 8 3 4" xfId="27614" xr:uid="{C48A543B-8182-445D-8B66-448FF08A0068}"/>
    <cellStyle name="Millares 2 4 8 3 5" xfId="49117" xr:uid="{DA484D2B-6D1F-489C-BA96-D72404D7085E}"/>
    <cellStyle name="Millares 2 4 8 3 6" xfId="55721" xr:uid="{EF21C869-78B1-4742-BB98-F47C069E1E1C}"/>
    <cellStyle name="Millares 2 4 8 4" xfId="7749" xr:uid="{A8952A81-D287-4391-A59E-BA01090CD684}"/>
    <cellStyle name="Millares 2 4 8 4 2" xfId="29252" xr:uid="{8F16074A-857D-45A9-9F34-32C162C3F331}"/>
    <cellStyle name="Millares 2 4 8 5" xfId="9406" xr:uid="{E41E35C3-417E-4115-84B5-40CBF141E8BF}"/>
    <cellStyle name="Millares 2 4 8 5 2" xfId="30909" xr:uid="{486E6F77-CA4D-4A28-8040-C068353A174A}"/>
    <cellStyle name="Millares 2 4 8 6" xfId="16041" xr:uid="{6233612E-3EE6-4DAC-8BD0-EE499B5B61E0}"/>
    <cellStyle name="Millares 2 4 8 6 2" xfId="37544" xr:uid="{1CE2513B-8424-4E5F-9573-80F428E793A7}"/>
    <cellStyle name="Millares 2 4 8 7" xfId="22646" xr:uid="{F6EF3B64-0B0A-4BF7-86A1-DC4A30B1AF93}"/>
    <cellStyle name="Millares 2 4 8 8" xfId="44149" xr:uid="{497FC3FC-DCE6-4B88-A7EF-CC1AF12076F9}"/>
    <cellStyle name="Millares 2 4 8 9" xfId="50753" xr:uid="{F5FCB7D1-F473-474F-A4EA-FC5F59EF41AF}"/>
    <cellStyle name="Millares 2 4 9" xfId="1828" xr:uid="{948A5C12-F398-4558-9361-8C4D0D4A4942}"/>
    <cellStyle name="Millares 2 4 9 2" xfId="10094" xr:uid="{2F829A20-A75B-4DDF-8663-02580A79127F}"/>
    <cellStyle name="Millares 2 4 9 2 2" xfId="31597" xr:uid="{0554B389-4C01-485D-845B-5DC866F3C2FE}"/>
    <cellStyle name="Millares 2 4 9 3" xfId="16729" xr:uid="{9488F24A-2456-40C2-8C9C-96051527239B}"/>
    <cellStyle name="Millares 2 4 9 3 2" xfId="38232" xr:uid="{D790A515-6BF5-4690-9D4C-A82E7C0BE1F3}"/>
    <cellStyle name="Millares 2 4 9 4" xfId="23334" xr:uid="{CC4E1373-9E14-4B69-8335-4C20C97299C1}"/>
    <cellStyle name="Millares 2 4 9 5" xfId="44837" xr:uid="{4DE2C729-AE21-455A-BB85-721C863802B7}"/>
    <cellStyle name="Millares 2 4 9 6" xfId="51441" xr:uid="{C8D9E356-98C4-4987-AB68-21CDBFC90F02}"/>
    <cellStyle name="Millares 2 5" xfId="178" xr:uid="{E824E76D-4A4A-476E-BDE1-98343DC40F41}"/>
    <cellStyle name="Millares 2 5 10" xfId="4714" xr:uid="{50C1D7D2-21CE-4D3A-9A6F-D3E62A32778D}"/>
    <cellStyle name="Millares 2 5 10 2" xfId="12980" xr:uid="{598848F8-8A18-42B9-99FB-1F1B9B74FCF7}"/>
    <cellStyle name="Millares 2 5 10 2 2" xfId="34483" xr:uid="{C073066D-8C80-42A5-8A99-EE5C9BFEAC2C}"/>
    <cellStyle name="Millares 2 5 10 3" xfId="19615" xr:uid="{5C2BA4E1-D71A-4D15-88CF-5C85ACF33806}"/>
    <cellStyle name="Millares 2 5 10 3 2" xfId="41118" xr:uid="{916A7D98-E5C8-4968-8307-86D26930D8D6}"/>
    <cellStyle name="Millares 2 5 10 4" xfId="26220" xr:uid="{5CA970BC-5162-42AA-8E97-F554038B2D66}"/>
    <cellStyle name="Millares 2 5 10 5" xfId="47723" xr:uid="{F21C1EFE-7C3D-4259-94E5-955F0CA823DF}"/>
    <cellStyle name="Millares 2 5 10 6" xfId="54327" xr:uid="{8795DE37-2392-46CE-B581-DEDF00EC1420}"/>
    <cellStyle name="Millares 2 5 11" xfId="5217" xr:uid="{D5A9CE07-E143-4E7D-A42A-353E77E9BC3D}"/>
    <cellStyle name="Millares 2 5 11 2" xfId="13483" xr:uid="{2B183E89-1907-4668-9492-2D406D7DA83B}"/>
    <cellStyle name="Millares 2 5 11 2 2" xfId="34986" xr:uid="{1C8E55A9-7264-499F-AA0B-324655718B03}"/>
    <cellStyle name="Millares 2 5 11 3" xfId="20118" xr:uid="{872FD0DA-CFBA-485A-81A4-028667DD4562}"/>
    <cellStyle name="Millares 2 5 11 3 2" xfId="41621" xr:uid="{5FA7A6CE-9FC1-4A48-B1D3-0221694C4791}"/>
    <cellStyle name="Millares 2 5 11 4" xfId="26723" xr:uid="{6D764DD9-8DD4-413A-8731-15CB4F55A519}"/>
    <cellStyle name="Millares 2 5 11 5" xfId="48226" xr:uid="{29DF1940-2379-4E4F-8F22-6C131CBD4D9E}"/>
    <cellStyle name="Millares 2 5 11 6" xfId="54830" xr:uid="{0700C490-0A4C-48E8-9F89-E90B40B00BF7}"/>
    <cellStyle name="Millares 2 5 12" xfId="6858" xr:uid="{7DD4E26F-5F2E-45EC-A971-3CA5ADAC95ED}"/>
    <cellStyle name="Millares 2 5 12 2" xfId="28361" xr:uid="{AE87D588-F351-42D1-9F28-50ABB81941E3}"/>
    <cellStyle name="Millares 2 5 13" xfId="8512" xr:uid="{40DBF2D9-B29E-46F0-A18D-066D6D543CA7}"/>
    <cellStyle name="Millares 2 5 13 2" xfId="30015" xr:uid="{CA7AA30F-253F-4C44-A7EA-F8197717C388}"/>
    <cellStyle name="Millares 2 5 14" xfId="15151" xr:uid="{1F3D7ED8-A50A-49F6-AF9A-DB05053660B7}"/>
    <cellStyle name="Millares 2 5 14 2" xfId="36654" xr:uid="{431514F1-7466-48FF-BF28-A4B4DC511AFF}"/>
    <cellStyle name="Millares 2 5 15" xfId="21756" xr:uid="{7F62B3BA-0B31-4E8E-A6BF-A77E516D592D}"/>
    <cellStyle name="Millares 2 5 16" xfId="43259" xr:uid="{FC1ABFAC-AA12-4EE2-BDA0-44B7F59CC778}"/>
    <cellStyle name="Millares 2 5 17" xfId="49863" xr:uid="{2CC14955-295E-41C5-A058-E5A862FFB798}"/>
    <cellStyle name="Millares 2 5 2" xfId="509" xr:uid="{7C2AB363-CC8C-4842-83F2-3B30275FCDBF}"/>
    <cellStyle name="Millares 2 5 2 10" xfId="7120" xr:uid="{A11D20BE-3156-4137-B398-78D5DAD39C0C}"/>
    <cellStyle name="Millares 2 5 2 10 2" xfId="28623" xr:uid="{B5B185F8-2530-4E31-94CA-980DE4800E89}"/>
    <cellStyle name="Millares 2 5 2 11" xfId="8776" xr:uid="{3C6FDDAA-6C14-4792-8D54-08918025CACB}"/>
    <cellStyle name="Millares 2 5 2 11 2" xfId="30279" xr:uid="{6494B0F2-3132-4551-B423-0CC1582E6A25}"/>
    <cellStyle name="Millares 2 5 2 12" xfId="15412" xr:uid="{722752E7-591F-4213-B508-9CB88CABA607}"/>
    <cellStyle name="Millares 2 5 2 12 2" xfId="36915" xr:uid="{E4BC6EB1-78D4-4F84-8722-A29894811A73}"/>
    <cellStyle name="Millares 2 5 2 13" xfId="22017" xr:uid="{5A38DB8F-9731-4572-8A27-443740E71FF5}"/>
    <cellStyle name="Millares 2 5 2 14" xfId="43520" xr:uid="{53374353-DDA3-4CCC-8074-08F86519E03E}"/>
    <cellStyle name="Millares 2 5 2 15" xfId="50124" xr:uid="{4848D621-B4D2-4510-A261-5A70CF4C4F0D}"/>
    <cellStyle name="Millares 2 5 2 2" xfId="791" xr:uid="{BF89ED15-9B91-4FD2-A95F-898A130103E9}"/>
    <cellStyle name="Millares 2 5 2 2 10" xfId="15692" xr:uid="{99DB7066-D418-43EF-97AE-3173591C0196}"/>
    <cellStyle name="Millares 2 5 2 2 10 2" xfId="37195" xr:uid="{C3570F29-AC16-4EF6-8C0A-F0BDA623A872}"/>
    <cellStyle name="Millares 2 5 2 2 11" xfId="22297" xr:uid="{E1A5756C-D218-498E-8D5F-03F9E1D9B5CD}"/>
    <cellStyle name="Millares 2 5 2 2 12" xfId="43800" xr:uid="{04CEE91D-D81E-4D4F-B3A4-6429DE8D538B}"/>
    <cellStyle name="Millares 2 5 2 2 13" xfId="50404" xr:uid="{273971A3-2A02-4336-8B65-8AD70FC62237}"/>
    <cellStyle name="Millares 2 5 2 2 2" xfId="1737" xr:uid="{C8D4C12C-B6D3-43AE-B455-78E1529C2558}"/>
    <cellStyle name="Millares 2 5 2 2 2 2" xfId="4566" xr:uid="{C0DD38B8-FA87-467E-8772-075266DCDD43}"/>
    <cellStyle name="Millares 2 5 2 2 2 2 2" xfId="12832" xr:uid="{3F77CDAA-B335-4A1B-B287-F19709D7EF45}"/>
    <cellStyle name="Millares 2 5 2 2 2 2 2 2" xfId="34335" xr:uid="{42B586E3-B193-4EA6-8F12-5882838E0238}"/>
    <cellStyle name="Millares 2 5 2 2 2 2 3" xfId="19467" xr:uid="{262ACC6B-2EF0-4EB2-8292-F4AFF98B2AEC}"/>
    <cellStyle name="Millares 2 5 2 2 2 2 3 2" xfId="40970" xr:uid="{7D80E8D4-ADBD-40F8-B6F1-2F20F074D2F4}"/>
    <cellStyle name="Millares 2 5 2 2 2 2 4" xfId="26072" xr:uid="{F07DE71F-25D8-491E-B770-B2AE402B6AF9}"/>
    <cellStyle name="Millares 2 5 2 2 2 2 5" xfId="47575" xr:uid="{FECA8C01-B0EE-4B84-A3CE-FF69762FEDE6}"/>
    <cellStyle name="Millares 2 5 2 2 2 2 6" xfId="54179" xr:uid="{369A5170-09C5-4BB2-8459-DB71EA1968C4}"/>
    <cellStyle name="Millares 2 5 2 2 2 3" xfId="6705" xr:uid="{9615341C-EA8E-40F7-A19D-EA7CA8079C06}"/>
    <cellStyle name="Millares 2 5 2 2 2 3 2" xfId="14971" xr:uid="{A49A2FD8-D83C-4A8A-BE17-79F03B68172E}"/>
    <cellStyle name="Millares 2 5 2 2 2 3 2 2" xfId="36474" xr:uid="{BEFF2CBF-BC4A-44EA-A252-CA74E8449F8C}"/>
    <cellStyle name="Millares 2 5 2 2 2 3 3" xfId="21606" xr:uid="{4A9D9614-4351-461B-A6C0-0BB8CA8E1A2C}"/>
    <cellStyle name="Millares 2 5 2 2 2 3 3 2" xfId="43109" xr:uid="{55146488-EB4F-46ED-961D-C1C3F98158D5}"/>
    <cellStyle name="Millares 2 5 2 2 2 3 4" xfId="28211" xr:uid="{68A76A42-DCBB-41DD-B2BF-32DD8C981BF8}"/>
    <cellStyle name="Millares 2 5 2 2 2 3 5" xfId="49714" xr:uid="{F874479C-B1C7-4984-9126-50A8A108123D}"/>
    <cellStyle name="Millares 2 5 2 2 2 3 6" xfId="56318" xr:uid="{742BCBCE-9B81-4F8F-93F4-83C5CE353312}"/>
    <cellStyle name="Millares 2 5 2 2 2 4" xfId="8346" xr:uid="{365707AB-7210-4BBB-A2E0-E8759FB4BD97}"/>
    <cellStyle name="Millares 2 5 2 2 2 4 2" xfId="29849" xr:uid="{B40183F1-164D-4E7C-AE22-877C64E28CFC}"/>
    <cellStyle name="Millares 2 5 2 2 2 5" xfId="10003" xr:uid="{66259638-19DC-46CB-A0BB-4E3E12C92634}"/>
    <cellStyle name="Millares 2 5 2 2 2 5 2" xfId="31506" xr:uid="{5D7721CF-6E85-480F-A4DA-3A0373505371}"/>
    <cellStyle name="Millares 2 5 2 2 2 6" xfId="16638" xr:uid="{D2C0A3AB-3D22-4B3F-AB96-6F5759E90D84}"/>
    <cellStyle name="Millares 2 5 2 2 2 6 2" xfId="38141" xr:uid="{4039D800-26F5-4108-96CD-40C9BEAFBB93}"/>
    <cellStyle name="Millares 2 5 2 2 2 7" xfId="23243" xr:uid="{72BCBC26-288F-4A57-AA2B-1D97E4A28E81}"/>
    <cellStyle name="Millares 2 5 2 2 2 8" xfId="44746" xr:uid="{BC340E08-8CB3-4373-82EE-E1246A847135}"/>
    <cellStyle name="Millares 2 5 2 2 2 9" xfId="51350" xr:uid="{F878FB25-4BB1-431F-86B6-E79D35FDDFD8}"/>
    <cellStyle name="Millares 2 5 2 2 3" xfId="2424" xr:uid="{61ACAAFB-2BFF-4BCC-A453-1CA2D0D49EA2}"/>
    <cellStyle name="Millares 2 5 2 2 3 2" xfId="10690" xr:uid="{28791BF5-6745-4B0E-8E43-0C5EA128F173}"/>
    <cellStyle name="Millares 2 5 2 2 3 2 2" xfId="32193" xr:uid="{A6DAE063-CB42-432E-9506-CC13745E8DEB}"/>
    <cellStyle name="Millares 2 5 2 2 3 3" xfId="17325" xr:uid="{FCEBF966-ADF5-436C-BC61-B5BD840D6F09}"/>
    <cellStyle name="Millares 2 5 2 2 3 3 2" xfId="38828" xr:uid="{7535DD80-F947-4895-AC43-B925A50409AB}"/>
    <cellStyle name="Millares 2 5 2 2 3 4" xfId="23930" xr:uid="{8C2F8025-253A-419F-BA1D-351EBB9C734C}"/>
    <cellStyle name="Millares 2 5 2 2 3 5" xfId="45433" xr:uid="{5D92801B-BEB3-4179-AD75-165501A74D91}"/>
    <cellStyle name="Millares 2 5 2 2 3 6" xfId="52037" xr:uid="{FC3E094F-10B0-40BA-9E34-0A9777E68696}"/>
    <cellStyle name="Millares 2 5 2 2 4" xfId="2941" xr:uid="{27AC1516-9C2A-41D5-89CC-D86A4CC5BAE8}"/>
    <cellStyle name="Millares 2 5 2 2 4 2" xfId="11207" xr:uid="{49B3ED2A-DCA2-43B1-A9B0-94FC62E84D3C}"/>
    <cellStyle name="Millares 2 5 2 2 4 2 2" xfId="32710" xr:uid="{3383A778-4F07-4DBE-9DAD-4D470A40347A}"/>
    <cellStyle name="Millares 2 5 2 2 4 3" xfId="17842" xr:uid="{C4BEFB77-1E9E-4221-AA68-40A4C8E2A0B5}"/>
    <cellStyle name="Millares 2 5 2 2 4 3 2" xfId="39345" xr:uid="{F9D8D52A-8605-4677-ABD9-5CC8317DA06E}"/>
    <cellStyle name="Millares 2 5 2 2 4 4" xfId="24447" xr:uid="{0E05FFD7-3C8F-41A9-BA75-4536A827331C}"/>
    <cellStyle name="Millares 2 5 2 2 4 5" xfId="45950" xr:uid="{E2EA1DD7-93DE-44D1-BEF6-AE90B0ADA294}"/>
    <cellStyle name="Millares 2 5 2 2 4 6" xfId="52554" xr:uid="{3865E447-69EF-45E7-8478-984A810F1ADC}"/>
    <cellStyle name="Millares 2 5 2 2 5" xfId="3620" xr:uid="{7680DFF6-D14A-46DA-A4F3-B1D81A062B37}"/>
    <cellStyle name="Millares 2 5 2 2 5 2" xfId="11886" xr:uid="{BDC2E0B7-4739-4C89-AF72-3CA33083C710}"/>
    <cellStyle name="Millares 2 5 2 2 5 2 2" xfId="33389" xr:uid="{3B0C92A0-0DAC-432A-B847-DC594EBFD94B}"/>
    <cellStyle name="Millares 2 5 2 2 5 3" xfId="18521" xr:uid="{3B4504BE-12B8-4367-B1BA-83B53CA8924E}"/>
    <cellStyle name="Millares 2 5 2 2 5 3 2" xfId="40024" xr:uid="{E5003311-6FC7-4B2C-BD43-B163C8A60B19}"/>
    <cellStyle name="Millares 2 5 2 2 5 4" xfId="25126" xr:uid="{D736A213-1633-46F7-B2BA-91DCF2FED547}"/>
    <cellStyle name="Millares 2 5 2 2 5 5" xfId="46629" xr:uid="{2F3F3000-C710-4CC6-9104-55F464135DE6}"/>
    <cellStyle name="Millares 2 5 2 2 5 6" xfId="53233" xr:uid="{C2A0BBCA-9FDE-43D0-B88F-EB24C211AA63}"/>
    <cellStyle name="Millares 2 5 2 2 6" xfId="5085" xr:uid="{C270C0B8-2EFE-468B-9BC6-72DD36CCDCFE}"/>
    <cellStyle name="Millares 2 5 2 2 6 2" xfId="13351" xr:uid="{48C4086D-CFA5-45A8-A016-57FE8CFDCDB9}"/>
    <cellStyle name="Millares 2 5 2 2 6 2 2" xfId="34854" xr:uid="{F0661D50-6612-4394-A2C4-2AFE595BC870}"/>
    <cellStyle name="Millares 2 5 2 2 6 3" xfId="19986" xr:uid="{DB66642B-F564-46D3-9335-69AFAF780F26}"/>
    <cellStyle name="Millares 2 5 2 2 6 3 2" xfId="41489" xr:uid="{C4EF4FB9-ECF5-47C1-B0FE-E7AFCF831A2D}"/>
    <cellStyle name="Millares 2 5 2 2 6 4" xfId="26591" xr:uid="{FE661D13-6342-4094-8734-F6BA26422F3E}"/>
    <cellStyle name="Millares 2 5 2 2 6 5" xfId="48094" xr:uid="{ED726EA2-D4C8-42B8-AC09-A83F1F79F467}"/>
    <cellStyle name="Millares 2 5 2 2 6 6" xfId="54698" xr:uid="{5CA9A714-B484-4DB4-9BA9-F329ACB0CFE9}"/>
    <cellStyle name="Millares 2 5 2 2 7" xfId="5759" xr:uid="{116944C2-3E4F-46B1-8940-C32EA8B7F817}"/>
    <cellStyle name="Millares 2 5 2 2 7 2" xfId="14025" xr:uid="{E74EB802-30E1-4029-A98A-DEDB6D3CE525}"/>
    <cellStyle name="Millares 2 5 2 2 7 2 2" xfId="35528" xr:uid="{829DADFE-6FA0-4F55-842D-A52FCDDD2E25}"/>
    <cellStyle name="Millares 2 5 2 2 7 3" xfId="20660" xr:uid="{8F6DF12F-57C4-4F44-B6E4-65F2E9DB3D39}"/>
    <cellStyle name="Millares 2 5 2 2 7 3 2" xfId="42163" xr:uid="{70805DDD-0EC9-49D4-BFF0-1967D007270B}"/>
    <cellStyle name="Millares 2 5 2 2 7 4" xfId="27265" xr:uid="{8E7B73C8-2070-4079-8BB6-CECD0ACCD6D1}"/>
    <cellStyle name="Millares 2 5 2 2 7 5" xfId="48768" xr:uid="{AD1E973B-E13C-496F-B4B8-F8FCF5B8F7B8}"/>
    <cellStyle name="Millares 2 5 2 2 7 6" xfId="55372" xr:uid="{2500EC64-57D3-493C-BD5C-3C4A36E0DB1E}"/>
    <cellStyle name="Millares 2 5 2 2 8" xfId="7400" xr:uid="{64E6D1C7-953A-4FE8-8C2C-DCE4616ACC6E}"/>
    <cellStyle name="Millares 2 5 2 2 8 2" xfId="28903" xr:uid="{B941EDF2-05AD-4CF7-8800-9C38760857B7}"/>
    <cellStyle name="Millares 2 5 2 2 9" xfId="9057" xr:uid="{38C2E0D7-D724-4FD5-996F-6F6EA1370D86}"/>
    <cellStyle name="Millares 2 5 2 2 9 2" xfId="30560" xr:uid="{93F034FF-F14B-44CC-BC7D-97413DF7F864}"/>
    <cellStyle name="Millares 2 5 2 3" xfId="1061" xr:uid="{B8D8CD0E-C22B-4A68-B6C3-3F32A97C83CD}"/>
    <cellStyle name="Millares 2 5 2 3 2" xfId="3890" xr:uid="{BDE5058B-7BAF-440D-A32A-6A6C5E5538E0}"/>
    <cellStyle name="Millares 2 5 2 3 2 2" xfId="12156" xr:uid="{F9571FC0-C392-4561-8298-A20ECC8A8011}"/>
    <cellStyle name="Millares 2 5 2 3 2 2 2" xfId="33659" xr:uid="{3E302606-F0AD-440D-9906-CF33AD4FE2BD}"/>
    <cellStyle name="Millares 2 5 2 3 2 3" xfId="18791" xr:uid="{EE428BC6-6BD5-471A-9F10-B38671C8ECB6}"/>
    <cellStyle name="Millares 2 5 2 3 2 3 2" xfId="40294" xr:uid="{2A623943-C66A-4221-8350-B5F97F03054E}"/>
    <cellStyle name="Millares 2 5 2 3 2 4" xfId="25396" xr:uid="{BE280801-6A40-4AA0-9CBE-32B18A08AF38}"/>
    <cellStyle name="Millares 2 5 2 3 2 5" xfId="46899" xr:uid="{E2999B48-89C7-43DA-B36C-066BC1B9C487}"/>
    <cellStyle name="Millares 2 5 2 3 2 6" xfId="53503" xr:uid="{64C1C49F-EEEB-490C-BBB1-7A9E5221C09C}"/>
    <cellStyle name="Millares 2 5 2 3 3" xfId="6029" xr:uid="{1F590667-F727-4DAE-9BA2-9CA26042FD7F}"/>
    <cellStyle name="Millares 2 5 2 3 3 2" xfId="14295" xr:uid="{5CBA9B1B-5FA5-4718-BBA4-17EDFFD7E7B9}"/>
    <cellStyle name="Millares 2 5 2 3 3 2 2" xfId="35798" xr:uid="{145D7ADA-83DE-4C0C-AC05-C121F3D09C95}"/>
    <cellStyle name="Millares 2 5 2 3 3 3" xfId="20930" xr:uid="{48F63AEC-F83B-4393-8E54-59FAC66EF145}"/>
    <cellStyle name="Millares 2 5 2 3 3 3 2" xfId="42433" xr:uid="{4084F063-47D4-48F5-BAFC-736E6AEFC55A}"/>
    <cellStyle name="Millares 2 5 2 3 3 4" xfId="27535" xr:uid="{B269316C-6F21-4C77-863D-C3E809CE77B0}"/>
    <cellStyle name="Millares 2 5 2 3 3 5" xfId="49038" xr:uid="{6494F028-B758-436E-9D6D-ABD6795E7441}"/>
    <cellStyle name="Millares 2 5 2 3 3 6" xfId="55642" xr:uid="{51EE1AAA-3320-452E-9FC4-15C234C75115}"/>
    <cellStyle name="Millares 2 5 2 3 4" xfId="7670" xr:uid="{BE5154E5-133E-4017-AF56-014569F68990}"/>
    <cellStyle name="Millares 2 5 2 3 4 2" xfId="29173" xr:uid="{1332116C-FEDF-4944-B03B-43039B49C93F}"/>
    <cellStyle name="Millares 2 5 2 3 5" xfId="9327" xr:uid="{927F2A45-4396-457A-B114-66F2224E9623}"/>
    <cellStyle name="Millares 2 5 2 3 5 2" xfId="30830" xr:uid="{894E7B47-3CAE-41D6-9FF5-B05B1477497F}"/>
    <cellStyle name="Millares 2 5 2 3 6" xfId="15962" xr:uid="{B1947D9E-3ED4-409A-BA77-BF96D1BCE4F3}"/>
    <cellStyle name="Millares 2 5 2 3 6 2" xfId="37465" xr:uid="{3FDB254F-BE57-49B2-9C62-43FFDD62F42F}"/>
    <cellStyle name="Millares 2 5 2 3 7" xfId="22567" xr:uid="{283E7A5D-CCED-466B-B1CF-73617AD0D7EB}"/>
    <cellStyle name="Millares 2 5 2 3 8" xfId="44070" xr:uid="{4D62F3F4-A124-49F7-9A34-5DED179D651F}"/>
    <cellStyle name="Millares 2 5 2 3 9" xfId="50674" xr:uid="{445C8D04-E3CF-4EE5-A90B-3827C313BC19}"/>
    <cellStyle name="Millares 2 5 2 4" xfId="1457" xr:uid="{EEF6DC18-1127-4C02-B987-6020A29143BE}"/>
    <cellStyle name="Millares 2 5 2 4 2" xfId="4286" xr:uid="{F0A2A42A-916F-4666-8990-8C6FD06AB7CB}"/>
    <cellStyle name="Millares 2 5 2 4 2 2" xfId="12552" xr:uid="{F4461FE7-6CC1-4C62-A983-96355ACC5A04}"/>
    <cellStyle name="Millares 2 5 2 4 2 2 2" xfId="34055" xr:uid="{C41DDCAF-5D73-4BB0-9C92-8D1B870DD0DA}"/>
    <cellStyle name="Millares 2 5 2 4 2 3" xfId="19187" xr:uid="{29D9B0DE-137D-4450-A97F-0A7A235FE3BC}"/>
    <cellStyle name="Millares 2 5 2 4 2 3 2" xfId="40690" xr:uid="{AA90C263-07D3-47E4-A0A1-662764A10FA6}"/>
    <cellStyle name="Millares 2 5 2 4 2 4" xfId="25792" xr:uid="{74A8D78D-E39C-4287-A65C-A80A7C8DAD3B}"/>
    <cellStyle name="Millares 2 5 2 4 2 5" xfId="47295" xr:uid="{98DCD7B7-6663-4AFC-AA39-4AB13483B920}"/>
    <cellStyle name="Millares 2 5 2 4 2 6" xfId="53899" xr:uid="{AC9CE1C8-8899-492A-815D-1BC7ECC452EA}"/>
    <cellStyle name="Millares 2 5 2 4 3" xfId="6425" xr:uid="{606D5DC1-AE4B-4E9D-836E-7784FC812B28}"/>
    <cellStyle name="Millares 2 5 2 4 3 2" xfId="14691" xr:uid="{A8C08851-D284-4100-A563-55C598394756}"/>
    <cellStyle name="Millares 2 5 2 4 3 2 2" xfId="36194" xr:uid="{2A0D5ACE-51D3-4A0E-B8C8-8A203522A076}"/>
    <cellStyle name="Millares 2 5 2 4 3 3" xfId="21326" xr:uid="{F573735A-938D-480E-82AB-552E297230C7}"/>
    <cellStyle name="Millares 2 5 2 4 3 3 2" xfId="42829" xr:uid="{576291D6-2644-4632-9797-0C865F75D359}"/>
    <cellStyle name="Millares 2 5 2 4 3 4" xfId="27931" xr:uid="{C81B6E20-2301-4707-9773-7A2C09299E82}"/>
    <cellStyle name="Millares 2 5 2 4 3 5" xfId="49434" xr:uid="{F1FBA0E0-CAB8-4FA8-811F-0CC3F5FD859A}"/>
    <cellStyle name="Millares 2 5 2 4 3 6" xfId="56038" xr:uid="{F6E6E8CA-1534-4EAE-9D48-15D01834B360}"/>
    <cellStyle name="Millares 2 5 2 4 4" xfId="8066" xr:uid="{781AC911-20A8-4C40-99C9-D8D87E2E22AD}"/>
    <cellStyle name="Millares 2 5 2 4 4 2" xfId="29569" xr:uid="{179D2761-E47E-457E-A137-8010917B7CC3}"/>
    <cellStyle name="Millares 2 5 2 4 5" xfId="9723" xr:uid="{E9FEF7B0-DD98-4750-9EE6-39B2B7552A7F}"/>
    <cellStyle name="Millares 2 5 2 4 5 2" xfId="31226" xr:uid="{E52EBD1E-7C2D-4526-9BEB-242337D25760}"/>
    <cellStyle name="Millares 2 5 2 4 6" xfId="16358" xr:uid="{CE0E113D-6FDE-4AC1-A041-CBF5D3859294}"/>
    <cellStyle name="Millares 2 5 2 4 6 2" xfId="37861" xr:uid="{438D3990-DF6B-4CB1-B72C-A59E528D54D8}"/>
    <cellStyle name="Millares 2 5 2 4 7" xfId="22963" xr:uid="{C9B16CD6-4D40-4096-B2E5-912FFB0A350B}"/>
    <cellStyle name="Millares 2 5 2 4 8" xfId="44466" xr:uid="{73BBA024-8641-4AA2-BABB-7A178A9A7456}"/>
    <cellStyle name="Millares 2 5 2 4 9" xfId="51070" xr:uid="{7F53FBF2-DC4D-4A64-9BCB-4FA54C10656B}"/>
    <cellStyle name="Millares 2 5 2 5" xfId="2144" xr:uid="{9FE9E7C1-040F-4639-9C29-756518C351C0}"/>
    <cellStyle name="Millares 2 5 2 5 2" xfId="10410" xr:uid="{101AA13C-58DB-4543-994E-CF45C43E361C}"/>
    <cellStyle name="Millares 2 5 2 5 2 2" xfId="31913" xr:uid="{FE921765-169A-4033-ACCB-52AC6A3210A3}"/>
    <cellStyle name="Millares 2 5 2 5 3" xfId="17045" xr:uid="{E5DE1899-FFA9-4697-B1F5-3542427656EC}"/>
    <cellStyle name="Millares 2 5 2 5 3 2" xfId="38548" xr:uid="{D43674FD-EF9C-42C1-BA97-4B3EB53D1061}"/>
    <cellStyle name="Millares 2 5 2 5 4" xfId="23650" xr:uid="{B8DEBA83-1418-4EF9-B5A4-FAAEC3112494}"/>
    <cellStyle name="Millares 2 5 2 5 5" xfId="45153" xr:uid="{B22E8157-B103-46CA-9858-D3DA7AACC1A4}"/>
    <cellStyle name="Millares 2 5 2 5 6" xfId="51757" xr:uid="{D52A3F2B-8408-4B76-A804-1EDEDD87C027}"/>
    <cellStyle name="Millares 2 5 2 6" xfId="2692" xr:uid="{7EC645A7-32A3-43EC-94D8-2BB8A0368A8D}"/>
    <cellStyle name="Millares 2 5 2 6 2" xfId="10958" xr:uid="{0C7EE9A7-4AC9-4933-9EFD-32240B554423}"/>
    <cellStyle name="Millares 2 5 2 6 2 2" xfId="32461" xr:uid="{D3E8F262-B69D-4284-AC81-CC960353B24B}"/>
    <cellStyle name="Millares 2 5 2 6 3" xfId="17593" xr:uid="{2F6E9B42-410E-4F6D-A031-EBF59612F7E5}"/>
    <cellStyle name="Millares 2 5 2 6 3 2" xfId="39096" xr:uid="{45C159C2-4F86-4D7D-A11C-FA06EC3CBCBB}"/>
    <cellStyle name="Millares 2 5 2 6 4" xfId="24198" xr:uid="{90BD1BED-2B4F-4006-893E-5A4EE25EA219}"/>
    <cellStyle name="Millares 2 5 2 6 5" xfId="45701" xr:uid="{0D99FCB7-22E0-4F09-B29F-47D6E70E1FCE}"/>
    <cellStyle name="Millares 2 5 2 6 6" xfId="52305" xr:uid="{B24E6C5E-24BC-4F90-940F-8A437260D573}"/>
    <cellStyle name="Millares 2 5 2 7" xfId="3340" xr:uid="{D52BCFEF-5DFA-41E5-87B3-9A738046FA94}"/>
    <cellStyle name="Millares 2 5 2 7 2" xfId="11606" xr:uid="{7FB9C8D2-7B40-4054-A126-92EEDB2C2167}"/>
    <cellStyle name="Millares 2 5 2 7 2 2" xfId="33109" xr:uid="{AD09B63A-20FF-486A-8272-D25EE924C159}"/>
    <cellStyle name="Millares 2 5 2 7 3" xfId="18241" xr:uid="{4F8125A3-1EDC-43C0-A5EB-B09D4FF0A05E}"/>
    <cellStyle name="Millares 2 5 2 7 3 2" xfId="39744" xr:uid="{C00AF8E3-B905-49A8-8541-6EC2875E1539}"/>
    <cellStyle name="Millares 2 5 2 7 4" xfId="24846" xr:uid="{4E18D49A-9FE7-40C2-BC87-9AE1C4A3A436}"/>
    <cellStyle name="Millares 2 5 2 7 5" xfId="46349" xr:uid="{D1A91A86-D23F-438A-81A5-82B82B7351C5}"/>
    <cellStyle name="Millares 2 5 2 7 6" xfId="52953" xr:uid="{F94D6080-CE1E-4D83-80BB-0C6455371C6D}"/>
    <cellStyle name="Millares 2 5 2 8" xfId="4836" xr:uid="{85AAD458-49E4-46C7-A8D2-B9E5B0A5BC93}"/>
    <cellStyle name="Millares 2 5 2 8 2" xfId="13102" xr:uid="{D463FFBC-423C-48B6-9C33-9FF6DF665F01}"/>
    <cellStyle name="Millares 2 5 2 8 2 2" xfId="34605" xr:uid="{F76ABD97-25EA-41D3-8FF3-CCFBD4BD250C}"/>
    <cellStyle name="Millares 2 5 2 8 3" xfId="19737" xr:uid="{4441DA72-6037-46EE-92C5-8E09D54FC4F0}"/>
    <cellStyle name="Millares 2 5 2 8 3 2" xfId="41240" xr:uid="{C6AEB154-9ABC-4477-8B54-13A673FEF44B}"/>
    <cellStyle name="Millares 2 5 2 8 4" xfId="26342" xr:uid="{EF0E260D-F36D-4CBD-B968-84EB83A8D470}"/>
    <cellStyle name="Millares 2 5 2 8 5" xfId="47845" xr:uid="{9E6B5D94-0508-49FA-B5FB-410DC8F08C2E}"/>
    <cellStyle name="Millares 2 5 2 8 6" xfId="54449" xr:uid="{B2620D04-D52A-4E40-9E4A-EDD598B2FCEA}"/>
    <cellStyle name="Millares 2 5 2 9" xfId="5479" xr:uid="{934B9036-CF50-4267-8C6E-4081ADF31BF5}"/>
    <cellStyle name="Millares 2 5 2 9 2" xfId="13745" xr:uid="{8AAF47CC-8D18-4D38-BCBD-7A0F8A4CB8EB}"/>
    <cellStyle name="Millares 2 5 2 9 2 2" xfId="35248" xr:uid="{0C2A2E75-2BF7-46C6-BC1B-4CF5C6749472}"/>
    <cellStyle name="Millares 2 5 2 9 3" xfId="20380" xr:uid="{2265ECC7-CC13-4B34-8D83-91A6F5800822}"/>
    <cellStyle name="Millares 2 5 2 9 3 2" xfId="41883" xr:uid="{8BC39307-C3FF-48F3-ACF4-D2CCE9D80DCE}"/>
    <cellStyle name="Millares 2 5 2 9 4" xfId="26985" xr:uid="{68DB4E95-4CB2-4755-BC03-B9889C7FE803}"/>
    <cellStyle name="Millares 2 5 2 9 5" xfId="48488" xr:uid="{BAD25C02-66BC-408C-A165-6C941EFDAE1E}"/>
    <cellStyle name="Millares 2 5 2 9 6" xfId="55092" xr:uid="{78A99AC4-6AE6-40BF-A658-90B33EA0D390}"/>
    <cellStyle name="Millares 2 5 3" xfId="382" xr:uid="{A72CD79D-6E9E-4CEC-874B-7B0B9E2619C6}"/>
    <cellStyle name="Millares 2 5 3 10" xfId="15285" xr:uid="{F55F32D8-1B24-4044-A7F6-84E241BD635F}"/>
    <cellStyle name="Millares 2 5 3 10 2" xfId="36788" xr:uid="{797F459F-C73A-43D6-BDC2-F0ED5CCC9470}"/>
    <cellStyle name="Millares 2 5 3 11" xfId="21890" xr:uid="{513E50F4-07B7-4911-B5E7-369B2B6922A0}"/>
    <cellStyle name="Millares 2 5 3 12" xfId="43393" xr:uid="{8C4C0F61-9FB1-40F3-BA73-A024F86E015E}"/>
    <cellStyle name="Millares 2 5 3 13" xfId="49997" xr:uid="{7100734F-B52C-4E47-9940-74473E264732}"/>
    <cellStyle name="Millares 2 5 3 2" xfId="1330" xr:uid="{D312FE70-15C7-422F-9686-8DDFF0D75188}"/>
    <cellStyle name="Millares 2 5 3 2 2" xfId="4159" xr:uid="{255B0048-20CE-4F68-B573-988FA4768D1A}"/>
    <cellStyle name="Millares 2 5 3 2 2 2" xfId="12425" xr:uid="{1322378E-16FA-490B-A52B-E151618F4595}"/>
    <cellStyle name="Millares 2 5 3 2 2 2 2" xfId="33928" xr:uid="{1EA0D998-FAAB-4BA4-B4BE-6FF894707FBA}"/>
    <cellStyle name="Millares 2 5 3 2 2 3" xfId="19060" xr:uid="{37408502-2983-486B-A6C9-1AEB2C55FE2A}"/>
    <cellStyle name="Millares 2 5 3 2 2 3 2" xfId="40563" xr:uid="{67CCB360-1C98-46D1-8780-B35E67CA3322}"/>
    <cellStyle name="Millares 2 5 3 2 2 4" xfId="25665" xr:uid="{F2E86467-0053-416F-B596-D44ABE3BC987}"/>
    <cellStyle name="Millares 2 5 3 2 2 5" xfId="47168" xr:uid="{CA86C29F-5CCC-4485-A387-256542F34E9E}"/>
    <cellStyle name="Millares 2 5 3 2 2 6" xfId="53772" xr:uid="{22120796-0B8A-4C1B-97FE-4433AE5EDD6E}"/>
    <cellStyle name="Millares 2 5 3 2 3" xfId="6298" xr:uid="{2CD4E022-89C5-495E-8212-B53281110B29}"/>
    <cellStyle name="Millares 2 5 3 2 3 2" xfId="14564" xr:uid="{B208BDA1-614F-4E53-8473-E5CD4F21C616}"/>
    <cellStyle name="Millares 2 5 3 2 3 2 2" xfId="36067" xr:uid="{7F0EDE79-0B21-4D7F-B442-4C8919379A97}"/>
    <cellStyle name="Millares 2 5 3 2 3 3" xfId="21199" xr:uid="{983BBFB6-60DF-407F-A3D4-DA9EEB056D4C}"/>
    <cellStyle name="Millares 2 5 3 2 3 3 2" xfId="42702" xr:uid="{758822D4-0A9F-43A1-9B12-B1CD9E686DDF}"/>
    <cellStyle name="Millares 2 5 3 2 3 4" xfId="27804" xr:uid="{1A6D6379-4DE6-4345-AB39-813BE1253297}"/>
    <cellStyle name="Millares 2 5 3 2 3 5" xfId="49307" xr:uid="{14F2C442-FA0C-4EF2-97AE-3FBC8C88B88C}"/>
    <cellStyle name="Millares 2 5 3 2 3 6" xfId="55911" xr:uid="{7B18FF39-8B99-44D5-A30A-9AF237B1A2BA}"/>
    <cellStyle name="Millares 2 5 3 2 4" xfId="7939" xr:uid="{CCF8436D-6C03-4F5F-869F-54A94919CE87}"/>
    <cellStyle name="Millares 2 5 3 2 4 2" xfId="29442" xr:uid="{09352D41-F51F-4A3E-B70D-ABCF9A6D866D}"/>
    <cellStyle name="Millares 2 5 3 2 5" xfId="9596" xr:uid="{B6CDF14A-285A-4EDA-A675-65811E903451}"/>
    <cellStyle name="Millares 2 5 3 2 5 2" xfId="31099" xr:uid="{965E3C45-AEDD-4E47-85EA-B9A634AF8A7A}"/>
    <cellStyle name="Millares 2 5 3 2 6" xfId="16231" xr:uid="{495751B3-14F6-4BF1-A97B-FC5595E7DB3B}"/>
    <cellStyle name="Millares 2 5 3 2 6 2" xfId="37734" xr:uid="{F8A76BE1-1843-48FE-8B26-BF22B9C51A42}"/>
    <cellStyle name="Millares 2 5 3 2 7" xfId="22836" xr:uid="{4169055A-511E-4575-B3BC-BF7E1FAAF1CC}"/>
    <cellStyle name="Millares 2 5 3 2 8" xfId="44339" xr:uid="{FD08EA55-8203-49C9-8237-FEFCDA453986}"/>
    <cellStyle name="Millares 2 5 3 2 9" xfId="50943" xr:uid="{ED80A9A9-D27D-4870-A9FA-CFAFCED5A6BB}"/>
    <cellStyle name="Millares 2 5 3 3" xfId="2017" xr:uid="{48CD99DF-8E35-487F-B965-CFF776C39BE5}"/>
    <cellStyle name="Millares 2 5 3 3 2" xfId="10283" xr:uid="{BDF0C8FD-C084-4BA8-9520-4B8B4C785E5B}"/>
    <cellStyle name="Millares 2 5 3 3 2 2" xfId="31786" xr:uid="{D3C0E1E2-0EC4-4CD2-9E03-77CBA1ED3162}"/>
    <cellStyle name="Millares 2 5 3 3 3" xfId="16918" xr:uid="{870F0501-5561-42CB-81EC-C26D4A94BA4F}"/>
    <cellStyle name="Millares 2 5 3 3 3 2" xfId="38421" xr:uid="{2B406282-4644-4211-A526-68D3C083CBBA}"/>
    <cellStyle name="Millares 2 5 3 3 4" xfId="23523" xr:uid="{ED442901-9DC7-4270-88A6-B6DF2B734166}"/>
    <cellStyle name="Millares 2 5 3 3 5" xfId="45026" xr:uid="{CE4A0160-3DDF-4429-A0AA-4DF91BFC9A3B}"/>
    <cellStyle name="Millares 2 5 3 3 6" xfId="51630" xr:uid="{4AA426D8-DA5B-4E75-B15B-DA5D7A53A8BE}"/>
    <cellStyle name="Millares 2 5 3 4" xfId="2816" xr:uid="{687FB7EF-6384-4052-ABBC-4408B25501B7}"/>
    <cellStyle name="Millares 2 5 3 4 2" xfId="11082" xr:uid="{96B2040D-4489-472C-A7F9-BE237FC9DB54}"/>
    <cellStyle name="Millares 2 5 3 4 2 2" xfId="32585" xr:uid="{67000B1D-01D9-483F-BDEA-E07FAE13B3D1}"/>
    <cellStyle name="Millares 2 5 3 4 3" xfId="17717" xr:uid="{4C5AB99A-37A8-4603-8CFA-C87C635AB851}"/>
    <cellStyle name="Millares 2 5 3 4 3 2" xfId="39220" xr:uid="{FA1FFC1B-6EC8-4E3B-A31F-5E56EA9AED74}"/>
    <cellStyle name="Millares 2 5 3 4 4" xfId="24322" xr:uid="{C6C02C14-67AF-4E62-877A-7CD8AC82F6F3}"/>
    <cellStyle name="Millares 2 5 3 4 5" xfId="45825" xr:uid="{FCB57CE8-BEA0-41AD-9649-03C1C16DF7B9}"/>
    <cellStyle name="Millares 2 5 3 4 6" xfId="52429" xr:uid="{A5BEEC60-99F3-4550-9F13-CD0134208FFD}"/>
    <cellStyle name="Millares 2 5 3 5" xfId="3213" xr:uid="{25CB1D50-6833-481E-8658-5B690B97CE35}"/>
    <cellStyle name="Millares 2 5 3 5 2" xfId="11479" xr:uid="{FECCAA07-0420-4F07-B18B-BA259C5BD001}"/>
    <cellStyle name="Millares 2 5 3 5 2 2" xfId="32982" xr:uid="{2D1D06D3-76D9-447D-9B0E-0551C360E545}"/>
    <cellStyle name="Millares 2 5 3 5 3" xfId="18114" xr:uid="{A2D97B0C-5845-43E5-A9B2-35DAA47D52B8}"/>
    <cellStyle name="Millares 2 5 3 5 3 2" xfId="39617" xr:uid="{374E266D-91D1-4AF7-8C85-4069818EB1DB}"/>
    <cellStyle name="Millares 2 5 3 5 4" xfId="24719" xr:uid="{161A8F4D-F8E2-44DA-8618-079A37235113}"/>
    <cellStyle name="Millares 2 5 3 5 5" xfId="46222" xr:uid="{8492E467-D7FF-40DC-8459-2CD0494880DE}"/>
    <cellStyle name="Millares 2 5 3 5 6" xfId="52826" xr:uid="{64716E87-EAFF-4B29-9C58-FCC98614941B}"/>
    <cellStyle name="Millares 2 5 3 6" xfId="4960" xr:uid="{9FC3D67D-78F8-4723-8088-020303CD6C2D}"/>
    <cellStyle name="Millares 2 5 3 6 2" xfId="13226" xr:uid="{C2882E5E-C987-410F-80FB-58BFC136A7E2}"/>
    <cellStyle name="Millares 2 5 3 6 2 2" xfId="34729" xr:uid="{52A8B6DE-3E8C-4A14-B883-F484E1D527B5}"/>
    <cellStyle name="Millares 2 5 3 6 3" xfId="19861" xr:uid="{56EED60E-132A-4228-892E-47F85910BA68}"/>
    <cellStyle name="Millares 2 5 3 6 3 2" xfId="41364" xr:uid="{F1D00792-3E19-40F8-9244-647B9A887A8D}"/>
    <cellStyle name="Millares 2 5 3 6 4" xfId="26466" xr:uid="{58D2C0C6-399A-49A8-9187-EE723518DEC7}"/>
    <cellStyle name="Millares 2 5 3 6 5" xfId="47969" xr:uid="{0A844191-EBF2-43DA-950A-1A65A7B524DF}"/>
    <cellStyle name="Millares 2 5 3 6 6" xfId="54573" xr:uid="{5E20F4B7-15EC-40BE-8E37-E4BB9BFDE07F}"/>
    <cellStyle name="Millares 2 5 3 7" xfId="5352" xr:uid="{4BBCA8F5-31DE-4DFF-BBD7-2EE4A53F49AD}"/>
    <cellStyle name="Millares 2 5 3 7 2" xfId="13618" xr:uid="{D6864F3A-A50D-46D8-AF44-7762D991194A}"/>
    <cellStyle name="Millares 2 5 3 7 2 2" xfId="35121" xr:uid="{414AD9A0-01A1-4968-A25C-AEE72AAF6825}"/>
    <cellStyle name="Millares 2 5 3 7 3" xfId="20253" xr:uid="{F8B57FEA-E2D1-4EFB-A4CF-6FBFC2D36D51}"/>
    <cellStyle name="Millares 2 5 3 7 3 2" xfId="41756" xr:uid="{BCE9047A-5ADF-4D69-9347-10AAF1531190}"/>
    <cellStyle name="Millares 2 5 3 7 4" xfId="26858" xr:uid="{55129818-7B9B-4EB1-81D4-2A81B83B9CCF}"/>
    <cellStyle name="Millares 2 5 3 7 5" xfId="48361" xr:uid="{377CF19B-90DC-4044-B470-B89B15B917D9}"/>
    <cellStyle name="Millares 2 5 3 7 6" xfId="54965" xr:uid="{58DF3F62-CDB1-476D-B720-138DC87D83C5}"/>
    <cellStyle name="Millares 2 5 3 8" xfId="6993" xr:uid="{10F3E6C0-A7FF-4C57-B968-6C00AF400060}"/>
    <cellStyle name="Millares 2 5 3 8 2" xfId="28496" xr:uid="{3BB7D664-7D41-4C10-9AC1-8F107EC9422B}"/>
    <cellStyle name="Millares 2 5 3 9" xfId="8649" xr:uid="{6E05B975-51D5-4109-A02E-EF51F954DECC}"/>
    <cellStyle name="Millares 2 5 3 9 2" xfId="30152" xr:uid="{7B4A8DA5-39B4-4AFB-8DE7-3B6440AA701B}"/>
    <cellStyle name="Millares 2 5 4" xfId="666" xr:uid="{E376ACED-8D6B-4C02-BB89-5469269AEEAE}"/>
    <cellStyle name="Millares 2 5 4 10" xfId="43675" xr:uid="{5D6FCCA8-3FB5-420B-9D2D-6329E6500738}"/>
    <cellStyle name="Millares 2 5 4 11" xfId="50279" xr:uid="{0FFD0BEA-6DA1-4013-9F4D-B456C4EE1AF9}"/>
    <cellStyle name="Millares 2 5 4 2" xfId="1612" xr:uid="{89933DCF-8CBF-433B-AEB2-6B6C1C2DD8F3}"/>
    <cellStyle name="Millares 2 5 4 2 2" xfId="4441" xr:uid="{0790FD80-DC89-409B-B30B-692A2EAE53D1}"/>
    <cellStyle name="Millares 2 5 4 2 2 2" xfId="12707" xr:uid="{4E0D4105-97ED-4A6D-9A88-25121BED2789}"/>
    <cellStyle name="Millares 2 5 4 2 2 2 2" xfId="34210" xr:uid="{FFDE8383-BCA6-4A96-9B4D-AA673190E2EF}"/>
    <cellStyle name="Millares 2 5 4 2 2 3" xfId="19342" xr:uid="{87EE5C92-CB24-4F6F-8142-94DCE627C1BF}"/>
    <cellStyle name="Millares 2 5 4 2 2 3 2" xfId="40845" xr:uid="{BDF19453-6241-48EA-8E2A-510DA43E5F59}"/>
    <cellStyle name="Millares 2 5 4 2 2 4" xfId="25947" xr:uid="{8118DDC2-6CBD-42D9-9D1A-543C763E22D6}"/>
    <cellStyle name="Millares 2 5 4 2 2 5" xfId="47450" xr:uid="{42AECC04-97E4-4D1A-B406-C450B11553A6}"/>
    <cellStyle name="Millares 2 5 4 2 2 6" xfId="54054" xr:uid="{3CEC0998-08D5-4F9C-BDC1-BCF0714A30FB}"/>
    <cellStyle name="Millares 2 5 4 2 3" xfId="6580" xr:uid="{4B2E3903-097C-48E3-BE2D-E612FE575CE4}"/>
    <cellStyle name="Millares 2 5 4 2 3 2" xfId="14846" xr:uid="{45704600-98FA-4C5B-85A8-66271925A7C0}"/>
    <cellStyle name="Millares 2 5 4 2 3 2 2" xfId="36349" xr:uid="{FB017913-0BB6-415F-B376-9FE7A8C42E1A}"/>
    <cellStyle name="Millares 2 5 4 2 3 3" xfId="21481" xr:uid="{893D2CB2-C62E-4DBB-92E9-A9EAC534F013}"/>
    <cellStyle name="Millares 2 5 4 2 3 3 2" xfId="42984" xr:uid="{5A671A5A-47BA-4493-BBB4-0A2C24DFEE89}"/>
    <cellStyle name="Millares 2 5 4 2 3 4" xfId="28086" xr:uid="{8F73DA25-2795-444F-A8AA-203C9639EFBE}"/>
    <cellStyle name="Millares 2 5 4 2 3 5" xfId="49589" xr:uid="{29E4226A-098B-42B7-91DE-3837AE59C019}"/>
    <cellStyle name="Millares 2 5 4 2 3 6" xfId="56193" xr:uid="{2E381867-AB1C-45AB-86C2-39EFB2EBD427}"/>
    <cellStyle name="Millares 2 5 4 2 4" xfId="8221" xr:uid="{32EE7BB2-8371-4881-86A2-7BB52B7BDC0A}"/>
    <cellStyle name="Millares 2 5 4 2 4 2" xfId="29724" xr:uid="{A390D37C-7367-4411-9ED8-E5E35CB66C1E}"/>
    <cellStyle name="Millares 2 5 4 2 5" xfId="9878" xr:uid="{3F33A72F-7A2F-41B5-AE58-3D801A9B1203}"/>
    <cellStyle name="Millares 2 5 4 2 5 2" xfId="31381" xr:uid="{B7C612E9-CB3A-4F13-861E-F106A44456A4}"/>
    <cellStyle name="Millares 2 5 4 2 6" xfId="16513" xr:uid="{B114D726-1040-457F-AB9B-80B73D5A09E4}"/>
    <cellStyle name="Millares 2 5 4 2 6 2" xfId="38016" xr:uid="{963BB3EA-9E25-41A2-AECB-452B92651B87}"/>
    <cellStyle name="Millares 2 5 4 2 7" xfId="23118" xr:uid="{408965F9-C223-46F9-BEDE-F02FF7497245}"/>
    <cellStyle name="Millares 2 5 4 2 8" xfId="44621" xr:uid="{F3CBDBED-562F-43F8-9B2D-5682BDE833A8}"/>
    <cellStyle name="Millares 2 5 4 2 9" xfId="51225" xr:uid="{50E7BE21-0B54-453D-9F3C-4DA6F7C40212}"/>
    <cellStyle name="Millares 2 5 4 3" xfId="2299" xr:uid="{AB8C850D-95A7-47C0-AB4A-AC789CB60444}"/>
    <cellStyle name="Millares 2 5 4 3 2" xfId="10565" xr:uid="{A3D7A3C9-B7D3-4A34-AE82-1846E5B7A01B}"/>
    <cellStyle name="Millares 2 5 4 3 2 2" xfId="32068" xr:uid="{14DDEE61-7082-4436-AB4E-C66DADC350F9}"/>
    <cellStyle name="Millares 2 5 4 3 3" xfId="17200" xr:uid="{1BECE157-B44B-4FEB-937F-89038F51970C}"/>
    <cellStyle name="Millares 2 5 4 3 3 2" xfId="38703" xr:uid="{F1C3E4CB-3BB7-466A-91CE-FE3C4F62BF19}"/>
    <cellStyle name="Millares 2 5 4 3 4" xfId="23805" xr:uid="{4004DB79-5C64-4AEB-AC82-35BA42621F18}"/>
    <cellStyle name="Millares 2 5 4 3 5" xfId="45308" xr:uid="{1A56C526-5433-414E-ADED-E53F1FD90033}"/>
    <cellStyle name="Millares 2 5 4 3 6" xfId="51912" xr:uid="{F5C22511-0BC5-4394-BBFB-6ACCEF08BD71}"/>
    <cellStyle name="Millares 2 5 4 4" xfId="3495" xr:uid="{911A7F3F-00B3-448B-8FCA-3D8B84F2232F}"/>
    <cellStyle name="Millares 2 5 4 4 2" xfId="11761" xr:uid="{5297A29B-362B-4339-ADCA-68B63C8374FF}"/>
    <cellStyle name="Millares 2 5 4 4 2 2" xfId="33264" xr:uid="{CED80CC0-5FB0-4168-AF4F-DF6DA9A853BF}"/>
    <cellStyle name="Millares 2 5 4 4 3" xfId="18396" xr:uid="{5E49617E-FCCF-4AB1-B3F2-6591CAE7F167}"/>
    <cellStyle name="Millares 2 5 4 4 3 2" xfId="39899" xr:uid="{1F2B6B14-F2DE-412C-9828-27C9EFA012A3}"/>
    <cellStyle name="Millares 2 5 4 4 4" xfId="25001" xr:uid="{2797AAD7-E1C7-4B1E-B359-C6BC8D0A0F32}"/>
    <cellStyle name="Millares 2 5 4 4 5" xfId="46504" xr:uid="{BC95CD90-497C-4ECB-8A1D-ECEB286C2A46}"/>
    <cellStyle name="Millares 2 5 4 4 6" xfId="53108" xr:uid="{864C8336-6D97-4B96-894B-FF52F1B283EF}"/>
    <cellStyle name="Millares 2 5 4 5" xfId="5634" xr:uid="{F1557349-09D6-4DBB-A2ED-A58AC8FA77A4}"/>
    <cellStyle name="Millares 2 5 4 5 2" xfId="13900" xr:uid="{DAA37CA8-9A78-4823-BBB0-B5AC649F7EF9}"/>
    <cellStyle name="Millares 2 5 4 5 2 2" xfId="35403" xr:uid="{FD984B51-F074-4766-9E03-1FA6D2A12877}"/>
    <cellStyle name="Millares 2 5 4 5 3" xfId="20535" xr:uid="{9CBA6561-F890-4A27-AE66-9B992A99F28D}"/>
    <cellStyle name="Millares 2 5 4 5 3 2" xfId="42038" xr:uid="{62853828-6242-4CCD-9038-3C0106E9FA49}"/>
    <cellStyle name="Millares 2 5 4 5 4" xfId="27140" xr:uid="{0A75FF9C-2246-4402-A1CF-F07FF1F90CD4}"/>
    <cellStyle name="Millares 2 5 4 5 5" xfId="48643" xr:uid="{A3C2A6FE-36FA-4EDA-97FA-F8E496F72845}"/>
    <cellStyle name="Millares 2 5 4 5 6" xfId="55247" xr:uid="{C3857E00-5D11-4D5F-A38A-E2815BFA0DA0}"/>
    <cellStyle name="Millares 2 5 4 6" xfId="7275" xr:uid="{2D53CAA7-5F1D-4ABD-AFF8-03F55DCC3071}"/>
    <cellStyle name="Millares 2 5 4 6 2" xfId="28778" xr:uid="{ACD9BEA5-7FE1-4A1E-B2ED-66BE2B805D5F}"/>
    <cellStyle name="Millares 2 5 4 7" xfId="8932" xr:uid="{785C07D2-2E8B-462C-A6B2-D44BAEF46BF1}"/>
    <cellStyle name="Millares 2 5 4 7 2" xfId="30435" xr:uid="{3439B92C-9BAF-4FBA-84F3-F04D550A092F}"/>
    <cellStyle name="Millares 2 5 4 8" xfId="15567" xr:uid="{F50A144E-5D38-4FC1-97CD-23E018FE7020}"/>
    <cellStyle name="Millares 2 5 4 8 2" xfId="37070" xr:uid="{3E0348C7-99A7-428B-8359-B62897C3EC81}"/>
    <cellStyle name="Millares 2 5 4 9" xfId="22172" xr:uid="{59A67DF0-A966-4BAF-8255-F5420C5DDD33}"/>
    <cellStyle name="Millares 2 5 5" xfId="934" xr:uid="{D70BD151-A2B7-4A4B-BF8E-C8AEE2864420}"/>
    <cellStyle name="Millares 2 5 5 2" xfId="3763" xr:uid="{E841CC0A-7C4B-4048-8848-102BF7306155}"/>
    <cellStyle name="Millares 2 5 5 2 2" xfId="12029" xr:uid="{A4C12107-CA34-4884-8E40-B04CFCEC4F57}"/>
    <cellStyle name="Millares 2 5 5 2 2 2" xfId="33532" xr:uid="{8978C144-5FD8-44E1-BEEC-E580F63DBDAB}"/>
    <cellStyle name="Millares 2 5 5 2 3" xfId="18664" xr:uid="{C4EFED67-1570-4FFA-A84B-8422F37A02D9}"/>
    <cellStyle name="Millares 2 5 5 2 3 2" xfId="40167" xr:uid="{2BD81D00-924D-43D5-9AA8-70638702D5B2}"/>
    <cellStyle name="Millares 2 5 5 2 4" xfId="25269" xr:uid="{F7BF1484-FE30-45EF-9044-D3EDE0445947}"/>
    <cellStyle name="Millares 2 5 5 2 5" xfId="46772" xr:uid="{50469141-FC94-4EDF-9A2E-02C533826516}"/>
    <cellStyle name="Millares 2 5 5 2 6" xfId="53376" xr:uid="{DE64AAC0-38CE-47F7-8FA9-2D67EC751B3A}"/>
    <cellStyle name="Millares 2 5 5 3" xfId="5902" xr:uid="{BE1BA2FC-92AC-4A52-A0AA-70975D86E7EF}"/>
    <cellStyle name="Millares 2 5 5 3 2" xfId="14168" xr:uid="{7132E679-0D8C-4DAD-81F7-7DFAA22599B8}"/>
    <cellStyle name="Millares 2 5 5 3 2 2" xfId="35671" xr:uid="{ABED51E0-0AC9-4EEE-8271-18635892B449}"/>
    <cellStyle name="Millares 2 5 5 3 3" xfId="20803" xr:uid="{AACB037D-BD02-457C-82ED-16B8511A53C6}"/>
    <cellStyle name="Millares 2 5 5 3 3 2" xfId="42306" xr:uid="{E885E12A-6308-41D6-B728-A8D70FCE1C62}"/>
    <cellStyle name="Millares 2 5 5 3 4" xfId="27408" xr:uid="{D6F3B415-71BD-48CF-8015-C0FDCF9E7E0D}"/>
    <cellStyle name="Millares 2 5 5 3 5" xfId="48911" xr:uid="{775FB7EB-387E-4562-9845-C6652472CBC5}"/>
    <cellStyle name="Millares 2 5 5 3 6" xfId="55515" xr:uid="{F394B68D-8A96-4591-BD13-6E72BCE9C036}"/>
    <cellStyle name="Millares 2 5 5 4" xfId="7543" xr:uid="{7FBAC6B9-D991-48D2-8798-85D4850F0E08}"/>
    <cellStyle name="Millares 2 5 5 4 2" xfId="29046" xr:uid="{11094195-AD83-4E8C-8A14-8AD4128DE687}"/>
    <cellStyle name="Millares 2 5 5 5" xfId="9200" xr:uid="{F2AC7F08-39F7-4447-B5AD-65B2F6EA172A}"/>
    <cellStyle name="Millares 2 5 5 5 2" xfId="30703" xr:uid="{83273829-FA28-4963-94F0-4A491059DC48}"/>
    <cellStyle name="Millares 2 5 5 6" xfId="15835" xr:uid="{1CE3DA91-89FA-47EE-93ED-3A25B583EE8E}"/>
    <cellStyle name="Millares 2 5 5 6 2" xfId="37338" xr:uid="{F633A272-18D9-4310-99FB-E2647C9F02E5}"/>
    <cellStyle name="Millares 2 5 5 7" xfId="22440" xr:uid="{AB97DB7D-40D2-41A4-8E46-9E6F30E04E28}"/>
    <cellStyle name="Millares 2 5 5 8" xfId="43943" xr:uid="{3B6E566E-5E2E-43A4-952F-3B94C53773D8}"/>
    <cellStyle name="Millares 2 5 5 9" xfId="50547" xr:uid="{D9DF0FC4-87EB-4EC9-97ED-740697070BD0}"/>
    <cellStyle name="Millares 2 5 6" xfId="1195" xr:uid="{B93F9AE8-A6C3-4096-BE0A-12B3E29D8CFB}"/>
    <cellStyle name="Millares 2 5 6 2" xfId="4024" xr:uid="{E7C4F904-53BE-437A-A1F0-7584F61A5BC4}"/>
    <cellStyle name="Millares 2 5 6 2 2" xfId="12290" xr:uid="{A40047C8-208C-4721-A4C6-41A43D074F0F}"/>
    <cellStyle name="Millares 2 5 6 2 2 2" xfId="33793" xr:uid="{9EE1EEFB-00D1-40F3-8C3A-196D16CCF5A7}"/>
    <cellStyle name="Millares 2 5 6 2 3" xfId="18925" xr:uid="{17B37ABE-6F92-4FFD-A389-32A29079E2BF}"/>
    <cellStyle name="Millares 2 5 6 2 3 2" xfId="40428" xr:uid="{675E1861-C3DB-4928-94D8-4BD6AE261EF5}"/>
    <cellStyle name="Millares 2 5 6 2 4" xfId="25530" xr:uid="{B7D93546-FB36-4C73-BECA-4A7BD5007A80}"/>
    <cellStyle name="Millares 2 5 6 2 5" xfId="47033" xr:uid="{5EEE4F1A-F7B3-4922-ADA7-AA42123C181B}"/>
    <cellStyle name="Millares 2 5 6 2 6" xfId="53637" xr:uid="{4405E8FA-BA0E-4BD6-861E-FC64AAA14DF0}"/>
    <cellStyle name="Millares 2 5 6 3" xfId="6163" xr:uid="{2D123577-D350-43EA-A766-FE70BAB0581E}"/>
    <cellStyle name="Millares 2 5 6 3 2" xfId="14429" xr:uid="{9A201AF2-40DE-4853-BC85-4595149DF22E}"/>
    <cellStyle name="Millares 2 5 6 3 2 2" xfId="35932" xr:uid="{8ACB4D80-5F01-4061-BDAD-3AB69C0B43EB}"/>
    <cellStyle name="Millares 2 5 6 3 3" xfId="21064" xr:uid="{F67C5826-9E21-447F-B079-8F951F9A8059}"/>
    <cellStyle name="Millares 2 5 6 3 3 2" xfId="42567" xr:uid="{61887DA3-1E49-451A-86EA-4B2250C6CD1C}"/>
    <cellStyle name="Millares 2 5 6 3 4" xfId="27669" xr:uid="{D102DDBB-7E35-4671-82C0-93AC07F45EAE}"/>
    <cellStyle name="Millares 2 5 6 3 5" xfId="49172" xr:uid="{4F6491DF-34FD-4F8A-9594-01A2C86F3CE0}"/>
    <cellStyle name="Millares 2 5 6 3 6" xfId="55776" xr:uid="{851BE59F-7A5D-4AED-8EA4-4B8C04E96E5A}"/>
    <cellStyle name="Millares 2 5 6 4" xfId="7804" xr:uid="{2A128D37-4ABE-408E-B130-B9C38540C5FF}"/>
    <cellStyle name="Millares 2 5 6 4 2" xfId="29307" xr:uid="{DD19882E-006B-4D1E-89C2-F2030EE91A20}"/>
    <cellStyle name="Millares 2 5 6 5" xfId="9461" xr:uid="{3EE3405F-C413-40AD-8C86-2A608D55776A}"/>
    <cellStyle name="Millares 2 5 6 5 2" xfId="30964" xr:uid="{8AFC8E35-F70B-4857-949D-B0A18A1042DE}"/>
    <cellStyle name="Millares 2 5 6 6" xfId="16096" xr:uid="{FF4FB4A1-2A29-4B47-B4D9-0DADB3BBF62E}"/>
    <cellStyle name="Millares 2 5 6 6 2" xfId="37599" xr:uid="{57209C47-399D-41BA-AEF7-1F9E01BB3545}"/>
    <cellStyle name="Millares 2 5 6 7" xfId="22701" xr:uid="{9B316230-CDD0-42D1-A5FD-1A199CD65421}"/>
    <cellStyle name="Millares 2 5 6 8" xfId="44204" xr:uid="{FBFEBD81-BD52-4FC6-98F8-746D28C29452}"/>
    <cellStyle name="Millares 2 5 6 9" xfId="50808" xr:uid="{3EB2AE88-895B-42EB-B88A-0FDEBB2B4394}"/>
    <cellStyle name="Millares 2 5 7" xfId="1883" xr:uid="{F0729FF5-63C9-49A2-B381-294701472B38}"/>
    <cellStyle name="Millares 2 5 7 2" xfId="10149" xr:uid="{28B7B21B-BD91-41E6-8C4F-30CE3641C7BC}"/>
    <cellStyle name="Millares 2 5 7 2 2" xfId="31652" xr:uid="{34206294-B7BB-4C51-986A-97378AED01C7}"/>
    <cellStyle name="Millares 2 5 7 3" xfId="16784" xr:uid="{380883CD-2DBB-4739-AB9D-8D07D357C1E6}"/>
    <cellStyle name="Millares 2 5 7 3 2" xfId="38287" xr:uid="{94550F09-7ABF-46ED-BB76-B8F44AA89214}"/>
    <cellStyle name="Millares 2 5 7 4" xfId="23389" xr:uid="{68B1A58B-C7A6-4370-9EB0-EB4367A7C508}"/>
    <cellStyle name="Millares 2 5 7 5" xfId="44892" xr:uid="{980A6BD6-B4E6-472C-836B-BE8B21602779}"/>
    <cellStyle name="Millares 2 5 7 6" xfId="51496" xr:uid="{313BEED2-BE93-439F-936A-59E6F06729EA}"/>
    <cellStyle name="Millares 2 5 8" xfId="2568" xr:uid="{E09A8C8D-1782-474E-9FB6-F5986BA86E25}"/>
    <cellStyle name="Millares 2 5 8 2" xfId="10834" xr:uid="{6AFED92E-5D14-4E16-B536-5E24DD60784C}"/>
    <cellStyle name="Millares 2 5 8 2 2" xfId="32337" xr:uid="{C406541B-85D4-4E9C-92D5-55C571CFFD67}"/>
    <cellStyle name="Millares 2 5 8 3" xfId="17469" xr:uid="{7D43E170-898E-47ED-9634-40D5CD166904}"/>
    <cellStyle name="Millares 2 5 8 3 2" xfId="38972" xr:uid="{CC7C34AB-35B8-4E80-BCAF-B6F3EF3571FF}"/>
    <cellStyle name="Millares 2 5 8 4" xfId="24074" xr:uid="{98693F8B-41B3-4860-8DC6-77B1DCFB35EB}"/>
    <cellStyle name="Millares 2 5 8 5" xfId="45577" xr:uid="{8D09C13C-9736-44BC-90D3-2D39080AD4B9}"/>
    <cellStyle name="Millares 2 5 8 6" xfId="52181" xr:uid="{5BA617A5-2BCE-4D1F-9DB3-C41410B92DE5}"/>
    <cellStyle name="Millares 2 5 9" xfId="3079" xr:uid="{E96F1616-1CA2-4E0F-9981-7044D8765642}"/>
    <cellStyle name="Millares 2 5 9 2" xfId="11345" xr:uid="{3C104A90-E64D-4042-9BAB-F8534BA7CA9A}"/>
    <cellStyle name="Millares 2 5 9 2 2" xfId="32848" xr:uid="{43AE37B6-A28C-4119-AAE0-3F0DFF35CD67}"/>
    <cellStyle name="Millares 2 5 9 3" xfId="17980" xr:uid="{9B6F7FD2-849E-43E9-8DA9-C5F67E3A109D}"/>
    <cellStyle name="Millares 2 5 9 3 2" xfId="39483" xr:uid="{B75A55E8-BA40-4C20-B44E-328E43D58C86}"/>
    <cellStyle name="Millares 2 5 9 4" xfId="24585" xr:uid="{2CC41386-635B-486E-9FAC-CDF5746E2639}"/>
    <cellStyle name="Millares 2 5 9 5" xfId="46088" xr:uid="{CD95F47C-673C-4BB0-A341-F4D9B6C609D7}"/>
    <cellStyle name="Millares 2 5 9 6" xfId="52692" xr:uid="{CF69C4C3-02F5-464F-A7BC-6D25C484E2BB}"/>
    <cellStyle name="Millares 2 6" xfId="142" xr:uid="{2096DE2A-0D05-4A7B-8AA7-9F46F9B430FB}"/>
    <cellStyle name="Millares 2 6 10" xfId="4679" xr:uid="{6D262BFF-2AC4-4CD6-B4F9-B494D88AB016}"/>
    <cellStyle name="Millares 2 6 10 2" xfId="12945" xr:uid="{048C880E-DC67-4E2A-9A65-ED92561C808D}"/>
    <cellStyle name="Millares 2 6 10 2 2" xfId="34448" xr:uid="{BACDCAFA-5E3C-4C6C-AAD4-4BAEF3B30EBD}"/>
    <cellStyle name="Millares 2 6 10 3" xfId="19580" xr:uid="{15253F6C-685B-4B86-8F48-7B7EF695F1A8}"/>
    <cellStyle name="Millares 2 6 10 3 2" xfId="41083" xr:uid="{FC8D9FC9-7209-425C-BDAF-6E7CDD34CB70}"/>
    <cellStyle name="Millares 2 6 10 4" xfId="26185" xr:uid="{008F2A63-59D0-4F19-925C-C91288DA1858}"/>
    <cellStyle name="Millares 2 6 10 5" xfId="47688" xr:uid="{C8D0FCF7-817E-46C3-8182-3BAD744D5EB1}"/>
    <cellStyle name="Millares 2 6 10 6" xfId="54292" xr:uid="{6C6CED79-04F0-447B-BE79-F9C2A8C3CFE0}"/>
    <cellStyle name="Millares 2 6 11" xfId="5182" xr:uid="{9EB5A866-7710-49B8-8907-71A0681115C3}"/>
    <cellStyle name="Millares 2 6 11 2" xfId="13448" xr:uid="{5D185FE4-F29E-45E7-820F-662638E2421E}"/>
    <cellStyle name="Millares 2 6 11 2 2" xfId="34951" xr:uid="{1BBC6817-2679-403B-A908-199ED3C1BC8B}"/>
    <cellStyle name="Millares 2 6 11 3" xfId="20083" xr:uid="{47C99D3C-BE40-44FF-A0DD-6FF38602BEEE}"/>
    <cellStyle name="Millares 2 6 11 3 2" xfId="41586" xr:uid="{E24173AD-CD3D-4EF1-AC06-2CA355836B74}"/>
    <cellStyle name="Millares 2 6 11 4" xfId="26688" xr:uid="{69640061-45F9-4B5B-A25E-D2E14C814E18}"/>
    <cellStyle name="Millares 2 6 11 5" xfId="48191" xr:uid="{24AE2E8A-C6D9-45BF-8CD0-97C554774A34}"/>
    <cellStyle name="Millares 2 6 11 6" xfId="54795" xr:uid="{D85A01F5-2385-4C3A-8CF6-8B3B695121A1}"/>
    <cellStyle name="Millares 2 6 12" xfId="6823" xr:uid="{4F0647BC-A1AC-4371-8753-63BB7B87F6E1}"/>
    <cellStyle name="Millares 2 6 12 2" xfId="28326" xr:uid="{56460814-9726-482B-9C29-3ACFB9ACC60A}"/>
    <cellStyle name="Millares 2 6 13" xfId="8477" xr:uid="{CE7A3FB3-03C1-4B05-BF7A-BCBE5B9FC969}"/>
    <cellStyle name="Millares 2 6 13 2" xfId="29980" xr:uid="{F0B38310-41FB-498B-BD0C-78FBC2936E8C}"/>
    <cellStyle name="Millares 2 6 14" xfId="15116" xr:uid="{F3DBD793-20F6-49FE-B39D-9164BCE44F84}"/>
    <cellStyle name="Millares 2 6 14 2" xfId="36619" xr:uid="{7E1AE115-B333-403A-91DD-5283B91ADFB5}"/>
    <cellStyle name="Millares 2 6 15" xfId="21721" xr:uid="{9D8C07DB-6091-496A-A94A-805670DD12AA}"/>
    <cellStyle name="Millares 2 6 16" xfId="43224" xr:uid="{49AA6082-758F-4211-9352-B0AC7563F118}"/>
    <cellStyle name="Millares 2 6 17" xfId="49828" xr:uid="{34F51CE2-1F3A-4F9D-929D-07A20066392E}"/>
    <cellStyle name="Millares 2 6 2" xfId="474" xr:uid="{2846E16A-567E-482D-9DB3-0373C24ACB8D}"/>
    <cellStyle name="Millares 2 6 2 10" xfId="7085" xr:uid="{C6AA0B8B-301F-4DF6-9192-E139F7367029}"/>
    <cellStyle name="Millares 2 6 2 10 2" xfId="28588" xr:uid="{A2B4E9B0-DFF0-4581-9A50-D7AE3FF8E75C}"/>
    <cellStyle name="Millares 2 6 2 11" xfId="8741" xr:uid="{0567B5D0-47C0-41C8-86A9-57EAB856D5FD}"/>
    <cellStyle name="Millares 2 6 2 11 2" xfId="30244" xr:uid="{D7860FF0-ED87-4B15-89E9-AD14D13AEECE}"/>
    <cellStyle name="Millares 2 6 2 12" xfId="15377" xr:uid="{185DEAB4-C04B-4582-96D6-952CE862DF3A}"/>
    <cellStyle name="Millares 2 6 2 12 2" xfId="36880" xr:uid="{6F8DAE13-9479-42F7-9D77-5E81953862D5}"/>
    <cellStyle name="Millares 2 6 2 13" xfId="21982" xr:uid="{AE726BB2-B49C-497A-ACFF-F507A610BA0D}"/>
    <cellStyle name="Millares 2 6 2 14" xfId="43485" xr:uid="{71B64BD6-69EE-4591-865F-6D2F2C071C3B}"/>
    <cellStyle name="Millares 2 6 2 15" xfId="50089" xr:uid="{4614FBCF-8650-41E8-AA63-E6D777EEACF1}"/>
    <cellStyle name="Millares 2 6 2 2" xfId="756" xr:uid="{9C830757-6FE0-473F-883E-542CA54D50F0}"/>
    <cellStyle name="Millares 2 6 2 2 10" xfId="15657" xr:uid="{6E2A8629-9860-4E64-99E0-44CD76F65CAD}"/>
    <cellStyle name="Millares 2 6 2 2 10 2" xfId="37160" xr:uid="{24B4973F-19C6-48A3-8002-51CD4AA1A7FB}"/>
    <cellStyle name="Millares 2 6 2 2 11" xfId="22262" xr:uid="{3D95D5BE-4D08-4A53-AD33-0A43F4B80076}"/>
    <cellStyle name="Millares 2 6 2 2 12" xfId="43765" xr:uid="{2FD01619-D841-466A-BFA0-B5EB013681AB}"/>
    <cellStyle name="Millares 2 6 2 2 13" xfId="50369" xr:uid="{35A29401-A57C-40B5-AA13-94DDDEA03B22}"/>
    <cellStyle name="Millares 2 6 2 2 2" xfId="1702" xr:uid="{A0E7931A-E6EB-4DCE-A5D2-BDB779612D33}"/>
    <cellStyle name="Millares 2 6 2 2 2 2" xfId="4531" xr:uid="{E3343132-7133-4123-909E-D9FAF9867544}"/>
    <cellStyle name="Millares 2 6 2 2 2 2 2" xfId="12797" xr:uid="{82FE6CE0-86C6-4EFE-B904-EA3A642A3EE4}"/>
    <cellStyle name="Millares 2 6 2 2 2 2 2 2" xfId="34300" xr:uid="{837115DE-6A0D-4472-BD59-C0DD7F76EC30}"/>
    <cellStyle name="Millares 2 6 2 2 2 2 3" xfId="19432" xr:uid="{B513E1D1-C260-49E9-996A-39CFFAE27F1F}"/>
    <cellStyle name="Millares 2 6 2 2 2 2 3 2" xfId="40935" xr:uid="{285550B3-BDC9-4674-9638-ECC90DE0A7C6}"/>
    <cellStyle name="Millares 2 6 2 2 2 2 4" xfId="26037" xr:uid="{71347882-8BD0-4ADA-9925-21C7AD4EFCF6}"/>
    <cellStyle name="Millares 2 6 2 2 2 2 5" xfId="47540" xr:uid="{F3CD3487-98CE-46FA-82FE-E2D87C494C94}"/>
    <cellStyle name="Millares 2 6 2 2 2 2 6" xfId="54144" xr:uid="{E9FB9254-77EE-43B0-B396-45E600D490C2}"/>
    <cellStyle name="Millares 2 6 2 2 2 3" xfId="6670" xr:uid="{7FF29E4A-783C-474C-BAC5-D73490F7B21D}"/>
    <cellStyle name="Millares 2 6 2 2 2 3 2" xfId="14936" xr:uid="{377963FA-14C5-419A-B2A4-50FCE2EBC81A}"/>
    <cellStyle name="Millares 2 6 2 2 2 3 2 2" xfId="36439" xr:uid="{C31F6939-D271-403C-A4B4-29E2D0410E96}"/>
    <cellStyle name="Millares 2 6 2 2 2 3 3" xfId="21571" xr:uid="{48F48B20-638C-4AC0-8242-D0AC58DAEA9B}"/>
    <cellStyle name="Millares 2 6 2 2 2 3 3 2" xfId="43074" xr:uid="{BE0564E3-A7C7-4E70-BA1D-1F4DE445BE17}"/>
    <cellStyle name="Millares 2 6 2 2 2 3 4" xfId="28176" xr:uid="{A1A8F2F1-150D-4405-94B3-3A48D7E129AB}"/>
    <cellStyle name="Millares 2 6 2 2 2 3 5" xfId="49679" xr:uid="{8DF2B626-2493-4086-B16B-CBAEA9A9E536}"/>
    <cellStyle name="Millares 2 6 2 2 2 3 6" xfId="56283" xr:uid="{F618A3C1-0DAE-46FE-9B8B-173A1D957C19}"/>
    <cellStyle name="Millares 2 6 2 2 2 4" xfId="8311" xr:uid="{89D2537B-962F-4194-88B5-A70DE4FF8F48}"/>
    <cellStyle name="Millares 2 6 2 2 2 4 2" xfId="29814" xr:uid="{0165452B-847C-4B3B-B770-7868B116ECC4}"/>
    <cellStyle name="Millares 2 6 2 2 2 5" xfId="9968" xr:uid="{F73C32B2-2A15-484E-B68F-5FD43569A49C}"/>
    <cellStyle name="Millares 2 6 2 2 2 5 2" xfId="31471" xr:uid="{068A604C-0059-4F59-97F2-B6E9DE326B1D}"/>
    <cellStyle name="Millares 2 6 2 2 2 6" xfId="16603" xr:uid="{480BEA14-C780-4309-BE3B-D61DD948B9EF}"/>
    <cellStyle name="Millares 2 6 2 2 2 6 2" xfId="38106" xr:uid="{ABCF1E07-75C3-4A4A-A462-1998E73405F4}"/>
    <cellStyle name="Millares 2 6 2 2 2 7" xfId="23208" xr:uid="{E8B65061-9096-4A29-BC36-F28F96271E4A}"/>
    <cellStyle name="Millares 2 6 2 2 2 8" xfId="44711" xr:uid="{9C9BDB8E-1487-4D6D-8C23-C600FB9E3DB0}"/>
    <cellStyle name="Millares 2 6 2 2 2 9" xfId="51315" xr:uid="{86C35CA2-A2EB-4138-855E-E0272E93E458}"/>
    <cellStyle name="Millares 2 6 2 2 3" xfId="2389" xr:uid="{939B418F-4AE0-41CF-9523-7835EFB03399}"/>
    <cellStyle name="Millares 2 6 2 2 3 2" xfId="10655" xr:uid="{485E4948-6E46-4B08-B50D-431F54264CAC}"/>
    <cellStyle name="Millares 2 6 2 2 3 2 2" xfId="32158" xr:uid="{DFE00380-95A3-4958-AD10-2476FC04212B}"/>
    <cellStyle name="Millares 2 6 2 2 3 3" xfId="17290" xr:uid="{89957F96-3913-4C88-8FB9-3D18D552EAB0}"/>
    <cellStyle name="Millares 2 6 2 2 3 3 2" xfId="38793" xr:uid="{1A0A4342-7457-4E1D-B8DB-2C0CDD13B45E}"/>
    <cellStyle name="Millares 2 6 2 2 3 4" xfId="23895" xr:uid="{B247F985-7139-43B6-A0C4-BF5072E43403}"/>
    <cellStyle name="Millares 2 6 2 2 3 5" xfId="45398" xr:uid="{336FE14D-5F20-4B20-93DC-2E1A3858B3D8}"/>
    <cellStyle name="Millares 2 6 2 2 3 6" xfId="52002" xr:uid="{B557DCD4-691C-426B-A5C4-3D645DFB9B14}"/>
    <cellStyle name="Millares 2 6 2 2 4" xfId="2906" xr:uid="{FDA976F7-4B29-4DD8-B3B8-81EDA550FEAB}"/>
    <cellStyle name="Millares 2 6 2 2 4 2" xfId="11172" xr:uid="{061EFDD1-C217-47FB-A8C7-0BB4996B4C6B}"/>
    <cellStyle name="Millares 2 6 2 2 4 2 2" xfId="32675" xr:uid="{DD0335BA-01B8-4829-A861-9486CFC2F127}"/>
    <cellStyle name="Millares 2 6 2 2 4 3" xfId="17807" xr:uid="{9A11BAA7-3430-42C5-ABE9-B1C9BE354D3B}"/>
    <cellStyle name="Millares 2 6 2 2 4 3 2" xfId="39310" xr:uid="{5C329C9E-34A1-4E91-874D-125A29DFC07B}"/>
    <cellStyle name="Millares 2 6 2 2 4 4" xfId="24412" xr:uid="{93419076-F151-499F-91F6-D4441A920F51}"/>
    <cellStyle name="Millares 2 6 2 2 4 5" xfId="45915" xr:uid="{AF840CA8-85F4-4A66-B6FF-873CD02F0FF4}"/>
    <cellStyle name="Millares 2 6 2 2 4 6" xfId="52519" xr:uid="{70322912-4653-4235-A94C-B22C408DA6F9}"/>
    <cellStyle name="Millares 2 6 2 2 5" xfId="3585" xr:uid="{543D1729-04C0-4CD9-835D-996420FCB1AD}"/>
    <cellStyle name="Millares 2 6 2 2 5 2" xfId="11851" xr:uid="{7944B344-68ED-47A0-909D-A569F9BE98E5}"/>
    <cellStyle name="Millares 2 6 2 2 5 2 2" xfId="33354" xr:uid="{E9C96D3A-4201-4DBF-B2DC-64ADF91AB197}"/>
    <cellStyle name="Millares 2 6 2 2 5 3" xfId="18486" xr:uid="{7ED9DF39-8F7B-419F-B8BA-3E5753E3AF8C}"/>
    <cellStyle name="Millares 2 6 2 2 5 3 2" xfId="39989" xr:uid="{7610B446-8CA1-4A6E-B403-AD030155ABEE}"/>
    <cellStyle name="Millares 2 6 2 2 5 4" xfId="25091" xr:uid="{1E20D0DC-94B8-45C6-80CA-E4C00CF4306D}"/>
    <cellStyle name="Millares 2 6 2 2 5 5" xfId="46594" xr:uid="{C97D4D24-C8AA-4491-907D-B20DAE5156DD}"/>
    <cellStyle name="Millares 2 6 2 2 5 6" xfId="53198" xr:uid="{7FDCEB5D-1763-482E-9C37-FCAFC7B45F7D}"/>
    <cellStyle name="Millares 2 6 2 2 6" xfId="5050" xr:uid="{AF7A8BBB-E7EC-442E-948B-A9CAAAEB28FA}"/>
    <cellStyle name="Millares 2 6 2 2 6 2" xfId="13316" xr:uid="{EB5EB2C7-E2CE-4A87-839A-C704AC95F429}"/>
    <cellStyle name="Millares 2 6 2 2 6 2 2" xfId="34819" xr:uid="{D1D39105-C411-4FC4-B2F1-1B6DD196D420}"/>
    <cellStyle name="Millares 2 6 2 2 6 3" xfId="19951" xr:uid="{55743111-9F6C-4020-942F-7C3769281838}"/>
    <cellStyle name="Millares 2 6 2 2 6 3 2" xfId="41454" xr:uid="{9248A47D-076B-41BC-ACDA-8A38573A16E7}"/>
    <cellStyle name="Millares 2 6 2 2 6 4" xfId="26556" xr:uid="{30B7CDC1-70B6-4CBD-9E89-651F671C31A4}"/>
    <cellStyle name="Millares 2 6 2 2 6 5" xfId="48059" xr:uid="{CD65FA1A-8CF9-45BB-A5CF-B8C9E9502613}"/>
    <cellStyle name="Millares 2 6 2 2 6 6" xfId="54663" xr:uid="{E049153E-E525-46C8-B069-72CBB07B5892}"/>
    <cellStyle name="Millares 2 6 2 2 7" xfId="5724" xr:uid="{84E75B26-316A-4978-A4D8-804E6B0DBB90}"/>
    <cellStyle name="Millares 2 6 2 2 7 2" xfId="13990" xr:uid="{4611C6E0-62DD-4B5C-8E58-F42A31B180AC}"/>
    <cellStyle name="Millares 2 6 2 2 7 2 2" xfId="35493" xr:uid="{9C7D0D5B-1C1B-40CB-8921-F9043C30F746}"/>
    <cellStyle name="Millares 2 6 2 2 7 3" xfId="20625" xr:uid="{B2BA72D6-1DAF-45A4-8841-D663175EE7D6}"/>
    <cellStyle name="Millares 2 6 2 2 7 3 2" xfId="42128" xr:uid="{F13852EC-BF2A-45C9-AAD5-C12AE168538F}"/>
    <cellStyle name="Millares 2 6 2 2 7 4" xfId="27230" xr:uid="{2736AFE5-0C5B-4F69-A2D6-2C2A87558EB8}"/>
    <cellStyle name="Millares 2 6 2 2 7 5" xfId="48733" xr:uid="{A5D81C5A-2283-4F8A-A218-8B0A6A8E5A2B}"/>
    <cellStyle name="Millares 2 6 2 2 7 6" xfId="55337" xr:uid="{6BBE670A-F82D-4E92-84DB-BEC62ED0CD98}"/>
    <cellStyle name="Millares 2 6 2 2 8" xfId="7365" xr:uid="{7B3D3610-709D-4E6A-9F61-0187AEA4AE6B}"/>
    <cellStyle name="Millares 2 6 2 2 8 2" xfId="28868" xr:uid="{B13C2002-ED81-4709-BB19-86635164F0DD}"/>
    <cellStyle name="Millares 2 6 2 2 9" xfId="9022" xr:uid="{F4E5273C-70E4-4BCE-832B-6F4C00390BF0}"/>
    <cellStyle name="Millares 2 6 2 2 9 2" xfId="30525" xr:uid="{CD93F1CE-B84E-4ACE-ADFA-127DC106D1B0}"/>
    <cellStyle name="Millares 2 6 2 3" xfId="1026" xr:uid="{DF644641-8AE5-4EA7-840C-1BFE9540A73A}"/>
    <cellStyle name="Millares 2 6 2 3 2" xfId="3855" xr:uid="{DE24691C-4A5B-498E-82D4-D0E61D9AE7D8}"/>
    <cellStyle name="Millares 2 6 2 3 2 2" xfId="12121" xr:uid="{9E3571E8-6CA1-4F40-9E51-5D38BDB166C8}"/>
    <cellStyle name="Millares 2 6 2 3 2 2 2" xfId="33624" xr:uid="{9D277101-444B-40D7-9953-C0CD7C1D7F1C}"/>
    <cellStyle name="Millares 2 6 2 3 2 3" xfId="18756" xr:uid="{CC46A81E-D5CD-4AC2-A1F8-AF4E56E8239E}"/>
    <cellStyle name="Millares 2 6 2 3 2 3 2" xfId="40259" xr:uid="{FB6C86DE-07EF-4085-BB9E-C2F6E0377202}"/>
    <cellStyle name="Millares 2 6 2 3 2 4" xfId="25361" xr:uid="{C76DDF3E-F10B-4072-9FC9-EA14229140A5}"/>
    <cellStyle name="Millares 2 6 2 3 2 5" xfId="46864" xr:uid="{4EF96554-2217-45D6-A6E7-E8F033AA2E29}"/>
    <cellStyle name="Millares 2 6 2 3 2 6" xfId="53468" xr:uid="{FD3F573F-1060-4A1C-903A-A5543D3BABD1}"/>
    <cellStyle name="Millares 2 6 2 3 3" xfId="5994" xr:uid="{5D795C4D-4E42-4D4A-8C80-2D4F5DF22D0A}"/>
    <cellStyle name="Millares 2 6 2 3 3 2" xfId="14260" xr:uid="{8CEFFAA2-C6BC-4BF7-AF0A-1BAFAE924F0F}"/>
    <cellStyle name="Millares 2 6 2 3 3 2 2" xfId="35763" xr:uid="{6856DDC0-A19B-46ED-92B7-438D48C19C80}"/>
    <cellStyle name="Millares 2 6 2 3 3 3" xfId="20895" xr:uid="{46410AD8-CBA8-4597-8BF2-64E0B411E2CB}"/>
    <cellStyle name="Millares 2 6 2 3 3 3 2" xfId="42398" xr:uid="{A53F15C8-BDD2-4E48-BA41-2D129BFDE7C3}"/>
    <cellStyle name="Millares 2 6 2 3 3 4" xfId="27500" xr:uid="{CC4D96C1-5BE1-42BB-98D3-8B8B645A3D17}"/>
    <cellStyle name="Millares 2 6 2 3 3 5" xfId="49003" xr:uid="{DB71BBB5-2E12-441E-A65F-8DA2BE2174F5}"/>
    <cellStyle name="Millares 2 6 2 3 3 6" xfId="55607" xr:uid="{26F90076-4E85-4FE5-9BD7-B2E9811F42EC}"/>
    <cellStyle name="Millares 2 6 2 3 4" xfId="7635" xr:uid="{7BFC03EB-D7CB-46F0-8176-EA91FDE1C7FE}"/>
    <cellStyle name="Millares 2 6 2 3 4 2" xfId="29138" xr:uid="{AF8134D9-A107-4BE4-90C6-9186FDB6CFC1}"/>
    <cellStyle name="Millares 2 6 2 3 5" xfId="9292" xr:uid="{A173EAD0-440B-4FC9-9A28-AF9753FA0C79}"/>
    <cellStyle name="Millares 2 6 2 3 5 2" xfId="30795" xr:uid="{E86386F3-6F5E-4FE6-B66E-727EF25C822C}"/>
    <cellStyle name="Millares 2 6 2 3 6" xfId="15927" xr:uid="{CF1A03A5-EA24-4913-8A18-080827A0C682}"/>
    <cellStyle name="Millares 2 6 2 3 6 2" xfId="37430" xr:uid="{2E56BE7A-0714-4A07-9944-5EFB7804B5CB}"/>
    <cellStyle name="Millares 2 6 2 3 7" xfId="22532" xr:uid="{C0773F35-E348-472B-ABC5-7F6B90F33F89}"/>
    <cellStyle name="Millares 2 6 2 3 8" xfId="44035" xr:uid="{F8ADAE4C-DFBF-496A-B4CC-981118ED4168}"/>
    <cellStyle name="Millares 2 6 2 3 9" xfId="50639" xr:uid="{7871388C-756D-4193-82CB-803FC3388432}"/>
    <cellStyle name="Millares 2 6 2 4" xfId="1422" xr:uid="{A84F2258-423E-4C7B-B5DD-7BED13E2DC15}"/>
    <cellStyle name="Millares 2 6 2 4 2" xfId="4251" xr:uid="{62249680-E359-4DC3-BC23-4782F4015E68}"/>
    <cellStyle name="Millares 2 6 2 4 2 2" xfId="12517" xr:uid="{D97C3CB8-30A2-4C4D-956D-3946E8D51D13}"/>
    <cellStyle name="Millares 2 6 2 4 2 2 2" xfId="34020" xr:uid="{F4F323FB-09D7-49F1-A9DF-87465F45F50B}"/>
    <cellStyle name="Millares 2 6 2 4 2 3" xfId="19152" xr:uid="{9A82F6FC-06E4-4DF1-BB81-C38B08C1B158}"/>
    <cellStyle name="Millares 2 6 2 4 2 3 2" xfId="40655" xr:uid="{25221C46-0397-498A-8D18-D3F01761586E}"/>
    <cellStyle name="Millares 2 6 2 4 2 4" xfId="25757" xr:uid="{7A32885C-C8F4-4DF5-BF8D-BEA5E275F415}"/>
    <cellStyle name="Millares 2 6 2 4 2 5" xfId="47260" xr:uid="{CBF37A0C-A680-4BBF-9ED4-1622624D06D2}"/>
    <cellStyle name="Millares 2 6 2 4 2 6" xfId="53864" xr:uid="{A054A3D1-1E09-4358-89B5-D27545BF34BF}"/>
    <cellStyle name="Millares 2 6 2 4 3" xfId="6390" xr:uid="{F2069B4E-5256-47F1-A6FA-2064A957A836}"/>
    <cellStyle name="Millares 2 6 2 4 3 2" xfId="14656" xr:uid="{D2EB3206-B55C-4675-B778-EA0131D44C78}"/>
    <cellStyle name="Millares 2 6 2 4 3 2 2" xfId="36159" xr:uid="{FC7C4B1C-BCA2-456C-93C1-D0BC34E6ADF6}"/>
    <cellStyle name="Millares 2 6 2 4 3 3" xfId="21291" xr:uid="{ECD62AD0-1505-4DF8-88E4-A01329C1D687}"/>
    <cellStyle name="Millares 2 6 2 4 3 3 2" xfId="42794" xr:uid="{F68F8120-EDF2-480B-B0F2-1BD137816523}"/>
    <cellStyle name="Millares 2 6 2 4 3 4" xfId="27896" xr:uid="{83042461-514E-4981-9B6E-E2707A7889DF}"/>
    <cellStyle name="Millares 2 6 2 4 3 5" xfId="49399" xr:uid="{26A28DAD-CAE9-4F32-B9B5-21F0201F3035}"/>
    <cellStyle name="Millares 2 6 2 4 3 6" xfId="56003" xr:uid="{1262A309-52F1-4440-A2E7-EB0AE7BC84DC}"/>
    <cellStyle name="Millares 2 6 2 4 4" xfId="8031" xr:uid="{BC8205DC-9AFB-473D-AFEB-E5E0E5AA78D1}"/>
    <cellStyle name="Millares 2 6 2 4 4 2" xfId="29534" xr:uid="{9F710A7C-D31F-431C-89EE-C976C40872EE}"/>
    <cellStyle name="Millares 2 6 2 4 5" xfId="9688" xr:uid="{41D5740B-9FB8-4B00-8D10-D96C7D8BCA5A}"/>
    <cellStyle name="Millares 2 6 2 4 5 2" xfId="31191" xr:uid="{3E862951-01E0-4A0E-AA26-978DCED901FD}"/>
    <cellStyle name="Millares 2 6 2 4 6" xfId="16323" xr:uid="{0993451F-DBC3-40E0-9468-B3C24CA83D4B}"/>
    <cellStyle name="Millares 2 6 2 4 6 2" xfId="37826" xr:uid="{41BD66E0-1767-45D1-818A-713A8AB155A7}"/>
    <cellStyle name="Millares 2 6 2 4 7" xfId="22928" xr:uid="{AC57CA74-0E6B-4D73-86B5-5A437AADBC4A}"/>
    <cellStyle name="Millares 2 6 2 4 8" xfId="44431" xr:uid="{BFDF0DB3-5E36-4C6F-8CDF-BD91539B0058}"/>
    <cellStyle name="Millares 2 6 2 4 9" xfId="51035" xr:uid="{0CFA1B95-19A9-416F-8E3F-BD0A5E581F03}"/>
    <cellStyle name="Millares 2 6 2 5" xfId="2109" xr:uid="{4051E29B-B874-435A-AC21-FA6B24172DD2}"/>
    <cellStyle name="Millares 2 6 2 5 2" xfId="10375" xr:uid="{73132265-D8BA-492C-B98D-3482C3E43A9C}"/>
    <cellStyle name="Millares 2 6 2 5 2 2" xfId="31878" xr:uid="{1A63FFA7-2564-4E6F-8CCE-952E9FB7F365}"/>
    <cellStyle name="Millares 2 6 2 5 3" xfId="17010" xr:uid="{A1138C12-E5AC-41EE-A182-304D30284404}"/>
    <cellStyle name="Millares 2 6 2 5 3 2" xfId="38513" xr:uid="{56B03731-8C1B-49B7-B08E-FBF0107D2F6B}"/>
    <cellStyle name="Millares 2 6 2 5 4" xfId="23615" xr:uid="{59D9CA52-815D-4F93-80B2-9CF74CE046A3}"/>
    <cellStyle name="Millares 2 6 2 5 5" xfId="45118" xr:uid="{B4DF3F74-5C3D-4607-A04B-16FD648874AB}"/>
    <cellStyle name="Millares 2 6 2 5 6" xfId="51722" xr:uid="{17DF5279-F027-4530-A314-29EB0BFF9847}"/>
    <cellStyle name="Millares 2 6 2 6" xfId="2657" xr:uid="{A9F8CFBF-19B6-477C-AED8-D550C64783B3}"/>
    <cellStyle name="Millares 2 6 2 6 2" xfId="10923" xr:uid="{EBA64D8B-7F94-4A91-8A3A-37CAA2F7DD0C}"/>
    <cellStyle name="Millares 2 6 2 6 2 2" xfId="32426" xr:uid="{554690B3-5525-4D39-A344-7AC349594AC5}"/>
    <cellStyle name="Millares 2 6 2 6 3" xfId="17558" xr:uid="{B9DBA383-F491-4B94-9269-6897B487F9CD}"/>
    <cellStyle name="Millares 2 6 2 6 3 2" xfId="39061" xr:uid="{75925B1E-BDD3-4A03-A50B-B9E61FE0C781}"/>
    <cellStyle name="Millares 2 6 2 6 4" xfId="24163" xr:uid="{AB36C277-F510-4093-A8FF-ADD6E9F9A6C3}"/>
    <cellStyle name="Millares 2 6 2 6 5" xfId="45666" xr:uid="{EBC4D6BF-CFF3-4406-9E3E-C73CF819D803}"/>
    <cellStyle name="Millares 2 6 2 6 6" xfId="52270" xr:uid="{9801B3E6-3C75-42CD-B6AD-B3C141591166}"/>
    <cellStyle name="Millares 2 6 2 7" xfId="3305" xr:uid="{F29F3DE6-3E94-49A7-86FC-391AF74133E6}"/>
    <cellStyle name="Millares 2 6 2 7 2" xfId="11571" xr:uid="{630C9C39-FCF0-40AB-85B1-2F8B6F6BB2C4}"/>
    <cellStyle name="Millares 2 6 2 7 2 2" xfId="33074" xr:uid="{47A55373-71AC-4886-A80D-C0E3BF7707F6}"/>
    <cellStyle name="Millares 2 6 2 7 3" xfId="18206" xr:uid="{7B751568-80F7-45C4-92AB-BF41F16A2D17}"/>
    <cellStyle name="Millares 2 6 2 7 3 2" xfId="39709" xr:uid="{FBE7D401-91DE-403A-AD8F-CD94BDB2532D}"/>
    <cellStyle name="Millares 2 6 2 7 4" xfId="24811" xr:uid="{EFAEE392-6D7F-45FD-A9DE-91911E2FCD3B}"/>
    <cellStyle name="Millares 2 6 2 7 5" xfId="46314" xr:uid="{831B2260-5FAE-4005-B414-40229D04DC28}"/>
    <cellStyle name="Millares 2 6 2 7 6" xfId="52918" xr:uid="{E48A1E89-39CC-49A6-A2D6-F7512E4ABDDC}"/>
    <cellStyle name="Millares 2 6 2 8" xfId="4801" xr:uid="{E14B3A38-7D5A-43B8-97A7-EA2EF04C34BB}"/>
    <cellStyle name="Millares 2 6 2 8 2" xfId="13067" xr:uid="{FF563BC6-86D0-4F33-AC84-2EC9EC46494D}"/>
    <cellStyle name="Millares 2 6 2 8 2 2" xfId="34570" xr:uid="{C8C807AE-0863-49A9-94C5-033241EED822}"/>
    <cellStyle name="Millares 2 6 2 8 3" xfId="19702" xr:uid="{FB1DD3DE-81E6-46BE-BB82-4F70AD340D3E}"/>
    <cellStyle name="Millares 2 6 2 8 3 2" xfId="41205" xr:uid="{02B9AB78-A6A8-4096-9C6B-9F04D783C3D7}"/>
    <cellStyle name="Millares 2 6 2 8 4" xfId="26307" xr:uid="{C6B7ABA5-5A3A-413C-8001-2FCEBB8E6492}"/>
    <cellStyle name="Millares 2 6 2 8 5" xfId="47810" xr:uid="{89C2C517-4F0E-4CB2-8C37-8E21DB64F267}"/>
    <cellStyle name="Millares 2 6 2 8 6" xfId="54414" xr:uid="{47C485BF-FBA4-47F6-95AB-30124A972590}"/>
    <cellStyle name="Millares 2 6 2 9" xfId="5444" xr:uid="{431E0474-F749-4C94-A8E5-78E6A61C2005}"/>
    <cellStyle name="Millares 2 6 2 9 2" xfId="13710" xr:uid="{6AD1BF2C-1DD0-4F26-BA96-3F1E2023CA9F}"/>
    <cellStyle name="Millares 2 6 2 9 2 2" xfId="35213" xr:uid="{9B689A9D-BD0A-4DAD-8328-0A178D467466}"/>
    <cellStyle name="Millares 2 6 2 9 3" xfId="20345" xr:uid="{D60B5F12-8454-40DA-B752-C713F7A5D051}"/>
    <cellStyle name="Millares 2 6 2 9 3 2" xfId="41848" xr:uid="{69F22004-3EFB-45AD-9BC0-7105E5AC4999}"/>
    <cellStyle name="Millares 2 6 2 9 4" xfId="26950" xr:uid="{0BE8EA79-826A-430A-BE15-B917C73D8304}"/>
    <cellStyle name="Millares 2 6 2 9 5" xfId="48453" xr:uid="{16CAAE09-7DAF-4A22-927C-226CF4EAD586}"/>
    <cellStyle name="Millares 2 6 2 9 6" xfId="55057" xr:uid="{4E54E687-CF0E-4791-92E5-9BF5FDB061E5}"/>
    <cellStyle name="Millares 2 6 3" xfId="347" xr:uid="{11478005-DFF3-447D-9C24-A099C191D8ED}"/>
    <cellStyle name="Millares 2 6 3 10" xfId="15250" xr:uid="{AA340528-9D3E-4A94-B96F-A371C939F82D}"/>
    <cellStyle name="Millares 2 6 3 10 2" xfId="36753" xr:uid="{CD7825EB-C030-43DF-A5FA-6CB683C5DC10}"/>
    <cellStyle name="Millares 2 6 3 11" xfId="21855" xr:uid="{499E5096-DC9D-4230-8468-CFD2FDE8A150}"/>
    <cellStyle name="Millares 2 6 3 12" xfId="43358" xr:uid="{1DE97F1F-F834-46BF-9352-303338D8CAA6}"/>
    <cellStyle name="Millares 2 6 3 13" xfId="49962" xr:uid="{17AA4C6B-C82D-4D77-93E7-7FD8A5D144C2}"/>
    <cellStyle name="Millares 2 6 3 2" xfId="1295" xr:uid="{E3A9953B-2309-4FE0-9865-05119ECA60C5}"/>
    <cellStyle name="Millares 2 6 3 2 2" xfId="4124" xr:uid="{18070786-02C0-47F4-9A35-F45052CF0B4E}"/>
    <cellStyle name="Millares 2 6 3 2 2 2" xfId="12390" xr:uid="{CD7DA3BB-966C-46B6-A625-97EB5D1C2CF2}"/>
    <cellStyle name="Millares 2 6 3 2 2 2 2" xfId="33893" xr:uid="{DA22B8A2-F6A1-4934-89ED-4774090A655B}"/>
    <cellStyle name="Millares 2 6 3 2 2 3" xfId="19025" xr:uid="{0602B307-373D-48FA-BA93-DA046F50380F}"/>
    <cellStyle name="Millares 2 6 3 2 2 3 2" xfId="40528" xr:uid="{C82C6E11-B541-4ED1-B629-2DB0B9D86DD1}"/>
    <cellStyle name="Millares 2 6 3 2 2 4" xfId="25630" xr:uid="{4899488E-A4D3-4A47-B982-81D21552F3C4}"/>
    <cellStyle name="Millares 2 6 3 2 2 5" xfId="47133" xr:uid="{B5CA6DB9-0F36-4922-8122-77C39E00E8E3}"/>
    <cellStyle name="Millares 2 6 3 2 2 6" xfId="53737" xr:uid="{1B573B14-A2A2-4ABB-BE55-013E1D5B0E37}"/>
    <cellStyle name="Millares 2 6 3 2 3" xfId="6263" xr:uid="{746E0D56-194E-4968-BFA4-C4C9B14B2132}"/>
    <cellStyle name="Millares 2 6 3 2 3 2" xfId="14529" xr:uid="{59F88B69-DDC0-4373-969A-1E582D87343E}"/>
    <cellStyle name="Millares 2 6 3 2 3 2 2" xfId="36032" xr:uid="{F06AC139-391D-4DE5-8C21-A624BC328688}"/>
    <cellStyle name="Millares 2 6 3 2 3 3" xfId="21164" xr:uid="{8369C17A-D26F-4B63-BE4D-AEDF466D7766}"/>
    <cellStyle name="Millares 2 6 3 2 3 3 2" xfId="42667" xr:uid="{6FC14431-8CD1-4A32-9F91-39AA9EFDFBDD}"/>
    <cellStyle name="Millares 2 6 3 2 3 4" xfId="27769" xr:uid="{3078774A-A9BF-4F84-9133-AC2E8A35B949}"/>
    <cellStyle name="Millares 2 6 3 2 3 5" xfId="49272" xr:uid="{DF3CF25A-8D49-4888-9CFF-480A5407F6C8}"/>
    <cellStyle name="Millares 2 6 3 2 3 6" xfId="55876" xr:uid="{0A6AAAF5-A1FE-47F0-9612-47900D219D1C}"/>
    <cellStyle name="Millares 2 6 3 2 4" xfId="7904" xr:uid="{6918B735-936A-464B-9287-FC4C674E0EB4}"/>
    <cellStyle name="Millares 2 6 3 2 4 2" xfId="29407" xr:uid="{5E3CDEE9-B7A6-4E1E-986B-E6BFE08A99F4}"/>
    <cellStyle name="Millares 2 6 3 2 5" xfId="9561" xr:uid="{EEDC4867-0E97-4C83-AF47-8A31A4D4EF61}"/>
    <cellStyle name="Millares 2 6 3 2 5 2" xfId="31064" xr:uid="{6CEFD3C4-6708-4F07-9786-9DF730D54FA4}"/>
    <cellStyle name="Millares 2 6 3 2 6" xfId="16196" xr:uid="{23AF2277-3BA7-4374-A8C5-EF2A984ADA9A}"/>
    <cellStyle name="Millares 2 6 3 2 6 2" xfId="37699" xr:uid="{2CFC8B71-5C6D-4F8E-8FB1-2218298B8498}"/>
    <cellStyle name="Millares 2 6 3 2 7" xfId="22801" xr:uid="{7D9BAAD0-A57E-4CEB-9045-DEEE399A84DD}"/>
    <cellStyle name="Millares 2 6 3 2 8" xfId="44304" xr:uid="{15ADB307-CA80-49B1-AFDC-01D7C2C49D38}"/>
    <cellStyle name="Millares 2 6 3 2 9" xfId="50908" xr:uid="{2B342366-C6F4-4F8C-BE8D-BFA42948E99D}"/>
    <cellStyle name="Millares 2 6 3 3" xfId="1982" xr:uid="{B3BA9166-5BA5-474C-8BA4-D0D042183AB0}"/>
    <cellStyle name="Millares 2 6 3 3 2" xfId="10248" xr:uid="{027508D1-5932-4B8F-AD54-087733F07CF2}"/>
    <cellStyle name="Millares 2 6 3 3 2 2" xfId="31751" xr:uid="{29728501-D065-41F4-B50A-7B74C83204D3}"/>
    <cellStyle name="Millares 2 6 3 3 3" xfId="16883" xr:uid="{6826502F-6D03-4CAD-A2EF-6EDDAFB9CBD7}"/>
    <cellStyle name="Millares 2 6 3 3 3 2" xfId="38386" xr:uid="{9EF936FB-6794-43FA-AD35-2840E2E55ECE}"/>
    <cellStyle name="Millares 2 6 3 3 4" xfId="23488" xr:uid="{E1D7C5E1-0404-4CF2-9B3B-B0D10BB464B0}"/>
    <cellStyle name="Millares 2 6 3 3 5" xfId="44991" xr:uid="{8897E07F-7C59-4BAD-B65E-6ADE13804A14}"/>
    <cellStyle name="Millares 2 6 3 3 6" xfId="51595" xr:uid="{F30686CF-DAC8-4C66-A982-89008C88D1C4}"/>
    <cellStyle name="Millares 2 6 3 4" xfId="2781" xr:uid="{A8ED090C-66F6-4BF2-89CA-A22CBE6EA0D8}"/>
    <cellStyle name="Millares 2 6 3 4 2" xfId="11047" xr:uid="{BE6FF9A9-366F-4C3F-965A-29F2562F6BF0}"/>
    <cellStyle name="Millares 2 6 3 4 2 2" xfId="32550" xr:uid="{B56759C4-9B0D-49F0-8F9E-521303E5AC76}"/>
    <cellStyle name="Millares 2 6 3 4 3" xfId="17682" xr:uid="{357818C8-7C00-4717-A3C6-98363D3B82B5}"/>
    <cellStyle name="Millares 2 6 3 4 3 2" xfId="39185" xr:uid="{89C5A6BB-4E0F-4A18-AD1B-19127D9D12BE}"/>
    <cellStyle name="Millares 2 6 3 4 4" xfId="24287" xr:uid="{E50FBFE2-C518-4B3A-BE36-BBA3E50A9EAC}"/>
    <cellStyle name="Millares 2 6 3 4 5" xfId="45790" xr:uid="{5B79D96A-073E-47CD-A674-2A951496B4F0}"/>
    <cellStyle name="Millares 2 6 3 4 6" xfId="52394" xr:uid="{8D674138-A46F-4491-8917-77C6D8EBD385}"/>
    <cellStyle name="Millares 2 6 3 5" xfId="3178" xr:uid="{119BAEAA-3E61-45D0-A8DD-C85491ABAE35}"/>
    <cellStyle name="Millares 2 6 3 5 2" xfId="11444" xr:uid="{9D1256C2-E029-4110-9A7D-D6109957538E}"/>
    <cellStyle name="Millares 2 6 3 5 2 2" xfId="32947" xr:uid="{4AAD095E-F17E-4837-9012-C4D8F1E043CD}"/>
    <cellStyle name="Millares 2 6 3 5 3" xfId="18079" xr:uid="{E212C974-F4DB-48F4-A166-0069B9CE9B05}"/>
    <cellStyle name="Millares 2 6 3 5 3 2" xfId="39582" xr:uid="{3D298E04-C727-4B26-AD7A-6F366ECA6650}"/>
    <cellStyle name="Millares 2 6 3 5 4" xfId="24684" xr:uid="{9B61CFF1-8175-48C2-A81E-D2400A11B9F7}"/>
    <cellStyle name="Millares 2 6 3 5 5" xfId="46187" xr:uid="{88212891-A83D-4248-8AA7-0C32C4138097}"/>
    <cellStyle name="Millares 2 6 3 5 6" xfId="52791" xr:uid="{CF844B68-F384-4198-AD8B-119BB26593DD}"/>
    <cellStyle name="Millares 2 6 3 6" xfId="4925" xr:uid="{4812414A-C4C0-40E6-80F9-B390B5B5DFD7}"/>
    <cellStyle name="Millares 2 6 3 6 2" xfId="13191" xr:uid="{61765055-BAAD-439F-8054-C438828F140D}"/>
    <cellStyle name="Millares 2 6 3 6 2 2" xfId="34694" xr:uid="{B5F8E551-383C-407C-B176-8C730827AE02}"/>
    <cellStyle name="Millares 2 6 3 6 3" xfId="19826" xr:uid="{D392C894-0FD5-4347-9EDE-876B9027FDB0}"/>
    <cellStyle name="Millares 2 6 3 6 3 2" xfId="41329" xr:uid="{4A799DD5-D2EA-434A-AA1B-A82B6060B460}"/>
    <cellStyle name="Millares 2 6 3 6 4" xfId="26431" xr:uid="{49E3FD6F-0A67-4F41-AB9A-8732056695B2}"/>
    <cellStyle name="Millares 2 6 3 6 5" xfId="47934" xr:uid="{F0D506D9-66FA-4D80-92CB-ACB68C83271A}"/>
    <cellStyle name="Millares 2 6 3 6 6" xfId="54538" xr:uid="{BBB78772-8711-4016-9514-D099CA6D2997}"/>
    <cellStyle name="Millares 2 6 3 7" xfId="5317" xr:uid="{94ADB0DF-F436-4E6D-8494-0E8E5419300B}"/>
    <cellStyle name="Millares 2 6 3 7 2" xfId="13583" xr:uid="{9E7773FD-831D-4BCB-AB39-1ED934B1C82D}"/>
    <cellStyle name="Millares 2 6 3 7 2 2" xfId="35086" xr:uid="{5208B66D-31E3-4F91-BC6E-747CA13CD1FB}"/>
    <cellStyle name="Millares 2 6 3 7 3" xfId="20218" xr:uid="{4E5D699E-3965-4565-AE71-ED4E581EF420}"/>
    <cellStyle name="Millares 2 6 3 7 3 2" xfId="41721" xr:uid="{26F2420A-4513-47E3-B7F0-F86318A557B7}"/>
    <cellStyle name="Millares 2 6 3 7 4" xfId="26823" xr:uid="{71468A9C-C679-4215-9C86-7EF82F51F62A}"/>
    <cellStyle name="Millares 2 6 3 7 5" xfId="48326" xr:uid="{CB1347D8-A8C3-41F2-A131-03B5201A0E77}"/>
    <cellStyle name="Millares 2 6 3 7 6" xfId="54930" xr:uid="{1F790B77-CE7D-4FD8-B3F2-98AE3F56EFFC}"/>
    <cellStyle name="Millares 2 6 3 8" xfId="6958" xr:uid="{6A4D252E-59A8-4CD9-AB63-E8D374CB085C}"/>
    <cellStyle name="Millares 2 6 3 8 2" xfId="28461" xr:uid="{CF318A2B-DD7F-41EE-B39B-B83D7CA6E91D}"/>
    <cellStyle name="Millares 2 6 3 9" xfId="8614" xr:uid="{BC3D7128-1B93-44E4-9F35-7119F2954771}"/>
    <cellStyle name="Millares 2 6 3 9 2" xfId="30117" xr:uid="{7A6393A8-8D37-4703-A3A5-ECB3A6EA8DBD}"/>
    <cellStyle name="Millares 2 6 4" xfId="631" xr:uid="{358CC718-AB8A-4F91-ACE8-09C3A1F8328B}"/>
    <cellStyle name="Millares 2 6 4 10" xfId="43640" xr:uid="{36A0DA72-E90A-4217-953E-03057EA3F1BF}"/>
    <cellStyle name="Millares 2 6 4 11" xfId="50244" xr:uid="{A3E8A4B2-22D4-4C9F-AD74-23EE1E792670}"/>
    <cellStyle name="Millares 2 6 4 2" xfId="1577" xr:uid="{E73F25BA-1453-456C-AC15-C840E6BD00CE}"/>
    <cellStyle name="Millares 2 6 4 2 2" xfId="4406" xr:uid="{9784FED4-BCFC-45FD-9F52-10BA111E18EC}"/>
    <cellStyle name="Millares 2 6 4 2 2 2" xfId="12672" xr:uid="{7F64DEF6-AF8F-4F12-8D92-AA50065ABBA1}"/>
    <cellStyle name="Millares 2 6 4 2 2 2 2" xfId="34175" xr:uid="{A69E7E5A-7759-45A5-A484-DCBC859B46B4}"/>
    <cellStyle name="Millares 2 6 4 2 2 3" xfId="19307" xr:uid="{EA498E43-0005-47CF-8BF7-B9AB2A2639AA}"/>
    <cellStyle name="Millares 2 6 4 2 2 3 2" xfId="40810" xr:uid="{972B9FFA-3963-4A65-8C8D-E9624319A6A4}"/>
    <cellStyle name="Millares 2 6 4 2 2 4" xfId="25912" xr:uid="{B0E08ED0-FEE3-4FA0-9CAB-79E5DEF0DAF0}"/>
    <cellStyle name="Millares 2 6 4 2 2 5" xfId="47415" xr:uid="{6069AA48-B6B1-4A0B-BEC3-4273CBD4A947}"/>
    <cellStyle name="Millares 2 6 4 2 2 6" xfId="54019" xr:uid="{29C3C2AF-7F4C-44B7-B9EF-CA9400149C2A}"/>
    <cellStyle name="Millares 2 6 4 2 3" xfId="6545" xr:uid="{38C81B1B-CD3C-47BB-8E0A-F9100BF2AA37}"/>
    <cellStyle name="Millares 2 6 4 2 3 2" xfId="14811" xr:uid="{79E60EBD-0EFC-4121-B466-A20517D688FB}"/>
    <cellStyle name="Millares 2 6 4 2 3 2 2" xfId="36314" xr:uid="{03434B31-BCEB-4BAD-91EE-8A794231B462}"/>
    <cellStyle name="Millares 2 6 4 2 3 3" xfId="21446" xr:uid="{E6808C1F-CB48-4670-93E0-241C03EEB4B6}"/>
    <cellStyle name="Millares 2 6 4 2 3 3 2" xfId="42949" xr:uid="{98EFA31F-2A54-4F25-A389-7F1405FAC354}"/>
    <cellStyle name="Millares 2 6 4 2 3 4" xfId="28051" xr:uid="{70886150-9C3A-4B46-9935-8CBB37042BFE}"/>
    <cellStyle name="Millares 2 6 4 2 3 5" xfId="49554" xr:uid="{C68E03F1-CAF5-4BCF-AFE0-8A5A251A0F17}"/>
    <cellStyle name="Millares 2 6 4 2 3 6" xfId="56158" xr:uid="{765B3E66-3822-46C8-B645-153223324CCA}"/>
    <cellStyle name="Millares 2 6 4 2 4" xfId="8186" xr:uid="{4ADBDECA-B3A6-4714-A8E7-0232E0F687EC}"/>
    <cellStyle name="Millares 2 6 4 2 4 2" xfId="29689" xr:uid="{572684D5-8D81-476C-ABB8-5446CFC7F2C4}"/>
    <cellStyle name="Millares 2 6 4 2 5" xfId="9843" xr:uid="{AF70329C-359F-4B98-8B1F-713F06B1CB5A}"/>
    <cellStyle name="Millares 2 6 4 2 5 2" xfId="31346" xr:uid="{C6674651-8314-4019-877C-BA4AF5203AE0}"/>
    <cellStyle name="Millares 2 6 4 2 6" xfId="16478" xr:uid="{F7D2B6F2-3E88-48E1-A276-654853B09E0F}"/>
    <cellStyle name="Millares 2 6 4 2 6 2" xfId="37981" xr:uid="{E36CA8C4-212D-4085-B895-E1C50C4E62F0}"/>
    <cellStyle name="Millares 2 6 4 2 7" xfId="23083" xr:uid="{3B184756-5FB3-4C78-B7F5-6EA598275EED}"/>
    <cellStyle name="Millares 2 6 4 2 8" xfId="44586" xr:uid="{4BBE786A-1407-4881-BC2D-8AB55785A6D6}"/>
    <cellStyle name="Millares 2 6 4 2 9" xfId="51190" xr:uid="{D34E049D-DFBF-4086-873A-AF9D571A70DE}"/>
    <cellStyle name="Millares 2 6 4 3" xfId="2264" xr:uid="{07B28268-99A0-4D4C-88D6-BDEC7DF9DDB8}"/>
    <cellStyle name="Millares 2 6 4 3 2" xfId="10530" xr:uid="{D6354968-A115-40ED-8215-870308C079C0}"/>
    <cellStyle name="Millares 2 6 4 3 2 2" xfId="32033" xr:uid="{44CE60C0-DD72-4047-B261-3732D92B1511}"/>
    <cellStyle name="Millares 2 6 4 3 3" xfId="17165" xr:uid="{A0E4B339-92CD-41D3-B0B6-5E0452651B8F}"/>
    <cellStyle name="Millares 2 6 4 3 3 2" xfId="38668" xr:uid="{BA13F423-2488-4C27-9D0F-DF6ECB1BC335}"/>
    <cellStyle name="Millares 2 6 4 3 4" xfId="23770" xr:uid="{584CBA65-3260-4C28-9CEB-FBDEBDABC6C7}"/>
    <cellStyle name="Millares 2 6 4 3 5" xfId="45273" xr:uid="{13777B47-7ABE-4A93-A9CF-2D3B0B710110}"/>
    <cellStyle name="Millares 2 6 4 3 6" xfId="51877" xr:uid="{A97882BD-39F7-4363-8CAB-E27E65A38893}"/>
    <cellStyle name="Millares 2 6 4 4" xfId="3460" xr:uid="{AF381D87-7AB6-40A5-8225-FBF483CFE8A5}"/>
    <cellStyle name="Millares 2 6 4 4 2" xfId="11726" xr:uid="{808A6977-8C63-467A-BAA9-02F2D9C9EDDD}"/>
    <cellStyle name="Millares 2 6 4 4 2 2" xfId="33229" xr:uid="{E7B9498F-5D26-499D-B93D-C81CCDC5A36C}"/>
    <cellStyle name="Millares 2 6 4 4 3" xfId="18361" xr:uid="{62F13AD2-8680-401C-BC1F-48EF2BF19156}"/>
    <cellStyle name="Millares 2 6 4 4 3 2" xfId="39864" xr:uid="{963BC44D-33CA-408E-8902-787656A81F1A}"/>
    <cellStyle name="Millares 2 6 4 4 4" xfId="24966" xr:uid="{5E23CA5B-6FA2-4C87-8C83-1073B3C5188F}"/>
    <cellStyle name="Millares 2 6 4 4 5" xfId="46469" xr:uid="{72731894-4344-49E3-9B12-24A520A04EF1}"/>
    <cellStyle name="Millares 2 6 4 4 6" xfId="53073" xr:uid="{858122B4-8CA9-453F-8392-6C47E8B8140A}"/>
    <cellStyle name="Millares 2 6 4 5" xfId="5599" xr:uid="{9F446CBB-F2C5-4BF0-B6DD-FAA710F4FD4C}"/>
    <cellStyle name="Millares 2 6 4 5 2" xfId="13865" xr:uid="{CD773CA1-A1C7-471B-B480-D1E33A6E2693}"/>
    <cellStyle name="Millares 2 6 4 5 2 2" xfId="35368" xr:uid="{F0CBF328-0714-4DB9-910E-C5BBAF5C3617}"/>
    <cellStyle name="Millares 2 6 4 5 3" xfId="20500" xr:uid="{954171E3-7DDC-423E-B4D6-932624037205}"/>
    <cellStyle name="Millares 2 6 4 5 3 2" xfId="42003" xr:uid="{E6680FC9-492D-41EF-B654-C3174FCDA71F}"/>
    <cellStyle name="Millares 2 6 4 5 4" xfId="27105" xr:uid="{B9DCDC7A-7CD6-4CBD-91D6-FA17D67EB7FF}"/>
    <cellStyle name="Millares 2 6 4 5 5" xfId="48608" xr:uid="{5159713B-5358-4AB2-BAC3-A46B18FA347A}"/>
    <cellStyle name="Millares 2 6 4 5 6" xfId="55212" xr:uid="{9254E32A-DBFE-405F-AA58-0F3FEB165919}"/>
    <cellStyle name="Millares 2 6 4 6" xfId="7240" xr:uid="{CD2C07EF-0F47-48B2-B9A6-E5299C46160E}"/>
    <cellStyle name="Millares 2 6 4 6 2" xfId="28743" xr:uid="{2C8B9C8A-D749-4119-8334-A076FE183750}"/>
    <cellStyle name="Millares 2 6 4 7" xfId="8897" xr:uid="{779BD426-9334-4BDD-8F37-EAAFF7E5447C}"/>
    <cellStyle name="Millares 2 6 4 7 2" xfId="30400" xr:uid="{105811D3-D19D-4E19-99A9-3349AB4E2C97}"/>
    <cellStyle name="Millares 2 6 4 8" xfId="15532" xr:uid="{451FD54B-9956-40A6-9F3F-0772D2B39720}"/>
    <cellStyle name="Millares 2 6 4 8 2" xfId="37035" xr:uid="{7DF8A314-0035-4E5F-AEDC-BA0A8A794820}"/>
    <cellStyle name="Millares 2 6 4 9" xfId="22137" xr:uid="{3A8D49AC-4F50-4B8A-AFB9-4AD42FBE88AA}"/>
    <cellStyle name="Millares 2 6 5" xfId="899" xr:uid="{945C0727-2C7A-455B-9B03-88CEDC9F164F}"/>
    <cellStyle name="Millares 2 6 5 2" xfId="3728" xr:uid="{7421BF82-FF18-46B8-8841-BCDE1CC9EE44}"/>
    <cellStyle name="Millares 2 6 5 2 2" xfId="11994" xr:uid="{1355078A-2CF1-406F-B187-3DBCC1EE0836}"/>
    <cellStyle name="Millares 2 6 5 2 2 2" xfId="33497" xr:uid="{56785C9A-51EF-4503-A826-5FA9BE20C3A1}"/>
    <cellStyle name="Millares 2 6 5 2 3" xfId="18629" xr:uid="{358E340B-1E29-4359-9953-0D63066DEA6B}"/>
    <cellStyle name="Millares 2 6 5 2 3 2" xfId="40132" xr:uid="{3B122C58-34BF-4953-B61E-E9458E984D46}"/>
    <cellStyle name="Millares 2 6 5 2 4" xfId="25234" xr:uid="{204A8A7A-D063-4424-ACE7-1BB3BB2DE500}"/>
    <cellStyle name="Millares 2 6 5 2 5" xfId="46737" xr:uid="{7838CC6D-ADDA-4DF2-B81C-51809879D4A6}"/>
    <cellStyle name="Millares 2 6 5 2 6" xfId="53341" xr:uid="{171F366A-6F34-41FE-98AA-8595EC20963F}"/>
    <cellStyle name="Millares 2 6 5 3" xfId="5867" xr:uid="{E13F1D07-F850-41CC-9FBC-A2CF95190C6A}"/>
    <cellStyle name="Millares 2 6 5 3 2" xfId="14133" xr:uid="{779690F8-8BF1-4E2B-81B9-4E76255BD3E0}"/>
    <cellStyle name="Millares 2 6 5 3 2 2" xfId="35636" xr:uid="{6F48C182-8A78-44AB-BD62-132F3A5652A3}"/>
    <cellStyle name="Millares 2 6 5 3 3" xfId="20768" xr:uid="{6C14A861-9A2A-4EFE-B5F9-630853F01FFE}"/>
    <cellStyle name="Millares 2 6 5 3 3 2" xfId="42271" xr:uid="{447FEB5E-5F58-4AF9-9C88-266EFE5C1263}"/>
    <cellStyle name="Millares 2 6 5 3 4" xfId="27373" xr:uid="{78F1FD92-66D9-4B9E-8CC1-E27034312E8F}"/>
    <cellStyle name="Millares 2 6 5 3 5" xfId="48876" xr:uid="{9A3574FC-A718-4034-9DF7-2A8BEE9A8C39}"/>
    <cellStyle name="Millares 2 6 5 3 6" xfId="55480" xr:uid="{BD98A62C-3614-42D2-BCA5-154598C3C3A1}"/>
    <cellStyle name="Millares 2 6 5 4" xfId="7508" xr:uid="{7F4A8BED-62BE-4C11-83C0-3174E42EE6D8}"/>
    <cellStyle name="Millares 2 6 5 4 2" xfId="29011" xr:uid="{DC874F8F-4A9D-49A9-9A9D-8FCD589A4662}"/>
    <cellStyle name="Millares 2 6 5 5" xfId="9165" xr:uid="{D3F27CF1-3E9E-4646-BF69-EFDBDA8A6750}"/>
    <cellStyle name="Millares 2 6 5 5 2" xfId="30668" xr:uid="{6306BAF0-6718-440D-8A16-4B68A3194A38}"/>
    <cellStyle name="Millares 2 6 5 6" xfId="15800" xr:uid="{43E0D223-1484-406F-9E71-58C9DDD34CC8}"/>
    <cellStyle name="Millares 2 6 5 6 2" xfId="37303" xr:uid="{6A332153-0A7E-4EA9-AC8A-DEBE569468DC}"/>
    <cellStyle name="Millares 2 6 5 7" xfId="22405" xr:uid="{0CD7EE94-EB96-43B8-BE8D-EB651C73965A}"/>
    <cellStyle name="Millares 2 6 5 8" xfId="43908" xr:uid="{7BE6ABEF-9642-44EB-BD73-BD606FC11312}"/>
    <cellStyle name="Millares 2 6 5 9" xfId="50512" xr:uid="{B953B066-54A0-4037-9A8C-C9A137477354}"/>
    <cellStyle name="Millares 2 6 6" xfId="1160" xr:uid="{8B6E9B3D-AADE-41BA-89D4-E88036710409}"/>
    <cellStyle name="Millares 2 6 6 2" xfId="3989" xr:uid="{482DD735-547A-4EC3-8EB4-84040E30729D}"/>
    <cellStyle name="Millares 2 6 6 2 2" xfId="12255" xr:uid="{63B1B27E-AFE2-4C6F-B414-B3C9C886DE9D}"/>
    <cellStyle name="Millares 2 6 6 2 2 2" xfId="33758" xr:uid="{8AFD0DBF-09BD-475A-9A18-40901BAEF7F6}"/>
    <cellStyle name="Millares 2 6 6 2 3" xfId="18890" xr:uid="{C567FD91-0A82-44DA-9552-C4C17918B37A}"/>
    <cellStyle name="Millares 2 6 6 2 3 2" xfId="40393" xr:uid="{DB2BE35B-D27E-4FCA-8914-C12C91734D91}"/>
    <cellStyle name="Millares 2 6 6 2 4" xfId="25495" xr:uid="{1B32C603-3EE5-4174-9CB2-2653A53C3FC5}"/>
    <cellStyle name="Millares 2 6 6 2 5" xfId="46998" xr:uid="{9C050EB2-F101-407E-B17A-9518EE2F64EC}"/>
    <cellStyle name="Millares 2 6 6 2 6" xfId="53602" xr:uid="{B09AF62C-7117-459E-A091-14F36D06901B}"/>
    <cellStyle name="Millares 2 6 6 3" xfId="6128" xr:uid="{290CDC69-AE9C-426A-85F4-4C37FBD89E26}"/>
    <cellStyle name="Millares 2 6 6 3 2" xfId="14394" xr:uid="{7AF56280-A154-4892-880B-220534422AA3}"/>
    <cellStyle name="Millares 2 6 6 3 2 2" xfId="35897" xr:uid="{697443D2-1713-4F8C-B078-8D9DDE555AE5}"/>
    <cellStyle name="Millares 2 6 6 3 3" xfId="21029" xr:uid="{2B7569AC-F0A7-4747-9E92-ACE900D5E516}"/>
    <cellStyle name="Millares 2 6 6 3 3 2" xfId="42532" xr:uid="{FE783D63-2B54-47E9-B75D-300DEE41D104}"/>
    <cellStyle name="Millares 2 6 6 3 4" xfId="27634" xr:uid="{56F9D4C3-0021-470C-A045-45FEF682A3BF}"/>
    <cellStyle name="Millares 2 6 6 3 5" xfId="49137" xr:uid="{2D4BA0F8-50DF-4E1D-B0BE-95DEB8BBE9A9}"/>
    <cellStyle name="Millares 2 6 6 3 6" xfId="55741" xr:uid="{9FA7BA98-E2BE-4146-B98C-9CD6EFEB9C1E}"/>
    <cellStyle name="Millares 2 6 6 4" xfId="7769" xr:uid="{D3B9279B-B9F7-437C-95C4-2FFA899DFAC4}"/>
    <cellStyle name="Millares 2 6 6 4 2" xfId="29272" xr:uid="{B31BDDFC-C647-4F47-A7D1-AC5406D04989}"/>
    <cellStyle name="Millares 2 6 6 5" xfId="9426" xr:uid="{857101D6-C669-4772-985E-9B88C43AEA15}"/>
    <cellStyle name="Millares 2 6 6 5 2" xfId="30929" xr:uid="{4A0D62AE-C417-4CD9-9C1B-8C09ACB05952}"/>
    <cellStyle name="Millares 2 6 6 6" xfId="16061" xr:uid="{8B973CB7-EBC0-4A9C-BDEC-0E01C7856D5A}"/>
    <cellStyle name="Millares 2 6 6 6 2" xfId="37564" xr:uid="{84C3EC06-3FDC-4D4A-8279-979A3BCB16C3}"/>
    <cellStyle name="Millares 2 6 6 7" xfId="22666" xr:uid="{5E29BBAD-30F3-4D10-AF59-90D645955B25}"/>
    <cellStyle name="Millares 2 6 6 8" xfId="44169" xr:uid="{5240D3E5-1FDF-43FC-A2CC-19A981AFB94B}"/>
    <cellStyle name="Millares 2 6 6 9" xfId="50773" xr:uid="{B4515F30-271B-4011-9781-2AD91BEC5699}"/>
    <cellStyle name="Millares 2 6 7" xfId="1848" xr:uid="{5FC9EED5-9E31-428B-884C-0B91E672EA8B}"/>
    <cellStyle name="Millares 2 6 7 2" xfId="10114" xr:uid="{2663A1D4-01C6-4296-9074-4B51468D936A}"/>
    <cellStyle name="Millares 2 6 7 2 2" xfId="31617" xr:uid="{0BDCE20B-3061-4A6F-9874-D4D80873D815}"/>
    <cellStyle name="Millares 2 6 7 3" xfId="16749" xr:uid="{A9E7F8EB-4699-42A9-A5B8-70E2FD9E018E}"/>
    <cellStyle name="Millares 2 6 7 3 2" xfId="38252" xr:uid="{EA5D557E-77E6-4430-8A42-BB7AF5446787}"/>
    <cellStyle name="Millares 2 6 7 4" xfId="23354" xr:uid="{8D432244-A6FD-4B5D-9C30-10B1FEDE60E5}"/>
    <cellStyle name="Millares 2 6 7 5" xfId="44857" xr:uid="{408F8420-6637-4FF2-8CB3-F609B53B4325}"/>
    <cellStyle name="Millares 2 6 7 6" xfId="51461" xr:uid="{C8E625B5-F045-43D8-BC9F-C86A11A2DDCA}"/>
    <cellStyle name="Millares 2 6 8" xfId="2533" xr:uid="{021AD7B0-4FBF-4C24-8ACA-663FD428A6C3}"/>
    <cellStyle name="Millares 2 6 8 2" xfId="10799" xr:uid="{6F66C117-641B-4302-B15D-E227A589BB78}"/>
    <cellStyle name="Millares 2 6 8 2 2" xfId="32302" xr:uid="{2A9EB11B-0262-455D-A08C-A0DC70120DB4}"/>
    <cellStyle name="Millares 2 6 8 3" xfId="17434" xr:uid="{CE2D1B40-298A-4FC9-936C-00F2460611F9}"/>
    <cellStyle name="Millares 2 6 8 3 2" xfId="38937" xr:uid="{8B49B89F-954A-4F82-B290-FC4A0D237A5F}"/>
    <cellStyle name="Millares 2 6 8 4" xfId="24039" xr:uid="{9615CE52-76AC-49E6-842C-4BF52528D744}"/>
    <cellStyle name="Millares 2 6 8 5" xfId="45542" xr:uid="{BE45F963-B341-45DA-B6C5-2845B10371FE}"/>
    <cellStyle name="Millares 2 6 8 6" xfId="52146" xr:uid="{67FB213E-8A2B-4B44-9FE1-805163F0B994}"/>
    <cellStyle name="Millares 2 6 9" xfId="3044" xr:uid="{B0731DC2-7E81-42DD-8559-C5BC986AC204}"/>
    <cellStyle name="Millares 2 6 9 2" xfId="11310" xr:uid="{F02739C4-D58A-4A01-8BDA-7A52B63589AB}"/>
    <cellStyle name="Millares 2 6 9 2 2" xfId="32813" xr:uid="{FFDE9F12-2720-4F21-A85F-6D46BEDAEB5E}"/>
    <cellStyle name="Millares 2 6 9 3" xfId="17945" xr:uid="{7D158E59-2787-439E-B2F4-40B9FE223B9E}"/>
    <cellStyle name="Millares 2 6 9 3 2" xfId="39448" xr:uid="{7F6E060E-7053-4120-9924-6A1F57279674}"/>
    <cellStyle name="Millares 2 6 9 4" xfId="24550" xr:uid="{15913B0C-02A8-478E-BC40-FFA344570492}"/>
    <cellStyle name="Millares 2 6 9 5" xfId="46053" xr:uid="{6DD9FFB0-E2AB-4F7C-860B-198EC05915FE}"/>
    <cellStyle name="Millares 2 6 9 6" xfId="52657" xr:uid="{FC9B5302-974F-4706-A9AE-5161C5560A9A}"/>
    <cellStyle name="Millares 2 7" xfId="200" xr:uid="{C2A821D4-903D-4673-A687-B67643A021F1}"/>
    <cellStyle name="Millares 2 7 10" xfId="4719" xr:uid="{CB23EDC8-CEB3-4694-B160-FDDF7BC45ECC}"/>
    <cellStyle name="Millares 2 7 10 2" xfId="12985" xr:uid="{83E7E208-F0D4-4371-969F-050CE0862159}"/>
    <cellStyle name="Millares 2 7 10 2 2" xfId="34488" xr:uid="{ACD93ED0-3E63-499D-8CE0-69E8F4897212}"/>
    <cellStyle name="Millares 2 7 10 3" xfId="19620" xr:uid="{8A769E3B-979B-4EC5-B2D6-DF7D6861DA3D}"/>
    <cellStyle name="Millares 2 7 10 3 2" xfId="41123" xr:uid="{7EF5F9BA-40D1-4F1E-919F-1D4F3EE8C939}"/>
    <cellStyle name="Millares 2 7 10 4" xfId="26225" xr:uid="{EA97DDF8-B03C-4208-B448-A69FD7DCFDD2}"/>
    <cellStyle name="Millares 2 7 10 5" xfId="47728" xr:uid="{CE00CD52-9D7E-4E35-A9F7-EA1DC6476540}"/>
    <cellStyle name="Millares 2 7 10 6" xfId="54332" xr:uid="{54EF332C-6C2C-4516-B17A-00C03093D6B3}"/>
    <cellStyle name="Millares 2 7 11" xfId="5222" xr:uid="{5593C8F1-48DC-4F7C-8AFA-742225AD4BDC}"/>
    <cellStyle name="Millares 2 7 11 2" xfId="13488" xr:uid="{5E750A41-C659-4773-8CA5-096A13DFFF31}"/>
    <cellStyle name="Millares 2 7 11 2 2" xfId="34991" xr:uid="{56C4022C-52CF-46F7-9292-EBD592878206}"/>
    <cellStyle name="Millares 2 7 11 3" xfId="20123" xr:uid="{E284CE1D-785F-4C6D-BD23-5E95D534EF8E}"/>
    <cellStyle name="Millares 2 7 11 3 2" xfId="41626" xr:uid="{C1040C0D-6FC8-4308-968E-D5A7977AB151}"/>
    <cellStyle name="Millares 2 7 11 4" xfId="26728" xr:uid="{5FB3FF95-FFAF-4445-B1E4-857BF30102AF}"/>
    <cellStyle name="Millares 2 7 11 5" xfId="48231" xr:uid="{19869277-7AE3-4D97-9E3D-64C2190CE7C2}"/>
    <cellStyle name="Millares 2 7 11 6" xfId="54835" xr:uid="{EDF88E07-8CF2-467F-918F-E94D5B8D0F6E}"/>
    <cellStyle name="Millares 2 7 12" xfId="6863" xr:uid="{F61678B9-5062-4064-8CD2-1824E49E4845}"/>
    <cellStyle name="Millares 2 7 12 2" xfId="28366" xr:uid="{60B83719-5E68-4B8E-91C7-2CE0D6378101}"/>
    <cellStyle name="Millares 2 7 13" xfId="8517" xr:uid="{AF6B5A84-EB75-487E-9F20-720F3EE05A8D}"/>
    <cellStyle name="Millares 2 7 13 2" xfId="30020" xr:uid="{93AE613B-BB1E-4198-B161-BA3E25816964}"/>
    <cellStyle name="Millares 2 7 14" xfId="15156" xr:uid="{18A6C4C7-2974-4AA9-A852-DCFC93895CF4}"/>
    <cellStyle name="Millares 2 7 14 2" xfId="36659" xr:uid="{73AAD2B7-CA6B-4E88-8D79-3A5B75EB8C74}"/>
    <cellStyle name="Millares 2 7 15" xfId="21761" xr:uid="{CA8D34B3-75DE-40C0-AE15-7BA003FD12AC}"/>
    <cellStyle name="Millares 2 7 16" xfId="43264" xr:uid="{9892A3A8-55A7-4B27-A20C-A9C99F1BBE12}"/>
    <cellStyle name="Millares 2 7 17" xfId="49868" xr:uid="{BB9F752B-2900-48B5-8AB3-C7D9F43504C8}"/>
    <cellStyle name="Millares 2 7 2" xfId="515" xr:uid="{79CAC32B-2D37-4E7A-AFA8-B8E2A0BFFE48}"/>
    <cellStyle name="Millares 2 7 2 10" xfId="7126" xr:uid="{B2A5F41A-D52D-40FD-B601-492739D16695}"/>
    <cellStyle name="Millares 2 7 2 10 2" xfId="28629" xr:uid="{F1900C97-60F2-4126-8925-0C750BA2D07B}"/>
    <cellStyle name="Millares 2 7 2 11" xfId="8782" xr:uid="{6B3F6B38-8151-4216-8C61-FA0A38410D5F}"/>
    <cellStyle name="Millares 2 7 2 11 2" xfId="30285" xr:uid="{8DD146C7-FA1C-4F49-B903-70EC758798C8}"/>
    <cellStyle name="Millares 2 7 2 12" xfId="15418" xr:uid="{219D9B9F-22E8-4184-BB61-E516002D76CB}"/>
    <cellStyle name="Millares 2 7 2 12 2" xfId="36921" xr:uid="{7337CABE-347C-4A24-A9AE-7EEC04369BBC}"/>
    <cellStyle name="Millares 2 7 2 13" xfId="22023" xr:uid="{061C08E4-ECA2-4E67-AFF7-E8035A69BC45}"/>
    <cellStyle name="Millares 2 7 2 14" xfId="43526" xr:uid="{12866378-84D5-40EE-B96D-668A4AA040FD}"/>
    <cellStyle name="Millares 2 7 2 15" xfId="50130" xr:uid="{8AC3415D-BBC6-4D90-BEF7-CC78B9BE21B7}"/>
    <cellStyle name="Millares 2 7 2 2" xfId="797" xr:uid="{C158BA58-09F7-48AD-A5FD-D4A934FCCA22}"/>
    <cellStyle name="Millares 2 7 2 2 10" xfId="15698" xr:uid="{61E74961-3345-45D2-BD09-A536F0E07556}"/>
    <cellStyle name="Millares 2 7 2 2 10 2" xfId="37201" xr:uid="{D8EED127-E775-4230-89CA-A5E4ECD86F54}"/>
    <cellStyle name="Millares 2 7 2 2 11" xfId="22303" xr:uid="{5DDFCEF4-F4A0-4A9D-A096-A72BDB95A16C}"/>
    <cellStyle name="Millares 2 7 2 2 12" xfId="43806" xr:uid="{3769E75E-720B-48B1-8419-EEBF4A964582}"/>
    <cellStyle name="Millares 2 7 2 2 13" xfId="50410" xr:uid="{43033B35-FD99-43B8-857E-52330D59A070}"/>
    <cellStyle name="Millares 2 7 2 2 2" xfId="1743" xr:uid="{E6C0D72B-3641-49C4-B2C7-82B7EAC39718}"/>
    <cellStyle name="Millares 2 7 2 2 2 2" xfId="4572" xr:uid="{0046BA14-C96D-4451-A394-AE0FE85DE3CC}"/>
    <cellStyle name="Millares 2 7 2 2 2 2 2" xfId="12838" xr:uid="{7FCE24E4-D221-423B-A3B4-316B3D1FC49E}"/>
    <cellStyle name="Millares 2 7 2 2 2 2 2 2" xfId="34341" xr:uid="{5F1A5F87-6945-4EFB-8CB2-CD9EAECE10EA}"/>
    <cellStyle name="Millares 2 7 2 2 2 2 3" xfId="19473" xr:uid="{362AE869-8238-4EEF-A043-484448F472E2}"/>
    <cellStyle name="Millares 2 7 2 2 2 2 3 2" xfId="40976" xr:uid="{44E76248-D4DE-44A9-954B-C546868A8AD7}"/>
    <cellStyle name="Millares 2 7 2 2 2 2 4" xfId="26078" xr:uid="{EE93C121-F977-4293-8490-80C3447FBD2D}"/>
    <cellStyle name="Millares 2 7 2 2 2 2 5" xfId="47581" xr:uid="{5919C636-9904-4FDD-8194-A1F390C40072}"/>
    <cellStyle name="Millares 2 7 2 2 2 2 6" xfId="54185" xr:uid="{86D7B8C4-FF73-4B8E-80D1-A3AAB943DF06}"/>
    <cellStyle name="Millares 2 7 2 2 2 3" xfId="6711" xr:uid="{65D4E4B6-9EF0-42A3-9EF3-C27A3F7181D4}"/>
    <cellStyle name="Millares 2 7 2 2 2 3 2" xfId="14977" xr:uid="{EF51D594-C21F-4A01-BCF5-BECDB6671314}"/>
    <cellStyle name="Millares 2 7 2 2 2 3 2 2" xfId="36480" xr:uid="{DDCA33E4-94E6-4BAB-B9D2-D35A89668239}"/>
    <cellStyle name="Millares 2 7 2 2 2 3 3" xfId="21612" xr:uid="{8D5CE3DA-EE9D-47E5-B5BF-6026C63A26BF}"/>
    <cellStyle name="Millares 2 7 2 2 2 3 3 2" xfId="43115" xr:uid="{DDA9D7A9-647F-4009-B76B-44B97650A3CE}"/>
    <cellStyle name="Millares 2 7 2 2 2 3 4" xfId="28217" xr:uid="{C51BA32E-55C0-493C-B60E-70047FA4AAEE}"/>
    <cellStyle name="Millares 2 7 2 2 2 3 5" xfId="49720" xr:uid="{7B6BD0A7-8F44-46B8-AC39-DBF1EC4E77DA}"/>
    <cellStyle name="Millares 2 7 2 2 2 3 6" xfId="56324" xr:uid="{A3E4668D-152C-442D-AAC0-22FF948CEF77}"/>
    <cellStyle name="Millares 2 7 2 2 2 4" xfId="8352" xr:uid="{B816EA35-E611-4A9E-8093-E0F1786B0C8D}"/>
    <cellStyle name="Millares 2 7 2 2 2 4 2" xfId="29855" xr:uid="{0352219B-6218-4276-92B0-C9D92F5F9CFE}"/>
    <cellStyle name="Millares 2 7 2 2 2 5" xfId="10009" xr:uid="{71E7C87E-15D2-497A-8161-ECC7211EFCCC}"/>
    <cellStyle name="Millares 2 7 2 2 2 5 2" xfId="31512" xr:uid="{0A060EDF-4F2B-4182-9ACA-5626561E8927}"/>
    <cellStyle name="Millares 2 7 2 2 2 6" xfId="16644" xr:uid="{AFB05FCB-F826-4960-B162-47AA92719B5B}"/>
    <cellStyle name="Millares 2 7 2 2 2 6 2" xfId="38147" xr:uid="{E629E83B-622C-4769-9FC1-0FC02757623F}"/>
    <cellStyle name="Millares 2 7 2 2 2 7" xfId="23249" xr:uid="{C855F62B-D77A-47F1-A3A2-DF161DB5A362}"/>
    <cellStyle name="Millares 2 7 2 2 2 8" xfId="44752" xr:uid="{695A51B5-BB57-4D26-95DC-FB15B268D508}"/>
    <cellStyle name="Millares 2 7 2 2 2 9" xfId="51356" xr:uid="{9F06FF88-1E7E-4AEE-84B5-A7DD5B9C0B98}"/>
    <cellStyle name="Millares 2 7 2 2 3" xfId="2430" xr:uid="{713A2F9A-664B-4127-8DA7-215C7B5D0A13}"/>
    <cellStyle name="Millares 2 7 2 2 3 2" xfId="10696" xr:uid="{7977E260-BA7C-42F4-9A34-EB47ED2F989B}"/>
    <cellStyle name="Millares 2 7 2 2 3 2 2" xfId="32199" xr:uid="{A0E13782-BA9F-4EB3-9C92-FA3EA1FAC10D}"/>
    <cellStyle name="Millares 2 7 2 2 3 3" xfId="17331" xr:uid="{7CF51252-1754-4F02-98F4-41178C353A01}"/>
    <cellStyle name="Millares 2 7 2 2 3 3 2" xfId="38834" xr:uid="{053A9976-D444-4D69-ADB6-2EB9243FB9CC}"/>
    <cellStyle name="Millares 2 7 2 2 3 4" xfId="23936" xr:uid="{E1262011-A026-4C1F-823A-1F18A40D5187}"/>
    <cellStyle name="Millares 2 7 2 2 3 5" xfId="45439" xr:uid="{374FED75-84A4-4D85-8041-1EC8CE15DD20}"/>
    <cellStyle name="Millares 2 7 2 2 3 6" xfId="52043" xr:uid="{3F4F6DED-1A1A-4C10-A906-69642D203E15}"/>
    <cellStyle name="Millares 2 7 2 2 4" xfId="2947" xr:uid="{757C36EF-B8EE-4E85-AFAB-A464377984B1}"/>
    <cellStyle name="Millares 2 7 2 2 4 2" xfId="11213" xr:uid="{E4A5536E-BF4C-4897-9910-B9CF4EA6F18D}"/>
    <cellStyle name="Millares 2 7 2 2 4 2 2" xfId="32716" xr:uid="{170EEB85-A962-4171-B877-4C6D657184DE}"/>
    <cellStyle name="Millares 2 7 2 2 4 3" xfId="17848" xr:uid="{886DE35E-5FB3-4972-919B-9326A4612C9A}"/>
    <cellStyle name="Millares 2 7 2 2 4 3 2" xfId="39351" xr:uid="{193AD99B-126B-4CD8-9ECF-E46ACC879E89}"/>
    <cellStyle name="Millares 2 7 2 2 4 4" xfId="24453" xr:uid="{32D378BD-CA47-4F1D-B676-F1EC26524F30}"/>
    <cellStyle name="Millares 2 7 2 2 4 5" xfId="45956" xr:uid="{11B19063-E348-4C00-BDE4-9669995E2CBE}"/>
    <cellStyle name="Millares 2 7 2 2 4 6" xfId="52560" xr:uid="{7D1118C2-D7C8-4C20-A7F7-56A94BD75A3B}"/>
    <cellStyle name="Millares 2 7 2 2 5" xfId="3626" xr:uid="{3A9966EA-75B1-4093-AAD3-99E139F0B1E5}"/>
    <cellStyle name="Millares 2 7 2 2 5 2" xfId="11892" xr:uid="{7F52A0D6-3AAB-4280-A7A7-9721FDFD1F41}"/>
    <cellStyle name="Millares 2 7 2 2 5 2 2" xfId="33395" xr:uid="{FA836762-D700-4321-B7A1-CE3E5BC94D07}"/>
    <cellStyle name="Millares 2 7 2 2 5 3" xfId="18527" xr:uid="{6834617B-475A-414C-8E00-401F902F1F21}"/>
    <cellStyle name="Millares 2 7 2 2 5 3 2" xfId="40030" xr:uid="{CC0A8B77-742D-4975-A883-C87997A6FF03}"/>
    <cellStyle name="Millares 2 7 2 2 5 4" xfId="25132" xr:uid="{E85F7A15-CCBE-4C53-8F27-47F869FE5025}"/>
    <cellStyle name="Millares 2 7 2 2 5 5" xfId="46635" xr:uid="{8CB0631F-C59D-444A-BC55-799D09DFE0E1}"/>
    <cellStyle name="Millares 2 7 2 2 5 6" xfId="53239" xr:uid="{E30FD685-CBD1-44ED-AEBC-32CC7E65C5AE}"/>
    <cellStyle name="Millares 2 7 2 2 6" xfId="5091" xr:uid="{EC275509-E844-41C5-B25B-1A649A74CDF4}"/>
    <cellStyle name="Millares 2 7 2 2 6 2" xfId="13357" xr:uid="{47533F6A-F618-4A75-9281-1D445CDC415F}"/>
    <cellStyle name="Millares 2 7 2 2 6 2 2" xfId="34860" xr:uid="{3D595EC2-8400-49E5-9124-E4BC9296E428}"/>
    <cellStyle name="Millares 2 7 2 2 6 3" xfId="19992" xr:uid="{20BDED0C-9A7E-4061-A721-3BF8037C85CB}"/>
    <cellStyle name="Millares 2 7 2 2 6 3 2" xfId="41495" xr:uid="{1EFA36BC-2402-4F1F-907C-5A79A819B316}"/>
    <cellStyle name="Millares 2 7 2 2 6 4" xfId="26597" xr:uid="{E2173DD3-27E8-4C0A-95DC-90522874343B}"/>
    <cellStyle name="Millares 2 7 2 2 6 5" xfId="48100" xr:uid="{6CF539A6-7A5C-4515-B78B-882104E92C4F}"/>
    <cellStyle name="Millares 2 7 2 2 6 6" xfId="54704" xr:uid="{B7D05273-9242-4FFB-86E7-C339AF9087DC}"/>
    <cellStyle name="Millares 2 7 2 2 7" xfId="5765" xr:uid="{27297734-B992-4F1F-AA6F-5F09C7526BEF}"/>
    <cellStyle name="Millares 2 7 2 2 7 2" xfId="14031" xr:uid="{CCD0A98F-79D8-4DD5-BE73-228878DD8A01}"/>
    <cellStyle name="Millares 2 7 2 2 7 2 2" xfId="35534" xr:uid="{C3A9AF15-049D-419C-8C58-702C37F0B1F1}"/>
    <cellStyle name="Millares 2 7 2 2 7 3" xfId="20666" xr:uid="{2581BA7C-C25F-4AB9-B787-3838FCC73179}"/>
    <cellStyle name="Millares 2 7 2 2 7 3 2" xfId="42169" xr:uid="{0AA2B283-DC9A-49D1-A7C4-4463493FE57B}"/>
    <cellStyle name="Millares 2 7 2 2 7 4" xfId="27271" xr:uid="{05427178-E44A-4A66-9180-0C4B7934CB14}"/>
    <cellStyle name="Millares 2 7 2 2 7 5" xfId="48774" xr:uid="{E50404F3-06BF-4ACA-BCB9-1F83C0C6D5C4}"/>
    <cellStyle name="Millares 2 7 2 2 7 6" xfId="55378" xr:uid="{D52A3446-ABB7-4F7F-BB04-E5694B6BE189}"/>
    <cellStyle name="Millares 2 7 2 2 8" xfId="7406" xr:uid="{EE630356-9160-41AD-B2DD-B8FBC8E09404}"/>
    <cellStyle name="Millares 2 7 2 2 8 2" xfId="28909" xr:uid="{94554E9D-9A7E-4C1F-B76A-CC09875084FA}"/>
    <cellStyle name="Millares 2 7 2 2 9" xfId="9063" xr:uid="{8C7901B5-5935-4636-A3FF-5DD90FFBFBF2}"/>
    <cellStyle name="Millares 2 7 2 2 9 2" xfId="30566" xr:uid="{5EEE8AA6-8BFB-4934-8D1E-978042E4D464}"/>
    <cellStyle name="Millares 2 7 2 3" xfId="1067" xr:uid="{AF0DA44D-5E00-4D71-A8D0-44494A1E1AF0}"/>
    <cellStyle name="Millares 2 7 2 3 2" xfId="3896" xr:uid="{4992E1DD-98C6-4C1B-A876-F46F6F1F27DD}"/>
    <cellStyle name="Millares 2 7 2 3 2 2" xfId="12162" xr:uid="{58D9AEA1-93F5-455F-A562-E35C0A134D21}"/>
    <cellStyle name="Millares 2 7 2 3 2 2 2" xfId="33665" xr:uid="{A45C924A-328C-4741-BF0F-CF2FF744740C}"/>
    <cellStyle name="Millares 2 7 2 3 2 3" xfId="18797" xr:uid="{E2FA6F87-D78C-44F1-8F4B-2AA051ABE0D3}"/>
    <cellStyle name="Millares 2 7 2 3 2 3 2" xfId="40300" xr:uid="{43D17180-FF09-4900-966E-98E906B0B94B}"/>
    <cellStyle name="Millares 2 7 2 3 2 4" xfId="25402" xr:uid="{2F2869CE-E57B-46D0-BC4B-11F12617F022}"/>
    <cellStyle name="Millares 2 7 2 3 2 5" xfId="46905" xr:uid="{79A4143F-A2FD-474C-AF0B-F9FB1396ACE0}"/>
    <cellStyle name="Millares 2 7 2 3 2 6" xfId="53509" xr:uid="{B3C79C3A-424D-442C-84A1-E76FC74569A0}"/>
    <cellStyle name="Millares 2 7 2 3 3" xfId="6035" xr:uid="{3D4B62CF-C9A7-4662-86BE-88C072101298}"/>
    <cellStyle name="Millares 2 7 2 3 3 2" xfId="14301" xr:uid="{E2203A89-18A8-4A73-B753-BB4D81785804}"/>
    <cellStyle name="Millares 2 7 2 3 3 2 2" xfId="35804" xr:uid="{851865E1-D7FE-4FAA-8EFC-AA5613D3EF0B}"/>
    <cellStyle name="Millares 2 7 2 3 3 3" xfId="20936" xr:uid="{E6DD43A0-95C8-414C-97C3-6302FBC574AE}"/>
    <cellStyle name="Millares 2 7 2 3 3 3 2" xfId="42439" xr:uid="{F48DA934-9ED3-4A60-9FC4-03F91411729C}"/>
    <cellStyle name="Millares 2 7 2 3 3 4" xfId="27541" xr:uid="{936B97C3-F2E0-4B90-809D-D65507E955A3}"/>
    <cellStyle name="Millares 2 7 2 3 3 5" xfId="49044" xr:uid="{2EF2ED5F-CA7A-4972-83FD-50BD63268E5E}"/>
    <cellStyle name="Millares 2 7 2 3 3 6" xfId="55648" xr:uid="{3C6239D7-1A78-4C3D-B4F0-144A9193AC5F}"/>
    <cellStyle name="Millares 2 7 2 3 4" xfId="7676" xr:uid="{88964B44-CEE2-40D3-B1BB-907F7F7AAB42}"/>
    <cellStyle name="Millares 2 7 2 3 4 2" xfId="29179" xr:uid="{69983BDF-C8D0-476C-B01C-297419CB8019}"/>
    <cellStyle name="Millares 2 7 2 3 5" xfId="9333" xr:uid="{292B9841-943A-4F53-89EE-9C482B2B9A8B}"/>
    <cellStyle name="Millares 2 7 2 3 5 2" xfId="30836" xr:uid="{DC03209C-7179-45C8-962B-B10E760BBA67}"/>
    <cellStyle name="Millares 2 7 2 3 6" xfId="15968" xr:uid="{841F8B97-F2DF-4ADB-9638-6E130C83B76C}"/>
    <cellStyle name="Millares 2 7 2 3 6 2" xfId="37471" xr:uid="{FBD3675C-0E9F-43F2-B696-39F0BB1F808E}"/>
    <cellStyle name="Millares 2 7 2 3 7" xfId="22573" xr:uid="{6C20231C-57F4-4A39-9E9A-5A594017E83A}"/>
    <cellStyle name="Millares 2 7 2 3 8" xfId="44076" xr:uid="{1F7DEFA5-878B-4444-99D1-D7BBE2326224}"/>
    <cellStyle name="Millares 2 7 2 3 9" xfId="50680" xr:uid="{7542EECE-6626-4B8D-918C-3FAA1A2FBC71}"/>
    <cellStyle name="Millares 2 7 2 4" xfId="1463" xr:uid="{38273926-757C-4675-9782-DD7E4FFE4896}"/>
    <cellStyle name="Millares 2 7 2 4 2" xfId="4292" xr:uid="{52FFDED4-4F53-4F9A-8395-34E9462FCB7A}"/>
    <cellStyle name="Millares 2 7 2 4 2 2" xfId="12558" xr:uid="{F10EF31B-2C14-4D90-8F0F-064DB4D70516}"/>
    <cellStyle name="Millares 2 7 2 4 2 2 2" xfId="34061" xr:uid="{EEE380AD-3499-4398-B694-94E0A4C3F989}"/>
    <cellStyle name="Millares 2 7 2 4 2 3" xfId="19193" xr:uid="{79D5C100-8636-4583-9827-17D82CA31F58}"/>
    <cellStyle name="Millares 2 7 2 4 2 3 2" xfId="40696" xr:uid="{C7385A3C-8604-45A7-AB71-ED0C9F1DC07F}"/>
    <cellStyle name="Millares 2 7 2 4 2 4" xfId="25798" xr:uid="{3CD8E656-C173-4FD0-BC64-A9D7F60E06E4}"/>
    <cellStyle name="Millares 2 7 2 4 2 5" xfId="47301" xr:uid="{F54A9E97-6202-48A3-AAC7-3C7279C1177C}"/>
    <cellStyle name="Millares 2 7 2 4 2 6" xfId="53905" xr:uid="{CE0C1841-37B5-41BD-91A6-37E3BFC65739}"/>
    <cellStyle name="Millares 2 7 2 4 3" xfId="6431" xr:uid="{21FEB918-0F46-4D0F-90D7-A41259C5F37A}"/>
    <cellStyle name="Millares 2 7 2 4 3 2" xfId="14697" xr:uid="{63A4EE7D-59D5-4ECE-BB0D-D21A98424C60}"/>
    <cellStyle name="Millares 2 7 2 4 3 2 2" xfId="36200" xr:uid="{499EC130-8929-4000-9C9C-367CC2B11E7B}"/>
    <cellStyle name="Millares 2 7 2 4 3 3" xfId="21332" xr:uid="{256966C0-C259-4FE9-B78A-F17636F35463}"/>
    <cellStyle name="Millares 2 7 2 4 3 3 2" xfId="42835" xr:uid="{3838EC58-D60D-4CDC-84E0-87AFE952A21F}"/>
    <cellStyle name="Millares 2 7 2 4 3 4" xfId="27937" xr:uid="{FA1F9A97-66EC-4F4F-9579-2B9B81FBBF2C}"/>
    <cellStyle name="Millares 2 7 2 4 3 5" xfId="49440" xr:uid="{A15AD62C-175B-47C3-8775-BFAE995AF333}"/>
    <cellStyle name="Millares 2 7 2 4 3 6" xfId="56044" xr:uid="{29908D74-997A-4A8B-B465-253E2BF0E15C}"/>
    <cellStyle name="Millares 2 7 2 4 4" xfId="8072" xr:uid="{FCB15EFC-2BBA-4076-B1C5-CC4F5C95FC0B}"/>
    <cellStyle name="Millares 2 7 2 4 4 2" xfId="29575" xr:uid="{E2AA4470-4FD2-43E8-AADF-7F8CF36B3704}"/>
    <cellStyle name="Millares 2 7 2 4 5" xfId="9729" xr:uid="{F9D9B025-F823-4395-9D78-AF4F8F04B9B2}"/>
    <cellStyle name="Millares 2 7 2 4 5 2" xfId="31232" xr:uid="{64F2BCC3-EE31-43BB-A9C9-631746A15B53}"/>
    <cellStyle name="Millares 2 7 2 4 6" xfId="16364" xr:uid="{D14ACCA9-0F86-4773-BE41-F27EC022465F}"/>
    <cellStyle name="Millares 2 7 2 4 6 2" xfId="37867" xr:uid="{B2554005-D304-4371-9109-AE111EE4FCCE}"/>
    <cellStyle name="Millares 2 7 2 4 7" xfId="22969" xr:uid="{11BFC21A-FCDD-4F56-AC17-CA665040B230}"/>
    <cellStyle name="Millares 2 7 2 4 8" xfId="44472" xr:uid="{1517758C-29B5-44AE-A639-755AF723631B}"/>
    <cellStyle name="Millares 2 7 2 4 9" xfId="51076" xr:uid="{DAF5C442-992B-4197-A8C0-895E76AE3467}"/>
    <cellStyle name="Millares 2 7 2 5" xfId="2150" xr:uid="{9E65D82A-0EFC-4430-AF10-4B9860E05CC3}"/>
    <cellStyle name="Millares 2 7 2 5 2" xfId="10416" xr:uid="{B5EFCDE2-92C9-4966-B161-31E55B24D4D7}"/>
    <cellStyle name="Millares 2 7 2 5 2 2" xfId="31919" xr:uid="{9BF45AA1-A01A-48A5-8C87-ECEDBE579F5D}"/>
    <cellStyle name="Millares 2 7 2 5 3" xfId="17051" xr:uid="{A3107D4C-4D09-499F-8956-990B582D0B02}"/>
    <cellStyle name="Millares 2 7 2 5 3 2" xfId="38554" xr:uid="{B78612E4-53A5-4949-AFDD-5C00073AD2EB}"/>
    <cellStyle name="Millares 2 7 2 5 4" xfId="23656" xr:uid="{E15E4F74-4040-4874-AC37-27AEB8D2FAB1}"/>
    <cellStyle name="Millares 2 7 2 5 5" xfId="45159" xr:uid="{E2970713-968B-41DF-93DE-0C369EFD27B1}"/>
    <cellStyle name="Millares 2 7 2 5 6" xfId="51763" xr:uid="{9C89C01F-6923-451F-82ED-18FBF5A636EE}"/>
    <cellStyle name="Millares 2 7 2 6" xfId="2697" xr:uid="{86E9522F-22D2-42E9-A70E-421209C96800}"/>
    <cellStyle name="Millares 2 7 2 6 2" xfId="10963" xr:uid="{283F11BA-354A-4905-BDDE-DFAE0C715327}"/>
    <cellStyle name="Millares 2 7 2 6 2 2" xfId="32466" xr:uid="{4E921910-1E83-4398-95F9-473044BB6D0B}"/>
    <cellStyle name="Millares 2 7 2 6 3" xfId="17598" xr:uid="{E968DDD3-3A7B-4B22-84A2-481A01298025}"/>
    <cellStyle name="Millares 2 7 2 6 3 2" xfId="39101" xr:uid="{AB1FA38A-EB2D-4C1F-BE86-6387D7EADB16}"/>
    <cellStyle name="Millares 2 7 2 6 4" xfId="24203" xr:uid="{AF43F7EA-A1E9-4C05-A7D3-E2E36FEEA418}"/>
    <cellStyle name="Millares 2 7 2 6 5" xfId="45706" xr:uid="{496713F8-1839-4C22-8754-BC46472960ED}"/>
    <cellStyle name="Millares 2 7 2 6 6" xfId="52310" xr:uid="{60EBB9A6-7852-4276-A589-FAF7F272F932}"/>
    <cellStyle name="Millares 2 7 2 7" xfId="3346" xr:uid="{5B8BE023-78F4-4B57-A358-E9DF98889B24}"/>
    <cellStyle name="Millares 2 7 2 7 2" xfId="11612" xr:uid="{7714DA42-39CF-4DFB-BE76-05E4324EDABD}"/>
    <cellStyle name="Millares 2 7 2 7 2 2" xfId="33115" xr:uid="{1672C3E6-6BD8-471A-B169-7D265C3795BD}"/>
    <cellStyle name="Millares 2 7 2 7 3" xfId="18247" xr:uid="{BFEDF7D9-76AB-494F-9F69-CD342C7786CB}"/>
    <cellStyle name="Millares 2 7 2 7 3 2" xfId="39750" xr:uid="{E677B474-56B0-43EB-9371-C7D1EEC9738B}"/>
    <cellStyle name="Millares 2 7 2 7 4" xfId="24852" xr:uid="{26859727-27DF-4FEE-8D94-0F015505F773}"/>
    <cellStyle name="Millares 2 7 2 7 5" xfId="46355" xr:uid="{0EE44BC4-F3E4-46BF-8467-0194E58C361D}"/>
    <cellStyle name="Millares 2 7 2 7 6" xfId="52959" xr:uid="{7B81F8C2-5600-4745-A01B-64ACA0D7BCDD}"/>
    <cellStyle name="Millares 2 7 2 8" xfId="4841" xr:uid="{4CB1903B-90EB-438B-88C4-A5CA2C71D5AF}"/>
    <cellStyle name="Millares 2 7 2 8 2" xfId="13107" xr:uid="{356EDE48-A08B-42D2-8E11-F6220B91B232}"/>
    <cellStyle name="Millares 2 7 2 8 2 2" xfId="34610" xr:uid="{AA0E4331-8416-4DC5-A7D0-C88C4596EBB8}"/>
    <cellStyle name="Millares 2 7 2 8 3" xfId="19742" xr:uid="{CFCB5D87-A036-4EE8-B2D3-2425F3567BE5}"/>
    <cellStyle name="Millares 2 7 2 8 3 2" xfId="41245" xr:uid="{F190DE1E-5A21-495F-A043-C394BE03DFE6}"/>
    <cellStyle name="Millares 2 7 2 8 4" xfId="26347" xr:uid="{B5972A66-C38D-430E-99B9-868066E54AA1}"/>
    <cellStyle name="Millares 2 7 2 8 5" xfId="47850" xr:uid="{3E607CCF-0A97-438D-A330-EFBB94426DD5}"/>
    <cellStyle name="Millares 2 7 2 8 6" xfId="54454" xr:uid="{A450164B-F36B-4CB5-82D3-02F58FF90094}"/>
    <cellStyle name="Millares 2 7 2 9" xfId="5485" xr:uid="{7E3FB476-2DD6-4861-BB90-E0D77F7B9339}"/>
    <cellStyle name="Millares 2 7 2 9 2" xfId="13751" xr:uid="{C1A39B87-ED3F-4505-B0FD-EB58A1638E8E}"/>
    <cellStyle name="Millares 2 7 2 9 2 2" xfId="35254" xr:uid="{5B0B6124-B89F-44D9-AB9D-D1B91A5A5790}"/>
    <cellStyle name="Millares 2 7 2 9 3" xfId="20386" xr:uid="{516A49B7-34BA-4616-B091-A5034DBFFA1A}"/>
    <cellStyle name="Millares 2 7 2 9 3 2" xfId="41889" xr:uid="{0201ED41-FD6D-4A22-A306-AB1C65C2C026}"/>
    <cellStyle name="Millares 2 7 2 9 4" xfId="26991" xr:uid="{EADFDB1F-C7BD-4A25-8A12-FCB72F172101}"/>
    <cellStyle name="Millares 2 7 2 9 5" xfId="48494" xr:uid="{6A78A3B2-D61B-4311-9498-25B817A3B565}"/>
    <cellStyle name="Millares 2 7 2 9 6" xfId="55098" xr:uid="{9B005847-2F9E-4164-B969-57B8714B5FFE}"/>
    <cellStyle name="Millares 2 7 3" xfId="387" xr:uid="{77346182-C493-4D03-B006-3F819903AFB9}"/>
    <cellStyle name="Millares 2 7 3 10" xfId="15290" xr:uid="{8563B0D3-C839-4CD4-BD09-07DB530B5EF8}"/>
    <cellStyle name="Millares 2 7 3 10 2" xfId="36793" xr:uid="{6040B7A1-328A-42D2-BB06-3CB535AC7A7B}"/>
    <cellStyle name="Millares 2 7 3 11" xfId="21895" xr:uid="{F60E85C6-D78F-4459-82FE-6A206C18358E}"/>
    <cellStyle name="Millares 2 7 3 12" xfId="43398" xr:uid="{D5F7C290-447B-463F-9F80-A8517BCB981D}"/>
    <cellStyle name="Millares 2 7 3 13" xfId="50002" xr:uid="{FA45D653-55F4-4375-8FD7-AA684B15ACB7}"/>
    <cellStyle name="Millares 2 7 3 2" xfId="1335" xr:uid="{168A1464-F531-4529-B331-225583CBF9A6}"/>
    <cellStyle name="Millares 2 7 3 2 2" xfId="4164" xr:uid="{D16E9D66-3404-4CB6-A164-61A3D5F6CDD6}"/>
    <cellStyle name="Millares 2 7 3 2 2 2" xfId="12430" xr:uid="{5D24A163-69F9-475A-82D8-894853432599}"/>
    <cellStyle name="Millares 2 7 3 2 2 2 2" xfId="33933" xr:uid="{AD6EF149-0AB2-4D47-BCAA-0FFF1FC177D4}"/>
    <cellStyle name="Millares 2 7 3 2 2 3" xfId="19065" xr:uid="{19123DF9-48E7-4980-AE6B-68BD1A759344}"/>
    <cellStyle name="Millares 2 7 3 2 2 3 2" xfId="40568" xr:uid="{9FEEC05C-5E3D-4A5B-B9B9-8E40E7B93F21}"/>
    <cellStyle name="Millares 2 7 3 2 2 4" xfId="25670" xr:uid="{5D74FB6A-3D9B-4C7C-A2AC-26C9592260F8}"/>
    <cellStyle name="Millares 2 7 3 2 2 5" xfId="47173" xr:uid="{589CAF58-12CF-4710-A64F-1F83BF650EB0}"/>
    <cellStyle name="Millares 2 7 3 2 2 6" xfId="53777" xr:uid="{D03AD9CF-7218-49EE-BDF6-9525496FCA36}"/>
    <cellStyle name="Millares 2 7 3 2 3" xfId="6303" xr:uid="{5BF1613F-F203-4BBA-B298-6D284E954723}"/>
    <cellStyle name="Millares 2 7 3 2 3 2" xfId="14569" xr:uid="{88B9B0D0-EE87-4ED9-90DA-043FC2131CE6}"/>
    <cellStyle name="Millares 2 7 3 2 3 2 2" xfId="36072" xr:uid="{52FAA088-9BE6-43E6-AB37-902D7349F8F8}"/>
    <cellStyle name="Millares 2 7 3 2 3 3" xfId="21204" xr:uid="{F78B071F-EDA2-42B3-95CD-3FA0718FFF0E}"/>
    <cellStyle name="Millares 2 7 3 2 3 3 2" xfId="42707" xr:uid="{5C7654AB-6D64-40EA-A3F3-9D29C691DCBB}"/>
    <cellStyle name="Millares 2 7 3 2 3 4" xfId="27809" xr:uid="{EB3EE6D3-4849-4A78-8348-1CB896D0768A}"/>
    <cellStyle name="Millares 2 7 3 2 3 5" xfId="49312" xr:uid="{CD545F94-D649-4EF5-95BE-8D6337C95721}"/>
    <cellStyle name="Millares 2 7 3 2 3 6" xfId="55916" xr:uid="{9FE8A2ED-984B-4C79-83F7-63D4C404756B}"/>
    <cellStyle name="Millares 2 7 3 2 4" xfId="7944" xr:uid="{E28802AA-9BF2-492D-AD22-FF41EFBDFF5F}"/>
    <cellStyle name="Millares 2 7 3 2 4 2" xfId="29447" xr:uid="{B85650F9-4E3B-4CC6-8F86-AD6B53653AE2}"/>
    <cellStyle name="Millares 2 7 3 2 5" xfId="9601" xr:uid="{4E1208C4-6938-4AD2-95E7-B1183E770C69}"/>
    <cellStyle name="Millares 2 7 3 2 5 2" xfId="31104" xr:uid="{096C9FCA-B60B-4D5B-8122-36194B8A094B}"/>
    <cellStyle name="Millares 2 7 3 2 6" xfId="16236" xr:uid="{E34F8C8C-3C9E-408E-BD34-3F7E13633021}"/>
    <cellStyle name="Millares 2 7 3 2 6 2" xfId="37739" xr:uid="{5A3B3897-68DB-47A9-90DD-685100555B97}"/>
    <cellStyle name="Millares 2 7 3 2 7" xfId="22841" xr:uid="{C26EA64C-B732-47B3-846E-AB49514BFEE5}"/>
    <cellStyle name="Millares 2 7 3 2 8" xfId="44344" xr:uid="{3465070F-95FA-477D-9C85-E5AA4E70FA02}"/>
    <cellStyle name="Millares 2 7 3 2 9" xfId="50948" xr:uid="{9F79C514-A108-4327-B1DB-77AE00FB1924}"/>
    <cellStyle name="Millares 2 7 3 3" xfId="2022" xr:uid="{33C8134F-16C5-4282-9ECA-FCBE82FE542C}"/>
    <cellStyle name="Millares 2 7 3 3 2" xfId="10288" xr:uid="{D8EB6CCA-A60D-41A6-913E-554CBEFEB163}"/>
    <cellStyle name="Millares 2 7 3 3 2 2" xfId="31791" xr:uid="{B38AAD7B-4BED-4807-85FD-ACB012956DBB}"/>
    <cellStyle name="Millares 2 7 3 3 3" xfId="16923" xr:uid="{EEE87DB9-112C-4C1E-8916-C8CB5C54A579}"/>
    <cellStyle name="Millares 2 7 3 3 3 2" xfId="38426" xr:uid="{BAEFB41A-1283-429E-AD77-D1BCF610C996}"/>
    <cellStyle name="Millares 2 7 3 3 4" xfId="23528" xr:uid="{1CB33ACE-CCED-4198-9889-343EAC29016D}"/>
    <cellStyle name="Millares 2 7 3 3 5" xfId="45031" xr:uid="{7B93823A-531C-4A4F-9491-CB72DCD9B141}"/>
    <cellStyle name="Millares 2 7 3 3 6" xfId="51635" xr:uid="{2BB5FCCA-0D07-481F-9162-956F3EFBFB1C}"/>
    <cellStyle name="Millares 2 7 3 4" xfId="2821" xr:uid="{69F2B951-B0BB-4B7A-B536-D3CAEE77846F}"/>
    <cellStyle name="Millares 2 7 3 4 2" xfId="11087" xr:uid="{E36B7487-C052-4AA5-9754-1BA50B2291A5}"/>
    <cellStyle name="Millares 2 7 3 4 2 2" xfId="32590" xr:uid="{E96C8E7C-0A30-4E92-88F8-A4B33A23EE05}"/>
    <cellStyle name="Millares 2 7 3 4 3" xfId="17722" xr:uid="{AE231AFA-9A8E-4C07-A9B8-1B4E1EFA986E}"/>
    <cellStyle name="Millares 2 7 3 4 3 2" xfId="39225" xr:uid="{808B0EF5-C584-41CD-9147-7BC9FE507663}"/>
    <cellStyle name="Millares 2 7 3 4 4" xfId="24327" xr:uid="{4F0F2C72-FA43-444E-84B7-FD5EE1BBD9DD}"/>
    <cellStyle name="Millares 2 7 3 4 5" xfId="45830" xr:uid="{3957D5B1-7071-4E02-97BC-BDB1B336A279}"/>
    <cellStyle name="Millares 2 7 3 4 6" xfId="52434" xr:uid="{5C354802-659F-4AE1-A698-F29E5645A614}"/>
    <cellStyle name="Millares 2 7 3 5" xfId="3218" xr:uid="{924CC4E0-2AAA-4C71-A41B-BD015363D621}"/>
    <cellStyle name="Millares 2 7 3 5 2" xfId="11484" xr:uid="{73B1C17A-F788-4636-8283-479AD90D3B38}"/>
    <cellStyle name="Millares 2 7 3 5 2 2" xfId="32987" xr:uid="{C73A987F-E91E-4095-AF2D-B505D486584D}"/>
    <cellStyle name="Millares 2 7 3 5 3" xfId="18119" xr:uid="{769FD91E-6846-48C4-9469-0CA0771D96D3}"/>
    <cellStyle name="Millares 2 7 3 5 3 2" xfId="39622" xr:uid="{73B0A599-FCBD-4742-9BCE-0D84D691BB18}"/>
    <cellStyle name="Millares 2 7 3 5 4" xfId="24724" xr:uid="{44B97B09-52E5-4524-84DD-0375D412291E}"/>
    <cellStyle name="Millares 2 7 3 5 5" xfId="46227" xr:uid="{B646E856-082D-485F-9354-22FABA366426}"/>
    <cellStyle name="Millares 2 7 3 5 6" xfId="52831" xr:uid="{A5C68B88-C3A7-4FF0-9D13-14013E877891}"/>
    <cellStyle name="Millares 2 7 3 6" xfId="4965" xr:uid="{FC6A8DCB-C756-49C3-AC59-D4C7271F7987}"/>
    <cellStyle name="Millares 2 7 3 6 2" xfId="13231" xr:uid="{939C2C02-D00B-4A1E-A4E3-12CC52A6A765}"/>
    <cellStyle name="Millares 2 7 3 6 2 2" xfId="34734" xr:uid="{7FE080B0-722D-4F74-B39D-9D2095921D4B}"/>
    <cellStyle name="Millares 2 7 3 6 3" xfId="19866" xr:uid="{D96AE4C4-223A-4397-8C27-7CA20FBE6711}"/>
    <cellStyle name="Millares 2 7 3 6 3 2" xfId="41369" xr:uid="{C1470395-1A11-4002-A599-51DFCE0C4099}"/>
    <cellStyle name="Millares 2 7 3 6 4" xfId="26471" xr:uid="{E57E6D29-E343-4229-9277-FDB619B5BB33}"/>
    <cellStyle name="Millares 2 7 3 6 5" xfId="47974" xr:uid="{F9A6111C-B54B-4B4D-9B04-1292205E9FD7}"/>
    <cellStyle name="Millares 2 7 3 6 6" xfId="54578" xr:uid="{39A47D20-C87F-43EE-88B7-B4DCA124E865}"/>
    <cellStyle name="Millares 2 7 3 7" xfId="5357" xr:uid="{4DD465B5-C442-42FE-AACD-B8273E15E6A3}"/>
    <cellStyle name="Millares 2 7 3 7 2" xfId="13623" xr:uid="{7B8E5ADD-710A-4BD5-AF6C-08AF6B41DB7B}"/>
    <cellStyle name="Millares 2 7 3 7 2 2" xfId="35126" xr:uid="{AE66EEA7-59A4-4158-966C-F3A0FC9EE118}"/>
    <cellStyle name="Millares 2 7 3 7 3" xfId="20258" xr:uid="{B981DE2F-49AD-492B-B9C5-4B09E55CB9C5}"/>
    <cellStyle name="Millares 2 7 3 7 3 2" xfId="41761" xr:uid="{2BF7E26D-BE10-4B32-9FBE-98524BC8529B}"/>
    <cellStyle name="Millares 2 7 3 7 4" xfId="26863" xr:uid="{46CB65BF-0F78-443F-9752-1A4F152CE487}"/>
    <cellStyle name="Millares 2 7 3 7 5" xfId="48366" xr:uid="{7A99188B-03BD-455B-BDDD-A25B99D9205A}"/>
    <cellStyle name="Millares 2 7 3 7 6" xfId="54970" xr:uid="{D8EF9FDC-2579-4227-9D82-875D03757F94}"/>
    <cellStyle name="Millares 2 7 3 8" xfId="6998" xr:uid="{FB925FBA-65A0-46DC-8453-C88DAB4A10B1}"/>
    <cellStyle name="Millares 2 7 3 8 2" xfId="28501" xr:uid="{72641C8F-01FD-409D-ACB2-C34D6C1922BA}"/>
    <cellStyle name="Millares 2 7 3 9" xfId="8654" xr:uid="{2976F657-9371-40E8-B12B-EF0E98F0502C}"/>
    <cellStyle name="Millares 2 7 3 9 2" xfId="30157" xr:uid="{2C5FF6BA-28E3-4981-8FF3-E15E3E91DACF}"/>
    <cellStyle name="Millares 2 7 4" xfId="671" xr:uid="{94EB70D9-4606-4537-978D-E67916EB08DA}"/>
    <cellStyle name="Millares 2 7 4 10" xfId="43680" xr:uid="{74A84C0B-49E2-422F-9FD6-5D86D98B76AF}"/>
    <cellStyle name="Millares 2 7 4 11" xfId="50284" xr:uid="{43490E97-43F1-43DD-AC29-7B2C61A98C33}"/>
    <cellStyle name="Millares 2 7 4 2" xfId="1617" xr:uid="{12A69A44-EE08-488E-B234-9DCD0CCB5D05}"/>
    <cellStyle name="Millares 2 7 4 2 2" xfId="4446" xr:uid="{E23069DD-691D-4D24-8662-C8B2F455F24D}"/>
    <cellStyle name="Millares 2 7 4 2 2 2" xfId="12712" xr:uid="{98C3089D-8471-4D43-970F-27837D7E5656}"/>
    <cellStyle name="Millares 2 7 4 2 2 2 2" xfId="34215" xr:uid="{7DB944FF-84DA-4287-9180-824B056CA0A2}"/>
    <cellStyle name="Millares 2 7 4 2 2 3" xfId="19347" xr:uid="{8B5B9881-C426-42B6-92E4-956FB8B310D8}"/>
    <cellStyle name="Millares 2 7 4 2 2 3 2" xfId="40850" xr:uid="{A7E41721-E24F-4BE7-8BF7-038E94066EE7}"/>
    <cellStyle name="Millares 2 7 4 2 2 4" xfId="25952" xr:uid="{72401A55-DF16-4696-82A5-40E86B7C0AD7}"/>
    <cellStyle name="Millares 2 7 4 2 2 5" xfId="47455" xr:uid="{84180802-39FF-4979-AF3A-1C068A7DE102}"/>
    <cellStyle name="Millares 2 7 4 2 2 6" xfId="54059" xr:uid="{0E359C44-6082-4886-8CD3-8CF3DACC54CB}"/>
    <cellStyle name="Millares 2 7 4 2 3" xfId="6585" xr:uid="{8ACE2A75-6D76-4212-9655-ED96093AAAFB}"/>
    <cellStyle name="Millares 2 7 4 2 3 2" xfId="14851" xr:uid="{CE9D5B6A-6F25-442E-AEF8-1E676F9BECAF}"/>
    <cellStyle name="Millares 2 7 4 2 3 2 2" xfId="36354" xr:uid="{951E3480-837F-42F7-A6B0-C8B07025BB70}"/>
    <cellStyle name="Millares 2 7 4 2 3 3" xfId="21486" xr:uid="{0085C0A2-310A-4E69-8585-E57779E5C4D5}"/>
    <cellStyle name="Millares 2 7 4 2 3 3 2" xfId="42989" xr:uid="{6AA5F038-EC28-45E9-A453-06B18C9ED505}"/>
    <cellStyle name="Millares 2 7 4 2 3 4" xfId="28091" xr:uid="{1C0887EE-E5C5-4688-A9B1-2BB786E01096}"/>
    <cellStyle name="Millares 2 7 4 2 3 5" xfId="49594" xr:uid="{09EA6E2B-6136-4613-AF9A-385CCECE15CD}"/>
    <cellStyle name="Millares 2 7 4 2 3 6" xfId="56198" xr:uid="{E31CEF86-E40E-49E8-8E6F-95FFE991BF09}"/>
    <cellStyle name="Millares 2 7 4 2 4" xfId="8226" xr:uid="{16B47ADC-A526-40FA-9EFB-3801CDFF4178}"/>
    <cellStyle name="Millares 2 7 4 2 4 2" xfId="29729" xr:uid="{2505B0F1-2FC7-4B3C-9F62-0AB424361D13}"/>
    <cellStyle name="Millares 2 7 4 2 5" xfId="9883" xr:uid="{E1D0EDE6-8174-476D-9E2A-27D8DE415650}"/>
    <cellStyle name="Millares 2 7 4 2 5 2" xfId="31386" xr:uid="{E8FBCB38-5C78-4A09-AB4F-BF5366328225}"/>
    <cellStyle name="Millares 2 7 4 2 6" xfId="16518" xr:uid="{8B5AE44F-C949-43B0-B41A-CA4271D153F8}"/>
    <cellStyle name="Millares 2 7 4 2 6 2" xfId="38021" xr:uid="{EF9D97B8-4BB6-46D3-8752-A3AAEE686E4D}"/>
    <cellStyle name="Millares 2 7 4 2 7" xfId="23123" xr:uid="{FAF49A4F-D513-4253-B10F-A7387B3B95E4}"/>
    <cellStyle name="Millares 2 7 4 2 8" xfId="44626" xr:uid="{7BA1FFFC-E97E-4F86-8D61-6DC347579815}"/>
    <cellStyle name="Millares 2 7 4 2 9" xfId="51230" xr:uid="{A9C7D814-A744-4F3B-9A28-96FA4D6A5AB1}"/>
    <cellStyle name="Millares 2 7 4 3" xfId="2304" xr:uid="{4F9996CB-8597-4569-ABEC-8059B5F92611}"/>
    <cellStyle name="Millares 2 7 4 3 2" xfId="10570" xr:uid="{00AA991D-4AC2-46B0-ABB4-145D6626527D}"/>
    <cellStyle name="Millares 2 7 4 3 2 2" xfId="32073" xr:uid="{9CE84E54-D705-4E86-A12C-5D8C0AA3A3D2}"/>
    <cellStyle name="Millares 2 7 4 3 3" xfId="17205" xr:uid="{FF4A47E6-127F-49FE-9A63-CD4EBD8B6EAC}"/>
    <cellStyle name="Millares 2 7 4 3 3 2" xfId="38708" xr:uid="{5ABA412E-6055-4962-8AB8-412A3108BBCF}"/>
    <cellStyle name="Millares 2 7 4 3 4" xfId="23810" xr:uid="{F9FA4A10-EFD8-4646-A577-ECD74EA68F7F}"/>
    <cellStyle name="Millares 2 7 4 3 5" xfId="45313" xr:uid="{D27F5E89-3B3D-4DD8-B134-BCAE1153277D}"/>
    <cellStyle name="Millares 2 7 4 3 6" xfId="51917" xr:uid="{4A85CBAF-EE92-4E2C-B482-5705B0E8936E}"/>
    <cellStyle name="Millares 2 7 4 4" xfId="3500" xr:uid="{091AE8D3-3500-4263-A145-1D864CEC3EAB}"/>
    <cellStyle name="Millares 2 7 4 4 2" xfId="11766" xr:uid="{FDDC876D-75C3-4DA7-88AA-513C3E52100D}"/>
    <cellStyle name="Millares 2 7 4 4 2 2" xfId="33269" xr:uid="{44232F75-54A5-4AB6-BAA7-00155D963A5B}"/>
    <cellStyle name="Millares 2 7 4 4 3" xfId="18401" xr:uid="{88FA271E-623A-4A53-A61F-C73B65BA3626}"/>
    <cellStyle name="Millares 2 7 4 4 3 2" xfId="39904" xr:uid="{EC060A1F-F92F-4267-BAA7-80D2BD367A45}"/>
    <cellStyle name="Millares 2 7 4 4 4" xfId="25006" xr:uid="{EA0EFF2B-CCE3-4AAF-B10E-651C0B7FF5AC}"/>
    <cellStyle name="Millares 2 7 4 4 5" xfId="46509" xr:uid="{EC1C4BF3-073B-4C37-B7F1-7B7611319796}"/>
    <cellStyle name="Millares 2 7 4 4 6" xfId="53113" xr:uid="{829F415E-2095-42EE-8243-C814FA778920}"/>
    <cellStyle name="Millares 2 7 4 5" xfId="5639" xr:uid="{5BFA6F68-CBD3-4635-83C3-31FA4A451283}"/>
    <cellStyle name="Millares 2 7 4 5 2" xfId="13905" xr:uid="{55309C56-21E4-4BD2-A107-8AB29EEC1FB7}"/>
    <cellStyle name="Millares 2 7 4 5 2 2" xfId="35408" xr:uid="{DA7FAFC6-A9EF-4377-8E9B-A841756313E2}"/>
    <cellStyle name="Millares 2 7 4 5 3" xfId="20540" xr:uid="{9F7E4143-01AD-452F-B791-FB12B9D233C5}"/>
    <cellStyle name="Millares 2 7 4 5 3 2" xfId="42043" xr:uid="{669C702C-0693-4784-AB72-3AB01D207CCA}"/>
    <cellStyle name="Millares 2 7 4 5 4" xfId="27145" xr:uid="{9B387DB9-866A-4E40-BAED-A13D50EE29AD}"/>
    <cellStyle name="Millares 2 7 4 5 5" xfId="48648" xr:uid="{AEE5133E-C33D-4C10-A4A6-70862F8112FD}"/>
    <cellStyle name="Millares 2 7 4 5 6" xfId="55252" xr:uid="{5A52AF9F-36AE-4D8D-BBFE-13A6ED717982}"/>
    <cellStyle name="Millares 2 7 4 6" xfId="7280" xr:uid="{6FEF4925-B71D-4A23-AA0E-55F51F58FB0E}"/>
    <cellStyle name="Millares 2 7 4 6 2" xfId="28783" xr:uid="{DA2BC062-7F4F-401A-93C3-6FCD5F1DEA42}"/>
    <cellStyle name="Millares 2 7 4 7" xfId="8937" xr:uid="{CA4AF0FF-D47A-4776-944C-47521E7007D5}"/>
    <cellStyle name="Millares 2 7 4 7 2" xfId="30440" xr:uid="{DAEA2509-8B49-4ED0-AED3-2EA76DF61D87}"/>
    <cellStyle name="Millares 2 7 4 8" xfId="15572" xr:uid="{F673626E-0D5D-4DED-9C4F-815CE2705187}"/>
    <cellStyle name="Millares 2 7 4 8 2" xfId="37075" xr:uid="{062A5CE5-018A-4702-9374-65BBE9658195}"/>
    <cellStyle name="Millares 2 7 4 9" xfId="22177" xr:uid="{BC08931E-343B-4180-9639-50C0F6071E94}"/>
    <cellStyle name="Millares 2 7 5" xfId="939" xr:uid="{86644D2B-8ABC-4966-9770-77ABF5B0E852}"/>
    <cellStyle name="Millares 2 7 5 2" xfId="3768" xr:uid="{48299BD1-D39F-49BC-97C9-1BE4B4B12C28}"/>
    <cellStyle name="Millares 2 7 5 2 2" xfId="12034" xr:uid="{8FF60CC0-E15C-46B6-ADAF-543A1DB02AE5}"/>
    <cellStyle name="Millares 2 7 5 2 2 2" xfId="33537" xr:uid="{07A1BF13-A373-4409-9F26-E6BBF6DD88F9}"/>
    <cellStyle name="Millares 2 7 5 2 3" xfId="18669" xr:uid="{D1E0AB25-5E1D-47E6-B28B-840C8C4E08C7}"/>
    <cellStyle name="Millares 2 7 5 2 3 2" xfId="40172" xr:uid="{F689E39C-B322-4C18-B84A-196D781577C0}"/>
    <cellStyle name="Millares 2 7 5 2 4" xfId="25274" xr:uid="{58611FEE-FA50-4FB7-8911-8AB14E9438F3}"/>
    <cellStyle name="Millares 2 7 5 2 5" xfId="46777" xr:uid="{7AD04238-A22B-40D0-8119-7E1F6DE953A1}"/>
    <cellStyle name="Millares 2 7 5 2 6" xfId="53381" xr:uid="{44DD935B-897F-4507-BB71-D2ECA6C91C8E}"/>
    <cellStyle name="Millares 2 7 5 3" xfId="5907" xr:uid="{5B4FCFFC-021F-441E-8CA4-417502214A7B}"/>
    <cellStyle name="Millares 2 7 5 3 2" xfId="14173" xr:uid="{458BC64D-1AD1-431B-BC1C-1058B79062EA}"/>
    <cellStyle name="Millares 2 7 5 3 2 2" xfId="35676" xr:uid="{25C07D60-209C-4AB1-8D47-0F51A5CE61AE}"/>
    <cellStyle name="Millares 2 7 5 3 3" xfId="20808" xr:uid="{6B83BDD6-86B2-4ABD-B132-8668C462E990}"/>
    <cellStyle name="Millares 2 7 5 3 3 2" xfId="42311" xr:uid="{C7F96AB1-F04B-48F7-B874-02FB236FBA86}"/>
    <cellStyle name="Millares 2 7 5 3 4" xfId="27413" xr:uid="{417C8D94-2B9E-460C-BD65-205C4D09B065}"/>
    <cellStyle name="Millares 2 7 5 3 5" xfId="48916" xr:uid="{3DF4D355-A9B1-4DAA-ADC4-BB4F8A474DD5}"/>
    <cellStyle name="Millares 2 7 5 3 6" xfId="55520" xr:uid="{E68225F3-9A0F-4608-9336-9E6863BE6CF8}"/>
    <cellStyle name="Millares 2 7 5 4" xfId="7548" xr:uid="{84D2371F-DF82-4628-A222-6CDC7F7C8336}"/>
    <cellStyle name="Millares 2 7 5 4 2" xfId="29051" xr:uid="{A8CC82A4-C29B-4FCA-ADE4-614CC286449F}"/>
    <cellStyle name="Millares 2 7 5 5" xfId="9205" xr:uid="{762A1102-AD36-42FA-A41F-4E93296C8442}"/>
    <cellStyle name="Millares 2 7 5 5 2" xfId="30708" xr:uid="{611B968C-7CE1-4826-BB8C-E68A3FCF1E60}"/>
    <cellStyle name="Millares 2 7 5 6" xfId="15840" xr:uid="{3CBDEC5C-86CC-4E64-BDAA-4450DB4BB715}"/>
    <cellStyle name="Millares 2 7 5 6 2" xfId="37343" xr:uid="{6590B220-096F-49DF-9B8F-CDF04B60B2C3}"/>
    <cellStyle name="Millares 2 7 5 7" xfId="22445" xr:uid="{3E5D8603-48E9-4809-9508-117833AE5588}"/>
    <cellStyle name="Millares 2 7 5 8" xfId="43948" xr:uid="{6A349F86-07FE-4E10-961A-E29A685D3B34}"/>
    <cellStyle name="Millares 2 7 5 9" xfId="50552" xr:uid="{4FD78A6E-8508-4258-904E-7B4F9BB87CEF}"/>
    <cellStyle name="Millares 2 7 6" xfId="1200" xr:uid="{CC04EFCA-68C1-46F5-AA51-16EC5BC99EF5}"/>
    <cellStyle name="Millares 2 7 6 2" xfId="4029" xr:uid="{07C923BC-7CDC-4BAD-B419-EA825E7ADCDB}"/>
    <cellStyle name="Millares 2 7 6 2 2" xfId="12295" xr:uid="{2C01E4E2-9244-46F2-88EA-7D774DF6563F}"/>
    <cellStyle name="Millares 2 7 6 2 2 2" xfId="33798" xr:uid="{1D41669F-0BC8-4C57-A27D-0411EF7037FB}"/>
    <cellStyle name="Millares 2 7 6 2 3" xfId="18930" xr:uid="{5D15002E-8436-44FF-97CD-7219462CE0AF}"/>
    <cellStyle name="Millares 2 7 6 2 3 2" xfId="40433" xr:uid="{EB614748-64D9-4034-8E4B-E2E635C5CA84}"/>
    <cellStyle name="Millares 2 7 6 2 4" xfId="25535" xr:uid="{BD42B478-AF30-4B82-BEF1-1C930DE63BB9}"/>
    <cellStyle name="Millares 2 7 6 2 5" xfId="47038" xr:uid="{E0B9B5B3-4C58-4D39-86DC-CD03ACD78F74}"/>
    <cellStyle name="Millares 2 7 6 2 6" xfId="53642" xr:uid="{6429D232-1712-4741-B291-D4163B2185CE}"/>
    <cellStyle name="Millares 2 7 6 3" xfId="6168" xr:uid="{88541859-ED0D-4939-B9A8-F283ACBE42F6}"/>
    <cellStyle name="Millares 2 7 6 3 2" xfId="14434" xr:uid="{89D9B413-A98C-4852-BC80-0CD286EE218C}"/>
    <cellStyle name="Millares 2 7 6 3 2 2" xfId="35937" xr:uid="{4B83D817-55C7-4001-B576-81DE4BC2591A}"/>
    <cellStyle name="Millares 2 7 6 3 3" xfId="21069" xr:uid="{58FBA7AD-0BD1-4E4C-B39B-C3DD1995F8E4}"/>
    <cellStyle name="Millares 2 7 6 3 3 2" xfId="42572" xr:uid="{F774F71F-EE9A-4E8E-BAA8-5D69AFEF4351}"/>
    <cellStyle name="Millares 2 7 6 3 4" xfId="27674" xr:uid="{3C141290-3176-4738-ADB5-1B4B239D5586}"/>
    <cellStyle name="Millares 2 7 6 3 5" xfId="49177" xr:uid="{0FD023DC-CD09-40C8-B0BC-B979641A0021}"/>
    <cellStyle name="Millares 2 7 6 3 6" xfId="55781" xr:uid="{8F8CB123-6D9B-43C4-9118-A91E978956FE}"/>
    <cellStyle name="Millares 2 7 6 4" xfId="7809" xr:uid="{5FE37BAC-E714-4483-9C97-996CAF129244}"/>
    <cellStyle name="Millares 2 7 6 4 2" xfId="29312" xr:uid="{9D5EE9A3-8E19-4A20-A65F-0515C41BA988}"/>
    <cellStyle name="Millares 2 7 6 5" xfId="9466" xr:uid="{44088C6E-42A1-4398-B9DF-C42E202C485E}"/>
    <cellStyle name="Millares 2 7 6 5 2" xfId="30969" xr:uid="{3F833C3C-3F00-457E-BE35-7AC0626116D1}"/>
    <cellStyle name="Millares 2 7 6 6" xfId="16101" xr:uid="{E7C7F0A7-0F80-41FC-994A-F2A44B446D61}"/>
    <cellStyle name="Millares 2 7 6 6 2" xfId="37604" xr:uid="{F4F48471-5D98-4E6A-88AE-7F50C0FE34EF}"/>
    <cellStyle name="Millares 2 7 6 7" xfId="22706" xr:uid="{D55A13DA-823A-4773-81B2-7F0A99C993D8}"/>
    <cellStyle name="Millares 2 7 6 8" xfId="44209" xr:uid="{BB5444D3-236C-447A-8E0C-83868D4D4AF8}"/>
    <cellStyle name="Millares 2 7 6 9" xfId="50813" xr:uid="{C803DE8C-E4F6-4B57-A175-358366AE1A2E}"/>
    <cellStyle name="Millares 2 7 7" xfId="1888" xr:uid="{3BD0658D-3269-4001-AEDC-AC7599E57619}"/>
    <cellStyle name="Millares 2 7 7 2" xfId="10154" xr:uid="{C85D423A-083D-4628-B339-33F4EF54765B}"/>
    <cellStyle name="Millares 2 7 7 2 2" xfId="31657" xr:uid="{5C01C933-26E0-4144-BE51-A057B3B10EC2}"/>
    <cellStyle name="Millares 2 7 7 3" xfId="16789" xr:uid="{05D38A4B-143E-439D-8EFA-468C304C0061}"/>
    <cellStyle name="Millares 2 7 7 3 2" xfId="38292" xr:uid="{B5671AA8-6CE9-45A2-A4E4-002177D2C4DD}"/>
    <cellStyle name="Millares 2 7 7 4" xfId="23394" xr:uid="{1B801F47-1D64-4CD8-BE71-2C34D520A439}"/>
    <cellStyle name="Millares 2 7 7 5" xfId="44897" xr:uid="{9B9E3FA1-71F7-4C0A-8DF2-002B7A6ACD3B}"/>
    <cellStyle name="Millares 2 7 7 6" xfId="51501" xr:uid="{5ECE715B-CF9B-477C-9860-AA4AD947EC33}"/>
    <cellStyle name="Millares 2 7 8" xfId="2573" xr:uid="{60D9EC94-DFF9-4104-93EB-75408CA65112}"/>
    <cellStyle name="Millares 2 7 8 2" xfId="10839" xr:uid="{B68F855B-1FF6-4F31-B2A3-992534C91F01}"/>
    <cellStyle name="Millares 2 7 8 2 2" xfId="32342" xr:uid="{C72FEA53-F85F-4B03-82FB-717DACDAFF29}"/>
    <cellStyle name="Millares 2 7 8 3" xfId="17474" xr:uid="{D0E9DA8C-4189-4E52-AFE2-1AECE2B191A5}"/>
    <cellStyle name="Millares 2 7 8 3 2" xfId="38977" xr:uid="{411AAA5A-DC74-4D4D-88F3-6FCB59042FCA}"/>
    <cellStyle name="Millares 2 7 8 4" xfId="24079" xr:uid="{5350760A-6434-4F1B-A20D-36FDE62E87A5}"/>
    <cellStyle name="Millares 2 7 8 5" xfId="45582" xr:uid="{1474E5F9-DDF3-41A8-9224-21C6E4DE5007}"/>
    <cellStyle name="Millares 2 7 8 6" xfId="52186" xr:uid="{D7DE7FC8-AF02-433E-8131-F2954A04C0C1}"/>
    <cellStyle name="Millares 2 7 9" xfId="3084" xr:uid="{AEFDA046-25AC-4117-BE96-0ACEA3AA8EB2}"/>
    <cellStyle name="Millares 2 7 9 2" xfId="11350" xr:uid="{C5E22A33-058C-4614-831C-80EF0303C1FB}"/>
    <cellStyle name="Millares 2 7 9 2 2" xfId="32853" xr:uid="{C0BC0B4D-3094-4679-815D-03C2F63F8ED4}"/>
    <cellStyle name="Millares 2 7 9 3" xfId="17985" xr:uid="{148AFB69-D15B-4177-84C6-ACB2DC6D1543}"/>
    <cellStyle name="Millares 2 7 9 3 2" xfId="39488" xr:uid="{0672FF41-F78A-4425-A470-0C7990F706FD}"/>
    <cellStyle name="Millares 2 7 9 4" xfId="24590" xr:uid="{9D4E7128-9652-4D62-9636-501EF5D96637}"/>
    <cellStyle name="Millares 2 7 9 5" xfId="46093" xr:uid="{C5C60EF3-E1AC-4325-AE83-B73C5BA26BE6}"/>
    <cellStyle name="Millares 2 7 9 6" xfId="52697" xr:uid="{19890A1B-A357-49E0-A454-4BC134B3F85C}"/>
    <cellStyle name="Millares 2 8" xfId="235" xr:uid="{D80FEE34-3B98-4C2F-957E-9592685A0176}"/>
    <cellStyle name="Millares 2 8 10" xfId="4749" xr:uid="{5B8A7B83-3484-4049-B9F7-4FB19D6C1AA6}"/>
    <cellStyle name="Millares 2 8 10 2" xfId="13015" xr:uid="{5D45A45C-C035-4A70-9829-B3F768CC68F8}"/>
    <cellStyle name="Millares 2 8 10 2 2" xfId="34518" xr:uid="{EDEEF38F-A516-4F7D-907B-9F16F65CE515}"/>
    <cellStyle name="Millares 2 8 10 3" xfId="19650" xr:uid="{98D8AE48-E5E7-4DDE-ABFF-EBF99DA02FF6}"/>
    <cellStyle name="Millares 2 8 10 3 2" xfId="41153" xr:uid="{F7ADDBF4-C4E3-4E0F-8B28-FDF25C1565C1}"/>
    <cellStyle name="Millares 2 8 10 4" xfId="26255" xr:uid="{E6626C53-FDA2-4103-A271-D7458402FD4E}"/>
    <cellStyle name="Millares 2 8 10 5" xfId="47758" xr:uid="{D883FB52-9940-4A60-B3C6-8905EEF7E5C9}"/>
    <cellStyle name="Millares 2 8 10 6" xfId="54362" xr:uid="{D575819C-EE98-4204-8DAC-8861337C8844}"/>
    <cellStyle name="Millares 2 8 11" xfId="5252" xr:uid="{5B0BE236-73DA-40CD-8703-912D3F2E7E3D}"/>
    <cellStyle name="Millares 2 8 11 2" xfId="13518" xr:uid="{31BD2F89-3A97-499C-874B-3B21FAD309D4}"/>
    <cellStyle name="Millares 2 8 11 2 2" xfId="35021" xr:uid="{9AA8A35F-2E01-4E06-B2EA-EB4B8FB2AC78}"/>
    <cellStyle name="Millares 2 8 11 3" xfId="20153" xr:uid="{9DE6A117-422E-4FD8-8D35-F30D4218111F}"/>
    <cellStyle name="Millares 2 8 11 3 2" xfId="41656" xr:uid="{EA8885EF-3174-4E84-8044-740F70619000}"/>
    <cellStyle name="Millares 2 8 11 4" xfId="26758" xr:uid="{7CEE8831-2189-43D5-B631-9722834F8AD2}"/>
    <cellStyle name="Millares 2 8 11 5" xfId="48261" xr:uid="{EFC79E0D-7C4B-440A-B19F-A15210183A6C}"/>
    <cellStyle name="Millares 2 8 11 6" xfId="54865" xr:uid="{FB7B7CAC-0FF4-4A60-BF5F-217535D237A0}"/>
    <cellStyle name="Millares 2 8 12" xfId="6893" xr:uid="{3AE78ABA-EB29-49D6-A516-C202A3A8C242}"/>
    <cellStyle name="Millares 2 8 12 2" xfId="28396" xr:uid="{8739EA83-622C-456C-9E8B-EE38F92EB08F}"/>
    <cellStyle name="Millares 2 8 13" xfId="8548" xr:uid="{135EB151-D053-45F5-98DE-3514B0E16412}"/>
    <cellStyle name="Millares 2 8 13 2" xfId="30051" xr:uid="{13F59681-7CB0-4A13-9C88-4BE0057A71D1}"/>
    <cellStyle name="Millares 2 8 14" xfId="15186" xr:uid="{18E9FFD0-C674-4EB2-AA15-3CFF986BF44E}"/>
    <cellStyle name="Millares 2 8 14 2" xfId="36689" xr:uid="{497069F5-C31B-4CA5-935F-E2547B348E1C}"/>
    <cellStyle name="Millares 2 8 15" xfId="21791" xr:uid="{38B9DCC5-08D4-4EDF-B93C-67B8EF0DEA1E}"/>
    <cellStyle name="Millares 2 8 16" xfId="43294" xr:uid="{4BA34DBD-B229-4492-BED8-ABDCCB1C2880}"/>
    <cellStyle name="Millares 2 8 17" xfId="49898" xr:uid="{5717D302-1641-4873-94B8-D96F8795F50A}"/>
    <cellStyle name="Millares 2 8 2" xfId="546" xr:uid="{91303E85-6FE0-4C30-94DC-D1D34F7B6AA8}"/>
    <cellStyle name="Millares 2 8 2 10" xfId="7157" xr:uid="{C98EEF71-05D7-499F-9B5A-B6705BC22C75}"/>
    <cellStyle name="Millares 2 8 2 10 2" xfId="28660" xr:uid="{CB7C3266-6649-4C53-8CF4-AF12C246F4C4}"/>
    <cellStyle name="Millares 2 8 2 11" xfId="8813" xr:uid="{2FE3E568-8208-430D-93BA-B1947B5A380D}"/>
    <cellStyle name="Millares 2 8 2 11 2" xfId="30316" xr:uid="{3A9277E8-97F4-428A-AA89-7D7F5332DB9F}"/>
    <cellStyle name="Millares 2 8 2 12" xfId="15449" xr:uid="{86882F02-30FB-4A5E-83EB-A33CA11530C4}"/>
    <cellStyle name="Millares 2 8 2 12 2" xfId="36952" xr:uid="{08084037-A819-4BBB-AB38-828B3838455B}"/>
    <cellStyle name="Millares 2 8 2 13" xfId="22054" xr:uid="{84263B97-FC99-42DE-B6B2-68B805BD4A1C}"/>
    <cellStyle name="Millares 2 8 2 14" xfId="43557" xr:uid="{D6459EB7-2264-41E9-9609-A8B6777C5537}"/>
    <cellStyle name="Millares 2 8 2 15" xfId="50161" xr:uid="{C7A1FC9B-8186-4162-93AB-16E3A831F510}"/>
    <cellStyle name="Millares 2 8 2 2" xfId="828" xr:uid="{0E7DBC7B-013C-4CC0-9ABF-2A57EECF790B}"/>
    <cellStyle name="Millares 2 8 2 2 10" xfId="15729" xr:uid="{806B82AC-879B-4690-8619-0C7CE6550505}"/>
    <cellStyle name="Millares 2 8 2 2 10 2" xfId="37232" xr:uid="{2E99C1A0-9A6C-41C2-A58A-3B5E8F2BAB73}"/>
    <cellStyle name="Millares 2 8 2 2 11" xfId="22334" xr:uid="{E5FE1A1D-2500-4960-B89A-94DCF5C90D14}"/>
    <cellStyle name="Millares 2 8 2 2 12" xfId="43837" xr:uid="{D4BE0F3D-2A88-4912-BE5C-B1B5C6E09801}"/>
    <cellStyle name="Millares 2 8 2 2 13" xfId="50441" xr:uid="{2C7B2980-7781-48C2-9BDC-BAEC5689AFA7}"/>
    <cellStyle name="Millares 2 8 2 2 2" xfId="1774" xr:uid="{D575BAEE-C5FF-4F55-882E-2CC4507051E8}"/>
    <cellStyle name="Millares 2 8 2 2 2 2" xfId="4603" xr:uid="{42784516-01A3-4C58-83AD-346BB0E48877}"/>
    <cellStyle name="Millares 2 8 2 2 2 2 2" xfId="12869" xr:uid="{81E23524-10BD-44D3-AE42-DAB36937A634}"/>
    <cellStyle name="Millares 2 8 2 2 2 2 2 2" xfId="34372" xr:uid="{C9ACFD67-FF87-438E-B679-546ABADC3832}"/>
    <cellStyle name="Millares 2 8 2 2 2 2 3" xfId="19504" xr:uid="{A6DF7699-ACC9-4B36-B49F-7305B3396F9D}"/>
    <cellStyle name="Millares 2 8 2 2 2 2 3 2" xfId="41007" xr:uid="{FF904944-748D-48FF-8E86-7A3986BA3EDF}"/>
    <cellStyle name="Millares 2 8 2 2 2 2 4" xfId="26109" xr:uid="{6E1C5D58-1DD6-42B1-99C2-B8D7B2259B70}"/>
    <cellStyle name="Millares 2 8 2 2 2 2 5" xfId="47612" xr:uid="{437F8945-4A1B-4591-94F9-AD0DD910B85C}"/>
    <cellStyle name="Millares 2 8 2 2 2 2 6" xfId="54216" xr:uid="{0B0905DF-B6DC-4BE5-B1FD-088B05AB342A}"/>
    <cellStyle name="Millares 2 8 2 2 2 3" xfId="6742" xr:uid="{B6CEAB98-A200-4BC9-90CF-9BB8A0E08C39}"/>
    <cellStyle name="Millares 2 8 2 2 2 3 2" xfId="15008" xr:uid="{D2AF2603-01AD-458C-8D6B-67FAE1B4514F}"/>
    <cellStyle name="Millares 2 8 2 2 2 3 2 2" xfId="36511" xr:uid="{0922A7EE-0202-45FB-B678-A6ECC813D697}"/>
    <cellStyle name="Millares 2 8 2 2 2 3 3" xfId="21643" xr:uid="{3E220F35-4924-4D34-A716-5B4EADCD5D94}"/>
    <cellStyle name="Millares 2 8 2 2 2 3 3 2" xfId="43146" xr:uid="{DF27AB36-5EA1-4EA4-BC6B-C8FC63A24804}"/>
    <cellStyle name="Millares 2 8 2 2 2 3 4" xfId="28248" xr:uid="{D4952AF9-2028-484D-A1CA-5CFA8262686D}"/>
    <cellStyle name="Millares 2 8 2 2 2 3 5" xfId="49751" xr:uid="{4190396E-3261-4C2D-BA66-D8848EC4F018}"/>
    <cellStyle name="Millares 2 8 2 2 2 3 6" xfId="56355" xr:uid="{CFD320DE-880B-46C0-BD48-8EB06500AC34}"/>
    <cellStyle name="Millares 2 8 2 2 2 4" xfId="8383" xr:uid="{43EA8407-E56E-4052-AB2E-6494545523D1}"/>
    <cellStyle name="Millares 2 8 2 2 2 4 2" xfId="29886" xr:uid="{F1F93EAF-7C3F-40FD-B738-9DA94AF15FB7}"/>
    <cellStyle name="Millares 2 8 2 2 2 5" xfId="10040" xr:uid="{E83ED3B1-E8D1-42D4-B3FA-A079E6068D2E}"/>
    <cellStyle name="Millares 2 8 2 2 2 5 2" xfId="31543" xr:uid="{902EFA9B-56AD-4B9C-9A13-4383A1551823}"/>
    <cellStyle name="Millares 2 8 2 2 2 6" xfId="16675" xr:uid="{4130B68E-726C-4E87-B71D-2A53C0F82B8D}"/>
    <cellStyle name="Millares 2 8 2 2 2 6 2" xfId="38178" xr:uid="{67443819-757E-45C2-A7FE-4B8AA4873800}"/>
    <cellStyle name="Millares 2 8 2 2 2 7" xfId="23280" xr:uid="{6A91A848-EC89-47E7-AB50-2B2FAACB43C8}"/>
    <cellStyle name="Millares 2 8 2 2 2 8" xfId="44783" xr:uid="{DC247D77-62B8-42C8-911B-9049D8CA0A4F}"/>
    <cellStyle name="Millares 2 8 2 2 2 9" xfId="51387" xr:uid="{21BE2F13-8414-47EA-8597-85C5DB1DD914}"/>
    <cellStyle name="Millares 2 8 2 2 3" xfId="2461" xr:uid="{011DBF6C-5404-4112-8B7A-E3D5A6C1E53B}"/>
    <cellStyle name="Millares 2 8 2 2 3 2" xfId="10727" xr:uid="{64BBD212-8DE4-4F2F-9F5F-582B3915D65A}"/>
    <cellStyle name="Millares 2 8 2 2 3 2 2" xfId="32230" xr:uid="{CD6884A3-1520-48C3-955B-3E3031BEE11B}"/>
    <cellStyle name="Millares 2 8 2 2 3 3" xfId="17362" xr:uid="{85A05C7F-C4F4-43DF-9516-31410E5C8602}"/>
    <cellStyle name="Millares 2 8 2 2 3 3 2" xfId="38865" xr:uid="{8842C3A8-697B-47F6-BE6D-711ED905339A}"/>
    <cellStyle name="Millares 2 8 2 2 3 4" xfId="23967" xr:uid="{1EE6DF59-A484-456A-8143-35BA858B34F0}"/>
    <cellStyle name="Millares 2 8 2 2 3 5" xfId="45470" xr:uid="{1D900161-E14E-4DAA-A60B-3DA925E51DFE}"/>
    <cellStyle name="Millares 2 8 2 2 3 6" xfId="52074" xr:uid="{EC10F1E5-0023-4492-A108-F83054D3C79D}"/>
    <cellStyle name="Millares 2 8 2 2 4" xfId="2978" xr:uid="{4AC90AF4-4565-4D98-AD88-E2864C362F86}"/>
    <cellStyle name="Millares 2 8 2 2 4 2" xfId="11244" xr:uid="{36511AE1-A41E-4AA4-8A2E-6DB4E7FEE38F}"/>
    <cellStyle name="Millares 2 8 2 2 4 2 2" xfId="32747" xr:uid="{2AFD1C72-50B8-4464-9C23-10501366C738}"/>
    <cellStyle name="Millares 2 8 2 2 4 3" xfId="17879" xr:uid="{D452E5A8-8241-4CAF-BFAA-E9A63A3E3465}"/>
    <cellStyle name="Millares 2 8 2 2 4 3 2" xfId="39382" xr:uid="{A02A9906-F1E9-47BB-8E54-79F1166BFFA4}"/>
    <cellStyle name="Millares 2 8 2 2 4 4" xfId="24484" xr:uid="{31FEB957-FCF4-43F4-9DC3-6E64770174D6}"/>
    <cellStyle name="Millares 2 8 2 2 4 5" xfId="45987" xr:uid="{EE51D111-8793-41D7-8981-61F04EB33EB4}"/>
    <cellStyle name="Millares 2 8 2 2 4 6" xfId="52591" xr:uid="{2AF8BEA5-272A-4B72-948A-5D6F5CC4215C}"/>
    <cellStyle name="Millares 2 8 2 2 5" xfId="3657" xr:uid="{B1B96576-E1A6-4467-9C3F-4A562DAC0F97}"/>
    <cellStyle name="Millares 2 8 2 2 5 2" xfId="11923" xr:uid="{A6628B3B-EA15-4D07-880D-787BEA49E424}"/>
    <cellStyle name="Millares 2 8 2 2 5 2 2" xfId="33426" xr:uid="{B248C01F-0B39-4ECC-AA92-63C7C84E9A80}"/>
    <cellStyle name="Millares 2 8 2 2 5 3" xfId="18558" xr:uid="{1CE457E2-1F12-40B1-9E0E-5FE95050615B}"/>
    <cellStyle name="Millares 2 8 2 2 5 3 2" xfId="40061" xr:uid="{C49822C6-E986-4C3E-A600-A345AB18E565}"/>
    <cellStyle name="Millares 2 8 2 2 5 4" xfId="25163" xr:uid="{2601ADF8-D1D5-4748-B578-C42050A3E489}"/>
    <cellStyle name="Millares 2 8 2 2 5 5" xfId="46666" xr:uid="{1B8363E5-DFD8-4191-AB5D-66F12AC3884D}"/>
    <cellStyle name="Millares 2 8 2 2 5 6" xfId="53270" xr:uid="{5CB0E58C-B477-45B4-9CAD-1A7E293362EA}"/>
    <cellStyle name="Millares 2 8 2 2 6" xfId="5122" xr:uid="{BD5E1559-8156-477B-886E-2D73CDB59B70}"/>
    <cellStyle name="Millares 2 8 2 2 6 2" xfId="13388" xr:uid="{5D4FA539-FECE-4AA2-9945-AA5C43836D92}"/>
    <cellStyle name="Millares 2 8 2 2 6 2 2" xfId="34891" xr:uid="{729ADABF-AD91-41CC-9B78-CC79E1D4834A}"/>
    <cellStyle name="Millares 2 8 2 2 6 3" xfId="20023" xr:uid="{BC72920C-AE08-444C-BB40-B0CC38C18198}"/>
    <cellStyle name="Millares 2 8 2 2 6 3 2" xfId="41526" xr:uid="{DB7F5A0A-2726-41D1-95BB-61E20A89C8AE}"/>
    <cellStyle name="Millares 2 8 2 2 6 4" xfId="26628" xr:uid="{392649F8-7CE5-4508-96E7-A2249BD15997}"/>
    <cellStyle name="Millares 2 8 2 2 6 5" xfId="48131" xr:uid="{483B8D9C-6394-4BC6-BC30-0DEA09311906}"/>
    <cellStyle name="Millares 2 8 2 2 6 6" xfId="54735" xr:uid="{131F3F36-FE7B-45AA-AC3D-9EB84E3B4559}"/>
    <cellStyle name="Millares 2 8 2 2 7" xfId="5796" xr:uid="{A9340072-3568-4916-8F7B-527568FCBFE3}"/>
    <cellStyle name="Millares 2 8 2 2 7 2" xfId="14062" xr:uid="{A6424F0B-947F-4F96-9469-6B24D7F18103}"/>
    <cellStyle name="Millares 2 8 2 2 7 2 2" xfId="35565" xr:uid="{31F7DF72-BCE7-4F2D-9C78-3AECDF8C2D44}"/>
    <cellStyle name="Millares 2 8 2 2 7 3" xfId="20697" xr:uid="{EEE329D5-CBA3-44F8-BB95-738BF34FAF5B}"/>
    <cellStyle name="Millares 2 8 2 2 7 3 2" xfId="42200" xr:uid="{280DEAFF-1B67-452D-9341-3A92E7382528}"/>
    <cellStyle name="Millares 2 8 2 2 7 4" xfId="27302" xr:uid="{E829DE5C-D595-45FF-A567-B3A25649F7C5}"/>
    <cellStyle name="Millares 2 8 2 2 7 5" xfId="48805" xr:uid="{D1CADD52-04FC-4041-9F84-D6925FE5A306}"/>
    <cellStyle name="Millares 2 8 2 2 7 6" xfId="55409" xr:uid="{1AC2D485-7476-40C7-9FA9-0A243C9CE207}"/>
    <cellStyle name="Millares 2 8 2 2 8" xfId="7437" xr:uid="{0E6B1FDD-DD99-4B68-BDEF-0BBE57C1C6FE}"/>
    <cellStyle name="Millares 2 8 2 2 8 2" xfId="28940" xr:uid="{0427ABB3-116F-4325-B192-9938A6298EF7}"/>
    <cellStyle name="Millares 2 8 2 2 9" xfId="9094" xr:uid="{21EAA210-853D-4368-9FBE-272DB1975568}"/>
    <cellStyle name="Millares 2 8 2 2 9 2" xfId="30597" xr:uid="{A475A7DC-99C6-423D-A6E7-2DC6E05CD051}"/>
    <cellStyle name="Millares 2 8 2 3" xfId="1098" xr:uid="{AF393EBE-781C-4D46-8C04-DE098B4A3221}"/>
    <cellStyle name="Millares 2 8 2 3 2" xfId="3927" xr:uid="{A6942B78-482C-45AA-94AF-9201D639A77C}"/>
    <cellStyle name="Millares 2 8 2 3 2 2" xfId="12193" xr:uid="{1FE30BC2-9910-448C-B983-4517BED60B0B}"/>
    <cellStyle name="Millares 2 8 2 3 2 2 2" xfId="33696" xr:uid="{0AC0D5D3-AA28-47E8-8BEC-7BF5FA426C6B}"/>
    <cellStyle name="Millares 2 8 2 3 2 3" xfId="18828" xr:uid="{39CB315E-AFC4-43BB-B8FD-74953E985E99}"/>
    <cellStyle name="Millares 2 8 2 3 2 3 2" xfId="40331" xr:uid="{6B56D971-5835-467E-AD42-D08F66B522F4}"/>
    <cellStyle name="Millares 2 8 2 3 2 4" xfId="25433" xr:uid="{69843D90-038A-4765-BE9F-032C76BCF2B7}"/>
    <cellStyle name="Millares 2 8 2 3 2 5" xfId="46936" xr:uid="{967943DC-1F3B-4515-84DD-842D05E4B623}"/>
    <cellStyle name="Millares 2 8 2 3 2 6" xfId="53540" xr:uid="{00857442-5761-44E7-A7F8-CC3C55FF3BBA}"/>
    <cellStyle name="Millares 2 8 2 3 3" xfId="6066" xr:uid="{22F5C9C2-DA87-4709-88FB-7A4111392CB2}"/>
    <cellStyle name="Millares 2 8 2 3 3 2" xfId="14332" xr:uid="{EADE821C-CCCF-49E5-B2A3-6C7B641CD39C}"/>
    <cellStyle name="Millares 2 8 2 3 3 2 2" xfId="35835" xr:uid="{92BD8534-9BB0-4D8C-84F0-65C0CBEE0FD3}"/>
    <cellStyle name="Millares 2 8 2 3 3 3" xfId="20967" xr:uid="{1F18D151-5487-4789-8D5E-8BECFDC0B1A5}"/>
    <cellStyle name="Millares 2 8 2 3 3 3 2" xfId="42470" xr:uid="{7A85F73C-92D1-4033-AD01-44DC7F0DA457}"/>
    <cellStyle name="Millares 2 8 2 3 3 4" xfId="27572" xr:uid="{51C45579-2560-45D9-9F1F-B64E12FEAA7D}"/>
    <cellStyle name="Millares 2 8 2 3 3 5" xfId="49075" xr:uid="{E4650A79-2824-4998-B1EF-DC995D05A0CE}"/>
    <cellStyle name="Millares 2 8 2 3 3 6" xfId="55679" xr:uid="{10F83FCB-D532-4E79-AEE7-FF1C2F96DEC0}"/>
    <cellStyle name="Millares 2 8 2 3 4" xfId="7707" xr:uid="{01821B71-EF2F-4A20-8269-E6C63CAB68FF}"/>
    <cellStyle name="Millares 2 8 2 3 4 2" xfId="29210" xr:uid="{03636ED5-20C6-41A1-B662-BB87EC9346BE}"/>
    <cellStyle name="Millares 2 8 2 3 5" xfId="9364" xr:uid="{4C9286FB-3274-4854-8E23-BF7B574E935F}"/>
    <cellStyle name="Millares 2 8 2 3 5 2" xfId="30867" xr:uid="{7D8A5C42-5113-4EF9-9EFD-0CAC230EFF69}"/>
    <cellStyle name="Millares 2 8 2 3 6" xfId="15999" xr:uid="{32649087-054B-427B-A17F-3F5534C8F62B}"/>
    <cellStyle name="Millares 2 8 2 3 6 2" xfId="37502" xr:uid="{CEC02AAA-1276-4A1D-AC55-E377D05F8583}"/>
    <cellStyle name="Millares 2 8 2 3 7" xfId="22604" xr:uid="{17BDBF0B-0DDB-4A1D-A4F2-9D131ECD9AB2}"/>
    <cellStyle name="Millares 2 8 2 3 8" xfId="44107" xr:uid="{8818099A-F34F-42C0-8691-5E310D1D881D}"/>
    <cellStyle name="Millares 2 8 2 3 9" xfId="50711" xr:uid="{64839FFB-5302-4790-B94F-D31BA329324E}"/>
    <cellStyle name="Millares 2 8 2 4" xfId="1494" xr:uid="{87684C38-65CD-471E-877C-FE5D4B0A236A}"/>
    <cellStyle name="Millares 2 8 2 4 2" xfId="4323" xr:uid="{CFA1BBF1-3952-4B2D-B5DA-F3CDA49F038A}"/>
    <cellStyle name="Millares 2 8 2 4 2 2" xfId="12589" xr:uid="{4BED5C24-865E-4CDC-B8A6-3ABE67191E43}"/>
    <cellStyle name="Millares 2 8 2 4 2 2 2" xfId="34092" xr:uid="{28CCB746-F502-498E-8835-F8C6A9331C1C}"/>
    <cellStyle name="Millares 2 8 2 4 2 3" xfId="19224" xr:uid="{E965B367-732D-4834-A13E-96007A7C61BE}"/>
    <cellStyle name="Millares 2 8 2 4 2 3 2" xfId="40727" xr:uid="{4EA33FA4-28E3-4653-8A68-94936DCCF107}"/>
    <cellStyle name="Millares 2 8 2 4 2 4" xfId="25829" xr:uid="{56BB6CF3-9F80-41FF-B870-A54C75993594}"/>
    <cellStyle name="Millares 2 8 2 4 2 5" xfId="47332" xr:uid="{9665F097-88DD-4D7B-BABD-1B50B4288356}"/>
    <cellStyle name="Millares 2 8 2 4 2 6" xfId="53936" xr:uid="{69CB3E2A-8B07-4322-B896-803F11D0D66F}"/>
    <cellStyle name="Millares 2 8 2 4 3" xfId="6462" xr:uid="{C6243B1D-029B-44DB-91D4-C777A1208F51}"/>
    <cellStyle name="Millares 2 8 2 4 3 2" xfId="14728" xr:uid="{3427D3E6-D8DC-4794-B17F-13D82581FE93}"/>
    <cellStyle name="Millares 2 8 2 4 3 2 2" xfId="36231" xr:uid="{DDE65D94-1485-4CEB-AADE-FE671BB3C1BF}"/>
    <cellStyle name="Millares 2 8 2 4 3 3" xfId="21363" xr:uid="{8FC434FE-FCF8-422F-80BA-1E62302CA467}"/>
    <cellStyle name="Millares 2 8 2 4 3 3 2" xfId="42866" xr:uid="{7B4E7E44-FA86-4EDE-9BB8-180AE0119037}"/>
    <cellStyle name="Millares 2 8 2 4 3 4" xfId="27968" xr:uid="{3B71B800-F7BC-471A-AA90-AF15655A561F}"/>
    <cellStyle name="Millares 2 8 2 4 3 5" xfId="49471" xr:uid="{C2637DDD-F3BB-497D-81FC-F508EEDAF25F}"/>
    <cellStyle name="Millares 2 8 2 4 3 6" xfId="56075" xr:uid="{5B37B22F-09BF-4248-BDD8-41BCB5A575C9}"/>
    <cellStyle name="Millares 2 8 2 4 4" xfId="8103" xr:uid="{D5810D4C-E195-4709-A1DA-D3147ED43176}"/>
    <cellStyle name="Millares 2 8 2 4 4 2" xfId="29606" xr:uid="{F7D65D63-22EC-4CE2-95B4-E3D6BA220FF1}"/>
    <cellStyle name="Millares 2 8 2 4 5" xfId="9760" xr:uid="{80B2EE86-7C85-4537-8CC5-409C94450529}"/>
    <cellStyle name="Millares 2 8 2 4 5 2" xfId="31263" xr:uid="{E887666B-FFEE-4170-92BC-DFCC09B55E45}"/>
    <cellStyle name="Millares 2 8 2 4 6" xfId="16395" xr:uid="{1184C6BF-7F1C-4ACF-A663-86FBDC5B6DA6}"/>
    <cellStyle name="Millares 2 8 2 4 6 2" xfId="37898" xr:uid="{C3EA2E1A-35FD-42A3-9626-DE69B9C93D2E}"/>
    <cellStyle name="Millares 2 8 2 4 7" xfId="23000" xr:uid="{01AA9F61-5623-404E-9AC6-04FA7C817878}"/>
    <cellStyle name="Millares 2 8 2 4 8" xfId="44503" xr:uid="{FC470A62-D8CD-4FED-BFC1-37F58A7B561E}"/>
    <cellStyle name="Millares 2 8 2 4 9" xfId="51107" xr:uid="{51845C72-C918-48CA-92E3-57A77ED1EC68}"/>
    <cellStyle name="Millares 2 8 2 5" xfId="2181" xr:uid="{E5E05B39-E7A9-4AEE-945B-899DF1132E49}"/>
    <cellStyle name="Millares 2 8 2 5 2" xfId="10447" xr:uid="{771BFEA6-2F03-48BF-9FCC-DCBA91177F01}"/>
    <cellStyle name="Millares 2 8 2 5 2 2" xfId="31950" xr:uid="{CFD24139-7EEB-4183-B322-621729D33DC3}"/>
    <cellStyle name="Millares 2 8 2 5 3" xfId="17082" xr:uid="{CB06359C-0CE7-464E-8CE9-8CDBD6B49BA0}"/>
    <cellStyle name="Millares 2 8 2 5 3 2" xfId="38585" xr:uid="{0CFA390B-082A-4086-AD5F-B6F34D7E681E}"/>
    <cellStyle name="Millares 2 8 2 5 4" xfId="23687" xr:uid="{906C8241-1DFD-45D2-A2AB-1894CEF184BE}"/>
    <cellStyle name="Millares 2 8 2 5 5" xfId="45190" xr:uid="{A70195BD-2D1E-4516-8C88-22B1C882EFAB}"/>
    <cellStyle name="Millares 2 8 2 5 6" xfId="51794" xr:uid="{2A5EAC50-E0D3-450E-AB20-FAF84E19AD47}"/>
    <cellStyle name="Millares 2 8 2 6" xfId="2727" xr:uid="{BF706B06-7AA6-4F95-B7CE-D986315AD0C4}"/>
    <cellStyle name="Millares 2 8 2 6 2" xfId="10993" xr:uid="{8E0E296A-E9A7-499D-B949-4FE7025C63A4}"/>
    <cellStyle name="Millares 2 8 2 6 2 2" xfId="32496" xr:uid="{7FEAD77B-DA41-4982-A716-1B21E5912FE3}"/>
    <cellStyle name="Millares 2 8 2 6 3" xfId="17628" xr:uid="{52D97EBB-56B7-42DC-AA06-9FFBF057E848}"/>
    <cellStyle name="Millares 2 8 2 6 3 2" xfId="39131" xr:uid="{C073B953-CBB4-4FD8-962A-F9DCEEB97BB7}"/>
    <cellStyle name="Millares 2 8 2 6 4" xfId="24233" xr:uid="{51791161-0DCC-4D02-977B-B1ABC96B0612}"/>
    <cellStyle name="Millares 2 8 2 6 5" xfId="45736" xr:uid="{57170A47-D2E3-4637-9022-FA14BA69A4BA}"/>
    <cellStyle name="Millares 2 8 2 6 6" xfId="52340" xr:uid="{930C2FCF-2F6D-4D55-BB94-C93FAE3A6D80}"/>
    <cellStyle name="Millares 2 8 2 7" xfId="3377" xr:uid="{ABE731E5-2CD6-430B-9AFA-4FCFFCCE521F}"/>
    <cellStyle name="Millares 2 8 2 7 2" xfId="11643" xr:uid="{1F1E0EE3-BE46-4524-A74E-2C7BB7E26A2F}"/>
    <cellStyle name="Millares 2 8 2 7 2 2" xfId="33146" xr:uid="{867CBFAB-5C46-49C9-BD01-5656B44A374B}"/>
    <cellStyle name="Millares 2 8 2 7 3" xfId="18278" xr:uid="{90245AC5-5613-4A29-BA82-6EF6BBB17A02}"/>
    <cellStyle name="Millares 2 8 2 7 3 2" xfId="39781" xr:uid="{2443539B-E988-448A-BB75-4FD0EBA32222}"/>
    <cellStyle name="Millares 2 8 2 7 4" xfId="24883" xr:uid="{D57DF041-BF91-48D2-B7A1-4CA76E548F1A}"/>
    <cellStyle name="Millares 2 8 2 7 5" xfId="46386" xr:uid="{9564EDCB-D70B-4070-BB28-85848B4C8F65}"/>
    <cellStyle name="Millares 2 8 2 7 6" xfId="52990" xr:uid="{CE979277-8870-47F4-A554-4674CC84E07C}"/>
    <cellStyle name="Millares 2 8 2 8" xfId="4871" xr:uid="{F64080A0-E74C-4898-B704-2F2A1FB7D8A1}"/>
    <cellStyle name="Millares 2 8 2 8 2" xfId="13137" xr:uid="{7BD1789C-6A6D-4C3A-84F8-56E669DC7101}"/>
    <cellStyle name="Millares 2 8 2 8 2 2" xfId="34640" xr:uid="{AD588F43-60B7-4081-A512-4963717608B7}"/>
    <cellStyle name="Millares 2 8 2 8 3" xfId="19772" xr:uid="{29C42B78-10AE-4ACC-A287-19B4A3949459}"/>
    <cellStyle name="Millares 2 8 2 8 3 2" xfId="41275" xr:uid="{7E0A9E12-2EE8-4725-8414-8D426F0666DD}"/>
    <cellStyle name="Millares 2 8 2 8 4" xfId="26377" xr:uid="{7C51EAA0-1B71-414E-96DC-3AA2BDFF266B}"/>
    <cellStyle name="Millares 2 8 2 8 5" xfId="47880" xr:uid="{2AA11D95-1889-4FD7-9C5D-17E1201CBD56}"/>
    <cellStyle name="Millares 2 8 2 8 6" xfId="54484" xr:uid="{33C0898E-D63B-4D0A-B913-5804AF6AC769}"/>
    <cellStyle name="Millares 2 8 2 9" xfId="5516" xr:uid="{58EBE973-9E54-49F4-AE11-334ECBB8BAD0}"/>
    <cellStyle name="Millares 2 8 2 9 2" xfId="13782" xr:uid="{91AA3F6F-A901-4B41-B9A7-E0476EE6CEB4}"/>
    <cellStyle name="Millares 2 8 2 9 2 2" xfId="35285" xr:uid="{2A9FB08D-9AFF-420D-ACFA-3F07CF417036}"/>
    <cellStyle name="Millares 2 8 2 9 3" xfId="20417" xr:uid="{DB35533E-D680-4E93-9534-D4D32F91909E}"/>
    <cellStyle name="Millares 2 8 2 9 3 2" xfId="41920" xr:uid="{2BD41CD1-4D0A-498A-857A-4E825A62A48A}"/>
    <cellStyle name="Millares 2 8 2 9 4" xfId="27022" xr:uid="{18C296BF-8EDB-4438-BBF2-15400582081A}"/>
    <cellStyle name="Millares 2 8 2 9 5" xfId="48525" xr:uid="{9C3BDD12-68A7-4392-A230-5D33A64E053C}"/>
    <cellStyle name="Millares 2 8 2 9 6" xfId="55129" xr:uid="{3DD26A3E-E049-46DB-8A85-351E5A173BD9}"/>
    <cellStyle name="Millares 2 8 3" xfId="417" xr:uid="{D7642888-3A92-49CE-89F4-9C2A21A980FD}"/>
    <cellStyle name="Millares 2 8 3 10" xfId="15320" xr:uid="{75534542-18C4-43B0-BD4A-912B20A63620}"/>
    <cellStyle name="Millares 2 8 3 10 2" xfId="36823" xr:uid="{4872A6C4-A5CA-4DCC-B0AB-27AB2B10E2A2}"/>
    <cellStyle name="Millares 2 8 3 11" xfId="21925" xr:uid="{938B7C59-B224-4FD4-B829-043F01B0B1BD}"/>
    <cellStyle name="Millares 2 8 3 12" xfId="43428" xr:uid="{106200D1-F7AE-4733-8BA1-472A36127F49}"/>
    <cellStyle name="Millares 2 8 3 13" xfId="50032" xr:uid="{DC733D5D-E1B1-4060-887F-2552658E4E81}"/>
    <cellStyle name="Millares 2 8 3 2" xfId="1365" xr:uid="{5EE07AFE-D927-44A9-B934-5509A2A61C57}"/>
    <cellStyle name="Millares 2 8 3 2 2" xfId="4194" xr:uid="{89A68461-BC2C-4712-A9E0-2C087E3DA40C}"/>
    <cellStyle name="Millares 2 8 3 2 2 2" xfId="12460" xr:uid="{1E2721BA-ED44-456D-BE84-BAECA664E040}"/>
    <cellStyle name="Millares 2 8 3 2 2 2 2" xfId="33963" xr:uid="{83E11BA2-6069-49A6-B1FA-2FA18976C7B5}"/>
    <cellStyle name="Millares 2 8 3 2 2 3" xfId="19095" xr:uid="{D91848A1-3BA4-4714-A3AE-77328A6998AF}"/>
    <cellStyle name="Millares 2 8 3 2 2 3 2" xfId="40598" xr:uid="{6B8B0214-A326-445E-8396-768590D14933}"/>
    <cellStyle name="Millares 2 8 3 2 2 4" xfId="25700" xr:uid="{EA54984D-8089-40D7-B60F-F53F2F12C4BC}"/>
    <cellStyle name="Millares 2 8 3 2 2 5" xfId="47203" xr:uid="{6F746E33-E1A3-4AF8-89A2-9E98DA37FF09}"/>
    <cellStyle name="Millares 2 8 3 2 2 6" xfId="53807" xr:uid="{1F50C82E-015E-4BFE-AEA4-CDA081CA1226}"/>
    <cellStyle name="Millares 2 8 3 2 3" xfId="6333" xr:uid="{1554ECBA-8A68-4837-B8CD-0A2227CD89E5}"/>
    <cellStyle name="Millares 2 8 3 2 3 2" xfId="14599" xr:uid="{163A7258-0FE7-4ACF-AB46-4F8BAED5BA99}"/>
    <cellStyle name="Millares 2 8 3 2 3 2 2" xfId="36102" xr:uid="{C7BAF9C1-9C6D-4B4F-9AFC-5E1060F9CAC5}"/>
    <cellStyle name="Millares 2 8 3 2 3 3" xfId="21234" xr:uid="{484CB43A-FCB8-4447-AD91-7E5DAA59CE79}"/>
    <cellStyle name="Millares 2 8 3 2 3 3 2" xfId="42737" xr:uid="{EE0009EF-EF60-4AA8-8CDF-A0C52E5B1369}"/>
    <cellStyle name="Millares 2 8 3 2 3 4" xfId="27839" xr:uid="{03C8F3B7-A115-4D4D-8296-E275B5F24B4E}"/>
    <cellStyle name="Millares 2 8 3 2 3 5" xfId="49342" xr:uid="{D9D2F41C-1264-49AB-8E0D-F849496D4868}"/>
    <cellStyle name="Millares 2 8 3 2 3 6" xfId="55946" xr:uid="{5888CF5E-DD22-4B81-A300-C82350FF602F}"/>
    <cellStyle name="Millares 2 8 3 2 4" xfId="7974" xr:uid="{387C21BE-0235-4C79-89DC-51C1C4110326}"/>
    <cellStyle name="Millares 2 8 3 2 4 2" xfId="29477" xr:uid="{B50F55B7-12F3-4367-991F-D1DC3CA53208}"/>
    <cellStyle name="Millares 2 8 3 2 5" xfId="9631" xr:uid="{F788955A-48B9-418C-83CA-488A7FBB084F}"/>
    <cellStyle name="Millares 2 8 3 2 5 2" xfId="31134" xr:uid="{B0C08181-A829-4F73-A837-6EB2CB6D49C6}"/>
    <cellStyle name="Millares 2 8 3 2 6" xfId="16266" xr:uid="{D3430A1D-7107-4984-8CB5-E06ACF613DD0}"/>
    <cellStyle name="Millares 2 8 3 2 6 2" xfId="37769" xr:uid="{7CF7DD4C-0B88-44B7-8BE6-56A947636E54}"/>
    <cellStyle name="Millares 2 8 3 2 7" xfId="22871" xr:uid="{726C25B5-37E5-4C68-8AE3-C3B0DA60C2B8}"/>
    <cellStyle name="Millares 2 8 3 2 8" xfId="44374" xr:uid="{BF3749CC-7497-4253-942C-D35A0332019F}"/>
    <cellStyle name="Millares 2 8 3 2 9" xfId="50978" xr:uid="{0AEA2D9A-0DCA-4D98-ABD7-1E32AF3394C1}"/>
    <cellStyle name="Millares 2 8 3 3" xfId="2052" xr:uid="{377DF3AE-5253-425C-9D74-DEFB59608229}"/>
    <cellStyle name="Millares 2 8 3 3 2" xfId="10318" xr:uid="{C43D06BF-3C50-4B5F-B2C7-89C5D09EAE7D}"/>
    <cellStyle name="Millares 2 8 3 3 2 2" xfId="31821" xr:uid="{3A485AF3-A27B-422C-AD5A-0B208CADE0FA}"/>
    <cellStyle name="Millares 2 8 3 3 3" xfId="16953" xr:uid="{5C16F447-8415-4562-9DDF-3AB14D59974C}"/>
    <cellStyle name="Millares 2 8 3 3 3 2" xfId="38456" xr:uid="{4DF2E72F-2DF7-471E-A261-ED21D10ACC34}"/>
    <cellStyle name="Millares 2 8 3 3 4" xfId="23558" xr:uid="{45984C2E-3F10-4A0C-8F82-B4339CA3C182}"/>
    <cellStyle name="Millares 2 8 3 3 5" xfId="45061" xr:uid="{D10572E0-9FDA-43C0-8A28-0EF7152E118D}"/>
    <cellStyle name="Millares 2 8 3 3 6" xfId="51665" xr:uid="{F426951D-2589-47E7-90D1-A264607CEDA3}"/>
    <cellStyle name="Millares 2 8 3 4" xfId="2851" xr:uid="{AD223928-B04A-4526-9A24-72CEA502F756}"/>
    <cellStyle name="Millares 2 8 3 4 2" xfId="11117" xr:uid="{EA5A7A27-0336-4B25-8AD7-CF173007DED3}"/>
    <cellStyle name="Millares 2 8 3 4 2 2" xfId="32620" xr:uid="{FE0B69B0-6EA0-4D9D-A69F-C92D3A6150F9}"/>
    <cellStyle name="Millares 2 8 3 4 3" xfId="17752" xr:uid="{ED0B642A-D56D-4DC2-AB0A-45D752BD83BA}"/>
    <cellStyle name="Millares 2 8 3 4 3 2" xfId="39255" xr:uid="{568AD0E4-0A10-465F-97ED-A1983088532C}"/>
    <cellStyle name="Millares 2 8 3 4 4" xfId="24357" xr:uid="{125548B8-E4C1-42A4-BD56-7A0CFABEE9C6}"/>
    <cellStyle name="Millares 2 8 3 4 5" xfId="45860" xr:uid="{F2ECF942-51B4-4A27-8070-D4A8A5753DE3}"/>
    <cellStyle name="Millares 2 8 3 4 6" xfId="52464" xr:uid="{0DC5CBA1-8539-448C-AC60-FDFC4F24D7E7}"/>
    <cellStyle name="Millares 2 8 3 5" xfId="3248" xr:uid="{11B725C8-05EE-4880-A7B1-35C75F4B3CED}"/>
    <cellStyle name="Millares 2 8 3 5 2" xfId="11514" xr:uid="{812622C3-B00B-4EFC-8353-4A1AE9426707}"/>
    <cellStyle name="Millares 2 8 3 5 2 2" xfId="33017" xr:uid="{41860BD3-CCE1-4256-8F59-4F7E264A3BD0}"/>
    <cellStyle name="Millares 2 8 3 5 3" xfId="18149" xr:uid="{36C195A4-313F-4809-BFD7-F867EA38062A}"/>
    <cellStyle name="Millares 2 8 3 5 3 2" xfId="39652" xr:uid="{5E6DEF1E-2D5A-487C-A652-3E528DA67F2D}"/>
    <cellStyle name="Millares 2 8 3 5 4" xfId="24754" xr:uid="{8C028986-8D44-4C8D-A489-4FB7E025C242}"/>
    <cellStyle name="Millares 2 8 3 5 5" xfId="46257" xr:uid="{B512CEAA-716F-458F-8209-55D103C73D1E}"/>
    <cellStyle name="Millares 2 8 3 5 6" xfId="52861" xr:uid="{AB59E6EC-9E98-4D78-9334-3CC512FC5D8E}"/>
    <cellStyle name="Millares 2 8 3 6" xfId="4995" xr:uid="{727430D1-D82A-4A49-95E7-7DE07A70B3A7}"/>
    <cellStyle name="Millares 2 8 3 6 2" xfId="13261" xr:uid="{BE2A14C1-75E8-4CE6-BFFF-33734B0BD17A}"/>
    <cellStyle name="Millares 2 8 3 6 2 2" xfId="34764" xr:uid="{72AA23EF-CDA8-43E0-A26B-CA2FC8BE8EF1}"/>
    <cellStyle name="Millares 2 8 3 6 3" xfId="19896" xr:uid="{9CEAF133-655D-4200-91A1-80D3F93FA1AD}"/>
    <cellStyle name="Millares 2 8 3 6 3 2" xfId="41399" xr:uid="{166D66B7-5F18-40CE-8E5C-7CD4BC9AA378}"/>
    <cellStyle name="Millares 2 8 3 6 4" xfId="26501" xr:uid="{471B929E-2090-41B3-9475-FEC86A0FF4EF}"/>
    <cellStyle name="Millares 2 8 3 6 5" xfId="48004" xr:uid="{B612D467-A462-4052-9062-ABB8634EC23E}"/>
    <cellStyle name="Millares 2 8 3 6 6" xfId="54608" xr:uid="{CB3C7633-1C9D-4E9E-9FAF-FC0548926A61}"/>
    <cellStyle name="Millares 2 8 3 7" xfId="5387" xr:uid="{115A15E2-57EE-47AB-B716-1558EAABD354}"/>
    <cellStyle name="Millares 2 8 3 7 2" xfId="13653" xr:uid="{28729645-7368-43A2-914B-2EDF5790AED7}"/>
    <cellStyle name="Millares 2 8 3 7 2 2" xfId="35156" xr:uid="{81469346-AA84-4F0F-9C3F-B904E4E80E20}"/>
    <cellStyle name="Millares 2 8 3 7 3" xfId="20288" xr:uid="{E417AAEE-41CD-48C0-9296-91BDE5CAECC4}"/>
    <cellStyle name="Millares 2 8 3 7 3 2" xfId="41791" xr:uid="{36E90364-D5D5-4150-BFBB-72886924DA4C}"/>
    <cellStyle name="Millares 2 8 3 7 4" xfId="26893" xr:uid="{8530F58F-C446-4880-B50C-9FB6C05EA670}"/>
    <cellStyle name="Millares 2 8 3 7 5" xfId="48396" xr:uid="{40DF0AD4-0FE1-4683-B634-60138DCE9E8C}"/>
    <cellStyle name="Millares 2 8 3 7 6" xfId="55000" xr:uid="{B81E988A-1844-4CA7-9F7B-C487559953DF}"/>
    <cellStyle name="Millares 2 8 3 8" xfId="7028" xr:uid="{D699368C-E04F-4CC5-8C5D-CDCF47E0AB7B}"/>
    <cellStyle name="Millares 2 8 3 8 2" xfId="28531" xr:uid="{1D8750DE-C68A-459E-959E-90E7C1749422}"/>
    <cellStyle name="Millares 2 8 3 9" xfId="8684" xr:uid="{A56ECE88-0547-4468-9CAE-2CA91BB3B3F2}"/>
    <cellStyle name="Millares 2 8 3 9 2" xfId="30187" xr:uid="{DE177ED1-ED65-4B00-B933-A27786F98167}"/>
    <cellStyle name="Millares 2 8 4" xfId="701" xr:uid="{2B99000E-54BE-404B-B166-6E619A972E07}"/>
    <cellStyle name="Millares 2 8 4 10" xfId="43710" xr:uid="{58C6B861-5191-4739-8B85-D64E8DC1D2A7}"/>
    <cellStyle name="Millares 2 8 4 11" xfId="50314" xr:uid="{33C76FAB-7808-4D30-A9C5-13E8AC7F8270}"/>
    <cellStyle name="Millares 2 8 4 2" xfId="1647" xr:uid="{23CC3403-E974-4835-BA13-F570FBC67D78}"/>
    <cellStyle name="Millares 2 8 4 2 2" xfId="4476" xr:uid="{98697550-87C4-446B-9330-8E98486A8C2C}"/>
    <cellStyle name="Millares 2 8 4 2 2 2" xfId="12742" xr:uid="{D6427636-BFD8-4A65-8A0D-3542C63E0E6E}"/>
    <cellStyle name="Millares 2 8 4 2 2 2 2" xfId="34245" xr:uid="{BC7D7BEE-2062-469C-93CE-9E3807F1B22D}"/>
    <cellStyle name="Millares 2 8 4 2 2 3" xfId="19377" xr:uid="{475BAA29-0C31-4CFE-A001-70708536F0FC}"/>
    <cellStyle name="Millares 2 8 4 2 2 3 2" xfId="40880" xr:uid="{DA4A3C96-9A9C-4395-98A4-AC6484ED2DF2}"/>
    <cellStyle name="Millares 2 8 4 2 2 4" xfId="25982" xr:uid="{351F2CA5-7A29-40A4-9434-E86E05A7A85E}"/>
    <cellStyle name="Millares 2 8 4 2 2 5" xfId="47485" xr:uid="{2CC87230-23B8-46E9-9BB8-A6669478773D}"/>
    <cellStyle name="Millares 2 8 4 2 2 6" xfId="54089" xr:uid="{B23A9CDD-CC6E-4A6F-B8F8-48B50B1DE92F}"/>
    <cellStyle name="Millares 2 8 4 2 3" xfId="6615" xr:uid="{D477BBCC-B1DE-4045-AFD7-A2D825FCD309}"/>
    <cellStyle name="Millares 2 8 4 2 3 2" xfId="14881" xr:uid="{0438BE8E-4CB2-4598-8FF9-91E08BCC5C1C}"/>
    <cellStyle name="Millares 2 8 4 2 3 2 2" xfId="36384" xr:uid="{8194F1F1-BEEC-4C0E-9D9F-E8B85FA9EC2C}"/>
    <cellStyle name="Millares 2 8 4 2 3 3" xfId="21516" xr:uid="{38AF4A16-E3FE-4C8D-B9A2-26F722D4FC3F}"/>
    <cellStyle name="Millares 2 8 4 2 3 3 2" xfId="43019" xr:uid="{903FBDDD-E39B-4B9A-A21B-65AE04C39141}"/>
    <cellStyle name="Millares 2 8 4 2 3 4" xfId="28121" xr:uid="{FDC7311A-A13C-433D-A23A-13C08C8B338F}"/>
    <cellStyle name="Millares 2 8 4 2 3 5" xfId="49624" xr:uid="{AAA6B1AA-2026-47C9-A417-CF5434CBED56}"/>
    <cellStyle name="Millares 2 8 4 2 3 6" xfId="56228" xr:uid="{052426DA-D864-4882-B84A-7A963E8099DA}"/>
    <cellStyle name="Millares 2 8 4 2 4" xfId="8256" xr:uid="{F2614251-19A2-4A16-97A7-9B7AFB7D1A11}"/>
    <cellStyle name="Millares 2 8 4 2 4 2" xfId="29759" xr:uid="{EC96E325-D5C3-4633-9229-D27AF69B49E0}"/>
    <cellStyle name="Millares 2 8 4 2 5" xfId="9913" xr:uid="{63A581AD-A681-49B5-BF17-8EFFCE74DE66}"/>
    <cellStyle name="Millares 2 8 4 2 5 2" xfId="31416" xr:uid="{9D16DA75-C75D-4E01-A372-6CA01FDAE5C9}"/>
    <cellStyle name="Millares 2 8 4 2 6" xfId="16548" xr:uid="{F63A3B08-C760-47A7-85AF-F7F24C3E40A3}"/>
    <cellStyle name="Millares 2 8 4 2 6 2" xfId="38051" xr:uid="{5200DA9A-06F5-461F-B960-51F615E1E993}"/>
    <cellStyle name="Millares 2 8 4 2 7" xfId="23153" xr:uid="{7BC860B3-E05C-459A-987A-4D5C454A79AC}"/>
    <cellStyle name="Millares 2 8 4 2 8" xfId="44656" xr:uid="{B92E24D5-0E08-4468-A3B2-1D46930F07C6}"/>
    <cellStyle name="Millares 2 8 4 2 9" xfId="51260" xr:uid="{F7A88C17-2F56-4240-A7FC-2D986FB8EE96}"/>
    <cellStyle name="Millares 2 8 4 3" xfId="2334" xr:uid="{8631CD39-2142-4769-8561-291C7AA3D9E3}"/>
    <cellStyle name="Millares 2 8 4 3 2" xfId="10600" xr:uid="{2172D96B-22AF-49FD-AF41-E9EB1FC74968}"/>
    <cellStyle name="Millares 2 8 4 3 2 2" xfId="32103" xr:uid="{265F6CA9-54C6-45D4-AEC3-43F097BD6FFD}"/>
    <cellStyle name="Millares 2 8 4 3 3" xfId="17235" xr:uid="{A3019922-867E-4EC2-BCEC-6E2094B26932}"/>
    <cellStyle name="Millares 2 8 4 3 3 2" xfId="38738" xr:uid="{DD51B53B-3382-4984-9408-4C9DA15573B2}"/>
    <cellStyle name="Millares 2 8 4 3 4" xfId="23840" xr:uid="{2325FECD-90AF-4216-8D57-4834F8270DFB}"/>
    <cellStyle name="Millares 2 8 4 3 5" xfId="45343" xr:uid="{2B069A2B-57D6-4334-A6F9-F587ADBB5F64}"/>
    <cellStyle name="Millares 2 8 4 3 6" xfId="51947" xr:uid="{E4F2455A-F769-497D-89D8-224ADDBF08AC}"/>
    <cellStyle name="Millares 2 8 4 4" xfId="3530" xr:uid="{236176F2-7CA3-451A-BFDC-A8AE979F6A13}"/>
    <cellStyle name="Millares 2 8 4 4 2" xfId="11796" xr:uid="{3CF3017C-A7D7-4995-80A7-9D3A74DF4BA7}"/>
    <cellStyle name="Millares 2 8 4 4 2 2" xfId="33299" xr:uid="{80F8D1B7-926B-46FC-A4F9-4D7FC0339F6B}"/>
    <cellStyle name="Millares 2 8 4 4 3" xfId="18431" xr:uid="{B2310E27-4F47-4E6F-A2BF-9461FCC32869}"/>
    <cellStyle name="Millares 2 8 4 4 3 2" xfId="39934" xr:uid="{CE1FCFAE-C12F-4744-A319-966D5D84B9AC}"/>
    <cellStyle name="Millares 2 8 4 4 4" xfId="25036" xr:uid="{17667077-F46A-4F53-8D97-4110E3BFABD1}"/>
    <cellStyle name="Millares 2 8 4 4 5" xfId="46539" xr:uid="{CACB2A4F-8466-4F1F-874A-6715F82A54AC}"/>
    <cellStyle name="Millares 2 8 4 4 6" xfId="53143" xr:uid="{14298E98-E5DA-4945-89C3-0B06D181587B}"/>
    <cellStyle name="Millares 2 8 4 5" xfId="5669" xr:uid="{CF4F3F03-516F-494C-A0E9-9F0FE884BFB6}"/>
    <cellStyle name="Millares 2 8 4 5 2" xfId="13935" xr:uid="{341F898F-7744-4322-B02B-D56AC04E15F5}"/>
    <cellStyle name="Millares 2 8 4 5 2 2" xfId="35438" xr:uid="{E578046C-7C4F-431A-A96F-CC0F272CFD95}"/>
    <cellStyle name="Millares 2 8 4 5 3" xfId="20570" xr:uid="{6654741A-F134-4D33-AFF4-8BDE33645158}"/>
    <cellStyle name="Millares 2 8 4 5 3 2" xfId="42073" xr:uid="{99252FA5-BE40-41DB-A45A-B8EB283585F1}"/>
    <cellStyle name="Millares 2 8 4 5 4" xfId="27175" xr:uid="{13209134-FFFE-4ABC-B8F6-028031C5DDC2}"/>
    <cellStyle name="Millares 2 8 4 5 5" xfId="48678" xr:uid="{DB0FA235-418A-4097-81CD-EDEACF5D2C73}"/>
    <cellStyle name="Millares 2 8 4 5 6" xfId="55282" xr:uid="{77B7E389-DCFE-4E10-82B1-160542BE3BF6}"/>
    <cellStyle name="Millares 2 8 4 6" xfId="7310" xr:uid="{BB9EE97D-4602-4C79-99A1-D54705AE9EAB}"/>
    <cellStyle name="Millares 2 8 4 6 2" xfId="28813" xr:uid="{7FAAB44F-FE85-4F8C-B76D-62617121D9FB}"/>
    <cellStyle name="Millares 2 8 4 7" xfId="8967" xr:uid="{B160D8F6-4473-4ADC-BE52-A0D3C4D2968B}"/>
    <cellStyle name="Millares 2 8 4 7 2" xfId="30470" xr:uid="{AEB55807-7793-4DCE-8B22-DE0CA9A01AFC}"/>
    <cellStyle name="Millares 2 8 4 8" xfId="15602" xr:uid="{E0BD35FE-3DBA-4690-A7A2-C0ECBC9ADA7D}"/>
    <cellStyle name="Millares 2 8 4 8 2" xfId="37105" xr:uid="{D7D792BA-BC21-4CFB-9817-E5E592487BB4}"/>
    <cellStyle name="Millares 2 8 4 9" xfId="22207" xr:uid="{9651783D-64A9-4919-BC1D-CD3FD249D108}"/>
    <cellStyle name="Millares 2 8 5" xfId="970" xr:uid="{17EA5D1A-75A4-4802-A64E-57A0B3F5EA85}"/>
    <cellStyle name="Millares 2 8 5 2" xfId="3799" xr:uid="{1049B0A3-CD7A-4441-AFDD-92562D432443}"/>
    <cellStyle name="Millares 2 8 5 2 2" xfId="12065" xr:uid="{A2BEECC2-23B6-4927-9A15-6A5FD7B53BD7}"/>
    <cellStyle name="Millares 2 8 5 2 2 2" xfId="33568" xr:uid="{48CD8EAE-0E71-4D78-9B5E-F55DD0E2CB5A}"/>
    <cellStyle name="Millares 2 8 5 2 3" xfId="18700" xr:uid="{1F94F9A2-708F-42FE-8B27-CB4F8D968E4E}"/>
    <cellStyle name="Millares 2 8 5 2 3 2" xfId="40203" xr:uid="{29AFCF0D-8673-43B5-9471-460576AFFAF3}"/>
    <cellStyle name="Millares 2 8 5 2 4" xfId="25305" xr:uid="{CEA5B0FA-95A6-4B28-98B4-79435D515168}"/>
    <cellStyle name="Millares 2 8 5 2 5" xfId="46808" xr:uid="{AA4BF5F6-6A31-4349-9586-1B45BC4106A7}"/>
    <cellStyle name="Millares 2 8 5 2 6" xfId="53412" xr:uid="{C86B30B0-7C8A-494C-B773-CD79A3CB2CC8}"/>
    <cellStyle name="Millares 2 8 5 3" xfId="5938" xr:uid="{87AA7314-B964-40AC-8206-15C94C22F1E5}"/>
    <cellStyle name="Millares 2 8 5 3 2" xfId="14204" xr:uid="{B3AFAD47-BC13-43CA-AA18-437B92836E99}"/>
    <cellStyle name="Millares 2 8 5 3 2 2" xfId="35707" xr:uid="{C6AC6B67-D1F1-45DD-8BE9-7902C24DE0C8}"/>
    <cellStyle name="Millares 2 8 5 3 3" xfId="20839" xr:uid="{2A3A03B1-6FE5-473D-BA7F-22DB4DAD4305}"/>
    <cellStyle name="Millares 2 8 5 3 3 2" xfId="42342" xr:uid="{7D9CA511-F9C2-4336-A57F-9EB5ADEFEC45}"/>
    <cellStyle name="Millares 2 8 5 3 4" xfId="27444" xr:uid="{E318D3C9-B3A2-4B10-A638-CEE1E824E7FA}"/>
    <cellStyle name="Millares 2 8 5 3 5" xfId="48947" xr:uid="{3E7948AF-8DBD-4D54-95EB-FDBBC6BC87D0}"/>
    <cellStyle name="Millares 2 8 5 3 6" xfId="55551" xr:uid="{CAF87BEC-7719-47B8-85EA-479417E438F6}"/>
    <cellStyle name="Millares 2 8 5 4" xfId="7579" xr:uid="{15B0833D-1D24-4530-9257-90F51E81BB55}"/>
    <cellStyle name="Millares 2 8 5 4 2" xfId="29082" xr:uid="{55CB8B57-07D7-4975-AE1D-275546F5289E}"/>
    <cellStyle name="Millares 2 8 5 5" xfId="9236" xr:uid="{17578B0F-697F-44B9-830A-75FE06F5FD32}"/>
    <cellStyle name="Millares 2 8 5 5 2" xfId="30739" xr:uid="{389AD57F-31C2-44D3-BC35-EE0E53D7DCCB}"/>
    <cellStyle name="Millares 2 8 5 6" xfId="15871" xr:uid="{E14492DE-6D64-4ABD-A600-A5774844E77B}"/>
    <cellStyle name="Millares 2 8 5 6 2" xfId="37374" xr:uid="{74C200D3-AFDC-4DA3-935C-87CC162293A6}"/>
    <cellStyle name="Millares 2 8 5 7" xfId="22476" xr:uid="{D8FA2139-BE18-4513-B33D-70453BB34164}"/>
    <cellStyle name="Millares 2 8 5 8" xfId="43979" xr:uid="{36A4E929-7F55-4CAD-B98C-C4E19451DDE3}"/>
    <cellStyle name="Millares 2 8 5 9" xfId="50583" xr:uid="{E9210A63-05EA-49CD-88C3-ABA099B43280}"/>
    <cellStyle name="Millares 2 8 6" xfId="1230" xr:uid="{353348E2-66F7-4B81-AB56-A37DE494F9C3}"/>
    <cellStyle name="Millares 2 8 6 2" xfId="4059" xr:uid="{00220861-ED50-4734-8806-CC56C6FE8452}"/>
    <cellStyle name="Millares 2 8 6 2 2" xfId="12325" xr:uid="{1118DFD2-0E03-44A5-BA02-B0C5FF1EF938}"/>
    <cellStyle name="Millares 2 8 6 2 2 2" xfId="33828" xr:uid="{02B5580E-8338-47F7-B5B7-08F416233A57}"/>
    <cellStyle name="Millares 2 8 6 2 3" xfId="18960" xr:uid="{98801A85-1D72-4418-9082-28CED873B9B4}"/>
    <cellStyle name="Millares 2 8 6 2 3 2" xfId="40463" xr:uid="{6A5E44D7-EB7F-49CD-8FA5-81182CA203C2}"/>
    <cellStyle name="Millares 2 8 6 2 4" xfId="25565" xr:uid="{B04B3F63-57D5-4F78-A8A8-0E32C614D78D}"/>
    <cellStyle name="Millares 2 8 6 2 5" xfId="47068" xr:uid="{B319B04B-0E64-4798-B6B9-DE39666E64FD}"/>
    <cellStyle name="Millares 2 8 6 2 6" xfId="53672" xr:uid="{3B7E697D-AE56-462E-8624-9460E2D1EE75}"/>
    <cellStyle name="Millares 2 8 6 3" xfId="6198" xr:uid="{4601564A-BE8F-4A95-B18A-5BA31607F9B8}"/>
    <cellStyle name="Millares 2 8 6 3 2" xfId="14464" xr:uid="{4082BCD1-E663-4B62-91C0-C26046A69ED9}"/>
    <cellStyle name="Millares 2 8 6 3 2 2" xfId="35967" xr:uid="{F4FFC4D2-8A5C-4A1B-8B3D-48FF6045E8BC}"/>
    <cellStyle name="Millares 2 8 6 3 3" xfId="21099" xr:uid="{6240DDEC-D299-45A4-8E6A-0E6B66AC0D3A}"/>
    <cellStyle name="Millares 2 8 6 3 3 2" xfId="42602" xr:uid="{7ECDABA9-1F72-45C9-B5FC-2F2DFF4EB3E5}"/>
    <cellStyle name="Millares 2 8 6 3 4" xfId="27704" xr:uid="{2F1FFA68-EA16-416E-9ED0-9BEC3D4BF786}"/>
    <cellStyle name="Millares 2 8 6 3 5" xfId="49207" xr:uid="{E075244E-A63D-4399-B1DE-4927B08E1714}"/>
    <cellStyle name="Millares 2 8 6 3 6" xfId="55811" xr:uid="{D838F99F-2A6A-41C8-A8FA-E2FBFFF39A13}"/>
    <cellStyle name="Millares 2 8 6 4" xfId="7839" xr:uid="{877D81AF-AB54-4F8C-BA8F-FA6DC5FE6E7B}"/>
    <cellStyle name="Millares 2 8 6 4 2" xfId="29342" xr:uid="{DD41E946-F557-4A06-97E8-A75F0977E4A3}"/>
    <cellStyle name="Millares 2 8 6 5" xfId="9496" xr:uid="{B7B2853A-D754-4CF2-87EA-A0D9239D7F32}"/>
    <cellStyle name="Millares 2 8 6 5 2" xfId="30999" xr:uid="{D150EB6E-06B6-4D5F-A58F-A8726E8FE85B}"/>
    <cellStyle name="Millares 2 8 6 6" xfId="16131" xr:uid="{5AC8390F-CADC-4E8B-B2D3-CCA9BD467C76}"/>
    <cellStyle name="Millares 2 8 6 6 2" xfId="37634" xr:uid="{B823F409-AE3F-4D03-80C2-ADF19047D59F}"/>
    <cellStyle name="Millares 2 8 6 7" xfId="22736" xr:uid="{B2AD2C92-3D72-44CF-8B78-DBE0EBEF73FE}"/>
    <cellStyle name="Millares 2 8 6 8" xfId="44239" xr:uid="{72FF1201-2207-4B17-B32A-52690807108A}"/>
    <cellStyle name="Millares 2 8 6 9" xfId="50843" xr:uid="{BF55E35E-A8F7-40E5-AB2C-F7DAE34BEDC2}"/>
    <cellStyle name="Millares 2 8 7" xfId="1918" xr:uid="{B5878A3B-4C3C-4447-9CEA-21F769907A4B}"/>
    <cellStyle name="Millares 2 8 7 2" xfId="10184" xr:uid="{11B8C813-1A46-4A15-AD36-EF17F2745EA5}"/>
    <cellStyle name="Millares 2 8 7 2 2" xfId="31687" xr:uid="{2F47F221-39F6-4307-8F2B-6A4E4294487A}"/>
    <cellStyle name="Millares 2 8 7 3" xfId="16819" xr:uid="{0739B080-1B0B-4FC5-8FD0-5F02C5DB15D5}"/>
    <cellStyle name="Millares 2 8 7 3 2" xfId="38322" xr:uid="{321ED2BF-E1EB-4C99-B0DF-7C68DB6E54A3}"/>
    <cellStyle name="Millares 2 8 7 4" xfId="23424" xr:uid="{79EFDBFF-A6B0-4C74-946F-85516E3A4679}"/>
    <cellStyle name="Millares 2 8 7 5" xfId="44927" xr:uid="{B28B7810-9A97-4AFD-B11B-AE636D109C92}"/>
    <cellStyle name="Millares 2 8 7 6" xfId="51531" xr:uid="{E737C3D7-D59E-4A56-BA86-83CBEF418413}"/>
    <cellStyle name="Millares 2 8 8" xfId="2603" xr:uid="{78ABD97D-1FD1-490E-95D9-57B29C00EAB8}"/>
    <cellStyle name="Millares 2 8 8 2" xfId="10869" xr:uid="{ADC51C9A-2CEF-474C-ABA4-6A00DDF220DF}"/>
    <cellStyle name="Millares 2 8 8 2 2" xfId="32372" xr:uid="{4A15F536-C2F9-44C3-BE6C-7113E0F4AF95}"/>
    <cellStyle name="Millares 2 8 8 3" xfId="17504" xr:uid="{8754A369-EA4E-4497-B9D4-10B4F22111FF}"/>
    <cellStyle name="Millares 2 8 8 3 2" xfId="39007" xr:uid="{D7E5284C-D39F-4AC0-9066-F06A45F149AA}"/>
    <cellStyle name="Millares 2 8 8 4" xfId="24109" xr:uid="{1DA283E5-6541-49AE-8611-8895A22DCE9F}"/>
    <cellStyle name="Millares 2 8 8 5" xfId="45612" xr:uid="{95F870DE-665E-415B-B252-D940D0CF51FB}"/>
    <cellStyle name="Millares 2 8 8 6" xfId="52216" xr:uid="{16C8821A-550D-4C84-93D9-70B7C6C528EE}"/>
    <cellStyle name="Millares 2 8 9" xfId="3114" xr:uid="{C3B7606B-142B-4E8D-B765-9D4B77099AEB}"/>
    <cellStyle name="Millares 2 8 9 2" xfId="11380" xr:uid="{862053F0-E0CA-4E5B-BAF2-87ED67FAA691}"/>
    <cellStyle name="Millares 2 8 9 2 2" xfId="32883" xr:uid="{56A81E9F-9338-4E26-BC8A-8D358A0DAE2B}"/>
    <cellStyle name="Millares 2 8 9 3" xfId="18015" xr:uid="{52AC38A5-274C-4D7E-A0A9-FC5DD5E38730}"/>
    <cellStyle name="Millares 2 8 9 3 2" xfId="39518" xr:uid="{7B543E50-5B1A-4E26-B39E-BD412D347488}"/>
    <cellStyle name="Millares 2 8 9 4" xfId="24620" xr:uid="{0A89CC89-E026-4594-A2B4-46A3E1F19D75}"/>
    <cellStyle name="Millares 2 8 9 5" xfId="46123" xr:uid="{11C65990-026D-4361-8783-5A09EA54E116}"/>
    <cellStyle name="Millares 2 8 9 6" xfId="52727" xr:uid="{0AA6BC42-07BB-4B7F-BE3F-6CBF069739D9}"/>
    <cellStyle name="Millares 2 9" xfId="864" xr:uid="{8B23238F-3DE7-4FBE-A170-5DAECCA636A6}"/>
    <cellStyle name="Millares 2 9 10" xfId="43873" xr:uid="{AF5737A9-2507-44B2-A7C1-FF60B0CA92F5}"/>
    <cellStyle name="Millares 2 9 11" xfId="50477" xr:uid="{77F0D990-BB71-4465-BBA1-5E4CE84C198D}"/>
    <cellStyle name="Millares 2 9 2" xfId="1810" xr:uid="{2457D478-BE74-4BEE-931A-083D4E6CDEC3}"/>
    <cellStyle name="Millares 2 9 2 2" xfId="4639" xr:uid="{E7942196-10AE-4385-8F08-FB2FD4BE1A71}"/>
    <cellStyle name="Millares 2 9 2 2 2" xfId="12905" xr:uid="{1896ADB4-EA62-4AA6-A6C8-8BD515D85E88}"/>
    <cellStyle name="Millares 2 9 2 2 2 2" xfId="34408" xr:uid="{341EE840-74D2-43E4-9756-5BF5261A0FC7}"/>
    <cellStyle name="Millares 2 9 2 2 3" xfId="19540" xr:uid="{822DD0FC-7D9E-4BD3-BF20-09205061A03D}"/>
    <cellStyle name="Millares 2 9 2 2 3 2" xfId="41043" xr:uid="{D1501D1F-7187-4171-B7B1-929F206BDEA5}"/>
    <cellStyle name="Millares 2 9 2 2 4" xfId="26145" xr:uid="{652C470B-5029-47A1-89E8-3CEAB219EC0F}"/>
    <cellStyle name="Millares 2 9 2 2 5" xfId="47648" xr:uid="{479FBDF7-0953-4434-B711-9AA10089DAA9}"/>
    <cellStyle name="Millares 2 9 2 2 6" xfId="54252" xr:uid="{97686CAB-B727-4788-BB81-0F0FF2B8AF1B}"/>
    <cellStyle name="Millares 2 9 2 3" xfId="6778" xr:uid="{F52FBFCC-0336-429B-AC95-C235E104A435}"/>
    <cellStyle name="Millares 2 9 2 3 2" xfId="15044" xr:uid="{C551DDB5-A3E1-4387-9D2E-5E371515DE58}"/>
    <cellStyle name="Millares 2 9 2 3 2 2" xfId="36547" xr:uid="{E61037AE-A1DF-4720-B853-4F6906006A7C}"/>
    <cellStyle name="Millares 2 9 2 3 3" xfId="21679" xr:uid="{257912BF-D531-4D4A-BCB5-CBD900E064AC}"/>
    <cellStyle name="Millares 2 9 2 3 3 2" xfId="43182" xr:uid="{03808238-6889-49EB-927F-662B5675EF59}"/>
    <cellStyle name="Millares 2 9 2 3 4" xfId="28284" xr:uid="{F884B4C9-4F01-4CFE-A650-D73D0214562E}"/>
    <cellStyle name="Millares 2 9 2 3 5" xfId="49787" xr:uid="{D2C08CFC-00CD-4B5A-8892-B4911EB54C71}"/>
    <cellStyle name="Millares 2 9 2 3 6" xfId="56391" xr:uid="{6750B649-F99B-4F44-B92E-8075AEDB2751}"/>
    <cellStyle name="Millares 2 9 2 4" xfId="8419" xr:uid="{57D176AF-DC0C-4978-8CAD-B4F4760AF3FF}"/>
    <cellStyle name="Millares 2 9 2 4 2" xfId="29922" xr:uid="{37B2E008-89AE-40A5-8A3F-61B6DA3525B0}"/>
    <cellStyle name="Millares 2 9 2 5" xfId="10076" xr:uid="{A96EF69A-3477-4140-8C7B-380799F563F1}"/>
    <cellStyle name="Millares 2 9 2 5 2" xfId="31579" xr:uid="{5E49DE10-42BC-4168-AC06-EAE56F4A1635}"/>
    <cellStyle name="Millares 2 9 2 6" xfId="16711" xr:uid="{D2AA53D3-EF35-4319-A02C-C18CC23627D6}"/>
    <cellStyle name="Millares 2 9 2 6 2" xfId="38214" xr:uid="{1BFDA31B-5C05-4DF5-9CDA-62D6EF0411C0}"/>
    <cellStyle name="Millares 2 9 2 7" xfId="23316" xr:uid="{A89A10EC-65B0-4B68-B702-C5D60D54983F}"/>
    <cellStyle name="Millares 2 9 2 8" xfId="44819" xr:uid="{3B4B6370-E89D-48C6-BE52-C3BC3705E723}"/>
    <cellStyle name="Millares 2 9 2 9" xfId="51423" xr:uid="{AF7BB604-81BF-4F25-8B97-3E9101FD915F}"/>
    <cellStyle name="Millares 2 9 3" xfId="2497" xr:uid="{273CB822-A361-4E9F-A7F3-71E4F88DA6E3}"/>
    <cellStyle name="Millares 2 9 3 2" xfId="10763" xr:uid="{C6F91BA8-329A-42B5-B876-F42AA251E1BF}"/>
    <cellStyle name="Millares 2 9 3 2 2" xfId="32266" xr:uid="{F131705E-17EB-4D7E-AEB6-CE6566FF796D}"/>
    <cellStyle name="Millares 2 9 3 3" xfId="17398" xr:uid="{C52C3FA9-712A-4D68-A874-79CB20B294CC}"/>
    <cellStyle name="Millares 2 9 3 3 2" xfId="38901" xr:uid="{AAC0FA97-8E4D-443B-8CCF-9E7DC2126316}"/>
    <cellStyle name="Millares 2 9 3 4" xfId="24003" xr:uid="{B5571156-BB3F-4FA9-8D17-08B75379744A}"/>
    <cellStyle name="Millares 2 9 3 5" xfId="45506" xr:uid="{8B389395-20DE-405F-ADDF-AC70A0FA46F6}"/>
    <cellStyle name="Millares 2 9 3 6" xfId="52110" xr:uid="{71659410-44D9-4155-A64C-5E0FEA2F745D}"/>
    <cellStyle name="Millares 2 9 4" xfId="3693" xr:uid="{1E5A8031-B90B-4B16-9550-E5B63A7EA3A5}"/>
    <cellStyle name="Millares 2 9 4 2" xfId="11959" xr:uid="{2E35FB1E-D0C0-472A-B5C4-C4CFBF4604BE}"/>
    <cellStyle name="Millares 2 9 4 2 2" xfId="33462" xr:uid="{1558633F-ABE7-40CC-8B87-0CAB6EC42962}"/>
    <cellStyle name="Millares 2 9 4 3" xfId="18594" xr:uid="{D8EA1F8C-8FE9-4497-BBA0-A59D097D0120}"/>
    <cellStyle name="Millares 2 9 4 3 2" xfId="40097" xr:uid="{58786D97-520A-4167-A4A1-1EC76096125C}"/>
    <cellStyle name="Millares 2 9 4 4" xfId="25199" xr:uid="{FC8B3CDF-906B-4B9C-B244-01931EBA9FFE}"/>
    <cellStyle name="Millares 2 9 4 5" xfId="46702" xr:uid="{CAF6780C-DF1E-4E1B-BEBF-048568B8C68C}"/>
    <cellStyle name="Millares 2 9 4 6" xfId="53306" xr:uid="{D285FF73-C67D-4A9C-8262-854615A8D7F3}"/>
    <cellStyle name="Millares 2 9 5" xfId="5832" xr:uid="{5522E813-EB70-4999-8B3C-FBB06FC11205}"/>
    <cellStyle name="Millares 2 9 5 2" xfId="14098" xr:uid="{416D995F-992D-4D87-ADBD-590309F442BB}"/>
    <cellStyle name="Millares 2 9 5 2 2" xfId="35601" xr:uid="{5E9E9D69-FECA-4015-903F-C0100462B4AD}"/>
    <cellStyle name="Millares 2 9 5 3" xfId="20733" xr:uid="{4D7CC46E-929D-443D-A90B-9C79352710BE}"/>
    <cellStyle name="Millares 2 9 5 3 2" xfId="42236" xr:uid="{2748DE79-E8BF-437C-A4F2-B27202120938}"/>
    <cellStyle name="Millares 2 9 5 4" xfId="27338" xr:uid="{2E8D63EB-A32B-4C1E-9F53-1542AD95E695}"/>
    <cellStyle name="Millares 2 9 5 5" xfId="48841" xr:uid="{6CD8A293-EBF7-4FCE-AE04-D5A80AC2DCB1}"/>
    <cellStyle name="Millares 2 9 5 6" xfId="55445" xr:uid="{5B983B99-3500-469C-8E64-BDB003E2CAE0}"/>
    <cellStyle name="Millares 2 9 6" xfId="7473" xr:uid="{D11B0A2A-B02D-4EB5-9A6B-1930E221F5DC}"/>
    <cellStyle name="Millares 2 9 6 2" xfId="28976" xr:uid="{4C190D23-CBA1-47C2-9656-3B035A7CE286}"/>
    <cellStyle name="Millares 2 9 7" xfId="9130" xr:uid="{B2508DDC-8F72-4A49-908A-BA6CB48963F6}"/>
    <cellStyle name="Millares 2 9 7 2" xfId="30633" xr:uid="{C9D4E75E-9C8C-4CED-B59D-0EFAE2C06649}"/>
    <cellStyle name="Millares 2 9 8" xfId="15765" xr:uid="{2F810D3B-7C1A-40EC-8900-BCE3D15A33BD}"/>
    <cellStyle name="Millares 2 9 8 2" xfId="37268" xr:uid="{F049F265-3F33-4351-974C-2C21712C291F}"/>
    <cellStyle name="Millares 2 9 9" xfId="22370" xr:uid="{07817370-B5B1-4074-BB0A-4D3A73D60A6C}"/>
    <cellStyle name="Millares 2_Hoja6 2 2" xfId="180" xr:uid="{2973AD2B-1DA6-45AC-A6C2-EFC02BC97C90}"/>
    <cellStyle name="Millares 20" xfId="188" xr:uid="{7F463E3B-B1A7-4A8B-8CA0-76C47C9A39C6}"/>
    <cellStyle name="Millares 21" xfId="196" xr:uid="{30C1017F-830F-45C8-B4F0-E098039366FE}"/>
    <cellStyle name="Millares 212" xfId="10" xr:uid="{00000000-0005-0000-0000-000009000000}"/>
    <cellStyle name="Millares 212 10" xfId="872" xr:uid="{C88F5615-DB95-4A82-B86E-C50758922AF2}"/>
    <cellStyle name="Millares 212 10 2" xfId="3701" xr:uid="{8BBEE57F-8BF0-45EA-BC93-3173DC64D44B}"/>
    <cellStyle name="Millares 212 10 2 2" xfId="11967" xr:uid="{F37A2088-2EFC-432B-9007-07F721DD6254}"/>
    <cellStyle name="Millares 212 10 2 2 2" xfId="33470" xr:uid="{2F7A4BD4-82DE-4F6E-8DA2-30DE29FD943F}"/>
    <cellStyle name="Millares 212 10 2 3" xfId="18602" xr:uid="{EE1EF2CF-2928-4BAB-958A-FCC8509A36C8}"/>
    <cellStyle name="Millares 212 10 2 3 2" xfId="40105" xr:uid="{8F95BB80-6F22-494C-8D25-BFAA5B61F9C2}"/>
    <cellStyle name="Millares 212 10 2 4" xfId="25207" xr:uid="{0B20B642-E32E-4E4A-BDC7-6F8E63082BC9}"/>
    <cellStyle name="Millares 212 10 2 5" xfId="46710" xr:uid="{7C416EFA-2F25-4FBF-8684-804840E48D80}"/>
    <cellStyle name="Millares 212 10 2 6" xfId="53314" xr:uid="{7CDD58EA-7BF9-4EA3-871B-4B97EB950E3E}"/>
    <cellStyle name="Millares 212 10 3" xfId="5840" xr:uid="{96C48222-9C68-4AF2-9A57-34C9049835C2}"/>
    <cellStyle name="Millares 212 10 3 2" xfId="14106" xr:uid="{57C5CFAE-8BD5-45F8-ADBA-F9222A5FCE87}"/>
    <cellStyle name="Millares 212 10 3 2 2" xfId="35609" xr:uid="{E4A3CEAC-DABE-4C9C-8498-614AEB0A9BEE}"/>
    <cellStyle name="Millares 212 10 3 3" xfId="20741" xr:uid="{04BCAD3B-18E4-40CF-BA5C-C7E5BC660C3A}"/>
    <cellStyle name="Millares 212 10 3 3 2" xfId="42244" xr:uid="{0603D651-B3B5-4CD9-987A-FA43DEC177CC}"/>
    <cellStyle name="Millares 212 10 3 4" xfId="27346" xr:uid="{BB1BF3C0-3954-4D62-8A3C-B11EC77497D5}"/>
    <cellStyle name="Millares 212 10 3 5" xfId="48849" xr:uid="{32BC1509-2438-462C-B497-2A0C201ACCBE}"/>
    <cellStyle name="Millares 212 10 3 6" xfId="55453" xr:uid="{7D455405-786D-4EA6-A3C6-ADD92557414A}"/>
    <cellStyle name="Millares 212 10 4" xfId="7481" xr:uid="{AFF3CE12-94F9-4E30-89FB-E99C1401EAB4}"/>
    <cellStyle name="Millares 212 10 4 2" xfId="28984" xr:uid="{265F8E76-8303-4D9A-9BFB-B0BF5D89535C}"/>
    <cellStyle name="Millares 212 10 5" xfId="9138" xr:uid="{9D6957B8-02CD-48EA-BD8A-DDD0C714CABA}"/>
    <cellStyle name="Millares 212 10 5 2" xfId="30641" xr:uid="{E6CF6752-C9F1-4F3C-872A-C9B3966E3622}"/>
    <cellStyle name="Millares 212 10 6" xfId="15773" xr:uid="{C623CA40-8AED-41BD-A64B-75801A723582}"/>
    <cellStyle name="Millares 212 10 6 2" xfId="37276" xr:uid="{9D42E9DB-6DAA-4E2A-84FE-4EE561B714BD}"/>
    <cellStyle name="Millares 212 10 7" xfId="22378" xr:uid="{060E9051-AAB2-47DB-B426-82F6D1413963}"/>
    <cellStyle name="Millares 212 10 8" xfId="43881" xr:uid="{1AE49BE0-93CF-4EFA-825D-B67D5FF6D2B9}"/>
    <cellStyle name="Millares 212 10 9" xfId="50485" xr:uid="{1DF6AB80-E42A-478B-A41B-868D6574B1F7}"/>
    <cellStyle name="Millares 212 11" xfId="1133" xr:uid="{C976BD92-F0C7-4909-A1C8-86D0E6A1AF0C}"/>
    <cellStyle name="Millares 212 11 2" xfId="3962" xr:uid="{C8F71319-6120-4EBB-AD22-93285DD661D3}"/>
    <cellStyle name="Millares 212 11 2 2" xfId="12228" xr:uid="{5ECB24D1-EF5F-476E-ACC0-9EAE48544E71}"/>
    <cellStyle name="Millares 212 11 2 2 2" xfId="33731" xr:uid="{BAB713E5-14A9-4538-B36C-2BDED8B74403}"/>
    <cellStyle name="Millares 212 11 2 3" xfId="18863" xr:uid="{BA2D0EE2-26B8-49E9-9992-706A03B5C511}"/>
    <cellStyle name="Millares 212 11 2 3 2" xfId="40366" xr:uid="{C29AF948-8400-46FB-8ACD-DCFCF9C5837C}"/>
    <cellStyle name="Millares 212 11 2 4" xfId="25468" xr:uid="{5518FB14-0E3D-412E-B897-FA54BC6DEBB4}"/>
    <cellStyle name="Millares 212 11 2 5" xfId="46971" xr:uid="{3E2E0AA7-3E03-4414-B7B3-4160FAA80748}"/>
    <cellStyle name="Millares 212 11 2 6" xfId="53575" xr:uid="{CE0786DC-C258-44CD-A485-3D442D2D10BB}"/>
    <cellStyle name="Millares 212 11 3" xfId="6101" xr:uid="{D77D884D-2FC0-4377-9CA7-3BC9BAED2495}"/>
    <cellStyle name="Millares 212 11 3 2" xfId="14367" xr:uid="{6B676AD0-2A94-492A-9BA0-648B71279DC6}"/>
    <cellStyle name="Millares 212 11 3 2 2" xfId="35870" xr:uid="{0CFE5F51-B537-45C2-8401-7A89471134E9}"/>
    <cellStyle name="Millares 212 11 3 3" xfId="21002" xr:uid="{503D86F9-0CE3-44C1-A925-D00540A092B8}"/>
    <cellStyle name="Millares 212 11 3 3 2" xfId="42505" xr:uid="{D48EF422-8F86-43B5-BDAC-DE2255D524D6}"/>
    <cellStyle name="Millares 212 11 3 4" xfId="27607" xr:uid="{8FD3F3FB-B4F9-4BF4-94D8-DABB95E60938}"/>
    <cellStyle name="Millares 212 11 3 5" xfId="49110" xr:uid="{063594D9-6128-48C4-98BB-2FB21B09C339}"/>
    <cellStyle name="Millares 212 11 3 6" xfId="55714" xr:uid="{A9098B87-4F3D-425B-9ABD-DDB489120A4A}"/>
    <cellStyle name="Millares 212 11 4" xfId="7742" xr:uid="{DADDBC2F-2E3C-41BA-B272-7C37285DF517}"/>
    <cellStyle name="Millares 212 11 4 2" xfId="29245" xr:uid="{767D42FF-3F6E-4334-9FDC-3DAD7E03429C}"/>
    <cellStyle name="Millares 212 11 5" xfId="9399" xr:uid="{2A38E73C-9A38-47CC-8C17-2D3FAF6B475F}"/>
    <cellStyle name="Millares 212 11 5 2" xfId="30902" xr:uid="{745B1814-B9C4-4C93-8BBB-39596B5A4EE1}"/>
    <cellStyle name="Millares 212 11 6" xfId="16034" xr:uid="{363C831D-6C9B-400E-84E5-A41260CBD04F}"/>
    <cellStyle name="Millares 212 11 6 2" xfId="37537" xr:uid="{043F86CA-3B66-496D-B82B-419469D598F8}"/>
    <cellStyle name="Millares 212 11 7" xfId="22639" xr:uid="{BDB9A41F-9A51-4650-8F57-ECB32B892381}"/>
    <cellStyle name="Millares 212 11 8" xfId="44142" xr:uid="{77510DCF-D6FE-498E-868B-0E85DF1A8BB2}"/>
    <cellStyle name="Millares 212 11 9" xfId="50746" xr:uid="{838557A4-2FBE-474D-B61D-F9CFA3CC85D4}"/>
    <cellStyle name="Millares 212 12" xfId="1821" xr:uid="{F5E6588D-AF14-4348-B82F-6996E648B3AC}"/>
    <cellStyle name="Millares 212 12 2" xfId="10087" xr:uid="{26FC44CA-08C3-4471-924F-56AC5F98089E}"/>
    <cellStyle name="Millares 212 12 2 2" xfId="31590" xr:uid="{8AB95603-526D-4270-9F42-F06F4FF83352}"/>
    <cellStyle name="Millares 212 12 3" xfId="16722" xr:uid="{6B348B5D-E4D0-44DC-B29D-87B8BECAFA3B}"/>
    <cellStyle name="Millares 212 12 3 2" xfId="38225" xr:uid="{E402F00C-5DCC-471F-BCED-D4DD5CED0E9F}"/>
    <cellStyle name="Millares 212 12 4" xfId="23327" xr:uid="{1BB7136D-8031-40C1-AC09-28298C224CA7}"/>
    <cellStyle name="Millares 212 12 5" xfId="44830" xr:uid="{52228C34-4040-4369-80E1-6257E94E1832}"/>
    <cellStyle name="Millares 212 12 6" xfId="51434" xr:uid="{6CADA3FD-B82D-4B64-8A99-4B3FEE1EA10D}"/>
    <cellStyle name="Millares 212 13" xfId="2505" xr:uid="{3FC9EF72-AAA9-46EF-BCAA-5AB1E80F6260}"/>
    <cellStyle name="Millares 212 13 2" xfId="10771" xr:uid="{7F4DB3D4-DFF9-45D5-BDA4-779F72275BE7}"/>
    <cellStyle name="Millares 212 13 2 2" xfId="32274" xr:uid="{BD4057C2-CC9D-40A5-9515-10EA1ED143C7}"/>
    <cellStyle name="Millares 212 13 3" xfId="17406" xr:uid="{054172BB-FB51-4B99-AAD6-DC8B78485A6D}"/>
    <cellStyle name="Millares 212 13 3 2" xfId="38909" xr:uid="{61D50A95-3C5E-4B0B-8ED5-A70756E49984}"/>
    <cellStyle name="Millares 212 13 4" xfId="24011" xr:uid="{B101477F-70E9-4F28-8DB9-356528E9ED92}"/>
    <cellStyle name="Millares 212 13 5" xfId="45514" xr:uid="{99D03BC3-4BD5-4E3E-8516-C1316B5A79CA}"/>
    <cellStyle name="Millares 212 13 6" xfId="52118" xr:uid="{0090CB04-E532-4DE3-B172-D23A575AFCE2}"/>
    <cellStyle name="Millares 212 14" xfId="3017" xr:uid="{6294CA8C-B73D-440D-AB6F-27ECDD45F0CB}"/>
    <cellStyle name="Millares 212 14 2" xfId="11283" xr:uid="{B0434079-C09E-4F80-B97E-752AAB105F8E}"/>
    <cellStyle name="Millares 212 14 2 2" xfId="32786" xr:uid="{0001FFB4-F2A3-4B9F-A6DC-3BDA544022D3}"/>
    <cellStyle name="Millares 212 14 3" xfId="17918" xr:uid="{A77D3AE2-7072-456A-BF5F-3B4A7FF7020F}"/>
    <cellStyle name="Millares 212 14 3 2" xfId="39421" xr:uid="{704F79A8-0A84-47BD-BAE0-050AA500EE31}"/>
    <cellStyle name="Millares 212 14 4" xfId="24523" xr:uid="{765CDB26-B1D9-4E6C-9F07-0115C1C0CC2B}"/>
    <cellStyle name="Millares 212 14 5" xfId="46026" xr:uid="{9C7B2DC9-4065-4DB1-B83A-6FAA568403CA}"/>
    <cellStyle name="Millares 212 14 6" xfId="52630" xr:uid="{0739B5B4-DF15-4B10-8E3C-88EC1544DACB}"/>
    <cellStyle name="Millares 212 15" xfId="4652" xr:uid="{D4E26DFD-43EB-4D27-944B-E0DFE34E6052}"/>
    <cellStyle name="Millares 212 15 2" xfId="12918" xr:uid="{1874F362-D183-4A9C-8CF3-4FA82F732E08}"/>
    <cellStyle name="Millares 212 15 2 2" xfId="34421" xr:uid="{4D55D54B-492E-46A1-8B18-650945DDA61A}"/>
    <cellStyle name="Millares 212 15 3" xfId="19553" xr:uid="{4F7A2153-13D7-48CB-8083-6399637591BC}"/>
    <cellStyle name="Millares 212 15 3 2" xfId="41056" xr:uid="{70E35CA4-BD8E-4EA2-8F82-C416885227D9}"/>
    <cellStyle name="Millares 212 15 4" xfId="26158" xr:uid="{04FE4D9F-6BE7-4798-83EE-729186AFD89F}"/>
    <cellStyle name="Millares 212 15 5" xfId="47661" xr:uid="{30748A92-0E1A-4795-BBA1-BDFA6FB8EC97}"/>
    <cellStyle name="Millares 212 15 6" xfId="54265" xr:uid="{A60C499C-B54E-4F00-B10E-271B53A4C9C3}"/>
    <cellStyle name="Millares 212 16" xfId="5155" xr:uid="{53A2E6EB-166D-42A7-A0A1-8DEF4DBFC962}"/>
    <cellStyle name="Millares 212 16 2" xfId="13421" xr:uid="{D6D8144F-8C2F-40F8-A47B-3627BE8887ED}"/>
    <cellStyle name="Millares 212 16 2 2" xfId="34924" xr:uid="{1E8A7D18-26C7-4858-A1CE-212DE0A3774F}"/>
    <cellStyle name="Millares 212 16 3" xfId="20056" xr:uid="{5C971DBD-8BF9-43B3-BBAC-C2E7158D9E23}"/>
    <cellStyle name="Millares 212 16 3 2" xfId="41559" xr:uid="{EE165EBA-5503-4E05-AA55-5083FCA28E8D}"/>
    <cellStyle name="Millares 212 16 4" xfId="26661" xr:uid="{395C5B0B-3ED8-462F-8D24-B060551ED6E1}"/>
    <cellStyle name="Millares 212 16 5" xfId="48164" xr:uid="{EDC4C2AF-9BF7-41A1-A6C0-A8C30DF6DDCA}"/>
    <cellStyle name="Millares 212 16 6" xfId="54768" xr:uid="{7E476775-1E80-4F56-AFB6-38B81323AAEB}"/>
    <cellStyle name="Millares 212 17" xfId="6796" xr:uid="{6A3B1ECA-3BCE-415C-9AA1-FD64BBD2E1AB}"/>
    <cellStyle name="Millares 212 17 2" xfId="28299" xr:uid="{E7A2B142-AC4C-46CE-9DA4-C20D562DCD04}"/>
    <cellStyle name="Millares 212 18" xfId="8440" xr:uid="{265F1480-A549-4C5B-A2FF-CA2695D4C7AC}"/>
    <cellStyle name="Millares 212 18 2" xfId="29943" xr:uid="{4559AE22-B149-47CA-992A-B9C294DB75A7}"/>
    <cellStyle name="Millares 212 19" xfId="15089" xr:uid="{0B58AD73-BCC5-49BA-85C0-DB01903F4483}"/>
    <cellStyle name="Millares 212 19 2" xfId="36592" xr:uid="{DDA28EA9-393D-4BB4-AAA9-946E4326068A}"/>
    <cellStyle name="Millares 212 2" xfId="123" xr:uid="{A1FD8AC1-97F0-4BFC-9ABA-29F26C161E63}"/>
    <cellStyle name="Millares 212 2 10" xfId="3026" xr:uid="{0A15172B-0402-4439-B0AE-4161893F23A5}"/>
    <cellStyle name="Millares 212 2 10 2" xfId="11292" xr:uid="{2AD0EB18-43F2-4545-8463-B0123A420E74}"/>
    <cellStyle name="Millares 212 2 10 2 2" xfId="32795" xr:uid="{6A9F464B-AF42-4FA0-81B8-31C2F8C66163}"/>
    <cellStyle name="Millares 212 2 10 3" xfId="17927" xr:uid="{ECE5BC3A-0A89-408E-AC0C-00A1A2478F10}"/>
    <cellStyle name="Millares 212 2 10 3 2" xfId="39430" xr:uid="{ECB15FEA-FF86-4F13-96BF-FE8AD988B8DE}"/>
    <cellStyle name="Millares 212 2 10 4" xfId="24532" xr:uid="{9A7A3546-E443-4077-A62E-AE352BB48887}"/>
    <cellStyle name="Millares 212 2 10 5" xfId="46035" xr:uid="{C8B33C6C-DECC-4040-A008-5AA4603636D7}"/>
    <cellStyle name="Millares 212 2 10 6" xfId="52639" xr:uid="{2DC0019B-C8FC-4FE0-8A0B-C5B76A3B1421}"/>
    <cellStyle name="Millares 212 2 11" xfId="4661" xr:uid="{9834CADF-8AA5-4A62-BDFB-3647635442CB}"/>
    <cellStyle name="Millares 212 2 11 2" xfId="12927" xr:uid="{18D4641C-84FF-4F7C-BC76-9ACC7A37F52F}"/>
    <cellStyle name="Millares 212 2 11 2 2" xfId="34430" xr:uid="{138042D1-8FC7-4E0E-A44D-45802BF1C097}"/>
    <cellStyle name="Millares 212 2 11 3" xfId="19562" xr:uid="{0A33A261-8923-48B0-9E44-3E7F0BF5A01F}"/>
    <cellStyle name="Millares 212 2 11 3 2" xfId="41065" xr:uid="{B6868157-4ECA-441D-9487-CB711F5F800D}"/>
    <cellStyle name="Millares 212 2 11 4" xfId="26167" xr:uid="{8674D7FF-A09C-4175-B743-A63F7C69AF35}"/>
    <cellStyle name="Millares 212 2 11 5" xfId="47670" xr:uid="{7586B075-67A3-48AC-A53D-B6B2E89AAECC}"/>
    <cellStyle name="Millares 212 2 11 6" xfId="54274" xr:uid="{7D6941F1-B192-49FE-BDE4-7F8500414AEB}"/>
    <cellStyle name="Millares 212 2 12" xfId="5164" xr:uid="{B6357DCB-82E1-4244-AC78-B79BA499DD24}"/>
    <cellStyle name="Millares 212 2 12 2" xfId="13430" xr:uid="{C84CC454-D104-4F67-96A4-85525C0FF293}"/>
    <cellStyle name="Millares 212 2 12 2 2" xfId="34933" xr:uid="{B1BAAFC1-5BEC-4179-BD39-729542F7F258}"/>
    <cellStyle name="Millares 212 2 12 3" xfId="20065" xr:uid="{9FA71FCB-3EC4-4372-AE47-680F8BFBED8C}"/>
    <cellStyle name="Millares 212 2 12 3 2" xfId="41568" xr:uid="{BE547EA2-ACFA-498C-A068-F9898ABC7125}"/>
    <cellStyle name="Millares 212 2 12 4" xfId="26670" xr:uid="{3D2AF0FC-3831-49CB-8D32-B26ACC25085E}"/>
    <cellStyle name="Millares 212 2 12 5" xfId="48173" xr:uid="{48CF54A7-C893-4681-AE9F-E21EC8C22361}"/>
    <cellStyle name="Millares 212 2 12 6" xfId="54777" xr:uid="{030F0335-0CA6-4A63-8F61-A9F486330DA2}"/>
    <cellStyle name="Millares 212 2 13" xfId="6805" xr:uid="{02B871D9-8DEA-4809-91EF-B1EC0CAF7666}"/>
    <cellStyle name="Millares 212 2 13 2" xfId="28308" xr:uid="{5B58E5C5-3695-4717-876C-58E69DB464F3}"/>
    <cellStyle name="Millares 212 2 14" xfId="8459" xr:uid="{948A5A75-72DF-4E57-933E-4945D9B4C6B6}"/>
    <cellStyle name="Millares 212 2 14 2" xfId="29962" xr:uid="{E87D841F-CA88-4BD0-88CE-D22648D00951}"/>
    <cellStyle name="Millares 212 2 15" xfId="15098" xr:uid="{BBC55AC9-0EB0-4A5D-9FC5-92012C365BBA}"/>
    <cellStyle name="Millares 212 2 15 2" xfId="36601" xr:uid="{7F906596-C499-41F1-8CE1-C9AF29AB5BE0}"/>
    <cellStyle name="Millares 212 2 16" xfId="21703" xr:uid="{6E837429-E1AE-4AE4-846C-9C57B7E0BB95}"/>
    <cellStyle name="Millares 212 2 17" xfId="43206" xr:uid="{E34B7BF4-A399-43FC-984E-0CE87F1F3A46}"/>
    <cellStyle name="Millares 212 2 18" xfId="49810" xr:uid="{A1341BE6-3FDD-4963-8963-9C5429EF7CA0}"/>
    <cellStyle name="Millares 212 2 2" xfId="161" xr:uid="{BFD7581C-8CE5-407A-9C79-0D30B78B5F0B}"/>
    <cellStyle name="Millares 212 2 2 10" xfId="4698" xr:uid="{E92CA168-7E33-4290-B50D-42551D225420}"/>
    <cellStyle name="Millares 212 2 2 10 2" xfId="12964" xr:uid="{9C64EAF3-615E-42D8-910C-0F6CB5962E4A}"/>
    <cellStyle name="Millares 212 2 2 10 2 2" xfId="34467" xr:uid="{2F73A8B9-C63B-4812-8146-0487C21A3DC2}"/>
    <cellStyle name="Millares 212 2 2 10 3" xfId="19599" xr:uid="{374EA4F4-EBB4-4EF0-97D2-EDBF61B767B4}"/>
    <cellStyle name="Millares 212 2 2 10 3 2" xfId="41102" xr:uid="{ACA39796-AD97-4B6F-B4D5-EBD70FE92FD3}"/>
    <cellStyle name="Millares 212 2 2 10 4" xfId="26204" xr:uid="{E8129A87-8CAF-4292-B2DE-8110CAC9B399}"/>
    <cellStyle name="Millares 212 2 2 10 5" xfId="47707" xr:uid="{7915FCB9-29A1-4AE5-B330-FF0D9522A728}"/>
    <cellStyle name="Millares 212 2 2 10 6" xfId="54311" xr:uid="{59D783C6-3EB7-419B-A902-DAF4CCD17215}"/>
    <cellStyle name="Millares 212 2 2 11" xfId="5201" xr:uid="{8211E618-1C7D-4D41-8707-27D0B67FC025}"/>
    <cellStyle name="Millares 212 2 2 11 2" xfId="13467" xr:uid="{B10D4F25-BC80-4DA0-A8EF-8ED77A324C9F}"/>
    <cellStyle name="Millares 212 2 2 11 2 2" xfId="34970" xr:uid="{FC44C92C-5D46-44E2-B9C4-47347B47A51E}"/>
    <cellStyle name="Millares 212 2 2 11 3" xfId="20102" xr:uid="{3A02A96E-6ACC-42A1-BACE-918588178D2C}"/>
    <cellStyle name="Millares 212 2 2 11 3 2" xfId="41605" xr:uid="{69C06365-20B5-414C-8EFA-9630DE422314}"/>
    <cellStyle name="Millares 212 2 2 11 4" xfId="26707" xr:uid="{A523B5C6-EB6C-4509-A93F-718109286D3D}"/>
    <cellStyle name="Millares 212 2 2 11 5" xfId="48210" xr:uid="{4C2E230F-FB64-431F-AF69-C8D43385C9B8}"/>
    <cellStyle name="Millares 212 2 2 11 6" xfId="54814" xr:uid="{F97B202F-B678-4BE5-B344-B1D563AAD187}"/>
    <cellStyle name="Millares 212 2 2 12" xfId="6842" xr:uid="{BF5990F5-5E5A-4406-A621-5DDEB06D77B6}"/>
    <cellStyle name="Millares 212 2 2 12 2" xfId="28345" xr:uid="{01998B36-CC0D-402C-84EA-5F6BDFA87BA0}"/>
    <cellStyle name="Millares 212 2 2 13" xfId="8496" xr:uid="{03511DB7-65EA-4FA9-B610-C0594CEEFF42}"/>
    <cellStyle name="Millares 212 2 2 13 2" xfId="29999" xr:uid="{4A425027-7281-49BE-9695-2B3A0ABCF4BA}"/>
    <cellStyle name="Millares 212 2 2 14" xfId="15135" xr:uid="{60896CBE-97D3-4798-B642-FD0D425F8A03}"/>
    <cellStyle name="Millares 212 2 2 14 2" xfId="36638" xr:uid="{88992650-DEB2-47B8-A9B9-8E9BA7078081}"/>
    <cellStyle name="Millares 212 2 2 15" xfId="21740" xr:uid="{A75E9E0C-BE27-4197-858F-75B3A1EC094F}"/>
    <cellStyle name="Millares 212 2 2 16" xfId="43243" xr:uid="{7CFBA0D6-6A1A-48E1-86C5-7D8B17ABAA04}"/>
    <cellStyle name="Millares 212 2 2 17" xfId="49847" xr:uid="{921007D6-F667-4EDB-B70D-7AD4DC298022}"/>
    <cellStyle name="Millares 212 2 2 2" xfId="493" xr:uid="{6E00BEDA-4DEF-4994-BE62-4C19A4BFE10A}"/>
    <cellStyle name="Millares 212 2 2 2 10" xfId="7104" xr:uid="{55E4FF8F-7696-4AF1-B50E-01F926BBE47F}"/>
    <cellStyle name="Millares 212 2 2 2 10 2" xfId="28607" xr:uid="{2C526376-5306-488F-AB18-CB6F74B22419}"/>
    <cellStyle name="Millares 212 2 2 2 11" xfId="8760" xr:uid="{6BE67A12-638C-4F59-B75B-0560F51F1E14}"/>
    <cellStyle name="Millares 212 2 2 2 11 2" xfId="30263" xr:uid="{6B9E052A-B7F9-4B2D-A59D-CA1EDE4375FE}"/>
    <cellStyle name="Millares 212 2 2 2 12" xfId="15396" xr:uid="{97849996-AEE5-4110-B362-250DD44EB52D}"/>
    <cellStyle name="Millares 212 2 2 2 12 2" xfId="36899" xr:uid="{185D0DAB-467C-4C8D-ADCF-7622247A9690}"/>
    <cellStyle name="Millares 212 2 2 2 13" xfId="22001" xr:uid="{A054DB71-896C-49C8-AFD6-CA0F1A462F1B}"/>
    <cellStyle name="Millares 212 2 2 2 14" xfId="43504" xr:uid="{80772E79-F728-4EA0-8F57-F7E2D7C279AF}"/>
    <cellStyle name="Millares 212 2 2 2 15" xfId="50108" xr:uid="{9EACED96-8400-47E9-A204-4488DB6E7CA0}"/>
    <cellStyle name="Millares 212 2 2 2 2" xfId="775" xr:uid="{541C0933-800D-495A-8B62-9615953D126B}"/>
    <cellStyle name="Millares 212 2 2 2 2 10" xfId="15676" xr:uid="{1F0E170C-5991-4420-A54D-B426C02856A1}"/>
    <cellStyle name="Millares 212 2 2 2 2 10 2" xfId="37179" xr:uid="{3692AAE6-66D9-41C7-9F9B-63017693D9C2}"/>
    <cellStyle name="Millares 212 2 2 2 2 11" xfId="22281" xr:uid="{CEAAE685-BE01-4221-8B2D-45B61C3D5743}"/>
    <cellStyle name="Millares 212 2 2 2 2 12" xfId="43784" xr:uid="{07CE3BF0-13A0-4CEE-AEC0-B07FF4021FC6}"/>
    <cellStyle name="Millares 212 2 2 2 2 13" xfId="50388" xr:uid="{3596A433-C481-4F52-BE19-A8918F6BA227}"/>
    <cellStyle name="Millares 212 2 2 2 2 2" xfId="1721" xr:uid="{B4DE03E3-0A4A-4272-8D80-FA2285B2247D}"/>
    <cellStyle name="Millares 212 2 2 2 2 2 2" xfId="4550" xr:uid="{4B55D89A-505E-407E-B511-EF152F34DB91}"/>
    <cellStyle name="Millares 212 2 2 2 2 2 2 2" xfId="12816" xr:uid="{EC04DE2A-06A0-4215-9B99-CB246F867477}"/>
    <cellStyle name="Millares 212 2 2 2 2 2 2 2 2" xfId="34319" xr:uid="{A6E2AB65-BBE6-4BA3-B080-866BECABD7DB}"/>
    <cellStyle name="Millares 212 2 2 2 2 2 2 3" xfId="19451" xr:uid="{39CCE436-7A03-4B33-BC8E-6502028B5C76}"/>
    <cellStyle name="Millares 212 2 2 2 2 2 2 3 2" xfId="40954" xr:uid="{83FA97B8-1F4E-44D1-9FEF-9D80626A1B2C}"/>
    <cellStyle name="Millares 212 2 2 2 2 2 2 4" xfId="26056" xr:uid="{939CA978-0A08-4185-93C7-51E868180E8E}"/>
    <cellStyle name="Millares 212 2 2 2 2 2 2 5" xfId="47559" xr:uid="{403BDECE-554A-4AA8-85B8-B58C170B5F80}"/>
    <cellStyle name="Millares 212 2 2 2 2 2 2 6" xfId="54163" xr:uid="{CE81B3DC-07C5-417B-8FA8-796D29CBA26E}"/>
    <cellStyle name="Millares 212 2 2 2 2 2 3" xfId="6689" xr:uid="{CE90B7FD-A056-4F61-8FCB-DA9718FB2482}"/>
    <cellStyle name="Millares 212 2 2 2 2 2 3 2" xfId="14955" xr:uid="{AD6F4FCA-A3DD-477B-8D51-EE95298635B4}"/>
    <cellStyle name="Millares 212 2 2 2 2 2 3 2 2" xfId="36458" xr:uid="{DCB62693-EB3E-4569-AE4F-584F5F261754}"/>
    <cellStyle name="Millares 212 2 2 2 2 2 3 3" xfId="21590" xr:uid="{CDEBB43B-F3ED-413F-BF57-2D814111E7FC}"/>
    <cellStyle name="Millares 212 2 2 2 2 2 3 3 2" xfId="43093" xr:uid="{3D9B1CAD-0577-4355-80C4-83BBDF6BEC64}"/>
    <cellStyle name="Millares 212 2 2 2 2 2 3 4" xfId="28195" xr:uid="{F3627370-70D7-4AE1-B7B3-B561AA71D28B}"/>
    <cellStyle name="Millares 212 2 2 2 2 2 3 5" xfId="49698" xr:uid="{AA9DC8C2-4025-4CEC-A351-5D77D7DFD6F2}"/>
    <cellStyle name="Millares 212 2 2 2 2 2 3 6" xfId="56302" xr:uid="{CD2BBE94-842F-4F88-BE2C-3A7A2AA0FDB5}"/>
    <cellStyle name="Millares 212 2 2 2 2 2 4" xfId="8330" xr:uid="{897320BD-6214-4DA2-8FC0-A48C95EA7E09}"/>
    <cellStyle name="Millares 212 2 2 2 2 2 4 2" xfId="29833" xr:uid="{B4F92750-7143-46E8-AFF0-0B3F55283248}"/>
    <cellStyle name="Millares 212 2 2 2 2 2 5" xfId="9987" xr:uid="{D6D79FB2-F0C5-4ED4-92E7-C331D5060F6B}"/>
    <cellStyle name="Millares 212 2 2 2 2 2 5 2" xfId="31490" xr:uid="{6EDA89D3-9F2D-4689-AFF5-E945AB01FC72}"/>
    <cellStyle name="Millares 212 2 2 2 2 2 6" xfId="16622" xr:uid="{0BE0EDE1-0176-4A3D-9071-72E9A947CA49}"/>
    <cellStyle name="Millares 212 2 2 2 2 2 6 2" xfId="38125" xr:uid="{AAE21DFA-931E-4044-B97B-AB8188274ACC}"/>
    <cellStyle name="Millares 212 2 2 2 2 2 7" xfId="23227" xr:uid="{0DBB1574-28C1-4F1F-AC25-6F853AD3E804}"/>
    <cellStyle name="Millares 212 2 2 2 2 2 8" xfId="44730" xr:uid="{2DC8F73E-D831-43D7-981C-CC6BD7B2394B}"/>
    <cellStyle name="Millares 212 2 2 2 2 2 9" xfId="51334" xr:uid="{4178DF94-FB31-4C79-A64F-7CDBED571704}"/>
    <cellStyle name="Millares 212 2 2 2 2 3" xfId="2408" xr:uid="{F77105C9-FE82-4202-9E76-3AB882D095A7}"/>
    <cellStyle name="Millares 212 2 2 2 2 3 2" xfId="10674" xr:uid="{21576CAE-7FC9-4FA0-9868-78FE2261A65E}"/>
    <cellStyle name="Millares 212 2 2 2 2 3 2 2" xfId="32177" xr:uid="{9B3F6CB2-93BC-49F8-BAEF-60C07BD01078}"/>
    <cellStyle name="Millares 212 2 2 2 2 3 3" xfId="17309" xr:uid="{B2F1F3FD-6161-431A-BA58-6C4FFC8C5BF3}"/>
    <cellStyle name="Millares 212 2 2 2 2 3 3 2" xfId="38812" xr:uid="{794885CF-4B60-4A32-AD3A-8E6424C664C7}"/>
    <cellStyle name="Millares 212 2 2 2 2 3 4" xfId="23914" xr:uid="{C3091DA0-24ED-416A-9A7D-C5A61B431054}"/>
    <cellStyle name="Millares 212 2 2 2 2 3 5" xfId="45417" xr:uid="{C7765B6A-57B2-44AD-A167-C19825469072}"/>
    <cellStyle name="Millares 212 2 2 2 2 3 6" xfId="52021" xr:uid="{1D0E5E40-CAD0-4520-BC9A-287635782BF8}"/>
    <cellStyle name="Millares 212 2 2 2 2 4" xfId="2925" xr:uid="{29FB548C-68BA-49D6-BA25-244D7087E23F}"/>
    <cellStyle name="Millares 212 2 2 2 2 4 2" xfId="11191" xr:uid="{46A559CC-1AEE-4493-AECF-2B548D29C7CC}"/>
    <cellStyle name="Millares 212 2 2 2 2 4 2 2" xfId="32694" xr:uid="{ADFAACEE-3F8F-4207-A3AB-CAF76D72C899}"/>
    <cellStyle name="Millares 212 2 2 2 2 4 3" xfId="17826" xr:uid="{C6B4FAAD-0059-4E32-A4CA-7E6E17F63D36}"/>
    <cellStyle name="Millares 212 2 2 2 2 4 3 2" xfId="39329" xr:uid="{5210752B-0519-4F38-A9AE-7D8F944EB104}"/>
    <cellStyle name="Millares 212 2 2 2 2 4 4" xfId="24431" xr:uid="{FEF6A54B-9D29-4D2E-AA2A-0D39003A931C}"/>
    <cellStyle name="Millares 212 2 2 2 2 4 5" xfId="45934" xr:uid="{FC648DC4-5C10-4766-BB14-8F3B08E8CA1F}"/>
    <cellStyle name="Millares 212 2 2 2 2 4 6" xfId="52538" xr:uid="{2E882174-BD54-4F47-A64A-C0494D922341}"/>
    <cellStyle name="Millares 212 2 2 2 2 5" xfId="3604" xr:uid="{0A12739B-8294-4EAF-8CB7-D5848E4F60E3}"/>
    <cellStyle name="Millares 212 2 2 2 2 5 2" xfId="11870" xr:uid="{0C220D39-6DA9-409A-A897-CCD3AC8E0FDC}"/>
    <cellStyle name="Millares 212 2 2 2 2 5 2 2" xfId="33373" xr:uid="{FA87A0EB-BEF2-4B8E-AFF7-0A9CA3AE745F}"/>
    <cellStyle name="Millares 212 2 2 2 2 5 3" xfId="18505" xr:uid="{843D855D-0447-4FBE-A4FC-97D1A35F2642}"/>
    <cellStyle name="Millares 212 2 2 2 2 5 3 2" xfId="40008" xr:uid="{348FFA9B-04F3-4DDF-977A-3E8FEA7DA500}"/>
    <cellStyle name="Millares 212 2 2 2 2 5 4" xfId="25110" xr:uid="{632ADB8C-294B-4955-ADA2-8652FF726539}"/>
    <cellStyle name="Millares 212 2 2 2 2 5 5" xfId="46613" xr:uid="{11382FCF-44AA-40CD-9747-922171EAB7FA}"/>
    <cellStyle name="Millares 212 2 2 2 2 5 6" xfId="53217" xr:uid="{ED28D3E6-FEF0-43B9-91A7-E3404E23190A}"/>
    <cellStyle name="Millares 212 2 2 2 2 6" xfId="5069" xr:uid="{FD7D17E2-F3BD-4818-BF51-F21BBB311B59}"/>
    <cellStyle name="Millares 212 2 2 2 2 6 2" xfId="13335" xr:uid="{24A16951-2279-4EFD-94B8-F1E6AEBA9A60}"/>
    <cellStyle name="Millares 212 2 2 2 2 6 2 2" xfId="34838" xr:uid="{9B762685-B475-40EB-9BA3-A7BA57D3350C}"/>
    <cellStyle name="Millares 212 2 2 2 2 6 3" xfId="19970" xr:uid="{C9B33D2C-4E76-4826-8C51-DBDD1D78EB39}"/>
    <cellStyle name="Millares 212 2 2 2 2 6 3 2" xfId="41473" xr:uid="{E53E93D7-08CE-4ACD-8CD1-367FB6BDE5B7}"/>
    <cellStyle name="Millares 212 2 2 2 2 6 4" xfId="26575" xr:uid="{98671ECB-353F-4BEA-B77A-E7E373A28B13}"/>
    <cellStyle name="Millares 212 2 2 2 2 6 5" xfId="48078" xr:uid="{6B505807-21F1-474E-B1F9-ABAC32C01E67}"/>
    <cellStyle name="Millares 212 2 2 2 2 6 6" xfId="54682" xr:uid="{692349F9-FECE-49DC-9B5A-857438AB113A}"/>
    <cellStyle name="Millares 212 2 2 2 2 7" xfId="5743" xr:uid="{374CEE1F-BAD7-4B98-AC9B-6F9483EBD5B3}"/>
    <cellStyle name="Millares 212 2 2 2 2 7 2" xfId="14009" xr:uid="{FB30DE99-CE81-410B-AD38-26C52E0A1837}"/>
    <cellStyle name="Millares 212 2 2 2 2 7 2 2" xfId="35512" xr:uid="{B24801F0-42B9-43EE-9399-958A3FF77243}"/>
    <cellStyle name="Millares 212 2 2 2 2 7 3" xfId="20644" xr:uid="{0B834C56-F921-4B13-A79F-833A01CBBFFF}"/>
    <cellStyle name="Millares 212 2 2 2 2 7 3 2" xfId="42147" xr:uid="{6C27F851-F4FC-490F-826B-8202F59692FA}"/>
    <cellStyle name="Millares 212 2 2 2 2 7 4" xfId="27249" xr:uid="{E3A4C689-BB6A-476E-9B36-650EEACB2573}"/>
    <cellStyle name="Millares 212 2 2 2 2 7 5" xfId="48752" xr:uid="{C52C5639-760C-440D-8E2F-F5E42096F406}"/>
    <cellStyle name="Millares 212 2 2 2 2 7 6" xfId="55356" xr:uid="{780366F7-4C1D-4BEA-9E04-CB66F5FFE4DF}"/>
    <cellStyle name="Millares 212 2 2 2 2 8" xfId="7384" xr:uid="{FB82635F-A241-4940-A5A3-67690C7C0BE2}"/>
    <cellStyle name="Millares 212 2 2 2 2 8 2" xfId="28887" xr:uid="{78775AEE-DCEC-4F35-8BDD-0250482B97BF}"/>
    <cellStyle name="Millares 212 2 2 2 2 9" xfId="9041" xr:uid="{1333C4E6-7300-4E7D-A3F4-388863C7A71D}"/>
    <cellStyle name="Millares 212 2 2 2 2 9 2" xfId="30544" xr:uid="{D23550B9-05F5-4246-A6D6-C1B286919303}"/>
    <cellStyle name="Millares 212 2 2 2 3" xfId="1045" xr:uid="{5BAF387E-8E51-486A-A227-40E889D62A5A}"/>
    <cellStyle name="Millares 212 2 2 2 3 2" xfId="3874" xr:uid="{97B20B69-4FD7-4073-8D1A-C3B93AFEC6A7}"/>
    <cellStyle name="Millares 212 2 2 2 3 2 2" xfId="12140" xr:uid="{7D399185-E68E-4446-A0D9-D90A9C6A2BE5}"/>
    <cellStyle name="Millares 212 2 2 2 3 2 2 2" xfId="33643" xr:uid="{BF91970D-4DFD-4899-9349-E3B93D0045BE}"/>
    <cellStyle name="Millares 212 2 2 2 3 2 3" xfId="18775" xr:uid="{7023D1F3-68C3-4BE2-ADFE-9F0A14587966}"/>
    <cellStyle name="Millares 212 2 2 2 3 2 3 2" xfId="40278" xr:uid="{91E1747D-B159-46B9-9CB7-49D39B8CA666}"/>
    <cellStyle name="Millares 212 2 2 2 3 2 4" xfId="25380" xr:uid="{B45BF260-3EC4-40F4-9FE8-66F910D47D8D}"/>
    <cellStyle name="Millares 212 2 2 2 3 2 5" xfId="46883" xr:uid="{F9473A3A-B83E-4B74-A713-C5589AFA9FEB}"/>
    <cellStyle name="Millares 212 2 2 2 3 2 6" xfId="53487" xr:uid="{4969BD00-C28A-4106-AC59-57D80AEC7B14}"/>
    <cellStyle name="Millares 212 2 2 2 3 3" xfId="6013" xr:uid="{8AECE1BD-EB60-407D-A2C6-4BB04528A3E4}"/>
    <cellStyle name="Millares 212 2 2 2 3 3 2" xfId="14279" xr:uid="{238D4C58-74CC-421E-A324-EB1E75667811}"/>
    <cellStyle name="Millares 212 2 2 2 3 3 2 2" xfId="35782" xr:uid="{7F3935DB-1FA8-4F22-B83E-6FA2F8116EE4}"/>
    <cellStyle name="Millares 212 2 2 2 3 3 3" xfId="20914" xr:uid="{C37FE2E9-04B0-4183-98BA-74C411BCF58B}"/>
    <cellStyle name="Millares 212 2 2 2 3 3 3 2" xfId="42417" xr:uid="{094A0053-5FA4-478F-964B-706A1BC80BA4}"/>
    <cellStyle name="Millares 212 2 2 2 3 3 4" xfId="27519" xr:uid="{11D7F8D6-30F0-4853-8CA1-02ACBA5170AA}"/>
    <cellStyle name="Millares 212 2 2 2 3 3 5" xfId="49022" xr:uid="{E36FC2B6-F816-4C10-8F85-FFEE048D6256}"/>
    <cellStyle name="Millares 212 2 2 2 3 3 6" xfId="55626" xr:uid="{AAEAF081-1C8B-4980-9ED6-B6408EE58A17}"/>
    <cellStyle name="Millares 212 2 2 2 3 4" xfId="7654" xr:uid="{2CFFD120-27BC-422A-91FE-C13A128C5E59}"/>
    <cellStyle name="Millares 212 2 2 2 3 4 2" xfId="29157" xr:uid="{85F2FD31-D9F6-4AD4-9C4E-6A4C902B7BB7}"/>
    <cellStyle name="Millares 212 2 2 2 3 5" xfId="9311" xr:uid="{010F0DC6-931F-4792-B830-A45DCA518F6A}"/>
    <cellStyle name="Millares 212 2 2 2 3 5 2" xfId="30814" xr:uid="{C055FC0F-7CB7-45FC-BE16-5425CC8FF328}"/>
    <cellStyle name="Millares 212 2 2 2 3 6" xfId="15946" xr:uid="{396C5417-7F53-436C-A413-8A0769E1C330}"/>
    <cellStyle name="Millares 212 2 2 2 3 6 2" xfId="37449" xr:uid="{E9BE036D-BEA6-415B-95F5-59F974A032FA}"/>
    <cellStyle name="Millares 212 2 2 2 3 7" xfId="22551" xr:uid="{9E0988ED-123D-41A1-91AE-2EF80B04F100}"/>
    <cellStyle name="Millares 212 2 2 2 3 8" xfId="44054" xr:uid="{083D4218-15EB-43A2-9A52-A7B4CC70F16C}"/>
    <cellStyle name="Millares 212 2 2 2 3 9" xfId="50658" xr:uid="{4C41AC0C-A1B2-4CE4-99A8-35CC439FC961}"/>
    <cellStyle name="Millares 212 2 2 2 4" xfId="1441" xr:uid="{D7A2D985-98CB-4A20-932B-063170829DF5}"/>
    <cellStyle name="Millares 212 2 2 2 4 2" xfId="4270" xr:uid="{8B37B2E6-FB86-4654-8CE3-BA697D5065E1}"/>
    <cellStyle name="Millares 212 2 2 2 4 2 2" xfId="12536" xr:uid="{2F394CF1-E445-4C29-88F3-018ADDB0E71B}"/>
    <cellStyle name="Millares 212 2 2 2 4 2 2 2" xfId="34039" xr:uid="{24593380-B549-4C1E-9220-A6A822856D10}"/>
    <cellStyle name="Millares 212 2 2 2 4 2 3" xfId="19171" xr:uid="{E35B246C-E265-4EDF-96EA-66826AF9D88C}"/>
    <cellStyle name="Millares 212 2 2 2 4 2 3 2" xfId="40674" xr:uid="{B97FEB85-9BC2-456A-9CBF-D8F79CE9EA4C}"/>
    <cellStyle name="Millares 212 2 2 2 4 2 4" xfId="25776" xr:uid="{2DC91DF1-5841-448F-9E2C-5B82AFEEB960}"/>
    <cellStyle name="Millares 212 2 2 2 4 2 5" xfId="47279" xr:uid="{3B0ED64A-9489-4A58-9115-3E42370458EF}"/>
    <cellStyle name="Millares 212 2 2 2 4 2 6" xfId="53883" xr:uid="{272F608B-3DF5-43B9-B1B1-386D28FCA16D}"/>
    <cellStyle name="Millares 212 2 2 2 4 3" xfId="6409" xr:uid="{AD9B641A-D072-42D4-A66D-1F3F3171E2F0}"/>
    <cellStyle name="Millares 212 2 2 2 4 3 2" xfId="14675" xr:uid="{F22A8693-D937-4663-85E6-4D07EDC079A0}"/>
    <cellStyle name="Millares 212 2 2 2 4 3 2 2" xfId="36178" xr:uid="{9E34282B-7A58-4318-8523-F6F3068776C0}"/>
    <cellStyle name="Millares 212 2 2 2 4 3 3" xfId="21310" xr:uid="{920AFC53-6F0F-4F63-988B-B9B9523E9465}"/>
    <cellStyle name="Millares 212 2 2 2 4 3 3 2" xfId="42813" xr:uid="{3C83F67A-8D0B-4EB8-BB2E-686ACDB87790}"/>
    <cellStyle name="Millares 212 2 2 2 4 3 4" xfId="27915" xr:uid="{4358DC57-E6AC-4236-9BE3-15F5D236C18D}"/>
    <cellStyle name="Millares 212 2 2 2 4 3 5" xfId="49418" xr:uid="{C5C60446-A9A9-4B92-A329-88C70C7B93D4}"/>
    <cellStyle name="Millares 212 2 2 2 4 3 6" xfId="56022" xr:uid="{D3368485-5E10-48C4-81EB-1A2F64137EFD}"/>
    <cellStyle name="Millares 212 2 2 2 4 4" xfId="8050" xr:uid="{7569209B-68DC-4285-B6D4-C3B7B936CEAD}"/>
    <cellStyle name="Millares 212 2 2 2 4 4 2" xfId="29553" xr:uid="{05C91340-60E0-461E-8538-1074DFB318A5}"/>
    <cellStyle name="Millares 212 2 2 2 4 5" xfId="9707" xr:uid="{5F42C05B-5988-4006-B4FD-DDFAB49894CD}"/>
    <cellStyle name="Millares 212 2 2 2 4 5 2" xfId="31210" xr:uid="{8D2A2ED4-1AE4-4E38-AA45-AB13B4A0FB89}"/>
    <cellStyle name="Millares 212 2 2 2 4 6" xfId="16342" xr:uid="{BDB18426-BD0C-4AAF-85A3-E4EBFE2528A0}"/>
    <cellStyle name="Millares 212 2 2 2 4 6 2" xfId="37845" xr:uid="{1E3F7EE6-D135-4280-A13D-78B7BD392F09}"/>
    <cellStyle name="Millares 212 2 2 2 4 7" xfId="22947" xr:uid="{A5D7F09A-4259-465E-A2D3-B9C20DD4B093}"/>
    <cellStyle name="Millares 212 2 2 2 4 8" xfId="44450" xr:uid="{F1F0280B-1DBE-4C67-A062-E346DBBB8A6D}"/>
    <cellStyle name="Millares 212 2 2 2 4 9" xfId="51054" xr:uid="{B34A6C0C-CC3B-4C9F-A6D9-ECFF27C9A924}"/>
    <cellStyle name="Millares 212 2 2 2 5" xfId="2128" xr:uid="{618EAFFE-5E42-430B-8759-87589335D606}"/>
    <cellStyle name="Millares 212 2 2 2 5 2" xfId="10394" xr:uid="{E9612520-7E5B-4190-AB14-65D70AA4E61C}"/>
    <cellStyle name="Millares 212 2 2 2 5 2 2" xfId="31897" xr:uid="{65F54B13-2F01-44B2-B0F4-80F5BA75D8FB}"/>
    <cellStyle name="Millares 212 2 2 2 5 3" xfId="17029" xr:uid="{41D92C11-BA9F-49B6-993B-276E83333E7E}"/>
    <cellStyle name="Millares 212 2 2 2 5 3 2" xfId="38532" xr:uid="{CA14D2B0-26EB-408B-A75D-438326504055}"/>
    <cellStyle name="Millares 212 2 2 2 5 4" xfId="23634" xr:uid="{A872CFEE-0EDE-4918-996E-CE299AAE0B46}"/>
    <cellStyle name="Millares 212 2 2 2 5 5" xfId="45137" xr:uid="{766D492F-3C96-4FC8-B6BF-FB547A9376DC}"/>
    <cellStyle name="Millares 212 2 2 2 5 6" xfId="51741" xr:uid="{0B71E44B-8E9A-42B8-BE48-9CC733600CC3}"/>
    <cellStyle name="Millares 212 2 2 2 6" xfId="2676" xr:uid="{16F362B9-CE5E-435C-9AC6-DED1D4052DB5}"/>
    <cellStyle name="Millares 212 2 2 2 6 2" xfId="10942" xr:uid="{C81B1E2D-6941-4DAF-B8B7-CCA4704642A0}"/>
    <cellStyle name="Millares 212 2 2 2 6 2 2" xfId="32445" xr:uid="{7A3ADBB3-C3EF-4250-A3C6-CB58C48C4923}"/>
    <cellStyle name="Millares 212 2 2 2 6 3" xfId="17577" xr:uid="{3D835E43-D54A-4853-9250-9592855893BC}"/>
    <cellStyle name="Millares 212 2 2 2 6 3 2" xfId="39080" xr:uid="{732C7EF7-C92E-4536-9DA9-20846774D1CF}"/>
    <cellStyle name="Millares 212 2 2 2 6 4" xfId="24182" xr:uid="{D0EB2BC6-F651-4CC1-9D40-A07FA820337F}"/>
    <cellStyle name="Millares 212 2 2 2 6 5" xfId="45685" xr:uid="{853D14A7-C74C-41F0-A4DA-27E291BD4355}"/>
    <cellStyle name="Millares 212 2 2 2 6 6" xfId="52289" xr:uid="{F49DC30F-8424-4E3E-A222-3C69A0395CDE}"/>
    <cellStyle name="Millares 212 2 2 2 7" xfId="3324" xr:uid="{65A216FC-7B8B-4C76-95B1-7E3FCC6C35F1}"/>
    <cellStyle name="Millares 212 2 2 2 7 2" xfId="11590" xr:uid="{3EA5845B-C036-4FE1-8ADC-B3BC830C85D2}"/>
    <cellStyle name="Millares 212 2 2 2 7 2 2" xfId="33093" xr:uid="{4FDEBD67-BB10-45DC-B75C-028761DFADA0}"/>
    <cellStyle name="Millares 212 2 2 2 7 3" xfId="18225" xr:uid="{ADAC0D19-95BA-479B-AB7B-10A06B65E5EE}"/>
    <cellStyle name="Millares 212 2 2 2 7 3 2" xfId="39728" xr:uid="{29D6A604-EAE3-4366-B913-AFC0678F9FC8}"/>
    <cellStyle name="Millares 212 2 2 2 7 4" xfId="24830" xr:uid="{57E80891-60B0-4A7E-8092-7A9135333018}"/>
    <cellStyle name="Millares 212 2 2 2 7 5" xfId="46333" xr:uid="{E6889EE5-0A74-45EA-87B0-F8D1981E82F2}"/>
    <cellStyle name="Millares 212 2 2 2 7 6" xfId="52937" xr:uid="{F12F83BD-345A-44AC-A6CF-BC497B8C9081}"/>
    <cellStyle name="Millares 212 2 2 2 8" xfId="4820" xr:uid="{0AD0E3E1-8346-49DF-9F15-1AEAD3919CBB}"/>
    <cellStyle name="Millares 212 2 2 2 8 2" xfId="13086" xr:uid="{2EFBAD3F-241C-4FEE-B6FA-3E5FC71A77D6}"/>
    <cellStyle name="Millares 212 2 2 2 8 2 2" xfId="34589" xr:uid="{6646DC0C-0F32-44A1-9C25-3B7712C18388}"/>
    <cellStyle name="Millares 212 2 2 2 8 3" xfId="19721" xr:uid="{D1E720EE-C5A6-4619-9192-56FF4B4A67AA}"/>
    <cellStyle name="Millares 212 2 2 2 8 3 2" xfId="41224" xr:uid="{987D9C24-0A86-441A-AAD2-C893DAED6AA3}"/>
    <cellStyle name="Millares 212 2 2 2 8 4" xfId="26326" xr:uid="{ACF3E123-CBA5-43EA-9E17-B5E1E30ABCC3}"/>
    <cellStyle name="Millares 212 2 2 2 8 5" xfId="47829" xr:uid="{9D7A3D4F-2042-4109-84E6-6CC083F0C7D5}"/>
    <cellStyle name="Millares 212 2 2 2 8 6" xfId="54433" xr:uid="{C622336B-28B4-45B9-957E-0034CE3EEC64}"/>
    <cellStyle name="Millares 212 2 2 2 9" xfId="5463" xr:uid="{6187E73C-4AFB-4131-B5A1-11787F48E16B}"/>
    <cellStyle name="Millares 212 2 2 2 9 2" xfId="13729" xr:uid="{5A3F7762-4ACF-4EAC-8B5E-12F214AC67B3}"/>
    <cellStyle name="Millares 212 2 2 2 9 2 2" xfId="35232" xr:uid="{48EA23D7-C063-45A2-AB1E-6C481FF6E0DE}"/>
    <cellStyle name="Millares 212 2 2 2 9 3" xfId="20364" xr:uid="{1E8DC976-9C17-4AB1-BEF6-925B26E9B491}"/>
    <cellStyle name="Millares 212 2 2 2 9 3 2" xfId="41867" xr:uid="{A8265F72-051B-451C-812A-D0FB1F18B1B6}"/>
    <cellStyle name="Millares 212 2 2 2 9 4" xfId="26969" xr:uid="{8BA52B2B-8019-401F-A7F4-BB8A08661B4E}"/>
    <cellStyle name="Millares 212 2 2 2 9 5" xfId="48472" xr:uid="{EF25458B-E424-44F9-B2B6-EDB017BA32D8}"/>
    <cellStyle name="Millares 212 2 2 2 9 6" xfId="55076" xr:uid="{C0D8F9D5-0016-4F89-9F7B-93B14445902F}"/>
    <cellStyle name="Millares 212 2 2 3" xfId="366" xr:uid="{4E9F4A78-94F2-42F9-806E-B5E667560C80}"/>
    <cellStyle name="Millares 212 2 2 3 10" xfId="15269" xr:uid="{314B9C30-5B58-4BC6-A16E-035AB0C9102F}"/>
    <cellStyle name="Millares 212 2 2 3 10 2" xfId="36772" xr:uid="{D54F9FB5-A057-4173-A371-E4132C913A67}"/>
    <cellStyle name="Millares 212 2 2 3 11" xfId="21874" xr:uid="{66F4E235-9599-412A-8C34-7B66FC326348}"/>
    <cellStyle name="Millares 212 2 2 3 12" xfId="43377" xr:uid="{AFEAADA3-CDE3-4A68-B3C2-9D7D06866E9C}"/>
    <cellStyle name="Millares 212 2 2 3 13" xfId="49981" xr:uid="{DEBDDB90-334B-4FAD-8C7F-BF769FD40A99}"/>
    <cellStyle name="Millares 212 2 2 3 2" xfId="1314" xr:uid="{C51F9F8F-E35D-4E58-9A9C-34738170D9C8}"/>
    <cellStyle name="Millares 212 2 2 3 2 2" xfId="4143" xr:uid="{3F653409-7B0F-4083-966D-DC602AC2B4AF}"/>
    <cellStyle name="Millares 212 2 2 3 2 2 2" xfId="12409" xr:uid="{C666C262-5FC2-443D-B105-B2B864D2069B}"/>
    <cellStyle name="Millares 212 2 2 3 2 2 2 2" xfId="33912" xr:uid="{A318B275-6EE8-4FA0-8E2B-C50047B36600}"/>
    <cellStyle name="Millares 212 2 2 3 2 2 3" xfId="19044" xr:uid="{A663C0E4-18A2-4B07-A1C8-9810238B2823}"/>
    <cellStyle name="Millares 212 2 2 3 2 2 3 2" xfId="40547" xr:uid="{26BA2D97-1A39-4209-ADEB-F17F65B626AA}"/>
    <cellStyle name="Millares 212 2 2 3 2 2 4" xfId="25649" xr:uid="{B7237E59-3CA1-45D7-8845-A98D3B8E48C6}"/>
    <cellStyle name="Millares 212 2 2 3 2 2 5" xfId="47152" xr:uid="{C7648D74-5B37-42C7-A3CE-44149A840DA2}"/>
    <cellStyle name="Millares 212 2 2 3 2 2 6" xfId="53756" xr:uid="{241A18F1-C4A3-4433-AB05-2807B4698381}"/>
    <cellStyle name="Millares 212 2 2 3 2 3" xfId="6282" xr:uid="{B27D1E5A-3D68-4F53-8D77-16637FED60BF}"/>
    <cellStyle name="Millares 212 2 2 3 2 3 2" xfId="14548" xr:uid="{94E6D7B0-6DFD-4756-8288-F9D7B4ABF07A}"/>
    <cellStyle name="Millares 212 2 2 3 2 3 2 2" xfId="36051" xr:uid="{EADA8DEE-C464-496A-B0BD-A16D7A3A3057}"/>
    <cellStyle name="Millares 212 2 2 3 2 3 3" xfId="21183" xr:uid="{7BFD70A1-331F-4506-A650-253A6CCCE490}"/>
    <cellStyle name="Millares 212 2 2 3 2 3 3 2" xfId="42686" xr:uid="{A2E4BB24-2934-41C6-B03D-86E12F1799D2}"/>
    <cellStyle name="Millares 212 2 2 3 2 3 4" xfId="27788" xr:uid="{5DB67453-0045-40FA-A272-0924BBF025F4}"/>
    <cellStyle name="Millares 212 2 2 3 2 3 5" xfId="49291" xr:uid="{02E84EF9-ED69-416A-9040-FFF7A900C761}"/>
    <cellStyle name="Millares 212 2 2 3 2 3 6" xfId="55895" xr:uid="{7C4DEC2A-7965-464A-9943-006749F6FA43}"/>
    <cellStyle name="Millares 212 2 2 3 2 4" xfId="7923" xr:uid="{B6BBE637-0AD8-47CE-A2B5-02CD634C27DE}"/>
    <cellStyle name="Millares 212 2 2 3 2 4 2" xfId="29426" xr:uid="{A98116DC-68A3-4E55-B833-A9AFDF1C7E6B}"/>
    <cellStyle name="Millares 212 2 2 3 2 5" xfId="9580" xr:uid="{C8ABA9D0-6682-4524-9073-F0E2A83F83D4}"/>
    <cellStyle name="Millares 212 2 2 3 2 5 2" xfId="31083" xr:uid="{0B7BE508-6EDE-4BC6-8B36-BD7609B83539}"/>
    <cellStyle name="Millares 212 2 2 3 2 6" xfId="16215" xr:uid="{FA7CE8B6-F348-4E16-B4ED-97652B8D5B91}"/>
    <cellStyle name="Millares 212 2 2 3 2 6 2" xfId="37718" xr:uid="{BC680939-E351-4A13-AAFF-F599EAE016A6}"/>
    <cellStyle name="Millares 212 2 2 3 2 7" xfId="22820" xr:uid="{0B2B47EB-5259-4E2F-A70C-4108CC1EA307}"/>
    <cellStyle name="Millares 212 2 2 3 2 8" xfId="44323" xr:uid="{37E95409-C196-44C1-80B6-57D72C0BF2FB}"/>
    <cellStyle name="Millares 212 2 2 3 2 9" xfId="50927" xr:uid="{6E62313A-0836-4236-857B-894F84BE24E1}"/>
    <cellStyle name="Millares 212 2 2 3 3" xfId="2001" xr:uid="{D31D6F2E-588B-4514-9B54-2D0C01A88367}"/>
    <cellStyle name="Millares 212 2 2 3 3 2" xfId="10267" xr:uid="{1BE523B7-82C0-4169-877B-92C2C7EECE1C}"/>
    <cellStyle name="Millares 212 2 2 3 3 2 2" xfId="31770" xr:uid="{D7004E74-0C05-4505-B0F0-594E51D200D1}"/>
    <cellStyle name="Millares 212 2 2 3 3 3" xfId="16902" xr:uid="{0055EFA5-3348-462E-9947-5771E4862E03}"/>
    <cellStyle name="Millares 212 2 2 3 3 3 2" xfId="38405" xr:uid="{BC67775E-AF72-483F-855C-FE4E10F4CE0A}"/>
    <cellStyle name="Millares 212 2 2 3 3 4" xfId="23507" xr:uid="{007C5052-1AFB-4C54-8729-E4D8D173720F}"/>
    <cellStyle name="Millares 212 2 2 3 3 5" xfId="45010" xr:uid="{6655B7DF-2035-4C63-BF39-137836145CFC}"/>
    <cellStyle name="Millares 212 2 2 3 3 6" xfId="51614" xr:uid="{D3C024B1-F951-432E-BD38-DE78425AA2B6}"/>
    <cellStyle name="Millares 212 2 2 3 4" xfId="2800" xr:uid="{DD730D97-CDDE-4E4D-9DBA-FF116A7AB7EE}"/>
    <cellStyle name="Millares 212 2 2 3 4 2" xfId="11066" xr:uid="{FFE2F627-0BAA-4FFF-99DA-814FB744CF1B}"/>
    <cellStyle name="Millares 212 2 2 3 4 2 2" xfId="32569" xr:uid="{6BF9CEF9-1B92-4E41-9FDE-611B23FFCFA6}"/>
    <cellStyle name="Millares 212 2 2 3 4 3" xfId="17701" xr:uid="{C0B22A70-9D29-457E-858A-779BFBAAFF6F}"/>
    <cellStyle name="Millares 212 2 2 3 4 3 2" xfId="39204" xr:uid="{568D4C0F-8FE7-4D3E-B216-D92B2D09A141}"/>
    <cellStyle name="Millares 212 2 2 3 4 4" xfId="24306" xr:uid="{8E4AC640-C37D-487D-9696-C1DA99CD0D62}"/>
    <cellStyle name="Millares 212 2 2 3 4 5" xfId="45809" xr:uid="{57920D3E-E696-4C77-ADE3-8054F4993FA7}"/>
    <cellStyle name="Millares 212 2 2 3 4 6" xfId="52413" xr:uid="{671D41BE-F15D-4510-90B1-09B1C03656F3}"/>
    <cellStyle name="Millares 212 2 2 3 5" xfId="3197" xr:uid="{7BC47083-AED6-4452-BDFD-8C7951B0C727}"/>
    <cellStyle name="Millares 212 2 2 3 5 2" xfId="11463" xr:uid="{DB679094-6EF9-491A-8A58-B46C849680C3}"/>
    <cellStyle name="Millares 212 2 2 3 5 2 2" xfId="32966" xr:uid="{65F0EBDE-803F-4021-B875-B18784EE6A55}"/>
    <cellStyle name="Millares 212 2 2 3 5 3" xfId="18098" xr:uid="{39C483A7-CE48-4755-9EB3-410BEF264253}"/>
    <cellStyle name="Millares 212 2 2 3 5 3 2" xfId="39601" xr:uid="{5E492F29-EEAE-46C9-B37B-A4C2376B38AF}"/>
    <cellStyle name="Millares 212 2 2 3 5 4" xfId="24703" xr:uid="{AB017C1D-A460-47BE-BF26-C5E6115D62CC}"/>
    <cellStyle name="Millares 212 2 2 3 5 5" xfId="46206" xr:uid="{A867B836-E528-418F-B5AF-4AB6F97DF86E}"/>
    <cellStyle name="Millares 212 2 2 3 5 6" xfId="52810" xr:uid="{89D036AF-A7C5-47AB-B452-3D6B4AF9A942}"/>
    <cellStyle name="Millares 212 2 2 3 6" xfId="4944" xr:uid="{BC0A882D-D12A-469A-9F55-A35DAD8DA89E}"/>
    <cellStyle name="Millares 212 2 2 3 6 2" xfId="13210" xr:uid="{EDEB8272-50D8-453B-B04F-593420F03503}"/>
    <cellStyle name="Millares 212 2 2 3 6 2 2" xfId="34713" xr:uid="{6E88CF32-F5D6-464E-B931-08DCEBA5F8DF}"/>
    <cellStyle name="Millares 212 2 2 3 6 3" xfId="19845" xr:uid="{4B347BBF-8C6E-4DED-A703-FEB16B3F1270}"/>
    <cellStyle name="Millares 212 2 2 3 6 3 2" xfId="41348" xr:uid="{661D2ADE-032D-4846-BF72-064D0B00E708}"/>
    <cellStyle name="Millares 212 2 2 3 6 4" xfId="26450" xr:uid="{7D018795-7BCA-4D4C-A23B-731814B3096E}"/>
    <cellStyle name="Millares 212 2 2 3 6 5" xfId="47953" xr:uid="{1134C26D-BAE2-4E48-9EFC-76B525315CD7}"/>
    <cellStyle name="Millares 212 2 2 3 6 6" xfId="54557" xr:uid="{F729BBA9-47E5-430C-9871-49A152EAD22F}"/>
    <cellStyle name="Millares 212 2 2 3 7" xfId="5336" xr:uid="{78D071B9-76E4-4F88-96CE-F538F0E32762}"/>
    <cellStyle name="Millares 212 2 2 3 7 2" xfId="13602" xr:uid="{9D5A0044-BF61-4707-80C4-4DDC129581C4}"/>
    <cellStyle name="Millares 212 2 2 3 7 2 2" xfId="35105" xr:uid="{4BE8BC66-8EB9-46DE-A19F-8BF17A5B0F4F}"/>
    <cellStyle name="Millares 212 2 2 3 7 3" xfId="20237" xr:uid="{1EB601F8-110B-45DE-A6A1-1A3CBCFC0F6C}"/>
    <cellStyle name="Millares 212 2 2 3 7 3 2" xfId="41740" xr:uid="{A1C423D0-8318-4657-870C-75AC1F6B043D}"/>
    <cellStyle name="Millares 212 2 2 3 7 4" xfId="26842" xr:uid="{8A40A52F-3AD1-424A-A6EA-EFBDCA94C37B}"/>
    <cellStyle name="Millares 212 2 2 3 7 5" xfId="48345" xr:uid="{1C40B54E-1902-43D2-A72F-48E38362D818}"/>
    <cellStyle name="Millares 212 2 2 3 7 6" xfId="54949" xr:uid="{C5C8E967-6939-4ACF-8960-5D467C0FCFC5}"/>
    <cellStyle name="Millares 212 2 2 3 8" xfId="6977" xr:uid="{56D59B5B-0226-42BB-A422-F6B37ED46EEE}"/>
    <cellStyle name="Millares 212 2 2 3 8 2" xfId="28480" xr:uid="{10844136-3D8D-48E4-935A-2BBC2682C3BE}"/>
    <cellStyle name="Millares 212 2 2 3 9" xfId="8633" xr:uid="{48931C7B-D864-43B9-A78C-02976B731C01}"/>
    <cellStyle name="Millares 212 2 2 3 9 2" xfId="30136" xr:uid="{C4835DCA-ADCF-4D82-A4CB-F160C631A239}"/>
    <cellStyle name="Millares 212 2 2 4" xfId="650" xr:uid="{E2A0A869-EE19-4679-BEE8-679FF028E763}"/>
    <cellStyle name="Millares 212 2 2 4 10" xfId="43659" xr:uid="{B2BB44B7-BEAE-41E0-90F6-79D8746AE6C0}"/>
    <cellStyle name="Millares 212 2 2 4 11" xfId="50263" xr:uid="{E1FF0C57-35A5-4E3B-9376-6F5DD4A464EE}"/>
    <cellStyle name="Millares 212 2 2 4 2" xfId="1596" xr:uid="{66ACC8D3-4F23-4F52-9692-945F6EF808EE}"/>
    <cellStyle name="Millares 212 2 2 4 2 2" xfId="4425" xr:uid="{815BA168-B9BB-4F31-B1DE-40B3B197395C}"/>
    <cellStyle name="Millares 212 2 2 4 2 2 2" xfId="12691" xr:uid="{58C8D9CC-481C-4D8F-B3AF-2C110677E5F0}"/>
    <cellStyle name="Millares 212 2 2 4 2 2 2 2" xfId="34194" xr:uid="{232AE24B-C1E5-4E81-AD1B-5F947F7AB40B}"/>
    <cellStyle name="Millares 212 2 2 4 2 2 3" xfId="19326" xr:uid="{4BF3BD85-30A8-4C0E-B88A-7D853DD10262}"/>
    <cellStyle name="Millares 212 2 2 4 2 2 3 2" xfId="40829" xr:uid="{5FA66337-0990-4CF3-9842-F4720C0EE938}"/>
    <cellStyle name="Millares 212 2 2 4 2 2 4" xfId="25931" xr:uid="{FB96FC0C-A480-4A28-A80B-37B1155D3BDC}"/>
    <cellStyle name="Millares 212 2 2 4 2 2 5" xfId="47434" xr:uid="{330A6FA1-24AF-42FC-BFEC-58C1CC0B6739}"/>
    <cellStyle name="Millares 212 2 2 4 2 2 6" xfId="54038" xr:uid="{4E900DA6-AFBB-469E-9616-2DF2B9822C30}"/>
    <cellStyle name="Millares 212 2 2 4 2 3" xfId="6564" xr:uid="{29FEA60F-6A18-444D-A120-D6590BA23065}"/>
    <cellStyle name="Millares 212 2 2 4 2 3 2" xfId="14830" xr:uid="{993508CB-034C-4534-BEE4-9D1E20235A6C}"/>
    <cellStyle name="Millares 212 2 2 4 2 3 2 2" xfId="36333" xr:uid="{AD7854FE-865C-43B3-8288-C47763974586}"/>
    <cellStyle name="Millares 212 2 2 4 2 3 3" xfId="21465" xr:uid="{93B4F511-46C9-4A55-87C2-30C34407F2CC}"/>
    <cellStyle name="Millares 212 2 2 4 2 3 3 2" xfId="42968" xr:uid="{74D19476-B61B-4336-B5B3-9524990FD148}"/>
    <cellStyle name="Millares 212 2 2 4 2 3 4" xfId="28070" xr:uid="{BB18A4FD-771D-46FB-89B1-11FD3785F996}"/>
    <cellStyle name="Millares 212 2 2 4 2 3 5" xfId="49573" xr:uid="{DFC6D4A1-27BD-4BFD-8DCB-9E55FC3CD358}"/>
    <cellStyle name="Millares 212 2 2 4 2 3 6" xfId="56177" xr:uid="{480D8F4A-3013-4C81-B5EE-5335F959F98C}"/>
    <cellStyle name="Millares 212 2 2 4 2 4" xfId="8205" xr:uid="{9D0ACD52-A4E1-4107-8F1A-9487F07B6F3D}"/>
    <cellStyle name="Millares 212 2 2 4 2 4 2" xfId="29708" xr:uid="{E9D4DE26-E953-4D7C-883F-1C8EB24F63BB}"/>
    <cellStyle name="Millares 212 2 2 4 2 5" xfId="9862" xr:uid="{7C7D517C-AA57-45BC-AED1-8962CF1056A8}"/>
    <cellStyle name="Millares 212 2 2 4 2 5 2" xfId="31365" xr:uid="{8E46BAB2-E400-46C6-B945-FD0091F6319E}"/>
    <cellStyle name="Millares 212 2 2 4 2 6" xfId="16497" xr:uid="{8D56FB53-B37F-4766-8509-7E934FEA66E0}"/>
    <cellStyle name="Millares 212 2 2 4 2 6 2" xfId="38000" xr:uid="{D34F2CD8-C154-4608-B268-3E4CE9DEA4FE}"/>
    <cellStyle name="Millares 212 2 2 4 2 7" xfId="23102" xr:uid="{5B034083-DB0F-4AE4-A2CA-2ACA28759C7B}"/>
    <cellStyle name="Millares 212 2 2 4 2 8" xfId="44605" xr:uid="{63611D63-8102-4DB9-BBD8-F70D831E7BEF}"/>
    <cellStyle name="Millares 212 2 2 4 2 9" xfId="51209" xr:uid="{1AD8C8C3-33D5-440D-AE41-B0B128D9F557}"/>
    <cellStyle name="Millares 212 2 2 4 3" xfId="2283" xr:uid="{0EB2A047-0C24-4F4B-B3CB-8B3DA3DFF8A3}"/>
    <cellStyle name="Millares 212 2 2 4 3 2" xfId="10549" xr:uid="{724CA0E0-AA95-4181-89F0-7C76BEB57D60}"/>
    <cellStyle name="Millares 212 2 2 4 3 2 2" xfId="32052" xr:uid="{C9C30C7F-5A4C-45DC-B69A-CEF26E02721A}"/>
    <cellStyle name="Millares 212 2 2 4 3 3" xfId="17184" xr:uid="{0FD0B60A-E946-4E7D-A39F-218AB5667CC1}"/>
    <cellStyle name="Millares 212 2 2 4 3 3 2" xfId="38687" xr:uid="{318ABF8D-9C7B-45EF-91D4-3BD230448072}"/>
    <cellStyle name="Millares 212 2 2 4 3 4" xfId="23789" xr:uid="{DDFC7C64-CC6A-4C6E-9E20-FC1E9238C37E}"/>
    <cellStyle name="Millares 212 2 2 4 3 5" xfId="45292" xr:uid="{8CA3A990-4B2C-4E06-AF57-A24691B0628D}"/>
    <cellStyle name="Millares 212 2 2 4 3 6" xfId="51896" xr:uid="{32C1A8AD-6D62-4F4D-A076-CB2714A56427}"/>
    <cellStyle name="Millares 212 2 2 4 4" xfId="3479" xr:uid="{74E1754F-9327-47E6-9D6F-55A9F4B4FB29}"/>
    <cellStyle name="Millares 212 2 2 4 4 2" xfId="11745" xr:uid="{97BC5D2E-A31C-4C91-A8F4-FA846F216773}"/>
    <cellStyle name="Millares 212 2 2 4 4 2 2" xfId="33248" xr:uid="{3F9E9474-6BCC-4CFD-92E6-81AF89DCA4B0}"/>
    <cellStyle name="Millares 212 2 2 4 4 3" xfId="18380" xr:uid="{F8480B58-5656-4A4C-BA60-159481EF20A1}"/>
    <cellStyle name="Millares 212 2 2 4 4 3 2" xfId="39883" xr:uid="{27CC9E04-41E8-413C-8B41-082F8596961D}"/>
    <cellStyle name="Millares 212 2 2 4 4 4" xfId="24985" xr:uid="{B9D37E45-EC5B-430D-BDEE-8908468D5D76}"/>
    <cellStyle name="Millares 212 2 2 4 4 5" xfId="46488" xr:uid="{FFE4DCCA-6C70-4E8D-ABAA-94F9605206F7}"/>
    <cellStyle name="Millares 212 2 2 4 4 6" xfId="53092" xr:uid="{7FBF6198-AFD1-4477-8E6D-76BD22CB7F1E}"/>
    <cellStyle name="Millares 212 2 2 4 5" xfId="5618" xr:uid="{70499869-3886-42DD-BD32-2A5ACF8910EB}"/>
    <cellStyle name="Millares 212 2 2 4 5 2" xfId="13884" xr:uid="{D4539A26-D79F-47AE-B262-A0D7A8A4E725}"/>
    <cellStyle name="Millares 212 2 2 4 5 2 2" xfId="35387" xr:uid="{4A4E2040-F093-40A5-BBB9-965EB55DCF47}"/>
    <cellStyle name="Millares 212 2 2 4 5 3" xfId="20519" xr:uid="{3DA523BF-CD9D-45ED-9B0F-383337238784}"/>
    <cellStyle name="Millares 212 2 2 4 5 3 2" xfId="42022" xr:uid="{42AD18A8-5627-4532-A698-4AD137E98EBA}"/>
    <cellStyle name="Millares 212 2 2 4 5 4" xfId="27124" xr:uid="{AEC6E76C-1BB7-4D23-AA0E-BB6475ECBE91}"/>
    <cellStyle name="Millares 212 2 2 4 5 5" xfId="48627" xr:uid="{33E8B361-4222-45E9-9592-2AEFB9A3B46F}"/>
    <cellStyle name="Millares 212 2 2 4 5 6" xfId="55231" xr:uid="{6A72F180-54E4-444E-A342-6F6CEDA40B23}"/>
    <cellStyle name="Millares 212 2 2 4 6" xfId="7259" xr:uid="{FD97FF45-E391-454D-B657-91467BE33396}"/>
    <cellStyle name="Millares 212 2 2 4 6 2" xfId="28762" xr:uid="{81CF0E03-747F-467D-9E6B-390D4FD4691B}"/>
    <cellStyle name="Millares 212 2 2 4 7" xfId="8916" xr:uid="{67E4C6E0-21A3-48A8-B17A-A617D5245001}"/>
    <cellStyle name="Millares 212 2 2 4 7 2" xfId="30419" xr:uid="{977935DF-2103-4B0B-B444-813F0B7D8A00}"/>
    <cellStyle name="Millares 212 2 2 4 8" xfId="15551" xr:uid="{FE076A34-947A-4F6F-8B77-6C17F42F290E}"/>
    <cellStyle name="Millares 212 2 2 4 8 2" xfId="37054" xr:uid="{99DF4CEE-0EE3-42B1-ABCB-F3AAC1B33A00}"/>
    <cellStyle name="Millares 212 2 2 4 9" xfId="22156" xr:uid="{DAFC192A-3D5A-4FC4-95D4-EFFB2674175B}"/>
    <cellStyle name="Millares 212 2 2 5" xfId="918" xr:uid="{E5157246-B667-4A57-BEF2-6C8DCD2177CC}"/>
    <cellStyle name="Millares 212 2 2 5 2" xfId="3747" xr:uid="{5D0E5F05-DEAE-4362-922E-58459E9553B7}"/>
    <cellStyle name="Millares 212 2 2 5 2 2" xfId="12013" xr:uid="{E393D474-999B-4BA3-AD27-62CDFB4EFD11}"/>
    <cellStyle name="Millares 212 2 2 5 2 2 2" xfId="33516" xr:uid="{AB4AF025-AE69-4F77-A4FF-F739751ADE81}"/>
    <cellStyle name="Millares 212 2 2 5 2 3" xfId="18648" xr:uid="{63F9E0B3-9865-4BB1-AE44-030D99A993D0}"/>
    <cellStyle name="Millares 212 2 2 5 2 3 2" xfId="40151" xr:uid="{FD1B1C83-E082-48DA-AC67-273F5CE1C7C6}"/>
    <cellStyle name="Millares 212 2 2 5 2 4" xfId="25253" xr:uid="{CC0B98B7-FBD0-4A65-9416-56B2F7178C55}"/>
    <cellStyle name="Millares 212 2 2 5 2 5" xfId="46756" xr:uid="{239D70AF-FA3C-4651-8449-C1FC2C14B65C}"/>
    <cellStyle name="Millares 212 2 2 5 2 6" xfId="53360" xr:uid="{302770F2-D427-4C3A-821B-87403500CB2E}"/>
    <cellStyle name="Millares 212 2 2 5 3" xfId="5886" xr:uid="{F457C6A6-35A3-4F37-BEBE-1257AF9063FB}"/>
    <cellStyle name="Millares 212 2 2 5 3 2" xfId="14152" xr:uid="{AFB7BF15-7027-48AF-A78C-688C13CF0849}"/>
    <cellStyle name="Millares 212 2 2 5 3 2 2" xfId="35655" xr:uid="{4F399735-4205-4717-9398-777C073EC310}"/>
    <cellStyle name="Millares 212 2 2 5 3 3" xfId="20787" xr:uid="{791A88DC-01EB-4715-885F-07C7732CFFF0}"/>
    <cellStyle name="Millares 212 2 2 5 3 3 2" xfId="42290" xr:uid="{03DE2980-AB93-4829-9ED7-F4C15FBB4BB8}"/>
    <cellStyle name="Millares 212 2 2 5 3 4" xfId="27392" xr:uid="{FB238EE1-3B39-48D5-A242-BB6C8D8E7378}"/>
    <cellStyle name="Millares 212 2 2 5 3 5" xfId="48895" xr:uid="{1834D1C8-1498-402A-B205-30A2F1724BE9}"/>
    <cellStyle name="Millares 212 2 2 5 3 6" xfId="55499" xr:uid="{204F697C-7883-49D6-AAF9-0FA3A9FADDB4}"/>
    <cellStyle name="Millares 212 2 2 5 4" xfId="7527" xr:uid="{97B4D438-B6B8-4015-8B6A-F921D086C579}"/>
    <cellStyle name="Millares 212 2 2 5 4 2" xfId="29030" xr:uid="{97084A8D-1D5E-4E03-ADF4-79719EE991BE}"/>
    <cellStyle name="Millares 212 2 2 5 5" xfId="9184" xr:uid="{CF68D5F6-C5A8-4B65-9D9C-B4A6A984D196}"/>
    <cellStyle name="Millares 212 2 2 5 5 2" xfId="30687" xr:uid="{7A343C03-5E8C-409E-8039-9AE7B42827E0}"/>
    <cellStyle name="Millares 212 2 2 5 6" xfId="15819" xr:uid="{7682E53D-41E8-4F24-A962-BA2DEB60DEB6}"/>
    <cellStyle name="Millares 212 2 2 5 6 2" xfId="37322" xr:uid="{5E0CDC16-E548-4275-AA40-897D88E079B1}"/>
    <cellStyle name="Millares 212 2 2 5 7" xfId="22424" xr:uid="{3A919D39-2DA6-4D01-A3AE-2F4BAFDBC1F4}"/>
    <cellStyle name="Millares 212 2 2 5 8" xfId="43927" xr:uid="{0D6980F6-C92D-48A2-9E1B-934633E81BF6}"/>
    <cellStyle name="Millares 212 2 2 5 9" xfId="50531" xr:uid="{248A7440-ECE0-4FA6-80AA-F2D928B5BD5C}"/>
    <cellStyle name="Millares 212 2 2 6" xfId="1179" xr:uid="{EDF48811-7E21-4873-B059-06F7EC1EA9DA}"/>
    <cellStyle name="Millares 212 2 2 6 2" xfId="4008" xr:uid="{DA9FC37F-4E5F-4A18-995E-482AB2D1CC05}"/>
    <cellStyle name="Millares 212 2 2 6 2 2" xfId="12274" xr:uid="{B46B16C1-AF14-40D4-848D-9A3DBD0CF1DA}"/>
    <cellStyle name="Millares 212 2 2 6 2 2 2" xfId="33777" xr:uid="{B149068E-A0CA-4544-9167-DF205F9C07A2}"/>
    <cellStyle name="Millares 212 2 2 6 2 3" xfId="18909" xr:uid="{CF294767-4754-4C54-A71B-77C3A5A68F62}"/>
    <cellStyle name="Millares 212 2 2 6 2 3 2" xfId="40412" xr:uid="{95B53CF1-9AE2-4FC8-B046-B8445F78D4FA}"/>
    <cellStyle name="Millares 212 2 2 6 2 4" xfId="25514" xr:uid="{FA1BF294-5942-44AF-9397-E9ABD683356A}"/>
    <cellStyle name="Millares 212 2 2 6 2 5" xfId="47017" xr:uid="{5CDD2C6F-FEB4-4447-8086-9EC098B15169}"/>
    <cellStyle name="Millares 212 2 2 6 2 6" xfId="53621" xr:uid="{BDD83D24-8201-4F45-B709-AF426CA13428}"/>
    <cellStyle name="Millares 212 2 2 6 3" xfId="6147" xr:uid="{C1646805-000A-4EB8-A060-1E728DCFC865}"/>
    <cellStyle name="Millares 212 2 2 6 3 2" xfId="14413" xr:uid="{034A3899-4657-4FC9-92EE-F43367CB53CE}"/>
    <cellStyle name="Millares 212 2 2 6 3 2 2" xfId="35916" xr:uid="{0BEA4916-2BF5-4378-A9BF-2FDED8C1CDE0}"/>
    <cellStyle name="Millares 212 2 2 6 3 3" xfId="21048" xr:uid="{A7261E7C-5783-40A6-A10C-1C35486C7B38}"/>
    <cellStyle name="Millares 212 2 2 6 3 3 2" xfId="42551" xr:uid="{01A68AB9-DDCC-4BDC-B65B-74B7700FE4A7}"/>
    <cellStyle name="Millares 212 2 2 6 3 4" xfId="27653" xr:uid="{F63CE9E3-998D-468F-9FF0-1E4238EDC6AB}"/>
    <cellStyle name="Millares 212 2 2 6 3 5" xfId="49156" xr:uid="{BDF84C71-4708-475B-9AF3-7AA4A6797DB7}"/>
    <cellStyle name="Millares 212 2 2 6 3 6" xfId="55760" xr:uid="{8F382BB9-ED6A-406E-B42D-AF1D4CA555A0}"/>
    <cellStyle name="Millares 212 2 2 6 4" xfId="7788" xr:uid="{3D54CF31-E1AA-4A8A-809C-3642C4DE061B}"/>
    <cellStyle name="Millares 212 2 2 6 4 2" xfId="29291" xr:uid="{364F30BA-39D2-4FE2-8E75-89229D39E29C}"/>
    <cellStyle name="Millares 212 2 2 6 5" xfId="9445" xr:uid="{96785D2B-A4C8-4570-93C8-724BEAB199CB}"/>
    <cellStyle name="Millares 212 2 2 6 5 2" xfId="30948" xr:uid="{1C9C7561-0584-449D-B3F4-1D42608ADA58}"/>
    <cellStyle name="Millares 212 2 2 6 6" xfId="16080" xr:uid="{539300E4-DA9A-4875-A4C1-9C392C0BAD44}"/>
    <cellStyle name="Millares 212 2 2 6 6 2" xfId="37583" xr:uid="{8925B122-91B2-4C38-9A13-F0843398C9B8}"/>
    <cellStyle name="Millares 212 2 2 6 7" xfId="22685" xr:uid="{F41AB6D4-B750-49E7-B40C-79AC74A657DD}"/>
    <cellStyle name="Millares 212 2 2 6 8" xfId="44188" xr:uid="{EAA7CE61-6EA6-4C42-AB12-407C2FFCA9B1}"/>
    <cellStyle name="Millares 212 2 2 6 9" xfId="50792" xr:uid="{3C3841C9-2949-4A31-86C4-01767FFED9A1}"/>
    <cellStyle name="Millares 212 2 2 7" xfId="1867" xr:uid="{4B90E7BC-547F-478B-A26B-62D100E370F6}"/>
    <cellStyle name="Millares 212 2 2 7 2" xfId="10133" xr:uid="{C0560A07-89E6-4CB0-957D-E378F1C479C3}"/>
    <cellStyle name="Millares 212 2 2 7 2 2" xfId="31636" xr:uid="{A7FE2D93-1E50-4983-B9A1-E3A9A858808A}"/>
    <cellStyle name="Millares 212 2 2 7 3" xfId="16768" xr:uid="{36D206E3-E497-4FBC-8AC7-3B5D2C04B4EE}"/>
    <cellStyle name="Millares 212 2 2 7 3 2" xfId="38271" xr:uid="{328539DA-E180-4EB8-A22B-5FBA121345FD}"/>
    <cellStyle name="Millares 212 2 2 7 4" xfId="23373" xr:uid="{8C63019D-2126-4DA0-BC37-1D53C11F8CD9}"/>
    <cellStyle name="Millares 212 2 2 7 5" xfId="44876" xr:uid="{A4428B1C-100C-4F76-96F7-CE36C5F48B81}"/>
    <cellStyle name="Millares 212 2 2 7 6" xfId="51480" xr:uid="{F219B3D4-A88E-462D-81D2-088697F18063}"/>
    <cellStyle name="Millares 212 2 2 8" xfId="2552" xr:uid="{D0D8D021-6258-4D12-B1AB-1024C46EDC48}"/>
    <cellStyle name="Millares 212 2 2 8 2" xfId="10818" xr:uid="{71157E8F-DABC-4217-AF96-12790C1710B6}"/>
    <cellStyle name="Millares 212 2 2 8 2 2" xfId="32321" xr:uid="{F6A30ECA-7BB8-4A03-8736-2623FBBB952A}"/>
    <cellStyle name="Millares 212 2 2 8 3" xfId="17453" xr:uid="{F5843CA2-7440-4DEA-BFA2-9CF43F60E58A}"/>
    <cellStyle name="Millares 212 2 2 8 3 2" xfId="38956" xr:uid="{739E9FB5-5CDB-4A73-8175-7068B2948B4F}"/>
    <cellStyle name="Millares 212 2 2 8 4" xfId="24058" xr:uid="{69F831EC-E6EB-494E-903D-2A7DD37A0CF5}"/>
    <cellStyle name="Millares 212 2 2 8 5" xfId="45561" xr:uid="{B0B593A5-182F-4475-B1D5-E56A71552B65}"/>
    <cellStyle name="Millares 212 2 2 8 6" xfId="52165" xr:uid="{3CE49FA1-7329-476E-9609-4BB879D3B76A}"/>
    <cellStyle name="Millares 212 2 2 9" xfId="3063" xr:uid="{35797F63-D518-4656-A78D-702CEB32F042}"/>
    <cellStyle name="Millares 212 2 2 9 2" xfId="11329" xr:uid="{112B42A9-ED2B-44ED-BE88-04FD5BA473D7}"/>
    <cellStyle name="Millares 212 2 2 9 2 2" xfId="32832" xr:uid="{A15EE4CA-5CB5-458F-934E-5F7858835C61}"/>
    <cellStyle name="Millares 212 2 2 9 3" xfId="17964" xr:uid="{10D01EAD-E441-4A59-9475-B55C3179A640}"/>
    <cellStyle name="Millares 212 2 2 9 3 2" xfId="39467" xr:uid="{C5759D87-E357-4632-B8EB-422EB733D21D}"/>
    <cellStyle name="Millares 212 2 2 9 4" xfId="24569" xr:uid="{04B31129-FDD5-4D24-95DC-BB82A0374D3B}"/>
    <cellStyle name="Millares 212 2 2 9 5" xfId="46072" xr:uid="{5ECE1894-31F8-41E1-84F8-5851A7F43A91}"/>
    <cellStyle name="Millares 212 2 2 9 6" xfId="52676" xr:uid="{EB38FDD4-25C5-44DC-BCA6-887EC1A0CBE6}"/>
    <cellStyle name="Millares 212 2 3" xfId="456" xr:uid="{2DA26572-4CE5-4E03-8FCB-00E6FF1B8E19}"/>
    <cellStyle name="Millares 212 2 3 10" xfId="7067" xr:uid="{EB2FF74D-98B0-4A87-8677-C44A5C96E266}"/>
    <cellStyle name="Millares 212 2 3 10 2" xfId="28570" xr:uid="{2C4C4BF1-8BAA-4E07-BA51-E364739725A3}"/>
    <cellStyle name="Millares 212 2 3 11" xfId="8723" xr:uid="{EF47750D-12F7-4602-B31F-ABEA0D7CA78C}"/>
    <cellStyle name="Millares 212 2 3 11 2" xfId="30226" xr:uid="{4369CF1C-AAB6-47DC-87F4-1A2345143B8C}"/>
    <cellStyle name="Millares 212 2 3 12" xfId="15359" xr:uid="{2E741B27-6849-4599-B347-236006E7B743}"/>
    <cellStyle name="Millares 212 2 3 12 2" xfId="36862" xr:uid="{F15BBEF1-6B7D-4B25-9650-FDF1EDFDF5C7}"/>
    <cellStyle name="Millares 212 2 3 13" xfId="21964" xr:uid="{F1A076DD-C494-46EA-97BD-5B859267AB9C}"/>
    <cellStyle name="Millares 212 2 3 14" xfId="43467" xr:uid="{1ECC23EF-FC39-4B22-B5DC-939A9E563FD7}"/>
    <cellStyle name="Millares 212 2 3 15" xfId="50071" xr:uid="{328BD7DD-0959-40E3-B807-3EC88F56BCE2}"/>
    <cellStyle name="Millares 212 2 3 2" xfId="738" xr:uid="{B8A3F4F4-CB4C-4111-BF79-5CA09FDD98FD}"/>
    <cellStyle name="Millares 212 2 3 2 10" xfId="15639" xr:uid="{AF5EDB17-8CEA-44D0-9ED5-907DEB7D352E}"/>
    <cellStyle name="Millares 212 2 3 2 10 2" xfId="37142" xr:uid="{215A418C-4658-45F8-A07B-67335EDB16B9}"/>
    <cellStyle name="Millares 212 2 3 2 11" xfId="22244" xr:uid="{EDEB8E33-7F11-4997-9112-8F420FB69562}"/>
    <cellStyle name="Millares 212 2 3 2 12" xfId="43747" xr:uid="{A50F4D22-5D93-4BCE-BA2E-B7D12D78621F}"/>
    <cellStyle name="Millares 212 2 3 2 13" xfId="50351" xr:uid="{2FA1C2F7-EAC2-4E4E-917E-983DB6266C6C}"/>
    <cellStyle name="Millares 212 2 3 2 2" xfId="1684" xr:uid="{743FC681-306C-4205-A37A-4819C02CD608}"/>
    <cellStyle name="Millares 212 2 3 2 2 2" xfId="4513" xr:uid="{55FE03E5-A091-4354-B47A-FD42E2628DDE}"/>
    <cellStyle name="Millares 212 2 3 2 2 2 2" xfId="12779" xr:uid="{6968F8B2-9BA5-4F0D-878C-F15BDDB188EB}"/>
    <cellStyle name="Millares 212 2 3 2 2 2 2 2" xfId="34282" xr:uid="{217E691F-1311-40B8-B4EC-C0CB8777171C}"/>
    <cellStyle name="Millares 212 2 3 2 2 2 3" xfId="19414" xr:uid="{C524B302-0ECD-4592-8DFD-675303655F6D}"/>
    <cellStyle name="Millares 212 2 3 2 2 2 3 2" xfId="40917" xr:uid="{25666431-75BF-4D49-B1B6-2CD1D982FB1A}"/>
    <cellStyle name="Millares 212 2 3 2 2 2 4" xfId="26019" xr:uid="{2AB53ECF-35F4-48E2-AD67-76368FB57C58}"/>
    <cellStyle name="Millares 212 2 3 2 2 2 5" xfId="47522" xr:uid="{FACC7DC4-F2A6-460E-9D73-BEDAC4E5205E}"/>
    <cellStyle name="Millares 212 2 3 2 2 2 6" xfId="54126" xr:uid="{B888D3F5-ECC2-4A83-B794-F5279554F8B7}"/>
    <cellStyle name="Millares 212 2 3 2 2 3" xfId="6652" xr:uid="{E5006666-41F6-4B07-8799-47D9B47011A1}"/>
    <cellStyle name="Millares 212 2 3 2 2 3 2" xfId="14918" xr:uid="{37B78942-1B2F-4FE2-8B04-C9BE3254A8BC}"/>
    <cellStyle name="Millares 212 2 3 2 2 3 2 2" xfId="36421" xr:uid="{FB87A4B8-90D7-4284-8881-82011F333713}"/>
    <cellStyle name="Millares 212 2 3 2 2 3 3" xfId="21553" xr:uid="{10DB2025-3485-4583-A12A-904B280362D1}"/>
    <cellStyle name="Millares 212 2 3 2 2 3 3 2" xfId="43056" xr:uid="{45848A1A-6C11-4550-8B97-6A818AC76A88}"/>
    <cellStyle name="Millares 212 2 3 2 2 3 4" xfId="28158" xr:uid="{ED737EB9-CAE4-4DC8-8BB7-914D65548860}"/>
    <cellStyle name="Millares 212 2 3 2 2 3 5" xfId="49661" xr:uid="{CDF8AC64-72C4-4030-821D-8460A1B4616E}"/>
    <cellStyle name="Millares 212 2 3 2 2 3 6" xfId="56265" xr:uid="{AF93CF33-FCDE-4957-9441-FC0B1BF2B9A8}"/>
    <cellStyle name="Millares 212 2 3 2 2 4" xfId="8293" xr:uid="{5A9EC38A-D92C-46FC-AD6E-14BB443A28A5}"/>
    <cellStyle name="Millares 212 2 3 2 2 4 2" xfId="29796" xr:uid="{DB34539A-E9C2-4577-B389-FBC34721D57B}"/>
    <cellStyle name="Millares 212 2 3 2 2 5" xfId="9950" xr:uid="{6506B41E-B8F5-428F-95BA-773EFDB4B2D0}"/>
    <cellStyle name="Millares 212 2 3 2 2 5 2" xfId="31453" xr:uid="{9B8E8674-4A2A-4B1D-B0AE-526568F6E186}"/>
    <cellStyle name="Millares 212 2 3 2 2 6" xfId="16585" xr:uid="{187706F1-2CBC-4CBD-A4A4-1C578CE28C78}"/>
    <cellStyle name="Millares 212 2 3 2 2 6 2" xfId="38088" xr:uid="{CE48AFCF-B8A8-4EC2-94F3-AE2C0AE69171}"/>
    <cellStyle name="Millares 212 2 3 2 2 7" xfId="23190" xr:uid="{42FF36F8-B8BC-43A2-9034-9B5BC8B8E52B}"/>
    <cellStyle name="Millares 212 2 3 2 2 8" xfId="44693" xr:uid="{F16ABF68-3488-4DEC-83A4-59D2356ED44C}"/>
    <cellStyle name="Millares 212 2 3 2 2 9" xfId="51297" xr:uid="{9443006C-18F9-4144-9609-8A8CD4C060B0}"/>
    <cellStyle name="Millares 212 2 3 2 3" xfId="2371" xr:uid="{26091551-51A7-4C92-A1E2-93E9E8BECF2B}"/>
    <cellStyle name="Millares 212 2 3 2 3 2" xfId="10637" xr:uid="{E23F9636-7BE1-4CF2-9481-742D06E788D1}"/>
    <cellStyle name="Millares 212 2 3 2 3 2 2" xfId="32140" xr:uid="{41642D00-244B-4C68-A479-0D3880A1DD98}"/>
    <cellStyle name="Millares 212 2 3 2 3 3" xfId="17272" xr:uid="{DB35AAA9-52FA-48F5-9E02-CE859B724B44}"/>
    <cellStyle name="Millares 212 2 3 2 3 3 2" xfId="38775" xr:uid="{8BC82839-6701-476D-A4D8-85EA3F093AEE}"/>
    <cellStyle name="Millares 212 2 3 2 3 4" xfId="23877" xr:uid="{094A2BA3-E6A5-4847-93B7-82C1B6941D58}"/>
    <cellStyle name="Millares 212 2 3 2 3 5" xfId="45380" xr:uid="{E56A0B61-3E6B-41FE-9283-A8AE5E14E328}"/>
    <cellStyle name="Millares 212 2 3 2 3 6" xfId="51984" xr:uid="{DAE75DAA-88A0-4EB4-9DF0-32BA7707943C}"/>
    <cellStyle name="Millares 212 2 3 2 4" xfId="2888" xr:uid="{BF276103-080A-43EE-9B08-47853A9A8807}"/>
    <cellStyle name="Millares 212 2 3 2 4 2" xfId="11154" xr:uid="{C210A286-20CA-47E4-91BD-2A579376D302}"/>
    <cellStyle name="Millares 212 2 3 2 4 2 2" xfId="32657" xr:uid="{A67EBB0F-D43A-42F8-AD5B-463ECD8E7315}"/>
    <cellStyle name="Millares 212 2 3 2 4 3" xfId="17789" xr:uid="{EA307729-5BB4-47CB-91CB-7F6031989872}"/>
    <cellStyle name="Millares 212 2 3 2 4 3 2" xfId="39292" xr:uid="{345AF149-DA7D-4A6F-8C03-F7224ED968E8}"/>
    <cellStyle name="Millares 212 2 3 2 4 4" xfId="24394" xr:uid="{69A5D733-92E2-4082-B620-C03FE538CBCC}"/>
    <cellStyle name="Millares 212 2 3 2 4 5" xfId="45897" xr:uid="{CEA4F223-5D90-4FA4-8E1B-F7AC99B2D5AB}"/>
    <cellStyle name="Millares 212 2 3 2 4 6" xfId="52501" xr:uid="{E2F6E60C-CB26-4961-BFAB-102BD76F6F06}"/>
    <cellStyle name="Millares 212 2 3 2 5" xfId="3567" xr:uid="{971DF727-D179-4844-AD42-01F4B6905113}"/>
    <cellStyle name="Millares 212 2 3 2 5 2" xfId="11833" xr:uid="{1E7E684D-B90F-44B5-9941-CDC0C27273B9}"/>
    <cellStyle name="Millares 212 2 3 2 5 2 2" xfId="33336" xr:uid="{BF3E1E2B-185F-4CC8-BFBE-B9603E86BC46}"/>
    <cellStyle name="Millares 212 2 3 2 5 3" xfId="18468" xr:uid="{AAB43FA6-1BCD-4811-B745-8A68B40473D8}"/>
    <cellStyle name="Millares 212 2 3 2 5 3 2" xfId="39971" xr:uid="{35D20E50-8844-499C-BF23-25E33131F20B}"/>
    <cellStyle name="Millares 212 2 3 2 5 4" xfId="25073" xr:uid="{B32D77EE-BC03-44D7-8357-21E612DB6853}"/>
    <cellStyle name="Millares 212 2 3 2 5 5" xfId="46576" xr:uid="{DA30745D-9223-4D63-9E4A-FF28FABBD056}"/>
    <cellStyle name="Millares 212 2 3 2 5 6" xfId="53180" xr:uid="{37652F1F-335A-4781-BD5A-AF45952B4192}"/>
    <cellStyle name="Millares 212 2 3 2 6" xfId="5032" xr:uid="{52A0A274-D9D9-4A53-8D4C-8D784AD89CCA}"/>
    <cellStyle name="Millares 212 2 3 2 6 2" xfId="13298" xr:uid="{A76FC31F-D42F-4051-99F2-E9C404C3816E}"/>
    <cellStyle name="Millares 212 2 3 2 6 2 2" xfId="34801" xr:uid="{A50FD740-C202-49BC-81FF-14E365D87FC1}"/>
    <cellStyle name="Millares 212 2 3 2 6 3" xfId="19933" xr:uid="{01F0EB47-5280-433E-88F6-E955BB0B8AF4}"/>
    <cellStyle name="Millares 212 2 3 2 6 3 2" xfId="41436" xr:uid="{54C4FF77-479A-49FC-A7EE-7A6C357FA07D}"/>
    <cellStyle name="Millares 212 2 3 2 6 4" xfId="26538" xr:uid="{BBC3C469-8677-4F60-AA6C-309241B92BBE}"/>
    <cellStyle name="Millares 212 2 3 2 6 5" xfId="48041" xr:uid="{C25E655D-C539-4229-BC2A-5246F963243E}"/>
    <cellStyle name="Millares 212 2 3 2 6 6" xfId="54645" xr:uid="{891250E4-FCA5-470F-BCF9-BFDF2BE3A9D8}"/>
    <cellStyle name="Millares 212 2 3 2 7" xfId="5706" xr:uid="{73CB750C-4303-4248-AD44-CAB675FE7EF0}"/>
    <cellStyle name="Millares 212 2 3 2 7 2" xfId="13972" xr:uid="{CDF021CC-E433-4422-8534-CC6A74B9FFE8}"/>
    <cellStyle name="Millares 212 2 3 2 7 2 2" xfId="35475" xr:uid="{346C6411-1E2C-4596-882D-407C372F14EF}"/>
    <cellStyle name="Millares 212 2 3 2 7 3" xfId="20607" xr:uid="{6229CF49-0637-40BC-8D17-2145EB1CDEC4}"/>
    <cellStyle name="Millares 212 2 3 2 7 3 2" xfId="42110" xr:uid="{62E724BA-03B3-4C55-B13C-AAFA6A87D5B0}"/>
    <cellStyle name="Millares 212 2 3 2 7 4" xfId="27212" xr:uid="{6477D9D4-A370-4ACD-A686-6099D85A3B28}"/>
    <cellStyle name="Millares 212 2 3 2 7 5" xfId="48715" xr:uid="{EBD829E0-2D28-46F5-8560-74017806EB50}"/>
    <cellStyle name="Millares 212 2 3 2 7 6" xfId="55319" xr:uid="{5A59A1F0-4D25-44C7-A46F-5DD88DF2CCFD}"/>
    <cellStyle name="Millares 212 2 3 2 8" xfId="7347" xr:uid="{1E52EE13-2D52-4FC1-8437-D3FAE2CFCBF5}"/>
    <cellStyle name="Millares 212 2 3 2 8 2" xfId="28850" xr:uid="{484775F7-443A-4ADF-852F-83D1E7A14036}"/>
    <cellStyle name="Millares 212 2 3 2 9" xfId="9004" xr:uid="{03889AC9-B3E8-4A27-8FE2-89FBBD845E45}"/>
    <cellStyle name="Millares 212 2 3 2 9 2" xfId="30507" xr:uid="{233BFCEE-F934-4957-A975-3CAB65DE284B}"/>
    <cellStyle name="Millares 212 2 3 3" xfId="1008" xr:uid="{12B1F116-3880-4DA6-87D6-3A846D71E430}"/>
    <cellStyle name="Millares 212 2 3 3 2" xfId="3837" xr:uid="{7AD97C9D-A87B-4408-B4F1-D3C233BB9384}"/>
    <cellStyle name="Millares 212 2 3 3 2 2" xfId="12103" xr:uid="{A5687973-C3C6-48BB-996A-17DBF1D8400F}"/>
    <cellStyle name="Millares 212 2 3 3 2 2 2" xfId="33606" xr:uid="{6A16241A-047D-4ED1-A6EE-01826265EC49}"/>
    <cellStyle name="Millares 212 2 3 3 2 3" xfId="18738" xr:uid="{A20BDEAD-612A-4232-A01B-873B4E4BA197}"/>
    <cellStyle name="Millares 212 2 3 3 2 3 2" xfId="40241" xr:uid="{A985AD5A-756B-462B-BDB6-A51F65FE6EEF}"/>
    <cellStyle name="Millares 212 2 3 3 2 4" xfId="25343" xr:uid="{8323B55F-2280-4E5E-A0A7-F0862112DCF4}"/>
    <cellStyle name="Millares 212 2 3 3 2 5" xfId="46846" xr:uid="{CF13DBEF-5FCC-4CB7-9769-99B897228620}"/>
    <cellStyle name="Millares 212 2 3 3 2 6" xfId="53450" xr:uid="{B2B11834-76DD-4D6B-884F-D5AF840B30FD}"/>
    <cellStyle name="Millares 212 2 3 3 3" xfId="5976" xr:uid="{9215CDE7-F7D5-4EBF-898F-15567C2272A0}"/>
    <cellStyle name="Millares 212 2 3 3 3 2" xfId="14242" xr:uid="{7E53E87B-988F-4F8D-8CAF-B88905CC1139}"/>
    <cellStyle name="Millares 212 2 3 3 3 2 2" xfId="35745" xr:uid="{B4880586-411E-4813-92CD-6FE2D22ECADA}"/>
    <cellStyle name="Millares 212 2 3 3 3 3" xfId="20877" xr:uid="{3943D15A-6CD7-479A-825A-E46F78145BF6}"/>
    <cellStyle name="Millares 212 2 3 3 3 3 2" xfId="42380" xr:uid="{CE30F4DC-BB70-41F1-AA5E-EDAD4AD738D2}"/>
    <cellStyle name="Millares 212 2 3 3 3 4" xfId="27482" xr:uid="{15737CC1-A1F2-4DFE-8A2E-C0CB33A238B7}"/>
    <cellStyle name="Millares 212 2 3 3 3 5" xfId="48985" xr:uid="{78BA7FB0-6EC8-4B08-B9EA-1B3244682614}"/>
    <cellStyle name="Millares 212 2 3 3 3 6" xfId="55589" xr:uid="{6F550221-928D-4908-99F7-A8D7E0F024BA}"/>
    <cellStyle name="Millares 212 2 3 3 4" xfId="7617" xr:uid="{3BC12768-6843-4018-A228-AC37BB8D7B1A}"/>
    <cellStyle name="Millares 212 2 3 3 4 2" xfId="29120" xr:uid="{67916008-11C7-4DA4-A3D1-5B5DC36A0F84}"/>
    <cellStyle name="Millares 212 2 3 3 5" xfId="9274" xr:uid="{825E389E-50E6-4702-A23E-CD7FCC5C8AFE}"/>
    <cellStyle name="Millares 212 2 3 3 5 2" xfId="30777" xr:uid="{B9AEC7A1-EDF5-4E0F-A931-5B0A062D1E16}"/>
    <cellStyle name="Millares 212 2 3 3 6" xfId="15909" xr:uid="{CB5026D4-F6BA-4E25-A883-7CB44B454439}"/>
    <cellStyle name="Millares 212 2 3 3 6 2" xfId="37412" xr:uid="{28242BCF-44B2-4F02-993C-0AE97908B6F0}"/>
    <cellStyle name="Millares 212 2 3 3 7" xfId="22514" xr:uid="{6C703E0A-18EF-45B3-BCA0-7B57436BFAB5}"/>
    <cellStyle name="Millares 212 2 3 3 8" xfId="44017" xr:uid="{3CD6C772-906D-4A7B-8F97-AF1A83676E57}"/>
    <cellStyle name="Millares 212 2 3 3 9" xfId="50621" xr:uid="{C3E53758-255E-4BE0-8032-03054515D626}"/>
    <cellStyle name="Millares 212 2 3 4" xfId="1404" xr:uid="{C32BD158-9B91-484F-825E-41F95B2C3A8B}"/>
    <cellStyle name="Millares 212 2 3 4 2" xfId="4233" xr:uid="{EB2CF0A8-50BB-4196-9BE6-787E4D106614}"/>
    <cellStyle name="Millares 212 2 3 4 2 2" xfId="12499" xr:uid="{07F878A9-570D-4874-90E3-D9351C2F6337}"/>
    <cellStyle name="Millares 212 2 3 4 2 2 2" xfId="34002" xr:uid="{F1784A31-27E3-44DE-8C69-41EDFB719B89}"/>
    <cellStyle name="Millares 212 2 3 4 2 3" xfId="19134" xr:uid="{EE7FF4FB-9119-47A3-8108-D2BA94C939DD}"/>
    <cellStyle name="Millares 212 2 3 4 2 3 2" xfId="40637" xr:uid="{9D231DF3-96AF-4912-A925-A92CF03876D6}"/>
    <cellStyle name="Millares 212 2 3 4 2 4" xfId="25739" xr:uid="{C5716F0C-6DD3-413E-8473-3D4F550E78D5}"/>
    <cellStyle name="Millares 212 2 3 4 2 5" xfId="47242" xr:uid="{47345780-D429-4BBD-8F6F-D1F77F3184A8}"/>
    <cellStyle name="Millares 212 2 3 4 2 6" xfId="53846" xr:uid="{F7A9F8E2-F4B6-4ADC-AE12-78025F1F2747}"/>
    <cellStyle name="Millares 212 2 3 4 3" xfId="6372" xr:uid="{FCD851CE-93B9-4471-BB54-B493B359753E}"/>
    <cellStyle name="Millares 212 2 3 4 3 2" xfId="14638" xr:uid="{6C539520-80D8-494C-AFC6-682155F372F7}"/>
    <cellStyle name="Millares 212 2 3 4 3 2 2" xfId="36141" xr:uid="{9C5E86AF-7301-4787-87FD-0B754802735B}"/>
    <cellStyle name="Millares 212 2 3 4 3 3" xfId="21273" xr:uid="{18B1E115-E520-4974-81C0-BF93CE5DC3EA}"/>
    <cellStyle name="Millares 212 2 3 4 3 3 2" xfId="42776" xr:uid="{5DE77C24-A6F9-4E5C-8395-5BBF1B16FBA6}"/>
    <cellStyle name="Millares 212 2 3 4 3 4" xfId="27878" xr:uid="{B9E9A9A5-A400-4404-8CB9-5AB2B83D65BC}"/>
    <cellStyle name="Millares 212 2 3 4 3 5" xfId="49381" xr:uid="{29148ED9-34E2-4C8C-92D9-E355DEB8F5FC}"/>
    <cellStyle name="Millares 212 2 3 4 3 6" xfId="55985" xr:uid="{2B3E7F8F-FF72-43E1-B850-D2058DA042B9}"/>
    <cellStyle name="Millares 212 2 3 4 4" xfId="8013" xr:uid="{6822873E-F567-4676-9949-24E5B7C27FB3}"/>
    <cellStyle name="Millares 212 2 3 4 4 2" xfId="29516" xr:uid="{27135FF6-8264-47AA-ACFB-8FC8381971AC}"/>
    <cellStyle name="Millares 212 2 3 4 5" xfId="9670" xr:uid="{1E2D9D02-AC2D-4D6D-B5E3-742D37A9B7FC}"/>
    <cellStyle name="Millares 212 2 3 4 5 2" xfId="31173" xr:uid="{7330EC92-2624-407D-A26D-CEDD0C800E94}"/>
    <cellStyle name="Millares 212 2 3 4 6" xfId="16305" xr:uid="{FEBF54C2-5171-4234-A858-301468782885}"/>
    <cellStyle name="Millares 212 2 3 4 6 2" xfId="37808" xr:uid="{50CFB295-E325-4FA4-9214-24411AD598DD}"/>
    <cellStyle name="Millares 212 2 3 4 7" xfId="22910" xr:uid="{BD304FF0-875B-4F3E-A1CE-55430DC5E0D0}"/>
    <cellStyle name="Millares 212 2 3 4 8" xfId="44413" xr:uid="{C38FBE7A-E526-419B-B40F-4F1CBFFC6231}"/>
    <cellStyle name="Millares 212 2 3 4 9" xfId="51017" xr:uid="{10998F12-D477-4815-9135-C5F88D53829F}"/>
    <cellStyle name="Millares 212 2 3 5" xfId="2091" xr:uid="{917D85AB-1B94-47A0-AEF4-1BB51BCC3FE2}"/>
    <cellStyle name="Millares 212 2 3 5 2" xfId="10357" xr:uid="{1946E33B-C636-486C-92E3-5BE7C35024FD}"/>
    <cellStyle name="Millares 212 2 3 5 2 2" xfId="31860" xr:uid="{181321C0-A5FC-4B19-921F-B2BE239DF268}"/>
    <cellStyle name="Millares 212 2 3 5 3" xfId="16992" xr:uid="{B48BB9F3-C9C7-48F0-921C-AF1C067F3BB3}"/>
    <cellStyle name="Millares 212 2 3 5 3 2" xfId="38495" xr:uid="{64E3C6F7-C70A-488C-B83D-FC7F061E1939}"/>
    <cellStyle name="Millares 212 2 3 5 4" xfId="23597" xr:uid="{FA9C0E26-DFB5-48E3-8D93-6F8E887DCDC0}"/>
    <cellStyle name="Millares 212 2 3 5 5" xfId="45100" xr:uid="{C6580389-6CAD-4730-90F7-44832A957A7F}"/>
    <cellStyle name="Millares 212 2 3 5 6" xfId="51704" xr:uid="{496849F8-6E20-47DE-B3E3-F20A8A33BF5E}"/>
    <cellStyle name="Millares 212 2 3 6" xfId="2639" xr:uid="{A006ACAA-52E3-439A-98AE-23B2FD1C3802}"/>
    <cellStyle name="Millares 212 2 3 6 2" xfId="10905" xr:uid="{1BDDE211-3D5F-4F02-B4BF-D984B7360531}"/>
    <cellStyle name="Millares 212 2 3 6 2 2" xfId="32408" xr:uid="{8A248DEE-012A-4E75-B91F-89155597D4D9}"/>
    <cellStyle name="Millares 212 2 3 6 3" xfId="17540" xr:uid="{74FFF077-9066-4FD3-900C-9B581E6F873C}"/>
    <cellStyle name="Millares 212 2 3 6 3 2" xfId="39043" xr:uid="{3BDF03D2-BA08-4CCF-84F7-5DE4423D6590}"/>
    <cellStyle name="Millares 212 2 3 6 4" xfId="24145" xr:uid="{3D73F262-80B7-45A2-B89B-7301172F37FA}"/>
    <cellStyle name="Millares 212 2 3 6 5" xfId="45648" xr:uid="{0C5CE72B-5C0F-426B-9357-F46B52D2C182}"/>
    <cellStyle name="Millares 212 2 3 6 6" xfId="52252" xr:uid="{64D47737-5A3A-4FC7-B12A-F601C47FB668}"/>
    <cellStyle name="Millares 212 2 3 7" xfId="3287" xr:uid="{F64FFE5A-BFDC-4317-B7EF-39AC8D05A85B}"/>
    <cellStyle name="Millares 212 2 3 7 2" xfId="11553" xr:uid="{E6C6C664-3592-4C77-A4FA-F93D06FBAF5A}"/>
    <cellStyle name="Millares 212 2 3 7 2 2" xfId="33056" xr:uid="{3E5269E2-A59F-4AC5-A704-8D873050BDC4}"/>
    <cellStyle name="Millares 212 2 3 7 3" xfId="18188" xr:uid="{1FA3B4C2-01E7-4F15-8FD9-7F86CA1BA36F}"/>
    <cellStyle name="Millares 212 2 3 7 3 2" xfId="39691" xr:uid="{7A45A247-252C-43FD-9EBE-6771B5F7AA6B}"/>
    <cellStyle name="Millares 212 2 3 7 4" xfId="24793" xr:uid="{119E67DE-EE84-491A-8AAC-C94764158BF9}"/>
    <cellStyle name="Millares 212 2 3 7 5" xfId="46296" xr:uid="{0912B0AA-FEF3-49AE-AC2F-9E58BA1CD70A}"/>
    <cellStyle name="Millares 212 2 3 7 6" xfId="52900" xr:uid="{7F709AFB-51A6-430E-8B7B-1183BCD952E4}"/>
    <cellStyle name="Millares 212 2 3 8" xfId="4783" xr:uid="{18F222E4-ABD3-4173-8FB8-26D478FB2319}"/>
    <cellStyle name="Millares 212 2 3 8 2" xfId="13049" xr:uid="{0FD8892E-4095-45A3-B46F-6D4E9FFD25CF}"/>
    <cellStyle name="Millares 212 2 3 8 2 2" xfId="34552" xr:uid="{1533F9D0-BC2D-4F77-A70E-07542F9C1D50}"/>
    <cellStyle name="Millares 212 2 3 8 3" xfId="19684" xr:uid="{7417B010-A7E0-4472-9693-FDADBF09D2DE}"/>
    <cellStyle name="Millares 212 2 3 8 3 2" xfId="41187" xr:uid="{06770D9F-AFE0-4F15-915C-AD545484ADD4}"/>
    <cellStyle name="Millares 212 2 3 8 4" xfId="26289" xr:uid="{93260E05-1ECB-44A7-8D39-0A2DBEF02143}"/>
    <cellStyle name="Millares 212 2 3 8 5" xfId="47792" xr:uid="{283EBB9D-16BF-4F86-8517-6236D5EEE777}"/>
    <cellStyle name="Millares 212 2 3 8 6" xfId="54396" xr:uid="{B33C52D9-B400-4530-A11D-651F816DA933}"/>
    <cellStyle name="Millares 212 2 3 9" xfId="5426" xr:uid="{80083B9F-3744-4C1A-AFC2-F2651BAF4443}"/>
    <cellStyle name="Millares 212 2 3 9 2" xfId="13692" xr:uid="{079B4490-B193-40F5-A734-801B2B2D402E}"/>
    <cellStyle name="Millares 212 2 3 9 2 2" xfId="35195" xr:uid="{75F561CE-557C-4603-BDB6-78394A4F2DCC}"/>
    <cellStyle name="Millares 212 2 3 9 3" xfId="20327" xr:uid="{980C75E0-968C-42D4-968A-D87046B8D032}"/>
    <cellStyle name="Millares 212 2 3 9 3 2" xfId="41830" xr:uid="{98E588F9-D6E7-40C8-949D-80349EA1D615}"/>
    <cellStyle name="Millares 212 2 3 9 4" xfId="26932" xr:uid="{1D7199C2-C558-4FDE-8643-36AE91674EF6}"/>
    <cellStyle name="Millares 212 2 3 9 5" xfId="48435" xr:uid="{3517B72E-6E7D-4899-B212-BDA5220D9170}"/>
    <cellStyle name="Millares 212 2 3 9 6" xfId="55039" xr:uid="{B1F6DF2D-1262-4272-8E6C-D58B716E6CB8}"/>
    <cellStyle name="Millares 212 2 4" xfId="329" xr:uid="{8B44932E-4C30-44CD-B8E5-CE4CD8DF8182}"/>
    <cellStyle name="Millares 212 2 4 10" xfId="15232" xr:uid="{B90BBB96-211C-40D8-8099-E6FA0143D974}"/>
    <cellStyle name="Millares 212 2 4 10 2" xfId="36735" xr:uid="{47775E0F-D762-4BC8-8AE9-B776BA66A2AD}"/>
    <cellStyle name="Millares 212 2 4 11" xfId="21837" xr:uid="{14773643-6FD9-4B2C-8C0D-979287D15187}"/>
    <cellStyle name="Millares 212 2 4 12" xfId="43340" xr:uid="{423EB245-20F8-4D90-82B4-5C99E405C6BA}"/>
    <cellStyle name="Millares 212 2 4 13" xfId="49944" xr:uid="{75F448C4-9ADA-4A27-BA52-C47E69D8296D}"/>
    <cellStyle name="Millares 212 2 4 2" xfId="1277" xr:uid="{DD892068-6CC5-4F94-A90D-C2623839F568}"/>
    <cellStyle name="Millares 212 2 4 2 2" xfId="4106" xr:uid="{91219ADC-F4A0-4D82-97F3-F8260EA2518C}"/>
    <cellStyle name="Millares 212 2 4 2 2 2" xfId="12372" xr:uid="{83F2E6F6-9589-4ABA-947E-23E71C8C921E}"/>
    <cellStyle name="Millares 212 2 4 2 2 2 2" xfId="33875" xr:uid="{9EF937BB-C36E-4DF4-8E3F-FB2E79D522BB}"/>
    <cellStyle name="Millares 212 2 4 2 2 3" xfId="19007" xr:uid="{26B042AD-23A8-406C-9793-912282B4A286}"/>
    <cellStyle name="Millares 212 2 4 2 2 3 2" xfId="40510" xr:uid="{AE6AB42D-ADC6-42B8-BD33-044EE7B9103E}"/>
    <cellStyle name="Millares 212 2 4 2 2 4" xfId="25612" xr:uid="{32077435-6E9E-4985-9ABF-2A38C2B09C20}"/>
    <cellStyle name="Millares 212 2 4 2 2 5" xfId="47115" xr:uid="{0671186F-E2BC-45DA-A20D-E20BE7C8CF0D}"/>
    <cellStyle name="Millares 212 2 4 2 2 6" xfId="53719" xr:uid="{D0D9F614-49ED-44E9-AFCD-A683291D19F1}"/>
    <cellStyle name="Millares 212 2 4 2 3" xfId="6245" xr:uid="{8755372C-C3A8-4130-A33B-CF9BF0E800BD}"/>
    <cellStyle name="Millares 212 2 4 2 3 2" xfId="14511" xr:uid="{E81864D7-34EF-48DA-BC07-229EA1268E8F}"/>
    <cellStyle name="Millares 212 2 4 2 3 2 2" xfId="36014" xr:uid="{7C74F9D1-3389-4DAA-8C2D-DB7803EBA4FD}"/>
    <cellStyle name="Millares 212 2 4 2 3 3" xfId="21146" xr:uid="{1CDD9D12-BA17-4968-BD7D-49659F1A63CF}"/>
    <cellStyle name="Millares 212 2 4 2 3 3 2" xfId="42649" xr:uid="{66B4D113-260C-4C79-B71A-1ED120A829CB}"/>
    <cellStyle name="Millares 212 2 4 2 3 4" xfId="27751" xr:uid="{6F6112B9-1147-4207-BA1B-82727E2ED715}"/>
    <cellStyle name="Millares 212 2 4 2 3 5" xfId="49254" xr:uid="{3BFE25E6-DC5C-42D1-B4C1-E9C04B5975D7}"/>
    <cellStyle name="Millares 212 2 4 2 3 6" xfId="55858" xr:uid="{5802AA97-B70F-43ED-B920-1146D146E78F}"/>
    <cellStyle name="Millares 212 2 4 2 4" xfId="7886" xr:uid="{5F93892C-50AA-4740-B019-BFD7C6F617A9}"/>
    <cellStyle name="Millares 212 2 4 2 4 2" xfId="29389" xr:uid="{8DA35118-7550-4654-AA5A-0842DD76596D}"/>
    <cellStyle name="Millares 212 2 4 2 5" xfId="9543" xr:uid="{0F4EF383-6C0F-483A-B109-5ABE8B433C76}"/>
    <cellStyle name="Millares 212 2 4 2 5 2" xfId="31046" xr:uid="{99D248B9-B4BA-4B60-8BF1-E1AF3BD18115}"/>
    <cellStyle name="Millares 212 2 4 2 6" xfId="16178" xr:uid="{50E39E89-C154-4475-B9FA-D812EB32D97A}"/>
    <cellStyle name="Millares 212 2 4 2 6 2" xfId="37681" xr:uid="{1989A8AD-F23B-479F-A508-B2002E7218AF}"/>
    <cellStyle name="Millares 212 2 4 2 7" xfId="22783" xr:uid="{5D6C18D1-29F6-451A-9779-545334F0532C}"/>
    <cellStyle name="Millares 212 2 4 2 8" xfId="44286" xr:uid="{0E26B607-5DD0-4028-B283-CB2D4218060F}"/>
    <cellStyle name="Millares 212 2 4 2 9" xfId="50890" xr:uid="{D7FEBB17-71DE-4A7D-B0E6-58CA2A09F723}"/>
    <cellStyle name="Millares 212 2 4 3" xfId="1964" xr:uid="{B656C59D-7DA9-40D5-9456-2BE64783DCCE}"/>
    <cellStyle name="Millares 212 2 4 3 2" xfId="10230" xr:uid="{D32B5A66-264B-44B1-969F-D67D28386A93}"/>
    <cellStyle name="Millares 212 2 4 3 2 2" xfId="31733" xr:uid="{6B71FCC5-6125-41CC-8055-9BFD3F49D526}"/>
    <cellStyle name="Millares 212 2 4 3 3" xfId="16865" xr:uid="{B9C2619A-95D9-4436-AB93-EDDB46289497}"/>
    <cellStyle name="Millares 212 2 4 3 3 2" xfId="38368" xr:uid="{01F97369-11B5-42B0-84FD-59E5E34AA019}"/>
    <cellStyle name="Millares 212 2 4 3 4" xfId="23470" xr:uid="{2B1E866C-6E0E-4880-9C98-800FC8FBC819}"/>
    <cellStyle name="Millares 212 2 4 3 5" xfId="44973" xr:uid="{35D1E228-21BA-4323-B54C-ECFEB4B735DA}"/>
    <cellStyle name="Millares 212 2 4 3 6" xfId="51577" xr:uid="{3D847CB9-BC87-4C98-B4FC-56049099BEDB}"/>
    <cellStyle name="Millares 212 2 4 4" xfId="2763" xr:uid="{FDC017C7-FE93-4D05-8A6A-58C79AEFCFC5}"/>
    <cellStyle name="Millares 212 2 4 4 2" xfId="11029" xr:uid="{D6C68270-B446-4B2B-B3CE-A2DE248CF247}"/>
    <cellStyle name="Millares 212 2 4 4 2 2" xfId="32532" xr:uid="{29B58E68-65EB-473F-9318-6419E5D7DBDE}"/>
    <cellStyle name="Millares 212 2 4 4 3" xfId="17664" xr:uid="{BFEB646A-11A6-4B5B-AE6F-785B73101AAA}"/>
    <cellStyle name="Millares 212 2 4 4 3 2" xfId="39167" xr:uid="{0ED98E13-6B87-4631-8EED-CD76C5500DEB}"/>
    <cellStyle name="Millares 212 2 4 4 4" xfId="24269" xr:uid="{CF443B23-4CBF-4E30-9D3E-EC76C3284CB5}"/>
    <cellStyle name="Millares 212 2 4 4 5" xfId="45772" xr:uid="{8D0D7315-3A70-490B-8D6E-74471E263B33}"/>
    <cellStyle name="Millares 212 2 4 4 6" xfId="52376" xr:uid="{2A535151-86C9-486F-BF6B-F9217F424797}"/>
    <cellStyle name="Millares 212 2 4 5" xfId="3160" xr:uid="{6EC555F7-5EF3-4A38-82B7-87BFFC1F7852}"/>
    <cellStyle name="Millares 212 2 4 5 2" xfId="11426" xr:uid="{E82A0B22-F6AA-4D3C-A755-153911057069}"/>
    <cellStyle name="Millares 212 2 4 5 2 2" xfId="32929" xr:uid="{318EFDBE-564C-41A5-8510-0633FB9C6FCF}"/>
    <cellStyle name="Millares 212 2 4 5 3" xfId="18061" xr:uid="{64A9FA37-5902-416D-A195-246905D90BC8}"/>
    <cellStyle name="Millares 212 2 4 5 3 2" xfId="39564" xr:uid="{C69B3873-6E1A-42F7-B00E-39DD52FCD399}"/>
    <cellStyle name="Millares 212 2 4 5 4" xfId="24666" xr:uid="{F9BBE21E-9D84-4CAF-8F08-0BD44B0B003A}"/>
    <cellStyle name="Millares 212 2 4 5 5" xfId="46169" xr:uid="{D6D4A872-F87B-469D-940E-183C014EBACC}"/>
    <cellStyle name="Millares 212 2 4 5 6" xfId="52773" xr:uid="{C2D1F04F-4231-4D1B-AD09-C0F79021961A}"/>
    <cellStyle name="Millares 212 2 4 6" xfId="4907" xr:uid="{1048E582-1689-41F5-90AC-3BBA1E3320ED}"/>
    <cellStyle name="Millares 212 2 4 6 2" xfId="13173" xr:uid="{EE68148B-D91A-4ED8-88AF-C6FAFAD8E0FA}"/>
    <cellStyle name="Millares 212 2 4 6 2 2" xfId="34676" xr:uid="{6C8C4B18-6326-42BB-9E24-7579598B3A12}"/>
    <cellStyle name="Millares 212 2 4 6 3" xfId="19808" xr:uid="{19863AA9-3AA6-4D94-9961-2E836A5BFB79}"/>
    <cellStyle name="Millares 212 2 4 6 3 2" xfId="41311" xr:uid="{EE7FD36B-DD5E-405F-977D-5E992347454D}"/>
    <cellStyle name="Millares 212 2 4 6 4" xfId="26413" xr:uid="{917D97FD-3758-4D05-9D16-F5FB209D5A79}"/>
    <cellStyle name="Millares 212 2 4 6 5" xfId="47916" xr:uid="{317C59D5-4257-40E3-AEC1-1925CE8BC66E}"/>
    <cellStyle name="Millares 212 2 4 6 6" xfId="54520" xr:uid="{149D1947-C2BF-45FA-B73F-914D5F586DA5}"/>
    <cellStyle name="Millares 212 2 4 7" xfId="5299" xr:uid="{7701045C-9CF9-4682-A890-6289860FC7BC}"/>
    <cellStyle name="Millares 212 2 4 7 2" xfId="13565" xr:uid="{59361240-E9E5-4482-B2B3-DC0B6A8FF0EE}"/>
    <cellStyle name="Millares 212 2 4 7 2 2" xfId="35068" xr:uid="{5B07455B-B9BB-4975-98BA-72BCF9C45194}"/>
    <cellStyle name="Millares 212 2 4 7 3" xfId="20200" xr:uid="{A3E7B3D9-7C18-466A-8393-D10905E69C34}"/>
    <cellStyle name="Millares 212 2 4 7 3 2" xfId="41703" xr:uid="{459B9B73-A6C8-49BA-B7F2-6694FB8AA318}"/>
    <cellStyle name="Millares 212 2 4 7 4" xfId="26805" xr:uid="{EC2A5F9C-4B5A-4A78-801E-136E6C5D5FC0}"/>
    <cellStyle name="Millares 212 2 4 7 5" xfId="48308" xr:uid="{9FB080C7-A2D7-409C-B1F6-8785CEC23F24}"/>
    <cellStyle name="Millares 212 2 4 7 6" xfId="54912" xr:uid="{2FDEAE3F-A6C5-470A-8913-AEB096210A86}"/>
    <cellStyle name="Millares 212 2 4 8" xfId="6940" xr:uid="{E77CF336-FA21-4D6F-8314-8A958991DC28}"/>
    <cellStyle name="Millares 212 2 4 8 2" xfId="28443" xr:uid="{0F0DC4E2-D3FC-46DE-B9DA-C96D0EE048DA}"/>
    <cellStyle name="Millares 212 2 4 9" xfId="8596" xr:uid="{570A135A-8A6E-41D1-9875-1235A562AE24}"/>
    <cellStyle name="Millares 212 2 4 9 2" xfId="30099" xr:uid="{1E92C4FA-3CE4-4184-BC54-E280C5824C0B}"/>
    <cellStyle name="Millares 212 2 5" xfId="613" xr:uid="{EE76B618-8C9E-4A17-BD2C-A3678BB96905}"/>
    <cellStyle name="Millares 212 2 5 10" xfId="43622" xr:uid="{FBAA595E-B84B-4314-A7AA-90AD47D4F9B5}"/>
    <cellStyle name="Millares 212 2 5 11" xfId="50226" xr:uid="{130D672F-3047-45FD-8846-84837BD231AD}"/>
    <cellStyle name="Millares 212 2 5 2" xfId="1559" xr:uid="{E8149538-34EF-4736-8DBA-254182892F7A}"/>
    <cellStyle name="Millares 212 2 5 2 2" xfId="4388" xr:uid="{7C63DD22-E8ED-4BCD-A0D1-8AC46D0AF21E}"/>
    <cellStyle name="Millares 212 2 5 2 2 2" xfId="12654" xr:uid="{65DED4FA-608A-4959-99F4-7204C68689B7}"/>
    <cellStyle name="Millares 212 2 5 2 2 2 2" xfId="34157" xr:uid="{4B8B99B7-2E2F-477A-9A38-41F9A5526E93}"/>
    <cellStyle name="Millares 212 2 5 2 2 3" xfId="19289" xr:uid="{49536989-FA0E-41AE-B2CC-90FD04C6D464}"/>
    <cellStyle name="Millares 212 2 5 2 2 3 2" xfId="40792" xr:uid="{E0B40F7B-006E-4C87-AE70-C9546005E491}"/>
    <cellStyle name="Millares 212 2 5 2 2 4" xfId="25894" xr:uid="{250C6C63-479A-4B7E-B68F-C997737B0CC4}"/>
    <cellStyle name="Millares 212 2 5 2 2 5" xfId="47397" xr:uid="{AD9785C8-5063-4C5A-AB40-AB76C931DE24}"/>
    <cellStyle name="Millares 212 2 5 2 2 6" xfId="54001" xr:uid="{57285A23-3762-42D0-979D-069614FBC00F}"/>
    <cellStyle name="Millares 212 2 5 2 3" xfId="6527" xr:uid="{6546E92F-A951-4FD3-89BC-FEA354B82F3B}"/>
    <cellStyle name="Millares 212 2 5 2 3 2" xfId="14793" xr:uid="{ABDD6074-A82E-4678-A5A0-AF0CB6AE3711}"/>
    <cellStyle name="Millares 212 2 5 2 3 2 2" xfId="36296" xr:uid="{31D292C1-BC8D-4635-AFAF-7D92A3250224}"/>
    <cellStyle name="Millares 212 2 5 2 3 3" xfId="21428" xr:uid="{F5F9E905-9645-4736-99D6-11D7AA4AFF5C}"/>
    <cellStyle name="Millares 212 2 5 2 3 3 2" xfId="42931" xr:uid="{28AB22E1-5952-4593-9F7A-A2783B478A7C}"/>
    <cellStyle name="Millares 212 2 5 2 3 4" xfId="28033" xr:uid="{E15E45D3-92AA-4427-B1FB-0755E152D478}"/>
    <cellStyle name="Millares 212 2 5 2 3 5" xfId="49536" xr:uid="{5B311504-7F8E-43E1-BD91-DDA240B633E7}"/>
    <cellStyle name="Millares 212 2 5 2 3 6" xfId="56140" xr:uid="{FF670ACA-39D4-4A05-BB57-80CF38CB5431}"/>
    <cellStyle name="Millares 212 2 5 2 4" xfId="8168" xr:uid="{3F6CA93F-5454-41AD-930F-16BBE3FF4EB6}"/>
    <cellStyle name="Millares 212 2 5 2 4 2" xfId="29671" xr:uid="{B2DDE57E-434B-43F6-B840-7EF3B3727B8B}"/>
    <cellStyle name="Millares 212 2 5 2 5" xfId="9825" xr:uid="{B4EE8261-ADAA-405B-9B14-D62E16F13B45}"/>
    <cellStyle name="Millares 212 2 5 2 5 2" xfId="31328" xr:uid="{4C3D7B75-DA3D-4F8D-9A61-33A63438BE57}"/>
    <cellStyle name="Millares 212 2 5 2 6" xfId="16460" xr:uid="{B1FBE9C7-054F-43DE-8ACB-9581BA73E56F}"/>
    <cellStyle name="Millares 212 2 5 2 6 2" xfId="37963" xr:uid="{BA6F567B-0CF8-4C1F-9186-1DDFB80173E0}"/>
    <cellStyle name="Millares 212 2 5 2 7" xfId="23065" xr:uid="{75559359-E279-46F5-B6F3-7B7182397BF5}"/>
    <cellStyle name="Millares 212 2 5 2 8" xfId="44568" xr:uid="{067FDDC1-F382-41F4-A89E-EB083A5AE40D}"/>
    <cellStyle name="Millares 212 2 5 2 9" xfId="51172" xr:uid="{803C9C0A-AB6B-4F32-93AF-B6E24B54B908}"/>
    <cellStyle name="Millares 212 2 5 3" xfId="2246" xr:uid="{CB5461FE-597A-43F4-87D2-7ED97DE8D6E0}"/>
    <cellStyle name="Millares 212 2 5 3 2" xfId="10512" xr:uid="{87F08886-C1E7-4614-88D6-AC41DD1563B0}"/>
    <cellStyle name="Millares 212 2 5 3 2 2" xfId="32015" xr:uid="{071839FE-70DC-4105-A347-2D3C00482607}"/>
    <cellStyle name="Millares 212 2 5 3 3" xfId="17147" xr:uid="{C03E2AC5-9E95-4852-B006-371B11253595}"/>
    <cellStyle name="Millares 212 2 5 3 3 2" xfId="38650" xr:uid="{C198794E-DBE5-4C6D-98E7-8F60ED2A155D}"/>
    <cellStyle name="Millares 212 2 5 3 4" xfId="23752" xr:uid="{6B39FD76-D613-4C03-9237-B8596F13325C}"/>
    <cellStyle name="Millares 212 2 5 3 5" xfId="45255" xr:uid="{8EBA4C61-B9CE-412C-B06D-EA480C18C1D6}"/>
    <cellStyle name="Millares 212 2 5 3 6" xfId="51859" xr:uid="{304164FD-F66C-4E12-AFB0-6857A3F343EE}"/>
    <cellStyle name="Millares 212 2 5 4" xfId="3442" xr:uid="{3A4DA6F0-681E-4C31-9665-CAB703DD7EAC}"/>
    <cellStyle name="Millares 212 2 5 4 2" xfId="11708" xr:uid="{194A3D42-2CB1-4FE3-92A8-B735DADE4920}"/>
    <cellStyle name="Millares 212 2 5 4 2 2" xfId="33211" xr:uid="{55B2A740-1943-4B9E-B581-F296261C3FB4}"/>
    <cellStyle name="Millares 212 2 5 4 3" xfId="18343" xr:uid="{D5266925-D508-4E19-BD3D-FFABC0EA31CB}"/>
    <cellStyle name="Millares 212 2 5 4 3 2" xfId="39846" xr:uid="{5CA5291E-8671-460A-9D23-550CCCD88098}"/>
    <cellStyle name="Millares 212 2 5 4 4" xfId="24948" xr:uid="{93AF68E5-E85B-4969-AD05-E590A6D57D37}"/>
    <cellStyle name="Millares 212 2 5 4 5" xfId="46451" xr:uid="{225CB1AD-B891-485D-A57B-53CE4D03E06E}"/>
    <cellStyle name="Millares 212 2 5 4 6" xfId="53055" xr:uid="{5D5609E2-CB40-42D1-A12C-3AA6258FA6DB}"/>
    <cellStyle name="Millares 212 2 5 5" xfId="5581" xr:uid="{AF029D10-1D37-41E5-91B3-0752FFBE09C0}"/>
    <cellStyle name="Millares 212 2 5 5 2" xfId="13847" xr:uid="{AC97BA71-E920-44A2-B134-CB794A7B58E3}"/>
    <cellStyle name="Millares 212 2 5 5 2 2" xfId="35350" xr:uid="{009C88EB-DB0A-4B5C-9288-0FE0C105F8F4}"/>
    <cellStyle name="Millares 212 2 5 5 3" xfId="20482" xr:uid="{3365FCF4-1353-4DBD-ADCA-542D43A48D0E}"/>
    <cellStyle name="Millares 212 2 5 5 3 2" xfId="41985" xr:uid="{A4714ED0-0E85-4BC4-BCE0-F1B2EFE0C77C}"/>
    <cellStyle name="Millares 212 2 5 5 4" xfId="27087" xr:uid="{3FD64173-84F8-4D06-BC48-ACC4208A0C41}"/>
    <cellStyle name="Millares 212 2 5 5 5" xfId="48590" xr:uid="{D07130CB-1831-412F-8155-0E54C05A80F8}"/>
    <cellStyle name="Millares 212 2 5 5 6" xfId="55194" xr:uid="{1843F962-49B7-4137-9D87-1361AB9243DA}"/>
    <cellStyle name="Millares 212 2 5 6" xfId="7222" xr:uid="{162D3E59-477F-4308-BA51-2972F9318200}"/>
    <cellStyle name="Millares 212 2 5 6 2" xfId="28725" xr:uid="{64837F49-82A4-48F5-890B-8919DDD5073A}"/>
    <cellStyle name="Millares 212 2 5 7" xfId="8879" xr:uid="{3314CAB8-4362-4703-A074-FFC7D25C333D}"/>
    <cellStyle name="Millares 212 2 5 7 2" xfId="30382" xr:uid="{8F2ED48E-95FE-4FB5-B32E-4AC4620B5AA8}"/>
    <cellStyle name="Millares 212 2 5 8" xfId="15514" xr:uid="{70424252-D78C-4AA7-871F-69FAFD02A50D}"/>
    <cellStyle name="Millares 212 2 5 8 2" xfId="37017" xr:uid="{BB4E747A-E597-4DB5-89C6-B0858A0555AF}"/>
    <cellStyle name="Millares 212 2 5 9" xfId="22119" xr:uid="{E1D893DC-47E1-47AF-AB5A-466474D904EB}"/>
    <cellStyle name="Millares 212 2 6" xfId="881" xr:uid="{B9D6FF2E-EEAB-4D1F-BED1-04B38E422EB5}"/>
    <cellStyle name="Millares 212 2 6 2" xfId="3710" xr:uid="{C901798C-68C6-4E7B-B7CE-8C31DBB4556A}"/>
    <cellStyle name="Millares 212 2 6 2 2" xfId="11976" xr:uid="{41EA5C00-B411-465C-B60F-99E4742C8543}"/>
    <cellStyle name="Millares 212 2 6 2 2 2" xfId="33479" xr:uid="{58DEAEFB-1984-446E-B1DB-99A3816D23EB}"/>
    <cellStyle name="Millares 212 2 6 2 3" xfId="18611" xr:uid="{2354383F-39AE-4CDF-AE81-1A1C628D0F6F}"/>
    <cellStyle name="Millares 212 2 6 2 3 2" xfId="40114" xr:uid="{4AD8EFFC-2BBB-4178-96DD-1D3AD9949C8A}"/>
    <cellStyle name="Millares 212 2 6 2 4" xfId="25216" xr:uid="{F855F00A-1590-4933-AD34-8A9909A9897F}"/>
    <cellStyle name="Millares 212 2 6 2 5" xfId="46719" xr:uid="{DF956068-3A7F-47A8-810F-82A054ECD59F}"/>
    <cellStyle name="Millares 212 2 6 2 6" xfId="53323" xr:uid="{9E24E3C0-419D-4AF5-BD84-462C77ECF49F}"/>
    <cellStyle name="Millares 212 2 6 3" xfId="5849" xr:uid="{550F1600-40E0-4E2D-A6DE-360FA0C36991}"/>
    <cellStyle name="Millares 212 2 6 3 2" xfId="14115" xr:uid="{949CE8F5-D08F-4A00-AA82-FF251EA0F73E}"/>
    <cellStyle name="Millares 212 2 6 3 2 2" xfId="35618" xr:uid="{A62A61C7-A0DE-4781-BD12-8CB2B668D824}"/>
    <cellStyle name="Millares 212 2 6 3 3" xfId="20750" xr:uid="{0E9844B7-BFD3-47D3-9776-0746A0CCD038}"/>
    <cellStyle name="Millares 212 2 6 3 3 2" xfId="42253" xr:uid="{ED5C17B5-79D9-4DA0-BBD4-5F98F236E51C}"/>
    <cellStyle name="Millares 212 2 6 3 4" xfId="27355" xr:uid="{06FF7AAC-A436-4DCA-ACDF-4563DE028DCA}"/>
    <cellStyle name="Millares 212 2 6 3 5" xfId="48858" xr:uid="{895C49DB-0176-44E7-B001-E4E9C3A58A30}"/>
    <cellStyle name="Millares 212 2 6 3 6" xfId="55462" xr:uid="{76383575-3ACE-4074-A9E1-109EDB197A5E}"/>
    <cellStyle name="Millares 212 2 6 4" xfId="7490" xr:uid="{3A460F86-1636-4A8A-97B9-0287F88146B6}"/>
    <cellStyle name="Millares 212 2 6 4 2" xfId="28993" xr:uid="{AC837530-269F-42C0-AFB3-3EFED9F94451}"/>
    <cellStyle name="Millares 212 2 6 5" xfId="9147" xr:uid="{0A5094E3-9321-407C-896F-C71A9A55EE0A}"/>
    <cellStyle name="Millares 212 2 6 5 2" xfId="30650" xr:uid="{76A18F97-1074-4C9B-AD47-CAAEDAE51F03}"/>
    <cellStyle name="Millares 212 2 6 6" xfId="15782" xr:uid="{7CF7B69D-D361-4B35-8001-A4A026524CBD}"/>
    <cellStyle name="Millares 212 2 6 6 2" xfId="37285" xr:uid="{1C92EF5A-AEDF-4053-818B-7710DEBFBA97}"/>
    <cellStyle name="Millares 212 2 6 7" xfId="22387" xr:uid="{5D49E98F-E385-48FF-978F-4FA6FED0240B}"/>
    <cellStyle name="Millares 212 2 6 8" xfId="43890" xr:uid="{D998BC63-3C4D-4439-8ED8-68D117A78E54}"/>
    <cellStyle name="Millares 212 2 6 9" xfId="50494" xr:uid="{EADC1B96-BFC6-4C98-B5B6-D77F72A6DBAB}"/>
    <cellStyle name="Millares 212 2 7" xfId="1142" xr:uid="{B3655926-CF07-4A5A-978D-6FC7D6E3E46F}"/>
    <cellStyle name="Millares 212 2 7 2" xfId="3971" xr:uid="{1D69BE8A-0A89-4927-885E-6B53D4F3412C}"/>
    <cellStyle name="Millares 212 2 7 2 2" xfId="12237" xr:uid="{B3A5DFD9-E88B-427D-9347-115B2AE5A266}"/>
    <cellStyle name="Millares 212 2 7 2 2 2" xfId="33740" xr:uid="{880FBF3A-227F-412A-BE0A-491953CA4A0C}"/>
    <cellStyle name="Millares 212 2 7 2 3" xfId="18872" xr:uid="{CA8AD643-7BF6-4F58-8A3C-CC58E286BEF0}"/>
    <cellStyle name="Millares 212 2 7 2 3 2" xfId="40375" xr:uid="{643BC081-5BD2-4BFF-B932-D93E5913B7AD}"/>
    <cellStyle name="Millares 212 2 7 2 4" xfId="25477" xr:uid="{71AC384E-82CF-4EA5-ADAF-31F8DE18197A}"/>
    <cellStyle name="Millares 212 2 7 2 5" xfId="46980" xr:uid="{5D54E235-86D1-43CA-9D77-24FCFE010A89}"/>
    <cellStyle name="Millares 212 2 7 2 6" xfId="53584" xr:uid="{490817F3-FEDA-45C3-B288-345747120E20}"/>
    <cellStyle name="Millares 212 2 7 3" xfId="6110" xr:uid="{F3162756-ACF3-4F83-91CF-295202239226}"/>
    <cellStyle name="Millares 212 2 7 3 2" xfId="14376" xr:uid="{9869C5C8-50FB-4585-A3F7-B2F9D2F7B5F9}"/>
    <cellStyle name="Millares 212 2 7 3 2 2" xfId="35879" xr:uid="{4D0A5B1F-ADC8-4B97-A7CE-090AC82A9DFD}"/>
    <cellStyle name="Millares 212 2 7 3 3" xfId="21011" xr:uid="{A44E6B44-7A16-465B-A435-B94DAB6935D5}"/>
    <cellStyle name="Millares 212 2 7 3 3 2" xfId="42514" xr:uid="{EB538131-6DEE-4C0B-98B0-FA5FA593B36A}"/>
    <cellStyle name="Millares 212 2 7 3 4" xfId="27616" xr:uid="{E60CCEDA-FAD6-48F4-8C2F-506FDF4477D9}"/>
    <cellStyle name="Millares 212 2 7 3 5" xfId="49119" xr:uid="{A73FB1C5-49E8-4B26-8C3B-9C70801246BC}"/>
    <cellStyle name="Millares 212 2 7 3 6" xfId="55723" xr:uid="{210109CA-4C0A-463B-9FCD-7E0ABB1B6A44}"/>
    <cellStyle name="Millares 212 2 7 4" xfId="7751" xr:uid="{E468BD91-457A-4987-9DA7-CDBF95F9865F}"/>
    <cellStyle name="Millares 212 2 7 4 2" xfId="29254" xr:uid="{4B5BD742-54A7-414A-845E-FDB7A605F41E}"/>
    <cellStyle name="Millares 212 2 7 5" xfId="9408" xr:uid="{8567CBE6-59C2-4A48-B9FB-3758468C0FC4}"/>
    <cellStyle name="Millares 212 2 7 5 2" xfId="30911" xr:uid="{0D6BAD0C-8763-49E7-ABF7-9E2027B5202A}"/>
    <cellStyle name="Millares 212 2 7 6" xfId="16043" xr:uid="{69621314-696E-4452-90C3-879D64E5677F}"/>
    <cellStyle name="Millares 212 2 7 6 2" xfId="37546" xr:uid="{AB366FF2-5F72-4CCF-86DC-F2F37A710566}"/>
    <cellStyle name="Millares 212 2 7 7" xfId="22648" xr:uid="{067FC1A1-9084-4F33-9B77-706EAF7FA291}"/>
    <cellStyle name="Millares 212 2 7 8" xfId="44151" xr:uid="{F5009AE9-7C2C-4865-8907-A9D6425E693D}"/>
    <cellStyle name="Millares 212 2 7 9" xfId="50755" xr:uid="{E61CD143-87DC-4249-8AB6-3CB840B216AF}"/>
    <cellStyle name="Millares 212 2 8" xfId="1830" xr:uid="{B44770A1-B68B-4BBD-AE8A-0FCD475B9286}"/>
    <cellStyle name="Millares 212 2 8 2" xfId="10096" xr:uid="{3689FE63-AD8B-421F-B982-4FC221B82B96}"/>
    <cellStyle name="Millares 212 2 8 2 2" xfId="31599" xr:uid="{002181F0-CA44-43F2-98F4-662535B15881}"/>
    <cellStyle name="Millares 212 2 8 3" xfId="16731" xr:uid="{1EC6DC89-44FF-4142-BFAA-AD37CA29B3BC}"/>
    <cellStyle name="Millares 212 2 8 3 2" xfId="38234" xr:uid="{2737C71F-864F-456E-A5AA-BCC4A46436DD}"/>
    <cellStyle name="Millares 212 2 8 4" xfId="23336" xr:uid="{C57A88E1-CA18-43BC-B6FD-8396C9BCE940}"/>
    <cellStyle name="Millares 212 2 8 5" xfId="44839" xr:uid="{65616A3C-251D-4048-9C44-32BA986AA498}"/>
    <cellStyle name="Millares 212 2 8 6" xfId="51443" xr:uid="{35D4F4E7-024F-4D7D-8B50-8FCB75CFAEF0}"/>
    <cellStyle name="Millares 212 2 9" xfId="2515" xr:uid="{7BC9018F-CFD9-415D-9F74-622A2F855A5D}"/>
    <cellStyle name="Millares 212 2 9 2" xfId="10781" xr:uid="{95AD2CAB-D226-4BDE-B4D6-58B77301A4AD}"/>
    <cellStyle name="Millares 212 2 9 2 2" xfId="32284" xr:uid="{30E3E694-1949-425E-B3CC-41E22097C0B3}"/>
    <cellStyle name="Millares 212 2 9 3" xfId="17416" xr:uid="{64BBF86B-DCB7-4111-A8FC-EE5EBEE445FD}"/>
    <cellStyle name="Millares 212 2 9 3 2" xfId="38919" xr:uid="{A6FC2B75-8DBF-41E6-83C8-4E660ED1278F}"/>
    <cellStyle name="Millares 212 2 9 4" xfId="24021" xr:uid="{AEF523AD-F629-4E36-914B-DC4B7F6C8774}"/>
    <cellStyle name="Millares 212 2 9 5" xfId="45524" xr:uid="{54EAA998-AA46-4269-9BB1-2C9B2C6624A6}"/>
    <cellStyle name="Millares 212 2 9 6" xfId="52128" xr:uid="{F24F5439-9E5B-4BE8-B740-81566314B160}"/>
    <cellStyle name="Millares 212 20" xfId="21694" xr:uid="{6A5E3A8F-F43B-4429-AE5D-86FF70A212A5}"/>
    <cellStyle name="Millares 212 21" xfId="43197" xr:uid="{4A9D72B4-DBB4-4E11-B0C5-C1B92E3C0D3C}"/>
    <cellStyle name="Millares 212 22" xfId="49801" xr:uid="{F606E786-7194-439F-81E8-AF6A6D9EC5F9}"/>
    <cellStyle name="Millares 212 3" xfId="143" xr:uid="{94EDF5FC-29BE-4F53-AC8C-F6D9F70F1357}"/>
    <cellStyle name="Millares 212 3 10" xfId="4680" xr:uid="{81680CF1-3E51-42B4-B5CF-04EEDE6E9D5E}"/>
    <cellStyle name="Millares 212 3 10 2" xfId="12946" xr:uid="{5DED1475-2334-499F-BBA7-D116492A0E77}"/>
    <cellStyle name="Millares 212 3 10 2 2" xfId="34449" xr:uid="{26C65F44-0A65-4DC8-9AF6-1F1E283C43EF}"/>
    <cellStyle name="Millares 212 3 10 3" xfId="19581" xr:uid="{4CDF231B-5755-417E-AAC6-1FCD0C324300}"/>
    <cellStyle name="Millares 212 3 10 3 2" xfId="41084" xr:uid="{05A2C684-8DCC-4775-9E92-FEC24CE23FA3}"/>
    <cellStyle name="Millares 212 3 10 4" xfId="26186" xr:uid="{40A086E4-DBC4-4187-9E24-757DD3F1AE76}"/>
    <cellStyle name="Millares 212 3 10 5" xfId="47689" xr:uid="{1BE9E218-331E-48CF-B691-20AC9AA49157}"/>
    <cellStyle name="Millares 212 3 10 6" xfId="54293" xr:uid="{DBD6494F-8218-4A9F-911B-A89147902E49}"/>
    <cellStyle name="Millares 212 3 11" xfId="5183" xr:uid="{BD34FA77-13B0-4761-979E-460240D92067}"/>
    <cellStyle name="Millares 212 3 11 2" xfId="13449" xr:uid="{286A608F-7BA8-4EB9-90FD-D959BAA862CA}"/>
    <cellStyle name="Millares 212 3 11 2 2" xfId="34952" xr:uid="{8A27AB6A-B5D7-4466-8720-90E921682676}"/>
    <cellStyle name="Millares 212 3 11 3" xfId="20084" xr:uid="{113AA9EC-01B6-42A2-91C4-EA2B592F00FA}"/>
    <cellStyle name="Millares 212 3 11 3 2" xfId="41587" xr:uid="{6F7E5D19-DCFA-4041-982E-BC5E87DCB2D3}"/>
    <cellStyle name="Millares 212 3 11 4" xfId="26689" xr:uid="{2B09AF52-802F-4A0C-AFC5-B08A8B3DF8A4}"/>
    <cellStyle name="Millares 212 3 11 5" xfId="48192" xr:uid="{6C15680B-2D4B-4910-AEE0-7CFAFFF7A8BD}"/>
    <cellStyle name="Millares 212 3 11 6" xfId="54796" xr:uid="{98048200-CF4B-4933-B416-65BD70B9906E}"/>
    <cellStyle name="Millares 212 3 12" xfId="6824" xr:uid="{9F7DC86E-6642-437A-8FCF-3585CA57AE5C}"/>
    <cellStyle name="Millares 212 3 12 2" xfId="28327" xr:uid="{26C61F77-F8F1-45ED-B4DC-3552132F0EDC}"/>
    <cellStyle name="Millares 212 3 13" xfId="8478" xr:uid="{B5D28874-87A6-4152-B98E-415C5ABD7955}"/>
    <cellStyle name="Millares 212 3 13 2" xfId="29981" xr:uid="{2D43E7B2-3097-4948-82B1-BEA97799808C}"/>
    <cellStyle name="Millares 212 3 14" xfId="15117" xr:uid="{6D4B5547-372A-46BE-BBC2-FAC50918C001}"/>
    <cellStyle name="Millares 212 3 14 2" xfId="36620" xr:uid="{F33552B1-2803-4BEA-9081-C9FBF18D7BF2}"/>
    <cellStyle name="Millares 212 3 15" xfId="21722" xr:uid="{7CE675B4-C032-4C47-B18D-51392D30EC21}"/>
    <cellStyle name="Millares 212 3 16" xfId="43225" xr:uid="{37D20703-D088-4BE5-98ED-EE8260CA939C}"/>
    <cellStyle name="Millares 212 3 17" xfId="49829" xr:uid="{B1B72553-4743-49EF-A6D6-95209F0DA40D}"/>
    <cellStyle name="Millares 212 3 2" xfId="475" xr:uid="{B42F638F-0DDB-435B-8B20-4BC89F78D6EF}"/>
    <cellStyle name="Millares 212 3 2 10" xfId="7086" xr:uid="{33DCDF55-BB61-4F93-9C8A-1DB034760DEB}"/>
    <cellStyle name="Millares 212 3 2 10 2" xfId="28589" xr:uid="{48E2C9E6-BAA2-4900-BF01-B8086C5B64F3}"/>
    <cellStyle name="Millares 212 3 2 11" xfId="8742" xr:uid="{0CF97623-CD1E-4C15-88CC-DDCD41810092}"/>
    <cellStyle name="Millares 212 3 2 11 2" xfId="30245" xr:uid="{DA1AA97E-E8D3-43D4-AEA6-37FD09338010}"/>
    <cellStyle name="Millares 212 3 2 12" xfId="15378" xr:uid="{A7FF23F3-09C0-486D-B1E8-B09F3DA7A2FB}"/>
    <cellStyle name="Millares 212 3 2 12 2" xfId="36881" xr:uid="{87BECE4B-A184-43E2-91A7-4D4479A03F0A}"/>
    <cellStyle name="Millares 212 3 2 13" xfId="21983" xr:uid="{1FB77F8E-9011-488A-A8B5-DCCD2F98890C}"/>
    <cellStyle name="Millares 212 3 2 14" xfId="43486" xr:uid="{2622DEC2-09DE-4C36-B7C6-B62A9C2ACCCC}"/>
    <cellStyle name="Millares 212 3 2 15" xfId="50090" xr:uid="{37750C32-5FA0-43A4-9AF3-CF4B9792775C}"/>
    <cellStyle name="Millares 212 3 2 2" xfId="757" xr:uid="{0A0EB5D9-7DC3-4F9E-AEEB-D58DD0E640F6}"/>
    <cellStyle name="Millares 212 3 2 2 10" xfId="15658" xr:uid="{A5B92472-0C50-463E-8C53-D31B4D1E1155}"/>
    <cellStyle name="Millares 212 3 2 2 10 2" xfId="37161" xr:uid="{382F1DF5-D373-434E-B94F-C591267C4687}"/>
    <cellStyle name="Millares 212 3 2 2 11" xfId="22263" xr:uid="{ACDB7CAC-88B4-43B9-AE90-9F45E3A07EB7}"/>
    <cellStyle name="Millares 212 3 2 2 12" xfId="43766" xr:uid="{DD635D16-54D4-44A8-BC40-456A5DBF7C7A}"/>
    <cellStyle name="Millares 212 3 2 2 13" xfId="50370" xr:uid="{598F8363-C411-44B2-B326-EFB41F4DAD7C}"/>
    <cellStyle name="Millares 212 3 2 2 2" xfId="1703" xr:uid="{507DE91D-E74A-47DB-AC98-F2E185CD9B48}"/>
    <cellStyle name="Millares 212 3 2 2 2 2" xfId="4532" xr:uid="{C14FD426-DF97-4CC1-B13F-940BE746BBA2}"/>
    <cellStyle name="Millares 212 3 2 2 2 2 2" xfId="12798" xr:uid="{C8D458A6-7A22-4C4F-9772-105DFF40AFA1}"/>
    <cellStyle name="Millares 212 3 2 2 2 2 2 2" xfId="34301" xr:uid="{43B50DED-8CEE-462C-9E78-EDAC325DC3A5}"/>
    <cellStyle name="Millares 212 3 2 2 2 2 3" xfId="19433" xr:uid="{969337B7-EE2C-4CFA-AC5A-75CBC0147D9C}"/>
    <cellStyle name="Millares 212 3 2 2 2 2 3 2" xfId="40936" xr:uid="{810C30CF-BFBF-44C7-B497-C75EB02DB091}"/>
    <cellStyle name="Millares 212 3 2 2 2 2 4" xfId="26038" xr:uid="{50F18EA1-3C0A-4B71-A132-728424D3351A}"/>
    <cellStyle name="Millares 212 3 2 2 2 2 5" xfId="47541" xr:uid="{926B09C8-4199-4ECD-A6E0-AD44EB0D3BD2}"/>
    <cellStyle name="Millares 212 3 2 2 2 2 6" xfId="54145" xr:uid="{97CC2F7A-D7A7-4EC0-9B4E-1EBBE8639114}"/>
    <cellStyle name="Millares 212 3 2 2 2 3" xfId="6671" xr:uid="{0BC8183E-A2E8-4259-B44E-4547FC856164}"/>
    <cellStyle name="Millares 212 3 2 2 2 3 2" xfId="14937" xr:uid="{DFEC28FE-EC03-4DB5-BE3F-62596324D18F}"/>
    <cellStyle name="Millares 212 3 2 2 2 3 2 2" xfId="36440" xr:uid="{4F4EDF3E-3CE9-4CE9-94D1-517C941DC9F0}"/>
    <cellStyle name="Millares 212 3 2 2 2 3 3" xfId="21572" xr:uid="{011D7E5E-3850-4B52-8A94-E4C0852D0C39}"/>
    <cellStyle name="Millares 212 3 2 2 2 3 3 2" xfId="43075" xr:uid="{4426E9B2-13A9-44C4-A628-F8D23B019C91}"/>
    <cellStyle name="Millares 212 3 2 2 2 3 4" xfId="28177" xr:uid="{CBA381CD-0EF7-4403-B807-E373602DA2FD}"/>
    <cellStyle name="Millares 212 3 2 2 2 3 5" xfId="49680" xr:uid="{D639D42F-1DBB-42F0-801E-844861FCAF9B}"/>
    <cellStyle name="Millares 212 3 2 2 2 3 6" xfId="56284" xr:uid="{BF382AD3-85F0-471F-A12C-ED92AE567754}"/>
    <cellStyle name="Millares 212 3 2 2 2 4" xfId="8312" xr:uid="{485A2C24-2F04-487B-A90C-1301284BE098}"/>
    <cellStyle name="Millares 212 3 2 2 2 4 2" xfId="29815" xr:uid="{0F6AD78F-BF68-4A34-821A-31315F1B0B39}"/>
    <cellStyle name="Millares 212 3 2 2 2 5" xfId="9969" xr:uid="{5398183E-EA2D-4D85-9CFB-301487CBBE88}"/>
    <cellStyle name="Millares 212 3 2 2 2 5 2" xfId="31472" xr:uid="{54D8A0D1-72AF-40C4-B04B-1B6E66D1333B}"/>
    <cellStyle name="Millares 212 3 2 2 2 6" xfId="16604" xr:uid="{7BB5B179-D9B6-4F70-9EB6-7729383D2865}"/>
    <cellStyle name="Millares 212 3 2 2 2 6 2" xfId="38107" xr:uid="{6A5EFF2A-D30D-4438-BEBD-0E08C31190F1}"/>
    <cellStyle name="Millares 212 3 2 2 2 7" xfId="23209" xr:uid="{D2E73D43-7A4F-4100-9B87-894F15BC2F54}"/>
    <cellStyle name="Millares 212 3 2 2 2 8" xfId="44712" xr:uid="{AE27135B-CEE0-4468-81C4-EF7D7CE87361}"/>
    <cellStyle name="Millares 212 3 2 2 2 9" xfId="51316" xr:uid="{C120B3BF-72E7-44E5-A786-165C5B957E97}"/>
    <cellStyle name="Millares 212 3 2 2 3" xfId="2390" xr:uid="{B7D3FEF2-79AC-4A00-8266-8CC7316D9EFB}"/>
    <cellStyle name="Millares 212 3 2 2 3 2" xfId="10656" xr:uid="{4AF076FD-B5DC-4283-B2F2-87FF10E526B0}"/>
    <cellStyle name="Millares 212 3 2 2 3 2 2" xfId="32159" xr:uid="{673D4768-BFFC-4BE2-A592-1DB59FB295CD}"/>
    <cellStyle name="Millares 212 3 2 2 3 3" xfId="17291" xr:uid="{816285AA-06E1-478B-B17F-66AA03E577E6}"/>
    <cellStyle name="Millares 212 3 2 2 3 3 2" xfId="38794" xr:uid="{2A2B8303-29B0-4C85-9C17-9D721B73F1EC}"/>
    <cellStyle name="Millares 212 3 2 2 3 4" xfId="23896" xr:uid="{09B2EB32-28CA-4DFA-A35F-C8F9D0A15C1B}"/>
    <cellStyle name="Millares 212 3 2 2 3 5" xfId="45399" xr:uid="{A41727C1-EBF4-4556-9BE0-A0C51F2286DC}"/>
    <cellStyle name="Millares 212 3 2 2 3 6" xfId="52003" xr:uid="{1619BBF7-333E-4110-8F8A-DAAD91141B4D}"/>
    <cellStyle name="Millares 212 3 2 2 4" xfId="2907" xr:uid="{7143943E-FF89-4E4C-9B75-03A63DA153F1}"/>
    <cellStyle name="Millares 212 3 2 2 4 2" xfId="11173" xr:uid="{5036E7DC-692C-4C59-AD5E-00EC231A7B5E}"/>
    <cellStyle name="Millares 212 3 2 2 4 2 2" xfId="32676" xr:uid="{5196C1F6-4C13-4758-B854-DC93B756DA4B}"/>
    <cellStyle name="Millares 212 3 2 2 4 3" xfId="17808" xr:uid="{258537AF-523F-47F0-99EC-118892E7739D}"/>
    <cellStyle name="Millares 212 3 2 2 4 3 2" xfId="39311" xr:uid="{F57F1609-B88D-4E1C-B951-3309DEEDCE43}"/>
    <cellStyle name="Millares 212 3 2 2 4 4" xfId="24413" xr:uid="{8761BB6D-6670-40E3-B185-F99DE43F06B2}"/>
    <cellStyle name="Millares 212 3 2 2 4 5" xfId="45916" xr:uid="{142F314A-29D9-4181-94C5-192DFEABDD53}"/>
    <cellStyle name="Millares 212 3 2 2 4 6" xfId="52520" xr:uid="{AD2AE632-E40D-4D00-BAB1-C7A032337D72}"/>
    <cellStyle name="Millares 212 3 2 2 5" xfId="3586" xr:uid="{D2B48627-B8CF-45F5-A946-2174A78D8550}"/>
    <cellStyle name="Millares 212 3 2 2 5 2" xfId="11852" xr:uid="{651040FC-62ED-4360-8F76-0B5B1DBCFCFA}"/>
    <cellStyle name="Millares 212 3 2 2 5 2 2" xfId="33355" xr:uid="{6D2E6F49-9A1A-46A0-AC15-DAF5494EB042}"/>
    <cellStyle name="Millares 212 3 2 2 5 3" xfId="18487" xr:uid="{A021AAA1-FA34-4720-8904-099A8EA43D1C}"/>
    <cellStyle name="Millares 212 3 2 2 5 3 2" xfId="39990" xr:uid="{552FD149-2991-437C-8B83-2ECDA5D5993E}"/>
    <cellStyle name="Millares 212 3 2 2 5 4" xfId="25092" xr:uid="{37D9C86D-2884-441D-AF79-2F3728A1EF97}"/>
    <cellStyle name="Millares 212 3 2 2 5 5" xfId="46595" xr:uid="{393F1B8F-E616-4B42-BFCC-E76E85D10103}"/>
    <cellStyle name="Millares 212 3 2 2 5 6" xfId="53199" xr:uid="{9056CCAC-0AD8-4BDD-8E91-86D3352753D2}"/>
    <cellStyle name="Millares 212 3 2 2 6" xfId="5051" xr:uid="{D9AAEC58-F74D-4E1E-A0F5-6D4CE4346444}"/>
    <cellStyle name="Millares 212 3 2 2 6 2" xfId="13317" xr:uid="{50396E2F-4985-40AE-B0C4-84B8EC7FBF89}"/>
    <cellStyle name="Millares 212 3 2 2 6 2 2" xfId="34820" xr:uid="{E4BB41ED-D799-4BD2-AEF2-4E3896801904}"/>
    <cellStyle name="Millares 212 3 2 2 6 3" xfId="19952" xr:uid="{D1A79CEB-4434-43E6-AAAE-3A56F65F9AE7}"/>
    <cellStyle name="Millares 212 3 2 2 6 3 2" xfId="41455" xr:uid="{28EBFE99-DA5A-483E-8AD0-C5EBCED800B7}"/>
    <cellStyle name="Millares 212 3 2 2 6 4" xfId="26557" xr:uid="{273EBD8D-A5A9-421F-AE3B-1933F8B48C8C}"/>
    <cellStyle name="Millares 212 3 2 2 6 5" xfId="48060" xr:uid="{60E92E33-D715-4DDB-99C1-A52BD79766A2}"/>
    <cellStyle name="Millares 212 3 2 2 6 6" xfId="54664" xr:uid="{EECA9105-2D1A-453E-A7B3-1FB7038174D0}"/>
    <cellStyle name="Millares 212 3 2 2 7" xfId="5725" xr:uid="{8A110A01-A1D6-4DA4-A5A1-4F7C77B5BD51}"/>
    <cellStyle name="Millares 212 3 2 2 7 2" xfId="13991" xr:uid="{EB4CB070-9472-4B38-9351-990E8A0C96A6}"/>
    <cellStyle name="Millares 212 3 2 2 7 2 2" xfId="35494" xr:uid="{6D6CD814-6082-41FF-9125-51A71F1F8331}"/>
    <cellStyle name="Millares 212 3 2 2 7 3" xfId="20626" xr:uid="{BF16848F-E396-4EF0-8413-45ACEA11F80A}"/>
    <cellStyle name="Millares 212 3 2 2 7 3 2" xfId="42129" xr:uid="{8C1995F3-4DB7-4FC6-A2CC-FA224D4438CF}"/>
    <cellStyle name="Millares 212 3 2 2 7 4" xfId="27231" xr:uid="{B871D440-8C57-4DC4-9040-C1747B30D4C8}"/>
    <cellStyle name="Millares 212 3 2 2 7 5" xfId="48734" xr:uid="{0951F49A-33C4-4019-A0ED-857019270828}"/>
    <cellStyle name="Millares 212 3 2 2 7 6" xfId="55338" xr:uid="{8E444F8F-C2C0-4DF0-86AE-EDF0DAA7295A}"/>
    <cellStyle name="Millares 212 3 2 2 8" xfId="7366" xr:uid="{204702DF-B2FD-4B4B-BB39-FCEF42B49119}"/>
    <cellStyle name="Millares 212 3 2 2 8 2" xfId="28869" xr:uid="{95A3815D-3434-417D-8037-101F1CE0F2B5}"/>
    <cellStyle name="Millares 212 3 2 2 9" xfId="9023" xr:uid="{C3E82119-5475-40F9-A711-3B9BA547B2E5}"/>
    <cellStyle name="Millares 212 3 2 2 9 2" xfId="30526" xr:uid="{11B72FC4-ADFC-429D-B368-C102E1F207BA}"/>
    <cellStyle name="Millares 212 3 2 3" xfId="1027" xr:uid="{F3E60762-4639-41A1-AFF6-5D87B8C1AE42}"/>
    <cellStyle name="Millares 212 3 2 3 2" xfId="3856" xr:uid="{6E07DF8A-E4EC-4F8A-AC70-413A40CB104C}"/>
    <cellStyle name="Millares 212 3 2 3 2 2" xfId="12122" xr:uid="{78CFDEC4-F36F-497C-8EC0-4861C183E4DA}"/>
    <cellStyle name="Millares 212 3 2 3 2 2 2" xfId="33625" xr:uid="{4BA40B49-E90D-4D18-8D0F-62DBE399D0E2}"/>
    <cellStyle name="Millares 212 3 2 3 2 3" xfId="18757" xr:uid="{01D0E317-9E0C-483D-B58D-06807C08BE56}"/>
    <cellStyle name="Millares 212 3 2 3 2 3 2" xfId="40260" xr:uid="{AE8A8C9E-1D5E-46CD-954F-9E82656FA9DA}"/>
    <cellStyle name="Millares 212 3 2 3 2 4" xfId="25362" xr:uid="{0F1EEE7A-1C4D-4C47-9379-436C5F78AB9E}"/>
    <cellStyle name="Millares 212 3 2 3 2 5" xfId="46865" xr:uid="{E11E7B55-B0C0-4C7F-8203-6CF4C49DD1D6}"/>
    <cellStyle name="Millares 212 3 2 3 2 6" xfId="53469" xr:uid="{A7008AEF-4890-4758-B7A7-D4F7CB711677}"/>
    <cellStyle name="Millares 212 3 2 3 3" xfId="5995" xr:uid="{97077758-D736-4F7F-BB5F-4879A8F50735}"/>
    <cellStyle name="Millares 212 3 2 3 3 2" xfId="14261" xr:uid="{5888527E-A228-4D71-B1A8-58D5DE2717B3}"/>
    <cellStyle name="Millares 212 3 2 3 3 2 2" xfId="35764" xr:uid="{2BC537F8-53B7-49E6-8372-6C8BF509FE08}"/>
    <cellStyle name="Millares 212 3 2 3 3 3" xfId="20896" xr:uid="{9C4C43D5-6BB3-42D1-9232-B0BD6A0EFEE5}"/>
    <cellStyle name="Millares 212 3 2 3 3 3 2" xfId="42399" xr:uid="{9BAE42A6-1E57-4DDC-B563-578A87F66FEF}"/>
    <cellStyle name="Millares 212 3 2 3 3 4" xfId="27501" xr:uid="{173A9482-D0F7-41A2-85F5-2C4AB5E6F9C7}"/>
    <cellStyle name="Millares 212 3 2 3 3 5" xfId="49004" xr:uid="{ED8EE57E-1181-46B1-9B82-7BE4C0F470D6}"/>
    <cellStyle name="Millares 212 3 2 3 3 6" xfId="55608" xr:uid="{08ECF075-DFF5-4146-91BF-24785CB7DC0F}"/>
    <cellStyle name="Millares 212 3 2 3 4" xfId="7636" xr:uid="{6A418E37-D78B-4363-8B30-739C89B134EF}"/>
    <cellStyle name="Millares 212 3 2 3 4 2" xfId="29139" xr:uid="{CF63BF3B-3D02-40CE-8B4D-5044E59219CF}"/>
    <cellStyle name="Millares 212 3 2 3 5" xfId="9293" xr:uid="{CCE5DA97-7D73-4610-8DC8-8979A01162FC}"/>
    <cellStyle name="Millares 212 3 2 3 5 2" xfId="30796" xr:uid="{C8D2E3AC-AF90-4FBC-BB06-7D1D57117E85}"/>
    <cellStyle name="Millares 212 3 2 3 6" xfId="15928" xr:uid="{51DEC3D4-4738-4365-8A7F-1460348E6B75}"/>
    <cellStyle name="Millares 212 3 2 3 6 2" xfId="37431" xr:uid="{4CBD340F-7C05-4887-90B1-3774269D4D17}"/>
    <cellStyle name="Millares 212 3 2 3 7" xfId="22533" xr:uid="{10772608-EBC2-4636-8C78-8E3F3088DFEB}"/>
    <cellStyle name="Millares 212 3 2 3 8" xfId="44036" xr:uid="{3F23E341-B9C2-4FC6-B835-F10AF985F81E}"/>
    <cellStyle name="Millares 212 3 2 3 9" xfId="50640" xr:uid="{C4BD5C5D-F52A-4C26-A5CB-4E8745E9AFC1}"/>
    <cellStyle name="Millares 212 3 2 4" xfId="1423" xr:uid="{1C35A477-2FD6-4715-A45B-7218DF39F2A8}"/>
    <cellStyle name="Millares 212 3 2 4 2" xfId="4252" xr:uid="{26A74DCF-FF09-4966-8DD3-71F9C459BEFA}"/>
    <cellStyle name="Millares 212 3 2 4 2 2" xfId="12518" xr:uid="{6F52FD33-D7DD-4536-9CEC-A2B82F836C00}"/>
    <cellStyle name="Millares 212 3 2 4 2 2 2" xfId="34021" xr:uid="{226C6ADD-31DC-48BD-A793-4436DAE57FCD}"/>
    <cellStyle name="Millares 212 3 2 4 2 3" xfId="19153" xr:uid="{E3B21715-A687-464F-A163-00829B7DE253}"/>
    <cellStyle name="Millares 212 3 2 4 2 3 2" xfId="40656" xr:uid="{691A8C69-2D80-428D-ABD6-4A5BD5ACC58F}"/>
    <cellStyle name="Millares 212 3 2 4 2 4" xfId="25758" xr:uid="{CF658708-F6CD-4111-8BED-5ACD29870940}"/>
    <cellStyle name="Millares 212 3 2 4 2 5" xfId="47261" xr:uid="{5C415AF1-551F-4CF3-A299-7ADB3E5FDB7D}"/>
    <cellStyle name="Millares 212 3 2 4 2 6" xfId="53865" xr:uid="{AE82B642-0D49-459D-B5D4-DDA55285175A}"/>
    <cellStyle name="Millares 212 3 2 4 3" xfId="6391" xr:uid="{02AFB68D-27C0-4BB9-9A26-4136C004C3A4}"/>
    <cellStyle name="Millares 212 3 2 4 3 2" xfId="14657" xr:uid="{539E3DAE-410C-40F2-AE11-6DBB1F27EBC7}"/>
    <cellStyle name="Millares 212 3 2 4 3 2 2" xfId="36160" xr:uid="{EB54DAF2-3B70-41BB-A538-2A0F62C870D9}"/>
    <cellStyle name="Millares 212 3 2 4 3 3" xfId="21292" xr:uid="{3DB0FA5B-C306-47BB-A1BC-F9DF51850B9F}"/>
    <cellStyle name="Millares 212 3 2 4 3 3 2" xfId="42795" xr:uid="{F3AAA015-36A2-48D0-A69E-215C4F1CF344}"/>
    <cellStyle name="Millares 212 3 2 4 3 4" xfId="27897" xr:uid="{798862C9-CB1C-4F62-BF6B-6A53ADF59815}"/>
    <cellStyle name="Millares 212 3 2 4 3 5" xfId="49400" xr:uid="{E8568C76-EA95-4739-B611-62EE9F81880D}"/>
    <cellStyle name="Millares 212 3 2 4 3 6" xfId="56004" xr:uid="{CE2735BF-137F-4FC5-AE15-44DD68C23CCE}"/>
    <cellStyle name="Millares 212 3 2 4 4" xfId="8032" xr:uid="{6FCD3B79-6477-4C5E-B721-01B1B788AAB0}"/>
    <cellStyle name="Millares 212 3 2 4 4 2" xfId="29535" xr:uid="{A5B2ED69-F8FF-4A2F-83C1-F5536ED58526}"/>
    <cellStyle name="Millares 212 3 2 4 5" xfId="9689" xr:uid="{25554FDA-B86B-41EF-8B6D-D1269AD85890}"/>
    <cellStyle name="Millares 212 3 2 4 5 2" xfId="31192" xr:uid="{D2135B8C-80FC-4D6B-9694-7E7119CC5321}"/>
    <cellStyle name="Millares 212 3 2 4 6" xfId="16324" xr:uid="{A5FCF21B-3736-4276-9E6E-BA6BCD3E2C8E}"/>
    <cellStyle name="Millares 212 3 2 4 6 2" xfId="37827" xr:uid="{F1512C83-7AB7-4573-A505-83CE784C9207}"/>
    <cellStyle name="Millares 212 3 2 4 7" xfId="22929" xr:uid="{A136FB42-F242-482B-B286-F126CF7BCE9D}"/>
    <cellStyle name="Millares 212 3 2 4 8" xfId="44432" xr:uid="{10A6B476-ED79-4350-B49D-AF8E3F10F438}"/>
    <cellStyle name="Millares 212 3 2 4 9" xfId="51036" xr:uid="{7016A188-6B60-404D-9D1A-8897246BC567}"/>
    <cellStyle name="Millares 212 3 2 5" xfId="2110" xr:uid="{B8B36AEA-3257-4D81-9726-B7BDB1E4D843}"/>
    <cellStyle name="Millares 212 3 2 5 2" xfId="10376" xr:uid="{EDDDFCE5-5737-4E74-A79D-D7A29E57CF6A}"/>
    <cellStyle name="Millares 212 3 2 5 2 2" xfId="31879" xr:uid="{8030E0E0-272F-4F36-B41C-F55BE12369AD}"/>
    <cellStyle name="Millares 212 3 2 5 3" xfId="17011" xr:uid="{492179BA-D29B-435F-987F-1E76D5094D4F}"/>
    <cellStyle name="Millares 212 3 2 5 3 2" xfId="38514" xr:uid="{74E9B75C-ED8F-4390-9137-983BA378AA56}"/>
    <cellStyle name="Millares 212 3 2 5 4" xfId="23616" xr:uid="{D3001EDD-6A87-476A-A111-3EB9AED8A625}"/>
    <cellStyle name="Millares 212 3 2 5 5" xfId="45119" xr:uid="{5DDE62D6-658F-4120-ADC7-8D7AA2C6CED8}"/>
    <cellStyle name="Millares 212 3 2 5 6" xfId="51723" xr:uid="{A972BE31-4668-4F23-8203-C83527D4AB99}"/>
    <cellStyle name="Millares 212 3 2 6" xfId="2658" xr:uid="{51AAE04D-2DFA-46ED-B972-FBA892EA2E15}"/>
    <cellStyle name="Millares 212 3 2 6 2" xfId="10924" xr:uid="{247E17B2-35BB-4C4D-B3B8-0D0E5B2DA8DC}"/>
    <cellStyle name="Millares 212 3 2 6 2 2" xfId="32427" xr:uid="{F3A0F856-1CA5-4498-9C87-ABD03C2CFB4E}"/>
    <cellStyle name="Millares 212 3 2 6 3" xfId="17559" xr:uid="{A0C7E549-A2FE-4D4E-BC8D-2AAFB976B6B2}"/>
    <cellStyle name="Millares 212 3 2 6 3 2" xfId="39062" xr:uid="{22FAF67E-DABF-4102-80A6-5A8F4AB4B456}"/>
    <cellStyle name="Millares 212 3 2 6 4" xfId="24164" xr:uid="{BCEAAFD3-2AC3-4C98-A37D-B4975430F11D}"/>
    <cellStyle name="Millares 212 3 2 6 5" xfId="45667" xr:uid="{04D419B6-E207-4616-BF76-62016B11CC7E}"/>
    <cellStyle name="Millares 212 3 2 6 6" xfId="52271" xr:uid="{66CD9712-FD17-448F-9F12-DC84A8A3C06A}"/>
    <cellStyle name="Millares 212 3 2 7" xfId="3306" xr:uid="{ADB631EF-FC46-44D6-B6BB-EF11B5614B70}"/>
    <cellStyle name="Millares 212 3 2 7 2" xfId="11572" xr:uid="{B6520AF5-FA38-4D4A-952E-A79A4147B93A}"/>
    <cellStyle name="Millares 212 3 2 7 2 2" xfId="33075" xr:uid="{24EE53A4-FBAC-4548-B55E-73061B3B1B98}"/>
    <cellStyle name="Millares 212 3 2 7 3" xfId="18207" xr:uid="{115F18ED-3F21-4A95-AAE9-441413DA3599}"/>
    <cellStyle name="Millares 212 3 2 7 3 2" xfId="39710" xr:uid="{01A27DE7-9A90-4DC5-98B4-153149E5F4D3}"/>
    <cellStyle name="Millares 212 3 2 7 4" xfId="24812" xr:uid="{F27AAF0D-0BD5-472A-A1B5-450C332228A1}"/>
    <cellStyle name="Millares 212 3 2 7 5" xfId="46315" xr:uid="{9BDA4743-CB51-4159-A90D-6E189D3F15ED}"/>
    <cellStyle name="Millares 212 3 2 7 6" xfId="52919" xr:uid="{C58A7BC8-4172-4368-ADF2-6080657D414F}"/>
    <cellStyle name="Millares 212 3 2 8" xfId="4802" xr:uid="{E76D07A8-59A0-4F71-85FA-02E6923B89ED}"/>
    <cellStyle name="Millares 212 3 2 8 2" xfId="13068" xr:uid="{375091FF-4A2A-4832-81FE-7C295D1A0ADF}"/>
    <cellStyle name="Millares 212 3 2 8 2 2" xfId="34571" xr:uid="{6CF4DED1-8FC1-43AE-A95E-CC092A50D35C}"/>
    <cellStyle name="Millares 212 3 2 8 3" xfId="19703" xr:uid="{ACB1AA76-B254-4776-A704-463FEE7B5FE2}"/>
    <cellStyle name="Millares 212 3 2 8 3 2" xfId="41206" xr:uid="{8576AB8B-80D6-417B-9069-4B475CEB5B1A}"/>
    <cellStyle name="Millares 212 3 2 8 4" xfId="26308" xr:uid="{9BD98B76-4D8E-4AE3-ADE4-A0BACDE06A47}"/>
    <cellStyle name="Millares 212 3 2 8 5" xfId="47811" xr:uid="{545D60FC-2DAF-470E-814E-430D11923EF9}"/>
    <cellStyle name="Millares 212 3 2 8 6" xfId="54415" xr:uid="{60EBD480-719C-46CA-A6A0-C12CF0236A7A}"/>
    <cellStyle name="Millares 212 3 2 9" xfId="5445" xr:uid="{F4FC059F-2BE9-43F0-8849-1840990D4A39}"/>
    <cellStyle name="Millares 212 3 2 9 2" xfId="13711" xr:uid="{1C235040-40A5-4BAE-AA8B-8FBBC283C920}"/>
    <cellStyle name="Millares 212 3 2 9 2 2" xfId="35214" xr:uid="{5E68A9C7-3111-47C3-A11C-B018D4E6E4A1}"/>
    <cellStyle name="Millares 212 3 2 9 3" xfId="20346" xr:uid="{CB5D6836-FE66-4918-86D1-08E018774F84}"/>
    <cellStyle name="Millares 212 3 2 9 3 2" xfId="41849" xr:uid="{EAAA3C58-305D-46BA-B589-30A4D21548E3}"/>
    <cellStyle name="Millares 212 3 2 9 4" xfId="26951" xr:uid="{C3BDAE93-7305-465D-B59E-2E39CB08CEF9}"/>
    <cellStyle name="Millares 212 3 2 9 5" xfId="48454" xr:uid="{3C010A14-0232-4D16-AC48-FDF017F91D67}"/>
    <cellStyle name="Millares 212 3 2 9 6" xfId="55058" xr:uid="{B453D1B4-CF16-4BCC-9849-C6BF4DBE338F}"/>
    <cellStyle name="Millares 212 3 3" xfId="348" xr:uid="{7681BDB0-055F-4172-9BDE-23CA0C878433}"/>
    <cellStyle name="Millares 212 3 3 10" xfId="15251" xr:uid="{CBC62110-EB8B-4844-8870-DBA7A639329E}"/>
    <cellStyle name="Millares 212 3 3 10 2" xfId="36754" xr:uid="{391DFA67-6318-407C-9B91-2FA026A8E1D4}"/>
    <cellStyle name="Millares 212 3 3 11" xfId="21856" xr:uid="{BC12EA7F-0B82-4351-B370-657A6D96EA06}"/>
    <cellStyle name="Millares 212 3 3 12" xfId="43359" xr:uid="{8EC3F91A-91C2-415D-8171-45F21D70364D}"/>
    <cellStyle name="Millares 212 3 3 13" xfId="49963" xr:uid="{88F17255-4463-4119-B4BA-C90835CC62A3}"/>
    <cellStyle name="Millares 212 3 3 2" xfId="1296" xr:uid="{3C227BE0-9C3B-41B7-9CE0-94A2926A50B7}"/>
    <cellStyle name="Millares 212 3 3 2 2" xfId="4125" xr:uid="{C76B4EFF-7689-4A56-953E-85E0E192EFEB}"/>
    <cellStyle name="Millares 212 3 3 2 2 2" xfId="12391" xr:uid="{3CB375BD-205D-4599-AD93-3D6EC8E5A81E}"/>
    <cellStyle name="Millares 212 3 3 2 2 2 2" xfId="33894" xr:uid="{F1BD934C-8E4D-4EC8-968F-600FC58B5500}"/>
    <cellStyle name="Millares 212 3 3 2 2 3" xfId="19026" xr:uid="{5DB864BE-C8F2-447B-8E4B-89BD4C79EE67}"/>
    <cellStyle name="Millares 212 3 3 2 2 3 2" xfId="40529" xr:uid="{7C7D3520-9487-4780-8B1E-E2E1FAAC2DA1}"/>
    <cellStyle name="Millares 212 3 3 2 2 4" xfId="25631" xr:uid="{35302D02-3943-477B-B5B7-14C23600BEB1}"/>
    <cellStyle name="Millares 212 3 3 2 2 5" xfId="47134" xr:uid="{7C02AC5C-00D4-46EE-B087-45F9FB42E0D5}"/>
    <cellStyle name="Millares 212 3 3 2 2 6" xfId="53738" xr:uid="{8FE4B517-6B68-4E9A-8C80-6643C9C21085}"/>
    <cellStyle name="Millares 212 3 3 2 3" xfId="6264" xr:uid="{97781B67-2876-4C39-95B4-EAFDE4F96BC8}"/>
    <cellStyle name="Millares 212 3 3 2 3 2" xfId="14530" xr:uid="{E264C10B-AEE4-4D51-9BAF-741C6E8C4785}"/>
    <cellStyle name="Millares 212 3 3 2 3 2 2" xfId="36033" xr:uid="{98F566F2-026D-457C-B948-2B23DE68C2A2}"/>
    <cellStyle name="Millares 212 3 3 2 3 3" xfId="21165" xr:uid="{D3FC2769-C96B-4F73-A8C1-77E88CEBA591}"/>
    <cellStyle name="Millares 212 3 3 2 3 3 2" xfId="42668" xr:uid="{9DC16DE5-BD2E-46EB-8BCF-C12EA010031A}"/>
    <cellStyle name="Millares 212 3 3 2 3 4" xfId="27770" xr:uid="{FB5AB9C1-F4EE-4A23-A5DD-93B68717D6AB}"/>
    <cellStyle name="Millares 212 3 3 2 3 5" xfId="49273" xr:uid="{36E3374A-E419-4C3D-A46F-D041817FD5B7}"/>
    <cellStyle name="Millares 212 3 3 2 3 6" xfId="55877" xr:uid="{BFDA9CA1-372B-4166-BB87-6662F79398EB}"/>
    <cellStyle name="Millares 212 3 3 2 4" xfId="7905" xr:uid="{E7644C9E-A2E0-4332-8B63-C7400036184F}"/>
    <cellStyle name="Millares 212 3 3 2 4 2" xfId="29408" xr:uid="{D8CCB2E1-B44D-4D83-A07B-5F462429DAC8}"/>
    <cellStyle name="Millares 212 3 3 2 5" xfId="9562" xr:uid="{CC591BCB-D310-4529-8369-45F9D318BA11}"/>
    <cellStyle name="Millares 212 3 3 2 5 2" xfId="31065" xr:uid="{211E179E-FBAC-4D85-9E57-2484C93172AB}"/>
    <cellStyle name="Millares 212 3 3 2 6" xfId="16197" xr:uid="{9C0FAB15-3430-47EF-8DEF-90CC0BB5EAD7}"/>
    <cellStyle name="Millares 212 3 3 2 6 2" xfId="37700" xr:uid="{A01120F1-8905-4156-AE15-E1A58B477113}"/>
    <cellStyle name="Millares 212 3 3 2 7" xfId="22802" xr:uid="{9594F54D-9775-401D-B6BD-D4D50CDE5B92}"/>
    <cellStyle name="Millares 212 3 3 2 8" xfId="44305" xr:uid="{B2257424-5EFD-4D77-B48A-D7502D3F0526}"/>
    <cellStyle name="Millares 212 3 3 2 9" xfId="50909" xr:uid="{A42F4553-6CB0-4A6F-8235-11EBEEA49EDD}"/>
    <cellStyle name="Millares 212 3 3 3" xfId="1983" xr:uid="{A5C5EC51-97FF-4CC3-B4B4-FE6AE58F5EF6}"/>
    <cellStyle name="Millares 212 3 3 3 2" xfId="10249" xr:uid="{2FB474FA-4E68-4051-B6F6-C6A723B6E23D}"/>
    <cellStyle name="Millares 212 3 3 3 2 2" xfId="31752" xr:uid="{DBE46850-08E3-4F24-965F-AD27B41D4910}"/>
    <cellStyle name="Millares 212 3 3 3 3" xfId="16884" xr:uid="{118942EF-CB54-448B-9C45-3BE66BC70CED}"/>
    <cellStyle name="Millares 212 3 3 3 3 2" xfId="38387" xr:uid="{5AE9672E-B115-4FCB-B14E-05D4B88F468C}"/>
    <cellStyle name="Millares 212 3 3 3 4" xfId="23489" xr:uid="{26611C77-948C-452F-AD00-4694E091A71E}"/>
    <cellStyle name="Millares 212 3 3 3 5" xfId="44992" xr:uid="{2B056336-C80A-4F4B-93B4-8E306E107B00}"/>
    <cellStyle name="Millares 212 3 3 3 6" xfId="51596" xr:uid="{05321273-D27D-4FA9-AC8E-D313DE9E10A3}"/>
    <cellStyle name="Millares 212 3 3 4" xfId="2782" xr:uid="{4F6A087C-BB4A-459F-98DD-A4D960B6F999}"/>
    <cellStyle name="Millares 212 3 3 4 2" xfId="11048" xr:uid="{42BDE80C-EDC3-4A56-8EDD-056AF955C30A}"/>
    <cellStyle name="Millares 212 3 3 4 2 2" xfId="32551" xr:uid="{1F303279-E91E-4597-8340-621BE888A45E}"/>
    <cellStyle name="Millares 212 3 3 4 3" xfId="17683" xr:uid="{652E0EFA-23E0-4D00-A1D0-82F050633341}"/>
    <cellStyle name="Millares 212 3 3 4 3 2" xfId="39186" xr:uid="{102A78C8-D9C7-4E30-9100-9AE904C1D96E}"/>
    <cellStyle name="Millares 212 3 3 4 4" xfId="24288" xr:uid="{792703DB-5D5D-4DE2-ADE2-CA74B0715D2A}"/>
    <cellStyle name="Millares 212 3 3 4 5" xfId="45791" xr:uid="{892A71CA-3019-42EF-94B7-CB65B10CE866}"/>
    <cellStyle name="Millares 212 3 3 4 6" xfId="52395" xr:uid="{1F2DFB8C-2D59-4370-AE35-7DDB232A3DBD}"/>
    <cellStyle name="Millares 212 3 3 5" xfId="3179" xr:uid="{42A51E23-83D5-41D4-959D-13C3B8DFF4AE}"/>
    <cellStyle name="Millares 212 3 3 5 2" xfId="11445" xr:uid="{A5004037-98E6-449A-9F29-237A7098F876}"/>
    <cellStyle name="Millares 212 3 3 5 2 2" xfId="32948" xr:uid="{C310AFDB-C939-49EF-BD64-616232E43E3F}"/>
    <cellStyle name="Millares 212 3 3 5 3" xfId="18080" xr:uid="{045ECE40-6E7C-4A5B-B7E6-9AE599B71858}"/>
    <cellStyle name="Millares 212 3 3 5 3 2" xfId="39583" xr:uid="{0B9900F4-3EE4-4855-9030-14DA2308CB1A}"/>
    <cellStyle name="Millares 212 3 3 5 4" xfId="24685" xr:uid="{9275E4A0-81A6-4893-94B5-6AD1B6AD6F81}"/>
    <cellStyle name="Millares 212 3 3 5 5" xfId="46188" xr:uid="{261DCA11-8269-427E-93FE-D6F8EDEB15EA}"/>
    <cellStyle name="Millares 212 3 3 5 6" xfId="52792" xr:uid="{931CA11D-F0AA-4F59-B3EF-2749BDEE5BDC}"/>
    <cellStyle name="Millares 212 3 3 6" xfId="4926" xr:uid="{E280BBFB-935F-4ACD-B4A2-7E23BC50A10F}"/>
    <cellStyle name="Millares 212 3 3 6 2" xfId="13192" xr:uid="{B4F92C95-D3D4-46E6-B15F-D00CE049AA07}"/>
    <cellStyle name="Millares 212 3 3 6 2 2" xfId="34695" xr:uid="{B731687F-6686-4E59-8CED-6D730E8FF41A}"/>
    <cellStyle name="Millares 212 3 3 6 3" xfId="19827" xr:uid="{273892CF-453A-4D9F-B3E3-B67B59266FC2}"/>
    <cellStyle name="Millares 212 3 3 6 3 2" xfId="41330" xr:uid="{AB12BF9F-B905-451D-B076-0F6F78454523}"/>
    <cellStyle name="Millares 212 3 3 6 4" xfId="26432" xr:uid="{D377597A-0326-4B5A-8928-89C12E60D4C7}"/>
    <cellStyle name="Millares 212 3 3 6 5" xfId="47935" xr:uid="{FDC9A20A-6588-4463-8830-C5AA27969ECC}"/>
    <cellStyle name="Millares 212 3 3 6 6" xfId="54539" xr:uid="{7783BA2A-067D-43D0-ADA8-EE8A7B576E37}"/>
    <cellStyle name="Millares 212 3 3 7" xfId="5318" xr:uid="{DB72DAAA-0598-4470-8139-AA3BAC362F7C}"/>
    <cellStyle name="Millares 212 3 3 7 2" xfId="13584" xr:uid="{68117403-63B0-4151-9D81-A96208D10EB5}"/>
    <cellStyle name="Millares 212 3 3 7 2 2" xfId="35087" xr:uid="{344BEA35-7F58-49B8-9EC1-BB03E5B7DC70}"/>
    <cellStyle name="Millares 212 3 3 7 3" xfId="20219" xr:uid="{12759CCB-96C4-418A-B7AF-B4695D5D4D6B}"/>
    <cellStyle name="Millares 212 3 3 7 3 2" xfId="41722" xr:uid="{76E7C892-EF18-4026-81DF-71014A69B0F2}"/>
    <cellStyle name="Millares 212 3 3 7 4" xfId="26824" xr:uid="{0D442D78-4E5B-419A-A0E4-C5DCA3211B15}"/>
    <cellStyle name="Millares 212 3 3 7 5" xfId="48327" xr:uid="{35EED160-7517-491A-B766-3C6FC7E78CD7}"/>
    <cellStyle name="Millares 212 3 3 7 6" xfId="54931" xr:uid="{1C81F19E-7A9E-4191-BD7F-80821D4652AC}"/>
    <cellStyle name="Millares 212 3 3 8" xfId="6959" xr:uid="{4736CA50-5E00-4FC1-ACDD-4CC90421864F}"/>
    <cellStyle name="Millares 212 3 3 8 2" xfId="28462" xr:uid="{979285D4-61CF-4787-A039-FF444422E360}"/>
    <cellStyle name="Millares 212 3 3 9" xfId="8615" xr:uid="{0EB99AE1-A8D7-4E9A-91A1-F5040926EF15}"/>
    <cellStyle name="Millares 212 3 3 9 2" xfId="30118" xr:uid="{64623BC2-4D0F-48D2-BC34-1518AA4FA4C8}"/>
    <cellStyle name="Millares 212 3 4" xfId="632" xr:uid="{570BE072-DC38-4A6F-8D3A-1B7AB63B6C4C}"/>
    <cellStyle name="Millares 212 3 4 10" xfId="43641" xr:uid="{03C40EC2-B1A7-443B-A876-310424A15314}"/>
    <cellStyle name="Millares 212 3 4 11" xfId="50245" xr:uid="{DEC4EFAF-49BE-474A-9D85-4E948B6E990F}"/>
    <cellStyle name="Millares 212 3 4 2" xfId="1578" xr:uid="{6B4089C3-09B2-4AEF-9A44-B182830CDBE2}"/>
    <cellStyle name="Millares 212 3 4 2 2" xfId="4407" xr:uid="{181829C5-592B-45B6-9162-A8E986C769F2}"/>
    <cellStyle name="Millares 212 3 4 2 2 2" xfId="12673" xr:uid="{3EC20BDF-E8F6-40A4-BB5C-B0B2AF219E7E}"/>
    <cellStyle name="Millares 212 3 4 2 2 2 2" xfId="34176" xr:uid="{D6CB2AAE-EB2B-4AA1-AC37-87DACC6DDA6A}"/>
    <cellStyle name="Millares 212 3 4 2 2 3" xfId="19308" xr:uid="{5AB6420A-EBC4-4018-AD17-E381CE59DD4A}"/>
    <cellStyle name="Millares 212 3 4 2 2 3 2" xfId="40811" xr:uid="{3BCC273A-C42A-4295-B3EA-B64A425AF3C8}"/>
    <cellStyle name="Millares 212 3 4 2 2 4" xfId="25913" xr:uid="{83F35FEF-5E40-42FF-BD54-F7DB72D66A33}"/>
    <cellStyle name="Millares 212 3 4 2 2 5" xfId="47416" xr:uid="{A7B22836-A10A-42C2-AC8E-8C5521851997}"/>
    <cellStyle name="Millares 212 3 4 2 2 6" xfId="54020" xr:uid="{F459A924-438A-4953-9622-376C22A2552A}"/>
    <cellStyle name="Millares 212 3 4 2 3" xfId="6546" xr:uid="{3B012BE8-44B7-4A6E-87D3-DCEFB56451FE}"/>
    <cellStyle name="Millares 212 3 4 2 3 2" xfId="14812" xr:uid="{1A930A5A-7D0A-4A0F-96AE-059286EC999C}"/>
    <cellStyle name="Millares 212 3 4 2 3 2 2" xfId="36315" xr:uid="{EB8BBA70-4DC3-48C3-BB90-4672DD3DD28E}"/>
    <cellStyle name="Millares 212 3 4 2 3 3" xfId="21447" xr:uid="{ED241A47-722F-4A76-AAEA-B160D4BBEBD9}"/>
    <cellStyle name="Millares 212 3 4 2 3 3 2" xfId="42950" xr:uid="{6E76821F-308E-4DDF-986E-B007892D37B0}"/>
    <cellStyle name="Millares 212 3 4 2 3 4" xfId="28052" xr:uid="{280B6025-657E-4FD9-AEE8-059DA30BC285}"/>
    <cellStyle name="Millares 212 3 4 2 3 5" xfId="49555" xr:uid="{C00306B6-DE01-45D7-B9B7-E3F7F8C75E5D}"/>
    <cellStyle name="Millares 212 3 4 2 3 6" xfId="56159" xr:uid="{76CE1CEC-1254-466A-ADB3-B65AE82BF046}"/>
    <cellStyle name="Millares 212 3 4 2 4" xfId="8187" xr:uid="{EB360828-35ED-43C9-B9C4-F63D5444BDA1}"/>
    <cellStyle name="Millares 212 3 4 2 4 2" xfId="29690" xr:uid="{6B7E191D-4F4F-45B7-97F9-78E50930EB4C}"/>
    <cellStyle name="Millares 212 3 4 2 5" xfId="9844" xr:uid="{51C3E7EB-ECAF-4395-9749-C2D2444D620C}"/>
    <cellStyle name="Millares 212 3 4 2 5 2" xfId="31347" xr:uid="{EF153EDB-8736-4C49-9A35-BA45F34CEFE4}"/>
    <cellStyle name="Millares 212 3 4 2 6" xfId="16479" xr:uid="{8830A881-D219-469B-A55D-3E4D990F5EC7}"/>
    <cellStyle name="Millares 212 3 4 2 6 2" xfId="37982" xr:uid="{A5EA54E9-B467-4DD0-ACD6-B4466A9D63A0}"/>
    <cellStyle name="Millares 212 3 4 2 7" xfId="23084" xr:uid="{F8E8846D-03CE-44DC-801E-759F8C4AC2C0}"/>
    <cellStyle name="Millares 212 3 4 2 8" xfId="44587" xr:uid="{32D5BC53-65F7-4C6B-AAE1-1B2D14859BD6}"/>
    <cellStyle name="Millares 212 3 4 2 9" xfId="51191" xr:uid="{AB640D3E-05EC-4F21-AFD7-82DC85D10EF1}"/>
    <cellStyle name="Millares 212 3 4 3" xfId="2265" xr:uid="{74ECA6BE-D096-4B31-B754-FAADDE018602}"/>
    <cellStyle name="Millares 212 3 4 3 2" xfId="10531" xr:uid="{5430310C-6138-43B6-9F98-BCEE37E42372}"/>
    <cellStyle name="Millares 212 3 4 3 2 2" xfId="32034" xr:uid="{3A27A6E3-12BB-47BB-91CB-DB617C4D1DC0}"/>
    <cellStyle name="Millares 212 3 4 3 3" xfId="17166" xr:uid="{B5430453-D3C8-4D42-8D07-2816DCB52086}"/>
    <cellStyle name="Millares 212 3 4 3 3 2" xfId="38669" xr:uid="{A753F420-FDD6-4BB3-BA60-1F6FCA1C084E}"/>
    <cellStyle name="Millares 212 3 4 3 4" xfId="23771" xr:uid="{AA5EAD31-3277-4526-A5B9-76EE50C0876D}"/>
    <cellStyle name="Millares 212 3 4 3 5" xfId="45274" xr:uid="{48AC1D66-C5AF-430B-BE12-9A1E54498C56}"/>
    <cellStyle name="Millares 212 3 4 3 6" xfId="51878" xr:uid="{F9713CC3-5B6F-4E39-B360-0B3943DA156B}"/>
    <cellStyle name="Millares 212 3 4 4" xfId="3461" xr:uid="{B0255646-6B63-496D-9ECB-9055F0229F4F}"/>
    <cellStyle name="Millares 212 3 4 4 2" xfId="11727" xr:uid="{45345A0A-D0C7-491F-BC92-5DCCEB286947}"/>
    <cellStyle name="Millares 212 3 4 4 2 2" xfId="33230" xr:uid="{79C384EC-A143-44D0-BC62-1D81D260F2A0}"/>
    <cellStyle name="Millares 212 3 4 4 3" xfId="18362" xr:uid="{A1908679-DC3C-4C81-9451-F7A0D47D2CB8}"/>
    <cellStyle name="Millares 212 3 4 4 3 2" xfId="39865" xr:uid="{E9143058-677C-4B3C-8D65-B12A19DF84E5}"/>
    <cellStyle name="Millares 212 3 4 4 4" xfId="24967" xr:uid="{0E37CFE1-E761-441F-94F1-238FA1CADCA6}"/>
    <cellStyle name="Millares 212 3 4 4 5" xfId="46470" xr:uid="{FE501617-A8B6-4A73-967C-7A0BBE63A59C}"/>
    <cellStyle name="Millares 212 3 4 4 6" xfId="53074" xr:uid="{5F18916D-01B1-433A-9D07-BC02E34B99E7}"/>
    <cellStyle name="Millares 212 3 4 5" xfId="5600" xr:uid="{FC5038A4-4057-4487-A7F1-023C383B5F01}"/>
    <cellStyle name="Millares 212 3 4 5 2" xfId="13866" xr:uid="{26AE827E-9B0C-4468-897B-317713B79975}"/>
    <cellStyle name="Millares 212 3 4 5 2 2" xfId="35369" xr:uid="{9BE06E78-1ED9-4B13-BCDD-DAF1FBD44FAF}"/>
    <cellStyle name="Millares 212 3 4 5 3" xfId="20501" xr:uid="{BFE96219-DF31-4450-9978-00286C75C124}"/>
    <cellStyle name="Millares 212 3 4 5 3 2" xfId="42004" xr:uid="{F27146CF-84A1-425F-A553-798930A35FD1}"/>
    <cellStyle name="Millares 212 3 4 5 4" xfId="27106" xr:uid="{E71B6B2F-7665-4BC1-A818-1BDF17FE7463}"/>
    <cellStyle name="Millares 212 3 4 5 5" xfId="48609" xr:uid="{6D5F939D-C8B8-4117-8637-0D2B0049EAC5}"/>
    <cellStyle name="Millares 212 3 4 5 6" xfId="55213" xr:uid="{CEA01300-D20B-4B99-9BE4-EAD2A36C964E}"/>
    <cellStyle name="Millares 212 3 4 6" xfId="7241" xr:uid="{CEB45064-C607-4579-9682-3E722AF97C16}"/>
    <cellStyle name="Millares 212 3 4 6 2" xfId="28744" xr:uid="{FAE0880C-291A-42CC-AB6B-2DA2A08B7F41}"/>
    <cellStyle name="Millares 212 3 4 7" xfId="8898" xr:uid="{E5A36F51-4517-45D2-A314-BD69C81A5CAD}"/>
    <cellStyle name="Millares 212 3 4 7 2" xfId="30401" xr:uid="{F8507027-64B5-4A4F-ADC0-602C76201641}"/>
    <cellStyle name="Millares 212 3 4 8" xfId="15533" xr:uid="{4CC0B550-6ECE-4898-8103-A85D03E30D70}"/>
    <cellStyle name="Millares 212 3 4 8 2" xfId="37036" xr:uid="{920F5C6F-6E26-4CB7-8448-EC6BEB0BEEF9}"/>
    <cellStyle name="Millares 212 3 4 9" xfId="22138" xr:uid="{854CC138-862B-42F8-98FE-EF781DF28F45}"/>
    <cellStyle name="Millares 212 3 5" xfId="900" xr:uid="{7EA36C6B-D72D-4710-B5F7-38D8BB51FDDF}"/>
    <cellStyle name="Millares 212 3 5 2" xfId="3729" xr:uid="{842A3EEF-8E1E-4950-8282-BDC0035E7B5B}"/>
    <cellStyle name="Millares 212 3 5 2 2" xfId="11995" xr:uid="{F878EDAD-BB0F-4C9F-97BA-5D37105AF5E9}"/>
    <cellStyle name="Millares 212 3 5 2 2 2" xfId="33498" xr:uid="{50A251C3-02F3-4218-9C2A-5D97F45C7880}"/>
    <cellStyle name="Millares 212 3 5 2 3" xfId="18630" xr:uid="{51F9A592-7EA8-40BB-BEDD-A18D64200697}"/>
    <cellStyle name="Millares 212 3 5 2 3 2" xfId="40133" xr:uid="{130B7681-FFBF-4118-A18A-CF545DDBDB5C}"/>
    <cellStyle name="Millares 212 3 5 2 4" xfId="25235" xr:uid="{2FD05F8A-0F8D-467C-A06E-2E89132D1D6D}"/>
    <cellStyle name="Millares 212 3 5 2 5" xfId="46738" xr:uid="{04CB9FB3-3000-4853-9417-E95D22A83382}"/>
    <cellStyle name="Millares 212 3 5 2 6" xfId="53342" xr:uid="{4AF65BD0-46DD-4B32-B104-88F8C68CEDD2}"/>
    <cellStyle name="Millares 212 3 5 3" xfId="5868" xr:uid="{6DD9B6BF-BC0D-4E54-9168-3186CBD1C5A6}"/>
    <cellStyle name="Millares 212 3 5 3 2" xfId="14134" xr:uid="{6AA0DC7B-A01B-4D45-8930-413AA6ABD056}"/>
    <cellStyle name="Millares 212 3 5 3 2 2" xfId="35637" xr:uid="{1CB339B7-69B3-476F-811C-6BDD74A2A195}"/>
    <cellStyle name="Millares 212 3 5 3 3" xfId="20769" xr:uid="{2805A99E-0AEE-48BA-9CD8-1C0A0550A1CC}"/>
    <cellStyle name="Millares 212 3 5 3 3 2" xfId="42272" xr:uid="{8D49B567-AFBE-404E-B6C5-9192434CB04E}"/>
    <cellStyle name="Millares 212 3 5 3 4" xfId="27374" xr:uid="{60A758BE-5ECD-4FF4-BC07-E7DFE4CB8666}"/>
    <cellStyle name="Millares 212 3 5 3 5" xfId="48877" xr:uid="{8632D1F6-7D10-4ECB-BCD0-12A96162FD9F}"/>
    <cellStyle name="Millares 212 3 5 3 6" xfId="55481" xr:uid="{E762FA22-084D-4470-8DC9-E26FEDF8A2AC}"/>
    <cellStyle name="Millares 212 3 5 4" xfId="7509" xr:uid="{64B53A32-03F4-494B-BF35-079067FE5DF3}"/>
    <cellStyle name="Millares 212 3 5 4 2" xfId="29012" xr:uid="{ECA1A657-0585-456E-BA4B-6FA065E5B15C}"/>
    <cellStyle name="Millares 212 3 5 5" xfId="9166" xr:uid="{6249E7C2-140C-49F5-BAC2-4A2458820E6F}"/>
    <cellStyle name="Millares 212 3 5 5 2" xfId="30669" xr:uid="{CBB72784-CC40-425F-AF67-F070255C139E}"/>
    <cellStyle name="Millares 212 3 5 6" xfId="15801" xr:uid="{B0E451B8-7875-4400-BDD5-962019E9BA43}"/>
    <cellStyle name="Millares 212 3 5 6 2" xfId="37304" xr:uid="{3E48E667-363A-4278-B5C4-197535672838}"/>
    <cellStyle name="Millares 212 3 5 7" xfId="22406" xr:uid="{168EFAD7-DC9A-4A64-93A9-6A86D0FC4062}"/>
    <cellStyle name="Millares 212 3 5 8" xfId="43909" xr:uid="{56611275-D144-431F-99CF-B429AC27BE92}"/>
    <cellStyle name="Millares 212 3 5 9" xfId="50513" xr:uid="{7305BB59-9A65-44D7-AB1A-09E32543F9C5}"/>
    <cellStyle name="Millares 212 3 6" xfId="1161" xr:uid="{7EFA75B5-33AE-40CC-AFE1-9D1B833569CD}"/>
    <cellStyle name="Millares 212 3 6 2" xfId="3990" xr:uid="{51AC76A5-7553-4E66-AA7C-30DE2C1FE856}"/>
    <cellStyle name="Millares 212 3 6 2 2" xfId="12256" xr:uid="{BDA2C994-C49E-4343-A34B-B5C446F25C89}"/>
    <cellStyle name="Millares 212 3 6 2 2 2" xfId="33759" xr:uid="{0DAF6A91-045D-4338-B97D-4DAC26A4E8EF}"/>
    <cellStyle name="Millares 212 3 6 2 3" xfId="18891" xr:uid="{982B8F22-33FC-4CD5-808F-13E00B5C374C}"/>
    <cellStyle name="Millares 212 3 6 2 3 2" xfId="40394" xr:uid="{5F3A3511-4AA6-4AFF-8E4E-18F09316C4D4}"/>
    <cellStyle name="Millares 212 3 6 2 4" xfId="25496" xr:uid="{AADA1318-9C59-4564-8181-F3D1C3D4BA56}"/>
    <cellStyle name="Millares 212 3 6 2 5" xfId="46999" xr:uid="{14E7EE1F-512A-4E5D-A8D3-DD61A5964847}"/>
    <cellStyle name="Millares 212 3 6 2 6" xfId="53603" xr:uid="{6B2767BB-4940-4E9F-A089-453EBA1084F5}"/>
    <cellStyle name="Millares 212 3 6 3" xfId="6129" xr:uid="{609B6ED6-6ECE-45A4-A5CA-DF9D2356D230}"/>
    <cellStyle name="Millares 212 3 6 3 2" xfId="14395" xr:uid="{634463FC-D0F3-4EDE-AE87-33A68F885039}"/>
    <cellStyle name="Millares 212 3 6 3 2 2" xfId="35898" xr:uid="{5B27F2E6-BA37-4CBF-B521-5AF6D5764877}"/>
    <cellStyle name="Millares 212 3 6 3 3" xfId="21030" xr:uid="{7E9EE304-41F8-40DA-AF44-497FF4CA76ED}"/>
    <cellStyle name="Millares 212 3 6 3 3 2" xfId="42533" xr:uid="{D24D3A0B-3994-4C74-8C1F-B9289C1F0C56}"/>
    <cellStyle name="Millares 212 3 6 3 4" xfId="27635" xr:uid="{E8226B05-DC4A-4803-A53F-360ABD6594CE}"/>
    <cellStyle name="Millares 212 3 6 3 5" xfId="49138" xr:uid="{7B0441CC-328D-4C7C-8E33-604B41037D29}"/>
    <cellStyle name="Millares 212 3 6 3 6" xfId="55742" xr:uid="{570242FC-90BD-4C3A-ADC7-60D602887D5A}"/>
    <cellStyle name="Millares 212 3 6 4" xfId="7770" xr:uid="{630C0898-6467-437D-8C3C-16DDA934A997}"/>
    <cellStyle name="Millares 212 3 6 4 2" xfId="29273" xr:uid="{5B913B96-F498-4D1B-9848-CF68853BA11E}"/>
    <cellStyle name="Millares 212 3 6 5" xfId="9427" xr:uid="{7298754D-26C5-4AB0-9E6A-2E33EBD4E584}"/>
    <cellStyle name="Millares 212 3 6 5 2" xfId="30930" xr:uid="{5778F419-25A2-422B-8FB6-019116ABFCA7}"/>
    <cellStyle name="Millares 212 3 6 6" xfId="16062" xr:uid="{42FEE29D-2E55-4BE6-8CF3-8BC4E8A8336C}"/>
    <cellStyle name="Millares 212 3 6 6 2" xfId="37565" xr:uid="{A42B7AC2-CAE2-4619-B454-4860E5C69353}"/>
    <cellStyle name="Millares 212 3 6 7" xfId="22667" xr:uid="{3B484A64-BA16-48BC-AB11-F3A02F0E4D9C}"/>
    <cellStyle name="Millares 212 3 6 8" xfId="44170" xr:uid="{6D5C33BE-011F-47E4-BB87-60760325172A}"/>
    <cellStyle name="Millares 212 3 6 9" xfId="50774" xr:uid="{3964F8FA-D440-43C8-93CB-962E53E9FF91}"/>
    <cellStyle name="Millares 212 3 7" xfId="1849" xr:uid="{8E294A8A-8078-4293-872C-B0DB9E5116C1}"/>
    <cellStyle name="Millares 212 3 7 2" xfId="10115" xr:uid="{FE252272-D480-4EFA-A2C0-82490C5E8E35}"/>
    <cellStyle name="Millares 212 3 7 2 2" xfId="31618" xr:uid="{E0BE8CDF-97D7-4BA2-8E93-CC8E6400045B}"/>
    <cellStyle name="Millares 212 3 7 3" xfId="16750" xr:uid="{479001C6-82E6-45EE-8936-D1CEBCD8F983}"/>
    <cellStyle name="Millares 212 3 7 3 2" xfId="38253" xr:uid="{5C75B40F-A9B0-4A41-9DE7-BACB1902E7B7}"/>
    <cellStyle name="Millares 212 3 7 4" xfId="23355" xr:uid="{900B85C4-C997-40F9-8D0C-97818AF3477F}"/>
    <cellStyle name="Millares 212 3 7 5" xfId="44858" xr:uid="{AD2F74AF-7DCC-47A8-8848-441424039951}"/>
    <cellStyle name="Millares 212 3 7 6" xfId="51462" xr:uid="{CE43FC8F-8312-4054-B3FE-F1BC56D4C08A}"/>
    <cellStyle name="Millares 212 3 8" xfId="2534" xr:uid="{965CA41B-7A88-4085-8356-F4ABDD0015A9}"/>
    <cellStyle name="Millares 212 3 8 2" xfId="10800" xr:uid="{2FA02007-1866-4D9F-A774-D22CEC2D7C32}"/>
    <cellStyle name="Millares 212 3 8 2 2" xfId="32303" xr:uid="{D65818B2-6289-4566-B76E-50EEC6C5EEDD}"/>
    <cellStyle name="Millares 212 3 8 3" xfId="17435" xr:uid="{1FA8C072-B36C-4D26-BD45-6EC020470365}"/>
    <cellStyle name="Millares 212 3 8 3 2" xfId="38938" xr:uid="{F7867088-8C5C-4F13-9403-990F800355FF}"/>
    <cellStyle name="Millares 212 3 8 4" xfId="24040" xr:uid="{C8799F75-F15C-4342-B7A8-5F6523DAAED0}"/>
    <cellStyle name="Millares 212 3 8 5" xfId="45543" xr:uid="{CE362946-D2EB-4798-9176-FB4E79CDABCA}"/>
    <cellStyle name="Millares 212 3 8 6" xfId="52147" xr:uid="{D6598C2A-D5F0-4276-A628-DD7A63D7D073}"/>
    <cellStyle name="Millares 212 3 9" xfId="3045" xr:uid="{A7592598-099E-4DCD-972C-1D6F5265364A}"/>
    <cellStyle name="Millares 212 3 9 2" xfId="11311" xr:uid="{F83DE3DA-581B-4DF3-BA57-F2B33E32E19F}"/>
    <cellStyle name="Millares 212 3 9 2 2" xfId="32814" xr:uid="{32AC4F72-0C68-47C9-9B8E-045093678C15}"/>
    <cellStyle name="Millares 212 3 9 3" xfId="17946" xr:uid="{77F67CA7-6680-4AC1-BF8D-01DBF1B2B4F9}"/>
    <cellStyle name="Millares 212 3 9 3 2" xfId="39449" xr:uid="{BF444345-FDF0-41F5-A07D-751FE7BCE42F}"/>
    <cellStyle name="Millares 212 3 9 4" xfId="24551" xr:uid="{AA92BD1C-AFEB-41EE-8A70-C0CD1CEA5E0B}"/>
    <cellStyle name="Millares 212 3 9 5" xfId="46054" xr:uid="{2D2D7429-94C3-4E62-9AF5-81A9B6ABF6D0}"/>
    <cellStyle name="Millares 212 3 9 6" xfId="52658" xr:uid="{DCBD3086-5ED0-45DE-A48B-896D79366CE8}"/>
    <cellStyle name="Millares 212 4" xfId="202" xr:uid="{13960FBB-F7D0-40C9-9DCB-340588711988}"/>
    <cellStyle name="Millares 212 4 10" xfId="4721" xr:uid="{89EFD798-F11D-4543-AD68-B79A0C0988C0}"/>
    <cellStyle name="Millares 212 4 10 2" xfId="12987" xr:uid="{6906328A-441B-4A4A-BCC8-5E5EE2686CC1}"/>
    <cellStyle name="Millares 212 4 10 2 2" xfId="34490" xr:uid="{5B177818-4C6B-4A0B-9B8C-C2A5FA646C15}"/>
    <cellStyle name="Millares 212 4 10 3" xfId="19622" xr:uid="{EEC79645-421D-4429-94B2-6C8E5184DDB8}"/>
    <cellStyle name="Millares 212 4 10 3 2" xfId="41125" xr:uid="{4CD0E0BE-10D0-48B2-A700-1F77D9A11E38}"/>
    <cellStyle name="Millares 212 4 10 4" xfId="26227" xr:uid="{DF5BDB16-EDA5-47CA-8FAF-4936D121CB80}"/>
    <cellStyle name="Millares 212 4 10 5" xfId="47730" xr:uid="{43BBA36A-BEBC-44FF-B6DD-B5B9E59C51F7}"/>
    <cellStyle name="Millares 212 4 10 6" xfId="54334" xr:uid="{7C8C1150-C837-40C5-AB5C-C3D937DBA48B}"/>
    <cellStyle name="Millares 212 4 11" xfId="5224" xr:uid="{D5119015-FB27-4B64-891A-EE9E85438825}"/>
    <cellStyle name="Millares 212 4 11 2" xfId="13490" xr:uid="{9545C490-9884-4460-A9AE-0BAE6EF95DA3}"/>
    <cellStyle name="Millares 212 4 11 2 2" xfId="34993" xr:uid="{B9ED3777-BAED-492C-B70C-88FBC4AA2576}"/>
    <cellStyle name="Millares 212 4 11 3" xfId="20125" xr:uid="{24FBC44C-252E-4021-B903-58C462E616E6}"/>
    <cellStyle name="Millares 212 4 11 3 2" xfId="41628" xr:uid="{EFE18BFD-4411-429F-9AD8-82E419202C92}"/>
    <cellStyle name="Millares 212 4 11 4" xfId="26730" xr:uid="{F3A495EF-108C-461A-B0CA-B2BD2CFE674A}"/>
    <cellStyle name="Millares 212 4 11 5" xfId="48233" xr:uid="{95E9EFDC-4753-4132-A26B-2212AFDD1EA5}"/>
    <cellStyle name="Millares 212 4 11 6" xfId="54837" xr:uid="{A8A8EA4E-0A62-4204-889A-8D5B67276752}"/>
    <cellStyle name="Millares 212 4 12" xfId="6865" xr:uid="{47BDDAF1-77F5-41A2-9DA6-5C4E0D5350DD}"/>
    <cellStyle name="Millares 212 4 12 2" xfId="28368" xr:uid="{237AD5C2-976F-4555-9EF5-5C112FD23F3F}"/>
    <cellStyle name="Millares 212 4 13" xfId="8519" xr:uid="{F316B84C-45CB-404F-B900-BC00BF54C8A7}"/>
    <cellStyle name="Millares 212 4 13 2" xfId="30022" xr:uid="{15B6C2A0-0E7D-4777-9311-24C26AAB6D8C}"/>
    <cellStyle name="Millares 212 4 14" xfId="15158" xr:uid="{01E65CAA-A760-4442-8D60-49CB52E02FE0}"/>
    <cellStyle name="Millares 212 4 14 2" xfId="36661" xr:uid="{71EE4227-29C8-4E35-AB60-BAADBE2B5252}"/>
    <cellStyle name="Millares 212 4 15" xfId="21763" xr:uid="{BB4AE908-CC76-4DAE-B08A-815C0A41BFFB}"/>
    <cellStyle name="Millares 212 4 16" xfId="43266" xr:uid="{9DCCE273-6A27-4566-BE4A-21BFF4344B76}"/>
    <cellStyle name="Millares 212 4 17" xfId="49870" xr:uid="{F018FB4C-440B-47B3-BA45-41E87C88BBA3}"/>
    <cellStyle name="Millares 212 4 2" xfId="517" xr:uid="{D2BF327B-F731-467F-8703-ADF1D46931D2}"/>
    <cellStyle name="Millares 212 4 2 10" xfId="7128" xr:uid="{AC48F670-16CA-4A64-8E3E-0C7710CA4E07}"/>
    <cellStyle name="Millares 212 4 2 10 2" xfId="28631" xr:uid="{379CDEEC-40EC-44CC-A68B-C814F0A4CB5D}"/>
    <cellStyle name="Millares 212 4 2 11" xfId="8784" xr:uid="{856425F7-5D67-407D-84CE-ADDED0523840}"/>
    <cellStyle name="Millares 212 4 2 11 2" xfId="30287" xr:uid="{A3214C19-1384-4B9B-B96A-28FEC3CA1932}"/>
    <cellStyle name="Millares 212 4 2 12" xfId="15420" xr:uid="{8DC2B702-27E7-49BD-A827-70B58649A9E1}"/>
    <cellStyle name="Millares 212 4 2 12 2" xfId="36923" xr:uid="{E9A17B05-8EE7-4846-91D8-C2F8F174E54C}"/>
    <cellStyle name="Millares 212 4 2 13" xfId="22025" xr:uid="{E8ECFB34-E1A6-4EA2-BD01-384AE3F9706F}"/>
    <cellStyle name="Millares 212 4 2 14" xfId="43528" xr:uid="{8FD19992-6C2F-40C0-8586-DAA01636680B}"/>
    <cellStyle name="Millares 212 4 2 15" xfId="50132" xr:uid="{17A04508-01B6-449C-AECF-DE6E576DBA07}"/>
    <cellStyle name="Millares 212 4 2 2" xfId="799" xr:uid="{ACDFD8B3-8AA5-41A5-8DF9-1F16B4CBCE83}"/>
    <cellStyle name="Millares 212 4 2 2 10" xfId="15700" xr:uid="{DF5FC7EF-6B74-471E-9E8E-31F78190FC07}"/>
    <cellStyle name="Millares 212 4 2 2 10 2" xfId="37203" xr:uid="{E471E2FB-6885-4BCB-85ED-1331286271A2}"/>
    <cellStyle name="Millares 212 4 2 2 11" xfId="22305" xr:uid="{1177B3EF-5A45-481B-A284-0FCFA9CCF9A3}"/>
    <cellStyle name="Millares 212 4 2 2 12" xfId="43808" xr:uid="{617EAFA4-80A0-4BC0-A2F5-4330813F8174}"/>
    <cellStyle name="Millares 212 4 2 2 13" xfId="50412" xr:uid="{D3D0E79A-168D-413F-BB82-3531DBDF659F}"/>
    <cellStyle name="Millares 212 4 2 2 2" xfId="1745" xr:uid="{8D17EF25-63A6-4513-9C36-2A798CCEB857}"/>
    <cellStyle name="Millares 212 4 2 2 2 2" xfId="4574" xr:uid="{21D19D99-BF38-4E04-9E7A-4843A031886E}"/>
    <cellStyle name="Millares 212 4 2 2 2 2 2" xfId="12840" xr:uid="{A40952AD-63CC-47D6-A744-05BE31E1B237}"/>
    <cellStyle name="Millares 212 4 2 2 2 2 2 2" xfId="34343" xr:uid="{1F249FFF-D4AE-4836-81AC-8BFA5CC378BB}"/>
    <cellStyle name="Millares 212 4 2 2 2 2 3" xfId="19475" xr:uid="{E037C958-DCC5-4782-B05B-92C0959C0EED}"/>
    <cellStyle name="Millares 212 4 2 2 2 2 3 2" xfId="40978" xr:uid="{F6751E88-4602-48A8-A40D-8D5E9FD34149}"/>
    <cellStyle name="Millares 212 4 2 2 2 2 4" xfId="26080" xr:uid="{5EFF9306-3134-4AF6-AEB8-669D6973600B}"/>
    <cellStyle name="Millares 212 4 2 2 2 2 5" xfId="47583" xr:uid="{0D7DBC6F-72A3-485F-AD5D-7044194F7C52}"/>
    <cellStyle name="Millares 212 4 2 2 2 2 6" xfId="54187" xr:uid="{35777FF8-FA6C-40BC-A303-AE9805F7D9AE}"/>
    <cellStyle name="Millares 212 4 2 2 2 3" xfId="6713" xr:uid="{4184D941-3118-45C7-8C67-DFE6C2F19EC1}"/>
    <cellStyle name="Millares 212 4 2 2 2 3 2" xfId="14979" xr:uid="{F0A83A19-55B8-45B6-9138-CC5C92FED98D}"/>
    <cellStyle name="Millares 212 4 2 2 2 3 2 2" xfId="36482" xr:uid="{422896EE-9E3D-41F7-8C0E-ACCA91630741}"/>
    <cellStyle name="Millares 212 4 2 2 2 3 3" xfId="21614" xr:uid="{2E91BC67-3D45-4DD7-A7A8-26CF5D843FAD}"/>
    <cellStyle name="Millares 212 4 2 2 2 3 3 2" xfId="43117" xr:uid="{689B3248-D5AD-4548-8D32-6175C8AD8A5B}"/>
    <cellStyle name="Millares 212 4 2 2 2 3 4" xfId="28219" xr:uid="{752E3B14-E746-4120-BAB2-85BCF9188F2F}"/>
    <cellStyle name="Millares 212 4 2 2 2 3 5" xfId="49722" xr:uid="{FF30B3BE-BA08-4AE6-802B-4594CB1F2AE3}"/>
    <cellStyle name="Millares 212 4 2 2 2 3 6" xfId="56326" xr:uid="{3AD5F99E-D6F5-4A79-953F-51ED012DE4CC}"/>
    <cellStyle name="Millares 212 4 2 2 2 4" xfId="8354" xr:uid="{62386D82-16A2-4861-9DB7-2B6B099764C0}"/>
    <cellStyle name="Millares 212 4 2 2 2 4 2" xfId="29857" xr:uid="{2F04DBB4-1C73-4065-BBEE-77ABDEC91174}"/>
    <cellStyle name="Millares 212 4 2 2 2 5" xfId="10011" xr:uid="{ED369454-DDBD-4B8F-96EF-14F817035092}"/>
    <cellStyle name="Millares 212 4 2 2 2 5 2" xfId="31514" xr:uid="{C0B24D4F-0845-44AD-AC44-F6C03371E95E}"/>
    <cellStyle name="Millares 212 4 2 2 2 6" xfId="16646" xr:uid="{16BB41F8-261D-4610-955F-37C95EF9D2AC}"/>
    <cellStyle name="Millares 212 4 2 2 2 6 2" xfId="38149" xr:uid="{F4208896-5B3E-4957-84D8-33635854EFE0}"/>
    <cellStyle name="Millares 212 4 2 2 2 7" xfId="23251" xr:uid="{6D5C52C3-0BEE-489B-95EC-9003CAF310E9}"/>
    <cellStyle name="Millares 212 4 2 2 2 8" xfId="44754" xr:uid="{8747CB58-5643-4A00-B914-755D4FED6297}"/>
    <cellStyle name="Millares 212 4 2 2 2 9" xfId="51358" xr:uid="{A25A6525-310A-4ABC-9CBB-88CBC787E4E6}"/>
    <cellStyle name="Millares 212 4 2 2 3" xfId="2432" xr:uid="{5A12A8EC-0B00-4FA1-9222-913401F1AF3E}"/>
    <cellStyle name="Millares 212 4 2 2 3 2" xfId="10698" xr:uid="{D78A11F1-F84A-4230-8E8D-B83B9C326CAA}"/>
    <cellStyle name="Millares 212 4 2 2 3 2 2" xfId="32201" xr:uid="{B436263A-8BFD-4EF9-AD76-849C6FBD73FD}"/>
    <cellStyle name="Millares 212 4 2 2 3 3" xfId="17333" xr:uid="{32B2BA6A-420A-4688-B805-2BB0BDDAF1C5}"/>
    <cellStyle name="Millares 212 4 2 2 3 3 2" xfId="38836" xr:uid="{3D32AE95-FF34-4BFF-A803-83F0468561DE}"/>
    <cellStyle name="Millares 212 4 2 2 3 4" xfId="23938" xr:uid="{262DF9B7-9DA2-4CE4-B8DE-CEE97490AD56}"/>
    <cellStyle name="Millares 212 4 2 2 3 5" xfId="45441" xr:uid="{B63104A8-3B1B-4BA9-889F-25DEB480CAC1}"/>
    <cellStyle name="Millares 212 4 2 2 3 6" xfId="52045" xr:uid="{247F1DE1-4013-4E43-9767-2DC2AAB7F37D}"/>
    <cellStyle name="Millares 212 4 2 2 4" xfId="2949" xr:uid="{7B6A63BD-85F4-4CDD-B9C8-37180D1E9CD6}"/>
    <cellStyle name="Millares 212 4 2 2 4 2" xfId="11215" xr:uid="{8C0FE3F1-49CC-4840-A141-6AE693D94E80}"/>
    <cellStyle name="Millares 212 4 2 2 4 2 2" xfId="32718" xr:uid="{FE09FBF6-42E1-436E-B085-ED0D2B06AD6D}"/>
    <cellStyle name="Millares 212 4 2 2 4 3" xfId="17850" xr:uid="{DFF22BB9-0852-4103-B6D2-7E1069797E34}"/>
    <cellStyle name="Millares 212 4 2 2 4 3 2" xfId="39353" xr:uid="{B397F0CC-8539-4EC5-920A-4D38D3B3AF61}"/>
    <cellStyle name="Millares 212 4 2 2 4 4" xfId="24455" xr:uid="{A205AF9E-EB11-4555-9440-4DF19933CB4C}"/>
    <cellStyle name="Millares 212 4 2 2 4 5" xfId="45958" xr:uid="{76968591-E3AF-4FCD-96FC-EE47AB8979F2}"/>
    <cellStyle name="Millares 212 4 2 2 4 6" xfId="52562" xr:uid="{8D1EC5D7-A3BE-48F2-A63A-21E668821846}"/>
    <cellStyle name="Millares 212 4 2 2 5" xfId="3628" xr:uid="{8BA5CB71-7D44-488F-BA7D-A8CD53092786}"/>
    <cellStyle name="Millares 212 4 2 2 5 2" xfId="11894" xr:uid="{C9EACB81-1E54-4D16-B8DA-B48ECA948AEC}"/>
    <cellStyle name="Millares 212 4 2 2 5 2 2" xfId="33397" xr:uid="{96462EE6-BBD0-4D78-8CA3-F0BAD7A9D6EE}"/>
    <cellStyle name="Millares 212 4 2 2 5 3" xfId="18529" xr:uid="{7AB4A481-74AC-4CAA-9B82-177CF1081696}"/>
    <cellStyle name="Millares 212 4 2 2 5 3 2" xfId="40032" xr:uid="{F2B1424D-3233-4E26-B06D-07C76DBD776B}"/>
    <cellStyle name="Millares 212 4 2 2 5 4" xfId="25134" xr:uid="{35092ED0-388F-46AD-9BFC-B4E9FDAB46E5}"/>
    <cellStyle name="Millares 212 4 2 2 5 5" xfId="46637" xr:uid="{94B45C84-D787-4F4D-AF27-F6FB1438804A}"/>
    <cellStyle name="Millares 212 4 2 2 5 6" xfId="53241" xr:uid="{65450CCD-CE04-4862-ACB8-AC8273013557}"/>
    <cellStyle name="Millares 212 4 2 2 6" xfId="5093" xr:uid="{B207F04A-D2E7-421F-8EE3-66AD0CF9BFE7}"/>
    <cellStyle name="Millares 212 4 2 2 6 2" xfId="13359" xr:uid="{38FCBB1E-816D-4E0C-ACEA-AAF71142A767}"/>
    <cellStyle name="Millares 212 4 2 2 6 2 2" xfId="34862" xr:uid="{1A36E38C-F5C9-4A34-95A5-3326F5D44743}"/>
    <cellStyle name="Millares 212 4 2 2 6 3" xfId="19994" xr:uid="{29F04247-D109-45D0-8FED-4352FE271B21}"/>
    <cellStyle name="Millares 212 4 2 2 6 3 2" xfId="41497" xr:uid="{EE27150D-9DAC-45F8-A547-018D08C6A360}"/>
    <cellStyle name="Millares 212 4 2 2 6 4" xfId="26599" xr:uid="{688A9A3A-97C2-41F8-8F55-0F0C42F8E194}"/>
    <cellStyle name="Millares 212 4 2 2 6 5" xfId="48102" xr:uid="{C101F790-E7FC-4021-A2E9-1E6C5364B4A2}"/>
    <cellStyle name="Millares 212 4 2 2 6 6" xfId="54706" xr:uid="{145711C2-695F-4352-A0E9-864B0256AD4C}"/>
    <cellStyle name="Millares 212 4 2 2 7" xfId="5767" xr:uid="{7BF83A42-B9AF-47E6-94C2-7070FB8521D5}"/>
    <cellStyle name="Millares 212 4 2 2 7 2" xfId="14033" xr:uid="{9C70B5A0-FAA1-4E07-94F5-2BC03EC452A5}"/>
    <cellStyle name="Millares 212 4 2 2 7 2 2" xfId="35536" xr:uid="{50E88CFE-1FE6-481D-B0BD-1449B21F0841}"/>
    <cellStyle name="Millares 212 4 2 2 7 3" xfId="20668" xr:uid="{65A4A2EF-C9CC-46F6-BD12-5064386243E5}"/>
    <cellStyle name="Millares 212 4 2 2 7 3 2" xfId="42171" xr:uid="{8C7DC88D-0D8F-4C54-A07D-116D60158611}"/>
    <cellStyle name="Millares 212 4 2 2 7 4" xfId="27273" xr:uid="{593DB56F-17E8-45FC-B21A-8CE318A04B35}"/>
    <cellStyle name="Millares 212 4 2 2 7 5" xfId="48776" xr:uid="{87F4152A-2AE8-4002-AE32-D21110C67D06}"/>
    <cellStyle name="Millares 212 4 2 2 7 6" xfId="55380" xr:uid="{2BB3FD02-CFE8-4721-B079-68059E323284}"/>
    <cellStyle name="Millares 212 4 2 2 8" xfId="7408" xr:uid="{A1286E58-4551-492A-AF0C-AFD8F119DEA4}"/>
    <cellStyle name="Millares 212 4 2 2 8 2" xfId="28911" xr:uid="{137A6E68-D089-49D1-B491-BF19FC514FA0}"/>
    <cellStyle name="Millares 212 4 2 2 9" xfId="9065" xr:uid="{768829F6-F6CD-47F2-9679-19A47FE66DF3}"/>
    <cellStyle name="Millares 212 4 2 2 9 2" xfId="30568" xr:uid="{B0E41890-9614-48DD-88EB-6B80D93240A0}"/>
    <cellStyle name="Millares 212 4 2 3" xfId="1069" xr:uid="{E1574B99-6C7C-4E24-9ED9-19D03BFA513E}"/>
    <cellStyle name="Millares 212 4 2 3 2" xfId="3898" xr:uid="{E23C91BF-7CA8-4228-9B99-53DAFA39A903}"/>
    <cellStyle name="Millares 212 4 2 3 2 2" xfId="12164" xr:uid="{2CE240E0-9505-4648-B7AB-710B69456CD3}"/>
    <cellStyle name="Millares 212 4 2 3 2 2 2" xfId="33667" xr:uid="{B7E1DF32-7C6A-4789-A5F9-B7CCE7827FA8}"/>
    <cellStyle name="Millares 212 4 2 3 2 3" xfId="18799" xr:uid="{7AA4672C-88C1-49E6-9E4A-C8BC570A4F3C}"/>
    <cellStyle name="Millares 212 4 2 3 2 3 2" xfId="40302" xr:uid="{6D2A09EF-7551-43B6-91C1-91157AF5C4A0}"/>
    <cellStyle name="Millares 212 4 2 3 2 4" xfId="25404" xr:uid="{E8745EB5-4D32-4118-99E7-B47786B1FD62}"/>
    <cellStyle name="Millares 212 4 2 3 2 5" xfId="46907" xr:uid="{7AE7F375-90EB-42E0-99AE-E28E0D741079}"/>
    <cellStyle name="Millares 212 4 2 3 2 6" xfId="53511" xr:uid="{FFD1D8B6-AAFC-4913-9290-EFE459C5FE33}"/>
    <cellStyle name="Millares 212 4 2 3 3" xfId="6037" xr:uid="{B85A8B2D-610D-46BA-A390-8383AAEDD888}"/>
    <cellStyle name="Millares 212 4 2 3 3 2" xfId="14303" xr:uid="{B45CA358-3236-480A-9ABA-132A311C6B64}"/>
    <cellStyle name="Millares 212 4 2 3 3 2 2" xfId="35806" xr:uid="{2B9ECFC2-70EE-4613-88B3-55C8D8B44892}"/>
    <cellStyle name="Millares 212 4 2 3 3 3" xfId="20938" xr:uid="{D9469A30-1EA9-4D5C-BB83-10DA8B020015}"/>
    <cellStyle name="Millares 212 4 2 3 3 3 2" xfId="42441" xr:uid="{F26B7670-5B5C-426E-B7FA-9284A7C0AC03}"/>
    <cellStyle name="Millares 212 4 2 3 3 4" xfId="27543" xr:uid="{4AD91CF7-1889-4803-80BD-7E663C03E4A2}"/>
    <cellStyle name="Millares 212 4 2 3 3 5" xfId="49046" xr:uid="{D5229A7D-9C7C-40C6-9CD4-4D04FD1B9F17}"/>
    <cellStyle name="Millares 212 4 2 3 3 6" xfId="55650" xr:uid="{BB3C5C86-1030-4807-9906-5242B632BA3F}"/>
    <cellStyle name="Millares 212 4 2 3 4" xfId="7678" xr:uid="{BE51B6E7-5DBA-414D-852B-234BBE7A1E18}"/>
    <cellStyle name="Millares 212 4 2 3 4 2" xfId="29181" xr:uid="{07DC3A33-0A04-4F43-86F6-CB8D1E93AA85}"/>
    <cellStyle name="Millares 212 4 2 3 5" xfId="9335" xr:uid="{A6997EBA-AE1C-477C-A35F-26CF91889743}"/>
    <cellStyle name="Millares 212 4 2 3 5 2" xfId="30838" xr:uid="{FC22EEB1-1A27-4F32-A3EB-27751FFFB23D}"/>
    <cellStyle name="Millares 212 4 2 3 6" xfId="15970" xr:uid="{842E1CD5-0443-4C97-A990-713D647FB8C1}"/>
    <cellStyle name="Millares 212 4 2 3 6 2" xfId="37473" xr:uid="{B873EA3D-7E5B-4030-8801-E0768040E0F0}"/>
    <cellStyle name="Millares 212 4 2 3 7" xfId="22575" xr:uid="{2AB31041-80AD-4C6E-88E2-CD6CCEA0561E}"/>
    <cellStyle name="Millares 212 4 2 3 8" xfId="44078" xr:uid="{5B4FE593-5CDB-43A2-9FBF-0A8D24496365}"/>
    <cellStyle name="Millares 212 4 2 3 9" xfId="50682" xr:uid="{F03A7CC5-5FEC-4D37-B8F2-2BC9C137958C}"/>
    <cellStyle name="Millares 212 4 2 4" xfId="1465" xr:uid="{E80EAE6D-108A-4B2B-A92C-A2702E5819FA}"/>
    <cellStyle name="Millares 212 4 2 4 2" xfId="4294" xr:uid="{4DBF9A1B-B17A-4E68-BF22-9BBDAE755F6E}"/>
    <cellStyle name="Millares 212 4 2 4 2 2" xfId="12560" xr:uid="{E4719F9F-F0F8-48F6-BC4E-CD5AC97AF195}"/>
    <cellStyle name="Millares 212 4 2 4 2 2 2" xfId="34063" xr:uid="{48EABAB6-E365-4025-A12B-F566B07376C0}"/>
    <cellStyle name="Millares 212 4 2 4 2 3" xfId="19195" xr:uid="{BE615246-4567-4201-AC4C-BE62799FC1FA}"/>
    <cellStyle name="Millares 212 4 2 4 2 3 2" xfId="40698" xr:uid="{08AE8ABB-CB83-4426-8781-A2578DE59644}"/>
    <cellStyle name="Millares 212 4 2 4 2 4" xfId="25800" xr:uid="{D62D3187-1B95-47E3-A762-3DFF9F4818B3}"/>
    <cellStyle name="Millares 212 4 2 4 2 5" xfId="47303" xr:uid="{D57B1452-F13B-4374-95B2-527FEB1A0777}"/>
    <cellStyle name="Millares 212 4 2 4 2 6" xfId="53907" xr:uid="{355AF6AF-9207-4CA2-AEE1-EA35BE058A48}"/>
    <cellStyle name="Millares 212 4 2 4 3" xfId="6433" xr:uid="{97D184EA-FB8F-4318-86D5-A4C2010F04A7}"/>
    <cellStyle name="Millares 212 4 2 4 3 2" xfId="14699" xr:uid="{29BED7F7-3CB4-439D-9269-72EB8770CB2D}"/>
    <cellStyle name="Millares 212 4 2 4 3 2 2" xfId="36202" xr:uid="{9D2360B6-6E66-4FE0-94A7-FF449590EAD4}"/>
    <cellStyle name="Millares 212 4 2 4 3 3" xfId="21334" xr:uid="{94C8D7D7-4C50-46CC-A485-FA9C0F2597F6}"/>
    <cellStyle name="Millares 212 4 2 4 3 3 2" xfId="42837" xr:uid="{44BAC068-3926-4B47-8AD2-AE060DDD65B4}"/>
    <cellStyle name="Millares 212 4 2 4 3 4" xfId="27939" xr:uid="{F81B6B8F-C9E3-4591-8EF8-692FE3D4937E}"/>
    <cellStyle name="Millares 212 4 2 4 3 5" xfId="49442" xr:uid="{A123CCB9-7AA5-49D0-8445-6538A56B2854}"/>
    <cellStyle name="Millares 212 4 2 4 3 6" xfId="56046" xr:uid="{88BF7BC2-59C8-45D9-96EE-5443593FD064}"/>
    <cellStyle name="Millares 212 4 2 4 4" xfId="8074" xr:uid="{FD1710A4-AC34-4203-B3E5-3CA9C01FA17F}"/>
    <cellStyle name="Millares 212 4 2 4 4 2" xfId="29577" xr:uid="{95AC2D18-17A8-48E9-A551-8B5ACDA7F2F0}"/>
    <cellStyle name="Millares 212 4 2 4 5" xfId="9731" xr:uid="{C0F6A552-C032-4663-9674-07D133E0CE18}"/>
    <cellStyle name="Millares 212 4 2 4 5 2" xfId="31234" xr:uid="{E17D60BA-C7D8-4398-B7D1-ECC9B5059874}"/>
    <cellStyle name="Millares 212 4 2 4 6" xfId="16366" xr:uid="{B6770DBA-1ADC-420D-A1BE-8F9524CAD950}"/>
    <cellStyle name="Millares 212 4 2 4 6 2" xfId="37869" xr:uid="{51208341-AE04-424E-AFAA-31C1551D2CC8}"/>
    <cellStyle name="Millares 212 4 2 4 7" xfId="22971" xr:uid="{54E3816D-1B5C-44CF-83EA-C281374F40BD}"/>
    <cellStyle name="Millares 212 4 2 4 8" xfId="44474" xr:uid="{5BCC2A07-BB95-4EB2-90DE-AF7E42694F3C}"/>
    <cellStyle name="Millares 212 4 2 4 9" xfId="51078" xr:uid="{4EE3C6B7-61F0-49D7-B113-E67993F9C4BE}"/>
    <cellStyle name="Millares 212 4 2 5" xfId="2152" xr:uid="{704B68C2-5726-459B-84B6-659AC3C87B0E}"/>
    <cellStyle name="Millares 212 4 2 5 2" xfId="10418" xr:uid="{438B2141-7946-49AB-8079-6E5A95782DD6}"/>
    <cellStyle name="Millares 212 4 2 5 2 2" xfId="31921" xr:uid="{DF357707-FA42-44AE-B1EB-7EBD768E25B5}"/>
    <cellStyle name="Millares 212 4 2 5 3" xfId="17053" xr:uid="{2B0F3F27-E70F-4B01-9CCD-AD032EC35CE2}"/>
    <cellStyle name="Millares 212 4 2 5 3 2" xfId="38556" xr:uid="{D154C0F3-B05E-4FD7-A883-86AAB2B56D3C}"/>
    <cellStyle name="Millares 212 4 2 5 4" xfId="23658" xr:uid="{223B7663-DDE5-4608-B5F6-48BD03E10A57}"/>
    <cellStyle name="Millares 212 4 2 5 5" xfId="45161" xr:uid="{B22A97A8-7105-4732-A115-67C80EB305B3}"/>
    <cellStyle name="Millares 212 4 2 5 6" xfId="51765" xr:uid="{B5022061-CBBF-4EC7-8B52-A5AD50F5D7F4}"/>
    <cellStyle name="Millares 212 4 2 6" xfId="2699" xr:uid="{D0BE4EDB-1A79-4AE4-B8C7-6F81ADD88D8C}"/>
    <cellStyle name="Millares 212 4 2 6 2" xfId="10965" xr:uid="{246AC64D-55A2-42AD-8B27-620C93DD9C70}"/>
    <cellStyle name="Millares 212 4 2 6 2 2" xfId="32468" xr:uid="{B21224B3-FCE2-4FFB-82A5-7AD345D66A64}"/>
    <cellStyle name="Millares 212 4 2 6 3" xfId="17600" xr:uid="{EEAF8310-F1C9-473C-9A5D-A062E894419B}"/>
    <cellStyle name="Millares 212 4 2 6 3 2" xfId="39103" xr:uid="{DFE9AE62-7B54-4C1A-BF2A-4A6E0D594DB0}"/>
    <cellStyle name="Millares 212 4 2 6 4" xfId="24205" xr:uid="{F15902B2-F1DB-43D6-9F36-01CF74419935}"/>
    <cellStyle name="Millares 212 4 2 6 5" xfId="45708" xr:uid="{BE51D6AC-8254-461F-AF7E-BFEC5A9358B8}"/>
    <cellStyle name="Millares 212 4 2 6 6" xfId="52312" xr:uid="{C2B8FC95-57CD-4C91-BB95-E7A17E3B4D28}"/>
    <cellStyle name="Millares 212 4 2 7" xfId="3348" xr:uid="{1693669F-8434-4DEF-B679-C169BF9CE75D}"/>
    <cellStyle name="Millares 212 4 2 7 2" xfId="11614" xr:uid="{2045C9DA-4DA1-4137-81E5-A32FAC3500DC}"/>
    <cellStyle name="Millares 212 4 2 7 2 2" xfId="33117" xr:uid="{50E72C60-C18A-4985-8990-9779D65F90AC}"/>
    <cellStyle name="Millares 212 4 2 7 3" xfId="18249" xr:uid="{6853A84D-78A7-4405-B12F-F4CD3848394C}"/>
    <cellStyle name="Millares 212 4 2 7 3 2" xfId="39752" xr:uid="{F62C6585-7B26-4915-96DA-2D1AC47B3C1B}"/>
    <cellStyle name="Millares 212 4 2 7 4" xfId="24854" xr:uid="{C6F8D6BB-F97C-426E-9676-32E3ED93E902}"/>
    <cellStyle name="Millares 212 4 2 7 5" xfId="46357" xr:uid="{33DFF6D5-AE92-4530-954B-67CDBBDE5259}"/>
    <cellStyle name="Millares 212 4 2 7 6" xfId="52961" xr:uid="{B8F769EB-FD32-43D7-A465-6311EEC0C222}"/>
    <cellStyle name="Millares 212 4 2 8" xfId="4843" xr:uid="{9C5C9454-53F5-4859-8609-7156BAD09EC4}"/>
    <cellStyle name="Millares 212 4 2 8 2" xfId="13109" xr:uid="{71FB2D3C-3675-4B85-8D53-37FDF1043FF6}"/>
    <cellStyle name="Millares 212 4 2 8 2 2" xfId="34612" xr:uid="{DD20BD47-CD83-431B-AABA-FD572C164ED0}"/>
    <cellStyle name="Millares 212 4 2 8 3" xfId="19744" xr:uid="{F9138318-F226-47D3-B449-FEBF20F2879E}"/>
    <cellStyle name="Millares 212 4 2 8 3 2" xfId="41247" xr:uid="{8FA64D69-937A-445C-AFAB-5700132D4FCB}"/>
    <cellStyle name="Millares 212 4 2 8 4" xfId="26349" xr:uid="{624D64BB-034D-4D41-81CD-61D05D959F38}"/>
    <cellStyle name="Millares 212 4 2 8 5" xfId="47852" xr:uid="{01564BB7-51D6-4AF9-9678-6D8423739E6D}"/>
    <cellStyle name="Millares 212 4 2 8 6" xfId="54456" xr:uid="{D6EBE501-907E-470D-AD70-48A9F5217AB5}"/>
    <cellStyle name="Millares 212 4 2 9" xfId="5487" xr:uid="{1A765F0C-B9B2-4902-813A-B129F6CCB599}"/>
    <cellStyle name="Millares 212 4 2 9 2" xfId="13753" xr:uid="{9D1EE1BC-30BB-45DD-AEB8-E6414F525132}"/>
    <cellStyle name="Millares 212 4 2 9 2 2" xfId="35256" xr:uid="{80BBD2D7-C489-4673-8C32-CD4AE8EC23B1}"/>
    <cellStyle name="Millares 212 4 2 9 3" xfId="20388" xr:uid="{09645A79-C812-4757-BE87-FC4CD03B2DD6}"/>
    <cellStyle name="Millares 212 4 2 9 3 2" xfId="41891" xr:uid="{F30A1DDB-18CF-44CA-8D50-4D3E540B7040}"/>
    <cellStyle name="Millares 212 4 2 9 4" xfId="26993" xr:uid="{E12CACBD-00E6-4793-BE9F-40EBCE09973E}"/>
    <cellStyle name="Millares 212 4 2 9 5" xfId="48496" xr:uid="{FBF590F3-5A0C-4E7A-8035-79800C4C1A68}"/>
    <cellStyle name="Millares 212 4 2 9 6" xfId="55100" xr:uid="{DCF2C2D3-1003-41E2-B469-CB187E6B96B3}"/>
    <cellStyle name="Millares 212 4 3" xfId="389" xr:uid="{AEEB9532-FFA3-48A4-8A1A-B49F48404972}"/>
    <cellStyle name="Millares 212 4 3 10" xfId="15292" xr:uid="{222D6BAD-0EC6-4312-8319-36489322B1FF}"/>
    <cellStyle name="Millares 212 4 3 10 2" xfId="36795" xr:uid="{65FEDE4C-E105-4126-8498-8775F3271618}"/>
    <cellStyle name="Millares 212 4 3 11" xfId="21897" xr:uid="{7B39F8AC-6EE0-4C9A-BBE3-54A9E93C2A3F}"/>
    <cellStyle name="Millares 212 4 3 12" xfId="43400" xr:uid="{EE15C4F1-B22F-4511-A0F8-FF60E2524F30}"/>
    <cellStyle name="Millares 212 4 3 13" xfId="50004" xr:uid="{CB3FE5BB-164B-4544-99FE-BE6EF8D3563A}"/>
    <cellStyle name="Millares 212 4 3 2" xfId="1337" xr:uid="{53B96290-F2DF-42F1-AD76-53CAFE4B6C1D}"/>
    <cellStyle name="Millares 212 4 3 2 2" xfId="4166" xr:uid="{B948E944-86E0-44D1-96C0-7E6B7E885E78}"/>
    <cellStyle name="Millares 212 4 3 2 2 2" xfId="12432" xr:uid="{C88BCA74-B09B-43E0-AE35-93FF1FEA40DD}"/>
    <cellStyle name="Millares 212 4 3 2 2 2 2" xfId="33935" xr:uid="{71588103-7400-45B6-8BEA-D8915FAC1000}"/>
    <cellStyle name="Millares 212 4 3 2 2 3" xfId="19067" xr:uid="{2DAD87E2-3C16-4D04-A0C7-DC628C3D7C84}"/>
    <cellStyle name="Millares 212 4 3 2 2 3 2" xfId="40570" xr:uid="{2516B854-6452-456F-A261-F39B314CE48D}"/>
    <cellStyle name="Millares 212 4 3 2 2 4" xfId="25672" xr:uid="{A92EDE07-B43D-44C8-969A-6745D9CA8AC4}"/>
    <cellStyle name="Millares 212 4 3 2 2 5" xfId="47175" xr:uid="{BB4E62F2-E25E-4741-BFF0-9673D97B7622}"/>
    <cellStyle name="Millares 212 4 3 2 2 6" xfId="53779" xr:uid="{4A5C4991-0D30-4997-B707-58734CFC0456}"/>
    <cellStyle name="Millares 212 4 3 2 3" xfId="6305" xr:uid="{62FBA628-B9B7-4ED1-B5B9-5F99A66DD74B}"/>
    <cellStyle name="Millares 212 4 3 2 3 2" xfId="14571" xr:uid="{BDFEB6F9-3EFF-456D-811A-88788FDBAA67}"/>
    <cellStyle name="Millares 212 4 3 2 3 2 2" xfId="36074" xr:uid="{E33020A6-4612-4973-BCE8-CBE1ED20B8FE}"/>
    <cellStyle name="Millares 212 4 3 2 3 3" xfId="21206" xr:uid="{86DB69BE-1E6F-45F3-AD2A-30F511523076}"/>
    <cellStyle name="Millares 212 4 3 2 3 3 2" xfId="42709" xr:uid="{30B774D8-3B69-4DFD-AA28-7C4F770952DB}"/>
    <cellStyle name="Millares 212 4 3 2 3 4" xfId="27811" xr:uid="{AD0B4E07-F9E9-41EE-849D-9F9E6EA370D2}"/>
    <cellStyle name="Millares 212 4 3 2 3 5" xfId="49314" xr:uid="{9A5318ED-C490-4ACF-9DEC-7420443FC698}"/>
    <cellStyle name="Millares 212 4 3 2 3 6" xfId="55918" xr:uid="{E39E635C-6C8A-4281-9204-5D97780BBDEB}"/>
    <cellStyle name="Millares 212 4 3 2 4" xfId="7946" xr:uid="{1CCC624B-AF48-4922-B1F4-0E3B1DBD661D}"/>
    <cellStyle name="Millares 212 4 3 2 4 2" xfId="29449" xr:uid="{7716800E-657E-4CB6-B3FE-FFEFC21F599A}"/>
    <cellStyle name="Millares 212 4 3 2 5" xfId="9603" xr:uid="{08A6A63E-07FC-4F0D-9081-E93ABB48804F}"/>
    <cellStyle name="Millares 212 4 3 2 5 2" xfId="31106" xr:uid="{07C2EF5C-9D0D-4A31-BF53-C28BEBF1E675}"/>
    <cellStyle name="Millares 212 4 3 2 6" xfId="16238" xr:uid="{EB08DC62-0922-4B43-927C-56EC9FBE8B21}"/>
    <cellStyle name="Millares 212 4 3 2 6 2" xfId="37741" xr:uid="{93B0B36E-0D1B-488B-88B5-483A95E7B918}"/>
    <cellStyle name="Millares 212 4 3 2 7" xfId="22843" xr:uid="{421A44AE-E0A9-4B96-89A0-6C578BDEBB7E}"/>
    <cellStyle name="Millares 212 4 3 2 8" xfId="44346" xr:uid="{E712649D-6D32-40F5-8BA8-3CE2EF913AC3}"/>
    <cellStyle name="Millares 212 4 3 2 9" xfId="50950" xr:uid="{29DD1B91-C1FF-4C38-92D5-3139EE22AC7B}"/>
    <cellStyle name="Millares 212 4 3 3" xfId="2024" xr:uid="{A88B145C-0595-4775-8245-776CF93153FB}"/>
    <cellStyle name="Millares 212 4 3 3 2" xfId="10290" xr:uid="{F7877674-2489-4860-9A7D-4A135361AB9B}"/>
    <cellStyle name="Millares 212 4 3 3 2 2" xfId="31793" xr:uid="{89BFFFD7-6DAC-4856-B37E-7BDFBA1485B3}"/>
    <cellStyle name="Millares 212 4 3 3 3" xfId="16925" xr:uid="{374B2045-F289-42D2-937A-6B3583181D0D}"/>
    <cellStyle name="Millares 212 4 3 3 3 2" xfId="38428" xr:uid="{7DC75C4D-62B4-486E-9D50-62FEA0E0ACA1}"/>
    <cellStyle name="Millares 212 4 3 3 4" xfId="23530" xr:uid="{B1B14A86-A7A8-47A6-900F-406AB02AD2FA}"/>
    <cellStyle name="Millares 212 4 3 3 5" xfId="45033" xr:uid="{8FEA8CD5-F8A3-4D53-909E-3FAF86E8BD1D}"/>
    <cellStyle name="Millares 212 4 3 3 6" xfId="51637" xr:uid="{ACA7AC73-6E38-4146-8927-3AD79F3C879B}"/>
    <cellStyle name="Millares 212 4 3 4" xfId="2823" xr:uid="{D4BC97D5-50F8-42C9-85C6-C37BD9042480}"/>
    <cellStyle name="Millares 212 4 3 4 2" xfId="11089" xr:uid="{9ABED063-5442-4B09-B7CC-CFE6E9A5ADCC}"/>
    <cellStyle name="Millares 212 4 3 4 2 2" xfId="32592" xr:uid="{2226B4A8-F42E-4EDB-8A04-D9F297E98AAF}"/>
    <cellStyle name="Millares 212 4 3 4 3" xfId="17724" xr:uid="{2B616327-5C95-486A-93F3-DC95263E033F}"/>
    <cellStyle name="Millares 212 4 3 4 3 2" xfId="39227" xr:uid="{9AA5DAD9-FEB7-4301-BE6A-0405CD827AC0}"/>
    <cellStyle name="Millares 212 4 3 4 4" xfId="24329" xr:uid="{372539D9-A505-4A07-A53B-AF7FC0FE05AF}"/>
    <cellStyle name="Millares 212 4 3 4 5" xfId="45832" xr:uid="{6C891087-FEF4-4D07-86B7-BA9ADCC55F06}"/>
    <cellStyle name="Millares 212 4 3 4 6" xfId="52436" xr:uid="{CE74CF2D-E4EE-48BF-86FE-AB10BBF0635F}"/>
    <cellStyle name="Millares 212 4 3 5" xfId="3220" xr:uid="{7230A81A-2FB3-4784-89ED-791D2802AF48}"/>
    <cellStyle name="Millares 212 4 3 5 2" xfId="11486" xr:uid="{69C5EC18-AC6D-438D-B78C-DF9170A68434}"/>
    <cellStyle name="Millares 212 4 3 5 2 2" xfId="32989" xr:uid="{96205EF1-CCDC-4AEA-9760-88C4B36BDAB5}"/>
    <cellStyle name="Millares 212 4 3 5 3" xfId="18121" xr:uid="{8C6DD4EC-EDB0-42A4-891D-A50D944BB7D3}"/>
    <cellStyle name="Millares 212 4 3 5 3 2" xfId="39624" xr:uid="{FAD44EFE-A0F8-4070-BDAC-0D2B8F6DC1EB}"/>
    <cellStyle name="Millares 212 4 3 5 4" xfId="24726" xr:uid="{36364487-066F-43B2-B255-E5426392F4E5}"/>
    <cellStyle name="Millares 212 4 3 5 5" xfId="46229" xr:uid="{57CBC2A6-1A8C-4AA8-9631-BC394CCE14AB}"/>
    <cellStyle name="Millares 212 4 3 5 6" xfId="52833" xr:uid="{02016CE8-8478-42E9-8B9A-45D6B55D2D5D}"/>
    <cellStyle name="Millares 212 4 3 6" xfId="4967" xr:uid="{40F76AB1-E65E-45F0-8546-2531AF721499}"/>
    <cellStyle name="Millares 212 4 3 6 2" xfId="13233" xr:uid="{E889DF8A-E997-4253-8A88-C37D2F2BDF13}"/>
    <cellStyle name="Millares 212 4 3 6 2 2" xfId="34736" xr:uid="{CC14FFE5-1223-4292-903E-4AC20BD17DFD}"/>
    <cellStyle name="Millares 212 4 3 6 3" xfId="19868" xr:uid="{BA676362-7B26-42CD-BDA5-3862CD2BD78A}"/>
    <cellStyle name="Millares 212 4 3 6 3 2" xfId="41371" xr:uid="{6CFC5B04-5071-45E5-949B-D673DC9B47CE}"/>
    <cellStyle name="Millares 212 4 3 6 4" xfId="26473" xr:uid="{A2661788-DFA6-4C1F-8F34-DBB2FB6C2E5C}"/>
    <cellStyle name="Millares 212 4 3 6 5" xfId="47976" xr:uid="{5C0ACEA5-C170-4D0E-B7EC-0A0BBC51C368}"/>
    <cellStyle name="Millares 212 4 3 6 6" xfId="54580" xr:uid="{4D47A7B0-78E4-4516-A4ED-AC124DBB8402}"/>
    <cellStyle name="Millares 212 4 3 7" xfId="5359" xr:uid="{E6F56ABE-DAC8-4B84-8465-B423FDA4F085}"/>
    <cellStyle name="Millares 212 4 3 7 2" xfId="13625" xr:uid="{F87D2ED6-F1EC-441E-9F3D-980D987E3C8A}"/>
    <cellStyle name="Millares 212 4 3 7 2 2" xfId="35128" xr:uid="{F5AE23B0-E8C6-44A7-8326-9A328CDB0209}"/>
    <cellStyle name="Millares 212 4 3 7 3" xfId="20260" xr:uid="{5DD50F8B-197F-4D18-B5AD-AC5B05339D56}"/>
    <cellStyle name="Millares 212 4 3 7 3 2" xfId="41763" xr:uid="{C2B93578-CE77-4BC7-BC9E-7D382AB4172F}"/>
    <cellStyle name="Millares 212 4 3 7 4" xfId="26865" xr:uid="{606A3ADB-0797-4200-B9F6-7635530E1E1F}"/>
    <cellStyle name="Millares 212 4 3 7 5" xfId="48368" xr:uid="{6CAB2790-69F9-4567-9D62-87736337B366}"/>
    <cellStyle name="Millares 212 4 3 7 6" xfId="54972" xr:uid="{50F5C6C4-7BD8-4F69-B9DB-3554DE2E48E5}"/>
    <cellStyle name="Millares 212 4 3 8" xfId="7000" xr:uid="{3AE9B8AC-0AB3-4889-B225-35132585F38B}"/>
    <cellStyle name="Millares 212 4 3 8 2" xfId="28503" xr:uid="{CB28F5CC-D94E-443B-A2D2-70DFC33F88F8}"/>
    <cellStyle name="Millares 212 4 3 9" xfId="8656" xr:uid="{CA9C82F2-9AFF-4A23-AD9C-4128A89E0EF8}"/>
    <cellStyle name="Millares 212 4 3 9 2" xfId="30159" xr:uid="{C0D5A137-E562-4C85-A61D-7F167746D5B3}"/>
    <cellStyle name="Millares 212 4 4" xfId="673" xr:uid="{54ADA3CC-A793-4A0F-8A01-BAC2F99F25A0}"/>
    <cellStyle name="Millares 212 4 4 10" xfId="43682" xr:uid="{85FD17CD-C3D5-4FA9-A481-1DB519884DF4}"/>
    <cellStyle name="Millares 212 4 4 11" xfId="50286" xr:uid="{13ADACF3-291A-4D45-BE86-5E645C08615F}"/>
    <cellStyle name="Millares 212 4 4 2" xfId="1619" xr:uid="{47667B51-8DB7-42B5-9848-6973CCDA30FB}"/>
    <cellStyle name="Millares 212 4 4 2 2" xfId="4448" xr:uid="{E0DBB881-23CD-4A5A-A9E3-2A4AAD0666D6}"/>
    <cellStyle name="Millares 212 4 4 2 2 2" xfId="12714" xr:uid="{90024AFA-71E8-4461-B505-4EB0ED9BA1E0}"/>
    <cellStyle name="Millares 212 4 4 2 2 2 2" xfId="34217" xr:uid="{1BBE8603-A858-4617-9D84-782947A102F7}"/>
    <cellStyle name="Millares 212 4 4 2 2 3" xfId="19349" xr:uid="{1F4318E4-BDD7-4DF5-B18A-FCD8F009F42C}"/>
    <cellStyle name="Millares 212 4 4 2 2 3 2" xfId="40852" xr:uid="{7EE74ECB-BA0D-40AD-A424-36CBFB7C601C}"/>
    <cellStyle name="Millares 212 4 4 2 2 4" xfId="25954" xr:uid="{AEBD01A3-5B02-4050-B7A2-1A50DAF8A2C9}"/>
    <cellStyle name="Millares 212 4 4 2 2 5" xfId="47457" xr:uid="{178B2BE1-2CCD-4DF2-93AE-948C1382EE68}"/>
    <cellStyle name="Millares 212 4 4 2 2 6" xfId="54061" xr:uid="{615AED3B-DEC3-47DD-A549-FBF902713A6D}"/>
    <cellStyle name="Millares 212 4 4 2 3" xfId="6587" xr:uid="{46E8D903-BE81-4533-8E56-397AACBA0251}"/>
    <cellStyle name="Millares 212 4 4 2 3 2" xfId="14853" xr:uid="{C068EBF6-693F-483A-BB7B-2ABF69ECE5E3}"/>
    <cellStyle name="Millares 212 4 4 2 3 2 2" xfId="36356" xr:uid="{6DC78530-4BEF-4094-B6DB-AC99D1512905}"/>
    <cellStyle name="Millares 212 4 4 2 3 3" xfId="21488" xr:uid="{9808EFA4-EB9B-45A7-8406-574366C7B4EC}"/>
    <cellStyle name="Millares 212 4 4 2 3 3 2" xfId="42991" xr:uid="{24FCD7AF-A958-4411-89BC-610314EDD010}"/>
    <cellStyle name="Millares 212 4 4 2 3 4" xfId="28093" xr:uid="{91F518EA-857F-436A-A366-0327BB65BF1B}"/>
    <cellStyle name="Millares 212 4 4 2 3 5" xfId="49596" xr:uid="{E70FA9AE-6062-4DCC-8204-E142C6151DB6}"/>
    <cellStyle name="Millares 212 4 4 2 3 6" xfId="56200" xr:uid="{69800DE9-0D3E-4A65-96AC-A4A745DD1CA4}"/>
    <cellStyle name="Millares 212 4 4 2 4" xfId="8228" xr:uid="{A5ACCFE1-EE52-4D54-9E65-5D7FAB03ED37}"/>
    <cellStyle name="Millares 212 4 4 2 4 2" xfId="29731" xr:uid="{64E69E0A-593F-436F-9FDB-0DC35BE1AEC9}"/>
    <cellStyle name="Millares 212 4 4 2 5" xfId="9885" xr:uid="{0566302C-DB3A-4A68-91F3-A30314209C31}"/>
    <cellStyle name="Millares 212 4 4 2 5 2" xfId="31388" xr:uid="{3122566E-A0CF-4192-8ACB-FFBC0B7DAEEC}"/>
    <cellStyle name="Millares 212 4 4 2 6" xfId="16520" xr:uid="{17B08974-4892-4720-9409-F5DCB491C7D5}"/>
    <cellStyle name="Millares 212 4 4 2 6 2" xfId="38023" xr:uid="{915059B9-223B-43B5-ACCA-64CF7E6B248C}"/>
    <cellStyle name="Millares 212 4 4 2 7" xfId="23125" xr:uid="{D666A9AC-5D0A-41F1-8186-43A2DF5B9C3D}"/>
    <cellStyle name="Millares 212 4 4 2 8" xfId="44628" xr:uid="{A44E39D9-8A8B-4386-B0E6-8BFEB7EBC28D}"/>
    <cellStyle name="Millares 212 4 4 2 9" xfId="51232" xr:uid="{A2CBBBE0-F8EE-4EE4-8A99-0A7F2208829F}"/>
    <cellStyle name="Millares 212 4 4 3" xfId="2306" xr:uid="{5FA39B22-97BD-4100-B067-6BC2898CFAD1}"/>
    <cellStyle name="Millares 212 4 4 3 2" xfId="10572" xr:uid="{283B6668-83F0-4B81-97C4-D2694B3EE306}"/>
    <cellStyle name="Millares 212 4 4 3 2 2" xfId="32075" xr:uid="{74BD573D-7AAC-4FB2-B2A3-57FB853ADAAC}"/>
    <cellStyle name="Millares 212 4 4 3 3" xfId="17207" xr:uid="{14547987-75A7-4C9D-96C9-BE923D39153F}"/>
    <cellStyle name="Millares 212 4 4 3 3 2" xfId="38710" xr:uid="{2732B8CE-9306-4CF9-80CE-D75A72FB17E8}"/>
    <cellStyle name="Millares 212 4 4 3 4" xfId="23812" xr:uid="{9569F7D3-9542-44FB-93FF-8646F8D6DE85}"/>
    <cellStyle name="Millares 212 4 4 3 5" xfId="45315" xr:uid="{6F68290D-31B7-491E-ABBE-7A60FFDF67B3}"/>
    <cellStyle name="Millares 212 4 4 3 6" xfId="51919" xr:uid="{8A89AA6E-5D8B-4369-9AE2-DB759C033F7C}"/>
    <cellStyle name="Millares 212 4 4 4" xfId="3502" xr:uid="{5F2557AD-3781-4D5A-BAE9-B131E5499408}"/>
    <cellStyle name="Millares 212 4 4 4 2" xfId="11768" xr:uid="{E008A13A-2A34-467E-9C94-71CB8282A143}"/>
    <cellStyle name="Millares 212 4 4 4 2 2" xfId="33271" xr:uid="{5B3B1111-1E54-4CE4-9AAA-64F5C7946528}"/>
    <cellStyle name="Millares 212 4 4 4 3" xfId="18403" xr:uid="{0CEC6199-97A3-401E-81C7-6C5E0999A41F}"/>
    <cellStyle name="Millares 212 4 4 4 3 2" xfId="39906" xr:uid="{0E866BCE-F44E-4497-AF83-B099096D5E6D}"/>
    <cellStyle name="Millares 212 4 4 4 4" xfId="25008" xr:uid="{F322B798-88D2-47EC-AF45-0F094F7998CF}"/>
    <cellStyle name="Millares 212 4 4 4 5" xfId="46511" xr:uid="{DD35C510-84F4-40D2-B3AC-117F8A434875}"/>
    <cellStyle name="Millares 212 4 4 4 6" xfId="53115" xr:uid="{24C29B00-7C7B-40F2-9EC0-54E280F3BA2A}"/>
    <cellStyle name="Millares 212 4 4 5" xfId="5641" xr:uid="{5A94B39D-453A-47EA-AA70-F72C0DDABD1C}"/>
    <cellStyle name="Millares 212 4 4 5 2" xfId="13907" xr:uid="{FF7CB211-49A6-450B-B776-59B4906919AD}"/>
    <cellStyle name="Millares 212 4 4 5 2 2" xfId="35410" xr:uid="{1D9C5018-0ECC-48DC-A985-9B34149D2029}"/>
    <cellStyle name="Millares 212 4 4 5 3" xfId="20542" xr:uid="{38D3DD58-7FA6-41FD-B6BF-28FD2577A252}"/>
    <cellStyle name="Millares 212 4 4 5 3 2" xfId="42045" xr:uid="{C8925328-A39B-44E9-BE32-36294A5F2E3E}"/>
    <cellStyle name="Millares 212 4 4 5 4" xfId="27147" xr:uid="{E5C7EF97-778D-46D8-A59D-8196B91B4D7A}"/>
    <cellStyle name="Millares 212 4 4 5 5" xfId="48650" xr:uid="{27CE01C6-DFB9-4AC7-9922-2EAD722DB4E6}"/>
    <cellStyle name="Millares 212 4 4 5 6" xfId="55254" xr:uid="{5A65344E-6A47-47AB-B964-59219161DF95}"/>
    <cellStyle name="Millares 212 4 4 6" xfId="7282" xr:uid="{A82FA743-89E9-455B-9CE8-B2565E5E37FB}"/>
    <cellStyle name="Millares 212 4 4 6 2" xfId="28785" xr:uid="{D0623FD7-405E-4B39-BA36-26336AC1CB37}"/>
    <cellStyle name="Millares 212 4 4 7" xfId="8939" xr:uid="{83F2B256-7EB1-4A80-B8C5-EA3B8E66624D}"/>
    <cellStyle name="Millares 212 4 4 7 2" xfId="30442" xr:uid="{BC8122EB-602F-4490-AF7A-155BAF446B5E}"/>
    <cellStyle name="Millares 212 4 4 8" xfId="15574" xr:uid="{754A4F3B-28BB-4A56-A0F0-F7DC693A2BC0}"/>
    <cellStyle name="Millares 212 4 4 8 2" xfId="37077" xr:uid="{F73C57EB-9A99-4F18-833A-4A292C5B65A4}"/>
    <cellStyle name="Millares 212 4 4 9" xfId="22179" xr:uid="{99173FA5-0896-43EB-AF82-BE963DAE485A}"/>
    <cellStyle name="Millares 212 4 5" xfId="941" xr:uid="{4F1CBD04-4134-4C20-8333-D98E13AD4110}"/>
    <cellStyle name="Millares 212 4 5 2" xfId="3770" xr:uid="{C1B0F0B2-EFF6-49B9-92A1-8969974C8B83}"/>
    <cellStyle name="Millares 212 4 5 2 2" xfId="12036" xr:uid="{FC73AD4E-84E7-49D7-A975-CE3EB9BE180A}"/>
    <cellStyle name="Millares 212 4 5 2 2 2" xfId="33539" xr:uid="{A1F4BAC0-CD4A-4935-ADE8-F82F0069A260}"/>
    <cellStyle name="Millares 212 4 5 2 3" xfId="18671" xr:uid="{D3FD99F9-9966-4A42-9FF9-441154866647}"/>
    <cellStyle name="Millares 212 4 5 2 3 2" xfId="40174" xr:uid="{512A2C37-BCEA-47B5-8686-AA4B47009098}"/>
    <cellStyle name="Millares 212 4 5 2 4" xfId="25276" xr:uid="{8601B6CE-D2F7-4463-BCE7-AFBA26126919}"/>
    <cellStyle name="Millares 212 4 5 2 5" xfId="46779" xr:uid="{299EF114-CD47-472E-9DA0-09C55E141B14}"/>
    <cellStyle name="Millares 212 4 5 2 6" xfId="53383" xr:uid="{66BF1802-9397-4C76-A66C-1D1437E0AD33}"/>
    <cellStyle name="Millares 212 4 5 3" xfId="5909" xr:uid="{F0E4C612-B33F-409B-A00C-B3EE26D101EA}"/>
    <cellStyle name="Millares 212 4 5 3 2" xfId="14175" xr:uid="{F3511707-BBF2-4307-94C6-44EBB7AA0580}"/>
    <cellStyle name="Millares 212 4 5 3 2 2" xfId="35678" xr:uid="{E7CEC2D1-5D4E-4C72-88DC-2FE891B7195C}"/>
    <cellStyle name="Millares 212 4 5 3 3" xfId="20810" xr:uid="{D906781B-5CD3-402E-A379-C55E43AC8C9C}"/>
    <cellStyle name="Millares 212 4 5 3 3 2" xfId="42313" xr:uid="{70BFE9EB-45D7-47E9-8D70-3E35D4A3D8A6}"/>
    <cellStyle name="Millares 212 4 5 3 4" xfId="27415" xr:uid="{64630BC5-6DE3-4768-BC81-677423C435B6}"/>
    <cellStyle name="Millares 212 4 5 3 5" xfId="48918" xr:uid="{AFD1B2B8-7E49-42CE-AAF5-F178FA47E33F}"/>
    <cellStyle name="Millares 212 4 5 3 6" xfId="55522" xr:uid="{7F4DFE32-6D27-4811-BDCA-0261BFD504D5}"/>
    <cellStyle name="Millares 212 4 5 4" xfId="7550" xr:uid="{1CA0C9C0-9CBA-4052-906B-0760C74225F9}"/>
    <cellStyle name="Millares 212 4 5 4 2" xfId="29053" xr:uid="{C99630DC-F169-44F4-B12F-4C18EE600657}"/>
    <cellStyle name="Millares 212 4 5 5" xfId="9207" xr:uid="{E07E046E-3F2C-43FF-8E52-C57BD424A975}"/>
    <cellStyle name="Millares 212 4 5 5 2" xfId="30710" xr:uid="{8D4B1B26-651D-4743-93EE-1D3D1664E202}"/>
    <cellStyle name="Millares 212 4 5 6" xfId="15842" xr:uid="{B61CF8C5-1F6F-4481-9114-BCFB922C29C2}"/>
    <cellStyle name="Millares 212 4 5 6 2" xfId="37345" xr:uid="{6BAA5770-8DF8-4390-9EF7-9B105B7686D4}"/>
    <cellStyle name="Millares 212 4 5 7" xfId="22447" xr:uid="{2A148AFF-28E5-4028-89E4-F888EFEACDDB}"/>
    <cellStyle name="Millares 212 4 5 8" xfId="43950" xr:uid="{E4B19F97-511C-4F33-B8D7-76D117A0C6C3}"/>
    <cellStyle name="Millares 212 4 5 9" xfId="50554" xr:uid="{054A81BC-9284-4A30-AE91-953733098E94}"/>
    <cellStyle name="Millares 212 4 6" xfId="1202" xr:uid="{6E447051-837F-418F-BD46-D8214CE2F059}"/>
    <cellStyle name="Millares 212 4 6 2" xfId="4031" xr:uid="{CC0348F8-1588-4017-AA5D-DC9DF06822C8}"/>
    <cellStyle name="Millares 212 4 6 2 2" xfId="12297" xr:uid="{DDC262AA-7A5F-4050-8362-3FBD924A01A0}"/>
    <cellStyle name="Millares 212 4 6 2 2 2" xfId="33800" xr:uid="{F6CBCC86-16EB-4F6C-A1FB-E191061C9B10}"/>
    <cellStyle name="Millares 212 4 6 2 3" xfId="18932" xr:uid="{BBD2E844-DA30-4982-84EF-287CCB4360EF}"/>
    <cellStyle name="Millares 212 4 6 2 3 2" xfId="40435" xr:uid="{A161E690-69AC-4B36-AD2E-AE99BC4D8D84}"/>
    <cellStyle name="Millares 212 4 6 2 4" xfId="25537" xr:uid="{0861AE02-FE93-4E26-84CB-480581E332D9}"/>
    <cellStyle name="Millares 212 4 6 2 5" xfId="47040" xr:uid="{63939B88-A95D-4EEF-93FE-BB4E422CA172}"/>
    <cellStyle name="Millares 212 4 6 2 6" xfId="53644" xr:uid="{5D3953BD-86C9-492C-8160-8E69BF899469}"/>
    <cellStyle name="Millares 212 4 6 3" xfId="6170" xr:uid="{7E8FDB25-B0D5-4C4D-8F81-A2F058FD90D6}"/>
    <cellStyle name="Millares 212 4 6 3 2" xfId="14436" xr:uid="{6646CCBF-669A-4739-BE19-959D2891286A}"/>
    <cellStyle name="Millares 212 4 6 3 2 2" xfId="35939" xr:uid="{0E9D779D-2BF7-487D-BACA-A3A4952ECDF4}"/>
    <cellStyle name="Millares 212 4 6 3 3" xfId="21071" xr:uid="{43A6AE55-A434-4088-A54E-12715B3EEF92}"/>
    <cellStyle name="Millares 212 4 6 3 3 2" xfId="42574" xr:uid="{3B975DB5-D2EE-499D-8A97-4C40B1F1B791}"/>
    <cellStyle name="Millares 212 4 6 3 4" xfId="27676" xr:uid="{55A25E60-7438-42E0-8A87-D8F4BEFCFDA0}"/>
    <cellStyle name="Millares 212 4 6 3 5" xfId="49179" xr:uid="{2C23E6FB-8325-4707-AEF8-CE60E53CBE05}"/>
    <cellStyle name="Millares 212 4 6 3 6" xfId="55783" xr:uid="{5A6C5A43-80BE-437F-B5C3-F6EB2A7EBFE5}"/>
    <cellStyle name="Millares 212 4 6 4" xfId="7811" xr:uid="{CF9E75E6-264A-4AB4-97AA-E0F1F196A89E}"/>
    <cellStyle name="Millares 212 4 6 4 2" xfId="29314" xr:uid="{363D092B-7D24-4A4B-9D98-0841B0AA0804}"/>
    <cellStyle name="Millares 212 4 6 5" xfId="9468" xr:uid="{CEF1A28C-BDCA-49F5-A395-09182E39E730}"/>
    <cellStyle name="Millares 212 4 6 5 2" xfId="30971" xr:uid="{A6FD4ACE-F591-46FC-8380-F7DD94C59AAB}"/>
    <cellStyle name="Millares 212 4 6 6" xfId="16103" xr:uid="{BB40BCE1-7F92-458C-A076-0BDD1C9CB546}"/>
    <cellStyle name="Millares 212 4 6 6 2" xfId="37606" xr:uid="{530ADAFB-0EA9-488B-B592-11F181B05817}"/>
    <cellStyle name="Millares 212 4 6 7" xfId="22708" xr:uid="{D77EB327-809D-438B-895B-1A129A71BD9B}"/>
    <cellStyle name="Millares 212 4 6 8" xfId="44211" xr:uid="{9FE6B0EE-1DE0-428A-A891-F82F7D7EC293}"/>
    <cellStyle name="Millares 212 4 6 9" xfId="50815" xr:uid="{EA805FD7-F588-483F-B294-4662AA9C41E1}"/>
    <cellStyle name="Millares 212 4 7" xfId="1890" xr:uid="{09AB5637-B95D-4FA5-94D6-B360C3727170}"/>
    <cellStyle name="Millares 212 4 7 2" xfId="10156" xr:uid="{66973EBD-4E74-4376-8AC3-D19C94D1BC9B}"/>
    <cellStyle name="Millares 212 4 7 2 2" xfId="31659" xr:uid="{A4ED4CCD-57FA-4087-8298-E8FACA67F1DD}"/>
    <cellStyle name="Millares 212 4 7 3" xfId="16791" xr:uid="{4924F80B-C5A8-49E9-B6C8-0FEFE9F9E127}"/>
    <cellStyle name="Millares 212 4 7 3 2" xfId="38294" xr:uid="{5346149D-8212-4A0A-B82D-89C6D8CFE482}"/>
    <cellStyle name="Millares 212 4 7 4" xfId="23396" xr:uid="{D0F9B5BF-F8DB-4E6D-A4A5-938BA3FE3A60}"/>
    <cellStyle name="Millares 212 4 7 5" xfId="44899" xr:uid="{98C7E517-2015-4744-8887-E68CD50D7973}"/>
    <cellStyle name="Millares 212 4 7 6" xfId="51503" xr:uid="{1AF8E808-0D79-4CDE-8F73-FD4851DB4A20}"/>
    <cellStyle name="Millares 212 4 8" xfId="2575" xr:uid="{6C16DEB6-C6A8-45F0-9198-1F50E85FBFC0}"/>
    <cellStyle name="Millares 212 4 8 2" xfId="10841" xr:uid="{FC390E70-5BBE-40AA-9A69-A0B352200381}"/>
    <cellStyle name="Millares 212 4 8 2 2" xfId="32344" xr:uid="{7E351F58-0064-4956-99A4-DCCE8798BDCD}"/>
    <cellStyle name="Millares 212 4 8 3" xfId="17476" xr:uid="{C5EEE2D2-4482-48A8-8164-E5A023CC8016}"/>
    <cellStyle name="Millares 212 4 8 3 2" xfId="38979" xr:uid="{C1B7F707-63DB-4495-B41B-699F355AAC7D}"/>
    <cellStyle name="Millares 212 4 8 4" xfId="24081" xr:uid="{F3606A99-97EB-4DD9-8975-5337C1676E47}"/>
    <cellStyle name="Millares 212 4 8 5" xfId="45584" xr:uid="{243CD618-15C1-4C3B-8A6E-69F2CF58E512}"/>
    <cellStyle name="Millares 212 4 8 6" xfId="52188" xr:uid="{6942D6CA-F652-47AA-B670-3F067506F690}"/>
    <cellStyle name="Millares 212 4 9" xfId="3086" xr:uid="{E2D19BE2-109D-4ED9-A967-AF650B484AD1}"/>
    <cellStyle name="Millares 212 4 9 2" xfId="11352" xr:uid="{B7AF3EFF-9D63-4ED8-A3EE-C264152410FD}"/>
    <cellStyle name="Millares 212 4 9 2 2" xfId="32855" xr:uid="{1D11EBF0-FA84-42CA-8B8B-746123E5B935}"/>
    <cellStyle name="Millares 212 4 9 3" xfId="17987" xr:uid="{44B9CD29-FF98-4940-A78B-268FA7FAA6D0}"/>
    <cellStyle name="Millares 212 4 9 3 2" xfId="39490" xr:uid="{C944A8CC-469F-495D-8689-D3CC9928121B}"/>
    <cellStyle name="Millares 212 4 9 4" xfId="24592" xr:uid="{647EE67D-F245-4307-9448-E3C1DD27BCC4}"/>
    <cellStyle name="Millares 212 4 9 5" xfId="46095" xr:uid="{AD41C130-2363-4E39-ABE5-1A58CAC03313}"/>
    <cellStyle name="Millares 212 4 9 6" xfId="52699" xr:uid="{27C57C3C-BD46-4548-84A5-79F9285E3460}"/>
    <cellStyle name="Millares 212 5" xfId="221" xr:uid="{E0D35EC0-52B2-4A36-AEDF-51247649FFA5}"/>
    <cellStyle name="Millares 212 5 10" xfId="4740" xr:uid="{221A4C7C-97EF-45C9-87C8-F0D107F25ACD}"/>
    <cellStyle name="Millares 212 5 10 2" xfId="13006" xr:uid="{972B239F-51CE-405A-88C9-FBDFDC57C6C9}"/>
    <cellStyle name="Millares 212 5 10 2 2" xfId="34509" xr:uid="{2BC9E6E1-5AA0-4A7A-9456-1665343270C0}"/>
    <cellStyle name="Millares 212 5 10 3" xfId="19641" xr:uid="{DACB5410-E20E-45C8-A595-3B254FEF5F75}"/>
    <cellStyle name="Millares 212 5 10 3 2" xfId="41144" xr:uid="{08162DD5-AF1E-4693-B594-F0971B028077}"/>
    <cellStyle name="Millares 212 5 10 4" xfId="26246" xr:uid="{1DE1EAE4-A47C-4978-BA67-473E2C6E5159}"/>
    <cellStyle name="Millares 212 5 10 5" xfId="47749" xr:uid="{CFAD12E5-916A-4C03-9CCB-9208F7083276}"/>
    <cellStyle name="Millares 212 5 10 6" xfId="54353" xr:uid="{D1072515-454F-45D4-AE97-EB20E3AC6606}"/>
    <cellStyle name="Millares 212 5 11" xfId="5243" xr:uid="{C7DF40C6-D9C1-4C9D-BD90-8B61009F23F9}"/>
    <cellStyle name="Millares 212 5 11 2" xfId="13509" xr:uid="{817A1E7E-53DD-46E0-B045-FE8565815243}"/>
    <cellStyle name="Millares 212 5 11 2 2" xfId="35012" xr:uid="{2D56A811-BC42-4029-9021-198D2B5F7A84}"/>
    <cellStyle name="Millares 212 5 11 3" xfId="20144" xr:uid="{5EBDCCCD-C90F-4BF0-B10A-A2A6F0D0C693}"/>
    <cellStyle name="Millares 212 5 11 3 2" xfId="41647" xr:uid="{3251B841-34EF-4CF1-82EE-63446E52C9CD}"/>
    <cellStyle name="Millares 212 5 11 4" xfId="26749" xr:uid="{2541EA62-1527-47FC-BBB6-6C2E452A5BDA}"/>
    <cellStyle name="Millares 212 5 11 5" xfId="48252" xr:uid="{16CEE138-148D-45E4-9320-48A595E0F34A}"/>
    <cellStyle name="Millares 212 5 11 6" xfId="54856" xr:uid="{BE265692-C3AC-4DEC-BB52-E8AF0069807F}"/>
    <cellStyle name="Millares 212 5 12" xfId="6884" xr:uid="{71BAF3B2-0AB1-4C30-A1F6-DC3FBD869007}"/>
    <cellStyle name="Millares 212 5 12 2" xfId="28387" xr:uid="{CEDB2875-E8B0-4DAB-A0D5-C2615619AC05}"/>
    <cellStyle name="Millares 212 5 13" xfId="8538" xr:uid="{841BB419-3A7A-4C9C-AD4C-B38EE16B96A3}"/>
    <cellStyle name="Millares 212 5 13 2" xfId="30041" xr:uid="{02583894-F44F-401F-9E7F-2B70AFBF4BC8}"/>
    <cellStyle name="Millares 212 5 14" xfId="15177" xr:uid="{18887EA1-E7CE-40B7-935D-CB960666309D}"/>
    <cellStyle name="Millares 212 5 14 2" xfId="36680" xr:uid="{56F2DCBA-CDAF-4119-9238-AC87C7ADC851}"/>
    <cellStyle name="Millares 212 5 15" xfId="21782" xr:uid="{CFC54AC4-BC7D-4B13-9E9F-23CE797F3675}"/>
    <cellStyle name="Millares 212 5 16" xfId="43285" xr:uid="{DB55F734-708E-44CF-AF1A-CAC2F32D7152}"/>
    <cellStyle name="Millares 212 5 17" xfId="49889" xr:uid="{63BEBAA9-E131-4470-80F1-75A95AE38D2C}"/>
    <cellStyle name="Millares 212 5 2" xfId="536" xr:uid="{EEA30016-8D77-4B5C-8DB7-D552A4FAD7B5}"/>
    <cellStyle name="Millares 212 5 2 10" xfId="7147" xr:uid="{8A9B3C36-B090-47D1-8CE8-CAC6375EC4A9}"/>
    <cellStyle name="Millares 212 5 2 10 2" xfId="28650" xr:uid="{4985BF93-6C70-44C9-B790-15D1238154A0}"/>
    <cellStyle name="Millares 212 5 2 11" xfId="8803" xr:uid="{A9B976A2-2016-4F76-99DC-D896DED9E189}"/>
    <cellStyle name="Millares 212 5 2 11 2" xfId="30306" xr:uid="{7296A553-6B3F-4CBA-B31B-F3A0D9426D37}"/>
    <cellStyle name="Millares 212 5 2 12" xfId="15439" xr:uid="{4FED2DBA-D96D-4D1A-8E5F-87C9AFA49DE6}"/>
    <cellStyle name="Millares 212 5 2 12 2" xfId="36942" xr:uid="{6B3C9ACD-EC79-4C63-8E21-3309D1454FC3}"/>
    <cellStyle name="Millares 212 5 2 13" xfId="22044" xr:uid="{CF0A83A1-D9EA-4CF1-81B1-0C23708740CE}"/>
    <cellStyle name="Millares 212 5 2 14" xfId="43547" xr:uid="{F73C66A8-5487-4EE9-BA4C-FC873739A381}"/>
    <cellStyle name="Millares 212 5 2 15" xfId="50151" xr:uid="{1F737047-09AE-4603-8FD7-8F1EBDF73919}"/>
    <cellStyle name="Millares 212 5 2 2" xfId="818" xr:uid="{916F0D0A-74C6-42A5-A352-667F40E21ABA}"/>
    <cellStyle name="Millares 212 5 2 2 10" xfId="15719" xr:uid="{9B251E43-789E-4067-833F-08693FFBED33}"/>
    <cellStyle name="Millares 212 5 2 2 10 2" xfId="37222" xr:uid="{466513C1-7097-4F30-81FA-D2706FCCCF21}"/>
    <cellStyle name="Millares 212 5 2 2 11" xfId="22324" xr:uid="{A839F877-7383-4723-A360-5AE4CFBEF6B5}"/>
    <cellStyle name="Millares 212 5 2 2 12" xfId="43827" xr:uid="{82F5268F-0731-40B7-A316-3AF71F5D3406}"/>
    <cellStyle name="Millares 212 5 2 2 13" xfId="50431" xr:uid="{AB838CA8-A936-4DD5-97D5-F1927AB1F2CA}"/>
    <cellStyle name="Millares 212 5 2 2 2" xfId="1764" xr:uid="{36ECFB41-0743-4E01-9ACB-853BBD50A759}"/>
    <cellStyle name="Millares 212 5 2 2 2 2" xfId="4593" xr:uid="{9D0AC428-A239-4E5B-98D2-46F41E21E1B7}"/>
    <cellStyle name="Millares 212 5 2 2 2 2 2" xfId="12859" xr:uid="{5241F351-66CE-48C1-9BBD-9BCE4F5295A1}"/>
    <cellStyle name="Millares 212 5 2 2 2 2 2 2" xfId="34362" xr:uid="{4836EDFB-69BA-4347-8267-40438470505E}"/>
    <cellStyle name="Millares 212 5 2 2 2 2 3" xfId="19494" xr:uid="{68B2F03F-3873-42D9-9E45-532457A05279}"/>
    <cellStyle name="Millares 212 5 2 2 2 2 3 2" xfId="40997" xr:uid="{BFBA058B-6F0C-42C2-853D-C319DEFA0BD7}"/>
    <cellStyle name="Millares 212 5 2 2 2 2 4" xfId="26099" xr:uid="{00CD993E-DD1A-401F-BE14-7AD4E2EAE6E5}"/>
    <cellStyle name="Millares 212 5 2 2 2 2 5" xfId="47602" xr:uid="{CE1BF85F-986D-4E06-BAFE-818F034B2E3F}"/>
    <cellStyle name="Millares 212 5 2 2 2 2 6" xfId="54206" xr:uid="{DD8CDD3C-75A5-44BA-904A-58C8A50EC8A4}"/>
    <cellStyle name="Millares 212 5 2 2 2 3" xfId="6732" xr:uid="{364EA5FE-15E7-4681-8233-50E4BACD5756}"/>
    <cellStyle name="Millares 212 5 2 2 2 3 2" xfId="14998" xr:uid="{D0F3B0F8-A721-49FC-B360-C86B1D761D90}"/>
    <cellStyle name="Millares 212 5 2 2 2 3 2 2" xfId="36501" xr:uid="{E4AF514E-0FBB-4D08-9717-227CBFF6C834}"/>
    <cellStyle name="Millares 212 5 2 2 2 3 3" xfId="21633" xr:uid="{C923A265-8BB6-4293-A0E0-C31F8C7D1809}"/>
    <cellStyle name="Millares 212 5 2 2 2 3 3 2" xfId="43136" xr:uid="{80CD6644-6D24-4C20-869B-890BAEDD111F}"/>
    <cellStyle name="Millares 212 5 2 2 2 3 4" xfId="28238" xr:uid="{5850ABCF-7E62-4D9E-8085-ABFC3D5D35CF}"/>
    <cellStyle name="Millares 212 5 2 2 2 3 5" xfId="49741" xr:uid="{1B8C6135-188B-432B-A8ED-4B511939AEE4}"/>
    <cellStyle name="Millares 212 5 2 2 2 3 6" xfId="56345" xr:uid="{4BA8BC53-3800-40CC-A26E-47D852E6BAA8}"/>
    <cellStyle name="Millares 212 5 2 2 2 4" xfId="8373" xr:uid="{CA4E9016-520E-409E-B421-8FF78AA5D7EF}"/>
    <cellStyle name="Millares 212 5 2 2 2 4 2" xfId="29876" xr:uid="{C930076B-5600-4E5F-A2B3-9514021AE956}"/>
    <cellStyle name="Millares 212 5 2 2 2 5" xfId="10030" xr:uid="{58760F3B-A096-4543-8F4E-921A593E1950}"/>
    <cellStyle name="Millares 212 5 2 2 2 5 2" xfId="31533" xr:uid="{728BADD4-71C6-4F3E-BDDF-F2BE591F6B1D}"/>
    <cellStyle name="Millares 212 5 2 2 2 6" xfId="16665" xr:uid="{6F129EA7-076F-47C1-B5F3-EC9442F830D8}"/>
    <cellStyle name="Millares 212 5 2 2 2 6 2" xfId="38168" xr:uid="{01A40A33-D7C4-4E52-8942-9AEE8059CE05}"/>
    <cellStyle name="Millares 212 5 2 2 2 7" xfId="23270" xr:uid="{F6EEAE12-9D14-4566-BAD2-EE485E9CA665}"/>
    <cellStyle name="Millares 212 5 2 2 2 8" xfId="44773" xr:uid="{DF56FC07-D71D-4C0D-B4BE-38162C8A0862}"/>
    <cellStyle name="Millares 212 5 2 2 2 9" xfId="51377" xr:uid="{9D90E893-1656-4952-B920-1CFD1C3C364D}"/>
    <cellStyle name="Millares 212 5 2 2 3" xfId="2451" xr:uid="{ADF979A1-AF38-450E-A9BE-B2C02150CAB9}"/>
    <cellStyle name="Millares 212 5 2 2 3 2" xfId="10717" xr:uid="{2373607F-F26D-4496-8EC6-1A631B2DD4FB}"/>
    <cellStyle name="Millares 212 5 2 2 3 2 2" xfId="32220" xr:uid="{82D1D4CF-ED13-46F1-BA84-D6E9963889E2}"/>
    <cellStyle name="Millares 212 5 2 2 3 3" xfId="17352" xr:uid="{797CA77D-D56B-4944-9D23-FB5C9BD0D5BA}"/>
    <cellStyle name="Millares 212 5 2 2 3 3 2" xfId="38855" xr:uid="{1748A892-DC05-4DC5-B376-F908AEDD59B0}"/>
    <cellStyle name="Millares 212 5 2 2 3 4" xfId="23957" xr:uid="{7EA59BEC-C60C-44DC-9BBA-8D38AE126ADC}"/>
    <cellStyle name="Millares 212 5 2 2 3 5" xfId="45460" xr:uid="{C2E1D0FD-0154-403C-B7BF-D525BB9119E5}"/>
    <cellStyle name="Millares 212 5 2 2 3 6" xfId="52064" xr:uid="{CDF8FBB6-5867-49C8-B04F-88091FB79283}"/>
    <cellStyle name="Millares 212 5 2 2 4" xfId="2968" xr:uid="{824710F7-154B-4CD8-A070-EDB222EEE8EA}"/>
    <cellStyle name="Millares 212 5 2 2 4 2" xfId="11234" xr:uid="{001519F2-5B56-4AA3-8B92-B9184E6114AD}"/>
    <cellStyle name="Millares 212 5 2 2 4 2 2" xfId="32737" xr:uid="{1E757240-E80E-4AF6-82B2-3D12C046F158}"/>
    <cellStyle name="Millares 212 5 2 2 4 3" xfId="17869" xr:uid="{8AFBC7E6-2941-4F59-A129-B74ED80B71FC}"/>
    <cellStyle name="Millares 212 5 2 2 4 3 2" xfId="39372" xr:uid="{4A163CFD-8730-4D47-95CA-85AACE58ECB7}"/>
    <cellStyle name="Millares 212 5 2 2 4 4" xfId="24474" xr:uid="{58EDB5EA-169E-4980-B673-69E3552703E9}"/>
    <cellStyle name="Millares 212 5 2 2 4 5" xfId="45977" xr:uid="{C08AA470-015D-45A0-BBEE-DC7A1DCFE771}"/>
    <cellStyle name="Millares 212 5 2 2 4 6" xfId="52581" xr:uid="{FE426DBA-3FC0-415A-9447-3A1EA0680D31}"/>
    <cellStyle name="Millares 212 5 2 2 5" xfId="3647" xr:uid="{950CC4C4-80D9-457C-AB93-DE7AEDECFA92}"/>
    <cellStyle name="Millares 212 5 2 2 5 2" xfId="11913" xr:uid="{492AD8FE-A842-435D-930B-F35DF8084A0F}"/>
    <cellStyle name="Millares 212 5 2 2 5 2 2" xfId="33416" xr:uid="{32689B30-98AF-4033-91E0-1873306E4705}"/>
    <cellStyle name="Millares 212 5 2 2 5 3" xfId="18548" xr:uid="{BA8B058C-E1E7-4E13-8804-7E6E054744E3}"/>
    <cellStyle name="Millares 212 5 2 2 5 3 2" xfId="40051" xr:uid="{0CEF0994-62A8-47F4-8E12-566B12EDE013}"/>
    <cellStyle name="Millares 212 5 2 2 5 4" xfId="25153" xr:uid="{DDAC0C51-E0E3-49A5-9651-BE492EC7BBB5}"/>
    <cellStyle name="Millares 212 5 2 2 5 5" xfId="46656" xr:uid="{2D5EB247-551C-44EE-92DA-62BEE52B01CF}"/>
    <cellStyle name="Millares 212 5 2 2 5 6" xfId="53260" xr:uid="{AA976B0B-857B-4B48-936D-D3CE32BE86E1}"/>
    <cellStyle name="Millares 212 5 2 2 6" xfId="5112" xr:uid="{9FE43BD8-1119-4FB9-8DDA-40F90292EDB5}"/>
    <cellStyle name="Millares 212 5 2 2 6 2" xfId="13378" xr:uid="{C09C88FA-705E-44B9-A892-1D4DDF4A6B69}"/>
    <cellStyle name="Millares 212 5 2 2 6 2 2" xfId="34881" xr:uid="{6F640BAB-42E9-44B7-B792-118791277C66}"/>
    <cellStyle name="Millares 212 5 2 2 6 3" xfId="20013" xr:uid="{5583F380-75A5-49F6-8BFF-EB1CC9F61586}"/>
    <cellStyle name="Millares 212 5 2 2 6 3 2" xfId="41516" xr:uid="{44E7479C-6BAC-48C8-8950-87A25A6B161C}"/>
    <cellStyle name="Millares 212 5 2 2 6 4" xfId="26618" xr:uid="{9798E802-D0F7-4D17-BEA4-E5C5292CB37D}"/>
    <cellStyle name="Millares 212 5 2 2 6 5" xfId="48121" xr:uid="{572F9D57-B7F3-411C-92FD-A4A5809AA992}"/>
    <cellStyle name="Millares 212 5 2 2 6 6" xfId="54725" xr:uid="{9B8A5607-F26B-4D9E-B2C5-07759A2AA553}"/>
    <cellStyle name="Millares 212 5 2 2 7" xfId="5786" xr:uid="{EDC97966-2CA8-47C4-AE92-88D82F345BC7}"/>
    <cellStyle name="Millares 212 5 2 2 7 2" xfId="14052" xr:uid="{0AE6A976-6E99-4A65-AD71-619116546133}"/>
    <cellStyle name="Millares 212 5 2 2 7 2 2" xfId="35555" xr:uid="{D0AC2938-EF8F-4FF2-9EE4-F5250529D33F}"/>
    <cellStyle name="Millares 212 5 2 2 7 3" xfId="20687" xr:uid="{2129B3C0-B086-4A0F-BD25-9D3B29A65226}"/>
    <cellStyle name="Millares 212 5 2 2 7 3 2" xfId="42190" xr:uid="{92D7EB59-6023-4308-B8AB-ABEF6C9294A7}"/>
    <cellStyle name="Millares 212 5 2 2 7 4" xfId="27292" xr:uid="{41AE41F4-86A6-4403-A667-A36ED8B9D92B}"/>
    <cellStyle name="Millares 212 5 2 2 7 5" xfId="48795" xr:uid="{AAD97F94-C099-41CB-8CF1-4CA2A6DDB234}"/>
    <cellStyle name="Millares 212 5 2 2 7 6" xfId="55399" xr:uid="{143509F4-961D-42C0-8251-7E49E8B7AC85}"/>
    <cellStyle name="Millares 212 5 2 2 8" xfId="7427" xr:uid="{89E7D670-DB3B-47C6-B1CA-C3342C5110F0}"/>
    <cellStyle name="Millares 212 5 2 2 8 2" xfId="28930" xr:uid="{D8EA7D15-FE9B-4727-9308-7424242C2539}"/>
    <cellStyle name="Millares 212 5 2 2 9" xfId="9084" xr:uid="{A3678777-D061-451E-B0CE-5F8162D78E40}"/>
    <cellStyle name="Millares 212 5 2 2 9 2" xfId="30587" xr:uid="{36B76879-CDD8-49C8-94E0-C3FBF2471DB3}"/>
    <cellStyle name="Millares 212 5 2 3" xfId="1088" xr:uid="{D44D165B-5E52-4E10-860D-F65C60C17142}"/>
    <cellStyle name="Millares 212 5 2 3 2" xfId="3917" xr:uid="{D5BADB9B-A1F3-4DD7-BB88-F96862A9433D}"/>
    <cellStyle name="Millares 212 5 2 3 2 2" xfId="12183" xr:uid="{285C807F-241F-414C-B3EC-7CC0E368DC27}"/>
    <cellStyle name="Millares 212 5 2 3 2 2 2" xfId="33686" xr:uid="{BD2F1C3A-7EB8-49F6-BA89-2EB1C46AE64C}"/>
    <cellStyle name="Millares 212 5 2 3 2 3" xfId="18818" xr:uid="{821885E1-4F8C-4695-85FF-5C84186AB6D8}"/>
    <cellStyle name="Millares 212 5 2 3 2 3 2" xfId="40321" xr:uid="{E1CEE366-2753-4D09-9742-00D1329DCA79}"/>
    <cellStyle name="Millares 212 5 2 3 2 4" xfId="25423" xr:uid="{AAF244D9-7C2E-4046-AE11-A3F517BFA0A6}"/>
    <cellStyle name="Millares 212 5 2 3 2 5" xfId="46926" xr:uid="{0844E769-4495-4894-A52F-C4862BEC60DA}"/>
    <cellStyle name="Millares 212 5 2 3 2 6" xfId="53530" xr:uid="{10AA1EE4-A412-47BD-ACD0-64F441794DF5}"/>
    <cellStyle name="Millares 212 5 2 3 3" xfId="6056" xr:uid="{CB49A9E0-4610-4C17-80BB-6B01E83A3184}"/>
    <cellStyle name="Millares 212 5 2 3 3 2" xfId="14322" xr:uid="{6FEC004E-458A-4E5D-B910-39612F5B4646}"/>
    <cellStyle name="Millares 212 5 2 3 3 2 2" xfId="35825" xr:uid="{117D72D3-02C3-4B60-B99D-05FCBD242D50}"/>
    <cellStyle name="Millares 212 5 2 3 3 3" xfId="20957" xr:uid="{40AFB45F-FEF3-4C58-A39F-E11576C6E934}"/>
    <cellStyle name="Millares 212 5 2 3 3 3 2" xfId="42460" xr:uid="{45734985-C973-4EAC-8E84-4C51F21A5652}"/>
    <cellStyle name="Millares 212 5 2 3 3 4" xfId="27562" xr:uid="{FD8AD3D0-CDBB-4B65-B057-7391C46BC2D1}"/>
    <cellStyle name="Millares 212 5 2 3 3 5" xfId="49065" xr:uid="{751CF77A-EA96-4C03-8B9F-3C30902E574A}"/>
    <cellStyle name="Millares 212 5 2 3 3 6" xfId="55669" xr:uid="{7715C098-FBDB-42D6-960A-FB2DA3A6A1CF}"/>
    <cellStyle name="Millares 212 5 2 3 4" xfId="7697" xr:uid="{5C87064E-4393-456C-AECD-F65E775906E8}"/>
    <cellStyle name="Millares 212 5 2 3 4 2" xfId="29200" xr:uid="{F648377E-9EA1-4AC9-AD31-A950B372A071}"/>
    <cellStyle name="Millares 212 5 2 3 5" xfId="9354" xr:uid="{39516087-628C-4830-AD96-6308C61052F5}"/>
    <cellStyle name="Millares 212 5 2 3 5 2" xfId="30857" xr:uid="{B12425CE-E92A-43C2-946C-5A644901E27E}"/>
    <cellStyle name="Millares 212 5 2 3 6" xfId="15989" xr:uid="{FCB79632-44C9-4710-AEC7-C4EE47BBC8B8}"/>
    <cellStyle name="Millares 212 5 2 3 6 2" xfId="37492" xr:uid="{452FB392-7927-44F2-AEA5-AEDDCE81F0FF}"/>
    <cellStyle name="Millares 212 5 2 3 7" xfId="22594" xr:uid="{9172972A-F7BD-4E37-930D-1FBE7BA231D5}"/>
    <cellStyle name="Millares 212 5 2 3 8" xfId="44097" xr:uid="{B670EFDD-16C3-4BE4-B076-6820368F9FE2}"/>
    <cellStyle name="Millares 212 5 2 3 9" xfId="50701" xr:uid="{19F0CA8D-AFD6-4550-9ADF-37A1265EBEF9}"/>
    <cellStyle name="Millares 212 5 2 4" xfId="1484" xr:uid="{9A5ED9B2-3791-431A-B4B6-C78C1BD6727B}"/>
    <cellStyle name="Millares 212 5 2 4 2" xfId="4313" xr:uid="{F36187BE-E495-4DEB-BBF1-9CD606167226}"/>
    <cellStyle name="Millares 212 5 2 4 2 2" xfId="12579" xr:uid="{B8849F18-852E-445D-8FC9-7F8C4AA294D8}"/>
    <cellStyle name="Millares 212 5 2 4 2 2 2" xfId="34082" xr:uid="{18E1F063-0849-414D-B244-2F77D397A3D4}"/>
    <cellStyle name="Millares 212 5 2 4 2 3" xfId="19214" xr:uid="{F2A388A5-BB1E-40FB-B5E2-3037168D6F35}"/>
    <cellStyle name="Millares 212 5 2 4 2 3 2" xfId="40717" xr:uid="{7DDB6761-EE40-4B37-BD79-11ABC6A7619C}"/>
    <cellStyle name="Millares 212 5 2 4 2 4" xfId="25819" xr:uid="{A8BC10D3-5AA1-4CBD-8B5A-7CCCAC973E66}"/>
    <cellStyle name="Millares 212 5 2 4 2 5" xfId="47322" xr:uid="{EE8754AA-DB2E-41B3-9C82-806FE88A1002}"/>
    <cellStyle name="Millares 212 5 2 4 2 6" xfId="53926" xr:uid="{C5573B4A-C07E-4D0A-9781-3E47B03F2D00}"/>
    <cellStyle name="Millares 212 5 2 4 3" xfId="6452" xr:uid="{83AA4276-0498-40F3-940C-CD3D52BA5916}"/>
    <cellStyle name="Millares 212 5 2 4 3 2" xfId="14718" xr:uid="{4AD7BD71-5686-4EB3-A292-0718361DB80D}"/>
    <cellStyle name="Millares 212 5 2 4 3 2 2" xfId="36221" xr:uid="{44D0AE90-1CB8-48BE-837C-F8A256D3AD75}"/>
    <cellStyle name="Millares 212 5 2 4 3 3" xfId="21353" xr:uid="{AB0CD3AD-878E-4363-8CED-A0D744C9BCB7}"/>
    <cellStyle name="Millares 212 5 2 4 3 3 2" xfId="42856" xr:uid="{6024BE27-49E7-4E4A-9CD1-F2DE1734AA00}"/>
    <cellStyle name="Millares 212 5 2 4 3 4" xfId="27958" xr:uid="{F67DF9BE-E496-432E-84B5-8B8CC58EE1B0}"/>
    <cellStyle name="Millares 212 5 2 4 3 5" xfId="49461" xr:uid="{CE06888D-7FF8-4E95-A7BA-1ED1628DA723}"/>
    <cellStyle name="Millares 212 5 2 4 3 6" xfId="56065" xr:uid="{D93E519B-072D-4D07-A9AB-D6E7E2C2577A}"/>
    <cellStyle name="Millares 212 5 2 4 4" xfId="8093" xr:uid="{A4D4ECE3-1223-4EC4-A341-1D78FEF182F3}"/>
    <cellStyle name="Millares 212 5 2 4 4 2" xfId="29596" xr:uid="{2B53F1D0-0D8A-458C-B6F1-FC7ED02286E3}"/>
    <cellStyle name="Millares 212 5 2 4 5" xfId="9750" xr:uid="{98CBD5E0-D1CC-4564-884F-506E61CB5535}"/>
    <cellStyle name="Millares 212 5 2 4 5 2" xfId="31253" xr:uid="{E16B0CC9-7382-4EEF-A503-EBA3703D2FE9}"/>
    <cellStyle name="Millares 212 5 2 4 6" xfId="16385" xr:uid="{C4FE8DB2-C72F-4585-8CBD-C35C2B9E35BF}"/>
    <cellStyle name="Millares 212 5 2 4 6 2" xfId="37888" xr:uid="{1CF4BE67-17FE-4DAF-9618-8EAF1CE932B3}"/>
    <cellStyle name="Millares 212 5 2 4 7" xfId="22990" xr:uid="{1B7B81EF-3CEE-450D-B862-924B2B92D4C3}"/>
    <cellStyle name="Millares 212 5 2 4 8" xfId="44493" xr:uid="{6A950D17-6EC9-48EC-B252-CAC76E1F8BB1}"/>
    <cellStyle name="Millares 212 5 2 4 9" xfId="51097" xr:uid="{FA595303-ACEE-41E9-9BF2-D8701BD920FD}"/>
    <cellStyle name="Millares 212 5 2 5" xfId="2171" xr:uid="{4E347589-9418-4B23-906A-4ED7DE0AE8C2}"/>
    <cellStyle name="Millares 212 5 2 5 2" xfId="10437" xr:uid="{BFF3DA77-BD26-4EC2-8ABA-EDA96B1673E2}"/>
    <cellStyle name="Millares 212 5 2 5 2 2" xfId="31940" xr:uid="{9D6ED234-FD23-4189-B325-40F46E10C077}"/>
    <cellStyle name="Millares 212 5 2 5 3" xfId="17072" xr:uid="{45A8F91B-D54A-4864-A49D-7959C8B5A398}"/>
    <cellStyle name="Millares 212 5 2 5 3 2" xfId="38575" xr:uid="{B0BEF66B-3026-4B93-A6DC-2B0637D77525}"/>
    <cellStyle name="Millares 212 5 2 5 4" xfId="23677" xr:uid="{77608E32-0475-4A19-8042-B742CE9AA0D7}"/>
    <cellStyle name="Millares 212 5 2 5 5" xfId="45180" xr:uid="{25D6B25F-0C07-4922-9631-F5AA1A26A0A1}"/>
    <cellStyle name="Millares 212 5 2 5 6" xfId="51784" xr:uid="{6BF5C95C-A132-4263-A094-E016495D952B}"/>
    <cellStyle name="Millares 212 5 2 6" xfId="2718" xr:uid="{58DFAE1B-27C4-40F0-BF91-B409C55EAC2C}"/>
    <cellStyle name="Millares 212 5 2 6 2" xfId="10984" xr:uid="{4F5A3CE9-0D19-4D0C-A127-AFEF5513DC13}"/>
    <cellStyle name="Millares 212 5 2 6 2 2" xfId="32487" xr:uid="{4B598284-0327-4B50-8E19-BAF2EF0D424D}"/>
    <cellStyle name="Millares 212 5 2 6 3" xfId="17619" xr:uid="{83031E93-F267-47C4-8318-1E36EE1F97EC}"/>
    <cellStyle name="Millares 212 5 2 6 3 2" xfId="39122" xr:uid="{25E5F147-313B-4BE9-A8DB-6D1A4406D62A}"/>
    <cellStyle name="Millares 212 5 2 6 4" xfId="24224" xr:uid="{72B6F538-0F42-4909-AA22-89C378202590}"/>
    <cellStyle name="Millares 212 5 2 6 5" xfId="45727" xr:uid="{F89C17D4-49E2-4035-85F3-6DEAFAEF433C}"/>
    <cellStyle name="Millares 212 5 2 6 6" xfId="52331" xr:uid="{01B1526F-DBAE-4067-A58D-AF6F45928159}"/>
    <cellStyle name="Millares 212 5 2 7" xfId="3367" xr:uid="{E5674D00-3501-4634-AD79-43420CC322C8}"/>
    <cellStyle name="Millares 212 5 2 7 2" xfId="11633" xr:uid="{E2404332-B353-450B-ABEE-9F4037CD2AF9}"/>
    <cellStyle name="Millares 212 5 2 7 2 2" xfId="33136" xr:uid="{6018385A-A5D7-42F8-9D1E-EF10A9A4F9A2}"/>
    <cellStyle name="Millares 212 5 2 7 3" xfId="18268" xr:uid="{4935595B-7105-4F3C-A0C6-C0BFDE7228E5}"/>
    <cellStyle name="Millares 212 5 2 7 3 2" xfId="39771" xr:uid="{C3D12344-5DE0-4C51-87BF-D53FFEEBAA97}"/>
    <cellStyle name="Millares 212 5 2 7 4" xfId="24873" xr:uid="{9B1C4105-3D52-4A8F-92C6-90CD44236547}"/>
    <cellStyle name="Millares 212 5 2 7 5" xfId="46376" xr:uid="{350AA65E-46EB-42FC-9D0A-1267CD8003F8}"/>
    <cellStyle name="Millares 212 5 2 7 6" xfId="52980" xr:uid="{A07169D4-1F95-4F06-9017-0A6FE484425A}"/>
    <cellStyle name="Millares 212 5 2 8" xfId="4862" xr:uid="{E5841DAD-23CD-4268-A0FB-5EF9CFC2280A}"/>
    <cellStyle name="Millares 212 5 2 8 2" xfId="13128" xr:uid="{6267771C-07F3-41BA-BE0C-39F06A0A3D39}"/>
    <cellStyle name="Millares 212 5 2 8 2 2" xfId="34631" xr:uid="{2358E224-B80E-4CD9-A289-21EEDEB66634}"/>
    <cellStyle name="Millares 212 5 2 8 3" xfId="19763" xr:uid="{AF9D635F-0014-47D5-B3A2-4749A7A310EE}"/>
    <cellStyle name="Millares 212 5 2 8 3 2" xfId="41266" xr:uid="{D850C23F-B5C9-4E38-B147-8D001B930DA8}"/>
    <cellStyle name="Millares 212 5 2 8 4" xfId="26368" xr:uid="{B03B1D44-5DAF-47E2-A50E-375A62A92C9F}"/>
    <cellStyle name="Millares 212 5 2 8 5" xfId="47871" xr:uid="{638C41C1-D797-4265-95F4-8226FDD5364A}"/>
    <cellStyle name="Millares 212 5 2 8 6" xfId="54475" xr:uid="{195A7FDE-8BFE-446C-BF3F-B04E2420AA37}"/>
    <cellStyle name="Millares 212 5 2 9" xfId="5506" xr:uid="{CF850BA8-8E40-40B6-B3FE-87E2506746C4}"/>
    <cellStyle name="Millares 212 5 2 9 2" xfId="13772" xr:uid="{9CA266D3-0DCA-42C3-B8AD-0152F875C207}"/>
    <cellStyle name="Millares 212 5 2 9 2 2" xfId="35275" xr:uid="{728D8149-87FD-484E-9EAF-7CB497C76C3C}"/>
    <cellStyle name="Millares 212 5 2 9 3" xfId="20407" xr:uid="{4550DB50-5083-45C5-9824-A6BC44ECF62B}"/>
    <cellStyle name="Millares 212 5 2 9 3 2" xfId="41910" xr:uid="{72AF5280-3303-452C-A4D0-BC4309034CE5}"/>
    <cellStyle name="Millares 212 5 2 9 4" xfId="27012" xr:uid="{BD7CE575-299E-43F1-BB8B-A089DEE857D8}"/>
    <cellStyle name="Millares 212 5 2 9 5" xfId="48515" xr:uid="{B3F1B81B-6567-49BC-BA3D-C04DFD9B8125}"/>
    <cellStyle name="Millares 212 5 2 9 6" xfId="55119" xr:uid="{C9FF856A-03B0-497E-ACCE-E4CCC6EEB41E}"/>
    <cellStyle name="Millares 212 5 3" xfId="408" xr:uid="{3B97DB29-D2A2-46F1-9CC7-0515DFE36304}"/>
    <cellStyle name="Millares 212 5 3 10" xfId="15311" xr:uid="{4B84E90F-026E-4FBC-AFBF-BCA684D7EA58}"/>
    <cellStyle name="Millares 212 5 3 10 2" xfId="36814" xr:uid="{E6FEC452-E2B8-4868-BE50-57002F478375}"/>
    <cellStyle name="Millares 212 5 3 11" xfId="21916" xr:uid="{20CED6C6-D164-4B41-BA67-6B082C7764C9}"/>
    <cellStyle name="Millares 212 5 3 12" xfId="43419" xr:uid="{C22DD763-62F2-4760-A24A-1D51C4698F83}"/>
    <cellStyle name="Millares 212 5 3 13" xfId="50023" xr:uid="{B1D1FFB0-825C-4840-8BF1-3AF2E0B28E10}"/>
    <cellStyle name="Millares 212 5 3 2" xfId="1356" xr:uid="{4515C49F-04A0-45BA-A2A4-49592DC39F62}"/>
    <cellStyle name="Millares 212 5 3 2 2" xfId="4185" xr:uid="{ACF37611-7CC0-4AAF-9E1C-C14EF1F1BB20}"/>
    <cellStyle name="Millares 212 5 3 2 2 2" xfId="12451" xr:uid="{A682CA95-A972-43BE-B1C6-CBE131E1732D}"/>
    <cellStyle name="Millares 212 5 3 2 2 2 2" xfId="33954" xr:uid="{966A1212-1460-4856-A915-251DF428114C}"/>
    <cellStyle name="Millares 212 5 3 2 2 3" xfId="19086" xr:uid="{A80D4E2B-5C58-40C5-A207-6E0F4C55B38D}"/>
    <cellStyle name="Millares 212 5 3 2 2 3 2" xfId="40589" xr:uid="{B4B3AE32-D29E-45D6-AA4A-A0BC15768C52}"/>
    <cellStyle name="Millares 212 5 3 2 2 4" xfId="25691" xr:uid="{F71C421C-7097-4258-A66D-2502D8B2D324}"/>
    <cellStyle name="Millares 212 5 3 2 2 5" xfId="47194" xr:uid="{CDFF0B5D-1197-4B04-8DB1-4F1ADFBEF934}"/>
    <cellStyle name="Millares 212 5 3 2 2 6" xfId="53798" xr:uid="{276F3D97-72FF-4DFE-AE99-B9BE65714F72}"/>
    <cellStyle name="Millares 212 5 3 2 3" xfId="6324" xr:uid="{1943CE7D-3305-4459-9400-1C87D32C59E0}"/>
    <cellStyle name="Millares 212 5 3 2 3 2" xfId="14590" xr:uid="{DD61E415-0245-498A-93B4-442622B4D3CA}"/>
    <cellStyle name="Millares 212 5 3 2 3 2 2" xfId="36093" xr:uid="{0AB265AF-51B1-4D3D-9D92-07BAAD7F82A1}"/>
    <cellStyle name="Millares 212 5 3 2 3 3" xfId="21225" xr:uid="{CC6E1970-958E-4450-BC2A-6D36B180F9A8}"/>
    <cellStyle name="Millares 212 5 3 2 3 3 2" xfId="42728" xr:uid="{1FDA2B48-2CA3-43C4-8E8D-D0EEFFCD1692}"/>
    <cellStyle name="Millares 212 5 3 2 3 4" xfId="27830" xr:uid="{715CA712-C67D-432F-ADF9-9757DF784FE1}"/>
    <cellStyle name="Millares 212 5 3 2 3 5" xfId="49333" xr:uid="{D70C9A68-CD98-4320-8BB2-3828BDA3B9C7}"/>
    <cellStyle name="Millares 212 5 3 2 3 6" xfId="55937" xr:uid="{57DA73BE-1491-4EA6-97A5-CA02CB005094}"/>
    <cellStyle name="Millares 212 5 3 2 4" xfId="7965" xr:uid="{427C1AF8-7A5E-4F2D-9108-2D3A1CE0ADF1}"/>
    <cellStyle name="Millares 212 5 3 2 4 2" xfId="29468" xr:uid="{D9EBA594-3B20-4216-A1F0-8379DE14AC98}"/>
    <cellStyle name="Millares 212 5 3 2 5" xfId="9622" xr:uid="{7ECF71D1-645D-4214-B234-F73C70092FE9}"/>
    <cellStyle name="Millares 212 5 3 2 5 2" xfId="31125" xr:uid="{82158B39-0166-4C6C-8B10-B9F973D2ECBC}"/>
    <cellStyle name="Millares 212 5 3 2 6" xfId="16257" xr:uid="{0B276A55-2DD6-4E94-84F0-C5CCE41EDA98}"/>
    <cellStyle name="Millares 212 5 3 2 6 2" xfId="37760" xr:uid="{F0595BC7-A98B-4E1D-9D55-AEC30A251E74}"/>
    <cellStyle name="Millares 212 5 3 2 7" xfId="22862" xr:uid="{35BEA404-EDC1-4521-B3FC-C05BE9B5D7F7}"/>
    <cellStyle name="Millares 212 5 3 2 8" xfId="44365" xr:uid="{E129D120-6C56-4BEE-935E-E049C0BCD36A}"/>
    <cellStyle name="Millares 212 5 3 2 9" xfId="50969" xr:uid="{EFEA7F02-143D-4A7D-9E8C-663DDDABE953}"/>
    <cellStyle name="Millares 212 5 3 3" xfId="2043" xr:uid="{E1DE8723-1818-417A-AEE5-57E1FDBAAD18}"/>
    <cellStyle name="Millares 212 5 3 3 2" xfId="10309" xr:uid="{506B086C-F90D-4CDF-87CF-8A8E84A3164C}"/>
    <cellStyle name="Millares 212 5 3 3 2 2" xfId="31812" xr:uid="{A21B0BE1-D0DC-4483-B89A-C454A1531C77}"/>
    <cellStyle name="Millares 212 5 3 3 3" xfId="16944" xr:uid="{162F7C72-AEF7-480A-BDFB-0F4CF2DBF30C}"/>
    <cellStyle name="Millares 212 5 3 3 3 2" xfId="38447" xr:uid="{3AFD7120-B0A4-453B-84BD-CF78FD74FFAA}"/>
    <cellStyle name="Millares 212 5 3 3 4" xfId="23549" xr:uid="{BF9A51A5-01C5-4BF7-BFAF-94824D819C2C}"/>
    <cellStyle name="Millares 212 5 3 3 5" xfId="45052" xr:uid="{2BC9D60B-7871-4DD7-9067-07F8F4411E40}"/>
    <cellStyle name="Millares 212 5 3 3 6" xfId="51656" xr:uid="{75B4478D-B12E-4A9E-9333-B5372E8F4F7F}"/>
    <cellStyle name="Millares 212 5 3 4" xfId="2842" xr:uid="{EA3E2FCE-EF3D-4AEB-B11E-5965326665E3}"/>
    <cellStyle name="Millares 212 5 3 4 2" xfId="11108" xr:uid="{63CF9DE1-472A-48EE-9D2C-0C5D6F6F1F59}"/>
    <cellStyle name="Millares 212 5 3 4 2 2" xfId="32611" xr:uid="{8FB65B94-B029-4B46-83E7-5B1618C153A0}"/>
    <cellStyle name="Millares 212 5 3 4 3" xfId="17743" xr:uid="{751735DA-9A4E-4A45-9F20-51E1610CC461}"/>
    <cellStyle name="Millares 212 5 3 4 3 2" xfId="39246" xr:uid="{7F99D11E-57AC-450A-81B2-E9541AB4E221}"/>
    <cellStyle name="Millares 212 5 3 4 4" xfId="24348" xr:uid="{14D24AE4-2A85-4A3E-A645-7CD2BD0E1B40}"/>
    <cellStyle name="Millares 212 5 3 4 5" xfId="45851" xr:uid="{682AE075-6284-40E8-90B8-C9B631FA234A}"/>
    <cellStyle name="Millares 212 5 3 4 6" xfId="52455" xr:uid="{CE0BDCCA-10C2-4C2C-961E-B2C44F7ED2F4}"/>
    <cellStyle name="Millares 212 5 3 5" xfId="3239" xr:uid="{CED911B7-1162-4CAE-939C-8CEFA7628E20}"/>
    <cellStyle name="Millares 212 5 3 5 2" xfId="11505" xr:uid="{A5705979-5DDA-486F-A10C-B054C0535028}"/>
    <cellStyle name="Millares 212 5 3 5 2 2" xfId="33008" xr:uid="{830C0396-AFEF-4BB9-AD6C-75A728AA3AD5}"/>
    <cellStyle name="Millares 212 5 3 5 3" xfId="18140" xr:uid="{E9708F4E-C3F0-4F4C-81CB-2B6656E9BF89}"/>
    <cellStyle name="Millares 212 5 3 5 3 2" xfId="39643" xr:uid="{3B716D58-473E-4B28-99E2-58F1C3F411E5}"/>
    <cellStyle name="Millares 212 5 3 5 4" xfId="24745" xr:uid="{24534DE1-4EF3-4F54-BF71-BBF2BD322A68}"/>
    <cellStyle name="Millares 212 5 3 5 5" xfId="46248" xr:uid="{08BDC15C-FFB6-4B45-9F3B-F33B472F86BD}"/>
    <cellStyle name="Millares 212 5 3 5 6" xfId="52852" xr:uid="{A30484AF-56C3-48DE-A8F8-362A7EA66A1D}"/>
    <cellStyle name="Millares 212 5 3 6" xfId="4986" xr:uid="{38CAF6E0-008F-432C-8068-160A7534FA82}"/>
    <cellStyle name="Millares 212 5 3 6 2" xfId="13252" xr:uid="{E4B83FFD-15C8-46CC-9AD2-12DE77D35562}"/>
    <cellStyle name="Millares 212 5 3 6 2 2" xfId="34755" xr:uid="{29BD3D99-FB81-42B0-AB24-0AFA077E4E5A}"/>
    <cellStyle name="Millares 212 5 3 6 3" xfId="19887" xr:uid="{21D5201D-0E8C-4CDD-9524-760C23EF114A}"/>
    <cellStyle name="Millares 212 5 3 6 3 2" xfId="41390" xr:uid="{D5FCB13D-6ED2-4647-A00C-3B6B5CBFAA06}"/>
    <cellStyle name="Millares 212 5 3 6 4" xfId="26492" xr:uid="{690B2AF7-F7EA-4EBB-B347-C7A50B309FAE}"/>
    <cellStyle name="Millares 212 5 3 6 5" xfId="47995" xr:uid="{BC90BA54-07F4-4BE1-B8FE-9CEE9F127DB2}"/>
    <cellStyle name="Millares 212 5 3 6 6" xfId="54599" xr:uid="{C01799B1-1287-4A8C-8EB4-42609A11A1BA}"/>
    <cellStyle name="Millares 212 5 3 7" xfId="5378" xr:uid="{3C62D464-92D1-4C5F-AB6B-117E76B166D0}"/>
    <cellStyle name="Millares 212 5 3 7 2" xfId="13644" xr:uid="{0D87F2AD-8530-4392-B1DF-085A95753779}"/>
    <cellStyle name="Millares 212 5 3 7 2 2" xfId="35147" xr:uid="{6D2C899D-7044-4D41-B834-368A37E7F68E}"/>
    <cellStyle name="Millares 212 5 3 7 3" xfId="20279" xr:uid="{A7063A2C-2B4D-4F10-8018-0F49CF04EA49}"/>
    <cellStyle name="Millares 212 5 3 7 3 2" xfId="41782" xr:uid="{F30E314E-7EF6-4ABB-B9CE-D737B0EDF7F3}"/>
    <cellStyle name="Millares 212 5 3 7 4" xfId="26884" xr:uid="{262A57B3-EC7C-4EE7-8B90-25370AFA80FB}"/>
    <cellStyle name="Millares 212 5 3 7 5" xfId="48387" xr:uid="{76DAC6FF-C9DB-4B3C-B4D2-9C60BF6338A4}"/>
    <cellStyle name="Millares 212 5 3 7 6" xfId="54991" xr:uid="{F4180FB2-2A75-481C-B1A1-AF34383D5D0B}"/>
    <cellStyle name="Millares 212 5 3 8" xfId="7019" xr:uid="{4264ABCA-C1ED-4066-A841-F0025228EB2F}"/>
    <cellStyle name="Millares 212 5 3 8 2" xfId="28522" xr:uid="{1D087DE2-3CC2-473C-8E5A-63C852FD3655}"/>
    <cellStyle name="Millares 212 5 3 9" xfId="8675" xr:uid="{F988D8D7-5BCD-40C4-BA25-4A6431C35CF0}"/>
    <cellStyle name="Millares 212 5 3 9 2" xfId="30178" xr:uid="{17E7B4C5-60DE-4A6C-A301-DC7D83102EDD}"/>
    <cellStyle name="Millares 212 5 4" xfId="692" xr:uid="{DE30618A-9EFD-4349-9C77-AEDD464FF84C}"/>
    <cellStyle name="Millares 212 5 4 10" xfId="43701" xr:uid="{006E42A7-FAA9-456B-B2C1-C2F5F20E58F7}"/>
    <cellStyle name="Millares 212 5 4 11" xfId="50305" xr:uid="{72E567BB-EB62-4DC6-8EC2-5C21F9142E46}"/>
    <cellStyle name="Millares 212 5 4 2" xfId="1638" xr:uid="{99FB4E41-757B-40A6-B8A6-E54D414E993C}"/>
    <cellStyle name="Millares 212 5 4 2 2" xfId="4467" xr:uid="{3824582B-164E-4D5B-A14F-6B11C74166EE}"/>
    <cellStyle name="Millares 212 5 4 2 2 2" xfId="12733" xr:uid="{493624B5-4B86-463B-9AFC-89B547150492}"/>
    <cellStyle name="Millares 212 5 4 2 2 2 2" xfId="34236" xr:uid="{4952FF78-B647-472A-94A1-9E810854AED9}"/>
    <cellStyle name="Millares 212 5 4 2 2 3" xfId="19368" xr:uid="{0E4EB883-1EAB-46A0-B263-E97822F3BBD8}"/>
    <cellStyle name="Millares 212 5 4 2 2 3 2" xfId="40871" xr:uid="{1AA5A24D-DD96-4EFC-9923-BB6ED570FE62}"/>
    <cellStyle name="Millares 212 5 4 2 2 4" xfId="25973" xr:uid="{634037EB-0F6B-4669-A836-0E7937D1B08C}"/>
    <cellStyle name="Millares 212 5 4 2 2 5" xfId="47476" xr:uid="{56C61CD6-E864-40F7-8908-7FB024140915}"/>
    <cellStyle name="Millares 212 5 4 2 2 6" xfId="54080" xr:uid="{1E3B39AD-397E-4195-80B7-89973383FA2B}"/>
    <cellStyle name="Millares 212 5 4 2 3" xfId="6606" xr:uid="{2FB86120-3EF0-499F-ACE6-C9238599D969}"/>
    <cellStyle name="Millares 212 5 4 2 3 2" xfId="14872" xr:uid="{7E5A7B57-3CB3-45B2-8EA0-CCD25563B5AF}"/>
    <cellStyle name="Millares 212 5 4 2 3 2 2" xfId="36375" xr:uid="{442ED5D7-1DDB-4B7D-8BEF-C3E9F672AA78}"/>
    <cellStyle name="Millares 212 5 4 2 3 3" xfId="21507" xr:uid="{08085CA4-C072-4EFB-91E3-5C46F31D4CBA}"/>
    <cellStyle name="Millares 212 5 4 2 3 3 2" xfId="43010" xr:uid="{5C6DB31D-490E-4B3D-8EE5-129164414A27}"/>
    <cellStyle name="Millares 212 5 4 2 3 4" xfId="28112" xr:uid="{AABA00C3-27B9-48D0-B2BD-A97920DCFBF5}"/>
    <cellStyle name="Millares 212 5 4 2 3 5" xfId="49615" xr:uid="{5031761E-56A5-44E2-A44A-E45CE8DB2B47}"/>
    <cellStyle name="Millares 212 5 4 2 3 6" xfId="56219" xr:uid="{19522729-BF6F-43D7-96AB-FAED33426CBC}"/>
    <cellStyle name="Millares 212 5 4 2 4" xfId="8247" xr:uid="{9FE99488-F152-45CA-9C87-C675E248F9AF}"/>
    <cellStyle name="Millares 212 5 4 2 4 2" xfId="29750" xr:uid="{54D18A55-B7C6-4CF3-9790-18A4CE70E8C2}"/>
    <cellStyle name="Millares 212 5 4 2 5" xfId="9904" xr:uid="{36F452FB-C22A-4A35-A8FA-706B2463D2BB}"/>
    <cellStyle name="Millares 212 5 4 2 5 2" xfId="31407" xr:uid="{4D4D731A-EA61-4B99-BB1D-719DB316C678}"/>
    <cellStyle name="Millares 212 5 4 2 6" xfId="16539" xr:uid="{C19143F3-A6AA-4052-8331-63BE01300425}"/>
    <cellStyle name="Millares 212 5 4 2 6 2" xfId="38042" xr:uid="{D2CA8646-E77F-4B0A-B8AE-D4A6E0227AFB}"/>
    <cellStyle name="Millares 212 5 4 2 7" xfId="23144" xr:uid="{87589437-5118-4C98-BD3A-99F93E88E57E}"/>
    <cellStyle name="Millares 212 5 4 2 8" xfId="44647" xr:uid="{3333A3F8-F8D0-4897-BCF8-815F0AC27F38}"/>
    <cellStyle name="Millares 212 5 4 2 9" xfId="51251" xr:uid="{45ACE53B-13CD-47DE-9080-F789ABE2DBEE}"/>
    <cellStyle name="Millares 212 5 4 3" xfId="2325" xr:uid="{8CDE78D2-453C-4AE6-9AE1-87ACA0C7E437}"/>
    <cellStyle name="Millares 212 5 4 3 2" xfId="10591" xr:uid="{3871C65C-3B17-4BBA-B2E7-19BB3C5FB526}"/>
    <cellStyle name="Millares 212 5 4 3 2 2" xfId="32094" xr:uid="{699F2C6E-0523-438A-8C64-D7256A2B1917}"/>
    <cellStyle name="Millares 212 5 4 3 3" xfId="17226" xr:uid="{3BE90DE2-2CF9-471C-AD90-2111DE013866}"/>
    <cellStyle name="Millares 212 5 4 3 3 2" xfId="38729" xr:uid="{3E86CBDE-A01E-4BB5-AE04-1FD2D5766B44}"/>
    <cellStyle name="Millares 212 5 4 3 4" xfId="23831" xr:uid="{65D5A8BD-72E6-4E08-8129-237A723CED92}"/>
    <cellStyle name="Millares 212 5 4 3 5" xfId="45334" xr:uid="{0176588C-A852-446D-93A3-68E45780D48B}"/>
    <cellStyle name="Millares 212 5 4 3 6" xfId="51938" xr:uid="{CE327953-B12A-40FE-AF32-E3BA768C136D}"/>
    <cellStyle name="Millares 212 5 4 4" xfId="3521" xr:uid="{DDC2C9CF-2D8B-4F4A-ABFA-4895E4CE3193}"/>
    <cellStyle name="Millares 212 5 4 4 2" xfId="11787" xr:uid="{82E48E72-F5FE-46A2-B238-89EBB675FB25}"/>
    <cellStyle name="Millares 212 5 4 4 2 2" xfId="33290" xr:uid="{58CDBEF4-1C7A-4537-AA57-8F7A8B6547D5}"/>
    <cellStyle name="Millares 212 5 4 4 3" xfId="18422" xr:uid="{FBFEC998-254B-4B97-9292-C059CC6D49DF}"/>
    <cellStyle name="Millares 212 5 4 4 3 2" xfId="39925" xr:uid="{8505A103-B951-4D2F-A4AB-C204430758D9}"/>
    <cellStyle name="Millares 212 5 4 4 4" xfId="25027" xr:uid="{C455A5FF-7F50-41C4-AAE4-D7EDCFF4984B}"/>
    <cellStyle name="Millares 212 5 4 4 5" xfId="46530" xr:uid="{BEA59E27-AD58-489B-AE5B-F4238003B5FA}"/>
    <cellStyle name="Millares 212 5 4 4 6" xfId="53134" xr:uid="{CF863995-EEA7-4B67-BF84-F5607DDDEFEA}"/>
    <cellStyle name="Millares 212 5 4 5" xfId="5660" xr:uid="{B831A5A5-AE5E-4A80-A87B-1ABA63276498}"/>
    <cellStyle name="Millares 212 5 4 5 2" xfId="13926" xr:uid="{E6C1A4D6-4A5D-4222-A41B-BBC2EA402789}"/>
    <cellStyle name="Millares 212 5 4 5 2 2" xfId="35429" xr:uid="{1AF1F8CF-BF7B-467B-8D41-57247FDA4530}"/>
    <cellStyle name="Millares 212 5 4 5 3" xfId="20561" xr:uid="{3717515E-9899-4C3E-89FB-BD805BE1763B}"/>
    <cellStyle name="Millares 212 5 4 5 3 2" xfId="42064" xr:uid="{F1450C35-CF75-416A-9A38-64F6AE3E2FA7}"/>
    <cellStyle name="Millares 212 5 4 5 4" xfId="27166" xr:uid="{2E96F551-DD51-4B6A-BF54-BA9532628C5D}"/>
    <cellStyle name="Millares 212 5 4 5 5" xfId="48669" xr:uid="{5A18C8B0-7CF4-4F3E-A290-5BBFECB2ECE6}"/>
    <cellStyle name="Millares 212 5 4 5 6" xfId="55273" xr:uid="{5448482F-9CA3-4DBE-B53D-1964DCF2D0D0}"/>
    <cellStyle name="Millares 212 5 4 6" xfId="7301" xr:uid="{AB4F2295-5D08-4984-B31F-3617876B4378}"/>
    <cellStyle name="Millares 212 5 4 6 2" xfId="28804" xr:uid="{0810EE12-2E9B-446E-ACBC-BAEE6A505780}"/>
    <cellStyle name="Millares 212 5 4 7" xfId="8958" xr:uid="{C807DA19-7CFB-41C9-9DD3-64DFFC659D99}"/>
    <cellStyle name="Millares 212 5 4 7 2" xfId="30461" xr:uid="{F6F96660-A4B8-4CE5-BB22-AA7B25C609E1}"/>
    <cellStyle name="Millares 212 5 4 8" xfId="15593" xr:uid="{9E0D8ED7-319E-4663-975A-DDFB7ED79F38}"/>
    <cellStyle name="Millares 212 5 4 8 2" xfId="37096" xr:uid="{47760133-77DF-4217-8E8F-4639CC6BAA8B}"/>
    <cellStyle name="Millares 212 5 4 9" xfId="22198" xr:uid="{F6CFDD1A-216A-4627-B1DF-123F38B0201B}"/>
    <cellStyle name="Millares 212 5 5" xfId="960" xr:uid="{858E6E15-8497-4AFC-9F7D-F226B350CC22}"/>
    <cellStyle name="Millares 212 5 5 2" xfId="3789" xr:uid="{740FF9BA-FDDD-4B46-A3BC-6E6112A13B5A}"/>
    <cellStyle name="Millares 212 5 5 2 2" xfId="12055" xr:uid="{C76DF28E-B6F1-43DD-ACAE-D1D4B2673385}"/>
    <cellStyle name="Millares 212 5 5 2 2 2" xfId="33558" xr:uid="{2A14913C-A781-42F4-8981-8422CA2EE96D}"/>
    <cellStyle name="Millares 212 5 5 2 3" xfId="18690" xr:uid="{DD0CD526-9BAD-4DDD-AE27-EC6B678C0589}"/>
    <cellStyle name="Millares 212 5 5 2 3 2" xfId="40193" xr:uid="{6DA45A99-680A-44A9-95E1-29FC5C285A05}"/>
    <cellStyle name="Millares 212 5 5 2 4" xfId="25295" xr:uid="{ECA0C87A-C3B5-459C-9AEB-1A5B68C72F02}"/>
    <cellStyle name="Millares 212 5 5 2 5" xfId="46798" xr:uid="{0B1DB7E0-00B6-43BD-827C-859D65964C0C}"/>
    <cellStyle name="Millares 212 5 5 2 6" xfId="53402" xr:uid="{DF3738FF-A08B-4166-B73E-F9C9E34934F4}"/>
    <cellStyle name="Millares 212 5 5 3" xfId="5928" xr:uid="{374D6ACD-534F-4D57-963E-BC3DFEB97729}"/>
    <cellStyle name="Millares 212 5 5 3 2" xfId="14194" xr:uid="{3BDF18EC-F16C-4B69-81FC-2A0CDF8EA58B}"/>
    <cellStyle name="Millares 212 5 5 3 2 2" xfId="35697" xr:uid="{BA6A4C60-763B-4024-96E7-C168CAADB0C3}"/>
    <cellStyle name="Millares 212 5 5 3 3" xfId="20829" xr:uid="{96E03B77-9B46-4563-80D2-873B10C81C25}"/>
    <cellStyle name="Millares 212 5 5 3 3 2" xfId="42332" xr:uid="{BD2179DB-E758-477B-8146-12CD931BEC1D}"/>
    <cellStyle name="Millares 212 5 5 3 4" xfId="27434" xr:uid="{122DCE1D-DDC2-4BB5-8362-ADB83F83AB7B}"/>
    <cellStyle name="Millares 212 5 5 3 5" xfId="48937" xr:uid="{C9E0D245-1B7C-49E2-8476-EDAEEDDEC96B}"/>
    <cellStyle name="Millares 212 5 5 3 6" xfId="55541" xr:uid="{D10E1063-389A-4CA1-B7DE-414A8D06FE1A}"/>
    <cellStyle name="Millares 212 5 5 4" xfId="7569" xr:uid="{6F0ACF36-02B8-4A51-9B51-D008A4B62630}"/>
    <cellStyle name="Millares 212 5 5 4 2" xfId="29072" xr:uid="{935F3612-33E3-495B-9430-8CECC32120B6}"/>
    <cellStyle name="Millares 212 5 5 5" xfId="9226" xr:uid="{9EC69516-B962-4727-8845-0C33C12F8625}"/>
    <cellStyle name="Millares 212 5 5 5 2" xfId="30729" xr:uid="{73D17BDA-383D-44CB-AC4F-A926FA26A30F}"/>
    <cellStyle name="Millares 212 5 5 6" xfId="15861" xr:uid="{9FC5D074-5E95-4E76-8767-5DFD5F43EB65}"/>
    <cellStyle name="Millares 212 5 5 6 2" xfId="37364" xr:uid="{CFCB7C15-0B57-4159-BC46-28D0C4B1B0AB}"/>
    <cellStyle name="Millares 212 5 5 7" xfId="22466" xr:uid="{55CC13B9-3B60-44CF-BE8C-89A06A48D789}"/>
    <cellStyle name="Millares 212 5 5 8" xfId="43969" xr:uid="{337783F6-D5E8-4656-85E8-FBC0699F9EA7}"/>
    <cellStyle name="Millares 212 5 5 9" xfId="50573" xr:uid="{BD3879D7-E483-4E3F-9308-496A9138C720}"/>
    <cellStyle name="Millares 212 5 6" xfId="1221" xr:uid="{1AB9E161-CB85-4DD4-89DF-D7353E27E3D7}"/>
    <cellStyle name="Millares 212 5 6 2" xfId="4050" xr:uid="{9F0839B7-394D-43C7-A232-D2EB93425E65}"/>
    <cellStyle name="Millares 212 5 6 2 2" xfId="12316" xr:uid="{65FE5C64-D8DF-47CE-9B01-A3A698DD3716}"/>
    <cellStyle name="Millares 212 5 6 2 2 2" xfId="33819" xr:uid="{45BB0782-775C-405C-9EBE-B045F5DB34BD}"/>
    <cellStyle name="Millares 212 5 6 2 3" xfId="18951" xr:uid="{14C33C88-7E70-4AD1-8259-82EDD3844E5B}"/>
    <cellStyle name="Millares 212 5 6 2 3 2" xfId="40454" xr:uid="{C8917DBD-BA8C-4931-A58B-D2079E4DA579}"/>
    <cellStyle name="Millares 212 5 6 2 4" xfId="25556" xr:uid="{171E5F2B-DC1E-40CC-9116-8DA5EA979965}"/>
    <cellStyle name="Millares 212 5 6 2 5" xfId="47059" xr:uid="{250BBED1-1866-4339-9292-DC8CDE434550}"/>
    <cellStyle name="Millares 212 5 6 2 6" xfId="53663" xr:uid="{773D4AEA-1F86-4332-8D1C-A5ADCBE4636E}"/>
    <cellStyle name="Millares 212 5 6 3" xfId="6189" xr:uid="{9BCDDB7E-9B09-4A83-A100-F7C13FBB602D}"/>
    <cellStyle name="Millares 212 5 6 3 2" xfId="14455" xr:uid="{33AAF5F5-A2E0-40EE-9483-7F390C1AD3AC}"/>
    <cellStyle name="Millares 212 5 6 3 2 2" xfId="35958" xr:uid="{F521EB68-480E-4580-9DC7-0FD4B337BE31}"/>
    <cellStyle name="Millares 212 5 6 3 3" xfId="21090" xr:uid="{8E5250D7-F77B-4E02-8324-92A15D436ED4}"/>
    <cellStyle name="Millares 212 5 6 3 3 2" xfId="42593" xr:uid="{6EB14B81-023A-44D3-A446-938E9DAE6A44}"/>
    <cellStyle name="Millares 212 5 6 3 4" xfId="27695" xr:uid="{5785A688-1C4E-4358-87D5-1CEEF6059BC3}"/>
    <cellStyle name="Millares 212 5 6 3 5" xfId="49198" xr:uid="{1F9EBD81-56C7-4B5C-B2F0-1004F4AA0C0A}"/>
    <cellStyle name="Millares 212 5 6 3 6" xfId="55802" xr:uid="{F9C341EF-79E1-472C-B74D-07AD213999E8}"/>
    <cellStyle name="Millares 212 5 6 4" xfId="7830" xr:uid="{36F51AC6-C00F-4374-B400-6A49AB48A4AE}"/>
    <cellStyle name="Millares 212 5 6 4 2" xfId="29333" xr:uid="{9092DEB6-97C0-4B5E-9D16-DF36FA53B2BF}"/>
    <cellStyle name="Millares 212 5 6 5" xfId="9487" xr:uid="{D42292FF-7F3B-4FE0-B674-12257A3C9286}"/>
    <cellStyle name="Millares 212 5 6 5 2" xfId="30990" xr:uid="{C4DF4679-5837-4E6A-B860-B41615CB5D74}"/>
    <cellStyle name="Millares 212 5 6 6" xfId="16122" xr:uid="{0E7A2DDA-F729-4F7F-A4E7-33B01C03897B}"/>
    <cellStyle name="Millares 212 5 6 6 2" xfId="37625" xr:uid="{899F4A04-FA4B-4CA1-8919-721304305FFF}"/>
    <cellStyle name="Millares 212 5 6 7" xfId="22727" xr:uid="{76C989EF-56BA-4F3E-AF74-7E957865C902}"/>
    <cellStyle name="Millares 212 5 6 8" xfId="44230" xr:uid="{A3B1EE18-26AF-4A22-A2A2-FB85A360AC83}"/>
    <cellStyle name="Millares 212 5 6 9" xfId="50834" xr:uid="{AB1BF81E-E135-407C-8B8D-26C26E3AA907}"/>
    <cellStyle name="Millares 212 5 7" xfId="1909" xr:uid="{567219D2-9818-4633-BB44-966D4699CFBC}"/>
    <cellStyle name="Millares 212 5 7 2" xfId="10175" xr:uid="{00A5EEEF-E371-4914-B776-A95472A58C71}"/>
    <cellStyle name="Millares 212 5 7 2 2" xfId="31678" xr:uid="{D85F1EC2-CB88-41A3-9C8E-474CBC0265FD}"/>
    <cellStyle name="Millares 212 5 7 3" xfId="16810" xr:uid="{0BAAAF43-90FA-4FDB-A6DC-9F0506AC926F}"/>
    <cellStyle name="Millares 212 5 7 3 2" xfId="38313" xr:uid="{D60E080D-D64C-4412-AC64-785BCCAFF497}"/>
    <cellStyle name="Millares 212 5 7 4" xfId="23415" xr:uid="{8E17CCE8-06AF-47AB-8ED1-B348CBE80B6E}"/>
    <cellStyle name="Millares 212 5 7 5" xfId="44918" xr:uid="{0BE9E57F-7788-430E-A255-675F6E45828E}"/>
    <cellStyle name="Millares 212 5 7 6" xfId="51522" xr:uid="{0CA11CCE-8DA3-4B8B-A24C-EB18824193BA}"/>
    <cellStyle name="Millares 212 5 8" xfId="2594" xr:uid="{742040F6-8682-4A77-B2E2-882594DECB1D}"/>
    <cellStyle name="Millares 212 5 8 2" xfId="10860" xr:uid="{86026B95-000D-4E2E-8F4E-5BE814D5989B}"/>
    <cellStyle name="Millares 212 5 8 2 2" xfId="32363" xr:uid="{AC10C0A2-238E-47D3-857B-3336F2629365}"/>
    <cellStyle name="Millares 212 5 8 3" xfId="17495" xr:uid="{28A0E7F3-EDBA-44EC-AF22-FA711300EF37}"/>
    <cellStyle name="Millares 212 5 8 3 2" xfId="38998" xr:uid="{272E36AC-E5FC-4669-82EB-5C3B88295E6E}"/>
    <cellStyle name="Millares 212 5 8 4" xfId="24100" xr:uid="{136B0668-98EC-4A08-A9A8-10F86104A8E0}"/>
    <cellStyle name="Millares 212 5 8 5" xfId="45603" xr:uid="{22238B17-0E38-4E6B-9292-8A6AD6F89476}"/>
    <cellStyle name="Millares 212 5 8 6" xfId="52207" xr:uid="{30BA2B57-F17D-4542-9955-37AD137A096A}"/>
    <cellStyle name="Millares 212 5 9" xfId="3105" xr:uid="{EB2B4648-B57A-4C04-9D13-58E9217FB64B}"/>
    <cellStyle name="Millares 212 5 9 2" xfId="11371" xr:uid="{F963B4E5-516D-4E2D-A300-4F7FB8915335}"/>
    <cellStyle name="Millares 212 5 9 2 2" xfId="32874" xr:uid="{F9891502-FEA1-4E0C-92A9-606FBEF5DD82}"/>
    <cellStyle name="Millares 212 5 9 3" xfId="18006" xr:uid="{F823D806-05A0-48DB-9BE7-6ADA34B7147A}"/>
    <cellStyle name="Millares 212 5 9 3 2" xfId="39509" xr:uid="{D92E5373-9EBE-4D3C-A977-8726CD4E8164}"/>
    <cellStyle name="Millares 212 5 9 4" xfId="24611" xr:uid="{15E69CA7-FADD-4715-A79F-636094063A08}"/>
    <cellStyle name="Millares 212 5 9 5" xfId="46114" xr:uid="{A974A063-0A81-47AD-8D95-35F6A5F4EEBB}"/>
    <cellStyle name="Millares 212 5 9 6" xfId="52718" xr:uid="{A9478F46-69FB-4DB4-B8F9-0BAB6B1B767A}"/>
    <cellStyle name="Millares 212 6" xfId="237" xr:uid="{57689BC5-18AD-407F-B496-672339A61B81}"/>
    <cellStyle name="Millares 212 6 10" xfId="4751" xr:uid="{CBECB7C8-186B-4F3A-B172-7EA998042E64}"/>
    <cellStyle name="Millares 212 6 10 2" xfId="13017" xr:uid="{16A7B338-9FD2-4EBC-BCE3-B23375556B64}"/>
    <cellStyle name="Millares 212 6 10 2 2" xfId="34520" xr:uid="{96D0CE79-E8C3-4C15-80A7-90181F50E149}"/>
    <cellStyle name="Millares 212 6 10 3" xfId="19652" xr:uid="{B3257179-2BB6-4D9F-93FA-043C9BBC1F90}"/>
    <cellStyle name="Millares 212 6 10 3 2" xfId="41155" xr:uid="{9D0132B0-DE67-44D7-8375-2C238C7BB3DD}"/>
    <cellStyle name="Millares 212 6 10 4" xfId="26257" xr:uid="{8AB2FBAD-0437-4FE9-A312-2CD3D1ADE3F9}"/>
    <cellStyle name="Millares 212 6 10 5" xfId="47760" xr:uid="{ECFB8A25-65A5-43EE-8DB7-02D560A4AD2F}"/>
    <cellStyle name="Millares 212 6 10 6" xfId="54364" xr:uid="{C5C19409-4B5E-4C9B-A799-B7B7E87F649C}"/>
    <cellStyle name="Millares 212 6 11" xfId="5254" xr:uid="{ED3551E2-A0D9-428F-A1C7-5BDA6F1A5236}"/>
    <cellStyle name="Millares 212 6 11 2" xfId="13520" xr:uid="{0ABD03DE-62FE-4C5C-B53A-7E7F8C2EF2FA}"/>
    <cellStyle name="Millares 212 6 11 2 2" xfId="35023" xr:uid="{6902D908-A51D-439B-BD0E-377390831966}"/>
    <cellStyle name="Millares 212 6 11 3" xfId="20155" xr:uid="{3B6DE052-79E9-4545-A35F-CDA14363E2A6}"/>
    <cellStyle name="Millares 212 6 11 3 2" xfId="41658" xr:uid="{3BA9D5AC-D1E3-45B8-BA17-52AD607C5DCE}"/>
    <cellStyle name="Millares 212 6 11 4" xfId="26760" xr:uid="{0DEF68A1-1D45-49A9-9D51-0D46D576A55A}"/>
    <cellStyle name="Millares 212 6 11 5" xfId="48263" xr:uid="{AE03F654-E67E-4EE4-B2B1-4BC8BBABCD9A}"/>
    <cellStyle name="Millares 212 6 11 6" xfId="54867" xr:uid="{3DB6AF49-6133-4D2B-9D29-C25F5CFA4FFA}"/>
    <cellStyle name="Millares 212 6 12" xfId="6895" xr:uid="{37890F7E-2E5D-474D-BAAB-305E12333CED}"/>
    <cellStyle name="Millares 212 6 12 2" xfId="28398" xr:uid="{7E441B6D-C1F7-4A3D-AD22-1E5BF3D4644D}"/>
    <cellStyle name="Millares 212 6 13" xfId="8550" xr:uid="{16291BFD-FBB3-4C5D-8705-74BB47F14576}"/>
    <cellStyle name="Millares 212 6 13 2" xfId="30053" xr:uid="{C32C3B57-674C-4F4A-A608-04CFA97E3368}"/>
    <cellStyle name="Millares 212 6 14" xfId="15188" xr:uid="{5E6B4B8C-824C-405F-960C-001792747BC5}"/>
    <cellStyle name="Millares 212 6 14 2" xfId="36691" xr:uid="{C2A2DADF-54E5-494D-B44E-D92CB8C25811}"/>
    <cellStyle name="Millares 212 6 15" xfId="21793" xr:uid="{FEA7A03C-63AB-4145-B00C-6C05740F0421}"/>
    <cellStyle name="Millares 212 6 16" xfId="43296" xr:uid="{FF8F5063-F85B-4D7F-9812-20F456840B3D}"/>
    <cellStyle name="Millares 212 6 17" xfId="49900" xr:uid="{104C33EC-6BCA-450B-8ADE-2DD3F259CDDE}"/>
    <cellStyle name="Millares 212 6 2" xfId="548" xr:uid="{B66590B0-653D-4D5A-B7CB-B2C7A5D7398D}"/>
    <cellStyle name="Millares 212 6 2 10" xfId="7159" xr:uid="{85778B69-231B-4C3C-A2AB-1317CF9B726E}"/>
    <cellStyle name="Millares 212 6 2 10 2" xfId="28662" xr:uid="{E239AFE7-9F6C-4FF8-BD90-0C69039AADA7}"/>
    <cellStyle name="Millares 212 6 2 11" xfId="8815" xr:uid="{F2AE9D7F-7D2E-4D14-BEE7-68E98BC2589B}"/>
    <cellStyle name="Millares 212 6 2 11 2" xfId="30318" xr:uid="{8733223B-E442-4D3D-9D32-6B385D5A6122}"/>
    <cellStyle name="Millares 212 6 2 12" xfId="15451" xr:uid="{AC3AEBEC-5BB3-4833-BDDB-DF6E14AE0457}"/>
    <cellStyle name="Millares 212 6 2 12 2" xfId="36954" xr:uid="{923D511F-3970-4ADB-B7FD-74DE9159D6AD}"/>
    <cellStyle name="Millares 212 6 2 13" xfId="22056" xr:uid="{EBCADB1D-570F-4DCD-9C29-A8B82AB8B9E2}"/>
    <cellStyle name="Millares 212 6 2 14" xfId="43559" xr:uid="{FC22753B-56FB-43C5-9B39-9E69678CB832}"/>
    <cellStyle name="Millares 212 6 2 15" xfId="50163" xr:uid="{560EF0D0-9563-4C8D-B262-96CDBD233653}"/>
    <cellStyle name="Millares 212 6 2 2" xfId="830" xr:uid="{0DC09A72-2BE4-46D9-BA6F-703FA9A4A6E7}"/>
    <cellStyle name="Millares 212 6 2 2 10" xfId="15731" xr:uid="{95E2A1C0-7C18-4240-80F1-903A5B327CB0}"/>
    <cellStyle name="Millares 212 6 2 2 10 2" xfId="37234" xr:uid="{AA81F85E-08A8-4867-A7D2-740921612AC9}"/>
    <cellStyle name="Millares 212 6 2 2 11" xfId="22336" xr:uid="{6E2273B7-8190-4BCF-9331-1B9161BFF18C}"/>
    <cellStyle name="Millares 212 6 2 2 12" xfId="43839" xr:uid="{49D9EE8F-B00B-4625-9ADA-F0BA4DB8FC34}"/>
    <cellStyle name="Millares 212 6 2 2 13" xfId="50443" xr:uid="{1C28585B-5906-4B3B-8A19-F484CF36E4B3}"/>
    <cellStyle name="Millares 212 6 2 2 2" xfId="1776" xr:uid="{D5D077AB-6EBD-4A6B-A3CC-FC0A469B1520}"/>
    <cellStyle name="Millares 212 6 2 2 2 2" xfId="4605" xr:uid="{4DBFFCED-9FB8-4FF4-AE8A-0D3DFEC22AB3}"/>
    <cellStyle name="Millares 212 6 2 2 2 2 2" xfId="12871" xr:uid="{9BB88EA8-89AF-47D9-B054-E62B928DEEFF}"/>
    <cellStyle name="Millares 212 6 2 2 2 2 2 2" xfId="34374" xr:uid="{85DE5BB5-C826-46D8-A021-C9C056D8B587}"/>
    <cellStyle name="Millares 212 6 2 2 2 2 3" xfId="19506" xr:uid="{9A7EFD7B-2B1D-4D56-8923-9060B1BC7154}"/>
    <cellStyle name="Millares 212 6 2 2 2 2 3 2" xfId="41009" xr:uid="{282F4268-825E-4162-A8FB-0312E278113D}"/>
    <cellStyle name="Millares 212 6 2 2 2 2 4" xfId="26111" xr:uid="{27BF52E7-4C6D-4C94-A5B2-FEF4FD8C9E97}"/>
    <cellStyle name="Millares 212 6 2 2 2 2 5" xfId="47614" xr:uid="{66D8E496-6E04-4339-A7E7-D31677F15137}"/>
    <cellStyle name="Millares 212 6 2 2 2 2 6" xfId="54218" xr:uid="{125EAABF-EE43-4224-B887-A2A906CD5264}"/>
    <cellStyle name="Millares 212 6 2 2 2 3" xfId="6744" xr:uid="{B120D445-BB40-4696-ABEE-20FA51977AF6}"/>
    <cellStyle name="Millares 212 6 2 2 2 3 2" xfId="15010" xr:uid="{B4C4CAC5-9DAC-472B-BD3C-11FFBB50F9E9}"/>
    <cellStyle name="Millares 212 6 2 2 2 3 2 2" xfId="36513" xr:uid="{85D5FE38-FC41-44D3-9EA0-1D312F0E8BDD}"/>
    <cellStyle name="Millares 212 6 2 2 2 3 3" xfId="21645" xr:uid="{50454690-3488-4C1F-B406-842DAD2AAD27}"/>
    <cellStyle name="Millares 212 6 2 2 2 3 3 2" xfId="43148" xr:uid="{286634C8-EAD4-4D4C-827F-6BC451F41D7A}"/>
    <cellStyle name="Millares 212 6 2 2 2 3 4" xfId="28250" xr:uid="{90919A4B-9351-4820-AEC1-5635CA0D6757}"/>
    <cellStyle name="Millares 212 6 2 2 2 3 5" xfId="49753" xr:uid="{1950AD62-491A-4F1F-BC35-AAC478684464}"/>
    <cellStyle name="Millares 212 6 2 2 2 3 6" xfId="56357" xr:uid="{9BB836F4-38E6-4BB3-A8D4-6C98C4B9E366}"/>
    <cellStyle name="Millares 212 6 2 2 2 4" xfId="8385" xr:uid="{75196A44-D943-4AA9-9223-147920A09B08}"/>
    <cellStyle name="Millares 212 6 2 2 2 4 2" xfId="29888" xr:uid="{5D97A915-93AE-4397-A35D-A2BD2EB30186}"/>
    <cellStyle name="Millares 212 6 2 2 2 5" xfId="10042" xr:uid="{025ECDB7-A7A4-49B9-A44C-8F4CF36946D0}"/>
    <cellStyle name="Millares 212 6 2 2 2 5 2" xfId="31545" xr:uid="{FBA2B417-31A4-4289-B4F3-03B3D49AA0A8}"/>
    <cellStyle name="Millares 212 6 2 2 2 6" xfId="16677" xr:uid="{CF38525F-E2C1-4E1B-AEAC-8865849C1B11}"/>
    <cellStyle name="Millares 212 6 2 2 2 6 2" xfId="38180" xr:uid="{24873E2B-3315-4959-A669-F3B182A9E47B}"/>
    <cellStyle name="Millares 212 6 2 2 2 7" xfId="23282" xr:uid="{D8F2EBA0-513F-45BE-A0B6-5F7CD60B69A1}"/>
    <cellStyle name="Millares 212 6 2 2 2 8" xfId="44785" xr:uid="{4A48EE79-D504-4C80-B965-9D7785E13A78}"/>
    <cellStyle name="Millares 212 6 2 2 2 9" xfId="51389" xr:uid="{7C95A6B6-396C-4B20-A704-EA5285C919AF}"/>
    <cellStyle name="Millares 212 6 2 2 3" xfId="2463" xr:uid="{56FC5EF5-4B4B-4776-BE73-55C242956A92}"/>
    <cellStyle name="Millares 212 6 2 2 3 2" xfId="10729" xr:uid="{2081EA57-6841-4B12-8C4B-643733933044}"/>
    <cellStyle name="Millares 212 6 2 2 3 2 2" xfId="32232" xr:uid="{73F34B1B-75B5-4967-92D1-5A849B8C1689}"/>
    <cellStyle name="Millares 212 6 2 2 3 3" xfId="17364" xr:uid="{3C847517-16E0-42E6-B8D4-25068788ECDC}"/>
    <cellStyle name="Millares 212 6 2 2 3 3 2" xfId="38867" xr:uid="{D067590F-AA73-4FC7-8C02-A15203E45F48}"/>
    <cellStyle name="Millares 212 6 2 2 3 4" xfId="23969" xr:uid="{8414D267-4266-4D94-8C34-38276C740F3A}"/>
    <cellStyle name="Millares 212 6 2 2 3 5" xfId="45472" xr:uid="{8B1B3C20-03AE-476F-A25B-441CD8DC8EBD}"/>
    <cellStyle name="Millares 212 6 2 2 3 6" xfId="52076" xr:uid="{588A8B31-0A3C-40D6-BCC1-16632BB941D4}"/>
    <cellStyle name="Millares 212 6 2 2 4" xfId="2980" xr:uid="{62F04F3D-DCBF-41F1-9336-5C37F139F0B9}"/>
    <cellStyle name="Millares 212 6 2 2 4 2" xfId="11246" xr:uid="{FA76426F-5EAD-4352-A659-BBEB73C2B1FB}"/>
    <cellStyle name="Millares 212 6 2 2 4 2 2" xfId="32749" xr:uid="{EE7DA35B-F096-4C02-AAA9-8A0B68131497}"/>
    <cellStyle name="Millares 212 6 2 2 4 3" xfId="17881" xr:uid="{908BED5E-4F5F-4023-AA72-2F97C5FC54DC}"/>
    <cellStyle name="Millares 212 6 2 2 4 3 2" xfId="39384" xr:uid="{5B24F3A8-7304-4506-A83E-6486BC78B632}"/>
    <cellStyle name="Millares 212 6 2 2 4 4" xfId="24486" xr:uid="{26EDCC2F-5083-4204-8511-893062CC4B1E}"/>
    <cellStyle name="Millares 212 6 2 2 4 5" xfId="45989" xr:uid="{A8A9BE52-23F6-4AC9-8847-E0B58A7CA0C2}"/>
    <cellStyle name="Millares 212 6 2 2 4 6" xfId="52593" xr:uid="{75263900-7EE6-4F07-9EFF-C84FAA17CEC4}"/>
    <cellStyle name="Millares 212 6 2 2 5" xfId="3659" xr:uid="{6EC977F1-3047-46DB-AE78-5AB604A65115}"/>
    <cellStyle name="Millares 212 6 2 2 5 2" xfId="11925" xr:uid="{762B822B-6457-4C3F-9986-3E3F02DB4B9D}"/>
    <cellStyle name="Millares 212 6 2 2 5 2 2" xfId="33428" xr:uid="{B6F7822B-C884-433A-84B2-D42DEB9C9183}"/>
    <cellStyle name="Millares 212 6 2 2 5 3" xfId="18560" xr:uid="{B85E29C6-4D88-48BA-96E1-E3F34FDD21EC}"/>
    <cellStyle name="Millares 212 6 2 2 5 3 2" xfId="40063" xr:uid="{11B5EF29-365A-4200-A292-28F7769A1311}"/>
    <cellStyle name="Millares 212 6 2 2 5 4" xfId="25165" xr:uid="{385D3E10-2B7C-45EF-B39F-E7C0164A2734}"/>
    <cellStyle name="Millares 212 6 2 2 5 5" xfId="46668" xr:uid="{5DE3177F-B630-414C-8719-42B88C64C5F8}"/>
    <cellStyle name="Millares 212 6 2 2 5 6" xfId="53272" xr:uid="{77082CDB-D3BE-4E6C-A69D-9FBD6095F279}"/>
    <cellStyle name="Millares 212 6 2 2 6" xfId="5124" xr:uid="{B7ED93E1-B42C-462D-917A-3BEFE02B8EE9}"/>
    <cellStyle name="Millares 212 6 2 2 6 2" xfId="13390" xr:uid="{B20488DA-C289-447E-9257-8B9C402144E8}"/>
    <cellStyle name="Millares 212 6 2 2 6 2 2" xfId="34893" xr:uid="{EF5CACB9-8B98-447E-9D13-95A8C75877F4}"/>
    <cellStyle name="Millares 212 6 2 2 6 3" xfId="20025" xr:uid="{48D26CB1-4A6E-4311-98C7-FE37EBA0AB9A}"/>
    <cellStyle name="Millares 212 6 2 2 6 3 2" xfId="41528" xr:uid="{3F2442BD-8A29-4118-A707-26C8CF809359}"/>
    <cellStyle name="Millares 212 6 2 2 6 4" xfId="26630" xr:uid="{7BE155EF-F828-42CA-992E-97CB93463382}"/>
    <cellStyle name="Millares 212 6 2 2 6 5" xfId="48133" xr:uid="{E20336FD-ACCD-4B55-A5EA-80D0EBC90A22}"/>
    <cellStyle name="Millares 212 6 2 2 6 6" xfId="54737" xr:uid="{23359F75-0C32-4BB1-A4E8-63A446BA8613}"/>
    <cellStyle name="Millares 212 6 2 2 7" xfId="5798" xr:uid="{2B7DC7EC-9AA6-4CE7-BEE2-C5861526D042}"/>
    <cellStyle name="Millares 212 6 2 2 7 2" xfId="14064" xr:uid="{192DB9B9-4482-4CC5-AC37-3C2B4636C13F}"/>
    <cellStyle name="Millares 212 6 2 2 7 2 2" xfId="35567" xr:uid="{3F19320C-2DAD-4444-B674-DE6E772CB43F}"/>
    <cellStyle name="Millares 212 6 2 2 7 3" xfId="20699" xr:uid="{323F1614-FB53-4858-B732-2F2C3511C0D3}"/>
    <cellStyle name="Millares 212 6 2 2 7 3 2" xfId="42202" xr:uid="{58FE2014-DF0C-413D-8AEC-5C06C908C9CA}"/>
    <cellStyle name="Millares 212 6 2 2 7 4" xfId="27304" xr:uid="{B34B6E06-0B43-40A5-BEEC-4ACD59CAFD27}"/>
    <cellStyle name="Millares 212 6 2 2 7 5" xfId="48807" xr:uid="{ECEB3943-6F7A-4CDE-A5E7-467D330F9D66}"/>
    <cellStyle name="Millares 212 6 2 2 7 6" xfId="55411" xr:uid="{716E6221-C46A-49FC-98CD-5D54283D8EF5}"/>
    <cellStyle name="Millares 212 6 2 2 8" xfId="7439" xr:uid="{9E9E636F-22F7-430D-AB36-8978B27E94AC}"/>
    <cellStyle name="Millares 212 6 2 2 8 2" xfId="28942" xr:uid="{AB811125-E84D-48C1-80F6-135E9BB2C371}"/>
    <cellStyle name="Millares 212 6 2 2 9" xfId="9096" xr:uid="{064EC3BB-FA1F-4DFA-913A-6A81535A3900}"/>
    <cellStyle name="Millares 212 6 2 2 9 2" xfId="30599" xr:uid="{EF698D81-A541-4A63-960A-469BFFC1E638}"/>
    <cellStyle name="Millares 212 6 2 3" xfId="1100" xr:uid="{94045F1D-A96C-4B27-A817-291243C6041F}"/>
    <cellStyle name="Millares 212 6 2 3 2" xfId="3929" xr:uid="{C06403A2-8EDF-4EAB-9395-27BC994C74E5}"/>
    <cellStyle name="Millares 212 6 2 3 2 2" xfId="12195" xr:uid="{49D4144A-4FA4-432E-9CC4-CA7895C01B5B}"/>
    <cellStyle name="Millares 212 6 2 3 2 2 2" xfId="33698" xr:uid="{0C557E58-6603-4EBC-A711-2968E91E9B4A}"/>
    <cellStyle name="Millares 212 6 2 3 2 3" xfId="18830" xr:uid="{E46395B0-3F49-4863-BA09-303D12D55C74}"/>
    <cellStyle name="Millares 212 6 2 3 2 3 2" xfId="40333" xr:uid="{23587204-342B-42D8-B140-E4173E338D54}"/>
    <cellStyle name="Millares 212 6 2 3 2 4" xfId="25435" xr:uid="{7341F44C-74D6-4B6C-92F6-36077E3AB610}"/>
    <cellStyle name="Millares 212 6 2 3 2 5" xfId="46938" xr:uid="{11849961-2213-43FC-829D-FF35B14833AB}"/>
    <cellStyle name="Millares 212 6 2 3 2 6" xfId="53542" xr:uid="{BB38FF7C-9CC7-49E0-8C14-6F39C6407F0F}"/>
    <cellStyle name="Millares 212 6 2 3 3" xfId="6068" xr:uid="{37DE05E3-C4B2-4077-AA8C-AC22BF71B8AE}"/>
    <cellStyle name="Millares 212 6 2 3 3 2" xfId="14334" xr:uid="{48CB80DB-73A4-433B-84D8-23F5D243C449}"/>
    <cellStyle name="Millares 212 6 2 3 3 2 2" xfId="35837" xr:uid="{D69CC6C8-77EF-4862-9516-861ED307D3C4}"/>
    <cellStyle name="Millares 212 6 2 3 3 3" xfId="20969" xr:uid="{C146DC31-89F1-47B0-BBAD-80FB31800230}"/>
    <cellStyle name="Millares 212 6 2 3 3 3 2" xfId="42472" xr:uid="{9CFC73DB-A7A4-4187-A88F-9450BABE391D}"/>
    <cellStyle name="Millares 212 6 2 3 3 4" xfId="27574" xr:uid="{97CBDA5E-F939-4FAC-8FEF-9447A0CD0D3E}"/>
    <cellStyle name="Millares 212 6 2 3 3 5" xfId="49077" xr:uid="{98B07DDB-6B72-4F38-9958-A24698FB735B}"/>
    <cellStyle name="Millares 212 6 2 3 3 6" xfId="55681" xr:uid="{F5058E24-EF3C-44E7-BBDE-B046B02AF52F}"/>
    <cellStyle name="Millares 212 6 2 3 4" xfId="7709" xr:uid="{2E3E41BE-1DE7-486F-B9FC-2E061E1A9524}"/>
    <cellStyle name="Millares 212 6 2 3 4 2" xfId="29212" xr:uid="{E7AC0303-1DA8-4D58-B839-D0F3C481AD6D}"/>
    <cellStyle name="Millares 212 6 2 3 5" xfId="9366" xr:uid="{B45513FC-434A-4087-AA67-EA539683E4E5}"/>
    <cellStyle name="Millares 212 6 2 3 5 2" xfId="30869" xr:uid="{8F4636B5-6848-42E0-A687-EF7E8193025A}"/>
    <cellStyle name="Millares 212 6 2 3 6" xfId="16001" xr:uid="{0DBB0F70-C589-4B69-8311-45EC10DF7A5A}"/>
    <cellStyle name="Millares 212 6 2 3 6 2" xfId="37504" xr:uid="{227F9026-C092-49EE-A675-0A0A5EE7C6D4}"/>
    <cellStyle name="Millares 212 6 2 3 7" xfId="22606" xr:uid="{B3F1EFCA-7634-4283-817F-33BC69A53B05}"/>
    <cellStyle name="Millares 212 6 2 3 8" xfId="44109" xr:uid="{6308D551-6F71-48EC-A445-EB14E0CE9E77}"/>
    <cellStyle name="Millares 212 6 2 3 9" xfId="50713" xr:uid="{0BEF281C-A9CB-4272-B0B9-A93DBA0BFF63}"/>
    <cellStyle name="Millares 212 6 2 4" xfId="1496" xr:uid="{79A7DF13-B4A6-4EC4-BCEB-CB0A729F2CC7}"/>
    <cellStyle name="Millares 212 6 2 4 2" xfId="4325" xr:uid="{17A27AF7-9D80-4CA8-ACB7-4F06CB2413B8}"/>
    <cellStyle name="Millares 212 6 2 4 2 2" xfId="12591" xr:uid="{322EB1AD-C833-4F82-926D-920FEED1692B}"/>
    <cellStyle name="Millares 212 6 2 4 2 2 2" xfId="34094" xr:uid="{1EB39079-7BD5-4A58-B0E2-E66460B2209C}"/>
    <cellStyle name="Millares 212 6 2 4 2 3" xfId="19226" xr:uid="{C4B46CA4-46D3-4349-B37F-66F217717A72}"/>
    <cellStyle name="Millares 212 6 2 4 2 3 2" xfId="40729" xr:uid="{2313872A-D5C6-4354-83CB-49741BC68A7A}"/>
    <cellStyle name="Millares 212 6 2 4 2 4" xfId="25831" xr:uid="{2A12A050-39D3-4AEA-8850-0C913E31270D}"/>
    <cellStyle name="Millares 212 6 2 4 2 5" xfId="47334" xr:uid="{86C7698F-53B7-430A-A1BE-81476E3979C0}"/>
    <cellStyle name="Millares 212 6 2 4 2 6" xfId="53938" xr:uid="{7E5DE9A7-7100-43F1-9E92-61BF24A0EC9A}"/>
    <cellStyle name="Millares 212 6 2 4 3" xfId="6464" xr:uid="{37159A3F-D68A-467F-878F-137532CF2F97}"/>
    <cellStyle name="Millares 212 6 2 4 3 2" xfId="14730" xr:uid="{5BA6DB7D-4C59-4A60-8065-0812552E976F}"/>
    <cellStyle name="Millares 212 6 2 4 3 2 2" xfId="36233" xr:uid="{3CF4B9AE-DF69-4095-B730-FA832B242DAA}"/>
    <cellStyle name="Millares 212 6 2 4 3 3" xfId="21365" xr:uid="{9AF8FB50-919F-40DB-8614-1F403FACBE64}"/>
    <cellStyle name="Millares 212 6 2 4 3 3 2" xfId="42868" xr:uid="{D4205E4D-F01C-4298-9AD6-592EDA3BFB7C}"/>
    <cellStyle name="Millares 212 6 2 4 3 4" xfId="27970" xr:uid="{587C279F-C9CB-402C-BC97-179EE67B763D}"/>
    <cellStyle name="Millares 212 6 2 4 3 5" xfId="49473" xr:uid="{8E8B2837-682C-4459-BBF6-8744126C026D}"/>
    <cellStyle name="Millares 212 6 2 4 3 6" xfId="56077" xr:uid="{79E508B5-C012-4AC3-84B8-C226831F7201}"/>
    <cellStyle name="Millares 212 6 2 4 4" xfId="8105" xr:uid="{C1B2E51C-5ACD-40C0-819E-42F323509E3F}"/>
    <cellStyle name="Millares 212 6 2 4 4 2" xfId="29608" xr:uid="{BFB19EF9-54C7-4D63-BDC2-A285BA0C6ECA}"/>
    <cellStyle name="Millares 212 6 2 4 5" xfId="9762" xr:uid="{CBA90F7C-0258-47CA-A2BA-414E49F10F98}"/>
    <cellStyle name="Millares 212 6 2 4 5 2" xfId="31265" xr:uid="{86D9432C-5672-49D4-8A9B-7ECC65C63B9C}"/>
    <cellStyle name="Millares 212 6 2 4 6" xfId="16397" xr:uid="{F59412F7-5011-4C7F-8371-1EBED3A5862B}"/>
    <cellStyle name="Millares 212 6 2 4 6 2" xfId="37900" xr:uid="{37B7EA8D-DAED-43E4-96B4-E7BA45A61CDB}"/>
    <cellStyle name="Millares 212 6 2 4 7" xfId="23002" xr:uid="{87F6A510-DD81-4599-9CB4-5FAFDC8A21A9}"/>
    <cellStyle name="Millares 212 6 2 4 8" xfId="44505" xr:uid="{7009CBA8-C999-4C62-B6EA-04406324A83E}"/>
    <cellStyle name="Millares 212 6 2 4 9" xfId="51109" xr:uid="{F2BD6790-6282-4750-BA3D-946AC5098EC5}"/>
    <cellStyle name="Millares 212 6 2 5" xfId="2183" xr:uid="{C27F3586-2341-4AFB-8D89-B5797D0C3A1F}"/>
    <cellStyle name="Millares 212 6 2 5 2" xfId="10449" xr:uid="{C3E891D9-CAE7-4083-A131-C1E043A1FCE4}"/>
    <cellStyle name="Millares 212 6 2 5 2 2" xfId="31952" xr:uid="{ECDBC749-9DB5-4389-8858-D3D41D8AEE87}"/>
    <cellStyle name="Millares 212 6 2 5 3" xfId="17084" xr:uid="{8A4D88DF-08C7-4EC8-8B46-2818825D4191}"/>
    <cellStyle name="Millares 212 6 2 5 3 2" xfId="38587" xr:uid="{260AD39C-D678-4BB9-80CA-75C9756F3855}"/>
    <cellStyle name="Millares 212 6 2 5 4" xfId="23689" xr:uid="{35F6BE84-4476-4B41-98A1-360CDC79A196}"/>
    <cellStyle name="Millares 212 6 2 5 5" xfId="45192" xr:uid="{559F1A87-7AF5-46D5-91B9-C97C196578BC}"/>
    <cellStyle name="Millares 212 6 2 5 6" xfId="51796" xr:uid="{B9C131FB-004F-485E-B1EF-600619D25AE1}"/>
    <cellStyle name="Millares 212 6 2 6" xfId="2729" xr:uid="{451BB148-2F13-43B8-9A65-8A571C1618DF}"/>
    <cellStyle name="Millares 212 6 2 6 2" xfId="10995" xr:uid="{53485682-AD4E-4B95-87FA-C160B8ECE7B7}"/>
    <cellStyle name="Millares 212 6 2 6 2 2" xfId="32498" xr:uid="{61DE8F50-EF6D-40C5-B0B1-742930205BD0}"/>
    <cellStyle name="Millares 212 6 2 6 3" xfId="17630" xr:uid="{CE527B20-F167-4D19-B1E4-F40B242E8E96}"/>
    <cellStyle name="Millares 212 6 2 6 3 2" xfId="39133" xr:uid="{FBBFF592-0534-44E0-9EDB-CB0B17775AC2}"/>
    <cellStyle name="Millares 212 6 2 6 4" xfId="24235" xr:uid="{26947907-7145-4BA0-8A80-3CE432B60943}"/>
    <cellStyle name="Millares 212 6 2 6 5" xfId="45738" xr:uid="{3F2918F5-7B49-4F85-858C-A637B8AC580D}"/>
    <cellStyle name="Millares 212 6 2 6 6" xfId="52342" xr:uid="{9235AB60-72ED-4B59-B346-0BD1A689FAC3}"/>
    <cellStyle name="Millares 212 6 2 7" xfId="3379" xr:uid="{ECE9AFB9-06E8-44C9-84C5-96D73934CFF2}"/>
    <cellStyle name="Millares 212 6 2 7 2" xfId="11645" xr:uid="{EBF29013-6A15-4CED-B911-EA3A71B60792}"/>
    <cellStyle name="Millares 212 6 2 7 2 2" xfId="33148" xr:uid="{6A67D040-A29E-4A20-B303-A18BE5C1FEB6}"/>
    <cellStyle name="Millares 212 6 2 7 3" xfId="18280" xr:uid="{0B1CA3C4-8C0B-47D2-A776-E61BEDD6C0CE}"/>
    <cellStyle name="Millares 212 6 2 7 3 2" xfId="39783" xr:uid="{8E7FCECA-0C70-4735-B994-34494D973F92}"/>
    <cellStyle name="Millares 212 6 2 7 4" xfId="24885" xr:uid="{D7B9B497-6BC2-4ACA-A508-8C878B8C0B5D}"/>
    <cellStyle name="Millares 212 6 2 7 5" xfId="46388" xr:uid="{EDB35159-4FDE-4332-925C-B481AAEBF844}"/>
    <cellStyle name="Millares 212 6 2 7 6" xfId="52992" xr:uid="{C1AD2573-34A2-4363-A971-967DFEDC7CA9}"/>
    <cellStyle name="Millares 212 6 2 8" xfId="4873" xr:uid="{1A1C178A-35DC-4F9C-B957-CA13262D8B28}"/>
    <cellStyle name="Millares 212 6 2 8 2" xfId="13139" xr:uid="{C333E762-BE78-41CC-A6F2-90AD4784F225}"/>
    <cellStyle name="Millares 212 6 2 8 2 2" xfId="34642" xr:uid="{6CEA87C2-8E57-437C-9C33-90E056059B80}"/>
    <cellStyle name="Millares 212 6 2 8 3" xfId="19774" xr:uid="{88CCFAE0-9604-4537-B90E-267866D7150B}"/>
    <cellStyle name="Millares 212 6 2 8 3 2" xfId="41277" xr:uid="{31DCC038-568D-4CB5-9BAB-E4289A25F10B}"/>
    <cellStyle name="Millares 212 6 2 8 4" xfId="26379" xr:uid="{1B800084-0F6D-4CE4-97A7-BFA784F8E408}"/>
    <cellStyle name="Millares 212 6 2 8 5" xfId="47882" xr:uid="{A5FEBFC5-9045-43EC-A311-9A1E124B9165}"/>
    <cellStyle name="Millares 212 6 2 8 6" xfId="54486" xr:uid="{D95B178D-B474-48F0-9C22-1F85687BE479}"/>
    <cellStyle name="Millares 212 6 2 9" xfId="5518" xr:uid="{C5C557E8-56D1-46F8-A347-0C531618F68A}"/>
    <cellStyle name="Millares 212 6 2 9 2" xfId="13784" xr:uid="{60561F1C-86F3-4628-B27B-D8CE351911C6}"/>
    <cellStyle name="Millares 212 6 2 9 2 2" xfId="35287" xr:uid="{6B66EEEA-3E0A-4AC9-8C3B-094D1B6E866D}"/>
    <cellStyle name="Millares 212 6 2 9 3" xfId="20419" xr:uid="{3C2CB1F3-81F9-49CC-81F9-9BE6924515F6}"/>
    <cellStyle name="Millares 212 6 2 9 3 2" xfId="41922" xr:uid="{85064817-5874-4BEF-A508-BC0C843646E9}"/>
    <cellStyle name="Millares 212 6 2 9 4" xfId="27024" xr:uid="{40FA30EE-D2D7-45FB-B625-2A07606350DE}"/>
    <cellStyle name="Millares 212 6 2 9 5" xfId="48527" xr:uid="{72E949FF-F36E-41AE-BF7C-A691BF2F388F}"/>
    <cellStyle name="Millares 212 6 2 9 6" xfId="55131" xr:uid="{1978C8BE-0614-4CB9-864A-AD3E3E56D8C3}"/>
    <cellStyle name="Millares 212 6 3" xfId="419" xr:uid="{6F8847CD-A4AA-47AB-AD97-EA69E9400732}"/>
    <cellStyle name="Millares 212 6 3 10" xfId="15322" xr:uid="{8FE4B32F-B15F-448A-89BB-DAC7CF85CA1D}"/>
    <cellStyle name="Millares 212 6 3 10 2" xfId="36825" xr:uid="{53F9C596-E233-4232-9EB5-8B68F37DE52E}"/>
    <cellStyle name="Millares 212 6 3 11" xfId="21927" xr:uid="{D39C3ACA-405F-4CD5-9C5A-509F528D96A1}"/>
    <cellStyle name="Millares 212 6 3 12" xfId="43430" xr:uid="{16AED3D6-7E4E-49AA-A67F-67CCB9D16277}"/>
    <cellStyle name="Millares 212 6 3 13" xfId="50034" xr:uid="{0034B70F-FD67-41D6-82BF-329B071A7E9E}"/>
    <cellStyle name="Millares 212 6 3 2" xfId="1367" xr:uid="{2FFA7EEF-39C8-40E0-834F-EF0525AF84E1}"/>
    <cellStyle name="Millares 212 6 3 2 2" xfId="4196" xr:uid="{4508D8E1-B5D2-4C37-8A76-32F634029048}"/>
    <cellStyle name="Millares 212 6 3 2 2 2" xfId="12462" xr:uid="{AFDCF878-A8F5-4DD7-BFA4-2EDF3CF15BAB}"/>
    <cellStyle name="Millares 212 6 3 2 2 2 2" xfId="33965" xr:uid="{DAC575D5-10BF-4FDF-ABA3-636888385CD8}"/>
    <cellStyle name="Millares 212 6 3 2 2 3" xfId="19097" xr:uid="{56AFBF72-C842-47BE-8E91-65FDDF418443}"/>
    <cellStyle name="Millares 212 6 3 2 2 3 2" xfId="40600" xr:uid="{37AC5EBC-5E08-4BE0-BB5B-E50ADC3C627E}"/>
    <cellStyle name="Millares 212 6 3 2 2 4" xfId="25702" xr:uid="{B17734D2-EBEA-4030-8FC6-E0CE7B56CFBA}"/>
    <cellStyle name="Millares 212 6 3 2 2 5" xfId="47205" xr:uid="{DF31791B-78EB-49B9-96B6-9B3AC3D65F48}"/>
    <cellStyle name="Millares 212 6 3 2 2 6" xfId="53809" xr:uid="{E7F7A63B-ED4E-45E6-80BC-1356A134465D}"/>
    <cellStyle name="Millares 212 6 3 2 3" xfId="6335" xr:uid="{4D5B8926-A198-45B3-9CE5-CCAB0BEBFDB6}"/>
    <cellStyle name="Millares 212 6 3 2 3 2" xfId="14601" xr:uid="{62A56B9F-DD9A-4119-A326-0D76562111FD}"/>
    <cellStyle name="Millares 212 6 3 2 3 2 2" xfId="36104" xr:uid="{E1F2C7AF-E15C-4D9F-AE0E-9D265A8254BB}"/>
    <cellStyle name="Millares 212 6 3 2 3 3" xfId="21236" xr:uid="{EF7A5113-932C-4B5D-A648-2272C21C0DEC}"/>
    <cellStyle name="Millares 212 6 3 2 3 3 2" xfId="42739" xr:uid="{059C38F1-058D-42D3-B7AE-5A277897C07E}"/>
    <cellStyle name="Millares 212 6 3 2 3 4" xfId="27841" xr:uid="{05CE1101-D7A9-4FBB-9472-003FF1554AC1}"/>
    <cellStyle name="Millares 212 6 3 2 3 5" xfId="49344" xr:uid="{63F3C1C7-12EA-4FFA-BB28-F501C8EE73EB}"/>
    <cellStyle name="Millares 212 6 3 2 3 6" xfId="55948" xr:uid="{45DC7D34-ABF7-4C31-8939-B7AA2C85584C}"/>
    <cellStyle name="Millares 212 6 3 2 4" xfId="7976" xr:uid="{EE3BA2B4-11B9-4F72-BB77-BC59BD9EE058}"/>
    <cellStyle name="Millares 212 6 3 2 4 2" xfId="29479" xr:uid="{597EEA92-1A43-484C-9A0B-9D906E1C755F}"/>
    <cellStyle name="Millares 212 6 3 2 5" xfId="9633" xr:uid="{87A29784-97AE-4A8A-82D9-8B6379A0342F}"/>
    <cellStyle name="Millares 212 6 3 2 5 2" xfId="31136" xr:uid="{BABB4FF7-D314-4942-95B6-5E7FF2D782FD}"/>
    <cellStyle name="Millares 212 6 3 2 6" xfId="16268" xr:uid="{3A58028C-725C-4812-9004-BEC917B75D55}"/>
    <cellStyle name="Millares 212 6 3 2 6 2" xfId="37771" xr:uid="{89C1E596-F979-4FAD-B054-3B94E6B9A846}"/>
    <cellStyle name="Millares 212 6 3 2 7" xfId="22873" xr:uid="{58E57B26-BE98-400B-888C-D1EE53FB2C5A}"/>
    <cellStyle name="Millares 212 6 3 2 8" xfId="44376" xr:uid="{96A3ED4C-6BC1-4BEE-A67D-9F392B1CBCA1}"/>
    <cellStyle name="Millares 212 6 3 2 9" xfId="50980" xr:uid="{7480E16F-7609-40CE-A1AF-ECD71301DB00}"/>
    <cellStyle name="Millares 212 6 3 3" xfId="2054" xr:uid="{3E19D343-8D3F-4CD5-B3A4-C07FE21E19C0}"/>
    <cellStyle name="Millares 212 6 3 3 2" xfId="10320" xr:uid="{C18D132F-B131-4C88-ACF6-B6C723110777}"/>
    <cellStyle name="Millares 212 6 3 3 2 2" xfId="31823" xr:uid="{AC33F9FA-D1F8-4CF7-8D16-D6ECC731DB7C}"/>
    <cellStyle name="Millares 212 6 3 3 3" xfId="16955" xr:uid="{5AD53B46-3045-4875-B3AE-2A8C7683CFCF}"/>
    <cellStyle name="Millares 212 6 3 3 3 2" xfId="38458" xr:uid="{B5573E85-B715-45D3-9FA1-C47D90371DE8}"/>
    <cellStyle name="Millares 212 6 3 3 4" xfId="23560" xr:uid="{6A18B516-2D1A-4D36-AEC7-C89B6822E61C}"/>
    <cellStyle name="Millares 212 6 3 3 5" xfId="45063" xr:uid="{35F7188E-9875-4653-83DF-00294F56D547}"/>
    <cellStyle name="Millares 212 6 3 3 6" xfId="51667" xr:uid="{418C94E2-3409-49EB-A74B-DB3027BDBC8E}"/>
    <cellStyle name="Millares 212 6 3 4" xfId="2853" xr:uid="{C6F09D51-BA9C-4115-BD22-72E880D21145}"/>
    <cellStyle name="Millares 212 6 3 4 2" xfId="11119" xr:uid="{5AAD3CF6-0421-4A60-A274-7A9651101D97}"/>
    <cellStyle name="Millares 212 6 3 4 2 2" xfId="32622" xr:uid="{2670C7D7-E798-4B06-98AB-19466C4D16C4}"/>
    <cellStyle name="Millares 212 6 3 4 3" xfId="17754" xr:uid="{E6487ACC-8A6B-4C3F-BB26-813546734BA6}"/>
    <cellStyle name="Millares 212 6 3 4 3 2" xfId="39257" xr:uid="{DEB7F4E4-BCE1-4FFA-8AEB-329848F68020}"/>
    <cellStyle name="Millares 212 6 3 4 4" xfId="24359" xr:uid="{8FF95816-8A2C-48AA-A1AE-E6D95C9B69F8}"/>
    <cellStyle name="Millares 212 6 3 4 5" xfId="45862" xr:uid="{590E61B1-298A-430F-8E61-2B6902AA87F8}"/>
    <cellStyle name="Millares 212 6 3 4 6" xfId="52466" xr:uid="{A1D1DB73-78C7-40D1-BAF6-D3618F4E470D}"/>
    <cellStyle name="Millares 212 6 3 5" xfId="3250" xr:uid="{2AEB827F-6957-478F-82C3-0F4BFB1AD584}"/>
    <cellStyle name="Millares 212 6 3 5 2" xfId="11516" xr:uid="{A7B06C70-6C17-4D02-BDD6-A35CF5EDD66D}"/>
    <cellStyle name="Millares 212 6 3 5 2 2" xfId="33019" xr:uid="{F48283C6-12B5-44C6-9EB2-B2B055C6E105}"/>
    <cellStyle name="Millares 212 6 3 5 3" xfId="18151" xr:uid="{53D91049-D4E0-46ED-A88B-3EE2BC4D52A5}"/>
    <cellStyle name="Millares 212 6 3 5 3 2" xfId="39654" xr:uid="{055692A9-8903-4337-966F-2345E5BA5B03}"/>
    <cellStyle name="Millares 212 6 3 5 4" xfId="24756" xr:uid="{20BA74FC-A9C9-4037-A66C-5E38DDB3461F}"/>
    <cellStyle name="Millares 212 6 3 5 5" xfId="46259" xr:uid="{651E964A-55CA-41D4-9A57-3A43DEEDD3BA}"/>
    <cellStyle name="Millares 212 6 3 5 6" xfId="52863" xr:uid="{36A88FD9-C496-4A93-9F0E-467925B1A29F}"/>
    <cellStyle name="Millares 212 6 3 6" xfId="4997" xr:uid="{C5FF0821-F3CD-4795-9917-7954BC2D4A4C}"/>
    <cellStyle name="Millares 212 6 3 6 2" xfId="13263" xr:uid="{CA3A70E1-F22B-4CEF-BBA8-270DF6CC1474}"/>
    <cellStyle name="Millares 212 6 3 6 2 2" xfId="34766" xr:uid="{912BAEEA-15B3-400D-A08D-AE03140357C6}"/>
    <cellStyle name="Millares 212 6 3 6 3" xfId="19898" xr:uid="{410CE786-BC62-4663-B6EF-F68205A7CB2E}"/>
    <cellStyle name="Millares 212 6 3 6 3 2" xfId="41401" xr:uid="{753F860D-F5B8-419B-902B-1F472FF9ABB4}"/>
    <cellStyle name="Millares 212 6 3 6 4" xfId="26503" xr:uid="{D9E9FEF8-050A-488C-B944-04E0D5A984EE}"/>
    <cellStyle name="Millares 212 6 3 6 5" xfId="48006" xr:uid="{E101E578-1214-41F2-B56C-61A584DEA5D9}"/>
    <cellStyle name="Millares 212 6 3 6 6" xfId="54610" xr:uid="{5ACDE632-E322-4B9E-9C18-F4C080AB2EAE}"/>
    <cellStyle name="Millares 212 6 3 7" xfId="5389" xr:uid="{A48D700F-ABD3-434B-9880-964E69CFA494}"/>
    <cellStyle name="Millares 212 6 3 7 2" xfId="13655" xr:uid="{03508AB8-D2ED-4FEB-82DA-428A529F3CB0}"/>
    <cellStyle name="Millares 212 6 3 7 2 2" xfId="35158" xr:uid="{9328EB90-379F-470F-95A2-10E6849C4A49}"/>
    <cellStyle name="Millares 212 6 3 7 3" xfId="20290" xr:uid="{AEB469F3-5377-4306-BD79-2AF840D95D53}"/>
    <cellStyle name="Millares 212 6 3 7 3 2" xfId="41793" xr:uid="{DC3E5F3A-30E9-493E-91F7-55BA4666D1CC}"/>
    <cellStyle name="Millares 212 6 3 7 4" xfId="26895" xr:uid="{70EC88CA-0C4E-49A2-95D2-7A6A6EC42B3B}"/>
    <cellStyle name="Millares 212 6 3 7 5" xfId="48398" xr:uid="{7F3B7A9A-8094-47D9-88C2-97BC21B11ED2}"/>
    <cellStyle name="Millares 212 6 3 7 6" xfId="55002" xr:uid="{8EECA11E-15D2-498A-B097-F257D41564EE}"/>
    <cellStyle name="Millares 212 6 3 8" xfId="7030" xr:uid="{F75FD5BB-C9F7-46E4-B673-E0CB4ED1B78E}"/>
    <cellStyle name="Millares 212 6 3 8 2" xfId="28533" xr:uid="{20698D3D-23B0-45B3-897B-463A07933548}"/>
    <cellStyle name="Millares 212 6 3 9" xfId="8686" xr:uid="{9273E9DE-4E8A-4D09-B519-D2897864A11D}"/>
    <cellStyle name="Millares 212 6 3 9 2" xfId="30189" xr:uid="{6A531F19-FAFA-4059-BAF6-07C076F9D64D}"/>
    <cellStyle name="Millares 212 6 4" xfId="703" xr:uid="{9927FAAE-F2D4-4F85-B77B-B1CE0C4B9B02}"/>
    <cellStyle name="Millares 212 6 4 10" xfId="43712" xr:uid="{95F5BE37-8F11-4CEF-B1D3-7D02B76308A2}"/>
    <cellStyle name="Millares 212 6 4 11" xfId="50316" xr:uid="{D2661B22-9565-4FF8-B8CF-3602B4A6466F}"/>
    <cellStyle name="Millares 212 6 4 2" xfId="1649" xr:uid="{6FC39999-A2D7-4EF2-A542-A9F1748061A6}"/>
    <cellStyle name="Millares 212 6 4 2 2" xfId="4478" xr:uid="{E696CD69-9A81-4207-B88E-8B030AE0FE6A}"/>
    <cellStyle name="Millares 212 6 4 2 2 2" xfId="12744" xr:uid="{E6BA7494-5D91-40DA-B349-DAC5E8A73044}"/>
    <cellStyle name="Millares 212 6 4 2 2 2 2" xfId="34247" xr:uid="{47F433F2-78FC-4BA1-8ACB-4D6F8E40203C}"/>
    <cellStyle name="Millares 212 6 4 2 2 3" xfId="19379" xr:uid="{9F1E5C04-DC5F-45A1-B1B3-207A16A8A299}"/>
    <cellStyle name="Millares 212 6 4 2 2 3 2" xfId="40882" xr:uid="{6193DFCF-0428-4C16-AC33-2F0E989C4E16}"/>
    <cellStyle name="Millares 212 6 4 2 2 4" xfId="25984" xr:uid="{3E9B4518-8234-4F92-BF1E-A52016EA4594}"/>
    <cellStyle name="Millares 212 6 4 2 2 5" xfId="47487" xr:uid="{3FACE908-8719-4090-8935-F5BF86296971}"/>
    <cellStyle name="Millares 212 6 4 2 2 6" xfId="54091" xr:uid="{67622B21-CF98-4EF5-902D-1F21206E1B21}"/>
    <cellStyle name="Millares 212 6 4 2 3" xfId="6617" xr:uid="{AD15A84E-8635-4F8D-8652-C948FAF11B63}"/>
    <cellStyle name="Millares 212 6 4 2 3 2" xfId="14883" xr:uid="{137A4C7A-A324-4FE1-833D-549C24C6F925}"/>
    <cellStyle name="Millares 212 6 4 2 3 2 2" xfId="36386" xr:uid="{0A035341-C089-43C7-861D-3F6BFF0E1011}"/>
    <cellStyle name="Millares 212 6 4 2 3 3" xfId="21518" xr:uid="{7A90CDDD-A40D-486F-8C28-BC6017D42380}"/>
    <cellStyle name="Millares 212 6 4 2 3 3 2" xfId="43021" xr:uid="{94F164ED-F9E2-49B0-A57C-8F552682FEFF}"/>
    <cellStyle name="Millares 212 6 4 2 3 4" xfId="28123" xr:uid="{AB7E6DBB-FFDF-41F5-B0A2-88542690BA74}"/>
    <cellStyle name="Millares 212 6 4 2 3 5" xfId="49626" xr:uid="{0E1DBAEA-1634-4421-BB91-C3CD475EC56B}"/>
    <cellStyle name="Millares 212 6 4 2 3 6" xfId="56230" xr:uid="{4B2534DF-5C9C-4E0A-91CC-EBC6A0361BA0}"/>
    <cellStyle name="Millares 212 6 4 2 4" xfId="8258" xr:uid="{6B9EE184-9AB9-4AFC-B016-F9FBFAF16173}"/>
    <cellStyle name="Millares 212 6 4 2 4 2" xfId="29761" xr:uid="{A2ABD496-C6C5-4CDE-BDC3-A3C0E2733D18}"/>
    <cellStyle name="Millares 212 6 4 2 5" xfId="9915" xr:uid="{F6F0F2BE-3C5A-484C-88AB-5BBE79D3EB3B}"/>
    <cellStyle name="Millares 212 6 4 2 5 2" xfId="31418" xr:uid="{7AD4BB0A-312E-4256-8AC7-A6F4548777BA}"/>
    <cellStyle name="Millares 212 6 4 2 6" xfId="16550" xr:uid="{5458BCD5-4848-40AD-B0EE-1E05E19A783E}"/>
    <cellStyle name="Millares 212 6 4 2 6 2" xfId="38053" xr:uid="{820D0D82-233A-4231-849F-ACE77D072B32}"/>
    <cellStyle name="Millares 212 6 4 2 7" xfId="23155" xr:uid="{668BDA7A-AFAC-47D8-925F-DDE71FD4105E}"/>
    <cellStyle name="Millares 212 6 4 2 8" xfId="44658" xr:uid="{6D6EA1ED-FFDD-466E-AF61-1077FA23D725}"/>
    <cellStyle name="Millares 212 6 4 2 9" xfId="51262" xr:uid="{0153F134-7261-490F-8255-0D8F58B76714}"/>
    <cellStyle name="Millares 212 6 4 3" xfId="2336" xr:uid="{73CE2014-008B-4A92-8231-9E361B0F5301}"/>
    <cellStyle name="Millares 212 6 4 3 2" xfId="10602" xr:uid="{3656063F-C98D-4890-9B50-91331583FB81}"/>
    <cellStyle name="Millares 212 6 4 3 2 2" xfId="32105" xr:uid="{D69400F8-F4C2-44A8-804A-A01E9D09EFD5}"/>
    <cellStyle name="Millares 212 6 4 3 3" xfId="17237" xr:uid="{3F855A97-75B1-4EA9-A8CF-197044E5F720}"/>
    <cellStyle name="Millares 212 6 4 3 3 2" xfId="38740" xr:uid="{9FB63F9A-4D42-4186-8189-D5DC1996320A}"/>
    <cellStyle name="Millares 212 6 4 3 4" xfId="23842" xr:uid="{72B8FE74-6ECE-4BAE-82D4-F151F8BD80C1}"/>
    <cellStyle name="Millares 212 6 4 3 5" xfId="45345" xr:uid="{8AD43C21-B733-40EC-9DA4-B4D0EC5A8858}"/>
    <cellStyle name="Millares 212 6 4 3 6" xfId="51949" xr:uid="{835D1D11-0E27-4BAB-90FD-D5D1A9E89609}"/>
    <cellStyle name="Millares 212 6 4 4" xfId="3532" xr:uid="{8D086DFF-FBAF-43E8-93B0-E3EA4A2EEB6C}"/>
    <cellStyle name="Millares 212 6 4 4 2" xfId="11798" xr:uid="{29E6C522-C6E7-41B4-B50A-08D1EBF26211}"/>
    <cellStyle name="Millares 212 6 4 4 2 2" xfId="33301" xr:uid="{303B572A-1D92-4910-9DC5-47D00FEE6B24}"/>
    <cellStyle name="Millares 212 6 4 4 3" xfId="18433" xr:uid="{CD8FBC53-6BF6-49F0-AC7C-85BE15E556B8}"/>
    <cellStyle name="Millares 212 6 4 4 3 2" xfId="39936" xr:uid="{F0C4AFD7-73F7-44FF-959D-E6FA672D90EA}"/>
    <cellStyle name="Millares 212 6 4 4 4" xfId="25038" xr:uid="{07807F1E-9024-4573-9E9D-E331F3CB501B}"/>
    <cellStyle name="Millares 212 6 4 4 5" xfId="46541" xr:uid="{21AAF8BD-CE6A-412B-980E-FE65D9CAC87E}"/>
    <cellStyle name="Millares 212 6 4 4 6" xfId="53145" xr:uid="{103018B3-0F92-41D2-B56D-3841591A4E9C}"/>
    <cellStyle name="Millares 212 6 4 5" xfId="5671" xr:uid="{C3D2EC14-D131-4C09-905D-4258B38BABAE}"/>
    <cellStyle name="Millares 212 6 4 5 2" xfId="13937" xr:uid="{7D3ABA01-A852-4A96-8BCB-E4A6A82A1324}"/>
    <cellStyle name="Millares 212 6 4 5 2 2" xfId="35440" xr:uid="{DAE10349-FADA-4375-A980-43521E448E84}"/>
    <cellStyle name="Millares 212 6 4 5 3" xfId="20572" xr:uid="{CE16BB73-4AA5-492D-AA08-5ED75E9A0405}"/>
    <cellStyle name="Millares 212 6 4 5 3 2" xfId="42075" xr:uid="{188C6B38-39BF-4E9C-AC66-B6A5646FB74E}"/>
    <cellStyle name="Millares 212 6 4 5 4" xfId="27177" xr:uid="{582E3C27-DEA6-46CE-9773-C519DB5906D5}"/>
    <cellStyle name="Millares 212 6 4 5 5" xfId="48680" xr:uid="{108D2828-54CE-408E-A82C-2846162F5969}"/>
    <cellStyle name="Millares 212 6 4 5 6" xfId="55284" xr:uid="{184BE6FC-190C-44FA-8564-AB3792025753}"/>
    <cellStyle name="Millares 212 6 4 6" xfId="7312" xr:uid="{1C17E9D1-B0F5-45DF-A0AA-47C065006CCB}"/>
    <cellStyle name="Millares 212 6 4 6 2" xfId="28815" xr:uid="{F03618B6-69B3-4406-B516-38375F067834}"/>
    <cellStyle name="Millares 212 6 4 7" xfId="8969" xr:uid="{1F1C27D9-D40E-4748-B3B3-B7D8CDD3ABAB}"/>
    <cellStyle name="Millares 212 6 4 7 2" xfId="30472" xr:uid="{34AB4A7A-1E5B-42DC-958D-E9183A46B97A}"/>
    <cellStyle name="Millares 212 6 4 8" xfId="15604" xr:uid="{29EE93CA-F86B-4D2A-B408-E1F86297224A}"/>
    <cellStyle name="Millares 212 6 4 8 2" xfId="37107" xr:uid="{7F02ADF4-95E3-4E9B-B5A6-B7750FAE3FE7}"/>
    <cellStyle name="Millares 212 6 4 9" xfId="22209" xr:uid="{3AF209E0-3CAD-4A0D-80EC-6ABCA5B49117}"/>
    <cellStyle name="Millares 212 6 5" xfId="972" xr:uid="{F509064C-A657-4385-AE3C-C513EC2B92BA}"/>
    <cellStyle name="Millares 212 6 5 2" xfId="3801" xr:uid="{BD79ACD0-371D-4FCC-A17F-FD94E4F2947D}"/>
    <cellStyle name="Millares 212 6 5 2 2" xfId="12067" xr:uid="{36B9D7E6-E20E-45ED-9E97-F8579BC44C0F}"/>
    <cellStyle name="Millares 212 6 5 2 2 2" xfId="33570" xr:uid="{43D8F5C9-CF2C-4F87-8227-5AE36697ADD9}"/>
    <cellStyle name="Millares 212 6 5 2 3" xfId="18702" xr:uid="{2A130557-28CC-4D31-A368-4F3C539483D5}"/>
    <cellStyle name="Millares 212 6 5 2 3 2" xfId="40205" xr:uid="{A21D8E84-B7D1-4F56-917E-866156B402EF}"/>
    <cellStyle name="Millares 212 6 5 2 4" xfId="25307" xr:uid="{91CB4F2A-506B-4C4C-8D16-9F08125845F6}"/>
    <cellStyle name="Millares 212 6 5 2 5" xfId="46810" xr:uid="{AD702266-1DC1-4620-907A-8EBAF1098668}"/>
    <cellStyle name="Millares 212 6 5 2 6" xfId="53414" xr:uid="{6D3F0BC9-DD96-42B7-913A-E1C4F96BB7E8}"/>
    <cellStyle name="Millares 212 6 5 3" xfId="5940" xr:uid="{E03EC9AF-FEB4-4756-9C2D-F9F4EFD658D6}"/>
    <cellStyle name="Millares 212 6 5 3 2" xfId="14206" xr:uid="{0B534C14-FE66-43BA-854E-B352F8F2FEDA}"/>
    <cellStyle name="Millares 212 6 5 3 2 2" xfId="35709" xr:uid="{932ADCE9-6621-4591-BAC0-FF1E927214CD}"/>
    <cellStyle name="Millares 212 6 5 3 3" xfId="20841" xr:uid="{03F6A5FB-115B-4FAB-BDCD-D21D031C8689}"/>
    <cellStyle name="Millares 212 6 5 3 3 2" xfId="42344" xr:uid="{D357F743-2387-4A4C-B699-B8984F1EDCC8}"/>
    <cellStyle name="Millares 212 6 5 3 4" xfId="27446" xr:uid="{3DEC841C-7EC1-4DF6-B63D-D89F9556CB3E}"/>
    <cellStyle name="Millares 212 6 5 3 5" xfId="48949" xr:uid="{959F2BD5-E767-4B3B-922C-32D4DD25D037}"/>
    <cellStyle name="Millares 212 6 5 3 6" xfId="55553" xr:uid="{378FA6C6-CDD0-466E-864C-AF64ADCDC5BC}"/>
    <cellStyle name="Millares 212 6 5 4" xfId="7581" xr:uid="{988C4D74-8803-4650-B7B9-D64CAEC7219A}"/>
    <cellStyle name="Millares 212 6 5 4 2" xfId="29084" xr:uid="{34D4E041-50BF-4F42-BF70-8AE2A72DDDA6}"/>
    <cellStyle name="Millares 212 6 5 5" xfId="9238" xr:uid="{3994E277-7CF4-49B7-B2D0-571D99FB649E}"/>
    <cellStyle name="Millares 212 6 5 5 2" xfId="30741" xr:uid="{D814B633-BC84-4494-8F08-7A6EABEB9FC2}"/>
    <cellStyle name="Millares 212 6 5 6" xfId="15873" xr:uid="{8345395D-DBFA-4650-9459-99C5B7800960}"/>
    <cellStyle name="Millares 212 6 5 6 2" xfId="37376" xr:uid="{94B02B0B-BCE2-4E7F-8860-9C194C61E95E}"/>
    <cellStyle name="Millares 212 6 5 7" xfId="22478" xr:uid="{7BE61CB4-1661-41A0-BF41-48EE1176E56A}"/>
    <cellStyle name="Millares 212 6 5 8" xfId="43981" xr:uid="{BFB2CE84-FCA2-4159-84F9-143B61FC9CE3}"/>
    <cellStyle name="Millares 212 6 5 9" xfId="50585" xr:uid="{820D635F-641C-4786-BEB1-5497A3F5AE44}"/>
    <cellStyle name="Millares 212 6 6" xfId="1232" xr:uid="{DF19AA33-0535-47FD-9A4F-397191632D53}"/>
    <cellStyle name="Millares 212 6 6 2" xfId="4061" xr:uid="{1AA0A42E-6E2A-4E48-9110-9AAB8E91DF17}"/>
    <cellStyle name="Millares 212 6 6 2 2" xfId="12327" xr:uid="{6DF397CA-A230-4A58-8FFD-99672C5F8443}"/>
    <cellStyle name="Millares 212 6 6 2 2 2" xfId="33830" xr:uid="{8B06FC45-BB70-4A28-968E-9630251A0857}"/>
    <cellStyle name="Millares 212 6 6 2 3" xfId="18962" xr:uid="{54396086-0290-4770-9527-431AF424A9C3}"/>
    <cellStyle name="Millares 212 6 6 2 3 2" xfId="40465" xr:uid="{EE0A24D9-8FF3-49FE-BB8D-EC7899647F3F}"/>
    <cellStyle name="Millares 212 6 6 2 4" xfId="25567" xr:uid="{64938057-1677-4AC0-80F7-0F321E26BB97}"/>
    <cellStyle name="Millares 212 6 6 2 5" xfId="47070" xr:uid="{0CB158C5-D795-4DD3-BFBF-82A82099E9F6}"/>
    <cellStyle name="Millares 212 6 6 2 6" xfId="53674" xr:uid="{F5E5359F-20C0-4A4B-A132-A36B4082F295}"/>
    <cellStyle name="Millares 212 6 6 3" xfId="6200" xr:uid="{8AD26FD5-BB9C-4764-835B-AE3C10FF9683}"/>
    <cellStyle name="Millares 212 6 6 3 2" xfId="14466" xr:uid="{084CD8CB-E54E-4732-8BA3-CB15C234C1E5}"/>
    <cellStyle name="Millares 212 6 6 3 2 2" xfId="35969" xr:uid="{C6972E07-4CF0-4CDA-B0AA-355CA966A1F2}"/>
    <cellStyle name="Millares 212 6 6 3 3" xfId="21101" xr:uid="{FAF96F6E-260C-43A8-BCFD-FFC97B86612C}"/>
    <cellStyle name="Millares 212 6 6 3 3 2" xfId="42604" xr:uid="{773D8E6D-78AD-4F5D-A83C-E704C2E96998}"/>
    <cellStyle name="Millares 212 6 6 3 4" xfId="27706" xr:uid="{DE898829-F52F-41E6-9299-76E1D9C28DC2}"/>
    <cellStyle name="Millares 212 6 6 3 5" xfId="49209" xr:uid="{BC8D35A5-43F9-411E-A35B-B14CD2C74F68}"/>
    <cellStyle name="Millares 212 6 6 3 6" xfId="55813" xr:uid="{24DF44B4-A029-4035-B9A2-438866ABF4C2}"/>
    <cellStyle name="Millares 212 6 6 4" xfId="7841" xr:uid="{665FC005-D05A-4D0B-AC96-2FC6159409C3}"/>
    <cellStyle name="Millares 212 6 6 4 2" xfId="29344" xr:uid="{D9EC8192-11C8-49C4-BF58-1BE98E427DE7}"/>
    <cellStyle name="Millares 212 6 6 5" xfId="9498" xr:uid="{F388D1BE-586E-413D-BECB-0094CBAAD39E}"/>
    <cellStyle name="Millares 212 6 6 5 2" xfId="31001" xr:uid="{7E232CBB-A806-4A0F-AA45-570C8805D117}"/>
    <cellStyle name="Millares 212 6 6 6" xfId="16133" xr:uid="{B870AA2C-F23A-42F2-9F06-8F662DC8FF0B}"/>
    <cellStyle name="Millares 212 6 6 6 2" xfId="37636" xr:uid="{7B1732E1-5B8E-42F5-9AFD-6A7CE349FE00}"/>
    <cellStyle name="Millares 212 6 6 7" xfId="22738" xr:uid="{87A743C3-24BC-4302-8533-516346F2B709}"/>
    <cellStyle name="Millares 212 6 6 8" xfId="44241" xr:uid="{C9B6074B-6A85-416C-B0F7-9DB938DD0599}"/>
    <cellStyle name="Millares 212 6 6 9" xfId="50845" xr:uid="{B545DDA5-A7CC-4553-929E-C09DA06FD73C}"/>
    <cellStyle name="Millares 212 6 7" xfId="1920" xr:uid="{F6C6BBA7-4A88-4F49-8A51-69CCCED7B250}"/>
    <cellStyle name="Millares 212 6 7 2" xfId="10186" xr:uid="{174C281E-231B-4EE1-9128-7EDD6B5F7ABD}"/>
    <cellStyle name="Millares 212 6 7 2 2" xfId="31689" xr:uid="{24081430-24DA-4D0D-8311-CA021D85E63C}"/>
    <cellStyle name="Millares 212 6 7 3" xfId="16821" xr:uid="{6848C1A3-E2CA-4186-9B1F-E715EEB223A3}"/>
    <cellStyle name="Millares 212 6 7 3 2" xfId="38324" xr:uid="{AD0550E2-EBB4-493D-BFA2-E7E8D7EC20DC}"/>
    <cellStyle name="Millares 212 6 7 4" xfId="23426" xr:uid="{8820E5D1-2C30-4379-BE54-BB3CFDED6903}"/>
    <cellStyle name="Millares 212 6 7 5" xfId="44929" xr:uid="{9C75ADCD-F9CC-49B6-A7A3-A08FB8DA9D7E}"/>
    <cellStyle name="Millares 212 6 7 6" xfId="51533" xr:uid="{B2A1051D-DEC3-463C-94F3-08E01ACEBAC5}"/>
    <cellStyle name="Millares 212 6 8" xfId="2605" xr:uid="{C9E88488-49D3-4761-8F5B-0D2B980133B8}"/>
    <cellStyle name="Millares 212 6 8 2" xfId="10871" xr:uid="{91E5913A-366C-42D5-A42A-E9380B94B1A6}"/>
    <cellStyle name="Millares 212 6 8 2 2" xfId="32374" xr:uid="{52950306-76B1-403B-91BD-F65EC4E17ED1}"/>
    <cellStyle name="Millares 212 6 8 3" xfId="17506" xr:uid="{2FC48407-7FDB-461F-B16C-085C3E02E11F}"/>
    <cellStyle name="Millares 212 6 8 3 2" xfId="39009" xr:uid="{49FBA7BC-5051-475E-B765-6E3E9DEF74D0}"/>
    <cellStyle name="Millares 212 6 8 4" xfId="24111" xr:uid="{80CE3A7F-02DD-4CC0-9634-C407CEDB6214}"/>
    <cellStyle name="Millares 212 6 8 5" xfId="45614" xr:uid="{0B0770A3-BAD0-4A18-9C7B-0C0BE5172087}"/>
    <cellStyle name="Millares 212 6 8 6" xfId="52218" xr:uid="{5AD93D99-B8BD-4D5A-9179-E564B6EE56C8}"/>
    <cellStyle name="Millares 212 6 9" xfId="3116" xr:uid="{7DA87A53-7805-43AE-8F68-718D0CC81553}"/>
    <cellStyle name="Millares 212 6 9 2" xfId="11382" xr:uid="{C3C96CBA-104F-4628-8AAE-C7317A26F32C}"/>
    <cellStyle name="Millares 212 6 9 2 2" xfId="32885" xr:uid="{4AF13836-B194-4D4A-B795-C266F9DAFB32}"/>
    <cellStyle name="Millares 212 6 9 3" xfId="18017" xr:uid="{55DAF2BD-4B06-4405-9A9A-0C68CB66CF81}"/>
    <cellStyle name="Millares 212 6 9 3 2" xfId="39520" xr:uid="{DDCA7386-292B-4A37-ACB6-C8BECF9B1D30}"/>
    <cellStyle name="Millares 212 6 9 4" xfId="24622" xr:uid="{99D49460-CB6D-4C02-A414-6534E654B0D7}"/>
    <cellStyle name="Millares 212 6 9 5" xfId="46125" xr:uid="{AFDD5B7A-B70F-4DC1-B106-DFB00C072794}"/>
    <cellStyle name="Millares 212 6 9 6" xfId="52729" xr:uid="{C83C7E7C-3E91-46C7-9FAC-E226B269E692}"/>
    <cellStyle name="Millares 212 7" xfId="308" xr:uid="{4A08F91F-5C74-4A37-B694-3E1F0F8EB8DF}"/>
    <cellStyle name="Millares 212 7 10" xfId="5278" xr:uid="{A33B465A-C105-48C9-81EB-F92E1D6B8FC1}"/>
    <cellStyle name="Millares 212 7 10 2" xfId="13544" xr:uid="{FAD95719-FE20-4CC5-9772-70822B3A0327}"/>
    <cellStyle name="Millares 212 7 10 2 2" xfId="35047" xr:uid="{0D7DA5FB-5170-4277-9FE9-2E50B6DF7901}"/>
    <cellStyle name="Millares 212 7 10 3" xfId="20179" xr:uid="{01C20226-B523-4258-B370-874150A45054}"/>
    <cellStyle name="Millares 212 7 10 3 2" xfId="41682" xr:uid="{06501A46-941B-4C45-98F7-CDA0205D232A}"/>
    <cellStyle name="Millares 212 7 10 4" xfId="26784" xr:uid="{997C07AA-283D-4C1B-9A64-014AC702148D}"/>
    <cellStyle name="Millares 212 7 10 5" xfId="48287" xr:uid="{6422B9AC-9BDF-4231-A36B-E9E1A364216E}"/>
    <cellStyle name="Millares 212 7 10 6" xfId="54891" xr:uid="{D78ADE41-C21D-4EAB-B4E4-D9CA3107C660}"/>
    <cellStyle name="Millares 212 7 11" xfId="6919" xr:uid="{48ADE420-EDA0-4308-BE97-59C48CBC409B}"/>
    <cellStyle name="Millares 212 7 11 2" xfId="28422" xr:uid="{5400EC48-5E12-44B6-B78F-58FCCC0C2BE3}"/>
    <cellStyle name="Millares 212 7 12" xfId="8575" xr:uid="{645EE7E9-C247-459F-A9E4-608F8F2EC685}"/>
    <cellStyle name="Millares 212 7 12 2" xfId="30078" xr:uid="{933879F0-07DE-4D02-B661-847FE034E9E0}"/>
    <cellStyle name="Millares 212 7 13" xfId="15211" xr:uid="{479CBA3E-DA07-4908-81F1-63EA6827417E}"/>
    <cellStyle name="Millares 212 7 13 2" xfId="36714" xr:uid="{F9D1C8B6-18C3-4954-BB9E-682AEE44A048}"/>
    <cellStyle name="Millares 212 7 14" xfId="21816" xr:uid="{1D1EAE25-D485-4033-BA6D-69E9B9D0DB56}"/>
    <cellStyle name="Millares 212 7 15" xfId="43319" xr:uid="{479FD58D-7617-4CC3-9967-3910569AD0C3}"/>
    <cellStyle name="Millares 212 7 16" xfId="49923" xr:uid="{60C732C5-A00A-4367-81A5-7532FAEF4AEE}"/>
    <cellStyle name="Millares 212 7 2" xfId="446" xr:uid="{1FBD8255-E5F1-4E59-8CC0-17D1F3D869ED}"/>
    <cellStyle name="Millares 212 7 2 10" xfId="15349" xr:uid="{ABB3EBAA-9ED0-46CE-847A-6C1CBE1CD290}"/>
    <cellStyle name="Millares 212 7 2 10 2" xfId="36852" xr:uid="{27E6FD66-9B41-4ABF-B4D3-301D5CB38724}"/>
    <cellStyle name="Millares 212 7 2 11" xfId="21954" xr:uid="{3C3DEF57-4EC0-4987-AAB6-6604A08586DF}"/>
    <cellStyle name="Millares 212 7 2 12" xfId="43457" xr:uid="{E1BB72FC-2BC2-4EE3-AFD0-EC8278DADBC6}"/>
    <cellStyle name="Millares 212 7 2 13" xfId="50061" xr:uid="{8A3AF461-EB71-4E40-B9B3-D0364021519F}"/>
    <cellStyle name="Millares 212 7 2 2" xfId="1394" xr:uid="{A32DD0EE-EB38-4988-9F6F-953BD2C35312}"/>
    <cellStyle name="Millares 212 7 2 2 2" xfId="4223" xr:uid="{D963C260-80D3-4E47-8BA8-C52736C77631}"/>
    <cellStyle name="Millares 212 7 2 2 2 2" xfId="12489" xr:uid="{EA3D6AE0-B0DC-4927-8552-D01CF68B4454}"/>
    <cellStyle name="Millares 212 7 2 2 2 2 2" xfId="33992" xr:uid="{79558D93-1D83-4AA6-B078-15E786D6BBF9}"/>
    <cellStyle name="Millares 212 7 2 2 2 3" xfId="19124" xr:uid="{D4D143D7-B751-43D7-A2C7-A95A4E241736}"/>
    <cellStyle name="Millares 212 7 2 2 2 3 2" xfId="40627" xr:uid="{1B2A6F53-B521-4FB4-9D30-F444E2C6DCBE}"/>
    <cellStyle name="Millares 212 7 2 2 2 4" xfId="25729" xr:uid="{0E5FEDEF-AAA0-4CAB-94B5-9247BE229370}"/>
    <cellStyle name="Millares 212 7 2 2 2 5" xfId="47232" xr:uid="{26F8B6A9-DE05-468B-9C34-F8FB263A5EAE}"/>
    <cellStyle name="Millares 212 7 2 2 2 6" xfId="53836" xr:uid="{104363B6-0606-433E-B43C-E86B9DC34403}"/>
    <cellStyle name="Millares 212 7 2 2 3" xfId="6362" xr:uid="{CD1219A0-1284-4F94-B869-A81113A42DA9}"/>
    <cellStyle name="Millares 212 7 2 2 3 2" xfId="14628" xr:uid="{8C6AB663-AB58-478E-A671-FAE7A961B65E}"/>
    <cellStyle name="Millares 212 7 2 2 3 2 2" xfId="36131" xr:uid="{C4547705-8828-4025-B5AE-F160A42424E7}"/>
    <cellStyle name="Millares 212 7 2 2 3 3" xfId="21263" xr:uid="{C18E01E8-269D-4AD2-9118-F0DA7BE5C771}"/>
    <cellStyle name="Millares 212 7 2 2 3 3 2" xfId="42766" xr:uid="{48FE0E1A-236B-4E6D-AB4B-1BB40CFA0BEC}"/>
    <cellStyle name="Millares 212 7 2 2 3 4" xfId="27868" xr:uid="{98DB23BD-D250-492C-ADCF-597DFEF24457}"/>
    <cellStyle name="Millares 212 7 2 2 3 5" xfId="49371" xr:uid="{CBF28938-BBCA-4CA5-A927-F922B270C778}"/>
    <cellStyle name="Millares 212 7 2 2 3 6" xfId="55975" xr:uid="{F6477D24-771D-48E2-AADE-13E41FBF4079}"/>
    <cellStyle name="Millares 212 7 2 2 4" xfId="8003" xr:uid="{F8E42107-EC39-4D0A-B980-C20C4E29E0B7}"/>
    <cellStyle name="Millares 212 7 2 2 4 2" xfId="29506" xr:uid="{2A1A7543-C23C-468C-AA99-BC55DF14B470}"/>
    <cellStyle name="Millares 212 7 2 2 5" xfId="9660" xr:uid="{989511A5-A468-4F94-B5F0-6AD24DF6E849}"/>
    <cellStyle name="Millares 212 7 2 2 5 2" xfId="31163" xr:uid="{11E1BA0E-8B0E-48CA-AE72-AFC74069501E}"/>
    <cellStyle name="Millares 212 7 2 2 6" xfId="16295" xr:uid="{7E1AF22B-D98B-40E8-8A8A-8C016690EE8F}"/>
    <cellStyle name="Millares 212 7 2 2 6 2" xfId="37798" xr:uid="{90BE4119-8822-45BB-8EB4-1A0B1C7D653D}"/>
    <cellStyle name="Millares 212 7 2 2 7" xfId="22900" xr:uid="{5B36FBBD-D238-4141-A6C9-D8496034AEC7}"/>
    <cellStyle name="Millares 212 7 2 2 8" xfId="44403" xr:uid="{2029DB6D-8B2F-4BBC-914B-1DF7F0DA9131}"/>
    <cellStyle name="Millares 212 7 2 2 9" xfId="51007" xr:uid="{A28574AB-B469-4C87-9462-521B15FC98C8}"/>
    <cellStyle name="Millares 212 7 2 3" xfId="2081" xr:uid="{5DB841B3-1C66-4FC4-A1E8-76B8A1594E7A}"/>
    <cellStyle name="Millares 212 7 2 3 2" xfId="10347" xr:uid="{4178E830-DB4F-40AC-8303-08A949D14C9D}"/>
    <cellStyle name="Millares 212 7 2 3 2 2" xfId="31850" xr:uid="{BEBA6CE6-0C89-4980-9360-95D31132FF9A}"/>
    <cellStyle name="Millares 212 7 2 3 3" xfId="16982" xr:uid="{53B5920F-2C5C-4CAF-99CE-82AD1F233B61}"/>
    <cellStyle name="Millares 212 7 2 3 3 2" xfId="38485" xr:uid="{E493CB3C-3B57-46E1-996B-9683E3C291F6}"/>
    <cellStyle name="Millares 212 7 2 3 4" xfId="23587" xr:uid="{F5AB5DFE-4A35-460E-B066-0B7301278FFE}"/>
    <cellStyle name="Millares 212 7 2 3 5" xfId="45090" xr:uid="{C3A343A4-DFE2-4A82-BDCC-5D974B8BBD4C}"/>
    <cellStyle name="Millares 212 7 2 3 6" xfId="51694" xr:uid="{A0E0F053-3B27-4956-B706-7ED870B5B6F7}"/>
    <cellStyle name="Millares 212 7 2 4" xfId="2878" xr:uid="{B650866A-F122-48E3-9434-2402E4B7D83F}"/>
    <cellStyle name="Millares 212 7 2 4 2" xfId="11144" xr:uid="{4C6389FF-591B-46C9-A455-A065DC7FAEE1}"/>
    <cellStyle name="Millares 212 7 2 4 2 2" xfId="32647" xr:uid="{D3634F65-8D8B-4452-8865-8248C02A4058}"/>
    <cellStyle name="Millares 212 7 2 4 3" xfId="17779" xr:uid="{8BF4B22D-1D7D-4FB9-8506-055276A106C7}"/>
    <cellStyle name="Millares 212 7 2 4 3 2" xfId="39282" xr:uid="{778F3F07-293C-4FA8-A364-C6E906E6B6D9}"/>
    <cellStyle name="Millares 212 7 2 4 4" xfId="24384" xr:uid="{DCD6FE5C-A690-49A2-9E53-5DC74C38816D}"/>
    <cellStyle name="Millares 212 7 2 4 5" xfId="45887" xr:uid="{9A1BCE53-A220-4F1A-B88B-ABF07D2A4624}"/>
    <cellStyle name="Millares 212 7 2 4 6" xfId="52491" xr:uid="{0A0974A1-CA09-4BA3-9538-B8674DA16E6C}"/>
    <cellStyle name="Millares 212 7 2 5" xfId="3277" xr:uid="{76811A34-2FF0-4606-87B0-CDBC7891D747}"/>
    <cellStyle name="Millares 212 7 2 5 2" xfId="11543" xr:uid="{FD7E55B6-D330-4340-8FD5-EBE8FD814535}"/>
    <cellStyle name="Millares 212 7 2 5 2 2" xfId="33046" xr:uid="{962046A1-654C-4F7B-A225-629AC78D7390}"/>
    <cellStyle name="Millares 212 7 2 5 3" xfId="18178" xr:uid="{134BA099-1C77-4A40-ADA1-20BDBE6B1981}"/>
    <cellStyle name="Millares 212 7 2 5 3 2" xfId="39681" xr:uid="{9E6879B6-6DD7-43CA-A48E-A5B0A2C86417}"/>
    <cellStyle name="Millares 212 7 2 5 4" xfId="24783" xr:uid="{2B0470AF-7B62-4CB1-9441-F913173541DE}"/>
    <cellStyle name="Millares 212 7 2 5 5" xfId="46286" xr:uid="{0A9FC5B5-D505-4E0D-82EB-4F62CCA29A86}"/>
    <cellStyle name="Millares 212 7 2 5 6" xfId="52890" xr:uid="{F8824D96-60E1-4D56-8515-C3768D861A9B}"/>
    <cellStyle name="Millares 212 7 2 6" xfId="5022" xr:uid="{ACBCB0B9-A811-4400-B43E-F3F91A4A9D81}"/>
    <cellStyle name="Millares 212 7 2 6 2" xfId="13288" xr:uid="{B519B1DE-274A-4A9A-AD4E-4074AD29750A}"/>
    <cellStyle name="Millares 212 7 2 6 2 2" xfId="34791" xr:uid="{F51FD7F9-0E25-4607-A837-2825AB2455B9}"/>
    <cellStyle name="Millares 212 7 2 6 3" xfId="19923" xr:uid="{2A4AD6AB-6B41-4856-B2EC-F3F2E3804EC5}"/>
    <cellStyle name="Millares 212 7 2 6 3 2" xfId="41426" xr:uid="{506D8584-0D9F-4159-A043-9B1A82CDD40D}"/>
    <cellStyle name="Millares 212 7 2 6 4" xfId="26528" xr:uid="{98405E3F-2533-42C0-B8AF-111133F9136E}"/>
    <cellStyle name="Millares 212 7 2 6 5" xfId="48031" xr:uid="{FF8B82D7-A280-46EF-B13B-FF7ED1BC1E5E}"/>
    <cellStyle name="Millares 212 7 2 6 6" xfId="54635" xr:uid="{3E3DF90F-F478-4392-9900-809AE65ACC59}"/>
    <cellStyle name="Millares 212 7 2 7" xfId="5416" xr:uid="{C5A645AD-C76C-4DEF-AC18-A3D4279C99D9}"/>
    <cellStyle name="Millares 212 7 2 7 2" xfId="13682" xr:uid="{A32BE5AE-01B3-445A-B458-B04B5879B833}"/>
    <cellStyle name="Millares 212 7 2 7 2 2" xfId="35185" xr:uid="{70B69ACA-A24C-4C27-82A7-CCA95DD82306}"/>
    <cellStyle name="Millares 212 7 2 7 3" xfId="20317" xr:uid="{063E9980-6ECB-492A-84D0-51F686DD3479}"/>
    <cellStyle name="Millares 212 7 2 7 3 2" xfId="41820" xr:uid="{A411B8EA-162C-4EB5-8A9D-E3BE5CC12A56}"/>
    <cellStyle name="Millares 212 7 2 7 4" xfId="26922" xr:uid="{D03D728D-BD3B-43BE-A37C-0454F11C706E}"/>
    <cellStyle name="Millares 212 7 2 7 5" xfId="48425" xr:uid="{DBFD6C3E-D1EE-4E81-A024-452C55706DB1}"/>
    <cellStyle name="Millares 212 7 2 7 6" xfId="55029" xr:uid="{0BF5F239-6024-49B4-91C5-DA7AA9A7BA9F}"/>
    <cellStyle name="Millares 212 7 2 8" xfId="7057" xr:uid="{9B96B675-13D2-46F9-A6C6-D779180F1DBA}"/>
    <cellStyle name="Millares 212 7 2 8 2" xfId="28560" xr:uid="{3CE77364-43C1-4F82-8418-E900572C34E3}"/>
    <cellStyle name="Millares 212 7 2 9" xfId="8713" xr:uid="{3F11A5E8-C30E-450D-87FD-2B7A0CFDFBC2}"/>
    <cellStyle name="Millares 212 7 2 9 2" xfId="30216" xr:uid="{6B8E3FC0-781A-4DCA-B061-6CB744C309C8}"/>
    <cellStyle name="Millares 212 7 3" xfId="728" xr:uid="{7D29B4C4-7411-47A3-9BB0-55F28B7A893C}"/>
    <cellStyle name="Millares 212 7 3 10" xfId="43737" xr:uid="{24028CA1-15CC-4364-A9B0-C915EA1C56B8}"/>
    <cellStyle name="Millares 212 7 3 11" xfId="50341" xr:uid="{98271B0D-F0F3-458E-BE0B-8118BD75BCB0}"/>
    <cellStyle name="Millares 212 7 3 2" xfId="1674" xr:uid="{1FB6AD04-69E1-4CA7-BBD4-FAF7B2619357}"/>
    <cellStyle name="Millares 212 7 3 2 2" xfId="4503" xr:uid="{649EA4BA-F4B1-4FE5-AA47-A913FE678B53}"/>
    <cellStyle name="Millares 212 7 3 2 2 2" xfId="12769" xr:uid="{B9EA7BBA-4727-4A87-85DE-7C09582AB425}"/>
    <cellStyle name="Millares 212 7 3 2 2 2 2" xfId="34272" xr:uid="{102CF053-77BF-4689-A2BA-3267C413A3FA}"/>
    <cellStyle name="Millares 212 7 3 2 2 3" xfId="19404" xr:uid="{05A8A11B-85E5-4B0C-B8AD-A02D4980A034}"/>
    <cellStyle name="Millares 212 7 3 2 2 3 2" xfId="40907" xr:uid="{0BB6C27C-7F89-4427-9D57-D114F21A8431}"/>
    <cellStyle name="Millares 212 7 3 2 2 4" xfId="26009" xr:uid="{30EB64CB-C9C5-41BC-B4DF-CCD696BE943F}"/>
    <cellStyle name="Millares 212 7 3 2 2 5" xfId="47512" xr:uid="{6B4598F8-9261-47BA-8386-273E0B1E1990}"/>
    <cellStyle name="Millares 212 7 3 2 2 6" xfId="54116" xr:uid="{8B514409-D4EC-468E-A7B4-A02222ECED2B}"/>
    <cellStyle name="Millares 212 7 3 2 3" xfId="6642" xr:uid="{4E3B3F8B-02BE-48DF-BEC4-22A62759D176}"/>
    <cellStyle name="Millares 212 7 3 2 3 2" xfId="14908" xr:uid="{F2490EDA-2D2D-4F0C-9997-6FFA69D31D4A}"/>
    <cellStyle name="Millares 212 7 3 2 3 2 2" xfId="36411" xr:uid="{469A23DD-6BB8-455D-820A-9C2B4E6A7A0A}"/>
    <cellStyle name="Millares 212 7 3 2 3 3" xfId="21543" xr:uid="{E1AA3969-55CA-4C9A-82AC-AE916BAC3522}"/>
    <cellStyle name="Millares 212 7 3 2 3 3 2" xfId="43046" xr:uid="{EE0FC5C3-EBA5-4230-ABCF-D384DA014EF4}"/>
    <cellStyle name="Millares 212 7 3 2 3 4" xfId="28148" xr:uid="{7F618925-982E-44C2-B965-37494F6C78E5}"/>
    <cellStyle name="Millares 212 7 3 2 3 5" xfId="49651" xr:uid="{F89BF56B-5673-4B34-966F-C34C108F8B3F}"/>
    <cellStyle name="Millares 212 7 3 2 3 6" xfId="56255" xr:uid="{D4D1B0FA-75BE-4615-B6D3-207CF9EF2E63}"/>
    <cellStyle name="Millares 212 7 3 2 4" xfId="8283" xr:uid="{74372ADB-921F-42E5-9F2F-DE5174F04F74}"/>
    <cellStyle name="Millares 212 7 3 2 4 2" xfId="29786" xr:uid="{163719BB-CEC2-4E9A-9279-D55D0047F356}"/>
    <cellStyle name="Millares 212 7 3 2 5" xfId="9940" xr:uid="{027456A5-CC06-48E9-ABBD-EC573A46D8D7}"/>
    <cellStyle name="Millares 212 7 3 2 5 2" xfId="31443" xr:uid="{D725F9D6-7EE4-4ACF-B646-2AB8BAB2151F}"/>
    <cellStyle name="Millares 212 7 3 2 6" xfId="16575" xr:uid="{2976805A-43CD-4402-96A5-6E31D9610A7F}"/>
    <cellStyle name="Millares 212 7 3 2 6 2" xfId="38078" xr:uid="{59CEEAEF-65B7-497E-B946-96E04A2CBCC2}"/>
    <cellStyle name="Millares 212 7 3 2 7" xfId="23180" xr:uid="{3F6C85D0-425C-4522-AB37-E150CAAE5490}"/>
    <cellStyle name="Millares 212 7 3 2 8" xfId="44683" xr:uid="{4341A912-80A2-47D3-B0B6-6F62660B7F2E}"/>
    <cellStyle name="Millares 212 7 3 2 9" xfId="51287" xr:uid="{2F454962-F8E9-46C3-AEB2-967CA8115321}"/>
    <cellStyle name="Millares 212 7 3 3" xfId="2361" xr:uid="{703809CF-56EB-4CFF-9994-BE6DFFA13767}"/>
    <cellStyle name="Millares 212 7 3 3 2" xfId="10627" xr:uid="{EE8FAE9E-20CB-4694-A310-C2820BE56A30}"/>
    <cellStyle name="Millares 212 7 3 3 2 2" xfId="32130" xr:uid="{4488BE52-DB95-48EC-ABC1-4A25CFA79750}"/>
    <cellStyle name="Millares 212 7 3 3 3" xfId="17262" xr:uid="{FCF467E7-AB4D-4B63-A5D0-3D1903F03BA9}"/>
    <cellStyle name="Millares 212 7 3 3 3 2" xfId="38765" xr:uid="{8C7B6159-F71A-4D30-934F-4683344C2F3E}"/>
    <cellStyle name="Millares 212 7 3 3 4" xfId="23867" xr:uid="{54238955-16A2-477E-A3E6-38A277EA1DB2}"/>
    <cellStyle name="Millares 212 7 3 3 5" xfId="45370" xr:uid="{386B9DE9-9258-4740-8A1B-D06FA642C003}"/>
    <cellStyle name="Millares 212 7 3 3 6" xfId="51974" xr:uid="{C580231B-F6E4-4882-9B43-D6A90D51D134}"/>
    <cellStyle name="Millares 212 7 3 4" xfId="3557" xr:uid="{62AD164E-72B2-4FBB-8B88-BAAF0F342D54}"/>
    <cellStyle name="Millares 212 7 3 4 2" xfId="11823" xr:uid="{FDF4E626-42A1-4474-8873-7027EEF64162}"/>
    <cellStyle name="Millares 212 7 3 4 2 2" xfId="33326" xr:uid="{AA445F97-CF3B-49C2-AEFC-86E217F0E133}"/>
    <cellStyle name="Millares 212 7 3 4 3" xfId="18458" xr:uid="{BC9D6ED1-D944-4617-81AA-D74409942ECA}"/>
    <cellStyle name="Millares 212 7 3 4 3 2" xfId="39961" xr:uid="{C4188AD5-294C-4E55-A727-E15070D94699}"/>
    <cellStyle name="Millares 212 7 3 4 4" xfId="25063" xr:uid="{65A0F2A4-70DB-4231-A7CB-D2D6D629C1E0}"/>
    <cellStyle name="Millares 212 7 3 4 5" xfId="46566" xr:uid="{71396C59-7440-406E-852B-B4DC6A58C194}"/>
    <cellStyle name="Millares 212 7 3 4 6" xfId="53170" xr:uid="{CE581917-FF98-4827-BF6A-AE219FEE3701}"/>
    <cellStyle name="Millares 212 7 3 5" xfId="5696" xr:uid="{F1D3BB3E-BB62-4095-BFCE-A984932A892A}"/>
    <cellStyle name="Millares 212 7 3 5 2" xfId="13962" xr:uid="{609B61DF-25DB-48BE-8D33-8FBD32A61369}"/>
    <cellStyle name="Millares 212 7 3 5 2 2" xfId="35465" xr:uid="{7B4A5DD1-97A4-4A56-B857-4DC810586089}"/>
    <cellStyle name="Millares 212 7 3 5 3" xfId="20597" xr:uid="{0BAE7204-CD45-46D8-8EA2-D024CAB53CA9}"/>
    <cellStyle name="Millares 212 7 3 5 3 2" xfId="42100" xr:uid="{CD66BABF-945B-4F7B-892A-2B4BDEE73B8C}"/>
    <cellStyle name="Millares 212 7 3 5 4" xfId="27202" xr:uid="{32BD4DFA-AA25-40A9-ADB0-19CDA1D093EC}"/>
    <cellStyle name="Millares 212 7 3 5 5" xfId="48705" xr:uid="{27511DEA-03FD-461A-B1F2-CABC78046AFF}"/>
    <cellStyle name="Millares 212 7 3 5 6" xfId="55309" xr:uid="{8F4694AC-E26D-4C9C-BE5B-13D1B66A2D7F}"/>
    <cellStyle name="Millares 212 7 3 6" xfId="7337" xr:uid="{BFE65138-FE8F-4EF2-98CD-7F9FC71C7815}"/>
    <cellStyle name="Millares 212 7 3 6 2" xfId="28840" xr:uid="{574231FA-A0C8-4988-AB54-343632426628}"/>
    <cellStyle name="Millares 212 7 3 7" xfId="8994" xr:uid="{7BBBC56F-B2C3-4790-A98B-B10FC3589DF6}"/>
    <cellStyle name="Millares 212 7 3 7 2" xfId="30497" xr:uid="{D77EDB29-2015-47E3-8164-0A8A9E5FE091}"/>
    <cellStyle name="Millares 212 7 3 8" xfId="15629" xr:uid="{39B2C710-1547-4165-A03A-8CB4F08C0C91}"/>
    <cellStyle name="Millares 212 7 3 8 2" xfId="37132" xr:uid="{C6A48E84-839C-48E0-9818-F53C3F2F1DFC}"/>
    <cellStyle name="Millares 212 7 3 9" xfId="22234" xr:uid="{8168D009-4D5C-4FAF-861A-C8F010E334C6}"/>
    <cellStyle name="Millares 212 7 4" xfId="998" xr:uid="{9E61EDAB-9B37-4C36-A8AC-09F562F7F525}"/>
    <cellStyle name="Millares 212 7 4 2" xfId="3827" xr:uid="{85453E73-F60A-4285-807F-E28F06C69AA6}"/>
    <cellStyle name="Millares 212 7 4 2 2" xfId="12093" xr:uid="{DD12A05D-CF86-4090-A8F9-1C7F73534298}"/>
    <cellStyle name="Millares 212 7 4 2 2 2" xfId="33596" xr:uid="{B56096C1-FF28-4D93-83D5-9260B9FD369B}"/>
    <cellStyle name="Millares 212 7 4 2 3" xfId="18728" xr:uid="{A5A19BBB-8BD8-49A5-9929-6E9783A59CE4}"/>
    <cellStyle name="Millares 212 7 4 2 3 2" xfId="40231" xr:uid="{0A3DBDCA-41D1-40BE-B2F0-F1135F4033DD}"/>
    <cellStyle name="Millares 212 7 4 2 4" xfId="25333" xr:uid="{A1D6CF9B-1F4E-4677-A8B9-EC523A37FEA7}"/>
    <cellStyle name="Millares 212 7 4 2 5" xfId="46836" xr:uid="{A90C3EEA-96B8-4BC2-93E0-7AEE6A7D45A7}"/>
    <cellStyle name="Millares 212 7 4 2 6" xfId="53440" xr:uid="{EB88CD3B-C6F1-4394-AA9D-EFECEC083CA5}"/>
    <cellStyle name="Millares 212 7 4 3" xfId="5966" xr:uid="{5CD2E322-5AD4-4600-A426-B7ECB7575488}"/>
    <cellStyle name="Millares 212 7 4 3 2" xfId="14232" xr:uid="{A4D47A3F-8E75-47AC-B629-07EE181AC457}"/>
    <cellStyle name="Millares 212 7 4 3 2 2" xfId="35735" xr:uid="{0557E695-1800-4B7A-90FE-B1EC8FFCF4A3}"/>
    <cellStyle name="Millares 212 7 4 3 3" xfId="20867" xr:uid="{76820C82-E940-4E49-A7CC-C900417CFF0F}"/>
    <cellStyle name="Millares 212 7 4 3 3 2" xfId="42370" xr:uid="{8A932CBA-994E-49E4-A32E-8A3654B92474}"/>
    <cellStyle name="Millares 212 7 4 3 4" xfId="27472" xr:uid="{957F0135-CC93-4C73-9542-0793DDF0B0DB}"/>
    <cellStyle name="Millares 212 7 4 3 5" xfId="48975" xr:uid="{C424AD39-99A2-4F96-A89B-8C082DF9E6D3}"/>
    <cellStyle name="Millares 212 7 4 3 6" xfId="55579" xr:uid="{4C1410BC-6BE1-45C6-86FB-B75E937A9178}"/>
    <cellStyle name="Millares 212 7 4 4" xfId="7607" xr:uid="{7CEC022B-ADC1-4BBA-8B47-5D1A77CF70C8}"/>
    <cellStyle name="Millares 212 7 4 4 2" xfId="29110" xr:uid="{12D0726B-8717-44CB-9CBE-A9CFF1DBAECD}"/>
    <cellStyle name="Millares 212 7 4 5" xfId="9264" xr:uid="{96665BDC-76A2-4250-8652-CACE337A8E0C}"/>
    <cellStyle name="Millares 212 7 4 5 2" xfId="30767" xr:uid="{089525F9-9CA6-4F3D-8509-268E9468063F}"/>
    <cellStyle name="Millares 212 7 4 6" xfId="15899" xr:uid="{79DCD2B8-7605-4C0D-9B83-152FE5B6AE86}"/>
    <cellStyle name="Millares 212 7 4 6 2" xfId="37402" xr:uid="{58EB1071-00CA-4920-8441-1000A47FAEFE}"/>
    <cellStyle name="Millares 212 7 4 7" xfId="22504" xr:uid="{150DFAC8-0182-4D4E-B527-12BACDA65FB9}"/>
    <cellStyle name="Millares 212 7 4 8" xfId="44007" xr:uid="{541B4405-4091-41F4-834F-7D5F7E16A571}"/>
    <cellStyle name="Millares 212 7 4 9" xfId="50611" xr:uid="{86E0B97B-5BF2-4CC0-B76D-45006DFF07A6}"/>
    <cellStyle name="Millares 212 7 5" xfId="1256" xr:uid="{7A1BDA75-5873-4B01-B6AA-EC46E8E3035D}"/>
    <cellStyle name="Millares 212 7 5 2" xfId="4085" xr:uid="{8C686460-B5D8-48FB-8C36-3F06F7AF935C}"/>
    <cellStyle name="Millares 212 7 5 2 2" xfId="12351" xr:uid="{B2B998AA-0191-4338-82D7-BEA587E8A768}"/>
    <cellStyle name="Millares 212 7 5 2 2 2" xfId="33854" xr:uid="{B3A33FEA-3E22-4062-9489-9FF170E070CD}"/>
    <cellStyle name="Millares 212 7 5 2 3" xfId="18986" xr:uid="{F4EA15F9-628D-4A73-A1F9-B90FC880946E}"/>
    <cellStyle name="Millares 212 7 5 2 3 2" xfId="40489" xr:uid="{0E63EF83-ECB0-4DE3-9C2E-AE29301D255F}"/>
    <cellStyle name="Millares 212 7 5 2 4" xfId="25591" xr:uid="{8CEC99F6-8858-4F36-894F-DB8ACC68F5E7}"/>
    <cellStyle name="Millares 212 7 5 2 5" xfId="47094" xr:uid="{2BD12204-1760-4AC6-BB30-32056A5712DB}"/>
    <cellStyle name="Millares 212 7 5 2 6" xfId="53698" xr:uid="{9A842409-D7FA-48F0-9D9A-FD0A8AE80554}"/>
    <cellStyle name="Millares 212 7 5 3" xfId="6224" xr:uid="{3797499F-22A4-4194-9597-73D4E6A4B302}"/>
    <cellStyle name="Millares 212 7 5 3 2" xfId="14490" xr:uid="{F31A8FD5-B497-4E74-A395-7D1F7E9F43A1}"/>
    <cellStyle name="Millares 212 7 5 3 2 2" xfId="35993" xr:uid="{928E9597-2903-4FB9-AB74-2BE5A16889A8}"/>
    <cellStyle name="Millares 212 7 5 3 3" xfId="21125" xr:uid="{7ACAC78D-59EA-47FA-B8BB-BBB6D9E94B69}"/>
    <cellStyle name="Millares 212 7 5 3 3 2" xfId="42628" xr:uid="{EDAAE57A-91A5-4599-A800-3FBD691669EA}"/>
    <cellStyle name="Millares 212 7 5 3 4" xfId="27730" xr:uid="{008BE661-F35D-43F3-9149-B0EC2A80B0C2}"/>
    <cellStyle name="Millares 212 7 5 3 5" xfId="49233" xr:uid="{97C49894-53C4-438D-87CD-68A5F47E44A5}"/>
    <cellStyle name="Millares 212 7 5 3 6" xfId="55837" xr:uid="{AF408100-4526-47E1-88F5-640BBC9D506A}"/>
    <cellStyle name="Millares 212 7 5 4" xfId="7865" xr:uid="{988C0276-1852-4B57-8497-837E6D6BD98B}"/>
    <cellStyle name="Millares 212 7 5 4 2" xfId="29368" xr:uid="{91017DD4-DFF5-48F2-B4E8-B25BC6E7D588}"/>
    <cellStyle name="Millares 212 7 5 5" xfId="9522" xr:uid="{0F4417BA-AF43-4A9B-B23F-FB38B565ED66}"/>
    <cellStyle name="Millares 212 7 5 5 2" xfId="31025" xr:uid="{4AC013FB-976E-44BA-B7B7-8DBCF4BE2688}"/>
    <cellStyle name="Millares 212 7 5 6" xfId="16157" xr:uid="{6F2C2879-34B1-4138-B77E-3D6A5C6D49DB}"/>
    <cellStyle name="Millares 212 7 5 6 2" xfId="37660" xr:uid="{1420B52C-0827-43C1-9BC8-836262DC67CF}"/>
    <cellStyle name="Millares 212 7 5 7" xfId="22762" xr:uid="{A2CA7F44-3779-4FCF-913B-8234CD6CCC32}"/>
    <cellStyle name="Millares 212 7 5 8" xfId="44265" xr:uid="{4BBD6E75-1ED6-44EC-90A0-A4366D07008A}"/>
    <cellStyle name="Millares 212 7 5 9" xfId="50869" xr:uid="{AE161BE6-F768-4710-B562-68F5C45517F0}"/>
    <cellStyle name="Millares 212 7 6" xfId="1943" xr:uid="{A4904649-B8B0-4554-8B1E-8F818EB4367B}"/>
    <cellStyle name="Millares 212 7 6 2" xfId="10209" xr:uid="{28EB85CC-0520-4989-B8A3-172721A5D970}"/>
    <cellStyle name="Millares 212 7 6 2 2" xfId="31712" xr:uid="{1B2EA738-967E-46AD-AE16-728D9F9896B8}"/>
    <cellStyle name="Millares 212 7 6 3" xfId="16844" xr:uid="{500AA792-3A7F-4929-A613-AB18FE2E1E8F}"/>
    <cellStyle name="Millares 212 7 6 3 2" xfId="38347" xr:uid="{BB3197C5-32F2-44E5-9003-0AD74FEA1D9C}"/>
    <cellStyle name="Millares 212 7 6 4" xfId="23449" xr:uid="{39A75473-88CA-48CC-950B-12CAE67C3FCE}"/>
    <cellStyle name="Millares 212 7 6 5" xfId="44952" xr:uid="{E6E5B107-D115-4F3F-B1B5-A342FA236E12}"/>
    <cellStyle name="Millares 212 7 6 6" xfId="51556" xr:uid="{2B20D2A9-480E-4165-A625-DF0941B8397F}"/>
    <cellStyle name="Millares 212 7 7" xfId="2630" xr:uid="{C3C746EF-0CC5-4FB9-8436-0A2DC2395130}"/>
    <cellStyle name="Millares 212 7 7 2" xfId="10896" xr:uid="{718BFCA8-E03E-4B8B-9476-2C24FEC6962D}"/>
    <cellStyle name="Millares 212 7 7 2 2" xfId="32399" xr:uid="{E3C7A182-9531-4F57-BBF6-8A292CFF168B}"/>
    <cellStyle name="Millares 212 7 7 3" xfId="17531" xr:uid="{EA200F1C-CA54-4F18-B6EA-1427D139B6A6}"/>
    <cellStyle name="Millares 212 7 7 3 2" xfId="39034" xr:uid="{9A8FDB62-D8C2-48B1-AD3C-C387852F640E}"/>
    <cellStyle name="Millares 212 7 7 4" xfId="24136" xr:uid="{076666A0-DDE8-4B87-8A5B-AA73E996CBA4}"/>
    <cellStyle name="Millares 212 7 7 5" xfId="45639" xr:uid="{B9A08012-A08D-4A3E-9A5C-F568B1C10986}"/>
    <cellStyle name="Millares 212 7 7 6" xfId="52243" xr:uid="{C78992BF-357F-4740-BCEC-360516EC5283}"/>
    <cellStyle name="Millares 212 7 8" xfId="3139" xr:uid="{CAB1258B-8F00-4554-AC28-C16D46FE7F25}"/>
    <cellStyle name="Millares 212 7 8 2" xfId="11405" xr:uid="{19152DFD-9A95-44FF-89E2-025839C33EB9}"/>
    <cellStyle name="Millares 212 7 8 2 2" xfId="32908" xr:uid="{A98D1809-2D07-487F-91BE-291999E0394F}"/>
    <cellStyle name="Millares 212 7 8 3" xfId="18040" xr:uid="{2E66FD0F-34B3-4F93-8A5B-766A6BEE8F8C}"/>
    <cellStyle name="Millares 212 7 8 3 2" xfId="39543" xr:uid="{601564ED-D4E4-4ABC-9796-9A1A95321E93}"/>
    <cellStyle name="Millares 212 7 8 4" xfId="24645" xr:uid="{B3139A16-B0D2-4500-9F9D-CE0E6AC8CADF}"/>
    <cellStyle name="Millares 212 7 8 5" xfId="46148" xr:uid="{9B8794CB-EBAC-4289-B228-E206F99B44E1}"/>
    <cellStyle name="Millares 212 7 8 6" xfId="52752" xr:uid="{CDCE8262-65CC-44A9-B796-69735490CC15}"/>
    <cellStyle name="Millares 212 7 9" xfId="4774" xr:uid="{ADBC9C80-15A3-49E8-A7B5-0ABB8F5FC77C}"/>
    <cellStyle name="Millares 212 7 9 2" xfId="13040" xr:uid="{260C2B55-DC85-49A6-84EB-05B833E9CE27}"/>
    <cellStyle name="Millares 212 7 9 2 2" xfId="34543" xr:uid="{8DA7E775-B22D-442E-A546-B304328DBCAC}"/>
    <cellStyle name="Millares 212 7 9 3" xfId="19675" xr:uid="{046621EB-8283-4B93-9858-3D32811A63EE}"/>
    <cellStyle name="Millares 212 7 9 3 2" xfId="41178" xr:uid="{8C22944F-9722-46D9-A7A1-016D462078A5}"/>
    <cellStyle name="Millares 212 7 9 4" xfId="26280" xr:uid="{2AB3BB89-8106-4FFC-B2E3-892924DDA858}"/>
    <cellStyle name="Millares 212 7 9 5" xfId="47783" xr:uid="{1611CE02-C0E3-4B0A-82F6-F49208403DAC}"/>
    <cellStyle name="Millares 212 7 9 6" xfId="54387" xr:uid="{856C3E04-606D-4274-AE34-47154F814579}"/>
    <cellStyle name="Millares 212 8" xfId="315" xr:uid="{13D9E120-510D-4785-9E5E-F94CE060BEFE}"/>
    <cellStyle name="Millares 212 8 10" xfId="15218" xr:uid="{8E489DDE-B062-4141-AAF3-F195D2D3796F}"/>
    <cellStyle name="Millares 212 8 10 2" xfId="36721" xr:uid="{47D1D8C3-52BB-4F44-A9C5-61AA4F17D39D}"/>
    <cellStyle name="Millares 212 8 11" xfId="21823" xr:uid="{AD7F4D94-6409-4E17-A515-6C255A5536A1}"/>
    <cellStyle name="Millares 212 8 12" xfId="43326" xr:uid="{7551B110-DA4A-4706-B0E3-B68F02760E3F}"/>
    <cellStyle name="Millares 212 8 13" xfId="49930" xr:uid="{C6BB07A9-1954-4902-919F-63FDC1B9C983}"/>
    <cellStyle name="Millares 212 8 2" xfId="1263" xr:uid="{352018E9-DA75-4170-B301-0F6704217009}"/>
    <cellStyle name="Millares 212 8 2 2" xfId="4092" xr:uid="{0D458A97-D090-4A85-8218-C74D5112DBDC}"/>
    <cellStyle name="Millares 212 8 2 2 2" xfId="12358" xr:uid="{2E3466C7-B8C0-41AC-A258-BB7A4F1CB470}"/>
    <cellStyle name="Millares 212 8 2 2 2 2" xfId="33861" xr:uid="{C233AE1E-7CA0-4394-89FF-753FFA49BA4A}"/>
    <cellStyle name="Millares 212 8 2 2 3" xfId="18993" xr:uid="{1F4B368A-3B82-497F-9B46-1FA83B0F0452}"/>
    <cellStyle name="Millares 212 8 2 2 3 2" xfId="40496" xr:uid="{10AAF9A6-E380-4310-86A9-7B5D00BDF3E9}"/>
    <cellStyle name="Millares 212 8 2 2 4" xfId="25598" xr:uid="{0AAB9BA1-D338-4414-B4BF-149D66E68051}"/>
    <cellStyle name="Millares 212 8 2 2 5" xfId="47101" xr:uid="{290D9C0B-0CBE-417C-9552-24F081E55F13}"/>
    <cellStyle name="Millares 212 8 2 2 6" xfId="53705" xr:uid="{E48DCB61-39A0-47EC-A3C4-759DB785BF6B}"/>
    <cellStyle name="Millares 212 8 2 3" xfId="6231" xr:uid="{D4DBECA6-6FDF-4D4D-A35D-9F3E8A59A99F}"/>
    <cellStyle name="Millares 212 8 2 3 2" xfId="14497" xr:uid="{704EE54B-1673-44C6-B8AB-C542E49825D1}"/>
    <cellStyle name="Millares 212 8 2 3 2 2" xfId="36000" xr:uid="{23DA6C18-50B6-413E-97AA-B288BE8D3560}"/>
    <cellStyle name="Millares 212 8 2 3 3" xfId="21132" xr:uid="{6C9D6467-55FE-48D7-8C95-04924C33B6ED}"/>
    <cellStyle name="Millares 212 8 2 3 3 2" xfId="42635" xr:uid="{A730129B-FCD1-437B-9C38-0E7FD656DD57}"/>
    <cellStyle name="Millares 212 8 2 3 4" xfId="27737" xr:uid="{D0C62936-087F-4408-BAAB-E928079C8BC5}"/>
    <cellStyle name="Millares 212 8 2 3 5" xfId="49240" xr:uid="{1D3DFF45-DFBD-4F5E-8FA8-421F73C60B0C}"/>
    <cellStyle name="Millares 212 8 2 3 6" xfId="55844" xr:uid="{4338694B-971A-4509-A0A2-D7AD40744BB8}"/>
    <cellStyle name="Millares 212 8 2 4" xfId="7872" xr:uid="{5D806EA4-73DF-4F3C-88F2-A0F5DE6D8A9A}"/>
    <cellStyle name="Millares 212 8 2 4 2" xfId="29375" xr:uid="{EFB04511-6BF3-4320-958C-D3B14BBB9D16}"/>
    <cellStyle name="Millares 212 8 2 5" xfId="9529" xr:uid="{F656FBE2-6D70-4A89-BB6F-F3584739A400}"/>
    <cellStyle name="Millares 212 8 2 5 2" xfId="31032" xr:uid="{56BEF583-E3A5-4524-A58F-62DBF1A3DA31}"/>
    <cellStyle name="Millares 212 8 2 6" xfId="16164" xr:uid="{F4075FC4-0C1D-4FB8-90DB-EEAADBDA9471}"/>
    <cellStyle name="Millares 212 8 2 6 2" xfId="37667" xr:uid="{E91313D4-1BDA-4B2C-A90E-17B6A10131DD}"/>
    <cellStyle name="Millares 212 8 2 7" xfId="22769" xr:uid="{095A7EA3-E77A-4DCE-80A1-186E0239DA4B}"/>
    <cellStyle name="Millares 212 8 2 8" xfId="44272" xr:uid="{E9C928F2-DDE9-4214-9BC8-3C4B19E70A5D}"/>
    <cellStyle name="Millares 212 8 2 9" xfId="50876" xr:uid="{7BD0CAE4-D295-4BA9-9933-B48B74A778E2}"/>
    <cellStyle name="Millares 212 8 3" xfId="1950" xr:uid="{650C5925-EF5A-4742-A1A0-287782FA3A03}"/>
    <cellStyle name="Millares 212 8 3 2" xfId="10216" xr:uid="{3F493968-9230-4E46-A62F-2B6A31C45D6A}"/>
    <cellStyle name="Millares 212 8 3 2 2" xfId="31719" xr:uid="{FCCF56E2-4685-4C89-A494-F5A4B7A6E697}"/>
    <cellStyle name="Millares 212 8 3 3" xfId="16851" xr:uid="{DBDB4324-6271-4DB6-9E2A-D611A4131073}"/>
    <cellStyle name="Millares 212 8 3 3 2" xfId="38354" xr:uid="{A291F52A-3E52-4508-B7DF-7F5CC4E2DEA7}"/>
    <cellStyle name="Millares 212 8 3 4" xfId="23456" xr:uid="{76FCFD7F-897B-4565-B1DA-AF4B46BF9EA4}"/>
    <cellStyle name="Millares 212 8 3 5" xfId="44959" xr:uid="{F7C0F9E0-B1FC-424F-89E8-EF3A17A3DA4F}"/>
    <cellStyle name="Millares 212 8 3 6" xfId="51563" xr:uid="{71AE881A-DEA7-49B1-B90E-195F689FCE5B}"/>
    <cellStyle name="Millares 212 8 4" xfId="2754" xr:uid="{E24E1251-9ECE-4C19-AB84-C462EEE01B88}"/>
    <cellStyle name="Millares 212 8 4 2" xfId="11020" xr:uid="{E42D6084-7228-4FA7-B0A5-3B0626D22221}"/>
    <cellStyle name="Millares 212 8 4 2 2" xfId="32523" xr:uid="{9B181C9B-7875-417C-B8B9-FA923D85F0DA}"/>
    <cellStyle name="Millares 212 8 4 3" xfId="17655" xr:uid="{4244A44B-88EB-456B-8A14-71EF286470D7}"/>
    <cellStyle name="Millares 212 8 4 3 2" xfId="39158" xr:uid="{6187645B-4A4A-482D-AC50-6FE4919834F7}"/>
    <cellStyle name="Millares 212 8 4 4" xfId="24260" xr:uid="{005DF981-709D-48ED-8F06-C29B92B4B542}"/>
    <cellStyle name="Millares 212 8 4 5" xfId="45763" xr:uid="{5FD2EB41-34A4-40B1-9114-672558B0A834}"/>
    <cellStyle name="Millares 212 8 4 6" xfId="52367" xr:uid="{62681A72-12A8-4117-8507-A2A86F9757EC}"/>
    <cellStyle name="Millares 212 8 5" xfId="3146" xr:uid="{080B5F17-C107-4A8A-8E05-46A334FF1362}"/>
    <cellStyle name="Millares 212 8 5 2" xfId="11412" xr:uid="{BA24D233-CC1E-45D8-BD22-60BBDEFDEC8F}"/>
    <cellStyle name="Millares 212 8 5 2 2" xfId="32915" xr:uid="{5F040A9B-4853-4D87-9EAE-006D9039074E}"/>
    <cellStyle name="Millares 212 8 5 3" xfId="18047" xr:uid="{F4AD02E3-1881-4F18-86A4-501274523451}"/>
    <cellStyle name="Millares 212 8 5 3 2" xfId="39550" xr:uid="{D4E18230-53A2-461E-960A-4F2F9EF2A8EC}"/>
    <cellStyle name="Millares 212 8 5 4" xfId="24652" xr:uid="{D559FA56-AE8C-45F7-81C8-D9BFB7582AA4}"/>
    <cellStyle name="Millares 212 8 5 5" xfId="46155" xr:uid="{8F51788C-7F1D-48CD-94F1-98BEF21FF980}"/>
    <cellStyle name="Millares 212 8 5 6" xfId="52759" xr:uid="{8F3AF938-3849-4CBE-B66C-BBF6445CB2DD}"/>
    <cellStyle name="Millares 212 8 6" xfId="4898" xr:uid="{6A3DD15E-0BF9-4FA8-8205-79E588F39270}"/>
    <cellStyle name="Millares 212 8 6 2" xfId="13164" xr:uid="{01C39528-2F98-45A4-B4BB-B2F2BA00F658}"/>
    <cellStyle name="Millares 212 8 6 2 2" xfId="34667" xr:uid="{B27CFBD5-563C-4983-82B6-F69FF81B5CA0}"/>
    <cellStyle name="Millares 212 8 6 3" xfId="19799" xr:uid="{68A0F7D9-0D4C-42D7-8633-B64E1C606653}"/>
    <cellStyle name="Millares 212 8 6 3 2" xfId="41302" xr:uid="{BF005B22-90B7-4307-BBFF-5C823C642D02}"/>
    <cellStyle name="Millares 212 8 6 4" xfId="26404" xr:uid="{89AC9708-4A70-4FE1-A130-033014C51C8B}"/>
    <cellStyle name="Millares 212 8 6 5" xfId="47907" xr:uid="{C33FB7E5-B21A-4F87-8C24-F2E28FEB386C}"/>
    <cellStyle name="Millares 212 8 6 6" xfId="54511" xr:uid="{9E592CD4-5512-4802-A81A-B8751DE3171A}"/>
    <cellStyle name="Millares 212 8 7" xfId="5285" xr:uid="{E5AB118D-FD76-4676-BFAC-F577924E9073}"/>
    <cellStyle name="Millares 212 8 7 2" xfId="13551" xr:uid="{BEA85491-7639-4AFB-B3FD-0573D515861D}"/>
    <cellStyle name="Millares 212 8 7 2 2" xfId="35054" xr:uid="{CBFE0A97-2C4A-48AE-985F-D909E6BC4213}"/>
    <cellStyle name="Millares 212 8 7 3" xfId="20186" xr:uid="{DDC116F1-F797-4D54-A763-B3D5CFC5D407}"/>
    <cellStyle name="Millares 212 8 7 3 2" xfId="41689" xr:uid="{941E8DA0-F39B-4EAF-8B8A-4BEA496E6D0B}"/>
    <cellStyle name="Millares 212 8 7 4" xfId="26791" xr:uid="{EEE26806-85D7-4991-9431-652297BF62C7}"/>
    <cellStyle name="Millares 212 8 7 5" xfId="48294" xr:uid="{BACD7DD0-04C8-48DA-828E-CB2D6983504A}"/>
    <cellStyle name="Millares 212 8 7 6" xfId="54898" xr:uid="{64EB5810-FD47-4381-A0D2-8144B0D92098}"/>
    <cellStyle name="Millares 212 8 8" xfId="6926" xr:uid="{CFA9A46A-BE58-49E9-8304-0AD0939E7CF6}"/>
    <cellStyle name="Millares 212 8 8 2" xfId="28429" xr:uid="{CF43D9B5-2369-46E0-8B54-7CB38272E32A}"/>
    <cellStyle name="Millares 212 8 9" xfId="8582" xr:uid="{CB6B476E-5FB2-43BB-BCA5-C6672D81EE16}"/>
    <cellStyle name="Millares 212 8 9 2" xfId="30085" xr:uid="{AAEEA978-6A42-4454-B9F6-7CAB7825A25C}"/>
    <cellStyle name="Millares 212 9" xfId="604" xr:uid="{46F68F87-3258-452E-8C90-FE85D6FE95CA}"/>
    <cellStyle name="Millares 212 9 10" xfId="43613" xr:uid="{082BCAF4-ED1E-441A-BD7E-2A916192AE4E}"/>
    <cellStyle name="Millares 212 9 11" xfId="50217" xr:uid="{E95B2A97-0A5C-4B93-BA82-7767488F0912}"/>
    <cellStyle name="Millares 212 9 2" xfId="1550" xr:uid="{5BC9209F-B16F-4044-8CED-C1B62B7784E7}"/>
    <cellStyle name="Millares 212 9 2 2" xfId="4379" xr:uid="{3C11A746-536F-4809-9446-669D25EBE911}"/>
    <cellStyle name="Millares 212 9 2 2 2" xfId="12645" xr:uid="{9245F3DB-FC3C-4456-9386-79F12346CAD2}"/>
    <cellStyle name="Millares 212 9 2 2 2 2" xfId="34148" xr:uid="{0190FBC8-B081-4727-B503-7A42BDD4F181}"/>
    <cellStyle name="Millares 212 9 2 2 3" xfId="19280" xr:uid="{4BB9F9E7-0318-4450-BB10-E698AE8B9E70}"/>
    <cellStyle name="Millares 212 9 2 2 3 2" xfId="40783" xr:uid="{ABB83CDC-1E50-4699-93FE-7D8F448D6295}"/>
    <cellStyle name="Millares 212 9 2 2 4" xfId="25885" xr:uid="{CD970476-7FFB-4871-87C3-541E81F6FF10}"/>
    <cellStyle name="Millares 212 9 2 2 5" xfId="47388" xr:uid="{C3496D13-1C5B-4455-936E-C48FB5FE0C7C}"/>
    <cellStyle name="Millares 212 9 2 2 6" xfId="53992" xr:uid="{0C1EB81A-DABE-4A8E-96EC-444ACA951041}"/>
    <cellStyle name="Millares 212 9 2 3" xfId="6518" xr:uid="{195C45C3-15D9-49D5-9E31-B59B3817FFC5}"/>
    <cellStyle name="Millares 212 9 2 3 2" xfId="14784" xr:uid="{FA4686E7-3DCB-4F1F-8502-697E881D951F}"/>
    <cellStyle name="Millares 212 9 2 3 2 2" xfId="36287" xr:uid="{84415C14-BD03-42A8-A4D8-80BA4CB3BBF8}"/>
    <cellStyle name="Millares 212 9 2 3 3" xfId="21419" xr:uid="{45078D1D-8D80-4FF0-A214-D1DCBB7E288C}"/>
    <cellStyle name="Millares 212 9 2 3 3 2" xfId="42922" xr:uid="{93325165-92B4-4442-B996-684503BEB591}"/>
    <cellStyle name="Millares 212 9 2 3 4" xfId="28024" xr:uid="{205BF03E-20BD-483B-9298-387F5648D687}"/>
    <cellStyle name="Millares 212 9 2 3 5" xfId="49527" xr:uid="{13DCA391-4747-4AC6-ADA9-67740D7CB987}"/>
    <cellStyle name="Millares 212 9 2 3 6" xfId="56131" xr:uid="{AF5AEC61-104B-46B0-9384-84F6CAC4A3EA}"/>
    <cellStyle name="Millares 212 9 2 4" xfId="8159" xr:uid="{2E528F62-33F4-48A4-BACC-0251B08F8E93}"/>
    <cellStyle name="Millares 212 9 2 4 2" xfId="29662" xr:uid="{E6BAFDDB-A02A-4427-92A9-85ACDCF72415}"/>
    <cellStyle name="Millares 212 9 2 5" xfId="9816" xr:uid="{01CAB2F2-2F8D-4D8B-8587-38954D7964DF}"/>
    <cellStyle name="Millares 212 9 2 5 2" xfId="31319" xr:uid="{66B3FDA7-6967-4A22-A3FE-FF841324AE5B}"/>
    <cellStyle name="Millares 212 9 2 6" xfId="16451" xr:uid="{0313E30D-7489-4E54-8E8E-6B2D04F3B70A}"/>
    <cellStyle name="Millares 212 9 2 6 2" xfId="37954" xr:uid="{7B7D02DA-636A-4BCD-B5A8-17CD9339B8EC}"/>
    <cellStyle name="Millares 212 9 2 7" xfId="23056" xr:uid="{46F564E1-3C28-47DB-ADCC-5277EFC45DD9}"/>
    <cellStyle name="Millares 212 9 2 8" xfId="44559" xr:uid="{E13A0BBB-4568-44E0-833C-8EE78D578FE7}"/>
    <cellStyle name="Millares 212 9 2 9" xfId="51163" xr:uid="{0B67324B-9323-4E88-9FD7-4C150FEE481F}"/>
    <cellStyle name="Millares 212 9 3" xfId="2237" xr:uid="{A9E2A55E-0DEB-41E9-902B-8490FDF86A02}"/>
    <cellStyle name="Millares 212 9 3 2" xfId="10503" xr:uid="{82BFD8BB-A739-483F-B4B7-1E8F0F71D0D9}"/>
    <cellStyle name="Millares 212 9 3 2 2" xfId="32006" xr:uid="{7CE38ABA-071B-4016-88B9-F4747362482B}"/>
    <cellStyle name="Millares 212 9 3 3" xfId="17138" xr:uid="{1DBB6B0E-7A82-4AE8-B88E-5C4A2526B907}"/>
    <cellStyle name="Millares 212 9 3 3 2" xfId="38641" xr:uid="{F808F93F-7B61-4457-B3CA-040400394835}"/>
    <cellStyle name="Millares 212 9 3 4" xfId="23743" xr:uid="{CB365FAB-80F1-4AFA-A9EC-A9E02DCEB286}"/>
    <cellStyle name="Millares 212 9 3 5" xfId="45246" xr:uid="{C3E003EE-ED57-415C-B43F-F5D1CD6D033B}"/>
    <cellStyle name="Millares 212 9 3 6" xfId="51850" xr:uid="{23BBF0D6-0F52-421E-B3A0-5140B6019F51}"/>
    <cellStyle name="Millares 212 9 4" xfId="3433" xr:uid="{5C6F2EDE-BBB9-40D9-BE1D-86F3A3D9FEE6}"/>
    <cellStyle name="Millares 212 9 4 2" xfId="11699" xr:uid="{FD2501D8-1830-4171-8629-13FE2B9B3B0A}"/>
    <cellStyle name="Millares 212 9 4 2 2" xfId="33202" xr:uid="{6C839FEF-22AD-4310-ADBC-0232E917E091}"/>
    <cellStyle name="Millares 212 9 4 3" xfId="18334" xr:uid="{5BDBEA0C-1AE3-43E0-88D6-AE791FA26866}"/>
    <cellStyle name="Millares 212 9 4 3 2" xfId="39837" xr:uid="{209F9CB2-8CE9-4E6F-9A25-35F069DC7928}"/>
    <cellStyle name="Millares 212 9 4 4" xfId="24939" xr:uid="{1E39F5DD-5FFE-47D9-827F-36ADC59CBF43}"/>
    <cellStyle name="Millares 212 9 4 5" xfId="46442" xr:uid="{F6D9BA9B-42DE-475C-99A9-7904E6688639}"/>
    <cellStyle name="Millares 212 9 4 6" xfId="53046" xr:uid="{F347BDAF-6480-4626-8327-9C7ECC983C49}"/>
    <cellStyle name="Millares 212 9 5" xfId="5572" xr:uid="{FABC2681-12C1-497B-9360-FF3DA1F19441}"/>
    <cellStyle name="Millares 212 9 5 2" xfId="13838" xr:uid="{8F8EB697-2EEA-43FC-B360-6B62E3BFAF4A}"/>
    <cellStyle name="Millares 212 9 5 2 2" xfId="35341" xr:uid="{79F99F46-8507-42B9-83EA-2C16E1760FC5}"/>
    <cellStyle name="Millares 212 9 5 3" xfId="20473" xr:uid="{AF8B8948-4FA4-46A0-B57E-7DF6247C83AC}"/>
    <cellStyle name="Millares 212 9 5 3 2" xfId="41976" xr:uid="{BE08CCE1-E1FD-4B18-9404-FA201696E806}"/>
    <cellStyle name="Millares 212 9 5 4" xfId="27078" xr:uid="{1A8CB71E-F5CB-47DB-8DF0-14F006DD6578}"/>
    <cellStyle name="Millares 212 9 5 5" xfId="48581" xr:uid="{22AF6D30-FC09-4836-8F5F-91517CEAA306}"/>
    <cellStyle name="Millares 212 9 5 6" xfId="55185" xr:uid="{27755BDE-3C6B-4EF8-860E-965D8B9B73B1}"/>
    <cellStyle name="Millares 212 9 6" xfId="7213" xr:uid="{2F6CB73D-B0AA-4474-BD03-C4EB88402070}"/>
    <cellStyle name="Millares 212 9 6 2" xfId="28716" xr:uid="{8A1C8864-B825-4E43-914E-3DEA63FDF1DE}"/>
    <cellStyle name="Millares 212 9 7" xfId="8870" xr:uid="{A63C1FE3-694B-48EA-B0AC-CD2A130037B3}"/>
    <cellStyle name="Millares 212 9 7 2" xfId="30373" xr:uid="{4CCBAF97-93B2-4C03-B9A6-E8828F59080F}"/>
    <cellStyle name="Millares 212 9 8" xfId="15505" xr:uid="{AC80F837-C9FA-4C67-925A-AEA2936664F6}"/>
    <cellStyle name="Millares 212 9 8 2" xfId="37008" xr:uid="{E8094A8E-031E-4FC1-B4CC-2E86F2AB24DB}"/>
    <cellStyle name="Millares 212 9 9" xfId="22110" xr:uid="{F76D6DFC-2674-4434-96A2-4EFCDB6D5AEC}"/>
    <cellStyle name="Millares 22" xfId="217" xr:uid="{4E14771E-5DD9-4E71-9055-B25D22A87B64}"/>
    <cellStyle name="Millares 22 10" xfId="4736" xr:uid="{42896DE7-77C2-4311-B2C9-BC612A3DB020}"/>
    <cellStyle name="Millares 22 10 2" xfId="13002" xr:uid="{D564FBFA-9CCB-4116-860B-96A781C0EEF7}"/>
    <cellStyle name="Millares 22 10 2 2" xfId="34505" xr:uid="{317330F5-6172-4AE5-8009-B5B71D448717}"/>
    <cellStyle name="Millares 22 10 3" xfId="19637" xr:uid="{A799E914-5203-4699-A3E4-5A9627AEC2F9}"/>
    <cellStyle name="Millares 22 10 3 2" xfId="41140" xr:uid="{B1625B0A-7054-4AED-8ED7-DBB0D1B8E7B5}"/>
    <cellStyle name="Millares 22 10 4" xfId="26242" xr:uid="{8A387823-3332-4225-981C-27E1DEF21863}"/>
    <cellStyle name="Millares 22 10 5" xfId="47745" xr:uid="{9D88E043-2D67-43DF-BBD8-25C313447332}"/>
    <cellStyle name="Millares 22 10 6" xfId="54349" xr:uid="{9DA7EC6D-3D8E-4B14-9184-8DE38DF96EF7}"/>
    <cellStyle name="Millares 22 11" xfId="5239" xr:uid="{3784F781-5E06-44AA-A3D9-8C4877332404}"/>
    <cellStyle name="Millares 22 11 2" xfId="13505" xr:uid="{FF0CB390-2232-4C86-9FD1-D2BFE1D49441}"/>
    <cellStyle name="Millares 22 11 2 2" xfId="35008" xr:uid="{FC1DF212-4502-495C-A6DE-21DB18C7B0D7}"/>
    <cellStyle name="Millares 22 11 3" xfId="20140" xr:uid="{CBF83981-4CA2-4288-98B8-74AC25309ABD}"/>
    <cellStyle name="Millares 22 11 3 2" xfId="41643" xr:uid="{C5D3CC9F-23B3-4A26-9633-99A526E5A177}"/>
    <cellStyle name="Millares 22 11 4" xfId="26745" xr:uid="{D0CDB62E-328A-4133-B643-4F79CF5C48E3}"/>
    <cellStyle name="Millares 22 11 5" xfId="48248" xr:uid="{223B0713-CE18-4F54-B210-F82BDF8A2559}"/>
    <cellStyle name="Millares 22 11 6" xfId="54852" xr:uid="{568ADDF5-2122-4F82-BF6C-574130B80532}"/>
    <cellStyle name="Millares 22 12" xfId="6880" xr:uid="{8841AA82-A7F9-4B96-A8A0-9D79D5ADD67F}"/>
    <cellStyle name="Millares 22 12 2" xfId="28383" xr:uid="{9226682E-20BC-4CA9-A2A4-20A4EC976CDE}"/>
    <cellStyle name="Millares 22 13" xfId="8534" xr:uid="{9DF5E58F-2800-40FF-884F-ECE4E38F5300}"/>
    <cellStyle name="Millares 22 13 2" xfId="30037" xr:uid="{687B637C-DA32-4551-A31E-E85030EF95A1}"/>
    <cellStyle name="Millares 22 14" xfId="15173" xr:uid="{3E14D7BE-4223-415A-85D4-84100B80DE24}"/>
    <cellStyle name="Millares 22 14 2" xfId="36676" xr:uid="{2D8FA64B-4F4D-4F90-8791-73B09E49D634}"/>
    <cellStyle name="Millares 22 15" xfId="21778" xr:uid="{0FFEA66E-30EA-4D5E-9AA1-A62E6A802008}"/>
    <cellStyle name="Millares 22 16" xfId="43281" xr:uid="{F5E08C0C-1818-40E2-BCD8-5CD23A8308DA}"/>
    <cellStyle name="Millares 22 17" xfId="49885" xr:uid="{4CF6690B-006E-4BC3-AEC0-B42BE0364F3B}"/>
    <cellStyle name="Millares 22 2" xfId="532" xr:uid="{9EB962A5-2FD7-484D-8F40-14E60CC427F5}"/>
    <cellStyle name="Millares 22 2 10" xfId="7143" xr:uid="{05F4898D-8DDF-49FD-A3AD-1E5392E78680}"/>
    <cellStyle name="Millares 22 2 10 2" xfId="28646" xr:uid="{59F4DBBC-B843-4902-B33B-C07B3269D2BA}"/>
    <cellStyle name="Millares 22 2 11" xfId="8799" xr:uid="{8487670A-38B8-4BC0-AAE1-C33AA509CA1F}"/>
    <cellStyle name="Millares 22 2 11 2" xfId="30302" xr:uid="{E91511FE-0480-440C-AD7A-43B84A064696}"/>
    <cellStyle name="Millares 22 2 12" xfId="15435" xr:uid="{8677FC6A-0F63-4243-A733-A8E2E06C9A62}"/>
    <cellStyle name="Millares 22 2 12 2" xfId="36938" xr:uid="{3F73F2F1-F8D1-454A-A251-1F11F34B90B4}"/>
    <cellStyle name="Millares 22 2 13" xfId="22040" xr:uid="{B70AEA49-39DB-496D-9E16-ECB7D37DB101}"/>
    <cellStyle name="Millares 22 2 14" xfId="43543" xr:uid="{534AE1BA-09CF-46BA-864F-893A2B3DAB3A}"/>
    <cellStyle name="Millares 22 2 15" xfId="50147" xr:uid="{EC4DD3D2-EA30-49E1-825F-A733F5DAF3C9}"/>
    <cellStyle name="Millares 22 2 2" xfId="814" xr:uid="{403BDE9E-BF7C-428F-A542-AFAA3DB18E6E}"/>
    <cellStyle name="Millares 22 2 2 10" xfId="15715" xr:uid="{EDF161A2-2595-47E2-9F7B-AB0A31076F5C}"/>
    <cellStyle name="Millares 22 2 2 10 2" xfId="37218" xr:uid="{C3E47591-63D4-4165-9DBA-DF951974C3B8}"/>
    <cellStyle name="Millares 22 2 2 11" xfId="22320" xr:uid="{238780B8-1ED3-43F4-A42D-E3C4EA6DF719}"/>
    <cellStyle name="Millares 22 2 2 12" xfId="43823" xr:uid="{BE089C78-67AB-4518-9B93-DF1BA8864554}"/>
    <cellStyle name="Millares 22 2 2 13" xfId="50427" xr:uid="{DB8687EB-6D3D-46E7-82ED-4687E0E2EE37}"/>
    <cellStyle name="Millares 22 2 2 2" xfId="1760" xr:uid="{30A0F81E-D704-4E86-90A8-23C3472939FD}"/>
    <cellStyle name="Millares 22 2 2 2 2" xfId="4589" xr:uid="{1E96D16E-1D44-466B-85AB-5DAF91789EAE}"/>
    <cellStyle name="Millares 22 2 2 2 2 2" xfId="12855" xr:uid="{ECD2B9B3-C918-450D-9198-34D427AC141D}"/>
    <cellStyle name="Millares 22 2 2 2 2 2 2" xfId="34358" xr:uid="{8E7A1A38-23B5-4303-B4F2-813CC18F8F99}"/>
    <cellStyle name="Millares 22 2 2 2 2 3" xfId="19490" xr:uid="{AA12BCD0-622E-45DF-8254-3F53C27F2710}"/>
    <cellStyle name="Millares 22 2 2 2 2 3 2" xfId="40993" xr:uid="{6914CE60-B42E-428C-AFB2-0B623D95668F}"/>
    <cellStyle name="Millares 22 2 2 2 2 4" xfId="26095" xr:uid="{67DDE8D8-785C-4F13-830D-9B4FEA94819D}"/>
    <cellStyle name="Millares 22 2 2 2 2 5" xfId="47598" xr:uid="{5296DCCD-E62D-4A96-81CB-BCF2E3BDD001}"/>
    <cellStyle name="Millares 22 2 2 2 2 6" xfId="54202" xr:uid="{484F3759-DDE1-450C-8093-CF2FA7764F86}"/>
    <cellStyle name="Millares 22 2 2 2 3" xfId="6728" xr:uid="{CFC22323-7F44-4ADF-971E-74457EF9C05D}"/>
    <cellStyle name="Millares 22 2 2 2 3 2" xfId="14994" xr:uid="{A72EEEE6-C2FD-4A83-B4F4-35B41695AC92}"/>
    <cellStyle name="Millares 22 2 2 2 3 2 2" xfId="36497" xr:uid="{3E0090DE-F858-4177-B42E-9905EF4826B4}"/>
    <cellStyle name="Millares 22 2 2 2 3 3" xfId="21629" xr:uid="{A09E155B-4FD6-4715-82F1-1B25122A8B73}"/>
    <cellStyle name="Millares 22 2 2 2 3 3 2" xfId="43132" xr:uid="{27AA2BCF-D14D-4317-8903-9FCB9EFACFCD}"/>
    <cellStyle name="Millares 22 2 2 2 3 4" xfId="28234" xr:uid="{BE99EBC8-02D4-41AE-BCE1-0683983F4C70}"/>
    <cellStyle name="Millares 22 2 2 2 3 5" xfId="49737" xr:uid="{3E862026-C97B-4029-89AF-5AD587370F1B}"/>
    <cellStyle name="Millares 22 2 2 2 3 6" xfId="56341" xr:uid="{ACF6B564-CB0B-4196-9B07-30065FD5A13D}"/>
    <cellStyle name="Millares 22 2 2 2 4" xfId="8369" xr:uid="{E362E5B0-3DE4-45E0-B0E5-CBAEAA94EF77}"/>
    <cellStyle name="Millares 22 2 2 2 4 2" xfId="29872" xr:uid="{77231CA7-249B-4C3B-9A3E-4A8D0FA83C7A}"/>
    <cellStyle name="Millares 22 2 2 2 5" xfId="10026" xr:uid="{58FA2F11-66F7-465D-9547-70ACF4021286}"/>
    <cellStyle name="Millares 22 2 2 2 5 2" xfId="31529" xr:uid="{99495F46-CAC4-42E8-9B34-9C1CE38AE96F}"/>
    <cellStyle name="Millares 22 2 2 2 6" xfId="16661" xr:uid="{D11DE5D8-33FB-478F-B494-8039911C7052}"/>
    <cellStyle name="Millares 22 2 2 2 6 2" xfId="38164" xr:uid="{C3E3B419-D4FF-4F84-B6E2-0AAF34710B3D}"/>
    <cellStyle name="Millares 22 2 2 2 7" xfId="23266" xr:uid="{84F3D409-4E00-4B8D-9B7A-8A50410BF6F4}"/>
    <cellStyle name="Millares 22 2 2 2 8" xfId="44769" xr:uid="{155C8169-E0D9-4EFE-9671-94C48CA2ACBE}"/>
    <cellStyle name="Millares 22 2 2 2 9" xfId="51373" xr:uid="{FE942760-4DF9-4C52-B243-C2D6BCB5B944}"/>
    <cellStyle name="Millares 22 2 2 3" xfId="2447" xr:uid="{E0633CF0-53ED-426E-AA84-219509D831EB}"/>
    <cellStyle name="Millares 22 2 2 3 2" xfId="10713" xr:uid="{622DDCEC-92B4-43EB-A9A0-FAD2F05D4267}"/>
    <cellStyle name="Millares 22 2 2 3 2 2" xfId="32216" xr:uid="{199EB711-EA18-4E9A-B352-331C137F3540}"/>
    <cellStyle name="Millares 22 2 2 3 3" xfId="17348" xr:uid="{8B43CBC3-10AB-473A-8CF2-11E2AABF1AF5}"/>
    <cellStyle name="Millares 22 2 2 3 3 2" xfId="38851" xr:uid="{A3DACAF1-6065-40D2-ACFB-1A37E6D8DA0C}"/>
    <cellStyle name="Millares 22 2 2 3 4" xfId="23953" xr:uid="{77EBBF77-DD1B-48E4-8023-65707400BADF}"/>
    <cellStyle name="Millares 22 2 2 3 5" xfId="45456" xr:uid="{B1642F65-218F-4E7D-940E-0D7474185379}"/>
    <cellStyle name="Millares 22 2 2 3 6" xfId="52060" xr:uid="{11DC2D84-B8D7-43D7-8C83-A99E16D11DDE}"/>
    <cellStyle name="Millares 22 2 2 4" xfId="2964" xr:uid="{CF817145-0A41-4323-B664-687B2B4D41CE}"/>
    <cellStyle name="Millares 22 2 2 4 2" xfId="11230" xr:uid="{09930E7B-9B80-415E-9CAB-D0D3E77C8E43}"/>
    <cellStyle name="Millares 22 2 2 4 2 2" xfId="32733" xr:uid="{89612929-0317-444C-B882-4B2EC061A12A}"/>
    <cellStyle name="Millares 22 2 2 4 3" xfId="17865" xr:uid="{EACE51CB-3A41-44A0-A883-1E76C4CFA7DE}"/>
    <cellStyle name="Millares 22 2 2 4 3 2" xfId="39368" xr:uid="{28B11E0B-8190-43C1-9480-41127F06009D}"/>
    <cellStyle name="Millares 22 2 2 4 4" xfId="24470" xr:uid="{1CE5045F-364A-46AC-8ED2-3E25383305E5}"/>
    <cellStyle name="Millares 22 2 2 4 5" xfId="45973" xr:uid="{50664C4A-08CC-4D8F-8B06-322D8002CC3C}"/>
    <cellStyle name="Millares 22 2 2 4 6" xfId="52577" xr:uid="{5D5213B1-F576-4345-B5C1-D49B39BAE59F}"/>
    <cellStyle name="Millares 22 2 2 5" xfId="3643" xr:uid="{DD51090D-4B55-4152-80FF-532B848270C5}"/>
    <cellStyle name="Millares 22 2 2 5 2" xfId="11909" xr:uid="{0B9E8340-BCFA-44EF-9F8A-9DD4D980DF7A}"/>
    <cellStyle name="Millares 22 2 2 5 2 2" xfId="33412" xr:uid="{C357294F-3FA9-4C28-A001-3AB4399EE2F1}"/>
    <cellStyle name="Millares 22 2 2 5 3" xfId="18544" xr:uid="{35DDAE23-8E4C-45D1-9968-754501FE8601}"/>
    <cellStyle name="Millares 22 2 2 5 3 2" xfId="40047" xr:uid="{3D8E09F1-4F2E-4CF8-92E9-3B343E7C60BC}"/>
    <cellStyle name="Millares 22 2 2 5 4" xfId="25149" xr:uid="{85B34402-171F-4454-8323-42EDA475A37F}"/>
    <cellStyle name="Millares 22 2 2 5 5" xfId="46652" xr:uid="{57308AEE-5891-4D63-A6FB-EA4DE73CF676}"/>
    <cellStyle name="Millares 22 2 2 5 6" xfId="53256" xr:uid="{6325958E-0F3A-4452-9976-15EAA52F28E5}"/>
    <cellStyle name="Millares 22 2 2 6" xfId="5108" xr:uid="{15123DDD-40AB-4960-BFAC-01F21D6568FE}"/>
    <cellStyle name="Millares 22 2 2 6 2" xfId="13374" xr:uid="{30BC40EA-1D01-4F74-A6E4-FE1BBFE642C3}"/>
    <cellStyle name="Millares 22 2 2 6 2 2" xfId="34877" xr:uid="{C34AE9B7-CF74-44A6-9D71-9025E1C15871}"/>
    <cellStyle name="Millares 22 2 2 6 3" xfId="20009" xr:uid="{1B649131-E12E-441C-9BB0-9C1294DC922A}"/>
    <cellStyle name="Millares 22 2 2 6 3 2" xfId="41512" xr:uid="{BADB2958-D44A-4F3A-AA50-B7DEB3487D8E}"/>
    <cellStyle name="Millares 22 2 2 6 4" xfId="26614" xr:uid="{12CCBE25-1AD7-437A-A653-D529859C38E0}"/>
    <cellStyle name="Millares 22 2 2 6 5" xfId="48117" xr:uid="{2A8C6D1C-4393-4774-9C2D-B37FC2615510}"/>
    <cellStyle name="Millares 22 2 2 6 6" xfId="54721" xr:uid="{D669965B-ACCA-4718-90DB-062B7C5F1C88}"/>
    <cellStyle name="Millares 22 2 2 7" xfId="5782" xr:uid="{41656DF5-712C-4C3F-B511-B04D48BEE95D}"/>
    <cellStyle name="Millares 22 2 2 7 2" xfId="14048" xr:uid="{1D323230-9961-45F1-B03B-59A21C4AA7A8}"/>
    <cellStyle name="Millares 22 2 2 7 2 2" xfId="35551" xr:uid="{C6058D0F-F34B-4D81-AD2B-15673DF32918}"/>
    <cellStyle name="Millares 22 2 2 7 3" xfId="20683" xr:uid="{DC84A5B0-FDE1-438F-82E4-B6C587E760B1}"/>
    <cellStyle name="Millares 22 2 2 7 3 2" xfId="42186" xr:uid="{A20624CD-9A1C-49DC-AD13-9148985B2977}"/>
    <cellStyle name="Millares 22 2 2 7 4" xfId="27288" xr:uid="{CC2E38EB-A0D5-4793-AA67-38C9E79BB05D}"/>
    <cellStyle name="Millares 22 2 2 7 5" xfId="48791" xr:uid="{EC8CD863-1366-473B-A2DA-3FD0347FD93A}"/>
    <cellStyle name="Millares 22 2 2 7 6" xfId="55395" xr:uid="{D835B569-D088-4D76-A1AD-EFBA83081E9B}"/>
    <cellStyle name="Millares 22 2 2 8" xfId="7423" xr:uid="{251E70FC-7807-4752-9F92-8A06CEB8A98A}"/>
    <cellStyle name="Millares 22 2 2 8 2" xfId="28926" xr:uid="{085E6BFE-8443-453D-817C-00D9A8C4EC12}"/>
    <cellStyle name="Millares 22 2 2 9" xfId="9080" xr:uid="{360B50F4-0F89-4DDF-ACB7-6AF6EDE7A754}"/>
    <cellStyle name="Millares 22 2 2 9 2" xfId="30583" xr:uid="{BFD5316A-4B95-4A87-99A3-597046956FCD}"/>
    <cellStyle name="Millares 22 2 3" xfId="1084" xr:uid="{32713B6F-37E0-4236-917D-A88F53BEC2F6}"/>
    <cellStyle name="Millares 22 2 3 2" xfId="3913" xr:uid="{42A88E85-4132-4E0D-89A6-412D7031D413}"/>
    <cellStyle name="Millares 22 2 3 2 2" xfId="12179" xr:uid="{2EA1E48F-43A3-4BE8-AC36-B229E35F1A89}"/>
    <cellStyle name="Millares 22 2 3 2 2 2" xfId="33682" xr:uid="{77968B17-39E7-493B-93D9-1A6137AD0A06}"/>
    <cellStyle name="Millares 22 2 3 2 3" xfId="18814" xr:uid="{5F0CB034-A227-4F07-AA97-7760D267A239}"/>
    <cellStyle name="Millares 22 2 3 2 3 2" xfId="40317" xr:uid="{FDBA13D4-0AA3-4BA2-8180-3ECE850EB2F9}"/>
    <cellStyle name="Millares 22 2 3 2 4" xfId="25419" xr:uid="{E5182FF3-DCC2-4643-96D2-D3DD0497FD77}"/>
    <cellStyle name="Millares 22 2 3 2 5" xfId="46922" xr:uid="{EE81DE8B-09DD-4F22-A40C-F46FF01C8023}"/>
    <cellStyle name="Millares 22 2 3 2 6" xfId="53526" xr:uid="{D9A9FCA5-C90D-4618-A8D3-7F2D28BF0B44}"/>
    <cellStyle name="Millares 22 2 3 3" xfId="6052" xr:uid="{B5817D70-6AF0-4745-B087-E2A430EAA1A3}"/>
    <cellStyle name="Millares 22 2 3 3 2" xfId="14318" xr:uid="{43F1DD0B-5A98-4B51-A0D8-A3FA3E9CE953}"/>
    <cellStyle name="Millares 22 2 3 3 2 2" xfId="35821" xr:uid="{24420BF0-B643-4A78-8D04-1FDC5AF9D903}"/>
    <cellStyle name="Millares 22 2 3 3 3" xfId="20953" xr:uid="{8598E157-AF5A-4F79-8C20-7BB2DBAB929F}"/>
    <cellStyle name="Millares 22 2 3 3 3 2" xfId="42456" xr:uid="{E9EC8E34-21F5-48E0-A85E-75C2B739914F}"/>
    <cellStyle name="Millares 22 2 3 3 4" xfId="27558" xr:uid="{8BED3094-E2A4-479D-AB2C-50538816EFC1}"/>
    <cellStyle name="Millares 22 2 3 3 5" xfId="49061" xr:uid="{FC45C564-F785-49A9-ABC7-52401E6B7F1A}"/>
    <cellStyle name="Millares 22 2 3 3 6" xfId="55665" xr:uid="{6F332595-373F-4A35-BC9E-45CA97E29E01}"/>
    <cellStyle name="Millares 22 2 3 4" xfId="7693" xr:uid="{A282BD67-EE74-48E4-A7F0-CBF39FD4BAF6}"/>
    <cellStyle name="Millares 22 2 3 4 2" xfId="29196" xr:uid="{2EC565B3-E771-4FE7-AC15-5FBC792D1DBB}"/>
    <cellStyle name="Millares 22 2 3 5" xfId="9350" xr:uid="{B7232678-90E8-4873-933D-D864C449CD7C}"/>
    <cellStyle name="Millares 22 2 3 5 2" xfId="30853" xr:uid="{21E26E70-5E54-49EC-94D0-FC43E3FAC58C}"/>
    <cellStyle name="Millares 22 2 3 6" xfId="15985" xr:uid="{E73D2CE2-840C-4570-8AA4-F63675C17948}"/>
    <cellStyle name="Millares 22 2 3 6 2" xfId="37488" xr:uid="{DE0AF03D-C856-4F46-AAA9-B8974D820A95}"/>
    <cellStyle name="Millares 22 2 3 7" xfId="22590" xr:uid="{7F6CFAC5-8DD4-4858-AB71-64D4C86C72DD}"/>
    <cellStyle name="Millares 22 2 3 8" xfId="44093" xr:uid="{1BC4B4D8-683F-4884-A09B-42B55356BD21}"/>
    <cellStyle name="Millares 22 2 3 9" xfId="50697" xr:uid="{0E90E557-A18E-423F-A8B3-AAAB4994A043}"/>
    <cellStyle name="Millares 22 2 4" xfId="1480" xr:uid="{708E55C6-2D26-456D-B66C-11A655DF24E5}"/>
    <cellStyle name="Millares 22 2 4 2" xfId="4309" xr:uid="{0E3CB064-02FF-4DC9-B993-BC5E7761378F}"/>
    <cellStyle name="Millares 22 2 4 2 2" xfId="12575" xr:uid="{2E6F51D2-8D04-4E08-97F5-8D0EEAD32F0F}"/>
    <cellStyle name="Millares 22 2 4 2 2 2" xfId="34078" xr:uid="{D698A2FE-3BA1-4918-90BA-E02491D4C494}"/>
    <cellStyle name="Millares 22 2 4 2 3" xfId="19210" xr:uid="{E94EB2DB-D06E-417D-AA4A-E49ABBDB89CC}"/>
    <cellStyle name="Millares 22 2 4 2 3 2" xfId="40713" xr:uid="{9DFEC32B-60CB-41C2-8A52-442969DD11B9}"/>
    <cellStyle name="Millares 22 2 4 2 4" xfId="25815" xr:uid="{1ED323A7-498D-43DE-916B-0E76C1534DDF}"/>
    <cellStyle name="Millares 22 2 4 2 5" xfId="47318" xr:uid="{AE96CC16-ED9F-4C31-BB55-FE72FBD5DFB9}"/>
    <cellStyle name="Millares 22 2 4 2 6" xfId="53922" xr:uid="{8C44A728-4E10-4E55-BA76-F418855A28C0}"/>
    <cellStyle name="Millares 22 2 4 3" xfId="6448" xr:uid="{6F3DDDD7-F32A-4DC1-9D1E-0A8733469D78}"/>
    <cellStyle name="Millares 22 2 4 3 2" xfId="14714" xr:uid="{E7219C8B-542B-4701-B7F7-4F30338F3891}"/>
    <cellStyle name="Millares 22 2 4 3 2 2" xfId="36217" xr:uid="{EBDA31E2-BF69-481F-9F24-2D8F4431CAA9}"/>
    <cellStyle name="Millares 22 2 4 3 3" xfId="21349" xr:uid="{C36F4036-520D-41E5-8373-D215A404AF3D}"/>
    <cellStyle name="Millares 22 2 4 3 3 2" xfId="42852" xr:uid="{7D0E4DAD-5B01-4B30-A024-F908BCC4FCC6}"/>
    <cellStyle name="Millares 22 2 4 3 4" xfId="27954" xr:uid="{74F27C59-AC38-442D-8B6B-695AB3132177}"/>
    <cellStyle name="Millares 22 2 4 3 5" xfId="49457" xr:uid="{1419B641-4AD5-478C-B2D5-8828E28CBAB3}"/>
    <cellStyle name="Millares 22 2 4 3 6" xfId="56061" xr:uid="{AE51E814-BC8A-4202-AFC6-2FC3DECE4E38}"/>
    <cellStyle name="Millares 22 2 4 4" xfId="8089" xr:uid="{46257664-43ED-4706-8D22-D2A95E53CAB6}"/>
    <cellStyle name="Millares 22 2 4 4 2" xfId="29592" xr:uid="{972BE826-292F-4606-8382-AA1A4E5CE889}"/>
    <cellStyle name="Millares 22 2 4 5" xfId="9746" xr:uid="{C4D32EBA-CC8D-4B49-9BCA-979FA66EA7BF}"/>
    <cellStyle name="Millares 22 2 4 5 2" xfId="31249" xr:uid="{8F25E422-AA3E-4C5D-A829-0BD8D2C6D5E7}"/>
    <cellStyle name="Millares 22 2 4 6" xfId="16381" xr:uid="{D0B57EB6-A1D1-4D16-8787-A0C16230F799}"/>
    <cellStyle name="Millares 22 2 4 6 2" xfId="37884" xr:uid="{D5921B0B-FF80-4BE4-A821-228505549E1A}"/>
    <cellStyle name="Millares 22 2 4 7" xfId="22986" xr:uid="{63BE3221-11F7-4977-B579-9D650C3E97A1}"/>
    <cellStyle name="Millares 22 2 4 8" xfId="44489" xr:uid="{121F5DBD-E249-4CAD-9AFA-0A68A6872010}"/>
    <cellStyle name="Millares 22 2 4 9" xfId="51093" xr:uid="{FF0FB90C-DC35-4CCF-8524-635AC9B6E8AD}"/>
    <cellStyle name="Millares 22 2 5" xfId="2167" xr:uid="{93FA810B-4D28-4136-8039-5ECCD7FF3AD6}"/>
    <cellStyle name="Millares 22 2 5 2" xfId="10433" xr:uid="{1993F223-B2F7-4FE0-9D61-DF86CDA2A322}"/>
    <cellStyle name="Millares 22 2 5 2 2" xfId="31936" xr:uid="{E23DF598-3C4A-4862-8729-9653F63D739D}"/>
    <cellStyle name="Millares 22 2 5 3" xfId="17068" xr:uid="{DBFFC39E-9B61-4326-A298-1E5C4866C602}"/>
    <cellStyle name="Millares 22 2 5 3 2" xfId="38571" xr:uid="{1FD38468-4A43-4779-8305-DAE72592B310}"/>
    <cellStyle name="Millares 22 2 5 4" xfId="23673" xr:uid="{9E6D3766-B0AE-4EF8-AA81-1FE995B02268}"/>
    <cellStyle name="Millares 22 2 5 5" xfId="45176" xr:uid="{0A9B682B-08F1-4986-889B-92D5F17E06EA}"/>
    <cellStyle name="Millares 22 2 5 6" xfId="51780" xr:uid="{8C1E2F4F-D6D4-4A20-8831-4C6860293D31}"/>
    <cellStyle name="Millares 22 2 6" xfId="2714" xr:uid="{F2BB3C59-9BE4-4533-851F-374E94CB458A}"/>
    <cellStyle name="Millares 22 2 6 2" xfId="10980" xr:uid="{D4EB3EE3-5894-45CE-9830-D6825612808F}"/>
    <cellStyle name="Millares 22 2 6 2 2" xfId="32483" xr:uid="{600EFFF1-ED24-4EAC-951B-FB1FFEB643F1}"/>
    <cellStyle name="Millares 22 2 6 3" xfId="17615" xr:uid="{3136CD6B-6A19-44DD-A35A-6E95F520F10B}"/>
    <cellStyle name="Millares 22 2 6 3 2" xfId="39118" xr:uid="{3B76A7F8-23AE-463A-83F0-D9D1827994FF}"/>
    <cellStyle name="Millares 22 2 6 4" xfId="24220" xr:uid="{CE41F319-F90C-4A94-94D5-8CCBE0CF649F}"/>
    <cellStyle name="Millares 22 2 6 5" xfId="45723" xr:uid="{C785EAA9-C3FC-4902-9FE6-1A3A4FE8065E}"/>
    <cellStyle name="Millares 22 2 6 6" xfId="52327" xr:uid="{53ADDACB-FDC6-4277-9DB6-55B2D87F63C3}"/>
    <cellStyle name="Millares 22 2 7" xfId="3363" xr:uid="{32F61A41-9352-4545-A161-8B471FE3CA88}"/>
    <cellStyle name="Millares 22 2 7 2" xfId="11629" xr:uid="{D7CCFF81-019F-47E4-9D10-0EE8F3379301}"/>
    <cellStyle name="Millares 22 2 7 2 2" xfId="33132" xr:uid="{B49C466A-410B-4073-8355-D4D9626104C9}"/>
    <cellStyle name="Millares 22 2 7 3" xfId="18264" xr:uid="{FCBAF56F-B1E0-40E6-A37E-CDE306589B57}"/>
    <cellStyle name="Millares 22 2 7 3 2" xfId="39767" xr:uid="{5468F474-7DAD-478D-B959-D9ECF0F1FEF2}"/>
    <cellStyle name="Millares 22 2 7 4" xfId="24869" xr:uid="{3CA91057-E574-4FA7-9C72-3B3341D1C82D}"/>
    <cellStyle name="Millares 22 2 7 5" xfId="46372" xr:uid="{CCD16E67-DADC-4053-9F9A-CC8D44FBDBC6}"/>
    <cellStyle name="Millares 22 2 7 6" xfId="52976" xr:uid="{2B6C1CCC-E818-43A1-B36B-97283DEC6E11}"/>
    <cellStyle name="Millares 22 2 8" xfId="4858" xr:uid="{E95D6223-9BE8-41CC-91FF-4CF7CD91EBC4}"/>
    <cellStyle name="Millares 22 2 8 2" xfId="13124" xr:uid="{8C74F010-C389-49A6-87F8-7C3656818A31}"/>
    <cellStyle name="Millares 22 2 8 2 2" xfId="34627" xr:uid="{6FA31D50-8FB4-45EB-B75F-151D3A007F45}"/>
    <cellStyle name="Millares 22 2 8 3" xfId="19759" xr:uid="{02E95C69-72E8-49A6-A89D-26EE469327E7}"/>
    <cellStyle name="Millares 22 2 8 3 2" xfId="41262" xr:uid="{8466584D-AC9C-4F0F-BA00-F4E7763A92AA}"/>
    <cellStyle name="Millares 22 2 8 4" xfId="26364" xr:uid="{2E2AA33F-5AE2-4604-8822-EB00694B7228}"/>
    <cellStyle name="Millares 22 2 8 5" xfId="47867" xr:uid="{EC4B368E-93F1-414A-9ADA-F009B98AF366}"/>
    <cellStyle name="Millares 22 2 8 6" xfId="54471" xr:uid="{85CDCDD3-5CF5-458E-B7F8-48A9E65A6EC7}"/>
    <cellStyle name="Millares 22 2 9" xfId="5502" xr:uid="{26B1D322-056A-44D5-84DC-DBFF621EFCFC}"/>
    <cellStyle name="Millares 22 2 9 2" xfId="13768" xr:uid="{3DB1F7F5-C754-4732-8D58-5E11316B7381}"/>
    <cellStyle name="Millares 22 2 9 2 2" xfId="35271" xr:uid="{DDD26883-D10F-4791-B20C-33129D5CDFF1}"/>
    <cellStyle name="Millares 22 2 9 3" xfId="20403" xr:uid="{06633029-1E21-4BFE-A368-86515857D7A4}"/>
    <cellStyle name="Millares 22 2 9 3 2" xfId="41906" xr:uid="{3268397E-4609-4C4F-A898-D139B78EE468}"/>
    <cellStyle name="Millares 22 2 9 4" xfId="27008" xr:uid="{C9DC4FBA-979A-4FBE-AF90-90BE55BDC416}"/>
    <cellStyle name="Millares 22 2 9 5" xfId="48511" xr:uid="{44B1E58A-C492-4AD5-8119-27025FE8D282}"/>
    <cellStyle name="Millares 22 2 9 6" xfId="55115" xr:uid="{E1D32D3A-5A11-432F-AFED-A555483AEE17}"/>
    <cellStyle name="Millares 22 3" xfId="404" xr:uid="{FE14AB47-1926-47C7-9975-1A6844193B27}"/>
    <cellStyle name="Millares 22 3 10" xfId="15307" xr:uid="{AC001AAD-CBE1-4FC1-8E0B-C0B02FAE0BDA}"/>
    <cellStyle name="Millares 22 3 10 2" xfId="36810" xr:uid="{C23BBBB6-D0A9-475B-9EFB-BF9F1880727A}"/>
    <cellStyle name="Millares 22 3 11" xfId="21912" xr:uid="{6B545730-7E77-481A-868A-587F0E78FADB}"/>
    <cellStyle name="Millares 22 3 12" xfId="43415" xr:uid="{911DE92E-7E33-4866-AC83-70D8CFFBC9E4}"/>
    <cellStyle name="Millares 22 3 13" xfId="50019" xr:uid="{C86B6821-8FC5-44D1-8A33-EA8316D4217C}"/>
    <cellStyle name="Millares 22 3 2" xfId="1352" xr:uid="{F7E2489E-BD38-410E-A2D6-D7C71AC2B3E9}"/>
    <cellStyle name="Millares 22 3 2 2" xfId="4181" xr:uid="{55B72957-4BF7-4AA0-8120-1E41CBFB727A}"/>
    <cellStyle name="Millares 22 3 2 2 2" xfId="12447" xr:uid="{2521103D-FFEB-4BD1-AB41-34E0240B761B}"/>
    <cellStyle name="Millares 22 3 2 2 2 2" xfId="33950" xr:uid="{B81356F1-F5A2-4C53-AED2-C7DD2C93619D}"/>
    <cellStyle name="Millares 22 3 2 2 3" xfId="19082" xr:uid="{9835629A-DB9E-49BA-B0C7-D798032B353B}"/>
    <cellStyle name="Millares 22 3 2 2 3 2" xfId="40585" xr:uid="{C21255D5-6DA8-4F76-8311-EC7DB09AD00D}"/>
    <cellStyle name="Millares 22 3 2 2 4" xfId="25687" xr:uid="{0B600E69-65AA-4989-8D12-6946F4840AAC}"/>
    <cellStyle name="Millares 22 3 2 2 5" xfId="47190" xr:uid="{4EBEF6C3-C6F5-4440-90A7-92546ABEA8F1}"/>
    <cellStyle name="Millares 22 3 2 2 6" xfId="53794" xr:uid="{61704ACB-B5CC-42F3-B8EF-6FA56364ED04}"/>
    <cellStyle name="Millares 22 3 2 3" xfId="6320" xr:uid="{04844466-4A12-4DAF-9BD6-B228A9AB1755}"/>
    <cellStyle name="Millares 22 3 2 3 2" xfId="14586" xr:uid="{385E028C-7B23-4CCE-9278-2A572F87D1A8}"/>
    <cellStyle name="Millares 22 3 2 3 2 2" xfId="36089" xr:uid="{929A96B1-10DC-4AAF-99EC-72EC646E964A}"/>
    <cellStyle name="Millares 22 3 2 3 3" xfId="21221" xr:uid="{982ED793-EA9F-45C4-AF46-3CB11ACC0E86}"/>
    <cellStyle name="Millares 22 3 2 3 3 2" xfId="42724" xr:uid="{8714B546-27E3-4798-B453-C6C79CDBC4EF}"/>
    <cellStyle name="Millares 22 3 2 3 4" xfId="27826" xr:uid="{3AEE2F56-CC5A-4938-ADE0-D639274887A7}"/>
    <cellStyle name="Millares 22 3 2 3 5" xfId="49329" xr:uid="{41848BFC-124F-488E-9241-0CA20ADE503C}"/>
    <cellStyle name="Millares 22 3 2 3 6" xfId="55933" xr:uid="{AC76E116-D9AC-4CF5-A2E8-4236D37A6FB1}"/>
    <cellStyle name="Millares 22 3 2 4" xfId="7961" xr:uid="{EAAD5B44-980C-440C-8482-6A2AA628B20D}"/>
    <cellStyle name="Millares 22 3 2 4 2" xfId="29464" xr:uid="{44DA1535-604C-4FF5-B94B-3090BC28F4BB}"/>
    <cellStyle name="Millares 22 3 2 5" xfId="9618" xr:uid="{39321107-7806-4684-968C-A9383DD2CE45}"/>
    <cellStyle name="Millares 22 3 2 5 2" xfId="31121" xr:uid="{40FBC7D6-15B0-4237-90A0-2E65C3C1D287}"/>
    <cellStyle name="Millares 22 3 2 6" xfId="16253" xr:uid="{00FCB3BE-0259-4597-BC78-2D46EA2742E1}"/>
    <cellStyle name="Millares 22 3 2 6 2" xfId="37756" xr:uid="{5BBFFE61-3DD0-438B-9B2A-C3F616454F99}"/>
    <cellStyle name="Millares 22 3 2 7" xfId="22858" xr:uid="{70448F5E-7727-4542-87B8-139B4D9CE457}"/>
    <cellStyle name="Millares 22 3 2 8" xfId="44361" xr:uid="{B4EB2A20-224E-4C2C-AC39-E683DC98A7AE}"/>
    <cellStyle name="Millares 22 3 2 9" xfId="50965" xr:uid="{34A9A7C5-B04D-4AAB-A6D8-EC20F2D9DC98}"/>
    <cellStyle name="Millares 22 3 3" xfId="2039" xr:uid="{CF1FCE1A-6E47-47CA-9730-C4420F2122FB}"/>
    <cellStyle name="Millares 22 3 3 2" xfId="10305" xr:uid="{6C84AE37-385F-4B5A-9AC9-B4D16A61559B}"/>
    <cellStyle name="Millares 22 3 3 2 2" xfId="31808" xr:uid="{134DB950-B3E9-458B-A5F3-E84E9D39D319}"/>
    <cellStyle name="Millares 22 3 3 3" xfId="16940" xr:uid="{61C8486D-34A6-40EC-83C1-EAEA3309C2C7}"/>
    <cellStyle name="Millares 22 3 3 3 2" xfId="38443" xr:uid="{8DE4D827-9BA9-4FD5-BAAA-8B570E9568C9}"/>
    <cellStyle name="Millares 22 3 3 4" xfId="23545" xr:uid="{35D67BD0-D8FF-4D9E-86E6-FDD8622CA450}"/>
    <cellStyle name="Millares 22 3 3 5" xfId="45048" xr:uid="{52C667AE-8872-420A-A5E2-ACCB4BA53A0E}"/>
    <cellStyle name="Millares 22 3 3 6" xfId="51652" xr:uid="{CFB75B97-FA70-4FA5-B43D-69BED187C1DC}"/>
    <cellStyle name="Millares 22 3 4" xfId="2838" xr:uid="{01E70A6F-F703-4C31-998A-8213C41C8E61}"/>
    <cellStyle name="Millares 22 3 4 2" xfId="11104" xr:uid="{3308DDA9-A9C4-4F77-9245-47E252480197}"/>
    <cellStyle name="Millares 22 3 4 2 2" xfId="32607" xr:uid="{EE587050-8D27-4153-A945-D5678B6B7959}"/>
    <cellStyle name="Millares 22 3 4 3" xfId="17739" xr:uid="{6EDC0FB6-7E97-4EBD-B76F-909912A7AB52}"/>
    <cellStyle name="Millares 22 3 4 3 2" xfId="39242" xr:uid="{FD09E76A-492D-4BFA-9427-899B6CD143CE}"/>
    <cellStyle name="Millares 22 3 4 4" xfId="24344" xr:uid="{160ADB25-8A4D-44AC-912B-BBB492E6E2C4}"/>
    <cellStyle name="Millares 22 3 4 5" xfId="45847" xr:uid="{41CAD8C0-9BA4-4BEB-8760-45DE7E36631B}"/>
    <cellStyle name="Millares 22 3 4 6" xfId="52451" xr:uid="{C6F2D62B-0733-432D-9956-78DE60880136}"/>
    <cellStyle name="Millares 22 3 5" xfId="3235" xr:uid="{6103AB08-13F5-4500-9734-23C894B9CD91}"/>
    <cellStyle name="Millares 22 3 5 2" xfId="11501" xr:uid="{5F43333E-50C5-42D7-9B31-935B254B9D5C}"/>
    <cellStyle name="Millares 22 3 5 2 2" xfId="33004" xr:uid="{3F79A9FD-4D40-4B3F-A34C-0B477781842F}"/>
    <cellStyle name="Millares 22 3 5 3" xfId="18136" xr:uid="{56C4577A-022D-4B1A-A641-50B6820BA40E}"/>
    <cellStyle name="Millares 22 3 5 3 2" xfId="39639" xr:uid="{3ECA5880-0DE1-4FBA-A7AB-B311CC46358E}"/>
    <cellStyle name="Millares 22 3 5 4" xfId="24741" xr:uid="{D1A15722-7CBA-4A17-B82D-627338A96FC6}"/>
    <cellStyle name="Millares 22 3 5 5" xfId="46244" xr:uid="{BE04D237-6BAA-4F40-9EF3-423D56764723}"/>
    <cellStyle name="Millares 22 3 5 6" xfId="52848" xr:uid="{BA9FFCEA-8D18-4263-B81B-A600CCF89207}"/>
    <cellStyle name="Millares 22 3 6" xfId="4982" xr:uid="{D0E207C6-E78A-4691-8069-5322C6C304F7}"/>
    <cellStyle name="Millares 22 3 6 2" xfId="13248" xr:uid="{1AACDA72-7764-4255-9DB9-856E2A3206A0}"/>
    <cellStyle name="Millares 22 3 6 2 2" xfId="34751" xr:uid="{93FAC765-C69A-4D27-BFE0-830D121C6091}"/>
    <cellStyle name="Millares 22 3 6 3" xfId="19883" xr:uid="{B3F5FD78-E868-42BA-A2F5-EC63BCF86CD0}"/>
    <cellStyle name="Millares 22 3 6 3 2" xfId="41386" xr:uid="{E8CD817A-A739-44A5-B0FE-59DA0B8FAC62}"/>
    <cellStyle name="Millares 22 3 6 4" xfId="26488" xr:uid="{B004FC9C-0829-42FA-BFE9-F5AC092E5BDB}"/>
    <cellStyle name="Millares 22 3 6 5" xfId="47991" xr:uid="{F34A4D58-49F2-4993-BEB5-BD06C5544CA3}"/>
    <cellStyle name="Millares 22 3 6 6" xfId="54595" xr:uid="{C358C5D0-8EA0-4245-A751-614209762AF9}"/>
    <cellStyle name="Millares 22 3 7" xfId="5374" xr:uid="{7C24D6DF-88C6-4598-9C04-984CB024A39D}"/>
    <cellStyle name="Millares 22 3 7 2" xfId="13640" xr:uid="{AB4616E2-C8AB-4850-8A0B-8C3CB1A1C7D0}"/>
    <cellStyle name="Millares 22 3 7 2 2" xfId="35143" xr:uid="{C04899B7-B131-45B4-86E2-8235B5A8F4CD}"/>
    <cellStyle name="Millares 22 3 7 3" xfId="20275" xr:uid="{B5E3F8A6-262F-48EF-966B-339004CFD481}"/>
    <cellStyle name="Millares 22 3 7 3 2" xfId="41778" xr:uid="{456416AE-FB17-4968-BF81-11CF9DE3557F}"/>
    <cellStyle name="Millares 22 3 7 4" xfId="26880" xr:uid="{AFFFA4BC-C980-46E4-9997-49B4D91AB19F}"/>
    <cellStyle name="Millares 22 3 7 5" xfId="48383" xr:uid="{F43BF2B4-945C-4118-8922-C812E354833D}"/>
    <cellStyle name="Millares 22 3 7 6" xfId="54987" xr:uid="{A02486CD-4B83-4352-A855-70381A084182}"/>
    <cellStyle name="Millares 22 3 8" xfId="7015" xr:uid="{6AA79E10-AEAF-4450-8157-1639E05F0909}"/>
    <cellStyle name="Millares 22 3 8 2" xfId="28518" xr:uid="{10CF253A-3B9E-46EF-8019-A9B31278C26A}"/>
    <cellStyle name="Millares 22 3 9" xfId="8671" xr:uid="{615B0228-7D93-4CDF-AAA8-C64D0E8DFA5B}"/>
    <cellStyle name="Millares 22 3 9 2" xfId="30174" xr:uid="{EADB0B8E-D148-4DB4-97C2-CAC6C5BB7936}"/>
    <cellStyle name="Millares 22 4" xfId="688" xr:uid="{4044B310-271D-43C3-A829-61AC16E5BEE8}"/>
    <cellStyle name="Millares 22 4 10" xfId="43697" xr:uid="{5A1B873C-2222-49C6-9B9B-FA2E257F932C}"/>
    <cellStyle name="Millares 22 4 11" xfId="50301" xr:uid="{2E5E8924-8ED0-4845-B540-6FAE06F4F661}"/>
    <cellStyle name="Millares 22 4 2" xfId="1634" xr:uid="{568B7BB9-C448-4A27-B0BB-9ABDBBB96B27}"/>
    <cellStyle name="Millares 22 4 2 2" xfId="4463" xr:uid="{AED2F1E6-D8A5-4B1F-8928-9406FBD8803F}"/>
    <cellStyle name="Millares 22 4 2 2 2" xfId="12729" xr:uid="{0815D65F-4DBA-49DD-844E-7410E8F53B39}"/>
    <cellStyle name="Millares 22 4 2 2 2 2" xfId="34232" xr:uid="{0C5567CF-51AD-4580-B276-185E216E4F20}"/>
    <cellStyle name="Millares 22 4 2 2 3" xfId="19364" xr:uid="{B28C5582-4C73-47B0-B3A1-DFE4CEB5DDBB}"/>
    <cellStyle name="Millares 22 4 2 2 3 2" xfId="40867" xr:uid="{DB5D9432-CF23-4D10-844F-423932049068}"/>
    <cellStyle name="Millares 22 4 2 2 4" xfId="25969" xr:uid="{AC005699-D701-45FC-9BB0-D83BBD9AC3F2}"/>
    <cellStyle name="Millares 22 4 2 2 5" xfId="47472" xr:uid="{EF89693D-F156-4F06-BAE2-6FDEED858B18}"/>
    <cellStyle name="Millares 22 4 2 2 6" xfId="54076" xr:uid="{ECD7208F-C762-444A-A71A-DBFC21078964}"/>
    <cellStyle name="Millares 22 4 2 3" xfId="6602" xr:uid="{CD72E0D5-5FDC-45B4-8448-A5DBEDB3ED83}"/>
    <cellStyle name="Millares 22 4 2 3 2" xfId="14868" xr:uid="{D2B81F46-7BE0-480A-92C8-F388AB3BF3C9}"/>
    <cellStyle name="Millares 22 4 2 3 2 2" xfId="36371" xr:uid="{51046708-0FC7-4CE1-B6D4-6E01CB9E9377}"/>
    <cellStyle name="Millares 22 4 2 3 3" xfId="21503" xr:uid="{F8688A6C-31D6-41AF-B451-13EABF7E9462}"/>
    <cellStyle name="Millares 22 4 2 3 3 2" xfId="43006" xr:uid="{E378230E-5F97-473C-BF3A-99A9B3CBCA89}"/>
    <cellStyle name="Millares 22 4 2 3 4" xfId="28108" xr:uid="{78C8F94F-EB44-4F9C-B11C-AE89963F0388}"/>
    <cellStyle name="Millares 22 4 2 3 5" xfId="49611" xr:uid="{155C93E7-F1D2-4A7C-92C0-F22EB44E72CD}"/>
    <cellStyle name="Millares 22 4 2 3 6" xfId="56215" xr:uid="{38844588-9306-41F8-91E1-2D545CC413EE}"/>
    <cellStyle name="Millares 22 4 2 4" xfId="8243" xr:uid="{676E0302-D478-4975-8354-F63A75F1B13C}"/>
    <cellStyle name="Millares 22 4 2 4 2" xfId="29746" xr:uid="{836C9F87-07E4-4556-A734-BB02A7E110C8}"/>
    <cellStyle name="Millares 22 4 2 5" xfId="9900" xr:uid="{8818478A-6211-4D3E-958A-84A64167EDC4}"/>
    <cellStyle name="Millares 22 4 2 5 2" xfId="31403" xr:uid="{8DE8FA2A-1314-4B46-B47D-59A00AA8EAAA}"/>
    <cellStyle name="Millares 22 4 2 6" xfId="16535" xr:uid="{56D147F1-63E6-448A-A64E-D843F04860B6}"/>
    <cellStyle name="Millares 22 4 2 6 2" xfId="38038" xr:uid="{95A08DFC-CC2B-4909-A4D6-D5C7CF1F531B}"/>
    <cellStyle name="Millares 22 4 2 7" xfId="23140" xr:uid="{FA81D5E2-719D-4410-A3BE-CB153B93B12E}"/>
    <cellStyle name="Millares 22 4 2 8" xfId="44643" xr:uid="{680A1D07-03FF-4E77-800A-00DBBCB37B62}"/>
    <cellStyle name="Millares 22 4 2 9" xfId="51247" xr:uid="{C0471B6C-1776-47CA-889B-F4164461822E}"/>
    <cellStyle name="Millares 22 4 3" xfId="2321" xr:uid="{D09B1AA3-BC0C-4946-9B19-A9867FBA030F}"/>
    <cellStyle name="Millares 22 4 3 2" xfId="10587" xr:uid="{8C011359-9998-4730-AB5A-8FE766AE7FAA}"/>
    <cellStyle name="Millares 22 4 3 2 2" xfId="32090" xr:uid="{6F320292-9D5B-4FE8-AF9F-FE2F90C0363C}"/>
    <cellStyle name="Millares 22 4 3 3" xfId="17222" xr:uid="{CB49ACAF-ACA8-4C1D-9045-0563F07202FB}"/>
    <cellStyle name="Millares 22 4 3 3 2" xfId="38725" xr:uid="{6724311C-D3F4-4D0A-9454-0670FF2DB63A}"/>
    <cellStyle name="Millares 22 4 3 4" xfId="23827" xr:uid="{5D3D8B83-51F6-4A6F-8C7E-AB789907F5DF}"/>
    <cellStyle name="Millares 22 4 3 5" xfId="45330" xr:uid="{501C8C15-E822-40AF-9099-78F8260A9F72}"/>
    <cellStyle name="Millares 22 4 3 6" xfId="51934" xr:uid="{808F5782-FF1D-48EA-B01A-523068B75279}"/>
    <cellStyle name="Millares 22 4 4" xfId="3517" xr:uid="{2F6F81F4-8A0F-4CD4-990E-D0F919DFD240}"/>
    <cellStyle name="Millares 22 4 4 2" xfId="11783" xr:uid="{180B65AD-483F-498A-861F-A83DD0623731}"/>
    <cellStyle name="Millares 22 4 4 2 2" xfId="33286" xr:uid="{7370BAE8-BD7B-450E-BEAD-662E451790B1}"/>
    <cellStyle name="Millares 22 4 4 3" xfId="18418" xr:uid="{03C6C1A1-4B3A-44CE-AF97-98AC58F85FBF}"/>
    <cellStyle name="Millares 22 4 4 3 2" xfId="39921" xr:uid="{B45DFE12-B72F-402B-A0CC-8AC52BC78929}"/>
    <cellStyle name="Millares 22 4 4 4" xfId="25023" xr:uid="{3B4427F4-C604-4E05-9221-A80685B903D1}"/>
    <cellStyle name="Millares 22 4 4 5" xfId="46526" xr:uid="{71EA6281-8AEF-4B7A-ADD4-A84C219DB3A6}"/>
    <cellStyle name="Millares 22 4 4 6" xfId="53130" xr:uid="{8C0F8640-121B-48BC-ADB8-F312CCE27940}"/>
    <cellStyle name="Millares 22 4 5" xfId="5656" xr:uid="{EFA00EDD-07CF-4B7A-AC9A-A8401A20575E}"/>
    <cellStyle name="Millares 22 4 5 2" xfId="13922" xr:uid="{8729F024-5564-40C7-B4BE-4DEBEFE7D10D}"/>
    <cellStyle name="Millares 22 4 5 2 2" xfId="35425" xr:uid="{93139498-879D-421B-85BF-5607F01177CA}"/>
    <cellStyle name="Millares 22 4 5 3" xfId="20557" xr:uid="{A4CCE853-C347-4095-BB0A-1F049A7103B6}"/>
    <cellStyle name="Millares 22 4 5 3 2" xfId="42060" xr:uid="{8BBB7828-6EDE-463E-BC15-61E0F1AF2ECE}"/>
    <cellStyle name="Millares 22 4 5 4" xfId="27162" xr:uid="{BBFB90DF-9B3E-41BA-BB80-0E4F6AAB5290}"/>
    <cellStyle name="Millares 22 4 5 5" xfId="48665" xr:uid="{45CBED9C-1235-4A55-B798-BB901B1F28A4}"/>
    <cellStyle name="Millares 22 4 5 6" xfId="55269" xr:uid="{0F7F0864-DD7A-44B8-A231-201111331A67}"/>
    <cellStyle name="Millares 22 4 6" xfId="7297" xr:uid="{26A3D273-5464-4730-842F-EEC856F0DE2F}"/>
    <cellStyle name="Millares 22 4 6 2" xfId="28800" xr:uid="{DFC948B5-A069-4804-8004-2210F6BBECE4}"/>
    <cellStyle name="Millares 22 4 7" xfId="8954" xr:uid="{8AAF5F53-FCC4-4437-836B-13060050C488}"/>
    <cellStyle name="Millares 22 4 7 2" xfId="30457" xr:uid="{11FEDA50-1AD4-4B7F-8334-EF8429F7A523}"/>
    <cellStyle name="Millares 22 4 8" xfId="15589" xr:uid="{0AC1BDB5-F8B7-43CD-BDE8-B4258A55F5B5}"/>
    <cellStyle name="Millares 22 4 8 2" xfId="37092" xr:uid="{A0328047-C4DB-49D0-8787-D122A66F7940}"/>
    <cellStyle name="Millares 22 4 9" xfId="22194" xr:uid="{D077CADA-8707-4C8C-A81B-4FE6FC46ABB2}"/>
    <cellStyle name="Millares 22 5" xfId="956" xr:uid="{C1DE061F-E626-4964-82AA-F7E2D6A8211D}"/>
    <cellStyle name="Millares 22 5 2" xfId="3785" xr:uid="{5758990D-0317-407E-AB28-ACA81028DCDC}"/>
    <cellStyle name="Millares 22 5 2 2" xfId="12051" xr:uid="{6133B0B7-986C-452D-BDF5-728431ABA355}"/>
    <cellStyle name="Millares 22 5 2 2 2" xfId="33554" xr:uid="{2B347619-7360-4634-B80A-DC0886E023AF}"/>
    <cellStyle name="Millares 22 5 2 3" xfId="18686" xr:uid="{8942D9F5-BD40-4CA2-995D-073D628F9BD0}"/>
    <cellStyle name="Millares 22 5 2 3 2" xfId="40189" xr:uid="{F4251995-2B83-4F27-BF93-4AC95E661E69}"/>
    <cellStyle name="Millares 22 5 2 4" xfId="25291" xr:uid="{5B122705-A835-40DB-9B67-96316FBFE1D3}"/>
    <cellStyle name="Millares 22 5 2 5" xfId="46794" xr:uid="{8314B7A9-5B31-4E79-870B-EF2D5AE013E1}"/>
    <cellStyle name="Millares 22 5 2 6" xfId="53398" xr:uid="{AF7DC400-5D5F-479B-96A5-F6396ADEAEEF}"/>
    <cellStyle name="Millares 22 5 3" xfId="5924" xr:uid="{F051CA6C-9166-4118-848D-8DCCF6A99B45}"/>
    <cellStyle name="Millares 22 5 3 2" xfId="14190" xr:uid="{544B5CFB-2B34-49FF-8E75-F4447E07B38C}"/>
    <cellStyle name="Millares 22 5 3 2 2" xfId="35693" xr:uid="{56F9F657-867E-4C91-992D-3214C8D2115B}"/>
    <cellStyle name="Millares 22 5 3 3" xfId="20825" xr:uid="{1485FDF4-BDA6-4CE1-A7DA-700892DA8BB9}"/>
    <cellStyle name="Millares 22 5 3 3 2" xfId="42328" xr:uid="{25D53AA8-B5F5-44FE-A24C-58B22C9FC5BD}"/>
    <cellStyle name="Millares 22 5 3 4" xfId="27430" xr:uid="{4EE49C65-0596-4ECF-9BE9-943C590196B9}"/>
    <cellStyle name="Millares 22 5 3 5" xfId="48933" xr:uid="{7744A435-ACC0-4FAA-B4A0-3D090307DF28}"/>
    <cellStyle name="Millares 22 5 3 6" xfId="55537" xr:uid="{95EAD356-837D-4BF1-9BF1-9A10BC2FA189}"/>
    <cellStyle name="Millares 22 5 4" xfId="7565" xr:uid="{AAA7E1FF-5E4E-4ACB-A4A7-D65D6069267E}"/>
    <cellStyle name="Millares 22 5 4 2" xfId="29068" xr:uid="{A0C18241-BD01-447A-BC39-D2546E67D79B}"/>
    <cellStyle name="Millares 22 5 5" xfId="9222" xr:uid="{6E0EBE0E-48C7-46FE-BB14-6BE7F7C2639A}"/>
    <cellStyle name="Millares 22 5 5 2" xfId="30725" xr:uid="{E16F5816-182D-42F7-ADB5-092BA3F23E2C}"/>
    <cellStyle name="Millares 22 5 6" xfId="15857" xr:uid="{49E1906B-1D0C-42A7-83FB-8072DC745A81}"/>
    <cellStyle name="Millares 22 5 6 2" xfId="37360" xr:uid="{F3DEE8A4-8902-48D3-8EE7-DEA142EACCA4}"/>
    <cellStyle name="Millares 22 5 7" xfId="22462" xr:uid="{957FB964-7353-4296-A7E5-89B4FCF9C163}"/>
    <cellStyle name="Millares 22 5 8" xfId="43965" xr:uid="{3AB71827-4F19-4FFD-9749-ABE6543FD0A7}"/>
    <cellStyle name="Millares 22 5 9" xfId="50569" xr:uid="{DE033479-CDCF-490A-9ED7-1C2FA3A62D9A}"/>
    <cellStyle name="Millares 22 6" xfId="1217" xr:uid="{8B450B5F-0C08-4D36-8F99-877BA2348AAB}"/>
    <cellStyle name="Millares 22 6 2" xfId="4046" xr:uid="{07F98E39-70E0-4260-A3E0-5B1F19EC9D67}"/>
    <cellStyle name="Millares 22 6 2 2" xfId="12312" xr:uid="{00CC03EB-C4FB-4FFD-BD1E-86857738C591}"/>
    <cellStyle name="Millares 22 6 2 2 2" xfId="33815" xr:uid="{A9E17422-A745-47D2-9D0A-D99E2B8775D2}"/>
    <cellStyle name="Millares 22 6 2 3" xfId="18947" xr:uid="{F27E898A-2DCE-4192-97AF-4499AB7CF5DB}"/>
    <cellStyle name="Millares 22 6 2 3 2" xfId="40450" xr:uid="{3A7FA881-F705-479B-B55A-CC921D3FBC7A}"/>
    <cellStyle name="Millares 22 6 2 4" xfId="25552" xr:uid="{B7F27445-2624-4ABC-9967-56AC6A7EA222}"/>
    <cellStyle name="Millares 22 6 2 5" xfId="47055" xr:uid="{3EE6C5BE-1C45-45BC-9246-666201768C91}"/>
    <cellStyle name="Millares 22 6 2 6" xfId="53659" xr:uid="{82EC83DA-A3A7-4572-AC99-CA559A0F59E0}"/>
    <cellStyle name="Millares 22 6 3" xfId="6185" xr:uid="{17737EE1-5EB6-4AE7-B601-92066162EE5A}"/>
    <cellStyle name="Millares 22 6 3 2" xfId="14451" xr:uid="{157A1944-A4D1-48FB-9DCF-7AA12DF5366B}"/>
    <cellStyle name="Millares 22 6 3 2 2" xfId="35954" xr:uid="{8687D1F7-6C6B-4B79-AFD1-67AB9326B6B8}"/>
    <cellStyle name="Millares 22 6 3 3" xfId="21086" xr:uid="{95E1C0BD-3EE7-44C8-BDB0-7FDFE57CA3EC}"/>
    <cellStyle name="Millares 22 6 3 3 2" xfId="42589" xr:uid="{B0B2BC73-14FC-4678-B8A4-F1AF08AC9B43}"/>
    <cellStyle name="Millares 22 6 3 4" xfId="27691" xr:uid="{A7D588A8-88C3-4AF3-9600-A854774A3E0B}"/>
    <cellStyle name="Millares 22 6 3 5" xfId="49194" xr:uid="{4B44208F-04BF-4552-ADEA-A3FC6EC1A499}"/>
    <cellStyle name="Millares 22 6 3 6" xfId="55798" xr:uid="{1CBD7424-FA0E-4C41-AE40-38A9B376D703}"/>
    <cellStyle name="Millares 22 6 4" xfId="7826" xr:uid="{F7D9DF11-2711-4100-8410-A7A82C7660B2}"/>
    <cellStyle name="Millares 22 6 4 2" xfId="29329" xr:uid="{70178B5E-569D-4DE5-9B5E-29E0465786F6}"/>
    <cellStyle name="Millares 22 6 5" xfId="9483" xr:uid="{1ABA1BDB-77AE-4179-A3D8-7EC5A6568C33}"/>
    <cellStyle name="Millares 22 6 5 2" xfId="30986" xr:uid="{F90DC13B-EB29-49CC-AA93-160FC009D1CA}"/>
    <cellStyle name="Millares 22 6 6" xfId="16118" xr:uid="{2952E9F2-E73D-4222-87A3-6F7799A064B5}"/>
    <cellStyle name="Millares 22 6 6 2" xfId="37621" xr:uid="{83A145C6-EA82-48D0-9357-0BB29D0AFFAA}"/>
    <cellStyle name="Millares 22 6 7" xfId="22723" xr:uid="{4F97C14F-FBBE-42A0-9390-3A8AF9B69F49}"/>
    <cellStyle name="Millares 22 6 8" xfId="44226" xr:uid="{A1840B33-C29F-4834-8530-BED15809BCEB}"/>
    <cellStyle name="Millares 22 6 9" xfId="50830" xr:uid="{73A19EA3-24B0-4F66-8645-7D449F4C4184}"/>
    <cellStyle name="Millares 22 7" xfId="1905" xr:uid="{D078BEB2-805F-4F46-BBB7-83820FF38596}"/>
    <cellStyle name="Millares 22 7 2" xfId="10171" xr:uid="{CF6AC2DE-66CB-4C1B-9795-9A8ECC677BEC}"/>
    <cellStyle name="Millares 22 7 2 2" xfId="31674" xr:uid="{7A8AE068-1070-49B1-87D5-280DE1787ACB}"/>
    <cellStyle name="Millares 22 7 3" xfId="16806" xr:uid="{D7AA663D-353C-4433-9BAE-44CFABB9AEEA}"/>
    <cellStyle name="Millares 22 7 3 2" xfId="38309" xr:uid="{0E21B60C-9D30-4456-8816-DDD4A0EB153D}"/>
    <cellStyle name="Millares 22 7 4" xfId="23411" xr:uid="{931FB0C8-2478-47D2-99CA-1179039306A3}"/>
    <cellStyle name="Millares 22 7 5" xfId="44914" xr:uid="{94CCF57D-2085-4E99-9A89-88ACDC751977}"/>
    <cellStyle name="Millares 22 7 6" xfId="51518" xr:uid="{987B435E-98E4-4F3A-B809-9262D5E2050B}"/>
    <cellStyle name="Millares 22 8" xfId="2590" xr:uid="{14BDA646-EAE5-4BFE-9F03-9F83861D0BC9}"/>
    <cellStyle name="Millares 22 8 2" xfId="10856" xr:uid="{6D5796AE-1318-4BB1-A1D7-B37EF66598CF}"/>
    <cellStyle name="Millares 22 8 2 2" xfId="32359" xr:uid="{F3BB3258-2172-4E6C-9AEE-D26D6CDFC2C9}"/>
    <cellStyle name="Millares 22 8 3" xfId="17491" xr:uid="{7D861A0C-F2B1-44C1-8D00-F1456C3D0DA6}"/>
    <cellStyle name="Millares 22 8 3 2" xfId="38994" xr:uid="{46AC1483-14DF-43E5-8AB1-5226360FCF7C}"/>
    <cellStyle name="Millares 22 8 4" xfId="24096" xr:uid="{FED24A08-63EB-4FE7-8F71-D4F405C91EF2}"/>
    <cellStyle name="Millares 22 8 5" xfId="45599" xr:uid="{1570C259-AB30-4F72-8D62-1294B6E5A4D0}"/>
    <cellStyle name="Millares 22 8 6" xfId="52203" xr:uid="{02151865-B7F3-47DF-8F3C-598A6DB87FD1}"/>
    <cellStyle name="Millares 22 9" xfId="3101" xr:uid="{06071065-A199-41E5-8ECC-C655F965D2A2}"/>
    <cellStyle name="Millares 22 9 2" xfId="11367" xr:uid="{331C3D4A-1948-41E2-9088-917F5CC1C0A2}"/>
    <cellStyle name="Millares 22 9 2 2" xfId="32870" xr:uid="{BB893375-7AC2-4DC0-9FD9-C70180B3F1D8}"/>
    <cellStyle name="Millares 22 9 3" xfId="18002" xr:uid="{86157A24-E5D7-407C-BCE7-7338F086E0F4}"/>
    <cellStyle name="Millares 22 9 3 2" xfId="39505" xr:uid="{1F35836F-AB0B-43C2-AF70-54462BED356D}"/>
    <cellStyle name="Millares 22 9 4" xfId="24607" xr:uid="{40C77A00-7A75-437D-AD35-8B5383D58943}"/>
    <cellStyle name="Millares 22 9 5" xfId="46110" xr:uid="{A5C2B82F-158F-44D5-86B8-F9E8A85F6E1C}"/>
    <cellStyle name="Millares 22 9 6" xfId="52714" xr:uid="{EF74A41A-72CF-4A1B-AD22-65FA18D98DCF}"/>
    <cellStyle name="Millares 23" xfId="218" xr:uid="{00294341-5D18-4289-BD55-5B20F1590CE5}"/>
    <cellStyle name="Millares 23 10" xfId="4737" xr:uid="{170EC38B-E8AD-405C-BF33-EE38D1F4888E}"/>
    <cellStyle name="Millares 23 10 2" xfId="13003" xr:uid="{044A38B3-2B17-4978-A0A4-50E86FA4CD6B}"/>
    <cellStyle name="Millares 23 10 2 2" xfId="34506" xr:uid="{4A54D173-A094-4064-89E4-6ABCDE7FD05C}"/>
    <cellStyle name="Millares 23 10 3" xfId="19638" xr:uid="{08A4D479-5944-4EB2-9676-0B732EAE1172}"/>
    <cellStyle name="Millares 23 10 3 2" xfId="41141" xr:uid="{ABA08ED9-9F06-4149-83FA-A616F0390404}"/>
    <cellStyle name="Millares 23 10 4" xfId="26243" xr:uid="{983C39A9-06CC-4CD7-8A6C-B4C8B3193C00}"/>
    <cellStyle name="Millares 23 10 5" xfId="47746" xr:uid="{3D17F92F-D861-475C-B182-466AC88EA713}"/>
    <cellStyle name="Millares 23 10 6" xfId="54350" xr:uid="{E06AD537-3EBA-4009-89E7-1B162D685858}"/>
    <cellStyle name="Millares 23 11" xfId="5240" xr:uid="{57D12D71-C5B1-4E28-A7D5-0F780282FA02}"/>
    <cellStyle name="Millares 23 11 2" xfId="13506" xr:uid="{6056AC9F-A114-41E5-8328-A59E06F6AA8B}"/>
    <cellStyle name="Millares 23 11 2 2" xfId="35009" xr:uid="{04B31675-6153-4246-A61A-E73305A0E6E6}"/>
    <cellStyle name="Millares 23 11 3" xfId="20141" xr:uid="{BD7CEA43-138F-4B74-9719-C96EF3E42927}"/>
    <cellStyle name="Millares 23 11 3 2" xfId="41644" xr:uid="{DE87BCB3-256C-4A8D-985D-9ABA568247DB}"/>
    <cellStyle name="Millares 23 11 4" xfId="26746" xr:uid="{E25F6981-C0F4-4445-AC8D-0D33F0D1E53F}"/>
    <cellStyle name="Millares 23 11 5" xfId="48249" xr:uid="{8DD6E810-44F1-41E8-A3F9-CEDD7B820296}"/>
    <cellStyle name="Millares 23 11 6" xfId="54853" xr:uid="{E8B2E408-F5E8-4D69-9F4C-92F46E42AEA9}"/>
    <cellStyle name="Millares 23 12" xfId="6881" xr:uid="{6F5E0B17-F16C-494E-9A4D-671B58878E28}"/>
    <cellStyle name="Millares 23 12 2" xfId="28384" xr:uid="{36C1330C-5A0E-47B8-994B-29891900E019}"/>
    <cellStyle name="Millares 23 13" xfId="8535" xr:uid="{B833C451-5C4D-41EF-9203-F32BEBDF88ED}"/>
    <cellStyle name="Millares 23 13 2" xfId="30038" xr:uid="{5D5A5186-893A-4826-979F-3C4F5EEAB9F3}"/>
    <cellStyle name="Millares 23 14" xfId="15174" xr:uid="{D9A29B82-3406-4978-A0C5-0E045793F9AD}"/>
    <cellStyle name="Millares 23 14 2" xfId="36677" xr:uid="{55F3471A-942F-4882-B78C-64B92B08B1B3}"/>
    <cellStyle name="Millares 23 15" xfId="21779" xr:uid="{9CA98E96-0976-4BE7-BC82-67AD90F6F51D}"/>
    <cellStyle name="Millares 23 16" xfId="43282" xr:uid="{36AFDB4E-85D3-4091-ACE7-E0D0D345ABA5}"/>
    <cellStyle name="Millares 23 17" xfId="49886" xr:uid="{8479E110-2EC2-4A00-B6AA-C4AADE1A0BC1}"/>
    <cellStyle name="Millares 23 2" xfId="533" xr:uid="{13050577-719D-4978-948B-45974FF476F4}"/>
    <cellStyle name="Millares 23 2 10" xfId="7144" xr:uid="{C9CFFA09-891E-44E2-A865-5F6A72C31C34}"/>
    <cellStyle name="Millares 23 2 10 2" xfId="28647" xr:uid="{18C393B3-5FD4-46A1-AB0F-BE57F48D3FC3}"/>
    <cellStyle name="Millares 23 2 11" xfId="8800" xr:uid="{1F4B4096-5B09-4D9C-B3B9-FB1927BF8DCC}"/>
    <cellStyle name="Millares 23 2 11 2" xfId="30303" xr:uid="{A66C36F3-9137-4E18-9CC1-31E58E0747D1}"/>
    <cellStyle name="Millares 23 2 12" xfId="15436" xr:uid="{F080ACEB-485C-4D05-9746-51E91090B32A}"/>
    <cellStyle name="Millares 23 2 12 2" xfId="36939" xr:uid="{DB62E3BA-FE97-49D7-907B-795A10589917}"/>
    <cellStyle name="Millares 23 2 13" xfId="22041" xr:uid="{3CB4771F-691D-459A-8A39-A93047E48445}"/>
    <cellStyle name="Millares 23 2 14" xfId="43544" xr:uid="{29A610BF-41A4-4852-BED0-5948269FBBEC}"/>
    <cellStyle name="Millares 23 2 15" xfId="50148" xr:uid="{EEDEF395-5375-44E3-81EE-5512966482B4}"/>
    <cellStyle name="Millares 23 2 2" xfId="815" xr:uid="{4F207294-FF59-4FFC-95D8-A7F871E41EE8}"/>
    <cellStyle name="Millares 23 2 2 10" xfId="15716" xr:uid="{8F9F0325-DCFB-443E-8CC0-95575F7375A9}"/>
    <cellStyle name="Millares 23 2 2 10 2" xfId="37219" xr:uid="{917B0B78-F12B-4278-8FCA-7FB4687827E5}"/>
    <cellStyle name="Millares 23 2 2 11" xfId="22321" xr:uid="{429EDC2F-09F4-46D1-B6A2-987D554095AB}"/>
    <cellStyle name="Millares 23 2 2 12" xfId="43824" xr:uid="{D936047B-77F2-49F9-B451-800D0F7970B4}"/>
    <cellStyle name="Millares 23 2 2 13" xfId="50428" xr:uid="{BF6C05B7-121D-4E9D-8950-1BF37B4B143F}"/>
    <cellStyle name="Millares 23 2 2 2" xfId="1761" xr:uid="{57DED798-54E6-41D2-B336-8DE4865EE955}"/>
    <cellStyle name="Millares 23 2 2 2 2" xfId="4590" xr:uid="{1403EB00-4583-4169-8DBE-48B87E4DA596}"/>
    <cellStyle name="Millares 23 2 2 2 2 2" xfId="12856" xr:uid="{CADD6E25-CF94-49C5-87EF-B2137A2040A0}"/>
    <cellStyle name="Millares 23 2 2 2 2 2 2" xfId="34359" xr:uid="{4B3F96F6-357A-4679-AA94-8958A076DD06}"/>
    <cellStyle name="Millares 23 2 2 2 2 3" xfId="19491" xr:uid="{55499517-1D5C-4F7A-9574-D53E70566064}"/>
    <cellStyle name="Millares 23 2 2 2 2 3 2" xfId="40994" xr:uid="{A866744B-503D-48A5-899A-2EA9E95D857D}"/>
    <cellStyle name="Millares 23 2 2 2 2 4" xfId="26096" xr:uid="{2D59A846-AF92-42C1-A864-F9A13C239F53}"/>
    <cellStyle name="Millares 23 2 2 2 2 5" xfId="47599" xr:uid="{1CE0ED1C-207B-45E1-8365-792FE87DAD1C}"/>
    <cellStyle name="Millares 23 2 2 2 2 6" xfId="54203" xr:uid="{BE3FEB78-C42A-4224-8D86-9DDAB1ED6742}"/>
    <cellStyle name="Millares 23 2 2 2 3" xfId="6729" xr:uid="{E0C59914-7D83-4781-A9E5-FA8017F1372B}"/>
    <cellStyle name="Millares 23 2 2 2 3 2" xfId="14995" xr:uid="{0D4FFFD8-2B1B-41D6-91E4-DCECB765349D}"/>
    <cellStyle name="Millares 23 2 2 2 3 2 2" xfId="36498" xr:uid="{1D448B39-6D5C-4628-9C41-C1BADA43A004}"/>
    <cellStyle name="Millares 23 2 2 2 3 3" xfId="21630" xr:uid="{39DDF08F-D528-4163-8BCF-B58CEC4F758D}"/>
    <cellStyle name="Millares 23 2 2 2 3 3 2" xfId="43133" xr:uid="{F4738DA0-A917-42F5-9E2C-03BE4F231E84}"/>
    <cellStyle name="Millares 23 2 2 2 3 4" xfId="28235" xr:uid="{A002B460-DF65-4F9E-BC1F-A118127AF220}"/>
    <cellStyle name="Millares 23 2 2 2 3 5" xfId="49738" xr:uid="{B50EEAF1-81B2-4532-9195-A063C494E621}"/>
    <cellStyle name="Millares 23 2 2 2 3 6" xfId="56342" xr:uid="{D36920B0-EAD6-4949-80A0-CFCCF2B78125}"/>
    <cellStyle name="Millares 23 2 2 2 4" xfId="8370" xr:uid="{79F37C80-7AD5-4ED0-BB74-5708334CA7CC}"/>
    <cellStyle name="Millares 23 2 2 2 4 2" xfId="29873" xr:uid="{C5502570-5DE2-4CF9-9DEF-B3175CDB6752}"/>
    <cellStyle name="Millares 23 2 2 2 5" xfId="10027" xr:uid="{41244F0C-7E0E-4F6F-BF82-EA67A3196E74}"/>
    <cellStyle name="Millares 23 2 2 2 5 2" xfId="31530" xr:uid="{50DC6CD1-4B87-4DE7-9FB9-13F2195D3C4C}"/>
    <cellStyle name="Millares 23 2 2 2 6" xfId="16662" xr:uid="{B42C12A3-E657-4D16-A949-317E7B9DF43E}"/>
    <cellStyle name="Millares 23 2 2 2 6 2" xfId="38165" xr:uid="{402A9195-9710-4508-A3E1-1E98F5B3F11F}"/>
    <cellStyle name="Millares 23 2 2 2 7" xfId="23267" xr:uid="{B0C9658A-5769-4435-955E-26F01D3DA713}"/>
    <cellStyle name="Millares 23 2 2 2 8" xfId="44770" xr:uid="{29AAAEDD-C068-4372-AD1B-7C2C94F0FB0A}"/>
    <cellStyle name="Millares 23 2 2 2 9" xfId="51374" xr:uid="{38B02FA7-3299-46FC-8034-8AD0E6287AD0}"/>
    <cellStyle name="Millares 23 2 2 3" xfId="2448" xr:uid="{20132EF3-E90B-4327-9DB0-A4BA83C03807}"/>
    <cellStyle name="Millares 23 2 2 3 2" xfId="10714" xr:uid="{99CB0537-7252-4177-A570-99C23CFA7BBF}"/>
    <cellStyle name="Millares 23 2 2 3 2 2" xfId="32217" xr:uid="{D9850E64-A653-46D4-AB1A-B6448AF3CE89}"/>
    <cellStyle name="Millares 23 2 2 3 3" xfId="17349" xr:uid="{AA8824CA-D46A-432D-9C84-90F87A1BF20E}"/>
    <cellStyle name="Millares 23 2 2 3 3 2" xfId="38852" xr:uid="{887689EC-FC7C-4AA1-B56E-994DD66C7951}"/>
    <cellStyle name="Millares 23 2 2 3 4" xfId="23954" xr:uid="{CC2C4DE2-DC8C-48A4-B34B-67D8DCDB7274}"/>
    <cellStyle name="Millares 23 2 2 3 5" xfId="45457" xr:uid="{3A40B32F-E5AB-4869-9225-33BE4E641AB1}"/>
    <cellStyle name="Millares 23 2 2 3 6" xfId="52061" xr:uid="{6100F667-38EF-4AE5-82D2-91F6B8200E66}"/>
    <cellStyle name="Millares 23 2 2 4" xfId="2965" xr:uid="{8DCFBB24-CCD7-441F-8932-A6199340DC06}"/>
    <cellStyle name="Millares 23 2 2 4 2" xfId="11231" xr:uid="{9F344B10-B7BD-4428-B64E-45C19F85C32C}"/>
    <cellStyle name="Millares 23 2 2 4 2 2" xfId="32734" xr:uid="{4127B33A-EF1F-4E4F-BFD5-4EDA74AAF629}"/>
    <cellStyle name="Millares 23 2 2 4 3" xfId="17866" xr:uid="{13E7AF51-3211-4643-BDB5-EE1D321D4699}"/>
    <cellStyle name="Millares 23 2 2 4 3 2" xfId="39369" xr:uid="{A21559F7-6BA3-4C53-876F-3D8F1C0E82E0}"/>
    <cellStyle name="Millares 23 2 2 4 4" xfId="24471" xr:uid="{A62B05FA-82EB-448B-8D01-2CC81E177044}"/>
    <cellStyle name="Millares 23 2 2 4 5" xfId="45974" xr:uid="{8AF68FEE-1FDA-40BD-B37D-37C507C0D158}"/>
    <cellStyle name="Millares 23 2 2 4 6" xfId="52578" xr:uid="{85A7887D-131E-482E-A3B9-ECA0DF98F128}"/>
    <cellStyle name="Millares 23 2 2 5" xfId="3644" xr:uid="{DF3F0677-79AC-4BDE-B7D1-315EEFDF5C67}"/>
    <cellStyle name="Millares 23 2 2 5 2" xfId="11910" xr:uid="{DD91A7C4-B724-4842-BD03-BC774851B746}"/>
    <cellStyle name="Millares 23 2 2 5 2 2" xfId="33413" xr:uid="{2FFE4109-AFCC-4BC2-8BE0-7B3924E3A56D}"/>
    <cellStyle name="Millares 23 2 2 5 3" xfId="18545" xr:uid="{D70BB9DF-A5F8-4947-AEDB-65C209A24DDB}"/>
    <cellStyle name="Millares 23 2 2 5 3 2" xfId="40048" xr:uid="{990267AE-02B0-4400-9984-EEC726F41616}"/>
    <cellStyle name="Millares 23 2 2 5 4" xfId="25150" xr:uid="{17020157-97A6-4804-B4B0-7281FA1A8CD0}"/>
    <cellStyle name="Millares 23 2 2 5 5" xfId="46653" xr:uid="{FB094474-B9EB-4DFE-8B86-E99CFF7B31E5}"/>
    <cellStyle name="Millares 23 2 2 5 6" xfId="53257" xr:uid="{216B2122-EE61-4B53-A420-19CF734227C5}"/>
    <cellStyle name="Millares 23 2 2 6" xfId="5109" xr:uid="{2732773D-2840-4DAC-9CC7-2C90A85A67E6}"/>
    <cellStyle name="Millares 23 2 2 6 2" xfId="13375" xr:uid="{19C27BCA-D9E0-4B9F-889E-733488FBF177}"/>
    <cellStyle name="Millares 23 2 2 6 2 2" xfId="34878" xr:uid="{2DFF0405-2B5A-4E2D-8C0C-C6E8B5719C91}"/>
    <cellStyle name="Millares 23 2 2 6 3" xfId="20010" xr:uid="{EB3E312B-4834-485D-8373-A4A1B40B4946}"/>
    <cellStyle name="Millares 23 2 2 6 3 2" xfId="41513" xr:uid="{B2858DF2-E127-49FE-AF02-218837ADB49A}"/>
    <cellStyle name="Millares 23 2 2 6 4" xfId="26615" xr:uid="{8001D258-CB23-49DF-9C17-1219DACB47F1}"/>
    <cellStyle name="Millares 23 2 2 6 5" xfId="48118" xr:uid="{10492C16-B0D8-4BF4-954C-55850D0EBC70}"/>
    <cellStyle name="Millares 23 2 2 6 6" xfId="54722" xr:uid="{8D154719-F071-40AD-AACD-A81FACDDAB13}"/>
    <cellStyle name="Millares 23 2 2 7" xfId="5783" xr:uid="{AB8D3795-29C3-49E0-A2EE-7E08EE998AB2}"/>
    <cellStyle name="Millares 23 2 2 7 2" xfId="14049" xr:uid="{B4073CC7-6765-4106-93FF-F47F93ADF1B2}"/>
    <cellStyle name="Millares 23 2 2 7 2 2" xfId="35552" xr:uid="{583A25E4-6F2F-4E83-9996-C6AD051505E1}"/>
    <cellStyle name="Millares 23 2 2 7 3" xfId="20684" xr:uid="{6F6E0279-9DEC-47B7-ADD6-51B0FB427FEB}"/>
    <cellStyle name="Millares 23 2 2 7 3 2" xfId="42187" xr:uid="{DFFC1917-2647-4A07-8D97-1A404C7EB992}"/>
    <cellStyle name="Millares 23 2 2 7 4" xfId="27289" xr:uid="{DE318AA7-F4CF-48D3-ABEA-71B7EA98BCBB}"/>
    <cellStyle name="Millares 23 2 2 7 5" xfId="48792" xr:uid="{B54437F1-63F9-4F96-901F-9F495F7932BB}"/>
    <cellStyle name="Millares 23 2 2 7 6" xfId="55396" xr:uid="{A365F056-C9A6-47D1-A180-4F1263CEB5E9}"/>
    <cellStyle name="Millares 23 2 2 8" xfId="7424" xr:uid="{2F62C70F-C728-4D7E-B27B-16ACA799AD04}"/>
    <cellStyle name="Millares 23 2 2 8 2" xfId="28927" xr:uid="{4E1FE1B0-E586-49DE-8D3F-AA26A9E39FD3}"/>
    <cellStyle name="Millares 23 2 2 9" xfId="9081" xr:uid="{31CE2B28-0847-47AC-8EBF-D8C01BF3B916}"/>
    <cellStyle name="Millares 23 2 2 9 2" xfId="30584" xr:uid="{A6144F1F-11EB-450B-AD8B-68151FBAA7C4}"/>
    <cellStyle name="Millares 23 2 3" xfId="1085" xr:uid="{A01DAC46-F4FC-40C0-A11C-C24814B53045}"/>
    <cellStyle name="Millares 23 2 3 2" xfId="3914" xr:uid="{3FE9E8B5-0D1D-4AE5-BB17-67D46FF31D66}"/>
    <cellStyle name="Millares 23 2 3 2 2" xfId="12180" xr:uid="{C5469E74-7E3E-4C54-BD33-813EB4B7004A}"/>
    <cellStyle name="Millares 23 2 3 2 2 2" xfId="33683" xr:uid="{C66AA4DB-60A8-4C80-9309-07EB0D9F486B}"/>
    <cellStyle name="Millares 23 2 3 2 3" xfId="18815" xr:uid="{EDE5A7B7-1CB2-4801-AFFE-B11B2C5CB0E2}"/>
    <cellStyle name="Millares 23 2 3 2 3 2" xfId="40318" xr:uid="{EDBC2A59-3BC4-43EE-A575-4F669FA492DC}"/>
    <cellStyle name="Millares 23 2 3 2 4" xfId="25420" xr:uid="{5A68EE26-E733-4038-83B3-62B89BFD3D88}"/>
    <cellStyle name="Millares 23 2 3 2 5" xfId="46923" xr:uid="{B5400ABC-C9E1-4054-8FEE-6DC0C161AF9D}"/>
    <cellStyle name="Millares 23 2 3 2 6" xfId="53527" xr:uid="{1CDF270A-9A01-4C3D-8C14-8125E3CDDA29}"/>
    <cellStyle name="Millares 23 2 3 3" xfId="6053" xr:uid="{F66AB00B-E21F-44DA-A8CE-6942523B66E0}"/>
    <cellStyle name="Millares 23 2 3 3 2" xfId="14319" xr:uid="{068761E3-5406-4106-81E5-3C24F8771106}"/>
    <cellStyle name="Millares 23 2 3 3 2 2" xfId="35822" xr:uid="{BB336E84-5BF6-483B-9729-E4D518A5545B}"/>
    <cellStyle name="Millares 23 2 3 3 3" xfId="20954" xr:uid="{A767E0D4-D875-4E0A-A862-A1CD8CA8F74F}"/>
    <cellStyle name="Millares 23 2 3 3 3 2" xfId="42457" xr:uid="{93A6CC79-0517-4A9F-A042-329A57D34A9D}"/>
    <cellStyle name="Millares 23 2 3 3 4" xfId="27559" xr:uid="{CFCB5F1B-FBA5-4E33-913E-B8E4CFDBFAB4}"/>
    <cellStyle name="Millares 23 2 3 3 5" xfId="49062" xr:uid="{F192E575-5E51-4E3E-9691-A9598D3EB05C}"/>
    <cellStyle name="Millares 23 2 3 3 6" xfId="55666" xr:uid="{8CAF3AC7-C4BA-4A19-8858-67B775D78C54}"/>
    <cellStyle name="Millares 23 2 3 4" xfId="7694" xr:uid="{D3C44D58-B54C-43E1-ADE2-EF358CF6B69D}"/>
    <cellStyle name="Millares 23 2 3 4 2" xfId="29197" xr:uid="{8D0FEA64-53E1-4B37-B2B0-86931857B5FE}"/>
    <cellStyle name="Millares 23 2 3 5" xfId="9351" xr:uid="{84288168-0EAF-4D2F-9908-35E1DCE24F04}"/>
    <cellStyle name="Millares 23 2 3 5 2" xfId="30854" xr:uid="{8F6DCB64-D328-446A-BCDA-66FBD4B64AAE}"/>
    <cellStyle name="Millares 23 2 3 6" xfId="15986" xr:uid="{818407CB-F756-459A-88CE-75646E3A3BF9}"/>
    <cellStyle name="Millares 23 2 3 6 2" xfId="37489" xr:uid="{F1E1C42E-0FA1-4F5B-A5F5-B3549DABCCEB}"/>
    <cellStyle name="Millares 23 2 3 7" xfId="22591" xr:uid="{A2D43301-3B80-4274-AD9D-E4A43EAAB889}"/>
    <cellStyle name="Millares 23 2 3 8" xfId="44094" xr:uid="{DA9AFC3D-F079-4AEE-9A11-BF94BA0A95EC}"/>
    <cellStyle name="Millares 23 2 3 9" xfId="50698" xr:uid="{F852BB17-8743-4308-81AE-500C74D0AF6F}"/>
    <cellStyle name="Millares 23 2 4" xfId="1481" xr:uid="{4D5FD10E-31D9-4497-BB5E-CA886A026D04}"/>
    <cellStyle name="Millares 23 2 4 2" xfId="4310" xr:uid="{BCF1A08F-983E-4751-8312-9695BE0DCED7}"/>
    <cellStyle name="Millares 23 2 4 2 2" xfId="12576" xr:uid="{E05104CD-3650-4B74-AD47-E75A0C8BF7E3}"/>
    <cellStyle name="Millares 23 2 4 2 2 2" xfId="34079" xr:uid="{A75C8212-324F-4A0E-91DE-83930FEEEDEE}"/>
    <cellStyle name="Millares 23 2 4 2 3" xfId="19211" xr:uid="{512C527F-D101-4FE9-AD42-FEEAFC51CA68}"/>
    <cellStyle name="Millares 23 2 4 2 3 2" xfId="40714" xr:uid="{818A24EF-247B-4038-AA09-6DF4D1BB0B70}"/>
    <cellStyle name="Millares 23 2 4 2 4" xfId="25816" xr:uid="{10E51CA4-5A48-4770-AE8E-6B3B01AD762C}"/>
    <cellStyle name="Millares 23 2 4 2 5" xfId="47319" xr:uid="{7D6F5F70-AF14-4CB2-8E4D-9569CAEFF3DB}"/>
    <cellStyle name="Millares 23 2 4 2 6" xfId="53923" xr:uid="{BFE843A0-7737-4A1C-8662-DD3665FB8C10}"/>
    <cellStyle name="Millares 23 2 4 3" xfId="6449" xr:uid="{2AE27C57-E17A-4466-A7EE-07D9AE583A03}"/>
    <cellStyle name="Millares 23 2 4 3 2" xfId="14715" xr:uid="{408423C9-7768-4C40-BC3F-CC43EF2982D0}"/>
    <cellStyle name="Millares 23 2 4 3 2 2" xfId="36218" xr:uid="{44D05896-B2B8-4118-84EB-38BD78B666E1}"/>
    <cellStyle name="Millares 23 2 4 3 3" xfId="21350" xr:uid="{12445473-A38C-4729-8917-1E15FA5E4FC7}"/>
    <cellStyle name="Millares 23 2 4 3 3 2" xfId="42853" xr:uid="{6B269C64-8E12-47ED-8166-BB84B43C410A}"/>
    <cellStyle name="Millares 23 2 4 3 4" xfId="27955" xr:uid="{174B9F9B-8DCC-445A-9B17-AA8F54849476}"/>
    <cellStyle name="Millares 23 2 4 3 5" xfId="49458" xr:uid="{262AE921-608E-4925-9723-726ED2D439EE}"/>
    <cellStyle name="Millares 23 2 4 3 6" xfId="56062" xr:uid="{23C394EB-171F-42B8-8C69-76231A15EB7F}"/>
    <cellStyle name="Millares 23 2 4 4" xfId="8090" xr:uid="{7AA0926F-531A-41DB-B474-E6A48BB53461}"/>
    <cellStyle name="Millares 23 2 4 4 2" xfId="29593" xr:uid="{7B0B98E9-2C00-4ED4-A2BC-6A98591D48AD}"/>
    <cellStyle name="Millares 23 2 4 5" xfId="9747" xr:uid="{DF6153EE-5B97-4ABB-AC79-9619C00B397C}"/>
    <cellStyle name="Millares 23 2 4 5 2" xfId="31250" xr:uid="{AF58DE90-ADBF-42B4-8A31-8CB7A36D7A8B}"/>
    <cellStyle name="Millares 23 2 4 6" xfId="16382" xr:uid="{C0B6BC25-63B2-4905-AF03-AA696BF100F0}"/>
    <cellStyle name="Millares 23 2 4 6 2" xfId="37885" xr:uid="{55EE0BB0-7620-4FD7-9D16-CB94D6181020}"/>
    <cellStyle name="Millares 23 2 4 7" xfId="22987" xr:uid="{DCADD354-018C-4571-B090-DD6EEBD003FF}"/>
    <cellStyle name="Millares 23 2 4 8" xfId="44490" xr:uid="{1F0354D1-38FA-4A69-AE44-832C5E7434BA}"/>
    <cellStyle name="Millares 23 2 4 9" xfId="51094" xr:uid="{60526A3F-125A-445E-8A40-87E93F02BBD8}"/>
    <cellStyle name="Millares 23 2 5" xfId="2168" xr:uid="{1DA60F74-7741-49F7-A197-6711E89BDE14}"/>
    <cellStyle name="Millares 23 2 5 2" xfId="10434" xr:uid="{C4ADC7B2-0799-40D5-829C-BDB07AC09A11}"/>
    <cellStyle name="Millares 23 2 5 2 2" xfId="31937" xr:uid="{A80EEE83-DF22-40B3-8DC7-21AF9730E30C}"/>
    <cellStyle name="Millares 23 2 5 3" xfId="17069" xr:uid="{782416F9-AB67-4A14-9884-3712E0F2723F}"/>
    <cellStyle name="Millares 23 2 5 3 2" xfId="38572" xr:uid="{E812D7AF-99FF-46AE-A728-F900ADBDC788}"/>
    <cellStyle name="Millares 23 2 5 4" xfId="23674" xr:uid="{CE495CDE-FB3B-411F-8775-EC4484C37611}"/>
    <cellStyle name="Millares 23 2 5 5" xfId="45177" xr:uid="{995154EA-E09F-4926-B44F-786610292476}"/>
    <cellStyle name="Millares 23 2 5 6" xfId="51781" xr:uid="{B7EE7E5A-767C-4681-89BC-AE97E0D01F35}"/>
    <cellStyle name="Millares 23 2 6" xfId="2715" xr:uid="{6D82DD5B-3BEA-4F6C-AE3D-67173A7A0645}"/>
    <cellStyle name="Millares 23 2 6 2" xfId="10981" xr:uid="{479FAC53-F11D-4C7C-BB39-7EC954D738C3}"/>
    <cellStyle name="Millares 23 2 6 2 2" xfId="32484" xr:uid="{57D43B5C-B61A-4B79-95E6-436D7C0DF807}"/>
    <cellStyle name="Millares 23 2 6 3" xfId="17616" xr:uid="{9BC02E2F-BEA6-464D-8F02-B4AC33FB59A5}"/>
    <cellStyle name="Millares 23 2 6 3 2" xfId="39119" xr:uid="{41074981-2BA7-47D4-9D01-E458F20A6391}"/>
    <cellStyle name="Millares 23 2 6 4" xfId="24221" xr:uid="{74159159-377C-46FB-98F9-8736F4FDD469}"/>
    <cellStyle name="Millares 23 2 6 5" xfId="45724" xr:uid="{3F2FB11D-F266-475B-8D61-7545167C44B7}"/>
    <cellStyle name="Millares 23 2 6 6" xfId="52328" xr:uid="{F6F02A7F-2461-43C0-BFA1-9BBFED7222B9}"/>
    <cellStyle name="Millares 23 2 7" xfId="3364" xr:uid="{6C9B9B07-207C-4661-9237-E4DD15AE39B9}"/>
    <cellStyle name="Millares 23 2 7 2" xfId="11630" xr:uid="{EB691477-DE3F-466A-B62B-349256E41DCD}"/>
    <cellStyle name="Millares 23 2 7 2 2" xfId="33133" xr:uid="{2D78101D-7CC1-4623-BCD4-EA120CCAAEFC}"/>
    <cellStyle name="Millares 23 2 7 3" xfId="18265" xr:uid="{B2E2FA7B-87FF-4D4A-8173-71CFFF266445}"/>
    <cellStyle name="Millares 23 2 7 3 2" xfId="39768" xr:uid="{D1F1E1F0-412F-4D2B-B3F7-B9E33C30E3A2}"/>
    <cellStyle name="Millares 23 2 7 4" xfId="24870" xr:uid="{831550A7-1040-4CA4-918D-CAE14E299960}"/>
    <cellStyle name="Millares 23 2 7 5" xfId="46373" xr:uid="{869373D1-FA0E-43CC-B014-67EB687FB588}"/>
    <cellStyle name="Millares 23 2 7 6" xfId="52977" xr:uid="{7A07C0C8-E170-4F42-933F-287E1E16187A}"/>
    <cellStyle name="Millares 23 2 8" xfId="4859" xr:uid="{062CED0E-FAC4-4728-BEF5-63B05E31AF1B}"/>
    <cellStyle name="Millares 23 2 8 2" xfId="13125" xr:uid="{CBDEECF4-3BE8-494D-A184-898E69108728}"/>
    <cellStyle name="Millares 23 2 8 2 2" xfId="34628" xr:uid="{6BB8B1AD-941B-4911-81C7-C5B37FDDDB4E}"/>
    <cellStyle name="Millares 23 2 8 3" xfId="19760" xr:uid="{791FC836-BF90-41AB-BEF1-5782CC170EB9}"/>
    <cellStyle name="Millares 23 2 8 3 2" xfId="41263" xr:uid="{A4045C25-C7BF-4A05-B6BF-7FA2C34505E8}"/>
    <cellStyle name="Millares 23 2 8 4" xfId="26365" xr:uid="{72DA4C59-D142-4046-B43B-D9787347F9BE}"/>
    <cellStyle name="Millares 23 2 8 5" xfId="47868" xr:uid="{4D27AD83-20CE-4202-B3BA-12C46BEEE011}"/>
    <cellStyle name="Millares 23 2 8 6" xfId="54472" xr:uid="{9A5A5658-8DF2-46DC-922C-8D437DDBE9FF}"/>
    <cellStyle name="Millares 23 2 9" xfId="5503" xr:uid="{68691858-3D67-41F7-AB13-867F7F0944C3}"/>
    <cellStyle name="Millares 23 2 9 2" xfId="13769" xr:uid="{A3E304AB-3FC5-4393-9F69-B250A9193396}"/>
    <cellStyle name="Millares 23 2 9 2 2" xfId="35272" xr:uid="{AFDABF53-6FA2-4899-8735-38EEB9E22BB5}"/>
    <cellStyle name="Millares 23 2 9 3" xfId="20404" xr:uid="{7D9C50E1-A460-464C-98D8-43F6F203A493}"/>
    <cellStyle name="Millares 23 2 9 3 2" xfId="41907" xr:uid="{C63D6C9D-DC8A-46AB-B65A-387C45D650A2}"/>
    <cellStyle name="Millares 23 2 9 4" xfId="27009" xr:uid="{5100C508-302E-4E95-972F-5C0B818C922B}"/>
    <cellStyle name="Millares 23 2 9 5" xfId="48512" xr:uid="{9968B09A-76F0-4BA9-9EC7-785BB0D80974}"/>
    <cellStyle name="Millares 23 2 9 6" xfId="55116" xr:uid="{93C17B07-F282-49A9-AC49-F8978946D69D}"/>
    <cellStyle name="Millares 23 3" xfId="405" xr:uid="{2CD066BA-8296-4FEA-8CFA-165CA5C2C46F}"/>
    <cellStyle name="Millares 23 3 10" xfId="15308" xr:uid="{F6B57FC7-BA2D-4617-9E3E-DA0F3585A40E}"/>
    <cellStyle name="Millares 23 3 10 2" xfId="36811" xr:uid="{A8CB8C78-9678-49E1-AD2F-C024E1084818}"/>
    <cellStyle name="Millares 23 3 11" xfId="21913" xr:uid="{000AF2BD-1BDD-4325-9E3F-FD0D8764793F}"/>
    <cellStyle name="Millares 23 3 12" xfId="43416" xr:uid="{9F07FC1E-E257-48BB-82EF-717BC7CC88ED}"/>
    <cellStyle name="Millares 23 3 13" xfId="50020" xr:uid="{FC164166-19D1-4B18-AD8E-5DA145B0B114}"/>
    <cellStyle name="Millares 23 3 2" xfId="1353" xr:uid="{AF4D1981-72B6-487E-A897-98168653D2E1}"/>
    <cellStyle name="Millares 23 3 2 2" xfId="4182" xr:uid="{CDCE9126-70E3-4ACF-BC2A-51DA7EFC5078}"/>
    <cellStyle name="Millares 23 3 2 2 2" xfId="12448" xr:uid="{B3D405B3-D29C-446E-9E04-ECE920633BE4}"/>
    <cellStyle name="Millares 23 3 2 2 2 2" xfId="33951" xr:uid="{F0A86169-CE7A-4587-B5ED-71B7F54F456B}"/>
    <cellStyle name="Millares 23 3 2 2 3" xfId="19083" xr:uid="{358C7CDD-5E67-47F0-9AED-D82742354041}"/>
    <cellStyle name="Millares 23 3 2 2 3 2" xfId="40586" xr:uid="{2BA66E8C-4345-4033-8B4B-3F0043E045B2}"/>
    <cellStyle name="Millares 23 3 2 2 4" xfId="25688" xr:uid="{AA462544-785D-4F42-85F1-96BB9050CAA9}"/>
    <cellStyle name="Millares 23 3 2 2 5" xfId="47191" xr:uid="{07A1F4CB-7F01-4BDE-B401-78097AE49E76}"/>
    <cellStyle name="Millares 23 3 2 2 6" xfId="53795" xr:uid="{635E3632-4CD0-40A1-9BBA-7CD5D64C8D37}"/>
    <cellStyle name="Millares 23 3 2 3" xfId="6321" xr:uid="{F1CB6AE8-8BA0-4532-8123-7CFE0535526C}"/>
    <cellStyle name="Millares 23 3 2 3 2" xfId="14587" xr:uid="{C613FB49-E859-4DD9-8B8E-5BF19F04B896}"/>
    <cellStyle name="Millares 23 3 2 3 2 2" xfId="36090" xr:uid="{45E1165C-426D-434C-A6CF-976D4C2078B8}"/>
    <cellStyle name="Millares 23 3 2 3 3" xfId="21222" xr:uid="{3454D89E-C680-44BB-A8D6-9585CED58D69}"/>
    <cellStyle name="Millares 23 3 2 3 3 2" xfId="42725" xr:uid="{67390927-B6ED-4B9C-8F4A-70F13F0C447D}"/>
    <cellStyle name="Millares 23 3 2 3 4" xfId="27827" xr:uid="{AF87D186-0535-4A07-A01D-D345AE4A3BEF}"/>
    <cellStyle name="Millares 23 3 2 3 5" xfId="49330" xr:uid="{9A3FBCCD-51FA-46ED-9BF4-A2E5F4CE2ACA}"/>
    <cellStyle name="Millares 23 3 2 3 6" xfId="55934" xr:uid="{152D25CC-08CB-480C-87AD-3DC0E659F913}"/>
    <cellStyle name="Millares 23 3 2 4" xfId="7962" xr:uid="{1AFC31EA-FF9D-48D5-986B-0F9B8E4235A7}"/>
    <cellStyle name="Millares 23 3 2 4 2" xfId="29465" xr:uid="{917D0F76-B5E5-4EDF-A268-4B98D4DC4683}"/>
    <cellStyle name="Millares 23 3 2 5" xfId="9619" xr:uid="{D0927490-F67C-46A4-B63C-8202DAE1B30B}"/>
    <cellStyle name="Millares 23 3 2 5 2" xfId="31122" xr:uid="{A55D9A43-4A34-4872-9EC5-246769DFA776}"/>
    <cellStyle name="Millares 23 3 2 6" xfId="16254" xr:uid="{1175A911-D4AA-45DE-B079-A72C58291A9F}"/>
    <cellStyle name="Millares 23 3 2 6 2" xfId="37757" xr:uid="{18C0993F-E72F-4B01-B1B0-E72E05CDD437}"/>
    <cellStyle name="Millares 23 3 2 7" xfId="22859" xr:uid="{45DD9534-1A16-408F-B2B0-2A63604DF61E}"/>
    <cellStyle name="Millares 23 3 2 8" xfId="44362" xr:uid="{91320A2E-24FD-4E8E-AFF7-3868D952FCFA}"/>
    <cellStyle name="Millares 23 3 2 9" xfId="50966" xr:uid="{C7AE842A-F9FA-48FD-985D-7941B9336783}"/>
    <cellStyle name="Millares 23 3 3" xfId="2040" xr:uid="{BF1BECF8-E272-4A51-8E66-3A3A33C15FAF}"/>
    <cellStyle name="Millares 23 3 3 2" xfId="10306" xr:uid="{9C7886EB-A065-4FAC-91AB-E631E2FDB162}"/>
    <cellStyle name="Millares 23 3 3 2 2" xfId="31809" xr:uid="{A43CBA1E-024A-48CD-AE86-AA7F775F1B93}"/>
    <cellStyle name="Millares 23 3 3 3" xfId="16941" xr:uid="{6B523784-2B12-4A99-9093-81257459F802}"/>
    <cellStyle name="Millares 23 3 3 3 2" xfId="38444" xr:uid="{8C7DE8F7-2A9C-48DC-B52D-D49A90AA93F8}"/>
    <cellStyle name="Millares 23 3 3 4" xfId="23546" xr:uid="{4ED64BC4-66D4-47CD-A718-C601680BAF76}"/>
    <cellStyle name="Millares 23 3 3 5" xfId="45049" xr:uid="{60B145BC-D311-4CDE-971D-8A5A0FADDC26}"/>
    <cellStyle name="Millares 23 3 3 6" xfId="51653" xr:uid="{96E028E0-1CB8-4810-B194-6E64BB2C2A67}"/>
    <cellStyle name="Millares 23 3 4" xfId="2839" xr:uid="{E82505A3-FFBD-46F4-8444-E7B93825F32A}"/>
    <cellStyle name="Millares 23 3 4 2" xfId="11105" xr:uid="{E940C609-F276-4364-BDD6-1887AA7EE9CB}"/>
    <cellStyle name="Millares 23 3 4 2 2" xfId="32608" xr:uid="{AAF3B2E0-5225-40FF-BC76-848B6FB220E7}"/>
    <cellStyle name="Millares 23 3 4 3" xfId="17740" xr:uid="{3F0008D0-5F86-459F-8B87-F58797954FF3}"/>
    <cellStyle name="Millares 23 3 4 3 2" xfId="39243" xr:uid="{7FBBC255-5C26-4B2F-9F3D-71091CA298B7}"/>
    <cellStyle name="Millares 23 3 4 4" xfId="24345" xr:uid="{5B4F6CA1-7AF6-4FBF-A168-EA8393071B84}"/>
    <cellStyle name="Millares 23 3 4 5" xfId="45848" xr:uid="{206C5D6E-CB66-44D8-AD91-84AD10B43613}"/>
    <cellStyle name="Millares 23 3 4 6" xfId="52452" xr:uid="{9063E003-E20C-4966-B974-95B96DB0D3C2}"/>
    <cellStyle name="Millares 23 3 5" xfId="3236" xr:uid="{68249BEA-4A43-4F68-A3FF-4A814D0A2C53}"/>
    <cellStyle name="Millares 23 3 5 2" xfId="11502" xr:uid="{3B5490E1-7555-46D9-929C-BAA1A3B40F62}"/>
    <cellStyle name="Millares 23 3 5 2 2" xfId="33005" xr:uid="{5DEE0849-7DB8-45C0-AB42-F12E9A2D63C9}"/>
    <cellStyle name="Millares 23 3 5 3" xfId="18137" xr:uid="{6B8D0CA8-4225-4EE6-8190-DF48DC9C2B47}"/>
    <cellStyle name="Millares 23 3 5 3 2" xfId="39640" xr:uid="{680BBF15-0CD9-41C4-81E0-5332227C23F9}"/>
    <cellStyle name="Millares 23 3 5 4" xfId="24742" xr:uid="{E05B6017-500E-4BD6-BA7F-7E79A3D83E46}"/>
    <cellStyle name="Millares 23 3 5 5" xfId="46245" xr:uid="{AD64CCB6-36BC-41D9-9D58-C808424348FF}"/>
    <cellStyle name="Millares 23 3 5 6" xfId="52849" xr:uid="{A6195BDC-9249-44DA-BDDA-10179A8F0922}"/>
    <cellStyle name="Millares 23 3 6" xfId="4983" xr:uid="{4069E104-2F45-4F5C-8E3A-EE2543009C2F}"/>
    <cellStyle name="Millares 23 3 6 2" xfId="13249" xr:uid="{B1A88135-2DBF-4450-AB82-0AA8BAC3C2CD}"/>
    <cellStyle name="Millares 23 3 6 2 2" xfId="34752" xr:uid="{0D3FE9B0-4ABB-40D3-81A1-6D736CE8C914}"/>
    <cellStyle name="Millares 23 3 6 3" xfId="19884" xr:uid="{B3C9907F-15D8-4C51-8720-66BF8C620966}"/>
    <cellStyle name="Millares 23 3 6 3 2" xfId="41387" xr:uid="{EE714B74-DE42-4DC3-B67C-5E54F66CC4DF}"/>
    <cellStyle name="Millares 23 3 6 4" xfId="26489" xr:uid="{8AB3283B-9E46-4157-904B-19323120EBF9}"/>
    <cellStyle name="Millares 23 3 6 5" xfId="47992" xr:uid="{56110E12-A56D-4D95-97E8-4A93371F9F23}"/>
    <cellStyle name="Millares 23 3 6 6" xfId="54596" xr:uid="{CC94ACCE-970A-4D39-B17E-2D740203AB03}"/>
    <cellStyle name="Millares 23 3 7" xfId="5375" xr:uid="{D3DFC237-B7A2-4778-97D5-653A4A304B90}"/>
    <cellStyle name="Millares 23 3 7 2" xfId="13641" xr:uid="{1DFBE0A4-A13D-4879-86D5-0129ED5E63DA}"/>
    <cellStyle name="Millares 23 3 7 2 2" xfId="35144" xr:uid="{68C370C4-B3BB-4CB4-BAF4-9704CE66E493}"/>
    <cellStyle name="Millares 23 3 7 3" xfId="20276" xr:uid="{A8F0F2FC-6B4F-4E4D-A07B-11E96B410366}"/>
    <cellStyle name="Millares 23 3 7 3 2" xfId="41779" xr:uid="{8882EEEE-53D0-4C62-8E03-C6727206E22D}"/>
    <cellStyle name="Millares 23 3 7 4" xfId="26881" xr:uid="{431B57A2-5959-42D4-A01F-DA2FC7C807B2}"/>
    <cellStyle name="Millares 23 3 7 5" xfId="48384" xr:uid="{6C89741A-71B4-416C-9DD8-B89BC35D52CD}"/>
    <cellStyle name="Millares 23 3 7 6" xfId="54988" xr:uid="{36C4FB82-F923-4845-9F5A-C4964EE1A0A5}"/>
    <cellStyle name="Millares 23 3 8" xfId="7016" xr:uid="{6FD0A013-6550-4274-BC96-4B262672C890}"/>
    <cellStyle name="Millares 23 3 8 2" xfId="28519" xr:uid="{3BA63F28-39A9-4BA9-8737-5BA1CA0EBF68}"/>
    <cellStyle name="Millares 23 3 9" xfId="8672" xr:uid="{74CE3C18-37E2-422D-8957-CFEBEE55A0B6}"/>
    <cellStyle name="Millares 23 3 9 2" xfId="30175" xr:uid="{6E6CB345-57E2-4508-BEF7-8BD7EBC6240F}"/>
    <cellStyle name="Millares 23 4" xfId="689" xr:uid="{5681CBCC-1F9A-46B0-9B84-5F60A06C77EC}"/>
    <cellStyle name="Millares 23 4 10" xfId="43698" xr:uid="{AC968C87-0584-4F7F-8E72-DBDC65947B07}"/>
    <cellStyle name="Millares 23 4 11" xfId="50302" xr:uid="{8ADED0CB-8797-48AE-9000-FE961A2E8E07}"/>
    <cellStyle name="Millares 23 4 2" xfId="1635" xr:uid="{CEC8C366-8D4D-4E6F-B3E4-0703C3FAB0F6}"/>
    <cellStyle name="Millares 23 4 2 2" xfId="4464" xr:uid="{433E77FF-7B66-41B7-8CEA-A4DF084D5680}"/>
    <cellStyle name="Millares 23 4 2 2 2" xfId="12730" xr:uid="{5F8283ED-564E-4E8A-A997-29C2397D71E8}"/>
    <cellStyle name="Millares 23 4 2 2 2 2" xfId="34233" xr:uid="{428BCE1C-C39A-48B2-9A2D-11652A51B01E}"/>
    <cellStyle name="Millares 23 4 2 2 3" xfId="19365" xr:uid="{61DE5604-F789-47A3-9B2D-2168436C72D9}"/>
    <cellStyle name="Millares 23 4 2 2 3 2" xfId="40868" xr:uid="{93A396A1-691A-45AC-BAB9-8F1B311E323D}"/>
    <cellStyle name="Millares 23 4 2 2 4" xfId="25970" xr:uid="{39647B61-ADA6-41C0-94DA-55AA06E68F55}"/>
    <cellStyle name="Millares 23 4 2 2 5" xfId="47473" xr:uid="{2B3037EE-DD35-4CD2-BA1B-C257F72BE526}"/>
    <cellStyle name="Millares 23 4 2 2 6" xfId="54077" xr:uid="{78C23146-4A59-4920-8360-F12F7BE7C37A}"/>
    <cellStyle name="Millares 23 4 2 3" xfId="6603" xr:uid="{A422FDB6-295B-40B7-8B21-B66F7BBE161B}"/>
    <cellStyle name="Millares 23 4 2 3 2" xfId="14869" xr:uid="{1565305D-F996-4CB5-BD88-3A01E80F1242}"/>
    <cellStyle name="Millares 23 4 2 3 2 2" xfId="36372" xr:uid="{7ECC4610-A443-4083-9725-245F383897BB}"/>
    <cellStyle name="Millares 23 4 2 3 3" xfId="21504" xr:uid="{171F898B-096E-4C9D-8BDF-64915BEDD5DE}"/>
    <cellStyle name="Millares 23 4 2 3 3 2" xfId="43007" xr:uid="{F91E126A-EF36-438E-9693-306BD25898E4}"/>
    <cellStyle name="Millares 23 4 2 3 4" xfId="28109" xr:uid="{633EB11E-EA3F-41CE-999A-5A0AA7F25E4C}"/>
    <cellStyle name="Millares 23 4 2 3 5" xfId="49612" xr:uid="{BC004050-F2E1-4494-B265-554EF57EA74D}"/>
    <cellStyle name="Millares 23 4 2 3 6" xfId="56216" xr:uid="{FADB460A-EF09-4B95-86C6-13A1E9C67E26}"/>
    <cellStyle name="Millares 23 4 2 4" xfId="8244" xr:uid="{40161702-A065-4F28-ADE4-EB6CF6931E94}"/>
    <cellStyle name="Millares 23 4 2 4 2" xfId="29747" xr:uid="{0FBAFAB4-8321-4700-BCC8-35E2B0320E5C}"/>
    <cellStyle name="Millares 23 4 2 5" xfId="9901" xr:uid="{1D2FFD33-B36E-4FAD-BF8F-8B8A01C7909A}"/>
    <cellStyle name="Millares 23 4 2 5 2" xfId="31404" xr:uid="{AA45A2BF-31FE-4B6A-A7E5-DE7D0EFCD897}"/>
    <cellStyle name="Millares 23 4 2 6" xfId="16536" xr:uid="{ED220E8E-9AAE-40FD-B212-6E82A1CE1A81}"/>
    <cellStyle name="Millares 23 4 2 6 2" xfId="38039" xr:uid="{EE18E3D9-3893-4D93-9A56-13237B29B09B}"/>
    <cellStyle name="Millares 23 4 2 7" xfId="23141" xr:uid="{ABA5A1E8-B387-4F2A-BAD0-C884B6684F46}"/>
    <cellStyle name="Millares 23 4 2 8" xfId="44644" xr:uid="{2A629706-81FF-48A8-8657-39CDDB94DE88}"/>
    <cellStyle name="Millares 23 4 2 9" xfId="51248" xr:uid="{9EADBB03-698E-434A-A243-5B3F52B0F887}"/>
    <cellStyle name="Millares 23 4 3" xfId="2322" xr:uid="{A370822F-390C-42F1-8F2F-46518CA0D598}"/>
    <cellStyle name="Millares 23 4 3 2" xfId="10588" xr:uid="{CE32B9C5-E65C-4029-B1FF-FA67B863C64E}"/>
    <cellStyle name="Millares 23 4 3 2 2" xfId="32091" xr:uid="{DD0976D3-2418-4AF2-AC53-D03DB11DDEB8}"/>
    <cellStyle name="Millares 23 4 3 3" xfId="17223" xr:uid="{5D979E77-8519-428E-B47C-305C6B9F05BA}"/>
    <cellStyle name="Millares 23 4 3 3 2" xfId="38726" xr:uid="{16287A8F-A05B-4C75-9E95-22084163D1A0}"/>
    <cellStyle name="Millares 23 4 3 4" xfId="23828" xr:uid="{ADE283D2-E54A-4A33-AB8F-40F3B29EEE16}"/>
    <cellStyle name="Millares 23 4 3 5" xfId="45331" xr:uid="{43816D1D-B11F-47B9-A72C-412522116250}"/>
    <cellStyle name="Millares 23 4 3 6" xfId="51935" xr:uid="{5FB8A179-17B5-40A3-A688-D0C7A158D8A4}"/>
    <cellStyle name="Millares 23 4 4" xfId="3518" xr:uid="{43386422-12AF-4971-BD2B-44B0694117F5}"/>
    <cellStyle name="Millares 23 4 4 2" xfId="11784" xr:uid="{A0546961-345D-4BD9-9D5B-7F2891396077}"/>
    <cellStyle name="Millares 23 4 4 2 2" xfId="33287" xr:uid="{59550DE6-BFEE-4C05-BA92-9939D595B3FE}"/>
    <cellStyle name="Millares 23 4 4 3" xfId="18419" xr:uid="{B0435E66-3B10-498A-92CD-23EED1523A93}"/>
    <cellStyle name="Millares 23 4 4 3 2" xfId="39922" xr:uid="{F706D077-2964-4504-A702-5A53C201324D}"/>
    <cellStyle name="Millares 23 4 4 4" xfId="25024" xr:uid="{FA66ED6D-AA60-4221-8EAD-3AB16321365D}"/>
    <cellStyle name="Millares 23 4 4 5" xfId="46527" xr:uid="{88E6D718-A7D4-4D27-A769-63AD531DA5D5}"/>
    <cellStyle name="Millares 23 4 4 6" xfId="53131" xr:uid="{8D970502-C648-46E0-9CA2-98387AF4AEA6}"/>
    <cellStyle name="Millares 23 4 5" xfId="5657" xr:uid="{41A178EA-266B-44D4-BB31-7AEB9C62E9E4}"/>
    <cellStyle name="Millares 23 4 5 2" xfId="13923" xr:uid="{65E8D140-B653-47D6-9447-7D59F45E780E}"/>
    <cellStyle name="Millares 23 4 5 2 2" xfId="35426" xr:uid="{B0B60103-85C9-450F-B889-E3531476E0F3}"/>
    <cellStyle name="Millares 23 4 5 3" xfId="20558" xr:uid="{05A6DD13-367B-44E1-90A8-D6DEC1E95644}"/>
    <cellStyle name="Millares 23 4 5 3 2" xfId="42061" xr:uid="{22735200-E060-4BA2-AC23-7CEABA280803}"/>
    <cellStyle name="Millares 23 4 5 4" xfId="27163" xr:uid="{FD55A5CC-4EE3-476D-9F3F-8D1B597750E7}"/>
    <cellStyle name="Millares 23 4 5 5" xfId="48666" xr:uid="{38D407BD-4F8A-4B60-92DB-7DEEFED41BA5}"/>
    <cellStyle name="Millares 23 4 5 6" xfId="55270" xr:uid="{265D9118-264E-487E-A1CC-4385406CD79D}"/>
    <cellStyle name="Millares 23 4 6" xfId="7298" xr:uid="{F29DCDBB-7850-4E9A-93B4-9E4A4F86ABCC}"/>
    <cellStyle name="Millares 23 4 6 2" xfId="28801" xr:uid="{55159CAE-9B7B-4E64-956B-6465379F986A}"/>
    <cellStyle name="Millares 23 4 7" xfId="8955" xr:uid="{8CED7590-8E87-4726-BCAA-54A23DBF40F3}"/>
    <cellStyle name="Millares 23 4 7 2" xfId="30458" xr:uid="{242E829D-FB79-4E87-85B7-281AD959B391}"/>
    <cellStyle name="Millares 23 4 8" xfId="15590" xr:uid="{9108C279-D2F0-4ABF-8CE1-1F0471427B27}"/>
    <cellStyle name="Millares 23 4 8 2" xfId="37093" xr:uid="{9220CE9D-CA9E-4AD5-8711-3E7FA8095E10}"/>
    <cellStyle name="Millares 23 4 9" xfId="22195" xr:uid="{BB1C25B4-B6EB-4B6B-828F-6805258B0047}"/>
    <cellStyle name="Millares 23 5" xfId="957" xr:uid="{C6B61720-05E2-4A3F-BAEC-7E4BC3D7EAD7}"/>
    <cellStyle name="Millares 23 5 2" xfId="3786" xr:uid="{D3CA8C01-9BDF-4950-8220-ABB01571E979}"/>
    <cellStyle name="Millares 23 5 2 2" xfId="12052" xr:uid="{C5363942-C68E-4E40-8ABE-C7632D934580}"/>
    <cellStyle name="Millares 23 5 2 2 2" xfId="33555" xr:uid="{E730FC3D-B517-46CB-B39D-8B7292A45625}"/>
    <cellStyle name="Millares 23 5 2 3" xfId="18687" xr:uid="{3E92BE46-1641-43B8-A21B-48D9CBF41D2E}"/>
    <cellStyle name="Millares 23 5 2 3 2" xfId="40190" xr:uid="{EBDA404F-4DC7-4337-9B1F-C8E2F1098F2F}"/>
    <cellStyle name="Millares 23 5 2 4" xfId="25292" xr:uid="{2BE038B2-7EA8-44EC-BFFC-A7C5A4ABC789}"/>
    <cellStyle name="Millares 23 5 2 5" xfId="46795" xr:uid="{144C71D4-068D-4C8F-8CC7-83D61711D3B7}"/>
    <cellStyle name="Millares 23 5 2 6" xfId="53399" xr:uid="{2000EB37-9436-4D27-9CAA-CA6706B2B46B}"/>
    <cellStyle name="Millares 23 5 3" xfId="5925" xr:uid="{C828EDF8-CB45-4B30-84AD-90140AFA62A4}"/>
    <cellStyle name="Millares 23 5 3 2" xfId="14191" xr:uid="{95483BE0-95F3-4B3A-A74A-972379AC11B0}"/>
    <cellStyle name="Millares 23 5 3 2 2" xfId="35694" xr:uid="{DC3649ED-F485-459A-92DF-9237E2A4CB96}"/>
    <cellStyle name="Millares 23 5 3 3" xfId="20826" xr:uid="{1720D657-0E89-420F-946E-DB8854BE40F8}"/>
    <cellStyle name="Millares 23 5 3 3 2" xfId="42329" xr:uid="{570DC3ED-CA75-4767-B546-44E2BB09C566}"/>
    <cellStyle name="Millares 23 5 3 4" xfId="27431" xr:uid="{79322C76-81E9-482B-B2A2-B86371BA9CD2}"/>
    <cellStyle name="Millares 23 5 3 5" xfId="48934" xr:uid="{F98CEF5F-C74A-4A3A-9F24-BA4F2DC3E3EF}"/>
    <cellStyle name="Millares 23 5 3 6" xfId="55538" xr:uid="{25AB84DF-3963-4B7D-9BE3-B68836571DF5}"/>
    <cellStyle name="Millares 23 5 4" xfId="7566" xr:uid="{2B9A77D2-7EF1-4B26-B230-B012C22AC85E}"/>
    <cellStyle name="Millares 23 5 4 2" xfId="29069" xr:uid="{974B672B-0444-4324-8951-5886393C4EA4}"/>
    <cellStyle name="Millares 23 5 5" xfId="9223" xr:uid="{165C53AA-FDF0-4B80-B6D9-763CB3F46C7E}"/>
    <cellStyle name="Millares 23 5 5 2" xfId="30726" xr:uid="{E14AE346-F2B8-432F-9E65-99BFFA8DB425}"/>
    <cellStyle name="Millares 23 5 6" xfId="15858" xr:uid="{9A0F6FC4-7CF1-4E17-BECF-6A4714AA6BFE}"/>
    <cellStyle name="Millares 23 5 6 2" xfId="37361" xr:uid="{3F08C3B0-3BBF-4CF1-BE09-F47BBAC7FB7F}"/>
    <cellStyle name="Millares 23 5 7" xfId="22463" xr:uid="{533A57D3-45E3-4463-B20A-DC707C5C42E3}"/>
    <cellStyle name="Millares 23 5 8" xfId="43966" xr:uid="{44DF1625-56C3-4D0E-8294-7021E1856F33}"/>
    <cellStyle name="Millares 23 5 9" xfId="50570" xr:uid="{A5DD53F4-2D6B-4AF6-B7F9-581953703437}"/>
    <cellStyle name="Millares 23 6" xfId="1218" xr:uid="{4ABD24A9-20AF-4965-A8D3-D49076D4612B}"/>
    <cellStyle name="Millares 23 6 2" xfId="4047" xr:uid="{D0BFAEC5-61C8-4B1E-85AE-EB6D13BAA930}"/>
    <cellStyle name="Millares 23 6 2 2" xfId="12313" xr:uid="{BF5F725E-1B07-4795-A629-92A6266926DF}"/>
    <cellStyle name="Millares 23 6 2 2 2" xfId="33816" xr:uid="{2F616BDD-9D1B-4539-A002-17D9483F1B3F}"/>
    <cellStyle name="Millares 23 6 2 3" xfId="18948" xr:uid="{5E51540C-B82D-4198-824A-6DEC5B779DA6}"/>
    <cellStyle name="Millares 23 6 2 3 2" xfId="40451" xr:uid="{3FA6CDD2-EE81-412A-8361-D071AFF4C357}"/>
    <cellStyle name="Millares 23 6 2 4" xfId="25553" xr:uid="{D0B03C0B-0A98-4592-A256-20E7F00D788F}"/>
    <cellStyle name="Millares 23 6 2 5" xfId="47056" xr:uid="{F3539202-34CB-467D-9148-DFF1E408215B}"/>
    <cellStyle name="Millares 23 6 2 6" xfId="53660" xr:uid="{8E6AFCCE-BF37-4189-92E6-483D44323739}"/>
    <cellStyle name="Millares 23 6 3" xfId="6186" xr:uid="{9F238ECF-AA07-46C2-BB96-F3BF0112C76B}"/>
    <cellStyle name="Millares 23 6 3 2" xfId="14452" xr:uid="{9654F238-FC1C-4A07-BD47-F7FFFF833C64}"/>
    <cellStyle name="Millares 23 6 3 2 2" xfId="35955" xr:uid="{C30E3581-A676-4380-AF9B-A238DECDF48D}"/>
    <cellStyle name="Millares 23 6 3 3" xfId="21087" xr:uid="{B981FC94-C290-433C-B97D-8915423E1648}"/>
    <cellStyle name="Millares 23 6 3 3 2" xfId="42590" xr:uid="{4A103F3B-7AB1-44E7-89A1-9D3A545A9468}"/>
    <cellStyle name="Millares 23 6 3 4" xfId="27692" xr:uid="{B6A220BB-9C96-4B38-A211-9A4E3F45226F}"/>
    <cellStyle name="Millares 23 6 3 5" xfId="49195" xr:uid="{0F2773C4-7D75-4FD7-83C4-C00E3A810AB6}"/>
    <cellStyle name="Millares 23 6 3 6" xfId="55799" xr:uid="{EE6A2A20-3E58-422E-B824-174B745F3CCF}"/>
    <cellStyle name="Millares 23 6 4" xfId="7827" xr:uid="{5AB5F01A-AED5-4F5E-A515-95D40C0BFBB0}"/>
    <cellStyle name="Millares 23 6 4 2" xfId="29330" xr:uid="{BD251E04-6B06-426E-B6C1-FA7492451D02}"/>
    <cellStyle name="Millares 23 6 5" xfId="9484" xr:uid="{87723443-A09E-48E1-9C96-56C916FCC0E9}"/>
    <cellStyle name="Millares 23 6 5 2" xfId="30987" xr:uid="{CC399731-F713-4239-B223-30CB83A7C80B}"/>
    <cellStyle name="Millares 23 6 6" xfId="16119" xr:uid="{D3DC2B40-CDE5-4518-8D1C-703CEF300514}"/>
    <cellStyle name="Millares 23 6 6 2" xfId="37622" xr:uid="{DFF7D33A-599C-436E-9DAC-FEB02BFDEA54}"/>
    <cellStyle name="Millares 23 6 7" xfId="22724" xr:uid="{03213A2D-8C65-475D-AE54-9B308D526B18}"/>
    <cellStyle name="Millares 23 6 8" xfId="44227" xr:uid="{93B03920-F0ED-435F-87B1-143BF2D3D873}"/>
    <cellStyle name="Millares 23 6 9" xfId="50831" xr:uid="{2D6829D5-8165-42F5-87AE-4D2C04BFAFDD}"/>
    <cellStyle name="Millares 23 7" xfId="1906" xr:uid="{FF9AA5A9-5386-4654-AAB1-2FD5A18AD949}"/>
    <cellStyle name="Millares 23 7 2" xfId="10172" xr:uid="{A0235D69-2FCC-48EC-B497-9FD3232B3874}"/>
    <cellStyle name="Millares 23 7 2 2" xfId="31675" xr:uid="{8EC06598-1076-4C86-BEA8-794474D90E6A}"/>
    <cellStyle name="Millares 23 7 3" xfId="16807" xr:uid="{AAAC28EE-ADCF-47ED-B95E-47504564E119}"/>
    <cellStyle name="Millares 23 7 3 2" xfId="38310" xr:uid="{B321FB16-EDEF-40E8-AE3D-E0CB4E0ED5A8}"/>
    <cellStyle name="Millares 23 7 4" xfId="23412" xr:uid="{16BBAB51-ADCE-4681-BE33-9CFCB2B2D68B}"/>
    <cellStyle name="Millares 23 7 5" xfId="44915" xr:uid="{AFF72DDF-4BF8-46B2-B848-17C6D908A099}"/>
    <cellStyle name="Millares 23 7 6" xfId="51519" xr:uid="{BF61C287-43CB-459B-B465-F109343BD12D}"/>
    <cellStyle name="Millares 23 8" xfId="2591" xr:uid="{FF310116-7C1E-4AC7-8584-6DC7F4965773}"/>
    <cellStyle name="Millares 23 8 2" xfId="10857" xr:uid="{74355F48-DB50-4BD6-B0F6-18947CBB4D4E}"/>
    <cellStyle name="Millares 23 8 2 2" xfId="32360" xr:uid="{C164FA5F-AB9C-4F81-9F4B-59DD8DF5DE45}"/>
    <cellStyle name="Millares 23 8 3" xfId="17492" xr:uid="{AC3A6CFF-510A-4CFF-BECF-9C9BC5B212C1}"/>
    <cellStyle name="Millares 23 8 3 2" xfId="38995" xr:uid="{E887AA2C-3C3C-4085-860A-F4F76FCA8959}"/>
    <cellStyle name="Millares 23 8 4" xfId="24097" xr:uid="{2674387E-E84C-47A2-91B7-7849AEA529F6}"/>
    <cellStyle name="Millares 23 8 5" xfId="45600" xr:uid="{CC79ADF2-7BEF-4D55-A693-8CB8E167A01D}"/>
    <cellStyle name="Millares 23 8 6" xfId="52204" xr:uid="{D3B5D0C7-6D55-4152-BDD1-4A69B1C87B17}"/>
    <cellStyle name="Millares 23 9" xfId="3102" xr:uid="{47D622BF-2517-456D-928F-BF562479653F}"/>
    <cellStyle name="Millares 23 9 2" xfId="11368" xr:uid="{8E1C799A-B199-473C-B49A-6BD95718466B}"/>
    <cellStyle name="Millares 23 9 2 2" xfId="32871" xr:uid="{2FFEB77C-B2D5-42B3-98FF-103FA07C36D8}"/>
    <cellStyle name="Millares 23 9 3" xfId="18003" xr:uid="{E58A7C1D-7E84-41E6-9537-4C764B57CBBC}"/>
    <cellStyle name="Millares 23 9 3 2" xfId="39506" xr:uid="{4A2727AF-FFB1-4333-AA14-8265645A0247}"/>
    <cellStyle name="Millares 23 9 4" xfId="24608" xr:uid="{E733E965-A1F3-4C86-98BA-8B1206FD4348}"/>
    <cellStyle name="Millares 23 9 5" xfId="46111" xr:uid="{BAC1DD60-3976-4D4F-8CB7-D8314088AC78}"/>
    <cellStyle name="Millares 23 9 6" xfId="52715" xr:uid="{7DD012EB-3AEE-43A2-9763-DADCC7E6BC19}"/>
    <cellStyle name="Millares 24" xfId="219" xr:uid="{D00ED0B1-ABB3-4068-A56F-17189351D089}"/>
    <cellStyle name="Millares 24 10" xfId="4738" xr:uid="{BD460A94-E9F8-46A6-8D58-710ABA9689CA}"/>
    <cellStyle name="Millares 24 10 2" xfId="13004" xr:uid="{94EFA281-0A3B-4981-8308-FDF32CFAB3E7}"/>
    <cellStyle name="Millares 24 10 2 2" xfId="34507" xr:uid="{8492626C-4C57-4787-9504-78CC6852C801}"/>
    <cellStyle name="Millares 24 10 3" xfId="19639" xr:uid="{37A822C5-BBC7-48AD-B2F2-4DCDD333BF30}"/>
    <cellStyle name="Millares 24 10 3 2" xfId="41142" xr:uid="{EA5C94FA-13F9-4A3F-949B-AFCA2C696C94}"/>
    <cellStyle name="Millares 24 10 4" xfId="26244" xr:uid="{8B475CFE-BFE4-4962-BCB0-CD4A0263C6EB}"/>
    <cellStyle name="Millares 24 10 5" xfId="47747" xr:uid="{2A0BCEF6-3C8D-4228-96FC-486ED6F07374}"/>
    <cellStyle name="Millares 24 10 6" xfId="54351" xr:uid="{96A42DBA-3B53-43B7-8950-E05D6F6BFDA1}"/>
    <cellStyle name="Millares 24 11" xfId="5241" xr:uid="{C495B10D-BB43-42DD-BE21-C5D83B5C92C4}"/>
    <cellStyle name="Millares 24 11 2" xfId="13507" xr:uid="{E31F9109-102A-4640-B0E5-5CDEA832B09F}"/>
    <cellStyle name="Millares 24 11 2 2" xfId="35010" xr:uid="{612A0414-DC50-4714-9198-7BBF33B29BFB}"/>
    <cellStyle name="Millares 24 11 3" xfId="20142" xr:uid="{D25D5809-38D2-4277-BB9E-EA44DF49B543}"/>
    <cellStyle name="Millares 24 11 3 2" xfId="41645" xr:uid="{9271DDEB-C5F5-48E1-ACFE-1DB27E6E6966}"/>
    <cellStyle name="Millares 24 11 4" xfId="26747" xr:uid="{D7339157-B4AA-4A15-8EFE-C6C0A0C1D697}"/>
    <cellStyle name="Millares 24 11 5" xfId="48250" xr:uid="{4E668BB0-DA39-4D78-8568-1213061EE049}"/>
    <cellStyle name="Millares 24 11 6" xfId="54854" xr:uid="{D605CFB2-2B2A-42CB-97BC-EB3DE4452728}"/>
    <cellStyle name="Millares 24 12" xfId="6882" xr:uid="{78D5421F-B7F8-4C72-958F-492CB5265322}"/>
    <cellStyle name="Millares 24 12 2" xfId="28385" xr:uid="{76E5A148-6F8C-4560-AD3E-BBB06EAB182E}"/>
    <cellStyle name="Millares 24 13" xfId="8536" xr:uid="{F5A44B83-F604-46A4-AC4F-53615E8EFC52}"/>
    <cellStyle name="Millares 24 13 2" xfId="30039" xr:uid="{A295F01B-70B9-46EF-A08C-15C329E5680C}"/>
    <cellStyle name="Millares 24 14" xfId="15175" xr:uid="{25880439-BACB-45EC-98BB-AAB4DB7B5874}"/>
    <cellStyle name="Millares 24 14 2" xfId="36678" xr:uid="{1EE43F74-7704-4138-A0F7-7AF95E3341A1}"/>
    <cellStyle name="Millares 24 15" xfId="21780" xr:uid="{ADCA189D-4F96-4532-8BBB-DBB14170DBEE}"/>
    <cellStyle name="Millares 24 16" xfId="43283" xr:uid="{4FB18686-9D02-440F-AFF4-81A3E1A32E6D}"/>
    <cellStyle name="Millares 24 17" xfId="49887" xr:uid="{2E32B6C3-7E19-4DA7-AA1D-A3FD71BDBA69}"/>
    <cellStyle name="Millares 24 2" xfId="534" xr:uid="{8408FF78-76C2-4579-B924-2C425533ACD9}"/>
    <cellStyle name="Millares 24 2 10" xfId="7145" xr:uid="{9BBBE93E-5ABB-460A-AA02-008D6F5DBEE1}"/>
    <cellStyle name="Millares 24 2 10 2" xfId="28648" xr:uid="{29895FD6-4867-4211-8478-244363DB7DFF}"/>
    <cellStyle name="Millares 24 2 11" xfId="8801" xr:uid="{839112E6-9937-419B-A226-8C5120F7BB3D}"/>
    <cellStyle name="Millares 24 2 11 2" xfId="30304" xr:uid="{4FE4BF55-13CE-401D-96D0-7E52FAE059F2}"/>
    <cellStyle name="Millares 24 2 12" xfId="15437" xr:uid="{FE82BED3-48C9-48A3-BE3D-D7069A9F9232}"/>
    <cellStyle name="Millares 24 2 12 2" xfId="36940" xr:uid="{2E0E474F-94B7-43E4-9085-A2C853BEA516}"/>
    <cellStyle name="Millares 24 2 13" xfId="22042" xr:uid="{86EDDE47-B700-43C3-ABDA-0A246CC5558B}"/>
    <cellStyle name="Millares 24 2 14" xfId="43545" xr:uid="{1B225811-FA34-4D7A-8B78-267E7AE7FD23}"/>
    <cellStyle name="Millares 24 2 15" xfId="50149" xr:uid="{D2C3E397-1139-4677-A893-0F0945EA80E9}"/>
    <cellStyle name="Millares 24 2 2" xfId="816" xr:uid="{F5682F13-EECE-45AA-8B30-2CAFFB5EA74C}"/>
    <cellStyle name="Millares 24 2 2 10" xfId="15717" xr:uid="{418C91C0-74F3-4E62-B336-F0FD0A4448BC}"/>
    <cellStyle name="Millares 24 2 2 10 2" xfId="37220" xr:uid="{79E0FB76-12C8-49C9-97E8-B97D6FEC80C2}"/>
    <cellStyle name="Millares 24 2 2 11" xfId="22322" xr:uid="{FA3DB980-FF2B-4CEF-B52D-C93760B298CF}"/>
    <cellStyle name="Millares 24 2 2 12" xfId="43825" xr:uid="{9AC216C3-9DE2-45CF-BBAE-A7F242BB33C2}"/>
    <cellStyle name="Millares 24 2 2 13" xfId="50429" xr:uid="{9E21B8A6-A1F4-4C31-A3D3-661821C26FF1}"/>
    <cellStyle name="Millares 24 2 2 2" xfId="1762" xr:uid="{0C5EB5D5-9D4E-4742-8496-DBC4409D75E5}"/>
    <cellStyle name="Millares 24 2 2 2 2" xfId="4591" xr:uid="{DA7E5B4F-645B-41C2-8F3E-D3D89FFAD4A5}"/>
    <cellStyle name="Millares 24 2 2 2 2 2" xfId="12857" xr:uid="{CA9FEBD1-3D96-4CB2-B090-E32BDE45623A}"/>
    <cellStyle name="Millares 24 2 2 2 2 2 2" xfId="34360" xr:uid="{E6036303-F004-4D62-94D7-3E557CAD673F}"/>
    <cellStyle name="Millares 24 2 2 2 2 3" xfId="19492" xr:uid="{78707E60-AB1F-46D7-9AE3-211B77E22EB0}"/>
    <cellStyle name="Millares 24 2 2 2 2 3 2" xfId="40995" xr:uid="{A76CADB8-2018-4389-A57A-F9BDA393256E}"/>
    <cellStyle name="Millares 24 2 2 2 2 4" xfId="26097" xr:uid="{198AB2E6-76F9-45C0-ADAD-A3656EBD0171}"/>
    <cellStyle name="Millares 24 2 2 2 2 5" xfId="47600" xr:uid="{C909FF91-0F5C-46C8-8FFD-B84DED79ADE5}"/>
    <cellStyle name="Millares 24 2 2 2 2 6" xfId="54204" xr:uid="{0BCCA197-8E03-46AF-9202-CAB388D52E60}"/>
    <cellStyle name="Millares 24 2 2 2 3" xfId="6730" xr:uid="{309C1953-F4D1-47FB-B740-3CE0E401E03C}"/>
    <cellStyle name="Millares 24 2 2 2 3 2" xfId="14996" xr:uid="{A54E17D7-1DBC-418B-AF47-E6D3A6CF9A22}"/>
    <cellStyle name="Millares 24 2 2 2 3 2 2" xfId="36499" xr:uid="{3CC8E950-5EDC-4F5D-83AA-4B4862D2C53C}"/>
    <cellStyle name="Millares 24 2 2 2 3 3" xfId="21631" xr:uid="{4BF5D1B6-35CC-4F43-8449-00F024415959}"/>
    <cellStyle name="Millares 24 2 2 2 3 3 2" xfId="43134" xr:uid="{2370D789-0B4B-46C7-B6D6-FF8FBCF46176}"/>
    <cellStyle name="Millares 24 2 2 2 3 4" xfId="28236" xr:uid="{9C4F1E28-4CF0-4899-8F30-0D2412D64552}"/>
    <cellStyle name="Millares 24 2 2 2 3 5" xfId="49739" xr:uid="{34EDCD97-5536-4B28-BECB-53818061A3E8}"/>
    <cellStyle name="Millares 24 2 2 2 3 6" xfId="56343" xr:uid="{3152436D-7A31-44E6-BEBA-DAC1162E5A1D}"/>
    <cellStyle name="Millares 24 2 2 2 4" xfId="8371" xr:uid="{B59225D5-904D-419F-8DE3-5B19FA94D78C}"/>
    <cellStyle name="Millares 24 2 2 2 4 2" xfId="29874" xr:uid="{AAF6E737-1C5E-47CD-9ABF-E432D2CB55DF}"/>
    <cellStyle name="Millares 24 2 2 2 5" xfId="10028" xr:uid="{BBF909A8-FD38-4570-9B36-58441754A12B}"/>
    <cellStyle name="Millares 24 2 2 2 5 2" xfId="31531" xr:uid="{A80993C3-515B-4C9D-A588-B889164B2132}"/>
    <cellStyle name="Millares 24 2 2 2 6" xfId="16663" xr:uid="{10F0EC5A-2344-47A4-9B95-111C7F183C14}"/>
    <cellStyle name="Millares 24 2 2 2 6 2" xfId="38166" xr:uid="{0E20D4CE-067E-47EC-9F2B-0E2787033F06}"/>
    <cellStyle name="Millares 24 2 2 2 7" xfId="23268" xr:uid="{DAF0290B-C2F6-49D3-BFDE-33E8167B8E82}"/>
    <cellStyle name="Millares 24 2 2 2 8" xfId="44771" xr:uid="{23D9BD5F-E540-4D73-8B66-2827DF38CCAA}"/>
    <cellStyle name="Millares 24 2 2 2 9" xfId="51375" xr:uid="{70BF3ACE-800D-4FC7-8035-6A7D8097056A}"/>
    <cellStyle name="Millares 24 2 2 3" xfId="2449" xr:uid="{6C4C628C-59AC-4833-BC0B-97AA1968E07C}"/>
    <cellStyle name="Millares 24 2 2 3 2" xfId="10715" xr:uid="{2E40E8C5-CE12-4155-AA24-368322A9E6BE}"/>
    <cellStyle name="Millares 24 2 2 3 2 2" xfId="32218" xr:uid="{8C7C16D2-DB0B-4CF1-AA9C-8A428F2ACE84}"/>
    <cellStyle name="Millares 24 2 2 3 3" xfId="17350" xr:uid="{4C499683-6BDA-4E41-9F61-DC0F201389B6}"/>
    <cellStyle name="Millares 24 2 2 3 3 2" xfId="38853" xr:uid="{EC0BD996-B1BC-4F76-8694-2AEB54A5ACA9}"/>
    <cellStyle name="Millares 24 2 2 3 4" xfId="23955" xr:uid="{8ED53A8F-8AC5-4971-B3C6-AE8FF507A786}"/>
    <cellStyle name="Millares 24 2 2 3 5" xfId="45458" xr:uid="{808B239D-5407-46B9-887F-B56E6A25190D}"/>
    <cellStyle name="Millares 24 2 2 3 6" xfId="52062" xr:uid="{E84F24BA-2720-4958-9F58-CFFA605882E0}"/>
    <cellStyle name="Millares 24 2 2 4" xfId="2966" xr:uid="{E858619E-7749-42E7-87CD-6C1ABCDF7679}"/>
    <cellStyle name="Millares 24 2 2 4 2" xfId="11232" xr:uid="{5A8B4B5D-8049-4A2B-AEC2-9E326D13E890}"/>
    <cellStyle name="Millares 24 2 2 4 2 2" xfId="32735" xr:uid="{0C4764FC-262E-4A72-9877-7B04A4AB404F}"/>
    <cellStyle name="Millares 24 2 2 4 3" xfId="17867" xr:uid="{2CCFB056-4670-4B23-9BB7-9B6399F2CDFF}"/>
    <cellStyle name="Millares 24 2 2 4 3 2" xfId="39370" xr:uid="{DE01706A-4144-4845-816E-269CC4FFFA16}"/>
    <cellStyle name="Millares 24 2 2 4 4" xfId="24472" xr:uid="{D2D0A48C-FF4B-4684-8EBC-65488E83F636}"/>
    <cellStyle name="Millares 24 2 2 4 5" xfId="45975" xr:uid="{B3DEDC7B-3F66-4221-9908-F830228B549D}"/>
    <cellStyle name="Millares 24 2 2 4 6" xfId="52579" xr:uid="{C9D53B1E-94E5-4FFB-ADB3-9800DB7A6F52}"/>
    <cellStyle name="Millares 24 2 2 5" xfId="3645" xr:uid="{9E1FCB35-C298-40CB-9F61-2BEB4C567439}"/>
    <cellStyle name="Millares 24 2 2 5 2" xfId="11911" xr:uid="{631DF267-CF6E-41A3-8668-0773FC206C2B}"/>
    <cellStyle name="Millares 24 2 2 5 2 2" xfId="33414" xr:uid="{8EE9EA7C-6C7D-4BB5-BA61-D9C36B3D90EC}"/>
    <cellStyle name="Millares 24 2 2 5 3" xfId="18546" xr:uid="{CFD926AC-DF1E-4EF9-A4A1-0100745A6D30}"/>
    <cellStyle name="Millares 24 2 2 5 3 2" xfId="40049" xr:uid="{A2C145D2-8A10-4D8C-8885-B9F89956A2CD}"/>
    <cellStyle name="Millares 24 2 2 5 4" xfId="25151" xr:uid="{A2869485-A927-4C25-B680-8BADA2832813}"/>
    <cellStyle name="Millares 24 2 2 5 5" xfId="46654" xr:uid="{581F8E60-1A4C-467E-B221-A7E8275A88C7}"/>
    <cellStyle name="Millares 24 2 2 5 6" xfId="53258" xr:uid="{7987EB6A-0022-43C5-B273-2298A165A472}"/>
    <cellStyle name="Millares 24 2 2 6" xfId="5110" xr:uid="{0C685E98-36B2-4AB6-9F3B-A666F574689C}"/>
    <cellStyle name="Millares 24 2 2 6 2" xfId="13376" xr:uid="{DC5D2626-B58E-49B8-9032-6B0775ABCE52}"/>
    <cellStyle name="Millares 24 2 2 6 2 2" xfId="34879" xr:uid="{6EEB9803-B85F-4459-848A-69F9AE266DCD}"/>
    <cellStyle name="Millares 24 2 2 6 3" xfId="20011" xr:uid="{E597B532-A191-465A-9532-796A41DF344F}"/>
    <cellStyle name="Millares 24 2 2 6 3 2" xfId="41514" xr:uid="{B207BBBA-5AC0-4EDB-A389-DC861CBD1B3C}"/>
    <cellStyle name="Millares 24 2 2 6 4" xfId="26616" xr:uid="{EE9CED7B-9B7A-4783-A3D5-F9B69A7FB319}"/>
    <cellStyle name="Millares 24 2 2 6 5" xfId="48119" xr:uid="{62752AC3-89E5-43CF-BA49-AF5C01CF5EBB}"/>
    <cellStyle name="Millares 24 2 2 6 6" xfId="54723" xr:uid="{81937B59-2E29-46DF-99E7-18B5D648E5CC}"/>
    <cellStyle name="Millares 24 2 2 7" xfId="5784" xr:uid="{6B1C567C-DA88-4E65-9D22-E420D0555DD6}"/>
    <cellStyle name="Millares 24 2 2 7 2" xfId="14050" xr:uid="{9756EA43-7457-4C40-8CE6-327692D6B2BE}"/>
    <cellStyle name="Millares 24 2 2 7 2 2" xfId="35553" xr:uid="{9262DC97-B826-42BF-B430-E60A73EEF367}"/>
    <cellStyle name="Millares 24 2 2 7 3" xfId="20685" xr:uid="{B03DD526-47E3-4E8E-82AE-A4A4548EF210}"/>
    <cellStyle name="Millares 24 2 2 7 3 2" xfId="42188" xr:uid="{5AE2A8FD-2B61-445E-A426-0A565C684FBC}"/>
    <cellStyle name="Millares 24 2 2 7 4" xfId="27290" xr:uid="{688B7219-25B7-4044-99E5-39A323D4481D}"/>
    <cellStyle name="Millares 24 2 2 7 5" xfId="48793" xr:uid="{9789F0B4-78CC-40B3-A8B0-E30F351A7E81}"/>
    <cellStyle name="Millares 24 2 2 7 6" xfId="55397" xr:uid="{74555543-C39D-4F88-84D5-E453627A8366}"/>
    <cellStyle name="Millares 24 2 2 8" xfId="7425" xr:uid="{3D398210-DF51-4FE1-827A-888145A5277F}"/>
    <cellStyle name="Millares 24 2 2 8 2" xfId="28928" xr:uid="{356E8014-2700-4BD5-8429-0566322282F3}"/>
    <cellStyle name="Millares 24 2 2 9" xfId="9082" xr:uid="{66D6E483-C5C2-4B98-8093-403137643FA2}"/>
    <cellStyle name="Millares 24 2 2 9 2" xfId="30585" xr:uid="{0DD85B75-393A-4AD0-99F4-33048731B2AE}"/>
    <cellStyle name="Millares 24 2 3" xfId="1086" xr:uid="{BB7B3AE6-E14F-4F17-8046-D964CD72F420}"/>
    <cellStyle name="Millares 24 2 3 2" xfId="3915" xr:uid="{68AF507C-3FF5-41A1-9F3B-C15847501B06}"/>
    <cellStyle name="Millares 24 2 3 2 2" xfId="12181" xr:uid="{76AE9240-06B1-4517-94E4-21C98E5A6F08}"/>
    <cellStyle name="Millares 24 2 3 2 2 2" xfId="33684" xr:uid="{E590D2C5-C9B9-4886-81D3-DBE77A9161BB}"/>
    <cellStyle name="Millares 24 2 3 2 3" xfId="18816" xr:uid="{9E9D196B-5223-4722-8946-E401E5B8E35C}"/>
    <cellStyle name="Millares 24 2 3 2 3 2" xfId="40319" xr:uid="{FAC3391A-A7DE-452A-92B8-A1982C2CDEEB}"/>
    <cellStyle name="Millares 24 2 3 2 4" xfId="25421" xr:uid="{D3A57E93-3A26-4B51-A1FB-3C0F1D9F39CB}"/>
    <cellStyle name="Millares 24 2 3 2 5" xfId="46924" xr:uid="{1DE1F073-087A-4100-8A6D-612F54584125}"/>
    <cellStyle name="Millares 24 2 3 2 6" xfId="53528" xr:uid="{973B38C0-55A0-4A94-B06C-F36EDDBE1F0E}"/>
    <cellStyle name="Millares 24 2 3 3" xfId="6054" xr:uid="{C5140567-7F0F-4E3D-890F-2393364E5217}"/>
    <cellStyle name="Millares 24 2 3 3 2" xfId="14320" xr:uid="{C9E3FAC7-1ECA-472E-A2B5-AD07E1B3DD03}"/>
    <cellStyle name="Millares 24 2 3 3 2 2" xfId="35823" xr:uid="{035C27C3-EDB4-4287-A71C-B8108459FEAF}"/>
    <cellStyle name="Millares 24 2 3 3 3" xfId="20955" xr:uid="{F71AFD1F-1285-4158-A750-6C3DCF748272}"/>
    <cellStyle name="Millares 24 2 3 3 3 2" xfId="42458" xr:uid="{EB66CFF9-6862-48D0-B132-951BDEB62C2B}"/>
    <cellStyle name="Millares 24 2 3 3 4" xfId="27560" xr:uid="{7D948135-2712-4439-938B-2F4A8A78154D}"/>
    <cellStyle name="Millares 24 2 3 3 5" xfId="49063" xr:uid="{EF9E7603-C69B-4E6A-9688-38AEBABEDE43}"/>
    <cellStyle name="Millares 24 2 3 3 6" xfId="55667" xr:uid="{77CF3490-D7B8-400B-8119-DC1F2CA6E020}"/>
    <cellStyle name="Millares 24 2 3 4" xfId="7695" xr:uid="{F529599A-78B3-4A89-99B1-DFD08FCFB42D}"/>
    <cellStyle name="Millares 24 2 3 4 2" xfId="29198" xr:uid="{9AA69158-1D77-465B-A80A-5E0E25811CC8}"/>
    <cellStyle name="Millares 24 2 3 5" xfId="9352" xr:uid="{49268AF0-B511-4213-B603-834E8965EEA7}"/>
    <cellStyle name="Millares 24 2 3 5 2" xfId="30855" xr:uid="{CC31623D-0BBB-40F0-AD4B-D5BC100982DA}"/>
    <cellStyle name="Millares 24 2 3 6" xfId="15987" xr:uid="{B9087BF8-46F2-4CDE-8FA3-A43911C4A7D4}"/>
    <cellStyle name="Millares 24 2 3 6 2" xfId="37490" xr:uid="{82DCA241-B099-4C3A-B089-380CFD2ECF91}"/>
    <cellStyle name="Millares 24 2 3 7" xfId="22592" xr:uid="{610C8B40-7144-428D-8494-F2CD37FE80C1}"/>
    <cellStyle name="Millares 24 2 3 8" xfId="44095" xr:uid="{6C7B2A2C-8435-47D5-94F6-5FC0093F12FA}"/>
    <cellStyle name="Millares 24 2 3 9" xfId="50699" xr:uid="{31DBBF72-6C1B-4E8D-B671-8C0D118BB4EC}"/>
    <cellStyle name="Millares 24 2 4" xfId="1482" xr:uid="{6C381EF8-E995-4374-B81E-F84167EA07C9}"/>
    <cellStyle name="Millares 24 2 4 2" xfId="4311" xr:uid="{B1AD384B-011F-40D5-952F-D28E9603BAA9}"/>
    <cellStyle name="Millares 24 2 4 2 2" xfId="12577" xr:uid="{6768AA3C-F26F-479F-943A-194D26D94BF9}"/>
    <cellStyle name="Millares 24 2 4 2 2 2" xfId="34080" xr:uid="{2EB740BC-7F04-4947-9549-B08DEC102EBA}"/>
    <cellStyle name="Millares 24 2 4 2 3" xfId="19212" xr:uid="{49BE11B8-4157-4833-B1ED-71847E159E61}"/>
    <cellStyle name="Millares 24 2 4 2 3 2" xfId="40715" xr:uid="{5C243DEF-7A84-474C-8E12-085774CC8166}"/>
    <cellStyle name="Millares 24 2 4 2 4" xfId="25817" xr:uid="{02EAA28F-109D-4D0C-8688-D428AE62E31A}"/>
    <cellStyle name="Millares 24 2 4 2 5" xfId="47320" xr:uid="{5E063092-9F1C-4A24-8358-3D2AEB789274}"/>
    <cellStyle name="Millares 24 2 4 2 6" xfId="53924" xr:uid="{57A13066-0A72-4A52-998A-74457BEC870F}"/>
    <cellStyle name="Millares 24 2 4 3" xfId="6450" xr:uid="{ABC30E78-2A5E-4836-BF9C-C829F252E9B3}"/>
    <cellStyle name="Millares 24 2 4 3 2" xfId="14716" xr:uid="{10FEDF0C-860C-46CE-8E11-BE56C3F0E307}"/>
    <cellStyle name="Millares 24 2 4 3 2 2" xfId="36219" xr:uid="{42EE49DB-F756-42D6-9AD2-D81CBDC03EEE}"/>
    <cellStyle name="Millares 24 2 4 3 3" xfId="21351" xr:uid="{0E045F79-2B0A-4A22-9A44-FF3EDF53442C}"/>
    <cellStyle name="Millares 24 2 4 3 3 2" xfId="42854" xr:uid="{A587D550-33AD-4DE0-8013-AA5D3F16BCD1}"/>
    <cellStyle name="Millares 24 2 4 3 4" xfId="27956" xr:uid="{FD81D1F5-1E9E-4C69-9054-9881912AF81D}"/>
    <cellStyle name="Millares 24 2 4 3 5" xfId="49459" xr:uid="{B67D0FE9-B956-43EC-9833-324CF9864E17}"/>
    <cellStyle name="Millares 24 2 4 3 6" xfId="56063" xr:uid="{C33C51BE-F92C-4FA8-949B-2538ACB417C8}"/>
    <cellStyle name="Millares 24 2 4 4" xfId="8091" xr:uid="{8288F546-47B0-4E31-BDA5-B039A73A728E}"/>
    <cellStyle name="Millares 24 2 4 4 2" xfId="29594" xr:uid="{C54E440B-D31E-4C03-8659-EE70F03F4717}"/>
    <cellStyle name="Millares 24 2 4 5" xfId="9748" xr:uid="{D94D9691-0D76-4681-BD90-EFBA9CA78F93}"/>
    <cellStyle name="Millares 24 2 4 5 2" xfId="31251" xr:uid="{540E265F-5363-462A-B9D3-A1CA084BA19E}"/>
    <cellStyle name="Millares 24 2 4 6" xfId="16383" xr:uid="{28117AC7-4BB4-447E-9336-E6D519163CCC}"/>
    <cellStyle name="Millares 24 2 4 6 2" xfId="37886" xr:uid="{745DBEE7-DE84-45E7-BC02-79754C59CCA0}"/>
    <cellStyle name="Millares 24 2 4 7" xfId="22988" xr:uid="{E61679B0-5193-45CC-AFEC-5CD37900EA49}"/>
    <cellStyle name="Millares 24 2 4 8" xfId="44491" xr:uid="{21AEDC8A-3C9D-4012-9DE4-2D97EF4995B8}"/>
    <cellStyle name="Millares 24 2 4 9" xfId="51095" xr:uid="{699A9025-5C32-4575-81EA-7BC50EA58CE7}"/>
    <cellStyle name="Millares 24 2 5" xfId="2169" xr:uid="{1D2E8FDE-2051-4C46-8A6E-009DE034826A}"/>
    <cellStyle name="Millares 24 2 5 2" xfId="10435" xr:uid="{B2891D6A-CE8E-4D8F-BB7A-9E3C4401D02A}"/>
    <cellStyle name="Millares 24 2 5 2 2" xfId="31938" xr:uid="{0B1064D1-4BC6-48C6-83FA-E43F90B2AF23}"/>
    <cellStyle name="Millares 24 2 5 3" xfId="17070" xr:uid="{44CB5B5E-DD1E-4741-A9FD-FF0AA8451BB9}"/>
    <cellStyle name="Millares 24 2 5 3 2" xfId="38573" xr:uid="{B19C4486-A6EE-44F7-B6E7-570121B15990}"/>
    <cellStyle name="Millares 24 2 5 4" xfId="23675" xr:uid="{1E6A58D9-545D-4BF1-808B-7A7707CE47C9}"/>
    <cellStyle name="Millares 24 2 5 5" xfId="45178" xr:uid="{BD7F1FCE-76B2-4F3A-B8B8-E01D5FA1C5C7}"/>
    <cellStyle name="Millares 24 2 5 6" xfId="51782" xr:uid="{3BEB392F-0167-4A7E-8FEF-F527CE4F3B1F}"/>
    <cellStyle name="Millares 24 2 6" xfId="2716" xr:uid="{96CC3297-EAB3-4ECE-A858-B8B81B34B871}"/>
    <cellStyle name="Millares 24 2 6 2" xfId="10982" xr:uid="{40A4BA9E-0E64-4F8B-B3BA-8363A936EF73}"/>
    <cellStyle name="Millares 24 2 6 2 2" xfId="32485" xr:uid="{33A8060E-3809-45D4-85CE-7886D5360C5F}"/>
    <cellStyle name="Millares 24 2 6 3" xfId="17617" xr:uid="{1D619576-D318-4F08-8E69-8A361FCC632A}"/>
    <cellStyle name="Millares 24 2 6 3 2" xfId="39120" xr:uid="{972FFFAA-DB87-43AF-9D95-C118D7480B80}"/>
    <cellStyle name="Millares 24 2 6 4" xfId="24222" xr:uid="{AE620BE5-2A58-4AE0-B411-EB7688ABBE0E}"/>
    <cellStyle name="Millares 24 2 6 5" xfId="45725" xr:uid="{7CA70A2F-87CD-4ADD-8702-3CFD9E4ABD87}"/>
    <cellStyle name="Millares 24 2 6 6" xfId="52329" xr:uid="{9E02A30A-CDBC-4D8D-B808-2F789FAD383D}"/>
    <cellStyle name="Millares 24 2 7" xfId="3365" xr:uid="{9CC324E4-7AC5-47A3-B45A-A29888307854}"/>
    <cellStyle name="Millares 24 2 7 2" xfId="11631" xr:uid="{B1C94911-77C0-43FE-B1D3-D16D1FD3BC01}"/>
    <cellStyle name="Millares 24 2 7 2 2" xfId="33134" xr:uid="{EF9998B6-B98C-4B2D-92B4-2A0AD98453BC}"/>
    <cellStyle name="Millares 24 2 7 3" xfId="18266" xr:uid="{8C93433A-D22C-44C9-9664-7CDC9055DEFE}"/>
    <cellStyle name="Millares 24 2 7 3 2" xfId="39769" xr:uid="{BA06619F-6A84-44DD-AC5B-1896346365D6}"/>
    <cellStyle name="Millares 24 2 7 4" xfId="24871" xr:uid="{CB319559-E38E-41AA-B3C6-DDF2B7A9AB09}"/>
    <cellStyle name="Millares 24 2 7 5" xfId="46374" xr:uid="{714D2959-9117-402A-9A9A-6A10AEABA1CC}"/>
    <cellStyle name="Millares 24 2 7 6" xfId="52978" xr:uid="{B5240A08-151C-425C-8AB2-2FC54E343D30}"/>
    <cellStyle name="Millares 24 2 8" xfId="4860" xr:uid="{9616DDEA-4B3A-4011-A211-D067D61B294D}"/>
    <cellStyle name="Millares 24 2 8 2" xfId="13126" xr:uid="{AB48E49E-3AF2-4E6D-B75A-36E22403936C}"/>
    <cellStyle name="Millares 24 2 8 2 2" xfId="34629" xr:uid="{E28843AF-5085-4E19-95BF-BF7FF10C43AA}"/>
    <cellStyle name="Millares 24 2 8 3" xfId="19761" xr:uid="{C9F52796-68CA-47B3-BCE9-86B3722A5078}"/>
    <cellStyle name="Millares 24 2 8 3 2" xfId="41264" xr:uid="{CE21DCD7-A5D4-4BE8-9696-B327D1486004}"/>
    <cellStyle name="Millares 24 2 8 4" xfId="26366" xr:uid="{40905943-936B-4B70-8FED-3D5BDD642F0A}"/>
    <cellStyle name="Millares 24 2 8 5" xfId="47869" xr:uid="{88440D06-8C99-43CA-B6AA-94A194C1C953}"/>
    <cellStyle name="Millares 24 2 8 6" xfId="54473" xr:uid="{469B8188-50B4-4454-8902-AD5FB4F84467}"/>
    <cellStyle name="Millares 24 2 9" xfId="5504" xr:uid="{300DB432-13C2-464E-930F-A3DFABB87548}"/>
    <cellStyle name="Millares 24 2 9 2" xfId="13770" xr:uid="{FFB702AE-8EEB-4BD9-895A-F04D7E30C724}"/>
    <cellStyle name="Millares 24 2 9 2 2" xfId="35273" xr:uid="{B9A86FE6-25FD-4882-A1D7-9BF3CB638A76}"/>
    <cellStyle name="Millares 24 2 9 3" xfId="20405" xr:uid="{83A99183-0078-4209-8E2E-8068739C3C14}"/>
    <cellStyle name="Millares 24 2 9 3 2" xfId="41908" xr:uid="{B24C8ECE-23F8-409B-A09D-A6612C0E967C}"/>
    <cellStyle name="Millares 24 2 9 4" xfId="27010" xr:uid="{FCEBA991-5AC0-4C00-90D2-0813115D5AE2}"/>
    <cellStyle name="Millares 24 2 9 5" xfId="48513" xr:uid="{B92DD60C-9182-4F83-B257-CEAD0FD2B7A3}"/>
    <cellStyle name="Millares 24 2 9 6" xfId="55117" xr:uid="{EB60768E-09C0-402A-85B5-B2F8DE137C1F}"/>
    <cellStyle name="Millares 24 3" xfId="406" xr:uid="{81F48476-9079-409D-A5F1-6D32423B00F1}"/>
    <cellStyle name="Millares 24 3 10" xfId="15309" xr:uid="{7E874F28-6256-41C4-BAEA-B83E44F00C38}"/>
    <cellStyle name="Millares 24 3 10 2" xfId="36812" xr:uid="{A616C1E3-1233-4E9E-B8AD-F100E1FFD07B}"/>
    <cellStyle name="Millares 24 3 11" xfId="21914" xr:uid="{4C326981-1231-4389-87EA-701D2A3DE85F}"/>
    <cellStyle name="Millares 24 3 12" xfId="43417" xr:uid="{AAA07943-B0F9-491A-96D9-BD8721AA2B24}"/>
    <cellStyle name="Millares 24 3 13" xfId="50021" xr:uid="{51C77457-9ADA-4944-98FB-9B98027474A6}"/>
    <cellStyle name="Millares 24 3 2" xfId="1354" xr:uid="{B5A14C77-E9B0-4CDB-BCC1-342E4C8A12B2}"/>
    <cellStyle name="Millares 24 3 2 2" xfId="4183" xr:uid="{AFA41AAB-3F52-41B4-A1B2-C0369CD2D10F}"/>
    <cellStyle name="Millares 24 3 2 2 2" xfId="12449" xr:uid="{1D60F415-D78A-4DCE-A364-939A0811381C}"/>
    <cellStyle name="Millares 24 3 2 2 2 2" xfId="33952" xr:uid="{1D10A069-1C18-4188-B2D3-2BDD16E5E62F}"/>
    <cellStyle name="Millares 24 3 2 2 3" xfId="19084" xr:uid="{3E653A23-87DF-4C5A-95BA-8DDF311B07B2}"/>
    <cellStyle name="Millares 24 3 2 2 3 2" xfId="40587" xr:uid="{DBC47B2C-9F40-41BF-8E55-C79B7A0312EA}"/>
    <cellStyle name="Millares 24 3 2 2 4" xfId="25689" xr:uid="{9841D763-A8CB-40A0-B1BF-1F5DD32709B2}"/>
    <cellStyle name="Millares 24 3 2 2 5" xfId="47192" xr:uid="{6928CAEC-E140-4940-AC0A-E700730CCF17}"/>
    <cellStyle name="Millares 24 3 2 2 6" xfId="53796" xr:uid="{A4CEA8CD-F8F7-46C2-B045-13E11B01C4C1}"/>
    <cellStyle name="Millares 24 3 2 3" xfId="6322" xr:uid="{2FFD6FBE-6EA3-4196-A829-7A0AC2928C40}"/>
    <cellStyle name="Millares 24 3 2 3 2" xfId="14588" xr:uid="{03525500-A869-4743-9FED-5F42A5AFC562}"/>
    <cellStyle name="Millares 24 3 2 3 2 2" xfId="36091" xr:uid="{0B399E38-0764-4DB7-B31B-E86AF860FCAD}"/>
    <cellStyle name="Millares 24 3 2 3 3" xfId="21223" xr:uid="{83153E05-0F51-43B9-B96B-7AC1CE8DE8BB}"/>
    <cellStyle name="Millares 24 3 2 3 3 2" xfId="42726" xr:uid="{0C421BFB-6123-43CD-AF71-0960B5CD0649}"/>
    <cellStyle name="Millares 24 3 2 3 4" xfId="27828" xr:uid="{892A269B-9732-4375-8B8F-5E43C859B2C8}"/>
    <cellStyle name="Millares 24 3 2 3 5" xfId="49331" xr:uid="{A3429C90-BC9B-4623-8DBF-3AEF9BD0BD7E}"/>
    <cellStyle name="Millares 24 3 2 3 6" xfId="55935" xr:uid="{D483D8CF-A0A1-4BCE-96D4-E421C4B6BB55}"/>
    <cellStyle name="Millares 24 3 2 4" xfId="7963" xr:uid="{32EEA65D-8242-49D7-9EEF-C27B68829D08}"/>
    <cellStyle name="Millares 24 3 2 4 2" xfId="29466" xr:uid="{21500B3F-7E51-4240-AE24-BDA4D4045D76}"/>
    <cellStyle name="Millares 24 3 2 5" xfId="9620" xr:uid="{32E0153F-35A6-4210-879B-236A35B76AD6}"/>
    <cellStyle name="Millares 24 3 2 5 2" xfId="31123" xr:uid="{DC85B6BC-BFA6-4EEC-ABF2-5A4AB2FA7A36}"/>
    <cellStyle name="Millares 24 3 2 6" xfId="16255" xr:uid="{6F4DFB1D-0F7F-4D34-ABFB-0F501BD97A33}"/>
    <cellStyle name="Millares 24 3 2 6 2" xfId="37758" xr:uid="{C1C1E7EC-7BAC-4EC3-B77A-E1C8E177349E}"/>
    <cellStyle name="Millares 24 3 2 7" xfId="22860" xr:uid="{E23FD4BC-DE72-4DE7-9A78-E4E109790EF5}"/>
    <cellStyle name="Millares 24 3 2 8" xfId="44363" xr:uid="{DD9718F2-2E4D-464C-9264-B21DC636CDBA}"/>
    <cellStyle name="Millares 24 3 2 9" xfId="50967" xr:uid="{2A8801E2-F002-47B6-BA05-E02F3BAF1864}"/>
    <cellStyle name="Millares 24 3 3" xfId="2041" xr:uid="{63D70B9F-08CD-4036-BD5F-F5481BAEED85}"/>
    <cellStyle name="Millares 24 3 3 2" xfId="10307" xr:uid="{666A7462-D671-4758-814C-A4B7C40444E0}"/>
    <cellStyle name="Millares 24 3 3 2 2" xfId="31810" xr:uid="{CB062556-1F24-4824-926C-BBEFAA31514A}"/>
    <cellStyle name="Millares 24 3 3 3" xfId="16942" xr:uid="{158FFA63-B63C-4526-AD8C-5AB5408346CA}"/>
    <cellStyle name="Millares 24 3 3 3 2" xfId="38445" xr:uid="{14463123-3D49-4A46-B0B5-97F15252CA23}"/>
    <cellStyle name="Millares 24 3 3 4" xfId="23547" xr:uid="{71FA8A7E-A062-4EC1-90A9-54BDFEED4D75}"/>
    <cellStyle name="Millares 24 3 3 5" xfId="45050" xr:uid="{0B848EE1-5E5A-4C62-A8FC-F7BA28B44C87}"/>
    <cellStyle name="Millares 24 3 3 6" xfId="51654" xr:uid="{19C18846-8DB1-4C29-8268-C42FA4BE4721}"/>
    <cellStyle name="Millares 24 3 4" xfId="2840" xr:uid="{670B2EDD-7E62-4F0A-9383-7C9CC29BFC7B}"/>
    <cellStyle name="Millares 24 3 4 2" xfId="11106" xr:uid="{927A3D9C-8056-46FE-8CF6-D1305E30DFE7}"/>
    <cellStyle name="Millares 24 3 4 2 2" xfId="32609" xr:uid="{AF115324-8494-4410-B6A8-73ED41C9B556}"/>
    <cellStyle name="Millares 24 3 4 3" xfId="17741" xr:uid="{78A3ECA1-7261-4877-B3E3-47EEBD4E2A29}"/>
    <cellStyle name="Millares 24 3 4 3 2" xfId="39244" xr:uid="{DFB337B5-F9F5-477A-961C-9604DA778E30}"/>
    <cellStyle name="Millares 24 3 4 4" xfId="24346" xr:uid="{8E4221DF-1E2D-4A3F-97CF-3F93A12F42EB}"/>
    <cellStyle name="Millares 24 3 4 5" xfId="45849" xr:uid="{60A4CD2E-3BFB-4668-B16D-B389EDE27709}"/>
    <cellStyle name="Millares 24 3 4 6" xfId="52453" xr:uid="{896F1BC8-83F8-4C24-9165-52FA1DAAD519}"/>
    <cellStyle name="Millares 24 3 5" xfId="3237" xr:uid="{E672C88E-0044-4B9F-81A7-B1B3C5E2F361}"/>
    <cellStyle name="Millares 24 3 5 2" xfId="11503" xr:uid="{25A5D21B-6E25-4A79-A86B-2020F1457B0A}"/>
    <cellStyle name="Millares 24 3 5 2 2" xfId="33006" xr:uid="{027E6659-8C53-4761-9006-3EFFF2332298}"/>
    <cellStyle name="Millares 24 3 5 3" xfId="18138" xr:uid="{81B820AC-E203-4BE9-A317-72BC73FC8697}"/>
    <cellStyle name="Millares 24 3 5 3 2" xfId="39641" xr:uid="{B52702B2-84C8-4FD7-8D6C-FA3B692598FC}"/>
    <cellStyle name="Millares 24 3 5 4" xfId="24743" xr:uid="{017C650D-BB72-4BC6-BBE3-4240563EF6A4}"/>
    <cellStyle name="Millares 24 3 5 5" xfId="46246" xr:uid="{EFB78150-E210-4565-85B0-9629E20A26B0}"/>
    <cellStyle name="Millares 24 3 5 6" xfId="52850" xr:uid="{99461C04-9383-499B-9D5B-D646AEE4B75E}"/>
    <cellStyle name="Millares 24 3 6" xfId="4984" xr:uid="{6C9E34B6-E4E7-4459-A1AA-01C3F9813F25}"/>
    <cellStyle name="Millares 24 3 6 2" xfId="13250" xr:uid="{FBB9B744-BDA7-4A77-A501-8D7ADB5F01B2}"/>
    <cellStyle name="Millares 24 3 6 2 2" xfId="34753" xr:uid="{BF27F3E1-477D-472F-A61B-B2999174F2D6}"/>
    <cellStyle name="Millares 24 3 6 3" xfId="19885" xr:uid="{98E53ADB-1699-41C6-88B5-EE0DBC068B5C}"/>
    <cellStyle name="Millares 24 3 6 3 2" xfId="41388" xr:uid="{9810EF59-809D-4B36-BDC9-F17CCFFAF697}"/>
    <cellStyle name="Millares 24 3 6 4" xfId="26490" xr:uid="{47FD8CAD-0C8F-4F96-ACCF-DFD3817A9E15}"/>
    <cellStyle name="Millares 24 3 6 5" xfId="47993" xr:uid="{B8D4EE02-47D0-45D5-A1F6-B4FA3DB45B66}"/>
    <cellStyle name="Millares 24 3 6 6" xfId="54597" xr:uid="{6DA0ED16-AB18-48CB-A84C-4BE3E435F650}"/>
    <cellStyle name="Millares 24 3 7" xfId="5376" xr:uid="{63B9DB9F-543E-4D30-91E1-C8B3C8422C19}"/>
    <cellStyle name="Millares 24 3 7 2" xfId="13642" xr:uid="{E1C8B3F7-D388-4E0D-960A-8E775466F7FC}"/>
    <cellStyle name="Millares 24 3 7 2 2" xfId="35145" xr:uid="{55DA3B68-B742-42FA-9D36-B191EB5D77C9}"/>
    <cellStyle name="Millares 24 3 7 3" xfId="20277" xr:uid="{8027723D-5B54-4812-B863-373B40B156D0}"/>
    <cellStyle name="Millares 24 3 7 3 2" xfId="41780" xr:uid="{014478BE-C8FB-4CF3-8E7F-C855E91ADD90}"/>
    <cellStyle name="Millares 24 3 7 4" xfId="26882" xr:uid="{2557650B-9FFE-4467-8830-C82BB1D9B671}"/>
    <cellStyle name="Millares 24 3 7 5" xfId="48385" xr:uid="{70536A9F-4BE5-4BA5-980C-EE8DF3162C5C}"/>
    <cellStyle name="Millares 24 3 7 6" xfId="54989" xr:uid="{7F00C334-84AF-42F5-9853-123EE8A08716}"/>
    <cellStyle name="Millares 24 3 8" xfId="7017" xr:uid="{29C32521-AC14-4162-BC73-2927D9792122}"/>
    <cellStyle name="Millares 24 3 8 2" xfId="28520" xr:uid="{4946E0D2-6275-4449-B22F-A18E57E83C50}"/>
    <cellStyle name="Millares 24 3 9" xfId="8673" xr:uid="{98956F42-62C3-4B56-8A3D-78C032081012}"/>
    <cellStyle name="Millares 24 3 9 2" xfId="30176" xr:uid="{FDA4B8D2-B2B1-4FB4-BD93-8A93693C3DFE}"/>
    <cellStyle name="Millares 24 4" xfId="690" xr:uid="{2BD680DA-D3BF-4D13-A650-A2B1432409B7}"/>
    <cellStyle name="Millares 24 4 10" xfId="43699" xr:uid="{2933A031-77AC-47E9-8BA7-33923964DF36}"/>
    <cellStyle name="Millares 24 4 11" xfId="50303" xr:uid="{57E0201E-678C-43FE-A255-271BB1669290}"/>
    <cellStyle name="Millares 24 4 2" xfId="1636" xr:uid="{484BFA9F-ED3D-4E24-8FDE-C8A96A624F9A}"/>
    <cellStyle name="Millares 24 4 2 2" xfId="4465" xr:uid="{5EBA4964-5D8C-44DB-AADC-769F807B387F}"/>
    <cellStyle name="Millares 24 4 2 2 2" xfId="12731" xr:uid="{11138FE2-DDBE-4C34-B3B5-96C7FA5793F0}"/>
    <cellStyle name="Millares 24 4 2 2 2 2" xfId="34234" xr:uid="{7F3CE683-9DDE-4EAB-9966-65722DE3E0E1}"/>
    <cellStyle name="Millares 24 4 2 2 3" xfId="19366" xr:uid="{DA03F33B-2B74-4A7C-A719-059802E9F69B}"/>
    <cellStyle name="Millares 24 4 2 2 3 2" xfId="40869" xr:uid="{70477A24-6598-43EE-8FC2-610EBF80D4EB}"/>
    <cellStyle name="Millares 24 4 2 2 4" xfId="25971" xr:uid="{386E8BA0-912D-46A5-B872-FDBBDE15DC40}"/>
    <cellStyle name="Millares 24 4 2 2 5" xfId="47474" xr:uid="{C3CC2FBF-FB4B-487D-BBE8-A859B957E61E}"/>
    <cellStyle name="Millares 24 4 2 2 6" xfId="54078" xr:uid="{CD2058BC-A799-4CE2-B791-9A0C56A71028}"/>
    <cellStyle name="Millares 24 4 2 3" xfId="6604" xr:uid="{1E6242EA-416A-4782-ABC1-F429F51FCE90}"/>
    <cellStyle name="Millares 24 4 2 3 2" xfId="14870" xr:uid="{AD1077D2-EC62-48E3-B165-AC5B80C6E7A9}"/>
    <cellStyle name="Millares 24 4 2 3 2 2" xfId="36373" xr:uid="{AD66771E-4386-4DA2-A04F-4C01723D6C9A}"/>
    <cellStyle name="Millares 24 4 2 3 3" xfId="21505" xr:uid="{2803ADA6-B792-4B87-B597-598D0F3CFC4D}"/>
    <cellStyle name="Millares 24 4 2 3 3 2" xfId="43008" xr:uid="{3C91B2EF-4157-4866-8AFB-29309F6CEB36}"/>
    <cellStyle name="Millares 24 4 2 3 4" xfId="28110" xr:uid="{728D25A4-6AFA-4648-BE2C-B72778DA4B1B}"/>
    <cellStyle name="Millares 24 4 2 3 5" xfId="49613" xr:uid="{BBC9E52C-5705-4DFB-9197-F4F0046BBA13}"/>
    <cellStyle name="Millares 24 4 2 3 6" xfId="56217" xr:uid="{A8D57544-6CC5-40B2-BF79-A70064DEC5AA}"/>
    <cellStyle name="Millares 24 4 2 4" xfId="8245" xr:uid="{69A5998E-1CEA-4924-BD84-3DA118ADB08E}"/>
    <cellStyle name="Millares 24 4 2 4 2" xfId="29748" xr:uid="{EA2A171F-CBF0-4BE7-A6D6-3160F6C58517}"/>
    <cellStyle name="Millares 24 4 2 5" xfId="9902" xr:uid="{7D734AA3-22E7-4D4E-82A6-44AF2E288810}"/>
    <cellStyle name="Millares 24 4 2 5 2" xfId="31405" xr:uid="{0877855B-8FAB-44DE-9AAC-851EC1D723A4}"/>
    <cellStyle name="Millares 24 4 2 6" xfId="16537" xr:uid="{8514F99E-EDAF-4D68-AE53-06FF4B74898F}"/>
    <cellStyle name="Millares 24 4 2 6 2" xfId="38040" xr:uid="{D262521A-59BE-456A-80BF-2A9331599A91}"/>
    <cellStyle name="Millares 24 4 2 7" xfId="23142" xr:uid="{9E815ADC-C5B5-4D6A-B6FE-1FA746C41B20}"/>
    <cellStyle name="Millares 24 4 2 8" xfId="44645" xr:uid="{409CF8E6-B9EB-4F5E-A4B9-909A80F40785}"/>
    <cellStyle name="Millares 24 4 2 9" xfId="51249" xr:uid="{158D363E-49AD-4F50-BB5F-A963E6546EB4}"/>
    <cellStyle name="Millares 24 4 3" xfId="2323" xr:uid="{2065C8F0-E7F3-4650-A378-11AF14016F37}"/>
    <cellStyle name="Millares 24 4 3 2" xfId="10589" xr:uid="{CA514EF6-F381-442D-A5FE-CBDC156EB52B}"/>
    <cellStyle name="Millares 24 4 3 2 2" xfId="32092" xr:uid="{827BEFDA-4C97-4E2B-A55E-C705675CB9AF}"/>
    <cellStyle name="Millares 24 4 3 3" xfId="17224" xr:uid="{DB697F4C-1B40-44C0-900D-C5C61C68735A}"/>
    <cellStyle name="Millares 24 4 3 3 2" xfId="38727" xr:uid="{DB62C5E5-ED20-430D-9972-2C8129E800FE}"/>
    <cellStyle name="Millares 24 4 3 4" xfId="23829" xr:uid="{A21D77D8-115D-46FD-82A8-2572396ACB53}"/>
    <cellStyle name="Millares 24 4 3 5" xfId="45332" xr:uid="{E642D7FD-E52A-4B11-9557-259DD711EF43}"/>
    <cellStyle name="Millares 24 4 3 6" xfId="51936" xr:uid="{58E62A7F-15C2-44D4-93EF-447E0EF14395}"/>
    <cellStyle name="Millares 24 4 4" xfId="3519" xr:uid="{332DAD8F-42D6-4321-BD14-834116CDE051}"/>
    <cellStyle name="Millares 24 4 4 2" xfId="11785" xr:uid="{E012C881-A5F5-4409-86EC-3BD43CADB0F4}"/>
    <cellStyle name="Millares 24 4 4 2 2" xfId="33288" xr:uid="{66859658-9CA2-4FB9-86FD-6B5993A4021A}"/>
    <cellStyle name="Millares 24 4 4 3" xfId="18420" xr:uid="{2A0CB7C0-E8A4-44F2-8B59-BB383BB93C11}"/>
    <cellStyle name="Millares 24 4 4 3 2" xfId="39923" xr:uid="{4460151D-2A05-46BA-A1AF-1BD3187746E3}"/>
    <cellStyle name="Millares 24 4 4 4" xfId="25025" xr:uid="{AE93C748-0759-4DF2-96A5-D07A4CDFABE4}"/>
    <cellStyle name="Millares 24 4 4 5" xfId="46528" xr:uid="{9F7323A9-8036-426E-80CA-5D8F30C2A1D3}"/>
    <cellStyle name="Millares 24 4 4 6" xfId="53132" xr:uid="{BA0026BA-6DE6-4AA6-A718-245DDE8F02EF}"/>
    <cellStyle name="Millares 24 4 5" xfId="5658" xr:uid="{3D203DAE-3165-490C-831B-2F635E443B1B}"/>
    <cellStyle name="Millares 24 4 5 2" xfId="13924" xr:uid="{0564EF08-5969-4900-86E6-A386DF254C2A}"/>
    <cellStyle name="Millares 24 4 5 2 2" xfId="35427" xr:uid="{A64AE7E4-70AA-45B1-9928-D1AA34EA6A7A}"/>
    <cellStyle name="Millares 24 4 5 3" xfId="20559" xr:uid="{4F251C9C-49D9-4899-8027-E957688D3E5F}"/>
    <cellStyle name="Millares 24 4 5 3 2" xfId="42062" xr:uid="{B28BBC10-B31D-4752-81CF-074C201C2C02}"/>
    <cellStyle name="Millares 24 4 5 4" xfId="27164" xr:uid="{194F711C-8C42-4B85-A15A-7568B6B609ED}"/>
    <cellStyle name="Millares 24 4 5 5" xfId="48667" xr:uid="{1A2A825B-1040-4139-A889-B85293FB5089}"/>
    <cellStyle name="Millares 24 4 5 6" xfId="55271" xr:uid="{5C45687A-0682-425D-8DF2-CF0F283E60B1}"/>
    <cellStyle name="Millares 24 4 6" xfId="7299" xr:uid="{57DDFEC0-C37F-4088-9C23-DD7C5A157605}"/>
    <cellStyle name="Millares 24 4 6 2" xfId="28802" xr:uid="{8AE13EE6-D9DE-447D-AFE8-96065959C32C}"/>
    <cellStyle name="Millares 24 4 7" xfId="8956" xr:uid="{CF287661-08C5-4819-9A80-8731DF144342}"/>
    <cellStyle name="Millares 24 4 7 2" xfId="30459" xr:uid="{B5548276-50A8-4CF9-A4A0-B1972852CB52}"/>
    <cellStyle name="Millares 24 4 8" xfId="15591" xr:uid="{E74C4DCC-2CFD-4C71-87ED-B0E5BCFC3814}"/>
    <cellStyle name="Millares 24 4 8 2" xfId="37094" xr:uid="{5276DA4A-E6B2-4810-AA86-74FCBBAF8DC3}"/>
    <cellStyle name="Millares 24 4 9" xfId="22196" xr:uid="{9EF6DDF7-051E-44AC-9B32-D0C82477DAF4}"/>
    <cellStyle name="Millares 24 5" xfId="958" xr:uid="{2DA4269E-0E28-489D-9D19-2ADFC82C275A}"/>
    <cellStyle name="Millares 24 5 2" xfId="3787" xr:uid="{47EFD1C9-7924-4438-B43B-6E730F17DA1F}"/>
    <cellStyle name="Millares 24 5 2 2" xfId="12053" xr:uid="{87E39213-A955-4DCE-95D7-18C83410115D}"/>
    <cellStyle name="Millares 24 5 2 2 2" xfId="33556" xr:uid="{E214F91B-BF40-4AAE-AF2E-8FB06C109461}"/>
    <cellStyle name="Millares 24 5 2 3" xfId="18688" xr:uid="{28D2C7A3-A661-44DF-95D9-4E13E0F53757}"/>
    <cellStyle name="Millares 24 5 2 3 2" xfId="40191" xr:uid="{B68B8EC8-448E-433A-8080-FFEC62576257}"/>
    <cellStyle name="Millares 24 5 2 4" xfId="25293" xr:uid="{9FB25FA3-90D0-45A3-BF1B-10D079F41D9D}"/>
    <cellStyle name="Millares 24 5 2 5" xfId="46796" xr:uid="{A3010EB2-876A-4D1F-920B-C68E576549A7}"/>
    <cellStyle name="Millares 24 5 2 6" xfId="53400" xr:uid="{F5A910BF-1235-4F03-9014-A164EF74EF4B}"/>
    <cellStyle name="Millares 24 5 3" xfId="5926" xr:uid="{3CCEC849-796E-47AB-9A90-CB6C2D6FA4B3}"/>
    <cellStyle name="Millares 24 5 3 2" xfId="14192" xr:uid="{FFC8A536-CE6F-48D5-A842-5C0DD1B82BC3}"/>
    <cellStyle name="Millares 24 5 3 2 2" xfId="35695" xr:uid="{8B01768F-9611-41D0-B968-E2B708D70520}"/>
    <cellStyle name="Millares 24 5 3 3" xfId="20827" xr:uid="{ADEE9239-FC32-418F-947D-BB3C6D899FC9}"/>
    <cellStyle name="Millares 24 5 3 3 2" xfId="42330" xr:uid="{0781E091-9F6B-4278-80D1-59F5670D329A}"/>
    <cellStyle name="Millares 24 5 3 4" xfId="27432" xr:uid="{D973893B-E255-47F8-BCBC-6D618AF016FD}"/>
    <cellStyle name="Millares 24 5 3 5" xfId="48935" xr:uid="{1BAD43E3-70BD-4842-9133-2F92035C3935}"/>
    <cellStyle name="Millares 24 5 3 6" xfId="55539" xr:uid="{715CBDD7-83EB-4037-BA30-32A4395F5FE8}"/>
    <cellStyle name="Millares 24 5 4" xfId="7567" xr:uid="{4783F079-C645-4E99-8063-80E28B44BBC2}"/>
    <cellStyle name="Millares 24 5 4 2" xfId="29070" xr:uid="{02B285DA-D00A-449A-B1CC-5934EFF0A5EF}"/>
    <cellStyle name="Millares 24 5 5" xfId="9224" xr:uid="{E2B24EF3-21C8-4DC3-8147-DA006DB7B011}"/>
    <cellStyle name="Millares 24 5 5 2" xfId="30727" xr:uid="{3B9ABBF2-4441-4071-84D8-7E6BF9BE79C3}"/>
    <cellStyle name="Millares 24 5 6" xfId="15859" xr:uid="{755365CA-AE7A-4219-9121-E45309F28B32}"/>
    <cellStyle name="Millares 24 5 6 2" xfId="37362" xr:uid="{076CC825-F089-4C89-B3CC-A8D4F20D351F}"/>
    <cellStyle name="Millares 24 5 7" xfId="22464" xr:uid="{AE3EDC07-7183-49D3-92C1-EE9E8410D1DD}"/>
    <cellStyle name="Millares 24 5 8" xfId="43967" xr:uid="{B74826E9-8078-4015-A0C9-751A95E3A87A}"/>
    <cellStyle name="Millares 24 5 9" xfId="50571" xr:uid="{88E323D8-ED3D-481E-9F9B-A0CA3D9031D5}"/>
    <cellStyle name="Millares 24 6" xfId="1219" xr:uid="{12A5A09E-F1C1-43CB-AD70-BA315AA749DF}"/>
    <cellStyle name="Millares 24 6 2" xfId="4048" xr:uid="{755F9D48-6EA5-49FF-B7EC-FAE8C70D651A}"/>
    <cellStyle name="Millares 24 6 2 2" xfId="12314" xr:uid="{0207541E-2D99-479B-A128-558416DE2F2E}"/>
    <cellStyle name="Millares 24 6 2 2 2" xfId="33817" xr:uid="{66F506E9-FBA2-47E5-9EE6-2922B082398A}"/>
    <cellStyle name="Millares 24 6 2 3" xfId="18949" xr:uid="{9C660BDE-17E4-4CA6-A145-333DA2BB9F66}"/>
    <cellStyle name="Millares 24 6 2 3 2" xfId="40452" xr:uid="{DA1CDE91-8514-4A24-883F-8AA91B3ECBD7}"/>
    <cellStyle name="Millares 24 6 2 4" xfId="25554" xr:uid="{3CAC1D16-B8B2-43CF-AF95-05090C418F6D}"/>
    <cellStyle name="Millares 24 6 2 5" xfId="47057" xr:uid="{B2CD0B7C-7527-4DD8-BAF1-47CD5756C942}"/>
    <cellStyle name="Millares 24 6 2 6" xfId="53661" xr:uid="{CC1AD98F-C739-4D50-A27B-8F61CD609C24}"/>
    <cellStyle name="Millares 24 6 3" xfId="6187" xr:uid="{E4536D05-3B91-4052-98D3-8CF11D15E5D2}"/>
    <cellStyle name="Millares 24 6 3 2" xfId="14453" xr:uid="{0B674800-52F6-4A96-9325-18977C629158}"/>
    <cellStyle name="Millares 24 6 3 2 2" xfId="35956" xr:uid="{AF76D40E-DF02-44E1-99A0-3EBC274FC2B3}"/>
    <cellStyle name="Millares 24 6 3 3" xfId="21088" xr:uid="{0C3E96A4-D437-4ACC-BD3D-71841D9EE741}"/>
    <cellStyle name="Millares 24 6 3 3 2" xfId="42591" xr:uid="{35940254-30F4-4605-8DE1-46083234982D}"/>
    <cellStyle name="Millares 24 6 3 4" xfId="27693" xr:uid="{7771591E-4C1B-4DC2-99EF-D125D745AE81}"/>
    <cellStyle name="Millares 24 6 3 5" xfId="49196" xr:uid="{C8CD7E1D-0BA6-4161-9417-2400B369D075}"/>
    <cellStyle name="Millares 24 6 3 6" xfId="55800" xr:uid="{173E14C7-F664-4FA3-9C57-46C1A070B78D}"/>
    <cellStyle name="Millares 24 6 4" xfId="7828" xr:uid="{97AEAC24-3E3F-4C53-8D2F-72F93D0E68EB}"/>
    <cellStyle name="Millares 24 6 4 2" xfId="29331" xr:uid="{944125A0-22B5-4A71-B567-C011F82F3E6D}"/>
    <cellStyle name="Millares 24 6 5" xfId="9485" xr:uid="{BAC66D3E-B62B-4E81-9361-1EAA590F3EEB}"/>
    <cellStyle name="Millares 24 6 5 2" xfId="30988" xr:uid="{9ADB8A50-A4D1-4F81-86C6-2E97BE517863}"/>
    <cellStyle name="Millares 24 6 6" xfId="16120" xr:uid="{F87793EE-3967-4A55-8FF7-F62A22298013}"/>
    <cellStyle name="Millares 24 6 6 2" xfId="37623" xr:uid="{CBE1904A-6A7F-459C-910C-E7E9A4BDC2CD}"/>
    <cellStyle name="Millares 24 6 7" xfId="22725" xr:uid="{BFA27265-6567-4DE5-9E1B-402092F4B8A6}"/>
    <cellStyle name="Millares 24 6 8" xfId="44228" xr:uid="{9CCE410D-2716-4113-BA30-D24C463D6E08}"/>
    <cellStyle name="Millares 24 6 9" xfId="50832" xr:uid="{FF41F391-3E0D-4AF9-8281-0FFDB232FDEF}"/>
    <cellStyle name="Millares 24 7" xfId="1907" xr:uid="{ED483B34-940C-4B05-8902-09C6D1991B38}"/>
    <cellStyle name="Millares 24 7 2" xfId="10173" xr:uid="{484FC5C0-1E1B-4E24-85A3-740E0EFE7239}"/>
    <cellStyle name="Millares 24 7 2 2" xfId="31676" xr:uid="{B4E71944-1BAA-4E5B-B090-973216CC3112}"/>
    <cellStyle name="Millares 24 7 3" xfId="16808" xr:uid="{36083AC9-91CA-4621-8C60-AF07F5BAC7E0}"/>
    <cellStyle name="Millares 24 7 3 2" xfId="38311" xr:uid="{9B120261-21C2-4285-93BA-E13BBA63C467}"/>
    <cellStyle name="Millares 24 7 4" xfId="23413" xr:uid="{C630E4E1-DC1C-4F86-964B-8664C8B021D5}"/>
    <cellStyle name="Millares 24 7 5" xfId="44916" xr:uid="{F77BEE55-755B-414E-80CA-6D70F3523EC0}"/>
    <cellStyle name="Millares 24 7 6" xfId="51520" xr:uid="{7279A7EC-13EA-4EF7-BABD-9CF8327E8A31}"/>
    <cellStyle name="Millares 24 8" xfId="2592" xr:uid="{66A93185-62EB-4D1E-ADBF-2C0B36A1C320}"/>
    <cellStyle name="Millares 24 8 2" xfId="10858" xr:uid="{23EBD4B6-3EB6-40C8-8C44-628EA9E913EC}"/>
    <cellStyle name="Millares 24 8 2 2" xfId="32361" xr:uid="{81456B0F-C592-4B75-B111-37905F30341C}"/>
    <cellStyle name="Millares 24 8 3" xfId="17493" xr:uid="{0445B0AF-537A-40BE-8B96-860177E810D9}"/>
    <cellStyle name="Millares 24 8 3 2" xfId="38996" xr:uid="{F40C62B9-B82F-48BC-B8FF-864D58B8BF9B}"/>
    <cellStyle name="Millares 24 8 4" xfId="24098" xr:uid="{A99101A1-EBF5-4C09-852C-95EEC7C6D538}"/>
    <cellStyle name="Millares 24 8 5" xfId="45601" xr:uid="{8A28F91D-D860-4BF8-AAC2-698F4B02CCC4}"/>
    <cellStyle name="Millares 24 8 6" xfId="52205" xr:uid="{604C2BB6-4C1E-4558-84DC-0A9D16BDEFFC}"/>
    <cellStyle name="Millares 24 9" xfId="3103" xr:uid="{5A3DE210-A1F5-4F3A-9902-9BE56D450450}"/>
    <cellStyle name="Millares 24 9 2" xfId="11369" xr:uid="{324FBB00-945E-48C6-99F7-8089FE42F183}"/>
    <cellStyle name="Millares 24 9 2 2" xfId="32872" xr:uid="{7309FBEE-0CAD-4571-B906-BC91584EE82C}"/>
    <cellStyle name="Millares 24 9 3" xfId="18004" xr:uid="{06483CB7-D2E6-44D9-A8B4-268A30585D71}"/>
    <cellStyle name="Millares 24 9 3 2" xfId="39507" xr:uid="{6CE5C94B-C235-4C6A-9B28-3B1F63FBAF0A}"/>
    <cellStyle name="Millares 24 9 4" xfId="24609" xr:uid="{1E9BA015-D312-482A-9D3B-101C3F04B3CB}"/>
    <cellStyle name="Millares 24 9 5" xfId="46112" xr:uid="{74AC6208-03D1-48C3-AF2F-15E629CC2C5D}"/>
    <cellStyle name="Millares 24 9 6" xfId="52716" xr:uid="{C1A2BF58-582C-468D-8AAD-C079460E5FC4}"/>
    <cellStyle name="Millares 25" xfId="225" xr:uid="{FC186717-C064-4D67-856C-907FE11C4EAB}"/>
    <cellStyle name="Millares 25 10" xfId="4744" xr:uid="{9A1A45DC-5B13-484E-80FB-3E17AD8A5062}"/>
    <cellStyle name="Millares 25 10 2" xfId="13010" xr:uid="{43B1D25B-B6A0-48B1-8AC2-6D4B52FC3997}"/>
    <cellStyle name="Millares 25 10 2 2" xfId="34513" xr:uid="{A5D45E2B-6296-4033-9A2D-636DF0C0E6AA}"/>
    <cellStyle name="Millares 25 10 3" xfId="19645" xr:uid="{7220AD4B-575F-4634-B95A-EE3DEC01B158}"/>
    <cellStyle name="Millares 25 10 3 2" xfId="41148" xr:uid="{347F2A5F-DB55-4E85-9C3A-76F8EB23D1CE}"/>
    <cellStyle name="Millares 25 10 4" xfId="26250" xr:uid="{960F0F82-0773-4BD2-8860-AB22D5B7ACF0}"/>
    <cellStyle name="Millares 25 10 5" xfId="47753" xr:uid="{11A703E1-6B05-4BDC-8939-36F07177988B}"/>
    <cellStyle name="Millares 25 10 6" xfId="54357" xr:uid="{EC8F9DF1-C05A-47E5-8BBB-A2889DA4C7E8}"/>
    <cellStyle name="Millares 25 11" xfId="5247" xr:uid="{80378ECC-7DD5-44A1-9F7B-1817C27A10A5}"/>
    <cellStyle name="Millares 25 11 2" xfId="13513" xr:uid="{0E5F2B41-8998-47C2-B61E-A8664348E352}"/>
    <cellStyle name="Millares 25 11 2 2" xfId="35016" xr:uid="{A5140A96-A196-4FD9-AF4E-B32213A4068C}"/>
    <cellStyle name="Millares 25 11 3" xfId="20148" xr:uid="{E8E465A4-36A8-4794-A2F0-16D8FF96BFD6}"/>
    <cellStyle name="Millares 25 11 3 2" xfId="41651" xr:uid="{7B5F2597-FF77-4656-9ED7-8D6E11893C18}"/>
    <cellStyle name="Millares 25 11 4" xfId="26753" xr:uid="{AF485F66-9903-46B2-86AD-53120295FBF0}"/>
    <cellStyle name="Millares 25 11 5" xfId="48256" xr:uid="{BBDFC299-BBAF-4D01-947D-3DFA75EC7325}"/>
    <cellStyle name="Millares 25 11 6" xfId="54860" xr:uid="{F9236029-4AA5-4C61-8A62-F07D37C2201F}"/>
    <cellStyle name="Millares 25 12" xfId="6888" xr:uid="{073D137B-EE9C-4238-9116-5FEE6719B23C}"/>
    <cellStyle name="Millares 25 12 2" xfId="28391" xr:uid="{1C30FE76-794F-4947-BCA2-E3C0D0BDBE4F}"/>
    <cellStyle name="Millares 25 13" xfId="8542" xr:uid="{5FCBFA78-02E5-44C1-B7F7-2F5D359C1151}"/>
    <cellStyle name="Millares 25 13 2" xfId="30045" xr:uid="{39D70993-91B4-4964-A57D-3BD1083D0BAF}"/>
    <cellStyle name="Millares 25 14" xfId="15181" xr:uid="{D84A020C-D81E-49F5-A027-00B5AF5E2CDA}"/>
    <cellStyle name="Millares 25 14 2" xfId="36684" xr:uid="{400AFECB-2E64-4685-A6FD-80D5D54E2334}"/>
    <cellStyle name="Millares 25 15" xfId="21786" xr:uid="{469F3F09-DFF3-46C8-99F1-1494B8BC84DE}"/>
    <cellStyle name="Millares 25 16" xfId="43289" xr:uid="{0BD05F1D-EC94-4DA3-B990-09E59B3A5CA6}"/>
    <cellStyle name="Millares 25 17" xfId="49893" xr:uid="{BE50D0C4-DA60-4AFE-80B5-8C4CB5EE1349}"/>
    <cellStyle name="Millares 25 2" xfId="540" xr:uid="{965262E0-347C-4A34-B714-66C3C5D103EE}"/>
    <cellStyle name="Millares 25 2 10" xfId="7151" xr:uid="{93D9004B-98B7-40A4-9413-29703C808164}"/>
    <cellStyle name="Millares 25 2 10 2" xfId="28654" xr:uid="{CE11C8D2-E5B4-4355-A4E1-0F33B64331A9}"/>
    <cellStyle name="Millares 25 2 11" xfId="8807" xr:uid="{104B8F70-9A9F-416B-89E3-4F3BAFA4D3E6}"/>
    <cellStyle name="Millares 25 2 11 2" xfId="30310" xr:uid="{605ADE68-EA1F-4F7F-9432-4EF223E1AED3}"/>
    <cellStyle name="Millares 25 2 12" xfId="15443" xr:uid="{431F08E1-F423-481F-B9B2-71762610B296}"/>
    <cellStyle name="Millares 25 2 12 2" xfId="36946" xr:uid="{92374380-7659-4E42-A46C-CF5BD996583D}"/>
    <cellStyle name="Millares 25 2 13" xfId="22048" xr:uid="{D045E4E2-48CF-41FD-B653-66C48CA03D66}"/>
    <cellStyle name="Millares 25 2 14" xfId="43551" xr:uid="{087CDC14-1B96-420A-B571-F8C960C9D812}"/>
    <cellStyle name="Millares 25 2 15" xfId="50155" xr:uid="{C2D05E1B-7142-452F-9E95-56A540CEBA45}"/>
    <cellStyle name="Millares 25 2 2" xfId="822" xr:uid="{FA4D6BFF-18AC-42FB-925B-97D60CDF0BA0}"/>
    <cellStyle name="Millares 25 2 2 10" xfId="15723" xr:uid="{E3C032AD-952D-4225-8CF8-09A27E1B0F50}"/>
    <cellStyle name="Millares 25 2 2 10 2" xfId="37226" xr:uid="{1676633F-C419-401A-A7D7-AE704D36F88B}"/>
    <cellStyle name="Millares 25 2 2 11" xfId="22328" xr:uid="{FF557E33-932A-4B34-AA89-76D141B15607}"/>
    <cellStyle name="Millares 25 2 2 12" xfId="43831" xr:uid="{919A1F69-7805-44BB-A08E-6A49902913E7}"/>
    <cellStyle name="Millares 25 2 2 13" xfId="50435" xr:uid="{C66DE76A-EE44-414E-939E-7A23071FC297}"/>
    <cellStyle name="Millares 25 2 2 2" xfId="1768" xr:uid="{6C4883CF-9219-4EEA-9F0E-1232BF8091B1}"/>
    <cellStyle name="Millares 25 2 2 2 2" xfId="4597" xr:uid="{EA532A72-AB93-4ECC-99CB-D19F7B5162F0}"/>
    <cellStyle name="Millares 25 2 2 2 2 2" xfId="12863" xr:uid="{C656922A-31FF-40C0-B210-91EF3C83B1D2}"/>
    <cellStyle name="Millares 25 2 2 2 2 2 2" xfId="34366" xr:uid="{B1723778-2750-4A90-83B1-40488529E620}"/>
    <cellStyle name="Millares 25 2 2 2 2 3" xfId="19498" xr:uid="{8F8B1D56-3400-44A3-8B00-584CE43B6F7E}"/>
    <cellStyle name="Millares 25 2 2 2 2 3 2" xfId="41001" xr:uid="{BBCCEEE8-E4ED-4E5A-8DE4-D4535A998EAB}"/>
    <cellStyle name="Millares 25 2 2 2 2 4" xfId="26103" xr:uid="{38B8D4F0-C8A3-428B-9488-D840896D9317}"/>
    <cellStyle name="Millares 25 2 2 2 2 5" xfId="47606" xr:uid="{40B9A8A0-DC33-45D3-AFC6-5600F58D1E7F}"/>
    <cellStyle name="Millares 25 2 2 2 2 6" xfId="54210" xr:uid="{1596DFEB-4765-45BF-99EF-A49BD5E11EF4}"/>
    <cellStyle name="Millares 25 2 2 2 3" xfId="6736" xr:uid="{849999F0-A4C5-4D2F-BFBE-9F622B811A50}"/>
    <cellStyle name="Millares 25 2 2 2 3 2" xfId="15002" xr:uid="{F0F36438-239C-466C-B5DB-D5B13090298E}"/>
    <cellStyle name="Millares 25 2 2 2 3 2 2" xfId="36505" xr:uid="{8E4A16C9-1217-4A50-A763-862D2E2C1411}"/>
    <cellStyle name="Millares 25 2 2 2 3 3" xfId="21637" xr:uid="{ABC1B56E-44BF-4286-AA17-422C606EFEC4}"/>
    <cellStyle name="Millares 25 2 2 2 3 3 2" xfId="43140" xr:uid="{B1E71E8B-C988-4072-8910-43924DD282BA}"/>
    <cellStyle name="Millares 25 2 2 2 3 4" xfId="28242" xr:uid="{3B2E583D-8CE6-4A05-ABD6-C397C2B084A1}"/>
    <cellStyle name="Millares 25 2 2 2 3 5" xfId="49745" xr:uid="{538AEDB5-200B-493E-A257-FCE44276F6B7}"/>
    <cellStyle name="Millares 25 2 2 2 3 6" xfId="56349" xr:uid="{C59CB95D-591E-4BE0-BB70-1E957597101B}"/>
    <cellStyle name="Millares 25 2 2 2 4" xfId="8377" xr:uid="{56650A9C-91C0-4A21-AF5A-067B9B77356C}"/>
    <cellStyle name="Millares 25 2 2 2 4 2" xfId="29880" xr:uid="{7E079D7D-E525-4E20-A59A-0E6FFBCA6991}"/>
    <cellStyle name="Millares 25 2 2 2 5" xfId="10034" xr:uid="{DD4D3410-CD34-481E-B124-90C368DA3D2B}"/>
    <cellStyle name="Millares 25 2 2 2 5 2" xfId="31537" xr:uid="{A28F04A8-CA38-4A00-993A-676A77013C23}"/>
    <cellStyle name="Millares 25 2 2 2 6" xfId="16669" xr:uid="{5EEDC254-5F1B-40C2-96DD-35FBC1BC4684}"/>
    <cellStyle name="Millares 25 2 2 2 6 2" xfId="38172" xr:uid="{B10B5F02-4DB7-4166-BFEF-D47DE2F93573}"/>
    <cellStyle name="Millares 25 2 2 2 7" xfId="23274" xr:uid="{3D8ADE9B-224A-4FCE-869C-D04C5A034F4C}"/>
    <cellStyle name="Millares 25 2 2 2 8" xfId="44777" xr:uid="{57A7A6B9-F6B6-4530-816A-A1BBC6FCABAA}"/>
    <cellStyle name="Millares 25 2 2 2 9" xfId="51381" xr:uid="{EB63CB83-61C8-4F2F-B9A3-36E58B3FAC13}"/>
    <cellStyle name="Millares 25 2 2 3" xfId="2455" xr:uid="{30BC239F-39AE-49F8-9667-8761681BC0A3}"/>
    <cellStyle name="Millares 25 2 2 3 2" xfId="10721" xr:uid="{B6125F19-9460-4B3B-9316-4EC1900F92F4}"/>
    <cellStyle name="Millares 25 2 2 3 2 2" xfId="32224" xr:uid="{11CBD30B-938D-4184-AAD8-737DA93A95F4}"/>
    <cellStyle name="Millares 25 2 2 3 3" xfId="17356" xr:uid="{1635332F-8894-49DF-A0CD-1DC722B2BC11}"/>
    <cellStyle name="Millares 25 2 2 3 3 2" xfId="38859" xr:uid="{BEDEDDDB-576C-4259-82B4-29841ABDB87A}"/>
    <cellStyle name="Millares 25 2 2 3 4" xfId="23961" xr:uid="{3693545C-344A-4BBB-BD4B-9EDE9672242E}"/>
    <cellStyle name="Millares 25 2 2 3 5" xfId="45464" xr:uid="{03A3969B-CC7F-449F-80FD-68221B34B21B}"/>
    <cellStyle name="Millares 25 2 2 3 6" xfId="52068" xr:uid="{FC32B39E-BEF5-4945-8C1E-5A700065ECCA}"/>
    <cellStyle name="Millares 25 2 2 4" xfId="2972" xr:uid="{F47757E4-6B6A-46DA-90DF-0406E80F5F3B}"/>
    <cellStyle name="Millares 25 2 2 4 2" xfId="11238" xr:uid="{E8DD1C8B-F8E1-434F-A39D-E0DEF4570CFA}"/>
    <cellStyle name="Millares 25 2 2 4 2 2" xfId="32741" xr:uid="{5AAAF895-EC1F-413D-BDB8-97F76144B9C2}"/>
    <cellStyle name="Millares 25 2 2 4 3" xfId="17873" xr:uid="{5B619EAF-92ED-455C-8A78-C3B5503A394A}"/>
    <cellStyle name="Millares 25 2 2 4 3 2" xfId="39376" xr:uid="{D836DC69-D0AA-4ADE-8473-E70BD25A8DE7}"/>
    <cellStyle name="Millares 25 2 2 4 4" xfId="24478" xr:uid="{900815B5-55AF-4F89-83FB-A74628A2883A}"/>
    <cellStyle name="Millares 25 2 2 4 5" xfId="45981" xr:uid="{A46501D6-92D6-4E80-B414-E54D2F07F336}"/>
    <cellStyle name="Millares 25 2 2 4 6" xfId="52585" xr:uid="{8A3547BD-86B4-4D4B-B009-0C724079C6D9}"/>
    <cellStyle name="Millares 25 2 2 5" xfId="3651" xr:uid="{A44684E4-59EA-4691-A5D3-5A7B3F411DB6}"/>
    <cellStyle name="Millares 25 2 2 5 2" xfId="11917" xr:uid="{675EDE61-A2F8-48E5-9666-52106FA819A8}"/>
    <cellStyle name="Millares 25 2 2 5 2 2" xfId="33420" xr:uid="{AD643813-0DC1-4A97-882C-6C9C8E094921}"/>
    <cellStyle name="Millares 25 2 2 5 3" xfId="18552" xr:uid="{545B38F5-9C83-46A1-9446-AA030429DAC5}"/>
    <cellStyle name="Millares 25 2 2 5 3 2" xfId="40055" xr:uid="{2D9E7058-0288-4563-821E-B292DA7C3C3F}"/>
    <cellStyle name="Millares 25 2 2 5 4" xfId="25157" xr:uid="{72361C98-92AA-4601-A88E-83293F94BB46}"/>
    <cellStyle name="Millares 25 2 2 5 5" xfId="46660" xr:uid="{4CAB007E-219E-4684-A9F3-7FFFBA2CB004}"/>
    <cellStyle name="Millares 25 2 2 5 6" xfId="53264" xr:uid="{8884BE84-2903-4A4D-B9BD-FED409DF35B7}"/>
    <cellStyle name="Millares 25 2 2 6" xfId="5116" xr:uid="{A003C3CC-5EE2-44E4-901A-B272184C8B1A}"/>
    <cellStyle name="Millares 25 2 2 6 2" xfId="13382" xr:uid="{D9EC3C44-3A2C-4A7B-B46C-E2F6CC004883}"/>
    <cellStyle name="Millares 25 2 2 6 2 2" xfId="34885" xr:uid="{D30CADA4-C31C-428F-B552-5FD0B3FA0B11}"/>
    <cellStyle name="Millares 25 2 2 6 3" xfId="20017" xr:uid="{00A8A222-8835-4320-904E-5000F2C832C6}"/>
    <cellStyle name="Millares 25 2 2 6 3 2" xfId="41520" xr:uid="{A2833901-F70A-43CF-A6FA-F969D0A557EE}"/>
    <cellStyle name="Millares 25 2 2 6 4" xfId="26622" xr:uid="{88D0A4D2-18C4-46DA-A32A-D6455328B87B}"/>
    <cellStyle name="Millares 25 2 2 6 5" xfId="48125" xr:uid="{BD252AC8-E3F7-4427-85C9-6A1A20E4D715}"/>
    <cellStyle name="Millares 25 2 2 6 6" xfId="54729" xr:uid="{116C4403-24CD-4DB4-AD82-A92DB18B7D13}"/>
    <cellStyle name="Millares 25 2 2 7" xfId="5790" xr:uid="{A883F086-C135-4195-9D5B-1752EEC73B16}"/>
    <cellStyle name="Millares 25 2 2 7 2" xfId="14056" xr:uid="{5AE9B169-2C8E-4A89-A677-4C72C3B9FDFC}"/>
    <cellStyle name="Millares 25 2 2 7 2 2" xfId="35559" xr:uid="{9FAAFB0A-3D55-4E4D-90AA-7B1D20A5EDA6}"/>
    <cellStyle name="Millares 25 2 2 7 3" xfId="20691" xr:uid="{7364B489-9FA0-4B26-9626-40E88BFF7879}"/>
    <cellStyle name="Millares 25 2 2 7 3 2" xfId="42194" xr:uid="{BB940D9F-C68F-4739-8AF4-17480758CD33}"/>
    <cellStyle name="Millares 25 2 2 7 4" xfId="27296" xr:uid="{EB1A40DC-9067-44EA-B4F4-84EE1664EF2C}"/>
    <cellStyle name="Millares 25 2 2 7 5" xfId="48799" xr:uid="{C325870A-2EDB-4741-924F-6652CF350929}"/>
    <cellStyle name="Millares 25 2 2 7 6" xfId="55403" xr:uid="{5C9918BC-86AF-40B8-B3E7-62D153D81CE5}"/>
    <cellStyle name="Millares 25 2 2 8" xfId="7431" xr:uid="{65D65E47-D1CE-4B3B-A43A-E8A484AB9E9C}"/>
    <cellStyle name="Millares 25 2 2 8 2" xfId="28934" xr:uid="{E377E4D7-A0B2-42AD-AC76-4B34B000563D}"/>
    <cellStyle name="Millares 25 2 2 9" xfId="9088" xr:uid="{FFB7FA6E-1950-4CA0-A2AD-32B38885903C}"/>
    <cellStyle name="Millares 25 2 2 9 2" xfId="30591" xr:uid="{054146C0-E37E-4CA5-8786-E815C004EB5C}"/>
    <cellStyle name="Millares 25 2 3" xfId="1092" xr:uid="{2C7A0DC5-0FBF-4F0A-A0E4-8D4D03FE1506}"/>
    <cellStyle name="Millares 25 2 3 2" xfId="3921" xr:uid="{63A6AD69-4F12-4DC0-ACCE-24E438703B79}"/>
    <cellStyle name="Millares 25 2 3 2 2" xfId="12187" xr:uid="{34ADB375-6188-481B-9A47-CA68D87DCD96}"/>
    <cellStyle name="Millares 25 2 3 2 2 2" xfId="33690" xr:uid="{BE6C45A0-8B3F-449D-A808-5C7B02C9861C}"/>
    <cellStyle name="Millares 25 2 3 2 3" xfId="18822" xr:uid="{F6E13AD5-D37E-4F44-8BCC-A4226A390276}"/>
    <cellStyle name="Millares 25 2 3 2 3 2" xfId="40325" xr:uid="{3473CBA6-23D1-43AD-AF56-C62165051822}"/>
    <cellStyle name="Millares 25 2 3 2 4" xfId="25427" xr:uid="{6866F42A-8882-40E2-8B20-925F17A759A1}"/>
    <cellStyle name="Millares 25 2 3 2 5" xfId="46930" xr:uid="{81461026-F097-4E84-A0CF-2BD748579638}"/>
    <cellStyle name="Millares 25 2 3 2 6" xfId="53534" xr:uid="{98D02D93-F23A-4FBA-AD6E-DD99EE2B16A3}"/>
    <cellStyle name="Millares 25 2 3 3" xfId="6060" xr:uid="{2CECA5F1-96B0-4027-A3BD-3360C55563AC}"/>
    <cellStyle name="Millares 25 2 3 3 2" xfId="14326" xr:uid="{059F2D66-8C62-4847-A4A5-E9EC6219A88C}"/>
    <cellStyle name="Millares 25 2 3 3 2 2" xfId="35829" xr:uid="{B7755642-B403-4397-9461-610D5C55181F}"/>
    <cellStyle name="Millares 25 2 3 3 3" xfId="20961" xr:uid="{1019334E-F0E1-4668-85E4-AB443048DF80}"/>
    <cellStyle name="Millares 25 2 3 3 3 2" xfId="42464" xr:uid="{E14B6DF2-6AFA-4AEE-AB77-24933AEC3D64}"/>
    <cellStyle name="Millares 25 2 3 3 4" xfId="27566" xr:uid="{28C5E868-6CDF-4F08-A6C6-2F9B1515FA39}"/>
    <cellStyle name="Millares 25 2 3 3 5" xfId="49069" xr:uid="{BA052662-4DCD-4F42-A49C-3A30AEBC7C87}"/>
    <cellStyle name="Millares 25 2 3 3 6" xfId="55673" xr:uid="{46E03B1F-552A-4852-BEA1-54F35ED234C0}"/>
    <cellStyle name="Millares 25 2 3 4" xfId="7701" xr:uid="{8D0AF7B9-ED4F-40D0-B2C7-BC7942DA2E3A}"/>
    <cellStyle name="Millares 25 2 3 4 2" xfId="29204" xr:uid="{A500EDB5-C109-4E5C-821A-63C6E496335B}"/>
    <cellStyle name="Millares 25 2 3 5" xfId="9358" xr:uid="{D87938E8-CBFD-46A3-B56B-9E59B0E19A08}"/>
    <cellStyle name="Millares 25 2 3 5 2" xfId="30861" xr:uid="{CA955505-FA6E-4C80-88BA-FC4960F15C29}"/>
    <cellStyle name="Millares 25 2 3 6" xfId="15993" xr:uid="{B6001F92-8EF4-4652-ABF8-8614EBEE5B62}"/>
    <cellStyle name="Millares 25 2 3 6 2" xfId="37496" xr:uid="{2F482D3D-5BF8-4BF8-A6CA-9786A93EBD8A}"/>
    <cellStyle name="Millares 25 2 3 7" xfId="22598" xr:uid="{7ED2B00E-AAB6-482D-8AB1-A8DF5C4DA630}"/>
    <cellStyle name="Millares 25 2 3 8" xfId="44101" xr:uid="{251913D8-AA7E-4156-81AF-1C2621BCA1D1}"/>
    <cellStyle name="Millares 25 2 3 9" xfId="50705" xr:uid="{B9E97287-BB07-408A-9409-6E4072431D0F}"/>
    <cellStyle name="Millares 25 2 4" xfId="1488" xr:uid="{2CC67C64-62A2-4294-BE59-63AC63C028B8}"/>
    <cellStyle name="Millares 25 2 4 2" xfId="4317" xr:uid="{5FF62DEE-F616-42CF-BBE2-E2A1F63C36D4}"/>
    <cellStyle name="Millares 25 2 4 2 2" xfId="12583" xr:uid="{9D4A44C5-E48D-464F-9659-2FBF0D0E56C2}"/>
    <cellStyle name="Millares 25 2 4 2 2 2" xfId="34086" xr:uid="{F383BD00-D1B4-4760-9956-7C7FDA3E6AEA}"/>
    <cellStyle name="Millares 25 2 4 2 3" xfId="19218" xr:uid="{AABBBF85-D614-40FC-B573-4DAEA65F74A7}"/>
    <cellStyle name="Millares 25 2 4 2 3 2" xfId="40721" xr:uid="{FF1ED6B5-C0DA-4679-A851-D6A064BCFDCE}"/>
    <cellStyle name="Millares 25 2 4 2 4" xfId="25823" xr:uid="{12DF57E0-9C47-4109-B951-46CAEF5614C3}"/>
    <cellStyle name="Millares 25 2 4 2 5" xfId="47326" xr:uid="{53D8C9FD-E3ED-4320-99D6-C05D4369B8FB}"/>
    <cellStyle name="Millares 25 2 4 2 6" xfId="53930" xr:uid="{3EB0AAA0-E454-4B2B-BB6B-89258130F0D8}"/>
    <cellStyle name="Millares 25 2 4 3" xfId="6456" xr:uid="{81DE9A6B-BEB5-4588-8117-DE1A2E0E2B7F}"/>
    <cellStyle name="Millares 25 2 4 3 2" xfId="14722" xr:uid="{11F3ACFE-6BB2-4DAF-8D25-1129162D2EE1}"/>
    <cellStyle name="Millares 25 2 4 3 2 2" xfId="36225" xr:uid="{33D6BBB4-3BA3-4A2D-BF6D-BE60A75A3E27}"/>
    <cellStyle name="Millares 25 2 4 3 3" xfId="21357" xr:uid="{BB51972D-945C-46E4-9CC5-046457ABAECC}"/>
    <cellStyle name="Millares 25 2 4 3 3 2" xfId="42860" xr:uid="{B7375764-ABAD-4D3C-927D-E6F96C8814E2}"/>
    <cellStyle name="Millares 25 2 4 3 4" xfId="27962" xr:uid="{E0616A3C-98A1-4767-A780-61FBEAFED754}"/>
    <cellStyle name="Millares 25 2 4 3 5" xfId="49465" xr:uid="{99A07659-2DA6-4B4A-99A6-4B9A3E4FA03C}"/>
    <cellStyle name="Millares 25 2 4 3 6" xfId="56069" xr:uid="{E5D3249E-2EE0-4863-9EC7-88647DD79D08}"/>
    <cellStyle name="Millares 25 2 4 4" xfId="8097" xr:uid="{89743415-CBB0-421C-8F0E-85699D5B6152}"/>
    <cellStyle name="Millares 25 2 4 4 2" xfId="29600" xr:uid="{8F2A7830-75D2-442B-9AA7-177624A27360}"/>
    <cellStyle name="Millares 25 2 4 5" xfId="9754" xr:uid="{75988D6F-347D-4961-8E15-BB75DCB00BD9}"/>
    <cellStyle name="Millares 25 2 4 5 2" xfId="31257" xr:uid="{A2907DF5-76F2-4C60-83EA-8D9DE28D09E3}"/>
    <cellStyle name="Millares 25 2 4 6" xfId="16389" xr:uid="{D64CCFC1-D096-45E8-9EFE-613A7EFB2A0F}"/>
    <cellStyle name="Millares 25 2 4 6 2" xfId="37892" xr:uid="{50036163-2B9E-47BA-BCD9-E7398E022BFC}"/>
    <cellStyle name="Millares 25 2 4 7" xfId="22994" xr:uid="{8F04500F-2B65-4254-BA32-E3CB9E8B6885}"/>
    <cellStyle name="Millares 25 2 4 8" xfId="44497" xr:uid="{479D5036-FA2F-4C4B-991F-3FDB4C24D6BB}"/>
    <cellStyle name="Millares 25 2 4 9" xfId="51101" xr:uid="{73500B18-8A0F-4270-87E8-115C539E49B9}"/>
    <cellStyle name="Millares 25 2 5" xfId="2175" xr:uid="{65D4298D-15AF-4929-BBC7-2A6CBEEB69A7}"/>
    <cellStyle name="Millares 25 2 5 2" xfId="10441" xr:uid="{4B445726-6D3E-4B21-8C32-27FC11CDFF9E}"/>
    <cellStyle name="Millares 25 2 5 2 2" xfId="31944" xr:uid="{7A98623B-6477-4653-9FB7-0E306423491A}"/>
    <cellStyle name="Millares 25 2 5 3" xfId="17076" xr:uid="{1E901648-E4F1-4079-BE26-BACD7F6EC335}"/>
    <cellStyle name="Millares 25 2 5 3 2" xfId="38579" xr:uid="{11875A63-91CF-4E67-91BB-7F14C1256157}"/>
    <cellStyle name="Millares 25 2 5 4" xfId="23681" xr:uid="{D867E97E-F772-4592-94AC-24E27C01D6A1}"/>
    <cellStyle name="Millares 25 2 5 5" xfId="45184" xr:uid="{C80B05C5-27F8-4404-9F27-08B252DD9AEE}"/>
    <cellStyle name="Millares 25 2 5 6" xfId="51788" xr:uid="{F97308BC-6E8D-4343-A382-B5F016A70E53}"/>
    <cellStyle name="Millares 25 2 6" xfId="2722" xr:uid="{BCC2FB3D-17F8-4635-B25D-BCEF94E5ECA3}"/>
    <cellStyle name="Millares 25 2 6 2" xfId="10988" xr:uid="{BE50BD2F-181C-4A1A-99AC-B0E6A377A02F}"/>
    <cellStyle name="Millares 25 2 6 2 2" xfId="32491" xr:uid="{4B5F307C-1E00-47BE-BBD3-441866B8D4D7}"/>
    <cellStyle name="Millares 25 2 6 3" xfId="17623" xr:uid="{287DA7CC-7873-4C1C-A189-AC1BCAF7F279}"/>
    <cellStyle name="Millares 25 2 6 3 2" xfId="39126" xr:uid="{F1F6EC47-36D3-4186-BB85-D296539E30EE}"/>
    <cellStyle name="Millares 25 2 6 4" xfId="24228" xr:uid="{DDE7D766-B434-4C0B-A42E-DECB173A240D}"/>
    <cellStyle name="Millares 25 2 6 5" xfId="45731" xr:uid="{9464E267-13CB-403E-A10C-373D2CDA466C}"/>
    <cellStyle name="Millares 25 2 6 6" xfId="52335" xr:uid="{F448C9C6-6DD3-49EF-B001-D83BED0AC453}"/>
    <cellStyle name="Millares 25 2 7" xfId="3371" xr:uid="{61425D2F-ECE1-4BBF-BA7C-167BAEFA6C64}"/>
    <cellStyle name="Millares 25 2 7 2" xfId="11637" xr:uid="{83E569BE-BE4C-4D12-9AF3-8E48671B4A10}"/>
    <cellStyle name="Millares 25 2 7 2 2" xfId="33140" xr:uid="{418D9424-62E1-4878-BF53-2F44504CA64A}"/>
    <cellStyle name="Millares 25 2 7 3" xfId="18272" xr:uid="{A421EA01-CF33-46E9-9CCF-8F184C6D9ADF}"/>
    <cellStyle name="Millares 25 2 7 3 2" xfId="39775" xr:uid="{AF4FB846-48C0-45D0-8EE7-09D81C889BAC}"/>
    <cellStyle name="Millares 25 2 7 4" xfId="24877" xr:uid="{9BC88FAB-0B3D-4D68-A71E-B07EECB303CA}"/>
    <cellStyle name="Millares 25 2 7 5" xfId="46380" xr:uid="{80A9560D-7514-4952-9E05-0E22ADCC08C0}"/>
    <cellStyle name="Millares 25 2 7 6" xfId="52984" xr:uid="{6B579D82-E9F7-4232-9AAF-6394E0468EEF}"/>
    <cellStyle name="Millares 25 2 8" xfId="4866" xr:uid="{EA9E6E25-4488-4B20-A757-C7FC7F4EC914}"/>
    <cellStyle name="Millares 25 2 8 2" xfId="13132" xr:uid="{9CA0B2CE-B21B-489A-A374-B22B26D76C33}"/>
    <cellStyle name="Millares 25 2 8 2 2" xfId="34635" xr:uid="{973BF3A0-6A94-44C6-AB02-2A1F46265CF8}"/>
    <cellStyle name="Millares 25 2 8 3" xfId="19767" xr:uid="{299A737B-FF40-4448-A89D-65F1C66F3101}"/>
    <cellStyle name="Millares 25 2 8 3 2" xfId="41270" xr:uid="{076A7493-EFAE-4365-AD9D-A34794F8F9E2}"/>
    <cellStyle name="Millares 25 2 8 4" xfId="26372" xr:uid="{8F1584E7-BB02-46FB-A2BC-F8B92613F7C6}"/>
    <cellStyle name="Millares 25 2 8 5" xfId="47875" xr:uid="{F26D1502-CFDA-404B-B255-9118D0DD0D87}"/>
    <cellStyle name="Millares 25 2 8 6" xfId="54479" xr:uid="{C4FAD7D0-28A0-4D71-9C14-FCF91C0FE957}"/>
    <cellStyle name="Millares 25 2 9" xfId="5510" xr:uid="{503C08F8-1D70-43A1-A0F6-2C6514876E0D}"/>
    <cellStyle name="Millares 25 2 9 2" xfId="13776" xr:uid="{B9E68F20-1970-46C2-B5FF-4393A4B3B1C8}"/>
    <cellStyle name="Millares 25 2 9 2 2" xfId="35279" xr:uid="{B003B173-EA79-4100-882C-214712826D8E}"/>
    <cellStyle name="Millares 25 2 9 3" xfId="20411" xr:uid="{9E626CD2-0187-40A3-A3F5-141A7D6AA38C}"/>
    <cellStyle name="Millares 25 2 9 3 2" xfId="41914" xr:uid="{2DBEB65C-D36B-45CD-9478-514C40A47CF6}"/>
    <cellStyle name="Millares 25 2 9 4" xfId="27016" xr:uid="{A5ADCE84-B49A-4C07-9817-928502DBE2A4}"/>
    <cellStyle name="Millares 25 2 9 5" xfId="48519" xr:uid="{0F8FD1DB-0F0C-4312-9EA1-8645D2AD8B44}"/>
    <cellStyle name="Millares 25 2 9 6" xfId="55123" xr:uid="{6CD62571-658D-492F-A8A5-759578C58C84}"/>
    <cellStyle name="Millares 25 3" xfId="412" xr:uid="{25B10326-A36F-4D76-9C81-9491088B723E}"/>
    <cellStyle name="Millares 25 3 10" xfId="15315" xr:uid="{70CA7ECD-8254-40A7-B108-19CD545C3261}"/>
    <cellStyle name="Millares 25 3 10 2" xfId="36818" xr:uid="{830C0916-D54E-4C7D-8491-A5197BF75076}"/>
    <cellStyle name="Millares 25 3 11" xfId="21920" xr:uid="{7EBACE6D-53DE-41AC-825A-D14B948A12CF}"/>
    <cellStyle name="Millares 25 3 12" xfId="43423" xr:uid="{ED995418-53E4-439D-BCE6-8741B055685D}"/>
    <cellStyle name="Millares 25 3 13" xfId="50027" xr:uid="{ACF02B22-8EB1-42C7-ABEF-BAFFFA9A7AEF}"/>
    <cellStyle name="Millares 25 3 2" xfId="1360" xr:uid="{88E08528-889B-4EE2-9733-884D74DB693B}"/>
    <cellStyle name="Millares 25 3 2 2" xfId="4189" xr:uid="{26DD154E-25F1-4868-9D5F-7C89F747CB35}"/>
    <cellStyle name="Millares 25 3 2 2 2" xfId="12455" xr:uid="{5B25C332-93A4-4C0B-BE04-0979171AF48F}"/>
    <cellStyle name="Millares 25 3 2 2 2 2" xfId="33958" xr:uid="{2B3FFAF0-A297-4D73-BD6D-4CAB03EA1EF2}"/>
    <cellStyle name="Millares 25 3 2 2 3" xfId="19090" xr:uid="{00CF03CF-DE72-45F6-A2CE-1026F9161E52}"/>
    <cellStyle name="Millares 25 3 2 2 3 2" xfId="40593" xr:uid="{B444294E-29B9-453E-85AF-CC6FBCFCB0CB}"/>
    <cellStyle name="Millares 25 3 2 2 4" xfId="25695" xr:uid="{FA4995F3-D121-436D-9055-3D31B0EF65A1}"/>
    <cellStyle name="Millares 25 3 2 2 5" xfId="47198" xr:uid="{2F8C3706-7E3F-4408-B961-2822525EF51A}"/>
    <cellStyle name="Millares 25 3 2 2 6" xfId="53802" xr:uid="{AA171BC7-8916-4B1B-81B9-3DE80CBCA9DE}"/>
    <cellStyle name="Millares 25 3 2 3" xfId="6328" xr:uid="{ECE5CB04-BEBB-499F-8B44-F3C5C6C68E6A}"/>
    <cellStyle name="Millares 25 3 2 3 2" xfId="14594" xr:uid="{FB6BF5B0-3792-4B8A-807D-6C2D398E1D99}"/>
    <cellStyle name="Millares 25 3 2 3 2 2" xfId="36097" xr:uid="{F2CC7F25-2508-430C-8218-7D85E04CA51B}"/>
    <cellStyle name="Millares 25 3 2 3 3" xfId="21229" xr:uid="{61E8C844-EA0A-42BA-88CE-1CAE497A907F}"/>
    <cellStyle name="Millares 25 3 2 3 3 2" xfId="42732" xr:uid="{9F27B169-1873-493B-840A-68DAF19A54A3}"/>
    <cellStyle name="Millares 25 3 2 3 4" xfId="27834" xr:uid="{6F615D04-2639-49FF-A6D7-AB074059F774}"/>
    <cellStyle name="Millares 25 3 2 3 5" xfId="49337" xr:uid="{4A8AF777-6757-4E83-A8F5-F8C0AAA781DC}"/>
    <cellStyle name="Millares 25 3 2 3 6" xfId="55941" xr:uid="{BFCD3808-4447-4085-84B7-FE841B9C6BDE}"/>
    <cellStyle name="Millares 25 3 2 4" xfId="7969" xr:uid="{14E8C4E8-F230-4F9E-AB8D-73BC3471C07A}"/>
    <cellStyle name="Millares 25 3 2 4 2" xfId="29472" xr:uid="{588B4166-A966-48B8-AFDB-6E446A589FC7}"/>
    <cellStyle name="Millares 25 3 2 5" xfId="9626" xr:uid="{D113C28F-0BE6-4BCB-ADFA-20A7800D14C0}"/>
    <cellStyle name="Millares 25 3 2 5 2" xfId="31129" xr:uid="{0BC0D130-B6CA-4F14-845B-D21B60966F4D}"/>
    <cellStyle name="Millares 25 3 2 6" xfId="16261" xr:uid="{0696570A-32BC-4E67-A029-89A5694F722E}"/>
    <cellStyle name="Millares 25 3 2 6 2" xfId="37764" xr:uid="{20480F24-D56C-4FFC-A26C-080DD5B046BF}"/>
    <cellStyle name="Millares 25 3 2 7" xfId="22866" xr:uid="{ECBC7DE0-4640-449C-9B00-4630F6AF956F}"/>
    <cellStyle name="Millares 25 3 2 8" xfId="44369" xr:uid="{24497FBB-3E2C-443F-805C-63EAFC49F5BA}"/>
    <cellStyle name="Millares 25 3 2 9" xfId="50973" xr:uid="{41C3E4F8-75B8-48C1-B73B-C61C29694958}"/>
    <cellStyle name="Millares 25 3 3" xfId="2047" xr:uid="{1DB8895D-7677-4351-B741-64329C60E8E3}"/>
    <cellStyle name="Millares 25 3 3 2" xfId="10313" xr:uid="{E281A65B-E4CE-4C0A-ABF7-F493A93EF8ED}"/>
    <cellStyle name="Millares 25 3 3 2 2" xfId="31816" xr:uid="{5CF13142-D6E5-4CB4-A861-C5434BD4116A}"/>
    <cellStyle name="Millares 25 3 3 3" xfId="16948" xr:uid="{60616041-C916-4AF7-B54C-A6A2493B4EA0}"/>
    <cellStyle name="Millares 25 3 3 3 2" xfId="38451" xr:uid="{14C30C06-E39A-4A93-B7E5-126CEE466FD4}"/>
    <cellStyle name="Millares 25 3 3 4" xfId="23553" xr:uid="{EEE50E4D-7502-4783-B814-9F439219D4BE}"/>
    <cellStyle name="Millares 25 3 3 5" xfId="45056" xr:uid="{EAAE8A64-F98F-477B-AE02-75424378B464}"/>
    <cellStyle name="Millares 25 3 3 6" xfId="51660" xr:uid="{FD7AA07C-5864-4A27-B3D9-18647EBEED3E}"/>
    <cellStyle name="Millares 25 3 4" xfId="2846" xr:uid="{4CBB88FD-4EA6-4865-A0FC-22114F73D858}"/>
    <cellStyle name="Millares 25 3 4 2" xfId="11112" xr:uid="{77CC4D9F-328B-4629-A188-FB57D5CD611E}"/>
    <cellStyle name="Millares 25 3 4 2 2" xfId="32615" xr:uid="{FFEBF3E5-B989-4E30-BC84-0FDDE7984945}"/>
    <cellStyle name="Millares 25 3 4 3" xfId="17747" xr:uid="{CE12351D-76D4-41D1-AE18-A12107866163}"/>
    <cellStyle name="Millares 25 3 4 3 2" xfId="39250" xr:uid="{E4D72C9D-2C3D-4303-8FAF-C5EBC9631873}"/>
    <cellStyle name="Millares 25 3 4 4" xfId="24352" xr:uid="{A0302FD2-9A2F-4B7C-AD5F-DAD1B2240BED}"/>
    <cellStyle name="Millares 25 3 4 5" xfId="45855" xr:uid="{983E63BD-83EF-48A5-84A1-8E36D10386CD}"/>
    <cellStyle name="Millares 25 3 4 6" xfId="52459" xr:uid="{43155A6A-8EAC-4DE9-AC49-800A96DDDD5B}"/>
    <cellStyle name="Millares 25 3 5" xfId="3243" xr:uid="{60E3828C-DF26-4730-B46D-3A59CCEA65D8}"/>
    <cellStyle name="Millares 25 3 5 2" xfId="11509" xr:uid="{9A91DEBF-2D04-4D8F-B344-88DE86E8D665}"/>
    <cellStyle name="Millares 25 3 5 2 2" xfId="33012" xr:uid="{2A461121-49CF-404A-94E3-D3F1151DED6D}"/>
    <cellStyle name="Millares 25 3 5 3" xfId="18144" xr:uid="{C20FC2CA-0969-4343-8367-C07B95023BFE}"/>
    <cellStyle name="Millares 25 3 5 3 2" xfId="39647" xr:uid="{7CCA259B-C93A-47C9-9DAC-6CE9118D0992}"/>
    <cellStyle name="Millares 25 3 5 4" xfId="24749" xr:uid="{6ACD5E22-E38C-4512-B7F6-57EC8ED6E026}"/>
    <cellStyle name="Millares 25 3 5 5" xfId="46252" xr:uid="{474D6CEE-75BC-4F41-91D0-563C572DE800}"/>
    <cellStyle name="Millares 25 3 5 6" xfId="52856" xr:uid="{449ED556-1F9D-444B-AAE0-10D8CF7DB426}"/>
    <cellStyle name="Millares 25 3 6" xfId="4990" xr:uid="{F1A94E9C-6CE1-4C49-9DEF-6F14C4973B9E}"/>
    <cellStyle name="Millares 25 3 6 2" xfId="13256" xr:uid="{66C366EE-D6B8-4720-8B9D-583B475F5917}"/>
    <cellStyle name="Millares 25 3 6 2 2" xfId="34759" xr:uid="{ED37E280-4D0E-4DA9-8FF1-5DE4419265BD}"/>
    <cellStyle name="Millares 25 3 6 3" xfId="19891" xr:uid="{2E173B84-8442-400F-978F-B307E6B4D17B}"/>
    <cellStyle name="Millares 25 3 6 3 2" xfId="41394" xr:uid="{80146106-6B40-465A-AB67-C17B935BDC3E}"/>
    <cellStyle name="Millares 25 3 6 4" xfId="26496" xr:uid="{8156E1CB-83C4-43C0-B2AF-AFF2D4BB3C22}"/>
    <cellStyle name="Millares 25 3 6 5" xfId="47999" xr:uid="{1EC3961F-4FE5-4B1D-8E06-38F54D9309A1}"/>
    <cellStyle name="Millares 25 3 6 6" xfId="54603" xr:uid="{EB9CE94F-7898-4D4B-8759-41D947897BB5}"/>
    <cellStyle name="Millares 25 3 7" xfId="5382" xr:uid="{1215EF68-96E4-490C-BE5F-709482CA8328}"/>
    <cellStyle name="Millares 25 3 7 2" xfId="13648" xr:uid="{27CC4E22-7A36-44FD-AC2D-E71F7567393C}"/>
    <cellStyle name="Millares 25 3 7 2 2" xfId="35151" xr:uid="{A069F9F0-D71D-4C88-90E1-CCE98C17E024}"/>
    <cellStyle name="Millares 25 3 7 3" xfId="20283" xr:uid="{C886736E-515D-42A4-825E-A238A76C3987}"/>
    <cellStyle name="Millares 25 3 7 3 2" xfId="41786" xr:uid="{7CF0BD15-5FF4-4C30-AEFE-0853F32D3748}"/>
    <cellStyle name="Millares 25 3 7 4" xfId="26888" xr:uid="{14E6E463-26B6-4D18-80BA-DDAA09E6AD8D}"/>
    <cellStyle name="Millares 25 3 7 5" xfId="48391" xr:uid="{3B229C60-1896-468A-91C7-15EC1D7C9ED5}"/>
    <cellStyle name="Millares 25 3 7 6" xfId="54995" xr:uid="{04B901B6-F9DC-482E-992B-E7D2F21E919D}"/>
    <cellStyle name="Millares 25 3 8" xfId="7023" xr:uid="{AE3E6C4A-5856-4E81-B242-C5AA3ABE1318}"/>
    <cellStyle name="Millares 25 3 8 2" xfId="28526" xr:uid="{1FBC3BBA-E05D-45B4-8322-8C8D99E4E019}"/>
    <cellStyle name="Millares 25 3 9" xfId="8679" xr:uid="{CE968FFE-C284-4806-9049-C200B74AF79A}"/>
    <cellStyle name="Millares 25 3 9 2" xfId="30182" xr:uid="{9B5BE193-F60B-4DF0-A9D8-A0458550F2B6}"/>
    <cellStyle name="Millares 25 4" xfId="696" xr:uid="{2AEF9463-E11B-4D77-B402-AB19C1097395}"/>
    <cellStyle name="Millares 25 4 10" xfId="43705" xr:uid="{49B0AB5D-F1E8-40C2-8C53-C8D0E0D11758}"/>
    <cellStyle name="Millares 25 4 11" xfId="50309" xr:uid="{01A498A6-5489-4EDF-875F-75F848F972D9}"/>
    <cellStyle name="Millares 25 4 2" xfId="1642" xr:uid="{F2D32B7D-1ABA-4CBA-9FA1-7EFC8637FE8C}"/>
    <cellStyle name="Millares 25 4 2 2" xfId="4471" xr:uid="{7E0B06D0-6BF6-4E0E-883C-C1630E18886F}"/>
    <cellStyle name="Millares 25 4 2 2 2" xfId="12737" xr:uid="{3ABCA6CE-8B70-409A-8B61-07F3A03B551B}"/>
    <cellStyle name="Millares 25 4 2 2 2 2" xfId="34240" xr:uid="{A8070AA3-60ED-4324-964B-E7F3A8F618BB}"/>
    <cellStyle name="Millares 25 4 2 2 3" xfId="19372" xr:uid="{BBF04855-2FEF-47FF-BD0E-5650A9D57097}"/>
    <cellStyle name="Millares 25 4 2 2 3 2" xfId="40875" xr:uid="{8D06A350-2443-4164-96F1-DB7A7ADB5EBA}"/>
    <cellStyle name="Millares 25 4 2 2 4" xfId="25977" xr:uid="{606A2525-144E-49F8-80DF-C62AC6D6FCE1}"/>
    <cellStyle name="Millares 25 4 2 2 5" xfId="47480" xr:uid="{3571A158-16BE-4397-B0BD-0C9D5BE37258}"/>
    <cellStyle name="Millares 25 4 2 2 6" xfId="54084" xr:uid="{C253B9AD-2FA5-47F5-BEAD-2B6D39043422}"/>
    <cellStyle name="Millares 25 4 2 3" xfId="6610" xr:uid="{A391D3D4-B369-4AE8-AE8A-42E13C1A1BDA}"/>
    <cellStyle name="Millares 25 4 2 3 2" xfId="14876" xr:uid="{4F4B38D8-7470-4463-90E0-D4CDAA5D6CC5}"/>
    <cellStyle name="Millares 25 4 2 3 2 2" xfId="36379" xr:uid="{729EBD18-FAB2-4768-AA52-23174D38003D}"/>
    <cellStyle name="Millares 25 4 2 3 3" xfId="21511" xr:uid="{E5A9C9E7-C5E3-4AB9-BCF4-77FFFC1DA96E}"/>
    <cellStyle name="Millares 25 4 2 3 3 2" xfId="43014" xr:uid="{8F3D2A6F-5B97-4212-8988-4DC864302EB2}"/>
    <cellStyle name="Millares 25 4 2 3 4" xfId="28116" xr:uid="{36488A74-FA3D-46CB-B332-70D56EDCCB30}"/>
    <cellStyle name="Millares 25 4 2 3 5" xfId="49619" xr:uid="{623F3FB3-E375-44E8-B6F6-0BA8051E4FF0}"/>
    <cellStyle name="Millares 25 4 2 3 6" xfId="56223" xr:uid="{014585A3-A64B-4685-A544-7E8BD054C4B0}"/>
    <cellStyle name="Millares 25 4 2 4" xfId="8251" xr:uid="{45DD2274-9A9C-42C4-983D-B6CDEDAB288B}"/>
    <cellStyle name="Millares 25 4 2 4 2" xfId="29754" xr:uid="{7657F7CA-A716-47B0-8886-FF610FCEE144}"/>
    <cellStyle name="Millares 25 4 2 5" xfId="9908" xr:uid="{ABF5418E-F42A-4AD0-AEFD-247BF8ACA233}"/>
    <cellStyle name="Millares 25 4 2 5 2" xfId="31411" xr:uid="{A5F81F7B-2CCD-4B50-8AF3-05E025FF8D5F}"/>
    <cellStyle name="Millares 25 4 2 6" xfId="16543" xr:uid="{BE16BA7C-0D89-42B4-946C-287A99F65875}"/>
    <cellStyle name="Millares 25 4 2 6 2" xfId="38046" xr:uid="{6782F277-8CEF-4374-A5FF-B34D6B36B290}"/>
    <cellStyle name="Millares 25 4 2 7" xfId="23148" xr:uid="{20E1EEF0-5AD3-4DE9-9635-C49A50C0C22F}"/>
    <cellStyle name="Millares 25 4 2 8" xfId="44651" xr:uid="{D61973F8-F8E7-4413-9AD9-FF5F26559D23}"/>
    <cellStyle name="Millares 25 4 2 9" xfId="51255" xr:uid="{8B8F8E8A-6A00-4A90-A576-BC0C8B1411C2}"/>
    <cellStyle name="Millares 25 4 3" xfId="2329" xr:uid="{9BC15A0D-4EDA-4D31-9E96-4C6292269AF4}"/>
    <cellStyle name="Millares 25 4 3 2" xfId="10595" xr:uid="{19E89161-03D1-4970-8B62-684373E722C3}"/>
    <cellStyle name="Millares 25 4 3 2 2" xfId="32098" xr:uid="{6518979F-8F61-4212-842A-D8F8E1A5D470}"/>
    <cellStyle name="Millares 25 4 3 3" xfId="17230" xr:uid="{9895E84E-4697-4C06-B550-3DEE53BA1F15}"/>
    <cellStyle name="Millares 25 4 3 3 2" xfId="38733" xr:uid="{8402AB61-FFD5-4A48-9312-DC4C1837606B}"/>
    <cellStyle name="Millares 25 4 3 4" xfId="23835" xr:uid="{39ACA944-8923-449E-9919-5B72A9C5080D}"/>
    <cellStyle name="Millares 25 4 3 5" xfId="45338" xr:uid="{9F3263D4-D0B5-4211-B5E7-F83CD6E370D2}"/>
    <cellStyle name="Millares 25 4 3 6" xfId="51942" xr:uid="{839A51CF-0EAC-4AB2-9DFC-00EB939BBD50}"/>
    <cellStyle name="Millares 25 4 4" xfId="3525" xr:uid="{030807C9-AA8C-485C-AF7D-14D8689553D4}"/>
    <cellStyle name="Millares 25 4 4 2" xfId="11791" xr:uid="{69648E83-1673-4359-A32D-F2209FF30AF0}"/>
    <cellStyle name="Millares 25 4 4 2 2" xfId="33294" xr:uid="{2A0C4364-34F4-47A6-958E-F147D70FA4D1}"/>
    <cellStyle name="Millares 25 4 4 3" xfId="18426" xr:uid="{A1DA2848-443A-45C6-85F2-6101C798020E}"/>
    <cellStyle name="Millares 25 4 4 3 2" xfId="39929" xr:uid="{C11F66F7-4C89-4343-90E6-D427BC22674D}"/>
    <cellStyle name="Millares 25 4 4 4" xfId="25031" xr:uid="{A0397B97-B473-458C-90A9-9857B6FC145D}"/>
    <cellStyle name="Millares 25 4 4 5" xfId="46534" xr:uid="{FA66FCD7-D47C-44C4-9EC2-138BCF4BF36A}"/>
    <cellStyle name="Millares 25 4 4 6" xfId="53138" xr:uid="{F0CB98D6-C85A-4062-B1C0-C15318C4A075}"/>
    <cellStyle name="Millares 25 4 5" xfId="5664" xr:uid="{940DB699-B8B9-4969-BD69-FE8E13205ED1}"/>
    <cellStyle name="Millares 25 4 5 2" xfId="13930" xr:uid="{41464A99-5B2B-44B7-8EDF-31F8C5847821}"/>
    <cellStyle name="Millares 25 4 5 2 2" xfId="35433" xr:uid="{5C2F39AB-624F-4722-A085-5BF815B6A77E}"/>
    <cellStyle name="Millares 25 4 5 3" xfId="20565" xr:uid="{FCC61855-17E1-4B64-BD69-58E233618663}"/>
    <cellStyle name="Millares 25 4 5 3 2" xfId="42068" xr:uid="{9AB6D085-C78E-4224-87B7-674C62736DEA}"/>
    <cellStyle name="Millares 25 4 5 4" xfId="27170" xr:uid="{3AE36D9F-75C6-4AEA-B3C4-D5806D4E2C32}"/>
    <cellStyle name="Millares 25 4 5 5" xfId="48673" xr:uid="{0CF49081-B7D0-4AC9-AB2C-C6C9B8F03014}"/>
    <cellStyle name="Millares 25 4 5 6" xfId="55277" xr:uid="{3A11090A-C9BE-4D4E-80FA-91D80835876C}"/>
    <cellStyle name="Millares 25 4 6" xfId="7305" xr:uid="{D14B9B1C-EBAE-4BBF-B69A-F4FB79AC940C}"/>
    <cellStyle name="Millares 25 4 6 2" xfId="28808" xr:uid="{84E8B687-8744-424E-AE24-AFCFEB4DECEA}"/>
    <cellStyle name="Millares 25 4 7" xfId="8962" xr:uid="{D8CFAB98-C2E1-497A-BC5D-9E0068D8E659}"/>
    <cellStyle name="Millares 25 4 7 2" xfId="30465" xr:uid="{9BF75E65-C374-4642-A8D1-59E75B639FBF}"/>
    <cellStyle name="Millares 25 4 8" xfId="15597" xr:uid="{5E7CDCA5-0CFD-4F32-BED7-8BB42F426A4A}"/>
    <cellStyle name="Millares 25 4 8 2" xfId="37100" xr:uid="{546FB7CB-AA2C-4FAD-AC70-1FB3F1A19985}"/>
    <cellStyle name="Millares 25 4 9" xfId="22202" xr:uid="{22B78F59-AB20-480B-8F58-AFCA6FA7095F}"/>
    <cellStyle name="Millares 25 5" xfId="964" xr:uid="{4F6A43DE-335C-46DD-885D-0D285A6B0CEB}"/>
    <cellStyle name="Millares 25 5 2" xfId="3793" xr:uid="{5AE74031-A7EF-4786-BBB4-D9F33CB4AF03}"/>
    <cellStyle name="Millares 25 5 2 2" xfId="12059" xr:uid="{6867067F-1067-4645-8380-C30CD30A685E}"/>
    <cellStyle name="Millares 25 5 2 2 2" xfId="33562" xr:uid="{BF95DC7D-F4D1-4CFD-AB2D-0734027A67E7}"/>
    <cellStyle name="Millares 25 5 2 3" xfId="18694" xr:uid="{8C254EBE-3F95-40A6-AF78-B19D655FC4C2}"/>
    <cellStyle name="Millares 25 5 2 3 2" xfId="40197" xr:uid="{5A7A4C4F-88B7-405D-9FED-04682191F43D}"/>
    <cellStyle name="Millares 25 5 2 4" xfId="25299" xr:uid="{E1EC7666-89D6-4572-A19A-DC4B536EAE84}"/>
    <cellStyle name="Millares 25 5 2 5" xfId="46802" xr:uid="{7147CBB5-1C97-458D-8C7D-749D0DF7F35A}"/>
    <cellStyle name="Millares 25 5 2 6" xfId="53406" xr:uid="{6A070335-567E-42A8-9060-0BDE0290A13A}"/>
    <cellStyle name="Millares 25 5 3" xfId="5932" xr:uid="{47CBFCA7-C813-4FDD-B2A0-73659E388EA0}"/>
    <cellStyle name="Millares 25 5 3 2" xfId="14198" xr:uid="{778845F2-08BD-4753-A372-64313B946F99}"/>
    <cellStyle name="Millares 25 5 3 2 2" xfId="35701" xr:uid="{E712D322-02F8-48AC-8A2C-2F1602DA5B85}"/>
    <cellStyle name="Millares 25 5 3 3" xfId="20833" xr:uid="{921DD6A5-84F8-47BB-87E2-449A824F3B95}"/>
    <cellStyle name="Millares 25 5 3 3 2" xfId="42336" xr:uid="{F4EB4335-6AC0-433E-9616-5AF8E5C16CC4}"/>
    <cellStyle name="Millares 25 5 3 4" xfId="27438" xr:uid="{7143FE7C-78C2-4732-B439-CEB8A78798D7}"/>
    <cellStyle name="Millares 25 5 3 5" xfId="48941" xr:uid="{4134FB33-495F-4A45-B290-D49FF67D14CF}"/>
    <cellStyle name="Millares 25 5 3 6" xfId="55545" xr:uid="{5CF5BE2D-784C-49E6-AE08-36E3010AC846}"/>
    <cellStyle name="Millares 25 5 4" xfId="7573" xr:uid="{78F4DE65-74DF-442B-97DB-7653DA7D2FCF}"/>
    <cellStyle name="Millares 25 5 4 2" xfId="29076" xr:uid="{4C393BEB-6494-4D49-8075-5A8EAC54B040}"/>
    <cellStyle name="Millares 25 5 5" xfId="9230" xr:uid="{D27D1116-8B4F-4EB5-9BFC-B0DD1F8D1188}"/>
    <cellStyle name="Millares 25 5 5 2" xfId="30733" xr:uid="{0E8B496E-9678-4E5B-8DD0-448705E5A082}"/>
    <cellStyle name="Millares 25 5 6" xfId="15865" xr:uid="{29C171E9-A160-4D22-B0E8-0F71C46F3C06}"/>
    <cellStyle name="Millares 25 5 6 2" xfId="37368" xr:uid="{9AB304E1-35CD-4D78-BCD9-66B3E541E346}"/>
    <cellStyle name="Millares 25 5 7" xfId="22470" xr:uid="{F5AA6F68-1A6A-40CD-93AE-B25536472D7E}"/>
    <cellStyle name="Millares 25 5 8" xfId="43973" xr:uid="{300D2FF2-EFAB-4E56-833F-4C06C15DD6F5}"/>
    <cellStyle name="Millares 25 5 9" xfId="50577" xr:uid="{11748581-002D-4745-A65F-020CEE76394C}"/>
    <cellStyle name="Millares 25 6" xfId="1225" xr:uid="{75C6B912-B904-4BC3-A814-5D186883212D}"/>
    <cellStyle name="Millares 25 6 2" xfId="4054" xr:uid="{EA231F4F-CFF1-4DAD-80D3-6BF6BB427647}"/>
    <cellStyle name="Millares 25 6 2 2" xfId="12320" xr:uid="{3844760C-1648-4A46-8622-8303B79E421B}"/>
    <cellStyle name="Millares 25 6 2 2 2" xfId="33823" xr:uid="{F09FCFA2-8489-44FC-9589-56769A12959B}"/>
    <cellStyle name="Millares 25 6 2 3" xfId="18955" xr:uid="{0E9A42D3-87F7-4EBE-A631-617F19F53C05}"/>
    <cellStyle name="Millares 25 6 2 3 2" xfId="40458" xr:uid="{90D6A54E-FCBE-4744-B3A0-964698276F3E}"/>
    <cellStyle name="Millares 25 6 2 4" xfId="25560" xr:uid="{EBA95582-550D-48A2-A83F-F8D58687D22E}"/>
    <cellStyle name="Millares 25 6 2 5" xfId="47063" xr:uid="{0AFE3BC7-4C65-455B-8D61-015B0D6880CE}"/>
    <cellStyle name="Millares 25 6 2 6" xfId="53667" xr:uid="{A2F0593E-9D40-4A6C-87A5-D00CD0B4F57D}"/>
    <cellStyle name="Millares 25 6 3" xfId="6193" xr:uid="{5194E158-B6F9-48CE-8595-4D5BE0629578}"/>
    <cellStyle name="Millares 25 6 3 2" xfId="14459" xr:uid="{A2B7472C-DB23-40F8-9D4C-15E36C7BF01E}"/>
    <cellStyle name="Millares 25 6 3 2 2" xfId="35962" xr:uid="{95D03BF0-43EF-43FA-BBCA-E8FFB742C651}"/>
    <cellStyle name="Millares 25 6 3 3" xfId="21094" xr:uid="{D1C29144-90DF-4E84-A7B6-5E35DE00BA48}"/>
    <cellStyle name="Millares 25 6 3 3 2" xfId="42597" xr:uid="{F9D9BD5D-37E3-4A03-9CDD-9210C9C069C0}"/>
    <cellStyle name="Millares 25 6 3 4" xfId="27699" xr:uid="{520C1D12-2A1B-4403-AF36-7A8B486CC5DB}"/>
    <cellStyle name="Millares 25 6 3 5" xfId="49202" xr:uid="{5C502560-0C1C-4736-A44F-3C13DD66F45D}"/>
    <cellStyle name="Millares 25 6 3 6" xfId="55806" xr:uid="{20DAB935-5BEE-4911-BF1C-157AAD6E3BE3}"/>
    <cellStyle name="Millares 25 6 4" xfId="7834" xr:uid="{02163300-F126-4B74-905C-E82A75B43892}"/>
    <cellStyle name="Millares 25 6 4 2" xfId="29337" xr:uid="{7A4903C7-135A-4561-884A-374E4408133E}"/>
    <cellStyle name="Millares 25 6 5" xfId="9491" xr:uid="{FC865493-CE86-4F96-A6C1-CF7A706AF264}"/>
    <cellStyle name="Millares 25 6 5 2" xfId="30994" xr:uid="{2A1259B9-2A59-434C-AA35-845BC18AAC7A}"/>
    <cellStyle name="Millares 25 6 6" xfId="16126" xr:uid="{5CF5ACE1-0864-4F5F-B741-6D5785EB96DA}"/>
    <cellStyle name="Millares 25 6 6 2" xfId="37629" xr:uid="{9BEAE458-F569-4CD9-B006-3F8A8D9849F5}"/>
    <cellStyle name="Millares 25 6 7" xfId="22731" xr:uid="{F2FF3A80-CF87-4464-88BA-04401B48DDFD}"/>
    <cellStyle name="Millares 25 6 8" xfId="44234" xr:uid="{32DF4C57-E89A-4CCA-AF8F-A422DEE5B7BD}"/>
    <cellStyle name="Millares 25 6 9" xfId="50838" xr:uid="{1E9D10C8-38C9-412F-9BEB-0BBAFD3A10BD}"/>
    <cellStyle name="Millares 25 7" xfId="1913" xr:uid="{C756B663-FE9D-4490-87C6-378452629411}"/>
    <cellStyle name="Millares 25 7 2" xfId="10179" xr:uid="{48F7D87B-739E-419F-B832-533F9735704B}"/>
    <cellStyle name="Millares 25 7 2 2" xfId="31682" xr:uid="{7E08F0CE-80D7-462B-AE6B-10203F2E5274}"/>
    <cellStyle name="Millares 25 7 3" xfId="16814" xr:uid="{FC9C3EC5-2DAB-4F42-AF1A-46F6533E78EF}"/>
    <cellStyle name="Millares 25 7 3 2" xfId="38317" xr:uid="{9E6359D5-5A55-4BF1-8CA3-769434C73C1A}"/>
    <cellStyle name="Millares 25 7 4" xfId="23419" xr:uid="{FCAA3E9F-E098-421B-8CCB-B0249723A25C}"/>
    <cellStyle name="Millares 25 7 5" xfId="44922" xr:uid="{CEE6B87C-117C-480F-8F00-C3F3A8C94D4C}"/>
    <cellStyle name="Millares 25 7 6" xfId="51526" xr:uid="{3172326F-06D6-4F42-8109-F85CC99648EA}"/>
    <cellStyle name="Millares 25 8" xfId="2598" xr:uid="{B6696109-130E-424B-95E9-8C80777F6BEE}"/>
    <cellStyle name="Millares 25 8 2" xfId="10864" xr:uid="{4D172978-38B4-479A-8585-0C46F8B40155}"/>
    <cellStyle name="Millares 25 8 2 2" xfId="32367" xr:uid="{1A8E77D4-E298-4234-8082-D2D2AB3149DB}"/>
    <cellStyle name="Millares 25 8 3" xfId="17499" xr:uid="{A0ECA409-DD0B-4EC8-80FB-C626DF6D8B50}"/>
    <cellStyle name="Millares 25 8 3 2" xfId="39002" xr:uid="{4941DF05-EA60-4160-BB3F-949D29A72FEE}"/>
    <cellStyle name="Millares 25 8 4" xfId="24104" xr:uid="{AB467E47-C4A0-4EA4-A212-4935A55CBFA8}"/>
    <cellStyle name="Millares 25 8 5" xfId="45607" xr:uid="{00FBCCF8-7C08-4DC4-AA9C-9B67BB257CFA}"/>
    <cellStyle name="Millares 25 8 6" xfId="52211" xr:uid="{1B0B8AA2-0F65-41AA-A79A-824CE394BA78}"/>
    <cellStyle name="Millares 25 9" xfId="3109" xr:uid="{A04C024B-B545-48C6-BEEF-2DC352AD63E1}"/>
    <cellStyle name="Millares 25 9 2" xfId="11375" xr:uid="{EEFA125D-5281-4CF6-BBE2-D26F4DFE47D0}"/>
    <cellStyle name="Millares 25 9 2 2" xfId="32878" xr:uid="{6C545B2D-F173-4A61-A420-B023753FBE0D}"/>
    <cellStyle name="Millares 25 9 3" xfId="18010" xr:uid="{0E34A891-FA56-4E48-8EC7-0CEC1AF7C1E6}"/>
    <cellStyle name="Millares 25 9 3 2" xfId="39513" xr:uid="{2F97D052-F396-40B2-93C3-096BF176FBF1}"/>
    <cellStyle name="Millares 25 9 4" xfId="24615" xr:uid="{5028AB59-918B-4618-9636-C450283FFB12}"/>
    <cellStyle name="Millares 25 9 5" xfId="46118" xr:uid="{EAA78D22-567A-4DC4-BA85-EF272BCF95E1}"/>
    <cellStyle name="Millares 25 9 6" xfId="52722" xr:uid="{62DCD600-4291-48C0-B80B-FD350C24D8B8}"/>
    <cellStyle name="Millares 26" xfId="229" xr:uid="{CC73FBB1-7338-47F4-9676-AC03F820B925}"/>
    <cellStyle name="Millares 27" xfId="230" xr:uid="{3558CA86-04BB-481C-A82D-D487B418BBAE}"/>
    <cellStyle name="Millares 28" xfId="228" xr:uid="{F17493F7-EC07-4837-B290-B2C583630E4F}"/>
    <cellStyle name="Millares 29" xfId="231" xr:uid="{34BC8B10-9B63-4BB8-861C-D10DBE4BC1A0}"/>
    <cellStyle name="Millares 3" xfId="97" xr:uid="{C857DD42-6564-4983-9495-1CDB2FF3F5C8}"/>
    <cellStyle name="Millares 3 11" xfId="78" xr:uid="{00000000-0005-0000-0000-00000A000000}"/>
    <cellStyle name="Millares 3 11 2" xfId="126" xr:uid="{A57A6778-3365-4F3C-AEA6-A06252441FEB}"/>
    <cellStyle name="Millares 3 11 2 10" xfId="3029" xr:uid="{5EBDEE96-25EF-4470-BD2A-FCA8A502004E}"/>
    <cellStyle name="Millares 3 11 2 10 2" xfId="11295" xr:uid="{D6E4FCBC-8B2C-4170-B70B-38BAD75C009D}"/>
    <cellStyle name="Millares 3 11 2 10 2 2" xfId="32798" xr:uid="{510611CE-76D3-48DF-87C7-FB2DEBACD46D}"/>
    <cellStyle name="Millares 3 11 2 10 3" xfId="17930" xr:uid="{33F21B57-6E5F-4452-84CB-B268B4E89EDF}"/>
    <cellStyle name="Millares 3 11 2 10 3 2" xfId="39433" xr:uid="{3FFF06DE-E795-4D8A-A19C-206658A9A5BC}"/>
    <cellStyle name="Millares 3 11 2 10 4" xfId="24535" xr:uid="{722875A0-4FD5-4B40-9EA8-6E610BF700F7}"/>
    <cellStyle name="Millares 3 11 2 10 5" xfId="46038" xr:uid="{27ABBBE5-8B97-4D0D-9C7A-8D3987C36136}"/>
    <cellStyle name="Millares 3 11 2 10 6" xfId="52642" xr:uid="{2DFF7E89-BC70-4C57-A2EF-96E101814399}"/>
    <cellStyle name="Millares 3 11 2 11" xfId="4664" xr:uid="{4A5BDD60-01FC-44BE-8B95-EB52CCA8F12F}"/>
    <cellStyle name="Millares 3 11 2 11 2" xfId="12930" xr:uid="{3CB72094-061C-452E-A00C-8B7B08B3961D}"/>
    <cellStyle name="Millares 3 11 2 11 2 2" xfId="34433" xr:uid="{4141BAE6-1091-4248-BA88-315083C61B51}"/>
    <cellStyle name="Millares 3 11 2 11 3" xfId="19565" xr:uid="{D770EAFC-6429-4F16-A662-C262F687FD3B}"/>
    <cellStyle name="Millares 3 11 2 11 3 2" xfId="41068" xr:uid="{69A71EF6-C303-4390-BF54-3A2B5A6C54A8}"/>
    <cellStyle name="Millares 3 11 2 11 4" xfId="26170" xr:uid="{6AFA006B-907C-4EC5-9143-8C629997BEE1}"/>
    <cellStyle name="Millares 3 11 2 11 5" xfId="47673" xr:uid="{E29C13A5-704A-4B40-A116-036E39E4092C}"/>
    <cellStyle name="Millares 3 11 2 11 6" xfId="54277" xr:uid="{7438D990-408D-4D07-A347-98AFA27E119F}"/>
    <cellStyle name="Millares 3 11 2 12" xfId="5167" xr:uid="{EB7AB1A9-7920-4DDA-94F3-B0164C11B219}"/>
    <cellStyle name="Millares 3 11 2 12 2" xfId="13433" xr:uid="{9F7D52A3-F227-44E5-A689-C3BED41513FF}"/>
    <cellStyle name="Millares 3 11 2 12 2 2" xfId="34936" xr:uid="{C87DF881-0EB6-438B-9304-00A26AB3FF50}"/>
    <cellStyle name="Millares 3 11 2 12 3" xfId="20068" xr:uid="{21C9085D-359E-47B9-A482-9DEB0E7B5DAD}"/>
    <cellStyle name="Millares 3 11 2 12 3 2" xfId="41571" xr:uid="{A7504070-1749-4578-B275-B2A9BC8FA4F5}"/>
    <cellStyle name="Millares 3 11 2 12 4" xfId="26673" xr:uid="{63E2FE9A-908E-44D3-A11A-B7901793D4B1}"/>
    <cellStyle name="Millares 3 11 2 12 5" xfId="48176" xr:uid="{93A6DC3C-D5A5-45BD-AE8D-C7464F806C16}"/>
    <cellStyle name="Millares 3 11 2 12 6" xfId="54780" xr:uid="{643BB35C-44E8-4824-8868-029345AD6448}"/>
    <cellStyle name="Millares 3 11 2 13" xfId="6808" xr:uid="{F09B1D67-F12C-4E19-B073-855943C13EFD}"/>
    <cellStyle name="Millares 3 11 2 13 2" xfId="28311" xr:uid="{95465F79-B37D-485C-923E-78C213686BA1}"/>
    <cellStyle name="Millares 3 11 2 14" xfId="8462" xr:uid="{9F20B1B0-EB68-468E-B868-0756C9741D23}"/>
    <cellStyle name="Millares 3 11 2 14 2" xfId="29965" xr:uid="{11BFB5C9-2252-44B5-B531-B0906D6FB975}"/>
    <cellStyle name="Millares 3 11 2 15" xfId="15101" xr:uid="{DFF8EFAE-0F6E-4810-A1A4-4CA9B5D51F6F}"/>
    <cellStyle name="Millares 3 11 2 15 2" xfId="36604" xr:uid="{5E3D6899-12F4-4CA3-9CDB-BCA4C6030035}"/>
    <cellStyle name="Millares 3 11 2 16" xfId="21706" xr:uid="{C5B15CCE-B54E-4649-89B7-1D9D905F5445}"/>
    <cellStyle name="Millares 3 11 2 17" xfId="43209" xr:uid="{8C29E253-A2E7-47A9-B0EB-DD590A6E445E}"/>
    <cellStyle name="Millares 3 11 2 18" xfId="49813" xr:uid="{5B7565FE-F284-44BF-931C-D3A254ED5D50}"/>
    <cellStyle name="Millares 3 11 2 2" xfId="164" xr:uid="{4D89F4EF-CD30-4C2D-AF53-A439CFA9DB42}"/>
    <cellStyle name="Millares 3 11 2 2 10" xfId="4701" xr:uid="{844ADB65-597C-4E03-9076-F687C1831221}"/>
    <cellStyle name="Millares 3 11 2 2 10 2" xfId="12967" xr:uid="{E843E87D-E3C3-400A-B3FD-2A7D82666B44}"/>
    <cellStyle name="Millares 3 11 2 2 10 2 2" xfId="34470" xr:uid="{1F305AB0-6306-44B4-82DF-B05D20D256C9}"/>
    <cellStyle name="Millares 3 11 2 2 10 3" xfId="19602" xr:uid="{3AED2770-DA47-47A8-B5D1-28BCF4CD9BC7}"/>
    <cellStyle name="Millares 3 11 2 2 10 3 2" xfId="41105" xr:uid="{0DC56408-09C1-4A20-A83F-F49EF7A4030F}"/>
    <cellStyle name="Millares 3 11 2 2 10 4" xfId="26207" xr:uid="{7EFAAE94-1461-44FB-9698-4619854DDEAC}"/>
    <cellStyle name="Millares 3 11 2 2 10 5" xfId="47710" xr:uid="{E343D250-4542-4466-9D28-66169F5405C9}"/>
    <cellStyle name="Millares 3 11 2 2 10 6" xfId="54314" xr:uid="{8064DCB8-962A-4A5B-A9C8-47EC532DDBFD}"/>
    <cellStyle name="Millares 3 11 2 2 11" xfId="5204" xr:uid="{2372BFEA-B585-4B0A-90E4-89DC068522A1}"/>
    <cellStyle name="Millares 3 11 2 2 11 2" xfId="13470" xr:uid="{B5CDD339-0BBB-4D10-AE27-B727844805B9}"/>
    <cellStyle name="Millares 3 11 2 2 11 2 2" xfId="34973" xr:uid="{BD0C4BE7-A871-4D1D-AE0F-A08EC61457F3}"/>
    <cellStyle name="Millares 3 11 2 2 11 3" xfId="20105" xr:uid="{30B7C089-0B22-4C50-8EE8-D1B454DC1074}"/>
    <cellStyle name="Millares 3 11 2 2 11 3 2" xfId="41608" xr:uid="{DD89A4FC-7396-435C-861E-65D2066F100C}"/>
    <cellStyle name="Millares 3 11 2 2 11 4" xfId="26710" xr:uid="{1749D7E1-D3F9-4F7E-B559-2AA5775BF47A}"/>
    <cellStyle name="Millares 3 11 2 2 11 5" xfId="48213" xr:uid="{4263776D-72AB-49C0-B025-FD7493782513}"/>
    <cellStyle name="Millares 3 11 2 2 11 6" xfId="54817" xr:uid="{D2740C99-1CA8-4840-A153-5AC5F354939D}"/>
    <cellStyle name="Millares 3 11 2 2 12" xfId="6845" xr:uid="{9E03B9BF-DFC0-4A99-85AB-9C1E52A84706}"/>
    <cellStyle name="Millares 3 11 2 2 12 2" xfId="28348" xr:uid="{70CF0117-943D-49C8-A3EE-105CD874362E}"/>
    <cellStyle name="Millares 3 11 2 2 13" xfId="8499" xr:uid="{2EF322D6-690B-4B6D-A0E1-96A61D261D43}"/>
    <cellStyle name="Millares 3 11 2 2 13 2" xfId="30002" xr:uid="{D2765FE0-1E7F-4F49-A28D-A03D8F2E0846}"/>
    <cellStyle name="Millares 3 11 2 2 14" xfId="15138" xr:uid="{A9A9DB69-6E2A-4479-BE16-4E7E16BA5522}"/>
    <cellStyle name="Millares 3 11 2 2 14 2" xfId="36641" xr:uid="{F8972B51-C3B1-4C5B-82A2-9C234AFCC713}"/>
    <cellStyle name="Millares 3 11 2 2 15" xfId="21743" xr:uid="{46F44EC5-0757-490F-8B99-9F8E22AC78D7}"/>
    <cellStyle name="Millares 3 11 2 2 16" xfId="43246" xr:uid="{E28D852B-8928-4FA1-8DB4-88403E97EE6C}"/>
    <cellStyle name="Millares 3 11 2 2 17" xfId="49850" xr:uid="{11A55315-132B-47C5-B404-5D6AEE2DB0FB}"/>
    <cellStyle name="Millares 3 11 2 2 2" xfId="496" xr:uid="{88B2AD51-4E1E-475F-A484-8C96AB3766B8}"/>
    <cellStyle name="Millares 3 11 2 2 2 10" xfId="7107" xr:uid="{CEC58478-2D8C-4136-AAE4-478198879940}"/>
    <cellStyle name="Millares 3 11 2 2 2 10 2" xfId="28610" xr:uid="{F0B57BA7-BD2D-47FA-B661-D1EF2FA0039C}"/>
    <cellStyle name="Millares 3 11 2 2 2 11" xfId="8763" xr:uid="{9D799320-F539-4FB5-8B80-FC0BBB78AE87}"/>
    <cellStyle name="Millares 3 11 2 2 2 11 2" xfId="30266" xr:uid="{54A0F1FA-0976-425D-B45E-3128F2C040AA}"/>
    <cellStyle name="Millares 3 11 2 2 2 12" xfId="15399" xr:uid="{AA09ACBC-C451-41E5-89C8-3E7CFEC9625C}"/>
    <cellStyle name="Millares 3 11 2 2 2 12 2" xfId="36902" xr:uid="{D67ABB54-89AF-4E87-BAB8-B6B48D8FDA2C}"/>
    <cellStyle name="Millares 3 11 2 2 2 13" xfId="22004" xr:uid="{E33E5497-B5BF-476B-B89B-34DA70C01000}"/>
    <cellStyle name="Millares 3 11 2 2 2 14" xfId="43507" xr:uid="{9803CA0A-2FC1-4468-B36D-7EF14BE51B86}"/>
    <cellStyle name="Millares 3 11 2 2 2 15" xfId="50111" xr:uid="{C6457569-F8A9-4BAA-A169-1518FA9D74E3}"/>
    <cellStyle name="Millares 3 11 2 2 2 2" xfId="778" xr:uid="{4BD4F0E0-58B0-45AA-9A8B-C319D9AE6607}"/>
    <cellStyle name="Millares 3 11 2 2 2 2 10" xfId="15679" xr:uid="{5655F8A7-2069-4A77-9E5A-7E8532648DC2}"/>
    <cellStyle name="Millares 3 11 2 2 2 2 10 2" xfId="37182" xr:uid="{E539D215-1566-4BAA-A7A1-13025D0D6926}"/>
    <cellStyle name="Millares 3 11 2 2 2 2 11" xfId="22284" xr:uid="{33FD2814-2EEE-46E5-BF5B-FA79F990C5F7}"/>
    <cellStyle name="Millares 3 11 2 2 2 2 12" xfId="43787" xr:uid="{FB1316B6-9C80-45F7-AE8E-E767EFEEE12B}"/>
    <cellStyle name="Millares 3 11 2 2 2 2 13" xfId="50391" xr:uid="{2AF64268-979D-4F21-AC58-51267DD409A5}"/>
    <cellStyle name="Millares 3 11 2 2 2 2 2" xfId="1724" xr:uid="{5143BB87-AC66-4A6D-94EC-FBAFE6A8FA8D}"/>
    <cellStyle name="Millares 3 11 2 2 2 2 2 2" xfId="4553" xr:uid="{C6B2D909-BAA1-429E-9D34-72A9C2F07704}"/>
    <cellStyle name="Millares 3 11 2 2 2 2 2 2 2" xfId="12819" xr:uid="{476177F5-BE4D-48AC-97D6-57ED6F2FF9AB}"/>
    <cellStyle name="Millares 3 11 2 2 2 2 2 2 2 2" xfId="34322" xr:uid="{A914DBAD-61EC-41F9-A62B-0DCF468E314A}"/>
    <cellStyle name="Millares 3 11 2 2 2 2 2 2 3" xfId="19454" xr:uid="{A5AB74A6-F0FF-4070-AC23-C45523B280C1}"/>
    <cellStyle name="Millares 3 11 2 2 2 2 2 2 3 2" xfId="40957" xr:uid="{36B2CB62-2D5D-4519-96FD-B7BCBBAA1EE0}"/>
    <cellStyle name="Millares 3 11 2 2 2 2 2 2 4" xfId="26059" xr:uid="{4DED61F2-6A1F-4104-AC8C-821DAC9A9CE0}"/>
    <cellStyle name="Millares 3 11 2 2 2 2 2 2 5" xfId="47562" xr:uid="{51E466E8-1689-4BB9-BE84-0EFCF8EF35E5}"/>
    <cellStyle name="Millares 3 11 2 2 2 2 2 2 6" xfId="54166" xr:uid="{18034429-E069-42F9-AFCD-4628FB9967FE}"/>
    <cellStyle name="Millares 3 11 2 2 2 2 2 3" xfId="6692" xr:uid="{623E52D0-ABF2-41A7-A816-BD4C8D0B4BB5}"/>
    <cellStyle name="Millares 3 11 2 2 2 2 2 3 2" xfId="14958" xr:uid="{9A68D06C-A405-4206-879C-0DEA64C103DD}"/>
    <cellStyle name="Millares 3 11 2 2 2 2 2 3 2 2" xfId="36461" xr:uid="{95754D35-B6E9-42AB-8731-6187DF34765B}"/>
    <cellStyle name="Millares 3 11 2 2 2 2 2 3 3" xfId="21593" xr:uid="{C9488282-82FD-44BB-9E54-ABA98D9F90DD}"/>
    <cellStyle name="Millares 3 11 2 2 2 2 2 3 3 2" xfId="43096" xr:uid="{75D0ADC5-06A8-4CD0-B846-D2CCD62C27F0}"/>
    <cellStyle name="Millares 3 11 2 2 2 2 2 3 4" xfId="28198" xr:uid="{4BA6818E-F8E1-4C46-BD57-49B7089395E0}"/>
    <cellStyle name="Millares 3 11 2 2 2 2 2 3 5" xfId="49701" xr:uid="{0CDBF79C-646A-4EDB-8FA8-6D02275E495C}"/>
    <cellStyle name="Millares 3 11 2 2 2 2 2 3 6" xfId="56305" xr:uid="{95B02D85-BC22-4F31-ACCE-E9C514FD072E}"/>
    <cellStyle name="Millares 3 11 2 2 2 2 2 4" xfId="8333" xr:uid="{3291C23E-90D8-43D4-9770-42C5BAB8400B}"/>
    <cellStyle name="Millares 3 11 2 2 2 2 2 4 2" xfId="29836" xr:uid="{3CFCE109-C1E6-4FEF-94F1-99CE216E8768}"/>
    <cellStyle name="Millares 3 11 2 2 2 2 2 5" xfId="9990" xr:uid="{A14F06A4-4F91-460A-A651-11488C90F634}"/>
    <cellStyle name="Millares 3 11 2 2 2 2 2 5 2" xfId="31493" xr:uid="{D4D68826-547F-4E2A-BDCE-A0AC261511AD}"/>
    <cellStyle name="Millares 3 11 2 2 2 2 2 6" xfId="16625" xr:uid="{1B235DE0-A5F7-4DB3-8706-8F642001257A}"/>
    <cellStyle name="Millares 3 11 2 2 2 2 2 6 2" xfId="38128" xr:uid="{987B93FD-78B8-4059-A078-EE0B5689AB44}"/>
    <cellStyle name="Millares 3 11 2 2 2 2 2 7" xfId="23230" xr:uid="{532208BB-A773-4C43-BB06-D3E97787E227}"/>
    <cellStyle name="Millares 3 11 2 2 2 2 2 8" xfId="44733" xr:uid="{2CA71321-B91C-460B-AEA1-CDEFB7F714BD}"/>
    <cellStyle name="Millares 3 11 2 2 2 2 2 9" xfId="51337" xr:uid="{772144AF-107F-4D42-A21C-9119691BEFE7}"/>
    <cellStyle name="Millares 3 11 2 2 2 2 3" xfId="2411" xr:uid="{6C6F86B8-A26F-4B59-B00A-70F757814F2A}"/>
    <cellStyle name="Millares 3 11 2 2 2 2 3 2" xfId="10677" xr:uid="{7BF27E74-8C6A-4C66-B425-49EC8CAF63C5}"/>
    <cellStyle name="Millares 3 11 2 2 2 2 3 2 2" xfId="32180" xr:uid="{D2EB657E-46B8-4388-B765-6560B05C85C1}"/>
    <cellStyle name="Millares 3 11 2 2 2 2 3 3" xfId="17312" xr:uid="{70FC3DCE-150F-48FC-9D32-0515AA42DC1B}"/>
    <cellStyle name="Millares 3 11 2 2 2 2 3 3 2" xfId="38815" xr:uid="{C72C9C1B-E8A0-40F2-A71B-874134E183C9}"/>
    <cellStyle name="Millares 3 11 2 2 2 2 3 4" xfId="23917" xr:uid="{2F0492CE-FC94-4607-9B88-F80DE665F42F}"/>
    <cellStyle name="Millares 3 11 2 2 2 2 3 5" xfId="45420" xr:uid="{DD0464D3-3645-47E2-8542-202256F7E165}"/>
    <cellStyle name="Millares 3 11 2 2 2 2 3 6" xfId="52024" xr:uid="{05594D77-77BB-4800-86E6-1E44D625A9A6}"/>
    <cellStyle name="Millares 3 11 2 2 2 2 4" xfId="2928" xr:uid="{C7F6A644-9E47-42A6-9E3E-B38577E00E85}"/>
    <cellStyle name="Millares 3 11 2 2 2 2 4 2" xfId="11194" xr:uid="{7ED715F3-300A-47B5-9751-BF87974C7834}"/>
    <cellStyle name="Millares 3 11 2 2 2 2 4 2 2" xfId="32697" xr:uid="{69BEB2F6-DEB7-4A92-8799-FD1C80A2C1AB}"/>
    <cellStyle name="Millares 3 11 2 2 2 2 4 3" xfId="17829" xr:uid="{D8B4A22F-D3AA-4FDC-8B02-3BA8751181CC}"/>
    <cellStyle name="Millares 3 11 2 2 2 2 4 3 2" xfId="39332" xr:uid="{40AB89FC-A930-4464-9F0D-D9D4CF4C899C}"/>
    <cellStyle name="Millares 3 11 2 2 2 2 4 4" xfId="24434" xr:uid="{FB10CC0E-E598-4E15-820C-CB7BC888BFC1}"/>
    <cellStyle name="Millares 3 11 2 2 2 2 4 5" xfId="45937" xr:uid="{901AE51A-8405-4E24-9A2C-FEA08692FABE}"/>
    <cellStyle name="Millares 3 11 2 2 2 2 4 6" xfId="52541" xr:uid="{510461AD-0A4D-4213-AD7A-238BF5DF1AD4}"/>
    <cellStyle name="Millares 3 11 2 2 2 2 5" xfId="3607" xr:uid="{F3712DF7-2584-4883-A0DC-3B8EB0A0EB6D}"/>
    <cellStyle name="Millares 3 11 2 2 2 2 5 2" xfId="11873" xr:uid="{08B6EA67-DB3E-4BF9-B85E-A2E778681508}"/>
    <cellStyle name="Millares 3 11 2 2 2 2 5 2 2" xfId="33376" xr:uid="{021E7BA7-0DCB-4622-A3BC-35909335D297}"/>
    <cellStyle name="Millares 3 11 2 2 2 2 5 3" xfId="18508" xr:uid="{B083D177-114E-4D67-A705-5385B451D757}"/>
    <cellStyle name="Millares 3 11 2 2 2 2 5 3 2" xfId="40011" xr:uid="{2B009D99-CD0D-4D61-A123-10A18062A77F}"/>
    <cellStyle name="Millares 3 11 2 2 2 2 5 4" xfId="25113" xr:uid="{DE0D4F50-E677-4102-8B67-6FC82A84F1F3}"/>
    <cellStyle name="Millares 3 11 2 2 2 2 5 5" xfId="46616" xr:uid="{2CD8A777-FA07-4730-9EE1-F3C6D13F9227}"/>
    <cellStyle name="Millares 3 11 2 2 2 2 5 6" xfId="53220" xr:uid="{6AF2C81E-4C8E-4377-8849-43F1F4338A6F}"/>
    <cellStyle name="Millares 3 11 2 2 2 2 6" xfId="5072" xr:uid="{61CE40B6-EF60-4852-B098-1C73DDEBEAEF}"/>
    <cellStyle name="Millares 3 11 2 2 2 2 6 2" xfId="13338" xr:uid="{D76AC4EB-1057-4A95-830A-AE804EB5F774}"/>
    <cellStyle name="Millares 3 11 2 2 2 2 6 2 2" xfId="34841" xr:uid="{3C690B79-F62C-4CD5-9C9E-A07D1F1B4CB2}"/>
    <cellStyle name="Millares 3 11 2 2 2 2 6 3" xfId="19973" xr:uid="{99D2A770-DD2B-4BAA-9341-6F2E3B5447BD}"/>
    <cellStyle name="Millares 3 11 2 2 2 2 6 3 2" xfId="41476" xr:uid="{B613754F-4622-4807-ADEC-F94C2254F08E}"/>
    <cellStyle name="Millares 3 11 2 2 2 2 6 4" xfId="26578" xr:uid="{6C995700-AEEF-427E-80FF-F05FE53D2A16}"/>
    <cellStyle name="Millares 3 11 2 2 2 2 6 5" xfId="48081" xr:uid="{F13C028D-D087-4627-BE90-5D994B14E442}"/>
    <cellStyle name="Millares 3 11 2 2 2 2 6 6" xfId="54685" xr:uid="{18F21CEB-82E0-411A-A14F-E6249F002347}"/>
    <cellStyle name="Millares 3 11 2 2 2 2 7" xfId="5746" xr:uid="{CCB0C36D-20A4-4629-A79F-5E224757ABF7}"/>
    <cellStyle name="Millares 3 11 2 2 2 2 7 2" xfId="14012" xr:uid="{C39546D8-080C-4382-BAA4-174113BCD7C5}"/>
    <cellStyle name="Millares 3 11 2 2 2 2 7 2 2" xfId="35515" xr:uid="{01CA812C-851E-4BD7-B8FF-C2D530D0EA3E}"/>
    <cellStyle name="Millares 3 11 2 2 2 2 7 3" xfId="20647" xr:uid="{3EDB72E0-2DB4-43E0-8F72-058951D7858E}"/>
    <cellStyle name="Millares 3 11 2 2 2 2 7 3 2" xfId="42150" xr:uid="{40364C1A-331F-4C2B-86DA-3B260804D911}"/>
    <cellStyle name="Millares 3 11 2 2 2 2 7 4" xfId="27252" xr:uid="{9A0BB69E-89A4-4B7B-B192-1C3BD4B0DBAF}"/>
    <cellStyle name="Millares 3 11 2 2 2 2 7 5" xfId="48755" xr:uid="{75833B04-F818-44A4-A543-1BAA74E20D0E}"/>
    <cellStyle name="Millares 3 11 2 2 2 2 7 6" xfId="55359" xr:uid="{99F877A1-9EC9-4EB3-BA94-0FF7405C1176}"/>
    <cellStyle name="Millares 3 11 2 2 2 2 8" xfId="7387" xr:uid="{892D9225-B533-423C-8FC4-B3EFEC61A9E2}"/>
    <cellStyle name="Millares 3 11 2 2 2 2 8 2" xfId="28890" xr:uid="{0B24F644-98F7-4A60-819B-1A5BDD741A68}"/>
    <cellStyle name="Millares 3 11 2 2 2 2 9" xfId="9044" xr:uid="{14A1BA04-9E91-4869-B5DD-FC69AA5ABFBE}"/>
    <cellStyle name="Millares 3 11 2 2 2 2 9 2" xfId="30547" xr:uid="{03E887DE-1263-4178-886F-8E6E77326C34}"/>
    <cellStyle name="Millares 3 11 2 2 2 3" xfId="1048" xr:uid="{EDF62742-E2D2-485A-9B23-5B9938863CF7}"/>
    <cellStyle name="Millares 3 11 2 2 2 3 2" xfId="3877" xr:uid="{A63C13DE-1176-479F-964A-F05545F50EA6}"/>
    <cellStyle name="Millares 3 11 2 2 2 3 2 2" xfId="12143" xr:uid="{F5C516CF-60F8-4431-909F-20E992B24701}"/>
    <cellStyle name="Millares 3 11 2 2 2 3 2 2 2" xfId="33646" xr:uid="{9D1FDE1E-D649-4A8F-9098-AD0A1ED9E91F}"/>
    <cellStyle name="Millares 3 11 2 2 2 3 2 3" xfId="18778" xr:uid="{B765CE1E-3F02-486B-9987-66E22797BCD4}"/>
    <cellStyle name="Millares 3 11 2 2 2 3 2 3 2" xfId="40281" xr:uid="{87642F21-90C1-4800-87ED-BA1E9CD25A7C}"/>
    <cellStyle name="Millares 3 11 2 2 2 3 2 4" xfId="25383" xr:uid="{D1193B9E-32EF-4E4C-896F-C941D9897499}"/>
    <cellStyle name="Millares 3 11 2 2 2 3 2 5" xfId="46886" xr:uid="{4698DCD6-B04A-489C-999D-9C735B609CE1}"/>
    <cellStyle name="Millares 3 11 2 2 2 3 2 6" xfId="53490" xr:uid="{A9A04185-F63B-4067-AD3D-E33DA6CD7086}"/>
    <cellStyle name="Millares 3 11 2 2 2 3 3" xfId="6016" xr:uid="{CBF169D7-9608-4930-B478-41C3569AB55E}"/>
    <cellStyle name="Millares 3 11 2 2 2 3 3 2" xfId="14282" xr:uid="{8F3B49F6-6C81-4331-BEED-B569CF054979}"/>
    <cellStyle name="Millares 3 11 2 2 2 3 3 2 2" xfId="35785" xr:uid="{32DDD431-C9BE-4E7F-B58F-DBD4C93E1697}"/>
    <cellStyle name="Millares 3 11 2 2 2 3 3 3" xfId="20917" xr:uid="{5230251A-7041-48E3-B4A3-F61950D13C6E}"/>
    <cellStyle name="Millares 3 11 2 2 2 3 3 3 2" xfId="42420" xr:uid="{30B8532E-16EF-47AE-8304-6BD9DDC035CB}"/>
    <cellStyle name="Millares 3 11 2 2 2 3 3 4" xfId="27522" xr:uid="{E8E26643-344A-486C-8FFB-9D7ED8172AE0}"/>
    <cellStyle name="Millares 3 11 2 2 2 3 3 5" xfId="49025" xr:uid="{B86F0113-F1C0-4903-8244-5FA014AAA539}"/>
    <cellStyle name="Millares 3 11 2 2 2 3 3 6" xfId="55629" xr:uid="{48A0A09B-4CF4-4D22-856B-F63C51FA2E8F}"/>
    <cellStyle name="Millares 3 11 2 2 2 3 4" xfId="7657" xr:uid="{336CB9D8-7235-4920-8D9E-D3DB2532BE7E}"/>
    <cellStyle name="Millares 3 11 2 2 2 3 4 2" xfId="29160" xr:uid="{07CD5E1A-98E8-438B-8E12-B910B558B450}"/>
    <cellStyle name="Millares 3 11 2 2 2 3 5" xfId="9314" xr:uid="{CC619587-5DEB-4707-9DFE-DFC8192DD0B7}"/>
    <cellStyle name="Millares 3 11 2 2 2 3 5 2" xfId="30817" xr:uid="{9EE6669B-2C32-48F8-9348-49D8FC0B9C58}"/>
    <cellStyle name="Millares 3 11 2 2 2 3 6" xfId="15949" xr:uid="{E2FB8FF0-0D9C-469F-A386-C700B5175CA5}"/>
    <cellStyle name="Millares 3 11 2 2 2 3 6 2" xfId="37452" xr:uid="{25A4C277-7167-4A68-8562-B898C191C603}"/>
    <cellStyle name="Millares 3 11 2 2 2 3 7" xfId="22554" xr:uid="{7FAE6E70-CF46-413C-B0FE-7BD970175D29}"/>
    <cellStyle name="Millares 3 11 2 2 2 3 8" xfId="44057" xr:uid="{C80EA28F-B5CC-472C-9CD6-B0A7F651076B}"/>
    <cellStyle name="Millares 3 11 2 2 2 3 9" xfId="50661" xr:uid="{6DF91FE4-D196-4EBF-9486-876EADF8BF53}"/>
    <cellStyle name="Millares 3 11 2 2 2 4" xfId="1444" xr:uid="{F080EA9C-B8FC-44B8-9C62-EBDBCDC9292D}"/>
    <cellStyle name="Millares 3 11 2 2 2 4 2" xfId="4273" xr:uid="{9EAE2DC0-2F3F-4C88-B98B-DD4072A1D7B4}"/>
    <cellStyle name="Millares 3 11 2 2 2 4 2 2" xfId="12539" xr:uid="{7989CD36-33D8-4241-9590-836E58DAEA1A}"/>
    <cellStyle name="Millares 3 11 2 2 2 4 2 2 2" xfId="34042" xr:uid="{53AE2D85-4B64-4599-9D34-135CD5C9CBB2}"/>
    <cellStyle name="Millares 3 11 2 2 2 4 2 3" xfId="19174" xr:uid="{BA88B8BB-132E-48CC-B59D-B74C5FF581B5}"/>
    <cellStyle name="Millares 3 11 2 2 2 4 2 3 2" xfId="40677" xr:uid="{EDC8E6E5-FE59-482E-9DB6-C7C12709B773}"/>
    <cellStyle name="Millares 3 11 2 2 2 4 2 4" xfId="25779" xr:uid="{D9877FD2-6FBA-429D-BBBF-60F84BB09777}"/>
    <cellStyle name="Millares 3 11 2 2 2 4 2 5" xfId="47282" xr:uid="{FE13F71E-5B70-4759-8F96-E2A05E29DD9D}"/>
    <cellStyle name="Millares 3 11 2 2 2 4 2 6" xfId="53886" xr:uid="{0EA533F2-B7F7-41DE-BA2C-E8023838A281}"/>
    <cellStyle name="Millares 3 11 2 2 2 4 3" xfId="6412" xr:uid="{1C9991C3-7D2F-4DCE-A605-201953A7CF28}"/>
    <cellStyle name="Millares 3 11 2 2 2 4 3 2" xfId="14678" xr:uid="{3C253377-539F-498C-AF64-6DE7A74B9411}"/>
    <cellStyle name="Millares 3 11 2 2 2 4 3 2 2" xfId="36181" xr:uid="{7AFA3F90-6ED0-40E9-A4D9-4898CAEC16F7}"/>
    <cellStyle name="Millares 3 11 2 2 2 4 3 3" xfId="21313" xr:uid="{01C40078-63DB-4BFF-9B34-B735D6A05B63}"/>
    <cellStyle name="Millares 3 11 2 2 2 4 3 3 2" xfId="42816" xr:uid="{0855A9C1-6B96-4A61-90D6-81D13633953F}"/>
    <cellStyle name="Millares 3 11 2 2 2 4 3 4" xfId="27918" xr:uid="{4BFB1D45-7138-4EED-96F8-57C11B0A246C}"/>
    <cellStyle name="Millares 3 11 2 2 2 4 3 5" xfId="49421" xr:uid="{B91A9179-A604-481F-8C5C-E1F3602FEE07}"/>
    <cellStyle name="Millares 3 11 2 2 2 4 3 6" xfId="56025" xr:uid="{597D67D9-2C07-4BC5-B449-0059CC48E142}"/>
    <cellStyle name="Millares 3 11 2 2 2 4 4" xfId="8053" xr:uid="{616CA1D5-7877-47F2-B960-DDA7A76F5AFD}"/>
    <cellStyle name="Millares 3 11 2 2 2 4 4 2" xfId="29556" xr:uid="{44A06195-FA7A-4364-B4E0-65136ADC54D1}"/>
    <cellStyle name="Millares 3 11 2 2 2 4 5" xfId="9710" xr:uid="{25D30818-5642-41FC-B2A2-E34214D6C905}"/>
    <cellStyle name="Millares 3 11 2 2 2 4 5 2" xfId="31213" xr:uid="{70F76170-380D-4E8A-A227-0A24448106B0}"/>
    <cellStyle name="Millares 3 11 2 2 2 4 6" xfId="16345" xr:uid="{8DBED32B-B40D-4FFC-92B2-0CCC75A8A4F8}"/>
    <cellStyle name="Millares 3 11 2 2 2 4 6 2" xfId="37848" xr:uid="{60C236EB-14B4-49D6-9343-6862AE0A0BAB}"/>
    <cellStyle name="Millares 3 11 2 2 2 4 7" xfId="22950" xr:uid="{4E499DBA-0B7D-48F4-B884-92794AC5B149}"/>
    <cellStyle name="Millares 3 11 2 2 2 4 8" xfId="44453" xr:uid="{2A347CCD-50F6-49E4-AE32-47E37443A154}"/>
    <cellStyle name="Millares 3 11 2 2 2 4 9" xfId="51057" xr:uid="{D19E4842-BBDE-462F-AC59-77BDBCA2269E}"/>
    <cellStyle name="Millares 3 11 2 2 2 5" xfId="2131" xr:uid="{688579E8-20CA-4765-A7CC-8ABBD65FDE4D}"/>
    <cellStyle name="Millares 3 11 2 2 2 5 2" xfId="10397" xr:uid="{E7753A8A-CD2F-4D98-9E4F-930A4312E7B3}"/>
    <cellStyle name="Millares 3 11 2 2 2 5 2 2" xfId="31900" xr:uid="{9157DCA4-0BBE-4A05-AC0D-BC163C4980B8}"/>
    <cellStyle name="Millares 3 11 2 2 2 5 3" xfId="17032" xr:uid="{F4572950-8124-4FD1-B10C-82D2AE7E0702}"/>
    <cellStyle name="Millares 3 11 2 2 2 5 3 2" xfId="38535" xr:uid="{19C2BC4B-B9F3-4D6F-B2D7-758F417EBF10}"/>
    <cellStyle name="Millares 3 11 2 2 2 5 4" xfId="23637" xr:uid="{AAE0D1BC-FB1B-407F-9219-F081C0454193}"/>
    <cellStyle name="Millares 3 11 2 2 2 5 5" xfId="45140" xr:uid="{AFE729F8-E619-4FB4-9F53-71DDEF356BF5}"/>
    <cellStyle name="Millares 3 11 2 2 2 5 6" xfId="51744" xr:uid="{CF476894-3B49-43BC-99DF-B9BB32FDD8F1}"/>
    <cellStyle name="Millares 3 11 2 2 2 6" xfId="2679" xr:uid="{92E69CCE-10F9-43D6-8EC1-5A171F08B13B}"/>
    <cellStyle name="Millares 3 11 2 2 2 6 2" xfId="10945" xr:uid="{61D0D53C-ABEF-48A3-A0DF-5620959B033F}"/>
    <cellStyle name="Millares 3 11 2 2 2 6 2 2" xfId="32448" xr:uid="{B6CDBA02-F562-4073-9597-C6FA2604EA32}"/>
    <cellStyle name="Millares 3 11 2 2 2 6 3" xfId="17580" xr:uid="{D00B1871-CB2A-415E-9A39-42A0EF362530}"/>
    <cellStyle name="Millares 3 11 2 2 2 6 3 2" xfId="39083" xr:uid="{7303FE1E-7A90-48B2-BE15-483B44EECD60}"/>
    <cellStyle name="Millares 3 11 2 2 2 6 4" xfId="24185" xr:uid="{6D84ACF4-75CC-49E8-8A54-D6E7890334F2}"/>
    <cellStyle name="Millares 3 11 2 2 2 6 5" xfId="45688" xr:uid="{CA327E53-A17A-4254-B4AA-CE4C6956D0F4}"/>
    <cellStyle name="Millares 3 11 2 2 2 6 6" xfId="52292" xr:uid="{58F540AD-2D37-4BE1-AFEE-A0DA4333AE4B}"/>
    <cellStyle name="Millares 3 11 2 2 2 7" xfId="3327" xr:uid="{EDED5CF3-2676-4927-B4A1-D75834FC24F0}"/>
    <cellStyle name="Millares 3 11 2 2 2 7 2" xfId="11593" xr:uid="{9E709AA3-911B-4AE6-A822-E7CD60653472}"/>
    <cellStyle name="Millares 3 11 2 2 2 7 2 2" xfId="33096" xr:uid="{A0AD1605-9BF3-4462-A780-50F21D1843F9}"/>
    <cellStyle name="Millares 3 11 2 2 2 7 3" xfId="18228" xr:uid="{2AA3ABAE-0862-450B-B497-BAD515B815E7}"/>
    <cellStyle name="Millares 3 11 2 2 2 7 3 2" xfId="39731" xr:uid="{C666D443-7DED-4BF5-87EE-0DDF2FE44B0F}"/>
    <cellStyle name="Millares 3 11 2 2 2 7 4" xfId="24833" xr:uid="{562643DA-5E8F-4BDE-92C9-025C72AABA01}"/>
    <cellStyle name="Millares 3 11 2 2 2 7 5" xfId="46336" xr:uid="{7DBBA403-9151-4140-AA31-BF23890E57D4}"/>
    <cellStyle name="Millares 3 11 2 2 2 7 6" xfId="52940" xr:uid="{EC00FD56-B49F-44CF-8AE8-7D7A916774EA}"/>
    <cellStyle name="Millares 3 11 2 2 2 8" xfId="4823" xr:uid="{F14A96FC-DBDF-4A7A-A211-01DF90ACC645}"/>
    <cellStyle name="Millares 3 11 2 2 2 8 2" xfId="13089" xr:uid="{D48BD6A4-3971-4A1F-8648-8457AE279BDB}"/>
    <cellStyle name="Millares 3 11 2 2 2 8 2 2" xfId="34592" xr:uid="{6C07B674-6197-4CB2-98C1-5D97CAB07D73}"/>
    <cellStyle name="Millares 3 11 2 2 2 8 3" xfId="19724" xr:uid="{4282556F-7E79-4F55-90C3-B74597898762}"/>
    <cellStyle name="Millares 3 11 2 2 2 8 3 2" xfId="41227" xr:uid="{23EE93CE-7D99-49C2-BC80-0B182E6F1C1B}"/>
    <cellStyle name="Millares 3 11 2 2 2 8 4" xfId="26329" xr:uid="{2D43D975-97EC-4BE6-8869-67C34E068B22}"/>
    <cellStyle name="Millares 3 11 2 2 2 8 5" xfId="47832" xr:uid="{B5CE1DD7-37F0-4DA8-9AA2-1ED3B15D74B4}"/>
    <cellStyle name="Millares 3 11 2 2 2 8 6" xfId="54436" xr:uid="{91C15DF0-A465-4096-A6D7-A1261756341B}"/>
    <cellStyle name="Millares 3 11 2 2 2 9" xfId="5466" xr:uid="{B00D03E7-97B5-459B-9C5A-679E0D3E081C}"/>
    <cellStyle name="Millares 3 11 2 2 2 9 2" xfId="13732" xr:uid="{728692C4-9D2B-4290-BC96-55679E5C0321}"/>
    <cellStyle name="Millares 3 11 2 2 2 9 2 2" xfId="35235" xr:uid="{F3E1072B-F29C-40F1-9B73-F03A314E0033}"/>
    <cellStyle name="Millares 3 11 2 2 2 9 3" xfId="20367" xr:uid="{653514FE-40B4-404A-8384-8DC86545A590}"/>
    <cellStyle name="Millares 3 11 2 2 2 9 3 2" xfId="41870" xr:uid="{EE4ACD0B-F2D5-45E1-B741-D7DB94ED7BE1}"/>
    <cellStyle name="Millares 3 11 2 2 2 9 4" xfId="26972" xr:uid="{A43E5F0D-3010-43AD-A053-7D290C33F3B5}"/>
    <cellStyle name="Millares 3 11 2 2 2 9 5" xfId="48475" xr:uid="{FAADD380-A616-470E-9824-835C399FA983}"/>
    <cellStyle name="Millares 3 11 2 2 2 9 6" xfId="55079" xr:uid="{D56BD482-2481-482B-AEEF-D806766DA11F}"/>
    <cellStyle name="Millares 3 11 2 2 3" xfId="369" xr:uid="{36041241-02B1-4953-86BE-602D42E65559}"/>
    <cellStyle name="Millares 3 11 2 2 3 10" xfId="15272" xr:uid="{BE4D1EC0-1370-47AE-A1D8-BE825AF7620A}"/>
    <cellStyle name="Millares 3 11 2 2 3 10 2" xfId="36775" xr:uid="{E25B9BC0-529E-4392-95F5-3105698DAA22}"/>
    <cellStyle name="Millares 3 11 2 2 3 11" xfId="21877" xr:uid="{D50C7898-B0A4-4A51-999F-916A05327515}"/>
    <cellStyle name="Millares 3 11 2 2 3 12" xfId="43380" xr:uid="{5E820FCF-FBFE-4367-865D-2BCAE5366860}"/>
    <cellStyle name="Millares 3 11 2 2 3 13" xfId="49984" xr:uid="{137A301C-0DC7-4EF1-8FAB-B9C6CE436136}"/>
    <cellStyle name="Millares 3 11 2 2 3 2" xfId="1317" xr:uid="{398577CC-3122-4B92-A7E0-E4E5523F0EE9}"/>
    <cellStyle name="Millares 3 11 2 2 3 2 2" xfId="4146" xr:uid="{E4E8170B-8225-4FB5-85DC-062DFE9ED40F}"/>
    <cellStyle name="Millares 3 11 2 2 3 2 2 2" xfId="12412" xr:uid="{800BEF85-82FD-4E32-B128-ACB50CABA349}"/>
    <cellStyle name="Millares 3 11 2 2 3 2 2 2 2" xfId="33915" xr:uid="{2A28BE04-7CE2-4E80-8DB5-6DA4DEC5053A}"/>
    <cellStyle name="Millares 3 11 2 2 3 2 2 3" xfId="19047" xr:uid="{AC1C9A4A-C290-459B-A707-DA991FBC92CA}"/>
    <cellStyle name="Millares 3 11 2 2 3 2 2 3 2" xfId="40550" xr:uid="{A0D41D97-973B-4ABF-AD78-B2B3DD233549}"/>
    <cellStyle name="Millares 3 11 2 2 3 2 2 4" xfId="25652" xr:uid="{35EC5656-F538-4E11-897C-1E52FED0740D}"/>
    <cellStyle name="Millares 3 11 2 2 3 2 2 5" xfId="47155" xr:uid="{22B661C8-3324-484A-A039-A33CD3D2981B}"/>
    <cellStyle name="Millares 3 11 2 2 3 2 2 6" xfId="53759" xr:uid="{64DA2C83-3F19-4C72-A704-32FC260A6AA4}"/>
    <cellStyle name="Millares 3 11 2 2 3 2 3" xfId="6285" xr:uid="{2B873241-8F5E-4044-94A2-86D3DE5CFDDB}"/>
    <cellStyle name="Millares 3 11 2 2 3 2 3 2" xfId="14551" xr:uid="{1FA53FD1-75E9-411F-B3A8-4838F4E887A7}"/>
    <cellStyle name="Millares 3 11 2 2 3 2 3 2 2" xfId="36054" xr:uid="{BC595432-6E0E-43E7-A519-B41611EF8501}"/>
    <cellStyle name="Millares 3 11 2 2 3 2 3 3" xfId="21186" xr:uid="{73C9B5CA-EFBE-4B5F-8472-552D289CDBED}"/>
    <cellStyle name="Millares 3 11 2 2 3 2 3 3 2" xfId="42689" xr:uid="{4415DB92-82C1-4B63-9D20-1A59A084CFB2}"/>
    <cellStyle name="Millares 3 11 2 2 3 2 3 4" xfId="27791" xr:uid="{87B60D70-D964-44F3-B3F5-2F58D979EB39}"/>
    <cellStyle name="Millares 3 11 2 2 3 2 3 5" xfId="49294" xr:uid="{6683D76E-7E21-4DF0-9E38-5627F1FFBF6F}"/>
    <cellStyle name="Millares 3 11 2 2 3 2 3 6" xfId="55898" xr:uid="{CBA87682-F287-488B-B91E-EC0E325984B7}"/>
    <cellStyle name="Millares 3 11 2 2 3 2 4" xfId="7926" xr:uid="{3B30399A-0F3F-431A-B40D-A9CC9102B68E}"/>
    <cellStyle name="Millares 3 11 2 2 3 2 4 2" xfId="29429" xr:uid="{753EC9E9-73AD-49B8-A9A7-B44101D5FA90}"/>
    <cellStyle name="Millares 3 11 2 2 3 2 5" xfId="9583" xr:uid="{834A3A1B-C009-4BF1-866A-D5A909370911}"/>
    <cellStyle name="Millares 3 11 2 2 3 2 5 2" xfId="31086" xr:uid="{0A9E7017-B224-4157-AF9D-E22A8FF6A87B}"/>
    <cellStyle name="Millares 3 11 2 2 3 2 6" xfId="16218" xr:uid="{D43FEECF-C449-4739-9358-49217D934AE3}"/>
    <cellStyle name="Millares 3 11 2 2 3 2 6 2" xfId="37721" xr:uid="{13B13392-056D-4263-9013-C3F43DA5EAEC}"/>
    <cellStyle name="Millares 3 11 2 2 3 2 7" xfId="22823" xr:uid="{E8EF38D7-F144-496A-9DBE-C66AD4EEDA22}"/>
    <cellStyle name="Millares 3 11 2 2 3 2 8" xfId="44326" xr:uid="{7238B298-2A91-46EC-B48A-663952592FFB}"/>
    <cellStyle name="Millares 3 11 2 2 3 2 9" xfId="50930" xr:uid="{520E6FC6-9725-478A-807D-AC38E6525947}"/>
    <cellStyle name="Millares 3 11 2 2 3 3" xfId="2004" xr:uid="{A856D656-FDD0-453C-A816-A3D6C9D0D6E2}"/>
    <cellStyle name="Millares 3 11 2 2 3 3 2" xfId="10270" xr:uid="{D1457B91-F301-4B7B-9798-1BA948CEA1C1}"/>
    <cellStyle name="Millares 3 11 2 2 3 3 2 2" xfId="31773" xr:uid="{3FB92A9A-3C06-4F7A-B25B-9F56CC26063F}"/>
    <cellStyle name="Millares 3 11 2 2 3 3 3" xfId="16905" xr:uid="{1DF734C6-DA2B-4F22-B08A-3125A6B9D191}"/>
    <cellStyle name="Millares 3 11 2 2 3 3 3 2" xfId="38408" xr:uid="{4BDF6228-B4EC-43E7-B7AB-8B21330D262B}"/>
    <cellStyle name="Millares 3 11 2 2 3 3 4" xfId="23510" xr:uid="{67A44749-EEDB-4849-B734-3B9D4569414E}"/>
    <cellStyle name="Millares 3 11 2 2 3 3 5" xfId="45013" xr:uid="{B602A9DE-B0E5-4F9E-A145-410A5FE1ADC7}"/>
    <cellStyle name="Millares 3 11 2 2 3 3 6" xfId="51617" xr:uid="{5065B0B9-D72F-42C3-8AAC-866D4504DEC0}"/>
    <cellStyle name="Millares 3 11 2 2 3 4" xfId="2803" xr:uid="{64E35930-187A-45EC-8373-DB13988CFDB6}"/>
    <cellStyle name="Millares 3 11 2 2 3 4 2" xfId="11069" xr:uid="{B29CD101-5531-4DF3-AD48-6A65F7F28AA9}"/>
    <cellStyle name="Millares 3 11 2 2 3 4 2 2" xfId="32572" xr:uid="{E7BDEF9D-B0F1-438D-9882-E4D6643AB55F}"/>
    <cellStyle name="Millares 3 11 2 2 3 4 3" xfId="17704" xr:uid="{5A237765-0DC6-4132-B5B6-9FDEAF690CDB}"/>
    <cellStyle name="Millares 3 11 2 2 3 4 3 2" xfId="39207" xr:uid="{39FE5051-B8A3-4AAE-8374-F19F48A7F33B}"/>
    <cellStyle name="Millares 3 11 2 2 3 4 4" xfId="24309" xr:uid="{951EF4CA-B03D-436A-966B-39AED370648E}"/>
    <cellStyle name="Millares 3 11 2 2 3 4 5" xfId="45812" xr:uid="{EA1B24D3-E604-4229-BA66-11E90F5C17AA}"/>
    <cellStyle name="Millares 3 11 2 2 3 4 6" xfId="52416" xr:uid="{9ED13506-D6D0-43E7-ACB1-71E28AD1D5ED}"/>
    <cellStyle name="Millares 3 11 2 2 3 5" xfId="3200" xr:uid="{96F770AC-7865-4038-9DFB-5410CCC24E9E}"/>
    <cellStyle name="Millares 3 11 2 2 3 5 2" xfId="11466" xr:uid="{A013A8F6-1C31-4CA9-BF32-DADA7DEBFC88}"/>
    <cellStyle name="Millares 3 11 2 2 3 5 2 2" xfId="32969" xr:uid="{C8772B64-33F0-4725-AF0D-864F37A07596}"/>
    <cellStyle name="Millares 3 11 2 2 3 5 3" xfId="18101" xr:uid="{3C7017B3-9894-4D2C-BB0A-27E753B4F09F}"/>
    <cellStyle name="Millares 3 11 2 2 3 5 3 2" xfId="39604" xr:uid="{33F8904A-7D5A-48B0-9462-F5042B2FA10C}"/>
    <cellStyle name="Millares 3 11 2 2 3 5 4" xfId="24706" xr:uid="{C5B36312-45F4-4E89-9E2F-3D83085FC22F}"/>
    <cellStyle name="Millares 3 11 2 2 3 5 5" xfId="46209" xr:uid="{19A19E8C-A11D-4561-A238-2DB14780CE31}"/>
    <cellStyle name="Millares 3 11 2 2 3 5 6" xfId="52813" xr:uid="{B656E6E9-1C16-4450-879A-CFF1F7A634BA}"/>
    <cellStyle name="Millares 3 11 2 2 3 6" xfId="4947" xr:uid="{2A2BDB98-4D6F-4B2C-8AA3-45AAD4FB7ADB}"/>
    <cellStyle name="Millares 3 11 2 2 3 6 2" xfId="13213" xr:uid="{F7176971-1C12-46BC-9E73-11502EA79FD9}"/>
    <cellStyle name="Millares 3 11 2 2 3 6 2 2" xfId="34716" xr:uid="{03BE81DD-23C6-4364-B07D-EE651546B316}"/>
    <cellStyle name="Millares 3 11 2 2 3 6 3" xfId="19848" xr:uid="{CC27B086-CAAF-437D-8CC1-E4A7A77D0FDF}"/>
    <cellStyle name="Millares 3 11 2 2 3 6 3 2" xfId="41351" xr:uid="{254F6983-8644-4DDE-A1AE-01E3B19022F3}"/>
    <cellStyle name="Millares 3 11 2 2 3 6 4" xfId="26453" xr:uid="{BCAC3B2A-CDAD-4AD3-98E4-7E2B55216057}"/>
    <cellStyle name="Millares 3 11 2 2 3 6 5" xfId="47956" xr:uid="{BD4A1E93-C77F-468D-94F2-AF4645316300}"/>
    <cellStyle name="Millares 3 11 2 2 3 6 6" xfId="54560" xr:uid="{F81E48C3-F036-4535-B45E-944C501B59CB}"/>
    <cellStyle name="Millares 3 11 2 2 3 7" xfId="5339" xr:uid="{751204FF-06BC-4264-8FB6-EC6A087C2FF9}"/>
    <cellStyle name="Millares 3 11 2 2 3 7 2" xfId="13605" xr:uid="{CCAFA758-E0DF-40B7-A543-22DEB9C238F7}"/>
    <cellStyle name="Millares 3 11 2 2 3 7 2 2" xfId="35108" xr:uid="{F1D6A7BD-C9E8-4631-80FB-2671E1A09CC0}"/>
    <cellStyle name="Millares 3 11 2 2 3 7 3" xfId="20240" xr:uid="{8CFC6279-8657-4C38-9621-51914E8D8CEA}"/>
    <cellStyle name="Millares 3 11 2 2 3 7 3 2" xfId="41743" xr:uid="{0F05F665-B8AD-468E-8C0D-D80AAF819795}"/>
    <cellStyle name="Millares 3 11 2 2 3 7 4" xfId="26845" xr:uid="{2DFA26C0-7334-426F-AFDC-02333430B768}"/>
    <cellStyle name="Millares 3 11 2 2 3 7 5" xfId="48348" xr:uid="{72564567-84C2-4EBC-A344-CE9A4057B459}"/>
    <cellStyle name="Millares 3 11 2 2 3 7 6" xfId="54952" xr:uid="{049936AB-0E3F-4690-B269-7A5AB182E899}"/>
    <cellStyle name="Millares 3 11 2 2 3 8" xfId="6980" xr:uid="{F4EB9169-D56B-4863-9096-507ABA6E8946}"/>
    <cellStyle name="Millares 3 11 2 2 3 8 2" xfId="28483" xr:uid="{8D1111F3-5FEB-493B-99FC-3B24B76FA276}"/>
    <cellStyle name="Millares 3 11 2 2 3 9" xfId="8636" xr:uid="{6F7EC3CB-51CD-4BF9-A4A1-B4C48A474D45}"/>
    <cellStyle name="Millares 3 11 2 2 3 9 2" xfId="30139" xr:uid="{8D78986C-BF77-4FB3-AD6C-390039E83D31}"/>
    <cellStyle name="Millares 3 11 2 2 4" xfId="653" xr:uid="{94142E4F-CA98-40AD-8E17-3202741EB6E0}"/>
    <cellStyle name="Millares 3 11 2 2 4 10" xfId="43662" xr:uid="{FB6F4433-095C-4617-8125-AF02CA12AAFF}"/>
    <cellStyle name="Millares 3 11 2 2 4 11" xfId="50266" xr:uid="{22BA8B3C-03F1-406E-816F-6D6A65B73499}"/>
    <cellStyle name="Millares 3 11 2 2 4 2" xfId="1599" xr:uid="{489C2F54-DE27-4B11-BA99-873F2DDC6965}"/>
    <cellStyle name="Millares 3 11 2 2 4 2 2" xfId="4428" xr:uid="{DF9209B6-AEF6-40C6-B943-9F41B214722D}"/>
    <cellStyle name="Millares 3 11 2 2 4 2 2 2" xfId="12694" xr:uid="{FA8848A8-467C-427B-9FC4-575387F54D53}"/>
    <cellStyle name="Millares 3 11 2 2 4 2 2 2 2" xfId="34197" xr:uid="{D7651ED8-E4FC-4C07-A5D2-6252F3C75AD0}"/>
    <cellStyle name="Millares 3 11 2 2 4 2 2 3" xfId="19329" xr:uid="{408622E5-D1FD-4E4C-B026-2596EC5354BC}"/>
    <cellStyle name="Millares 3 11 2 2 4 2 2 3 2" xfId="40832" xr:uid="{881BCC0D-9717-4D2F-A977-B8673EC2E1CF}"/>
    <cellStyle name="Millares 3 11 2 2 4 2 2 4" xfId="25934" xr:uid="{F54E0E00-216E-40AD-B806-0618B73206FC}"/>
    <cellStyle name="Millares 3 11 2 2 4 2 2 5" xfId="47437" xr:uid="{11ECDC9E-A45D-4F49-9C64-B7ACEA927118}"/>
    <cellStyle name="Millares 3 11 2 2 4 2 2 6" xfId="54041" xr:uid="{A66AFB4E-772E-4181-9566-56C650C7027A}"/>
    <cellStyle name="Millares 3 11 2 2 4 2 3" xfId="6567" xr:uid="{44149DFF-4632-49E8-91CB-8DB5ECD6F82D}"/>
    <cellStyle name="Millares 3 11 2 2 4 2 3 2" xfId="14833" xr:uid="{AA9DEA7C-79EA-47DD-AD40-433B4498A33E}"/>
    <cellStyle name="Millares 3 11 2 2 4 2 3 2 2" xfId="36336" xr:uid="{0C0D3404-B3EB-4F8F-B9A1-12CF6AD99C62}"/>
    <cellStyle name="Millares 3 11 2 2 4 2 3 3" xfId="21468" xr:uid="{FB61FF10-C58B-424C-AD42-0EBE82F1DD9C}"/>
    <cellStyle name="Millares 3 11 2 2 4 2 3 3 2" xfId="42971" xr:uid="{7122AFB6-6D29-4F9D-A8AB-FDF0B8304A6F}"/>
    <cellStyle name="Millares 3 11 2 2 4 2 3 4" xfId="28073" xr:uid="{CA6B15D2-2795-4F44-A79D-452F9E566EDD}"/>
    <cellStyle name="Millares 3 11 2 2 4 2 3 5" xfId="49576" xr:uid="{A9B16722-1A6F-4BA9-8265-6C934644BA25}"/>
    <cellStyle name="Millares 3 11 2 2 4 2 3 6" xfId="56180" xr:uid="{73682EC7-CD9C-44A6-9D6C-970596929D5B}"/>
    <cellStyle name="Millares 3 11 2 2 4 2 4" xfId="8208" xr:uid="{90256F2D-78A4-4523-89D3-7FC6BEEBF0D2}"/>
    <cellStyle name="Millares 3 11 2 2 4 2 4 2" xfId="29711" xr:uid="{B7A136CD-8F07-498C-B1DB-E78FF6D50F18}"/>
    <cellStyle name="Millares 3 11 2 2 4 2 5" xfId="9865" xr:uid="{F41692D6-2E97-4061-9DA4-2619BDAE1D0A}"/>
    <cellStyle name="Millares 3 11 2 2 4 2 5 2" xfId="31368" xr:uid="{EBC13034-81B1-4F6D-874D-4ED4EDCC6DF6}"/>
    <cellStyle name="Millares 3 11 2 2 4 2 6" xfId="16500" xr:uid="{0471D838-1751-4EAA-B123-7D0B9BD77DD0}"/>
    <cellStyle name="Millares 3 11 2 2 4 2 6 2" xfId="38003" xr:uid="{2B13E775-7B30-4566-9E45-13551B0B69B8}"/>
    <cellStyle name="Millares 3 11 2 2 4 2 7" xfId="23105" xr:uid="{52E9AAB9-CA53-4579-BE13-325A705AC611}"/>
    <cellStyle name="Millares 3 11 2 2 4 2 8" xfId="44608" xr:uid="{0DCF56D1-4F7C-459E-8E1D-19E307628831}"/>
    <cellStyle name="Millares 3 11 2 2 4 2 9" xfId="51212" xr:uid="{5B04888C-61CE-4EEF-B442-FE0AC934EC27}"/>
    <cellStyle name="Millares 3 11 2 2 4 3" xfId="2286" xr:uid="{EABC7348-0DB8-42C0-AE72-C949862E72E6}"/>
    <cellStyle name="Millares 3 11 2 2 4 3 2" xfId="10552" xr:uid="{9B9CCAD1-1B0E-41A9-97E3-DCAA87566AE5}"/>
    <cellStyle name="Millares 3 11 2 2 4 3 2 2" xfId="32055" xr:uid="{3BB304CD-C13B-4512-B884-63FA0FF53309}"/>
    <cellStyle name="Millares 3 11 2 2 4 3 3" xfId="17187" xr:uid="{70C8DAD6-FDBD-4FE9-87CB-D8D978592161}"/>
    <cellStyle name="Millares 3 11 2 2 4 3 3 2" xfId="38690" xr:uid="{9362A4AD-043D-4E2F-8A60-2274990AA3A3}"/>
    <cellStyle name="Millares 3 11 2 2 4 3 4" xfId="23792" xr:uid="{5D76A8B3-DFF1-4AD0-BB1A-D8E7BE1E3BA4}"/>
    <cellStyle name="Millares 3 11 2 2 4 3 5" xfId="45295" xr:uid="{EB9918A0-3787-4FB7-BC31-654D9739FFB2}"/>
    <cellStyle name="Millares 3 11 2 2 4 3 6" xfId="51899" xr:uid="{C74F9BE6-04CD-43AA-A954-74E27F74D7AD}"/>
    <cellStyle name="Millares 3 11 2 2 4 4" xfId="3482" xr:uid="{6A3033B6-51BB-4FAD-A886-3ADAD852F752}"/>
    <cellStyle name="Millares 3 11 2 2 4 4 2" xfId="11748" xr:uid="{881F8688-B415-455F-813C-8873F869A1CE}"/>
    <cellStyle name="Millares 3 11 2 2 4 4 2 2" xfId="33251" xr:uid="{29A18AE5-2ED0-42E6-B2A2-33C550C4F7A7}"/>
    <cellStyle name="Millares 3 11 2 2 4 4 3" xfId="18383" xr:uid="{CC3993E8-2079-4666-BC65-CD94B2C2BC1A}"/>
    <cellStyle name="Millares 3 11 2 2 4 4 3 2" xfId="39886" xr:uid="{48176969-AD9F-42BB-AD20-E40041C97AD9}"/>
    <cellStyle name="Millares 3 11 2 2 4 4 4" xfId="24988" xr:uid="{B90EC8F5-C578-4693-A0B7-FC041047BB3F}"/>
    <cellStyle name="Millares 3 11 2 2 4 4 5" xfId="46491" xr:uid="{29066BB5-A817-4968-8A51-350A1653A0E3}"/>
    <cellStyle name="Millares 3 11 2 2 4 4 6" xfId="53095" xr:uid="{B92BA3B0-D12A-4BA3-847E-1BB3F439D4D9}"/>
    <cellStyle name="Millares 3 11 2 2 4 5" xfId="5621" xr:uid="{DF68B077-A2CC-44A0-8066-D2B85D200B1E}"/>
    <cellStyle name="Millares 3 11 2 2 4 5 2" xfId="13887" xr:uid="{1192B178-7E97-450C-BF5C-573C273D3682}"/>
    <cellStyle name="Millares 3 11 2 2 4 5 2 2" xfId="35390" xr:uid="{92D3AD9D-A25D-42BC-A649-E2389C5362BC}"/>
    <cellStyle name="Millares 3 11 2 2 4 5 3" xfId="20522" xr:uid="{68AA7BCD-629A-4ABF-A69E-DB310371DA79}"/>
    <cellStyle name="Millares 3 11 2 2 4 5 3 2" xfId="42025" xr:uid="{7F120A04-14F9-46A0-A517-1C6A487E5AC5}"/>
    <cellStyle name="Millares 3 11 2 2 4 5 4" xfId="27127" xr:uid="{162062E3-73F9-4513-8D0E-D5E941CB3ECD}"/>
    <cellStyle name="Millares 3 11 2 2 4 5 5" xfId="48630" xr:uid="{1BC17165-4277-4B0E-BC72-52C2ECB2F66E}"/>
    <cellStyle name="Millares 3 11 2 2 4 5 6" xfId="55234" xr:uid="{BC7B0B68-67D7-4EF3-9C73-6CB74463955A}"/>
    <cellStyle name="Millares 3 11 2 2 4 6" xfId="7262" xr:uid="{17DE77C0-0C7D-46DC-AB51-92DFA3268DC1}"/>
    <cellStyle name="Millares 3 11 2 2 4 6 2" xfId="28765" xr:uid="{B9DDAF96-7FE5-40A1-AC4C-4C5D55F26EF4}"/>
    <cellStyle name="Millares 3 11 2 2 4 7" xfId="8919" xr:uid="{F35E7383-5D6B-4E4D-B7C7-75DF1E18F87B}"/>
    <cellStyle name="Millares 3 11 2 2 4 7 2" xfId="30422" xr:uid="{FD536F3F-D8CA-4557-A3F1-E2DBD86EB092}"/>
    <cellStyle name="Millares 3 11 2 2 4 8" xfId="15554" xr:uid="{A5C72859-C0F9-449D-BC5F-764B42C51892}"/>
    <cellStyle name="Millares 3 11 2 2 4 8 2" xfId="37057" xr:uid="{116518B2-DBBF-4425-92E5-1529712DC6DB}"/>
    <cellStyle name="Millares 3 11 2 2 4 9" xfId="22159" xr:uid="{87EC8FCE-0C74-4D42-93CF-E8B90A7E61F7}"/>
    <cellStyle name="Millares 3 11 2 2 5" xfId="921" xr:uid="{4B5939C1-49E7-4749-AD92-7113F6A9613F}"/>
    <cellStyle name="Millares 3 11 2 2 5 2" xfId="3750" xr:uid="{5C5F8183-E36D-4508-9E8F-8CDBC13C1E60}"/>
    <cellStyle name="Millares 3 11 2 2 5 2 2" xfId="12016" xr:uid="{E51D0C97-FC5A-4DE1-8EFD-606A2F8D2474}"/>
    <cellStyle name="Millares 3 11 2 2 5 2 2 2" xfId="33519" xr:uid="{6616D5A5-A48A-42E1-94A7-473CDCCC7E7B}"/>
    <cellStyle name="Millares 3 11 2 2 5 2 3" xfId="18651" xr:uid="{531362A3-E987-456E-88A6-6E8AAE1A6DB8}"/>
    <cellStyle name="Millares 3 11 2 2 5 2 3 2" xfId="40154" xr:uid="{BADF84D3-29C7-4969-A760-2679B090CD7D}"/>
    <cellStyle name="Millares 3 11 2 2 5 2 4" xfId="25256" xr:uid="{38C52C71-CD26-4687-AB7B-A7D9E779FFE5}"/>
    <cellStyle name="Millares 3 11 2 2 5 2 5" xfId="46759" xr:uid="{0BC0A6D8-7E97-4A0F-916C-5B12991133F6}"/>
    <cellStyle name="Millares 3 11 2 2 5 2 6" xfId="53363" xr:uid="{64B84160-FF08-4AA4-93EF-D093731AA9D7}"/>
    <cellStyle name="Millares 3 11 2 2 5 3" xfId="5889" xr:uid="{A4A31A2F-6503-485B-85F9-E32ADAF322B8}"/>
    <cellStyle name="Millares 3 11 2 2 5 3 2" xfId="14155" xr:uid="{4FA2B904-CA00-4FC4-AF98-0F6FA19013C0}"/>
    <cellStyle name="Millares 3 11 2 2 5 3 2 2" xfId="35658" xr:uid="{6C75FC5C-7C2C-4605-8EF8-536E132BB0DC}"/>
    <cellStyle name="Millares 3 11 2 2 5 3 3" xfId="20790" xr:uid="{6AE48CFD-0A40-46C8-A231-9ACA3287CD83}"/>
    <cellStyle name="Millares 3 11 2 2 5 3 3 2" xfId="42293" xr:uid="{1EDFEED2-C166-4157-B097-8D565ED644BA}"/>
    <cellStyle name="Millares 3 11 2 2 5 3 4" xfId="27395" xr:uid="{B1B27392-2772-4718-BFDE-F325EF440815}"/>
    <cellStyle name="Millares 3 11 2 2 5 3 5" xfId="48898" xr:uid="{0DC54A25-9EA8-465D-AFD1-3EC7896E874F}"/>
    <cellStyle name="Millares 3 11 2 2 5 3 6" xfId="55502" xr:uid="{EEB9552B-D4C1-42DE-8FA5-31E3B41B9F00}"/>
    <cellStyle name="Millares 3 11 2 2 5 4" xfId="7530" xr:uid="{B64F7E8B-F07D-498C-BD71-8DF9F25EF7EB}"/>
    <cellStyle name="Millares 3 11 2 2 5 4 2" xfId="29033" xr:uid="{20FBBDC9-CFDA-4F58-9F28-6B50D70EA040}"/>
    <cellStyle name="Millares 3 11 2 2 5 5" xfId="9187" xr:uid="{4C993AEC-E5FB-4CB1-A47D-E66BABEC4980}"/>
    <cellStyle name="Millares 3 11 2 2 5 5 2" xfId="30690" xr:uid="{ABE99BDF-BFDC-4A05-AEA2-C8ED2F45936C}"/>
    <cellStyle name="Millares 3 11 2 2 5 6" xfId="15822" xr:uid="{B4DBB848-6608-4E1F-98EA-B29028F8A6B0}"/>
    <cellStyle name="Millares 3 11 2 2 5 6 2" xfId="37325" xr:uid="{AC6F9650-2B6A-41A9-AAA2-2E8E1ECF1A40}"/>
    <cellStyle name="Millares 3 11 2 2 5 7" xfId="22427" xr:uid="{4DF96D5B-56C4-4755-BAFC-22DE6A652A75}"/>
    <cellStyle name="Millares 3 11 2 2 5 8" xfId="43930" xr:uid="{42611CCB-11C6-4857-959F-806192A41198}"/>
    <cellStyle name="Millares 3 11 2 2 5 9" xfId="50534" xr:uid="{DFB5FA32-CAAA-454D-AACA-804386D5D1B8}"/>
    <cellStyle name="Millares 3 11 2 2 6" xfId="1182" xr:uid="{DA261FC9-752C-4D02-AAEE-3700C9DE3CCE}"/>
    <cellStyle name="Millares 3 11 2 2 6 2" xfId="4011" xr:uid="{A6361B9D-A99F-4DD0-84C1-7FDC182CEA6B}"/>
    <cellStyle name="Millares 3 11 2 2 6 2 2" xfId="12277" xr:uid="{58AC115F-8CD0-4FD9-9C63-53EB86981C7F}"/>
    <cellStyle name="Millares 3 11 2 2 6 2 2 2" xfId="33780" xr:uid="{C740BE03-3B90-4614-B977-4FC8943F1A0F}"/>
    <cellStyle name="Millares 3 11 2 2 6 2 3" xfId="18912" xr:uid="{636AF87D-6275-4F3E-8596-321B2286A93D}"/>
    <cellStyle name="Millares 3 11 2 2 6 2 3 2" xfId="40415" xr:uid="{466ADD0F-0276-4541-9CF1-0CF4735844DB}"/>
    <cellStyle name="Millares 3 11 2 2 6 2 4" xfId="25517" xr:uid="{D2B730B6-623E-4C56-80EF-D4A20DFEBF59}"/>
    <cellStyle name="Millares 3 11 2 2 6 2 5" xfId="47020" xr:uid="{93F948A0-F151-4C92-9B8E-F611F998821A}"/>
    <cellStyle name="Millares 3 11 2 2 6 2 6" xfId="53624" xr:uid="{F40893DF-7890-4603-A8CA-057F0DA098E4}"/>
    <cellStyle name="Millares 3 11 2 2 6 3" xfId="6150" xr:uid="{8117FDC5-1524-4236-B511-AD962BF173D5}"/>
    <cellStyle name="Millares 3 11 2 2 6 3 2" xfId="14416" xr:uid="{C7394D44-E79C-4C57-8279-799254E68B5B}"/>
    <cellStyle name="Millares 3 11 2 2 6 3 2 2" xfId="35919" xr:uid="{FE3FC475-A71C-4C7E-B3AF-0F6DD65E3FD6}"/>
    <cellStyle name="Millares 3 11 2 2 6 3 3" xfId="21051" xr:uid="{08EC704A-F5B0-447E-91CE-4BDE4885F314}"/>
    <cellStyle name="Millares 3 11 2 2 6 3 3 2" xfId="42554" xr:uid="{75CD509C-2BAF-4ADC-9520-689C9A443BD7}"/>
    <cellStyle name="Millares 3 11 2 2 6 3 4" xfId="27656" xr:uid="{89320E26-9251-4811-8443-F150D73DAAEA}"/>
    <cellStyle name="Millares 3 11 2 2 6 3 5" xfId="49159" xr:uid="{B4E77179-3266-496F-8366-F2C5D8D5B061}"/>
    <cellStyle name="Millares 3 11 2 2 6 3 6" xfId="55763" xr:uid="{7235E9C9-5C79-4153-ABBD-1E22CABBC745}"/>
    <cellStyle name="Millares 3 11 2 2 6 4" xfId="7791" xr:uid="{EA7EFA97-1812-403F-880A-2D77C6EEEBA0}"/>
    <cellStyle name="Millares 3 11 2 2 6 4 2" xfId="29294" xr:uid="{B9AA5BD4-C541-4F77-B4CA-688D8918E326}"/>
    <cellStyle name="Millares 3 11 2 2 6 5" xfId="9448" xr:uid="{1F7CBA24-CCC2-4C55-B11B-0A249A189DA3}"/>
    <cellStyle name="Millares 3 11 2 2 6 5 2" xfId="30951" xr:uid="{83DBAEA0-5AB1-4233-A405-AE2228139852}"/>
    <cellStyle name="Millares 3 11 2 2 6 6" xfId="16083" xr:uid="{46F806B2-23A5-4D23-A9EF-56CCE470CCDF}"/>
    <cellStyle name="Millares 3 11 2 2 6 6 2" xfId="37586" xr:uid="{EC3C249D-D114-4623-B33B-FE895518942A}"/>
    <cellStyle name="Millares 3 11 2 2 6 7" xfId="22688" xr:uid="{B5BE3825-4372-4C64-B126-26E2911E4EF7}"/>
    <cellStyle name="Millares 3 11 2 2 6 8" xfId="44191" xr:uid="{6262CADB-81FE-4052-B9F9-1E615EB6300E}"/>
    <cellStyle name="Millares 3 11 2 2 6 9" xfId="50795" xr:uid="{23056123-4CD7-40D1-B448-6619B814759C}"/>
    <cellStyle name="Millares 3 11 2 2 7" xfId="1870" xr:uid="{D5F56D73-2F41-4722-A006-B685487431E6}"/>
    <cellStyle name="Millares 3 11 2 2 7 2" xfId="10136" xr:uid="{33B47A61-9D80-4356-89F4-8045AA4FA1DC}"/>
    <cellStyle name="Millares 3 11 2 2 7 2 2" xfId="31639" xr:uid="{C6B4A80C-9E5C-4FCF-B281-517AAE39C9C8}"/>
    <cellStyle name="Millares 3 11 2 2 7 3" xfId="16771" xr:uid="{25362969-41C4-4273-868B-101ED85890A6}"/>
    <cellStyle name="Millares 3 11 2 2 7 3 2" xfId="38274" xr:uid="{D90A87E8-2B6F-4E89-8F22-6653BF4A541E}"/>
    <cellStyle name="Millares 3 11 2 2 7 4" xfId="23376" xr:uid="{1E9B2CD4-D768-49CB-9FD7-A78C42818278}"/>
    <cellStyle name="Millares 3 11 2 2 7 5" xfId="44879" xr:uid="{73CBFB15-AD59-4360-AD22-9F67EADFC1C7}"/>
    <cellStyle name="Millares 3 11 2 2 7 6" xfId="51483" xr:uid="{DAF2A012-9CF6-400E-9541-182206E2F44B}"/>
    <cellStyle name="Millares 3 11 2 2 8" xfId="2555" xr:uid="{71CC43BB-7AF1-47E7-B7FE-5EA8CD233959}"/>
    <cellStyle name="Millares 3 11 2 2 8 2" xfId="10821" xr:uid="{E52EC262-567E-4A82-916E-32E7EA4440B2}"/>
    <cellStyle name="Millares 3 11 2 2 8 2 2" xfId="32324" xr:uid="{CA48D99E-B10F-45CF-A787-04245723ED95}"/>
    <cellStyle name="Millares 3 11 2 2 8 3" xfId="17456" xr:uid="{A34C094F-6174-45F5-A0D5-EF84AF609171}"/>
    <cellStyle name="Millares 3 11 2 2 8 3 2" xfId="38959" xr:uid="{D4BDE82F-7B05-438E-8E10-FECE2D4245F9}"/>
    <cellStyle name="Millares 3 11 2 2 8 4" xfId="24061" xr:uid="{4F2A297C-CBDF-4A86-8CDF-3C543975A394}"/>
    <cellStyle name="Millares 3 11 2 2 8 5" xfId="45564" xr:uid="{FE3EA201-C988-4D64-B1BF-51C633C91FE8}"/>
    <cellStyle name="Millares 3 11 2 2 8 6" xfId="52168" xr:uid="{1113EAFF-9995-4B42-918C-C1655722AE00}"/>
    <cellStyle name="Millares 3 11 2 2 9" xfId="3066" xr:uid="{9187B21F-5D2D-4BD7-9684-60807C3C497D}"/>
    <cellStyle name="Millares 3 11 2 2 9 2" xfId="11332" xr:uid="{F3C4C697-DCB4-4B1D-AA72-187BDA6C0499}"/>
    <cellStyle name="Millares 3 11 2 2 9 2 2" xfId="32835" xr:uid="{CF1DFCCE-993E-4E9D-9B6F-49EE8195EF37}"/>
    <cellStyle name="Millares 3 11 2 2 9 3" xfId="17967" xr:uid="{E9767212-D50C-473E-BFE1-397C6BA64AD2}"/>
    <cellStyle name="Millares 3 11 2 2 9 3 2" xfId="39470" xr:uid="{9AC2DA17-9197-44BF-A65E-FBE21837A2B0}"/>
    <cellStyle name="Millares 3 11 2 2 9 4" xfId="24572" xr:uid="{C03A7F4B-5EF3-4DB7-90BC-21329F929CFA}"/>
    <cellStyle name="Millares 3 11 2 2 9 5" xfId="46075" xr:uid="{39E98FC6-8A4B-4F5E-A889-61B375231B6F}"/>
    <cellStyle name="Millares 3 11 2 2 9 6" xfId="52679" xr:uid="{D652A3DC-AB55-4C47-9E0F-FF0968039873}"/>
    <cellStyle name="Millares 3 11 2 3" xfId="459" xr:uid="{D928C03F-F14D-4C4B-8C18-07B42EF0FDED}"/>
    <cellStyle name="Millares 3 11 2 3 10" xfId="7070" xr:uid="{3FFC10EE-BEAA-4967-9381-397454384B06}"/>
    <cellStyle name="Millares 3 11 2 3 10 2" xfId="28573" xr:uid="{B63CBEFE-0B4E-494D-B6E2-8C4DAF28B556}"/>
    <cellStyle name="Millares 3 11 2 3 11" xfId="8726" xr:uid="{69A6D0E6-E1C9-446A-95FF-0CB3FF696C7F}"/>
    <cellStyle name="Millares 3 11 2 3 11 2" xfId="30229" xr:uid="{09B00DE7-85BF-4A21-AE3F-790BF4E1F00B}"/>
    <cellStyle name="Millares 3 11 2 3 12" xfId="15362" xr:uid="{0A81FDED-487C-4785-B5D2-23393F20E4C9}"/>
    <cellStyle name="Millares 3 11 2 3 12 2" xfId="36865" xr:uid="{CA5CD70C-BDF2-4824-8E40-BA6773383BEF}"/>
    <cellStyle name="Millares 3 11 2 3 13" xfId="21967" xr:uid="{91DC8610-9D64-40D6-84D0-D3481C0CA755}"/>
    <cellStyle name="Millares 3 11 2 3 14" xfId="43470" xr:uid="{ED6A2BA5-1612-43B6-96E8-2FDB7D0D67E6}"/>
    <cellStyle name="Millares 3 11 2 3 15" xfId="50074" xr:uid="{9AFA29C3-1AEB-4A55-B5D0-976EFA00FA10}"/>
    <cellStyle name="Millares 3 11 2 3 2" xfId="741" xr:uid="{B632F4A0-019D-42E0-B317-A8384FBFD56B}"/>
    <cellStyle name="Millares 3 11 2 3 2 10" xfId="15642" xr:uid="{23D1462E-EDB4-4764-AD1F-0D8D1984FC6A}"/>
    <cellStyle name="Millares 3 11 2 3 2 10 2" xfId="37145" xr:uid="{4497F883-AFB9-4ED7-A1F3-D0F81CE75579}"/>
    <cellStyle name="Millares 3 11 2 3 2 11" xfId="22247" xr:uid="{0EB347AF-3420-42D6-86D7-BBD0B3E05DB7}"/>
    <cellStyle name="Millares 3 11 2 3 2 12" xfId="43750" xr:uid="{F3CA0B32-4281-4FF8-BCBD-9BA3ED304A56}"/>
    <cellStyle name="Millares 3 11 2 3 2 13" xfId="50354" xr:uid="{DE2DD27E-7674-48C3-BFC8-D2E01419ED75}"/>
    <cellStyle name="Millares 3 11 2 3 2 2" xfId="1687" xr:uid="{C315BDC5-2F88-443D-92EC-F3DF75846BE3}"/>
    <cellStyle name="Millares 3 11 2 3 2 2 2" xfId="4516" xr:uid="{69DEFCB4-C348-45FA-816D-F8EC85FB5445}"/>
    <cellStyle name="Millares 3 11 2 3 2 2 2 2" xfId="12782" xr:uid="{6341F38B-2CA8-4DD7-91BD-BAFECCF1C464}"/>
    <cellStyle name="Millares 3 11 2 3 2 2 2 2 2" xfId="34285" xr:uid="{8CED3F48-F18C-4ED4-8F1E-A2865B58852C}"/>
    <cellStyle name="Millares 3 11 2 3 2 2 2 3" xfId="19417" xr:uid="{B3819D4D-2874-4936-B799-866B0BCA0C27}"/>
    <cellStyle name="Millares 3 11 2 3 2 2 2 3 2" xfId="40920" xr:uid="{7257FDEE-CDBB-43A8-83A2-16DAA3D0E2A0}"/>
    <cellStyle name="Millares 3 11 2 3 2 2 2 4" xfId="26022" xr:uid="{EB709A08-5460-4E74-A9F3-9338689CDDC7}"/>
    <cellStyle name="Millares 3 11 2 3 2 2 2 5" xfId="47525" xr:uid="{7E814EE4-94F9-422C-B377-15042530E134}"/>
    <cellStyle name="Millares 3 11 2 3 2 2 2 6" xfId="54129" xr:uid="{5BA9638D-9DC7-4F1A-B796-4E44D9B87B93}"/>
    <cellStyle name="Millares 3 11 2 3 2 2 3" xfId="6655" xr:uid="{D7820885-17B3-4EEC-ACDA-6443C142336B}"/>
    <cellStyle name="Millares 3 11 2 3 2 2 3 2" xfId="14921" xr:uid="{6D62B469-835B-44DC-8743-36453D4DC3EF}"/>
    <cellStyle name="Millares 3 11 2 3 2 2 3 2 2" xfId="36424" xr:uid="{86E77B2C-55F3-47CB-AF5F-4F1486EC7B3E}"/>
    <cellStyle name="Millares 3 11 2 3 2 2 3 3" xfId="21556" xr:uid="{5541687C-F29C-4F3C-A78E-D52CDFB2B028}"/>
    <cellStyle name="Millares 3 11 2 3 2 2 3 3 2" xfId="43059" xr:uid="{79B8C7C3-9603-42FF-94D1-EBD3D33231EE}"/>
    <cellStyle name="Millares 3 11 2 3 2 2 3 4" xfId="28161" xr:uid="{DA8F9167-60BC-41CB-9629-0378487743A6}"/>
    <cellStyle name="Millares 3 11 2 3 2 2 3 5" xfId="49664" xr:uid="{F0D99269-29F5-4961-8764-11E13F7D7534}"/>
    <cellStyle name="Millares 3 11 2 3 2 2 3 6" xfId="56268" xr:uid="{68FC0C67-4F55-4704-9C05-64F83C92D509}"/>
    <cellStyle name="Millares 3 11 2 3 2 2 4" xfId="8296" xr:uid="{8B4CACE9-2064-49E7-B192-F143BF049C34}"/>
    <cellStyle name="Millares 3 11 2 3 2 2 4 2" xfId="29799" xr:uid="{E495FD32-BD47-424E-BD6B-7F3F9F55EC0E}"/>
    <cellStyle name="Millares 3 11 2 3 2 2 5" xfId="9953" xr:uid="{C03F22A5-E56B-465E-994A-1B6735B9B9B4}"/>
    <cellStyle name="Millares 3 11 2 3 2 2 5 2" xfId="31456" xr:uid="{D6BD41E7-6B46-431A-90C6-91992E8F7FF7}"/>
    <cellStyle name="Millares 3 11 2 3 2 2 6" xfId="16588" xr:uid="{E09D1A6C-6207-4050-892E-D21BBB6BDB62}"/>
    <cellStyle name="Millares 3 11 2 3 2 2 6 2" xfId="38091" xr:uid="{645BBB5F-281E-4E5F-929D-45C04D8D2866}"/>
    <cellStyle name="Millares 3 11 2 3 2 2 7" xfId="23193" xr:uid="{853FC1EF-03FF-4BF1-9F21-447633ACC807}"/>
    <cellStyle name="Millares 3 11 2 3 2 2 8" xfId="44696" xr:uid="{88BAE0DB-C4A5-41C1-A0B6-055FF4E43E06}"/>
    <cellStyle name="Millares 3 11 2 3 2 2 9" xfId="51300" xr:uid="{AF45CE85-F8CB-4B75-8AA6-00A9196BE22B}"/>
    <cellStyle name="Millares 3 11 2 3 2 3" xfId="2374" xr:uid="{57440591-44BE-42B0-9404-30BD666C0DAC}"/>
    <cellStyle name="Millares 3 11 2 3 2 3 2" xfId="10640" xr:uid="{FE292569-C076-4133-919F-43537F0455FF}"/>
    <cellStyle name="Millares 3 11 2 3 2 3 2 2" xfId="32143" xr:uid="{494DAD28-9987-4AC2-80EF-92A0769B00FE}"/>
    <cellStyle name="Millares 3 11 2 3 2 3 3" xfId="17275" xr:uid="{BACD89F9-7A2A-4158-AFDD-91CF5F44A2D7}"/>
    <cellStyle name="Millares 3 11 2 3 2 3 3 2" xfId="38778" xr:uid="{15C36D17-EE57-4224-BAB9-2FF8FD607946}"/>
    <cellStyle name="Millares 3 11 2 3 2 3 4" xfId="23880" xr:uid="{813C02EB-3B90-4FC4-AB96-BE27E281ED02}"/>
    <cellStyle name="Millares 3 11 2 3 2 3 5" xfId="45383" xr:uid="{55C7A684-3A6E-40D6-91BC-DE75EFC2BD05}"/>
    <cellStyle name="Millares 3 11 2 3 2 3 6" xfId="51987" xr:uid="{75617595-24BB-40EB-966F-61C3309E2F7E}"/>
    <cellStyle name="Millares 3 11 2 3 2 4" xfId="2891" xr:uid="{18D9D226-6A93-4BDF-821E-179467BC2EC4}"/>
    <cellStyle name="Millares 3 11 2 3 2 4 2" xfId="11157" xr:uid="{4893AAE0-25EE-400F-8AF9-B0B1C19CB47D}"/>
    <cellStyle name="Millares 3 11 2 3 2 4 2 2" xfId="32660" xr:uid="{EEC70A21-6D85-46E1-9C14-7ECAD90F5B2A}"/>
    <cellStyle name="Millares 3 11 2 3 2 4 3" xfId="17792" xr:uid="{24C7B103-4B5C-462C-BDF1-1D7E9F196D4F}"/>
    <cellStyle name="Millares 3 11 2 3 2 4 3 2" xfId="39295" xr:uid="{4FA16B16-9D56-4CAC-B332-B8A0481002A1}"/>
    <cellStyle name="Millares 3 11 2 3 2 4 4" xfId="24397" xr:uid="{32B5CCEF-6D04-49AD-868C-F5ECDBA2EA36}"/>
    <cellStyle name="Millares 3 11 2 3 2 4 5" xfId="45900" xr:uid="{5AF6BE38-DE65-4651-A306-611344A65A65}"/>
    <cellStyle name="Millares 3 11 2 3 2 4 6" xfId="52504" xr:uid="{5B7184A3-E823-4D96-9A5A-893B3F605B60}"/>
    <cellStyle name="Millares 3 11 2 3 2 5" xfId="3570" xr:uid="{B1856729-9D68-4F80-B9C6-C3D92DF37CA5}"/>
    <cellStyle name="Millares 3 11 2 3 2 5 2" xfId="11836" xr:uid="{FC62DF85-1F3D-4606-B276-C9FA913FD9EE}"/>
    <cellStyle name="Millares 3 11 2 3 2 5 2 2" xfId="33339" xr:uid="{1B4304C5-61A9-4D03-915B-51420419A200}"/>
    <cellStyle name="Millares 3 11 2 3 2 5 3" xfId="18471" xr:uid="{2C588089-663F-41FC-B5DC-779E4DF4919E}"/>
    <cellStyle name="Millares 3 11 2 3 2 5 3 2" xfId="39974" xr:uid="{72B79C6B-373B-4F45-99EE-E2147D9C6165}"/>
    <cellStyle name="Millares 3 11 2 3 2 5 4" xfId="25076" xr:uid="{49885D30-37EA-405E-A34E-80A584231A22}"/>
    <cellStyle name="Millares 3 11 2 3 2 5 5" xfId="46579" xr:uid="{EB5D3162-1EDC-463F-AB30-D5E4FFAFFF0B}"/>
    <cellStyle name="Millares 3 11 2 3 2 5 6" xfId="53183" xr:uid="{D037E94D-AF3C-4E17-BD44-BB8D5EB217AE}"/>
    <cellStyle name="Millares 3 11 2 3 2 6" xfId="5035" xr:uid="{B05AAB3A-258F-417A-B60D-39582128E6B0}"/>
    <cellStyle name="Millares 3 11 2 3 2 6 2" xfId="13301" xr:uid="{CB85382F-C641-46CD-B3DC-269D6218F57E}"/>
    <cellStyle name="Millares 3 11 2 3 2 6 2 2" xfId="34804" xr:uid="{86BF430E-ACCE-4600-8F5E-47A97D9ECC7D}"/>
    <cellStyle name="Millares 3 11 2 3 2 6 3" xfId="19936" xr:uid="{0EBF9B36-0796-47A9-A6CE-DCBED03190F3}"/>
    <cellStyle name="Millares 3 11 2 3 2 6 3 2" xfId="41439" xr:uid="{DE59B32F-E415-42F7-9FE3-43F058F11280}"/>
    <cellStyle name="Millares 3 11 2 3 2 6 4" xfId="26541" xr:uid="{6700F387-F5C8-45FB-9FA3-05C60845FD7D}"/>
    <cellStyle name="Millares 3 11 2 3 2 6 5" xfId="48044" xr:uid="{C0018F6C-FC98-4361-9DB6-FD1A98CF89B1}"/>
    <cellStyle name="Millares 3 11 2 3 2 6 6" xfId="54648" xr:uid="{BF30720F-BD5B-4037-A3DB-8935F2CB5D21}"/>
    <cellStyle name="Millares 3 11 2 3 2 7" xfId="5709" xr:uid="{3CE1E802-A6F9-4D67-A153-BE828FED2CE1}"/>
    <cellStyle name="Millares 3 11 2 3 2 7 2" xfId="13975" xr:uid="{0463DCCC-0990-44AE-BF14-6ADB071BCFC5}"/>
    <cellStyle name="Millares 3 11 2 3 2 7 2 2" xfId="35478" xr:uid="{A6FF58B6-0459-40D9-9FB5-B9C89F55E00E}"/>
    <cellStyle name="Millares 3 11 2 3 2 7 3" xfId="20610" xr:uid="{B06FAA13-775B-4864-9C34-60609F8C85DA}"/>
    <cellStyle name="Millares 3 11 2 3 2 7 3 2" xfId="42113" xr:uid="{4A54C074-A51D-4AA1-A0C3-10B50E9831DA}"/>
    <cellStyle name="Millares 3 11 2 3 2 7 4" xfId="27215" xr:uid="{AA40AD9D-402B-4243-AFCC-3BC73409AB10}"/>
    <cellStyle name="Millares 3 11 2 3 2 7 5" xfId="48718" xr:uid="{3B69A765-542A-4CF5-810A-A88DAFBD8FF1}"/>
    <cellStyle name="Millares 3 11 2 3 2 7 6" xfId="55322" xr:uid="{8FFBB617-05DC-4F75-89FC-E82DAF30342F}"/>
    <cellStyle name="Millares 3 11 2 3 2 8" xfId="7350" xr:uid="{12A408B3-5432-4990-9037-68219E28C7D0}"/>
    <cellStyle name="Millares 3 11 2 3 2 8 2" xfId="28853" xr:uid="{FD7882C3-D5A8-4D2E-AE27-4EFB65E59027}"/>
    <cellStyle name="Millares 3 11 2 3 2 9" xfId="9007" xr:uid="{30DDEC61-E039-4647-BA7A-2A85F5383882}"/>
    <cellStyle name="Millares 3 11 2 3 2 9 2" xfId="30510" xr:uid="{C13706D8-CC7B-49A3-B7EB-B00C391F7A21}"/>
    <cellStyle name="Millares 3 11 2 3 3" xfId="1011" xr:uid="{1D962F48-A182-458A-9E0F-6A6790AB0FD3}"/>
    <cellStyle name="Millares 3 11 2 3 3 2" xfId="3840" xr:uid="{D6A4DD89-B017-4B88-9029-D1442EE79041}"/>
    <cellStyle name="Millares 3 11 2 3 3 2 2" xfId="12106" xr:uid="{7C1BC04E-FDB0-442B-B228-CAEF979C8861}"/>
    <cellStyle name="Millares 3 11 2 3 3 2 2 2" xfId="33609" xr:uid="{2DCBC332-C5B1-4F90-98A1-759E5C91C1BB}"/>
    <cellStyle name="Millares 3 11 2 3 3 2 3" xfId="18741" xr:uid="{77F09F73-E9EE-4E78-A91F-562105C043A3}"/>
    <cellStyle name="Millares 3 11 2 3 3 2 3 2" xfId="40244" xr:uid="{501EB5C0-E67A-4A14-9B84-D45B539DC215}"/>
    <cellStyle name="Millares 3 11 2 3 3 2 4" xfId="25346" xr:uid="{B40E1CF3-16EE-4024-B2E9-5D5318F62DB4}"/>
    <cellStyle name="Millares 3 11 2 3 3 2 5" xfId="46849" xr:uid="{3F5AAE84-E498-4B73-B053-D8A9E1FBCFE3}"/>
    <cellStyle name="Millares 3 11 2 3 3 2 6" xfId="53453" xr:uid="{691D4422-D03E-439A-B77A-BEE0CB2CAEA8}"/>
    <cellStyle name="Millares 3 11 2 3 3 3" xfId="5979" xr:uid="{4DC111DA-F25F-4628-B72B-ED661890BDFB}"/>
    <cellStyle name="Millares 3 11 2 3 3 3 2" xfId="14245" xr:uid="{2CB9542C-0428-40F5-8687-EE82512BEFE0}"/>
    <cellStyle name="Millares 3 11 2 3 3 3 2 2" xfId="35748" xr:uid="{AAD33BD7-621D-4D31-890D-B422F0E6991F}"/>
    <cellStyle name="Millares 3 11 2 3 3 3 3" xfId="20880" xr:uid="{1F1FC021-9328-4756-BF64-A56421278FBD}"/>
    <cellStyle name="Millares 3 11 2 3 3 3 3 2" xfId="42383" xr:uid="{F4583E34-5F32-4808-A0CC-BD7864C5CBEC}"/>
    <cellStyle name="Millares 3 11 2 3 3 3 4" xfId="27485" xr:uid="{0144D1D2-31D6-4914-8BD4-BD624D082728}"/>
    <cellStyle name="Millares 3 11 2 3 3 3 5" xfId="48988" xr:uid="{92D36EC5-415E-43FE-B58B-38B513FA14EA}"/>
    <cellStyle name="Millares 3 11 2 3 3 3 6" xfId="55592" xr:uid="{E6C06980-D7D0-4484-9EBE-88F9046C5977}"/>
    <cellStyle name="Millares 3 11 2 3 3 4" xfId="7620" xr:uid="{49E79665-4FB2-4325-948A-C012D5C89C3F}"/>
    <cellStyle name="Millares 3 11 2 3 3 4 2" xfId="29123" xr:uid="{CBFC975C-8177-4A3D-B0FF-37E10E2E310B}"/>
    <cellStyle name="Millares 3 11 2 3 3 5" xfId="9277" xr:uid="{B0AC47D0-4F36-4B24-BE57-01E4F82856B9}"/>
    <cellStyle name="Millares 3 11 2 3 3 5 2" xfId="30780" xr:uid="{FC52E819-7C7E-4756-8CF1-8BC5AE63C790}"/>
    <cellStyle name="Millares 3 11 2 3 3 6" xfId="15912" xr:uid="{7FF82875-2AE7-4CFE-A30B-E577102DAC3F}"/>
    <cellStyle name="Millares 3 11 2 3 3 6 2" xfId="37415" xr:uid="{BC861516-B978-431F-8679-5342D67E1F5C}"/>
    <cellStyle name="Millares 3 11 2 3 3 7" xfId="22517" xr:uid="{8DDE0F79-948B-4D74-BC5D-6A6C8C0C5771}"/>
    <cellStyle name="Millares 3 11 2 3 3 8" xfId="44020" xr:uid="{05543EA2-31F3-4524-B770-824B03A770E4}"/>
    <cellStyle name="Millares 3 11 2 3 3 9" xfId="50624" xr:uid="{CBE9808E-2141-4728-B9AE-DE7B57A5D03D}"/>
    <cellStyle name="Millares 3 11 2 3 4" xfId="1407" xr:uid="{57779E33-37D0-4FAC-9279-764437985FA7}"/>
    <cellStyle name="Millares 3 11 2 3 4 2" xfId="4236" xr:uid="{49692AF1-D324-49FF-9106-E67D5185FDA8}"/>
    <cellStyle name="Millares 3 11 2 3 4 2 2" xfId="12502" xr:uid="{3657224D-6E83-4ECC-B76F-A159CE3A67AE}"/>
    <cellStyle name="Millares 3 11 2 3 4 2 2 2" xfId="34005" xr:uid="{B69F0E47-27BE-4732-BF03-146B499EEFA7}"/>
    <cellStyle name="Millares 3 11 2 3 4 2 3" xfId="19137" xr:uid="{E65340A8-A159-42F0-81FA-EB37595AAC55}"/>
    <cellStyle name="Millares 3 11 2 3 4 2 3 2" xfId="40640" xr:uid="{C28A7ADE-20B6-4E62-B414-2E5011B44453}"/>
    <cellStyle name="Millares 3 11 2 3 4 2 4" xfId="25742" xr:uid="{8B593086-1C5F-49A8-B0F7-B12F3ED4BE76}"/>
    <cellStyle name="Millares 3 11 2 3 4 2 5" xfId="47245" xr:uid="{0C234613-173D-42D5-B558-6040541B397A}"/>
    <cellStyle name="Millares 3 11 2 3 4 2 6" xfId="53849" xr:uid="{B2272256-911C-4693-9D7A-CDF4EE8FDC84}"/>
    <cellStyle name="Millares 3 11 2 3 4 3" xfId="6375" xr:uid="{875F80BE-7814-4C33-81E3-00F56443BBBE}"/>
    <cellStyle name="Millares 3 11 2 3 4 3 2" xfId="14641" xr:uid="{3598DEEC-5DE3-49C0-8FA8-3A7C147B6146}"/>
    <cellStyle name="Millares 3 11 2 3 4 3 2 2" xfId="36144" xr:uid="{AB27B662-37A0-45E5-98BF-63C8C4029A5B}"/>
    <cellStyle name="Millares 3 11 2 3 4 3 3" xfId="21276" xr:uid="{898C7ED3-F9DF-4DCB-8EFF-7CCE9D302372}"/>
    <cellStyle name="Millares 3 11 2 3 4 3 3 2" xfId="42779" xr:uid="{8A38F135-6ACB-4BED-9C4B-346082A33BE6}"/>
    <cellStyle name="Millares 3 11 2 3 4 3 4" xfId="27881" xr:uid="{21A784A5-7B0C-4EB0-AF36-D2B176A843E6}"/>
    <cellStyle name="Millares 3 11 2 3 4 3 5" xfId="49384" xr:uid="{ECA403A5-6A43-45E1-B8AF-1EFF4E5C50C0}"/>
    <cellStyle name="Millares 3 11 2 3 4 3 6" xfId="55988" xr:uid="{0B1F6DD6-4366-45F8-B7BE-944A61FC7A14}"/>
    <cellStyle name="Millares 3 11 2 3 4 4" xfId="8016" xr:uid="{98BEE952-9C7D-4532-B007-82A42C2E0AE5}"/>
    <cellStyle name="Millares 3 11 2 3 4 4 2" xfId="29519" xr:uid="{189A406E-5AFB-486D-B23B-19A91868F241}"/>
    <cellStyle name="Millares 3 11 2 3 4 5" xfId="9673" xr:uid="{A137CA64-DAE1-4EC6-B0DC-083CA4C0719C}"/>
    <cellStyle name="Millares 3 11 2 3 4 5 2" xfId="31176" xr:uid="{FC29C27B-3A13-4038-B18D-A2BF178D5678}"/>
    <cellStyle name="Millares 3 11 2 3 4 6" xfId="16308" xr:uid="{3C01F2BC-53A2-4028-9A78-468D1F0F6C08}"/>
    <cellStyle name="Millares 3 11 2 3 4 6 2" xfId="37811" xr:uid="{9683BE2C-3CF0-432F-9E49-E8EA68C55A00}"/>
    <cellStyle name="Millares 3 11 2 3 4 7" xfId="22913" xr:uid="{CFC90B48-2E8B-4ACD-9EAC-E839B47924DE}"/>
    <cellStyle name="Millares 3 11 2 3 4 8" xfId="44416" xr:uid="{5DEEFC34-AF8D-4539-B55F-9AC3CF62226D}"/>
    <cellStyle name="Millares 3 11 2 3 4 9" xfId="51020" xr:uid="{E6B75581-6B09-4DDA-B351-1D942791FB89}"/>
    <cellStyle name="Millares 3 11 2 3 5" xfId="2094" xr:uid="{1007E997-F782-46C0-AC9C-D98E5DBF1E05}"/>
    <cellStyle name="Millares 3 11 2 3 5 2" xfId="10360" xr:uid="{875D6494-1B8C-4CA4-A63B-49DF50C3F114}"/>
    <cellStyle name="Millares 3 11 2 3 5 2 2" xfId="31863" xr:uid="{61B75090-84A0-4884-A6BD-FA13E246CBA7}"/>
    <cellStyle name="Millares 3 11 2 3 5 3" xfId="16995" xr:uid="{E6538A4C-D9E7-436D-83EC-63F3370776EC}"/>
    <cellStyle name="Millares 3 11 2 3 5 3 2" xfId="38498" xr:uid="{91DC9D56-D8BE-41FC-AC40-2AADCFA9E5E0}"/>
    <cellStyle name="Millares 3 11 2 3 5 4" xfId="23600" xr:uid="{80F2DD20-8EBB-4132-988E-C2BA2118B5A3}"/>
    <cellStyle name="Millares 3 11 2 3 5 5" xfId="45103" xr:uid="{07B33EF8-A02A-43A3-B346-9AEFD90F9E7D}"/>
    <cellStyle name="Millares 3 11 2 3 5 6" xfId="51707" xr:uid="{F9EB2841-00C4-4370-A3B3-3DD04B6EF5CA}"/>
    <cellStyle name="Millares 3 11 2 3 6" xfId="2642" xr:uid="{64CE6A5D-DBBD-493F-95FC-6A284A92D74D}"/>
    <cellStyle name="Millares 3 11 2 3 6 2" xfId="10908" xr:uid="{B7D85FB7-FEC9-412F-9BD6-14F6B3469C8B}"/>
    <cellStyle name="Millares 3 11 2 3 6 2 2" xfId="32411" xr:uid="{06E3FCAB-0D1E-40F1-8919-1C2859DA012F}"/>
    <cellStyle name="Millares 3 11 2 3 6 3" xfId="17543" xr:uid="{8432ED7B-2F38-4DAD-B9A4-32C3739EB91E}"/>
    <cellStyle name="Millares 3 11 2 3 6 3 2" xfId="39046" xr:uid="{F2F0E0E0-FC9C-4BC1-84B8-2A3019944348}"/>
    <cellStyle name="Millares 3 11 2 3 6 4" xfId="24148" xr:uid="{B37619DE-2123-48A6-8CAE-D06F6F3820F0}"/>
    <cellStyle name="Millares 3 11 2 3 6 5" xfId="45651" xr:uid="{C306FB02-C57D-4DA0-A6A3-655DCB6B0A7B}"/>
    <cellStyle name="Millares 3 11 2 3 6 6" xfId="52255" xr:uid="{96859D1B-576D-41B3-AAEB-2E3142E6E9ED}"/>
    <cellStyle name="Millares 3 11 2 3 7" xfId="3290" xr:uid="{FDA7FF34-20F4-4595-B6C1-4DF4912AB084}"/>
    <cellStyle name="Millares 3 11 2 3 7 2" xfId="11556" xr:uid="{B2381BB1-6E99-4CC4-8181-6C0D330420E6}"/>
    <cellStyle name="Millares 3 11 2 3 7 2 2" xfId="33059" xr:uid="{8689B55B-D524-46C0-8E4B-C111556E1841}"/>
    <cellStyle name="Millares 3 11 2 3 7 3" xfId="18191" xr:uid="{7644491B-DC53-4574-9037-9C09149D2A75}"/>
    <cellStyle name="Millares 3 11 2 3 7 3 2" xfId="39694" xr:uid="{48905DBF-C7EF-4F54-8354-B220353E93F9}"/>
    <cellStyle name="Millares 3 11 2 3 7 4" xfId="24796" xr:uid="{7FC92EB7-64AA-4A0D-9F26-8DF02F098E8C}"/>
    <cellStyle name="Millares 3 11 2 3 7 5" xfId="46299" xr:uid="{6929139D-9806-4F86-B861-182C9DC70547}"/>
    <cellStyle name="Millares 3 11 2 3 7 6" xfId="52903" xr:uid="{E7763D42-CB7F-4ACE-839D-8DF5C8B6D822}"/>
    <cellStyle name="Millares 3 11 2 3 8" xfId="4786" xr:uid="{FF479683-5C11-4C8D-9D1C-74EB3FF490FC}"/>
    <cellStyle name="Millares 3 11 2 3 8 2" xfId="13052" xr:uid="{3BEA0FC7-514C-4052-963A-BE694BE0A047}"/>
    <cellStyle name="Millares 3 11 2 3 8 2 2" xfId="34555" xr:uid="{A62507C2-0A2E-46C6-A7C2-4D81EA6894FB}"/>
    <cellStyle name="Millares 3 11 2 3 8 3" xfId="19687" xr:uid="{9FD8A9B3-0C9F-4AB8-AA0F-BE43AF74F9DA}"/>
    <cellStyle name="Millares 3 11 2 3 8 3 2" xfId="41190" xr:uid="{72208426-3150-40C8-A6FC-2498F0B969B6}"/>
    <cellStyle name="Millares 3 11 2 3 8 4" xfId="26292" xr:uid="{8FBA3AF4-05EE-4AF4-8751-D3C578C59985}"/>
    <cellStyle name="Millares 3 11 2 3 8 5" xfId="47795" xr:uid="{3D3DEFB6-29D9-4505-9E9A-AC39ED3CD64E}"/>
    <cellStyle name="Millares 3 11 2 3 8 6" xfId="54399" xr:uid="{85490EFD-6429-4337-8C3E-B5377F4722B9}"/>
    <cellStyle name="Millares 3 11 2 3 9" xfId="5429" xr:uid="{C232F184-0879-4103-AE5C-BD0FBE7FE18C}"/>
    <cellStyle name="Millares 3 11 2 3 9 2" xfId="13695" xr:uid="{AF721431-0B7E-4FA7-B403-0F1169B35D8C}"/>
    <cellStyle name="Millares 3 11 2 3 9 2 2" xfId="35198" xr:uid="{B1EEEBBD-77C2-47A4-8786-EB01C4E01150}"/>
    <cellStyle name="Millares 3 11 2 3 9 3" xfId="20330" xr:uid="{E1776D4D-4F64-4D7D-BE5F-C38CE13E6E00}"/>
    <cellStyle name="Millares 3 11 2 3 9 3 2" xfId="41833" xr:uid="{9458CF97-907F-4205-BB3F-5828FBF1B463}"/>
    <cellStyle name="Millares 3 11 2 3 9 4" xfId="26935" xr:uid="{DB2B196C-1C85-4074-8821-68C456DADDF3}"/>
    <cellStyle name="Millares 3 11 2 3 9 5" xfId="48438" xr:uid="{B5679BFE-F8C7-4BDE-8986-F0C6660CDFC4}"/>
    <cellStyle name="Millares 3 11 2 3 9 6" xfId="55042" xr:uid="{F1F03CE2-D3B5-43C0-8C73-81EF0DB70D3B}"/>
    <cellStyle name="Millares 3 11 2 4" xfId="332" xr:uid="{78D7A69E-A47E-4AEC-BA7A-92584CB2525C}"/>
    <cellStyle name="Millares 3 11 2 4 10" xfId="15235" xr:uid="{515447D3-B85C-4A1F-B18F-01F83063A521}"/>
    <cellStyle name="Millares 3 11 2 4 10 2" xfId="36738" xr:uid="{F8E23238-9BB1-48B9-9D96-04F4969D8471}"/>
    <cellStyle name="Millares 3 11 2 4 11" xfId="21840" xr:uid="{43EF7682-0A52-45ED-9E93-E66D0F1457AE}"/>
    <cellStyle name="Millares 3 11 2 4 12" xfId="43343" xr:uid="{0FD96D76-FE2D-4014-8F74-64FCB3FC2222}"/>
    <cellStyle name="Millares 3 11 2 4 13" xfId="49947" xr:uid="{E1FD1301-249F-4447-B6B8-957016AE0C53}"/>
    <cellStyle name="Millares 3 11 2 4 2" xfId="1280" xr:uid="{C7B5F34F-0D41-420E-A88C-09F3C55488A9}"/>
    <cellStyle name="Millares 3 11 2 4 2 2" xfId="4109" xr:uid="{424F3A04-8FA6-4B33-986C-28842E42A86A}"/>
    <cellStyle name="Millares 3 11 2 4 2 2 2" xfId="12375" xr:uid="{B16500D8-8C8F-4B74-AD31-74D524463413}"/>
    <cellStyle name="Millares 3 11 2 4 2 2 2 2" xfId="33878" xr:uid="{25052EB0-8211-4509-A45C-29A530872539}"/>
    <cellStyle name="Millares 3 11 2 4 2 2 3" xfId="19010" xr:uid="{74A6A674-7249-457A-94A3-5DE93500EA7B}"/>
    <cellStyle name="Millares 3 11 2 4 2 2 3 2" xfId="40513" xr:uid="{FA23CA84-7E9F-4E26-AA36-80E908E15849}"/>
    <cellStyle name="Millares 3 11 2 4 2 2 4" xfId="25615" xr:uid="{85F4054C-EFA5-4826-BE16-A938E238F3B9}"/>
    <cellStyle name="Millares 3 11 2 4 2 2 5" xfId="47118" xr:uid="{84E48A4A-B926-462B-87BF-03B499CC95A3}"/>
    <cellStyle name="Millares 3 11 2 4 2 2 6" xfId="53722" xr:uid="{B709D2F5-718F-40FF-8B1C-DD9892BF26D3}"/>
    <cellStyle name="Millares 3 11 2 4 2 3" xfId="6248" xr:uid="{B95FBFB1-5ACF-4DD5-896A-CC41CFE38722}"/>
    <cellStyle name="Millares 3 11 2 4 2 3 2" xfId="14514" xr:uid="{41CB208C-5E58-4988-A270-0DEC6BF5BC1D}"/>
    <cellStyle name="Millares 3 11 2 4 2 3 2 2" xfId="36017" xr:uid="{B49D7225-5574-4366-8F88-D4D7773C3C85}"/>
    <cellStyle name="Millares 3 11 2 4 2 3 3" xfId="21149" xr:uid="{DAF0FC88-9A6B-4AF8-BB2B-442B9C437263}"/>
    <cellStyle name="Millares 3 11 2 4 2 3 3 2" xfId="42652" xr:uid="{5010CDC4-E320-4F6A-84FE-451ED04054CD}"/>
    <cellStyle name="Millares 3 11 2 4 2 3 4" xfId="27754" xr:uid="{48C5F8CA-AD2A-4CA4-B439-712B5EB87958}"/>
    <cellStyle name="Millares 3 11 2 4 2 3 5" xfId="49257" xr:uid="{A7336CA4-7914-4775-8F2C-10694769292E}"/>
    <cellStyle name="Millares 3 11 2 4 2 3 6" xfId="55861" xr:uid="{057C0641-9806-4350-B38B-25623ED84ADD}"/>
    <cellStyle name="Millares 3 11 2 4 2 4" xfId="7889" xr:uid="{E468E466-784D-4494-A3BE-AE5AAFD4DDF5}"/>
    <cellStyle name="Millares 3 11 2 4 2 4 2" xfId="29392" xr:uid="{7858DAE8-0D83-4A11-819B-77451B75C3B4}"/>
    <cellStyle name="Millares 3 11 2 4 2 5" xfId="9546" xr:uid="{2EC045E5-0825-4EC8-9B77-054055BDF145}"/>
    <cellStyle name="Millares 3 11 2 4 2 5 2" xfId="31049" xr:uid="{530E4314-8FD3-488F-8706-39616FB3B006}"/>
    <cellStyle name="Millares 3 11 2 4 2 6" xfId="16181" xr:uid="{A8C9ABC4-C7FB-4A0F-81A2-3E4DC6988377}"/>
    <cellStyle name="Millares 3 11 2 4 2 6 2" xfId="37684" xr:uid="{056B0C78-6296-4E4D-90D4-28F933FBCB53}"/>
    <cellStyle name="Millares 3 11 2 4 2 7" xfId="22786" xr:uid="{F0E6EF66-C5D0-4FE0-9211-F415694613CB}"/>
    <cellStyle name="Millares 3 11 2 4 2 8" xfId="44289" xr:uid="{9AC45523-FD71-456B-84BD-9BE528933639}"/>
    <cellStyle name="Millares 3 11 2 4 2 9" xfId="50893" xr:uid="{69CE84DF-A65F-4F88-B2C4-3D0D7E8BC819}"/>
    <cellStyle name="Millares 3 11 2 4 3" xfId="1967" xr:uid="{2858CB44-AF1F-453F-AD7B-994732367762}"/>
    <cellStyle name="Millares 3 11 2 4 3 2" xfId="10233" xr:uid="{1F9CFD62-EB29-4628-AEB7-CD07C6109EAD}"/>
    <cellStyle name="Millares 3 11 2 4 3 2 2" xfId="31736" xr:uid="{3F5D5334-827A-480A-8A60-DC61CEB98711}"/>
    <cellStyle name="Millares 3 11 2 4 3 3" xfId="16868" xr:uid="{63AAEB50-F474-4D9A-8202-3AA258D1FB2B}"/>
    <cellStyle name="Millares 3 11 2 4 3 3 2" xfId="38371" xr:uid="{580C6F73-7310-4014-9DA4-0661576DE339}"/>
    <cellStyle name="Millares 3 11 2 4 3 4" xfId="23473" xr:uid="{4F01DFE7-86AE-4255-BB7E-880954C362D2}"/>
    <cellStyle name="Millares 3 11 2 4 3 5" xfId="44976" xr:uid="{EF81C36F-A8FF-4E07-9F93-1548F80C953D}"/>
    <cellStyle name="Millares 3 11 2 4 3 6" xfId="51580" xr:uid="{17464D4B-4EF0-47C5-BC8C-9F8C5330D207}"/>
    <cellStyle name="Millares 3 11 2 4 4" xfId="2766" xr:uid="{8BFBB2E7-3E4A-49F4-8442-C38118F31A1B}"/>
    <cellStyle name="Millares 3 11 2 4 4 2" xfId="11032" xr:uid="{8DCC0035-0E5B-48C4-9EC0-E7C02F628864}"/>
    <cellStyle name="Millares 3 11 2 4 4 2 2" xfId="32535" xr:uid="{92DFB293-63FF-4879-8737-CFC36764FBCD}"/>
    <cellStyle name="Millares 3 11 2 4 4 3" xfId="17667" xr:uid="{4E1FD938-F2AE-46E3-9F1F-D0DF1A78E6C3}"/>
    <cellStyle name="Millares 3 11 2 4 4 3 2" xfId="39170" xr:uid="{84B6A1C1-9CBC-4090-BC0A-AD76B25490A5}"/>
    <cellStyle name="Millares 3 11 2 4 4 4" xfId="24272" xr:uid="{27340FCF-8036-4DB4-A274-3DF308D9CE57}"/>
    <cellStyle name="Millares 3 11 2 4 4 5" xfId="45775" xr:uid="{F8F984FA-786D-40EA-98D3-A95D4EF1CFC5}"/>
    <cellStyle name="Millares 3 11 2 4 4 6" xfId="52379" xr:uid="{8B764D4B-772F-4DDF-A973-E9B9B5455223}"/>
    <cellStyle name="Millares 3 11 2 4 5" xfId="3163" xr:uid="{5CAC33CD-87CE-44DD-B5F2-A4EC2E0D8FBA}"/>
    <cellStyle name="Millares 3 11 2 4 5 2" xfId="11429" xr:uid="{49C47F01-D93B-4588-B93E-602883D826D1}"/>
    <cellStyle name="Millares 3 11 2 4 5 2 2" xfId="32932" xr:uid="{76F3FC6B-6808-48B8-81FE-A20BA2A049C6}"/>
    <cellStyle name="Millares 3 11 2 4 5 3" xfId="18064" xr:uid="{FE50DC30-3B72-4E74-B536-09EED5B3661F}"/>
    <cellStyle name="Millares 3 11 2 4 5 3 2" xfId="39567" xr:uid="{ED3A5CAC-035B-49E2-8C76-692E0B82A271}"/>
    <cellStyle name="Millares 3 11 2 4 5 4" xfId="24669" xr:uid="{71E37B8E-E134-420E-9FA8-E6A96C4AACD1}"/>
    <cellStyle name="Millares 3 11 2 4 5 5" xfId="46172" xr:uid="{A6841BF6-EDFA-46DF-A18E-E52C97EDF101}"/>
    <cellStyle name="Millares 3 11 2 4 5 6" xfId="52776" xr:uid="{58B4ADD0-2246-4F68-B1D0-73D1B744B7BE}"/>
    <cellStyle name="Millares 3 11 2 4 6" xfId="4910" xr:uid="{DADA79F2-34C6-45ED-BBE8-C1C0D8514B7E}"/>
    <cellStyle name="Millares 3 11 2 4 6 2" xfId="13176" xr:uid="{FDB6F043-C906-4F6E-A93A-F250AE3C1332}"/>
    <cellStyle name="Millares 3 11 2 4 6 2 2" xfId="34679" xr:uid="{3761DF6D-45F3-42D3-BA15-07B768639B66}"/>
    <cellStyle name="Millares 3 11 2 4 6 3" xfId="19811" xr:uid="{29E88CE0-E50A-4D3C-B1E6-BCBFEE8E8DBA}"/>
    <cellStyle name="Millares 3 11 2 4 6 3 2" xfId="41314" xr:uid="{196D5D5C-07D3-4408-8D90-F0178D46E208}"/>
    <cellStyle name="Millares 3 11 2 4 6 4" xfId="26416" xr:uid="{82395170-4777-4475-BD4A-9ADF40F52968}"/>
    <cellStyle name="Millares 3 11 2 4 6 5" xfId="47919" xr:uid="{9AD46683-21D2-4CAA-AAF8-786307582D5D}"/>
    <cellStyle name="Millares 3 11 2 4 6 6" xfId="54523" xr:uid="{799A02A2-8F30-47BA-9D51-D019F165E242}"/>
    <cellStyle name="Millares 3 11 2 4 7" xfId="5302" xr:uid="{08BA6752-492A-4B27-A61A-E893DF1571B1}"/>
    <cellStyle name="Millares 3 11 2 4 7 2" xfId="13568" xr:uid="{5B5C0AEF-0DB0-4CA0-8980-52D42EA71FF0}"/>
    <cellStyle name="Millares 3 11 2 4 7 2 2" xfId="35071" xr:uid="{2AB4CC9C-E1A7-44DE-AACA-1B3C9DCEBC66}"/>
    <cellStyle name="Millares 3 11 2 4 7 3" xfId="20203" xr:uid="{FEEED479-F348-4F30-AF4D-FF950F487DE0}"/>
    <cellStyle name="Millares 3 11 2 4 7 3 2" xfId="41706" xr:uid="{26ABDD70-2387-4F70-883A-53C780E3BE92}"/>
    <cellStyle name="Millares 3 11 2 4 7 4" xfId="26808" xr:uid="{002E3F0F-64CB-405A-8639-B204BBF31EBB}"/>
    <cellStyle name="Millares 3 11 2 4 7 5" xfId="48311" xr:uid="{33046000-399E-4A97-978B-21CFB76E064F}"/>
    <cellStyle name="Millares 3 11 2 4 7 6" xfId="54915" xr:uid="{A1633013-4E09-4C01-9306-19516C2BE7EE}"/>
    <cellStyle name="Millares 3 11 2 4 8" xfId="6943" xr:uid="{BAB063F3-CFE3-44F5-A9A7-EE8CB9AA5794}"/>
    <cellStyle name="Millares 3 11 2 4 8 2" xfId="28446" xr:uid="{464BAA24-C32D-4F1F-8760-12C6F21D40A9}"/>
    <cellStyle name="Millares 3 11 2 4 9" xfId="8599" xr:uid="{66ED9E7D-21B5-483D-A110-B417ABE3E698}"/>
    <cellStyle name="Millares 3 11 2 4 9 2" xfId="30102" xr:uid="{A1241905-D2B9-47CA-980E-6128A29454B3}"/>
    <cellStyle name="Millares 3 11 2 5" xfId="616" xr:uid="{266D60D6-2289-48F2-A598-70C7DFDED69D}"/>
    <cellStyle name="Millares 3 11 2 5 10" xfId="43625" xr:uid="{AD155F4A-A4CC-4CC4-838B-24194834BA52}"/>
    <cellStyle name="Millares 3 11 2 5 11" xfId="50229" xr:uid="{EBC514B9-FFE1-4655-B5B1-1119F6A2C5E8}"/>
    <cellStyle name="Millares 3 11 2 5 2" xfId="1562" xr:uid="{0AD6F9C2-8B9C-4C2C-87C6-A2AB7927D4AA}"/>
    <cellStyle name="Millares 3 11 2 5 2 2" xfId="4391" xr:uid="{9848CD66-C566-451E-9B80-AA6826080025}"/>
    <cellStyle name="Millares 3 11 2 5 2 2 2" xfId="12657" xr:uid="{F2F02605-48BA-4CB1-A85B-C4490ACBA851}"/>
    <cellStyle name="Millares 3 11 2 5 2 2 2 2" xfId="34160" xr:uid="{8693F8DF-80C6-4563-B1CE-90BC9197EB1B}"/>
    <cellStyle name="Millares 3 11 2 5 2 2 3" xfId="19292" xr:uid="{95CC0362-116D-49E7-B630-8A0C35EF2F2F}"/>
    <cellStyle name="Millares 3 11 2 5 2 2 3 2" xfId="40795" xr:uid="{012A3D1E-60EC-4A58-8EA0-4F0B84453066}"/>
    <cellStyle name="Millares 3 11 2 5 2 2 4" xfId="25897" xr:uid="{B09DBC16-D423-41E8-BB1D-FB9507611664}"/>
    <cellStyle name="Millares 3 11 2 5 2 2 5" xfId="47400" xr:uid="{9CC5C0D5-6E42-46A2-8C7D-3D73A797AD7C}"/>
    <cellStyle name="Millares 3 11 2 5 2 2 6" xfId="54004" xr:uid="{5FAB3448-7317-476B-A32B-8A14FC861675}"/>
    <cellStyle name="Millares 3 11 2 5 2 3" xfId="6530" xr:uid="{4B5E46B0-D15A-45A3-A2C7-0DC201CA50A3}"/>
    <cellStyle name="Millares 3 11 2 5 2 3 2" xfId="14796" xr:uid="{5AAD6A0D-A853-4107-A03D-5AA604413BFE}"/>
    <cellStyle name="Millares 3 11 2 5 2 3 2 2" xfId="36299" xr:uid="{6F96CF37-A5F4-4130-ABAB-E647CAE4E26D}"/>
    <cellStyle name="Millares 3 11 2 5 2 3 3" xfId="21431" xr:uid="{CB6AA92A-08C8-4654-A6AA-BE8903210BCC}"/>
    <cellStyle name="Millares 3 11 2 5 2 3 3 2" xfId="42934" xr:uid="{4AE62B76-1E6E-49DF-BF3C-FDA97DA1E485}"/>
    <cellStyle name="Millares 3 11 2 5 2 3 4" xfId="28036" xr:uid="{D827E561-5598-4A5C-B52B-231EE25A5CC5}"/>
    <cellStyle name="Millares 3 11 2 5 2 3 5" xfId="49539" xr:uid="{07125809-4AE1-438B-8BB5-C5134CF5CF71}"/>
    <cellStyle name="Millares 3 11 2 5 2 3 6" xfId="56143" xr:uid="{49CB79E6-0BE2-4029-8DD8-FE5EB6B2E54A}"/>
    <cellStyle name="Millares 3 11 2 5 2 4" xfId="8171" xr:uid="{3729F2E3-7463-430E-9F96-6B2C06DE5345}"/>
    <cellStyle name="Millares 3 11 2 5 2 4 2" xfId="29674" xr:uid="{A112806C-9AB4-44C6-83BC-C4CAD1BCFEF2}"/>
    <cellStyle name="Millares 3 11 2 5 2 5" xfId="9828" xr:uid="{6C35E377-9F57-408A-A272-82C9E394A7C9}"/>
    <cellStyle name="Millares 3 11 2 5 2 5 2" xfId="31331" xr:uid="{9B0E1E87-53BD-4F40-96B7-186F1674C881}"/>
    <cellStyle name="Millares 3 11 2 5 2 6" xfId="16463" xr:uid="{444D40C7-847E-46B7-B52A-AD9C1E7B278A}"/>
    <cellStyle name="Millares 3 11 2 5 2 6 2" xfId="37966" xr:uid="{2E1E6646-5B6D-442F-98AF-064E4947CE7A}"/>
    <cellStyle name="Millares 3 11 2 5 2 7" xfId="23068" xr:uid="{8803A98B-C240-4576-8BB5-68DB3F717510}"/>
    <cellStyle name="Millares 3 11 2 5 2 8" xfId="44571" xr:uid="{C0349546-462B-48D3-B04D-31802C729B85}"/>
    <cellStyle name="Millares 3 11 2 5 2 9" xfId="51175" xr:uid="{8ED4522A-7F40-4831-973D-5738F16E2614}"/>
    <cellStyle name="Millares 3 11 2 5 3" xfId="2249" xr:uid="{3444B968-980C-4C3A-B192-119695F539EF}"/>
    <cellStyle name="Millares 3 11 2 5 3 2" xfId="10515" xr:uid="{77361953-14CF-406E-9318-6F3B3820970C}"/>
    <cellStyle name="Millares 3 11 2 5 3 2 2" xfId="32018" xr:uid="{7C3D409B-C94F-45AB-A191-FEA39E73DB3E}"/>
    <cellStyle name="Millares 3 11 2 5 3 3" xfId="17150" xr:uid="{40D3F2F6-D06F-46E5-84EB-1FE1B6A6E0FE}"/>
    <cellStyle name="Millares 3 11 2 5 3 3 2" xfId="38653" xr:uid="{0B665895-1EAE-4384-BB31-AC9E93ADF7A7}"/>
    <cellStyle name="Millares 3 11 2 5 3 4" xfId="23755" xr:uid="{7D93432F-666E-4DAE-A9D6-B927CE91FA76}"/>
    <cellStyle name="Millares 3 11 2 5 3 5" xfId="45258" xr:uid="{A48D306E-8199-41FA-919E-7DE627E3B5D2}"/>
    <cellStyle name="Millares 3 11 2 5 3 6" xfId="51862" xr:uid="{D4730D3D-CFCA-4A92-AB8A-77E319464FA1}"/>
    <cellStyle name="Millares 3 11 2 5 4" xfId="3445" xr:uid="{73890DF4-B604-49A8-9919-2E85ADE950EB}"/>
    <cellStyle name="Millares 3 11 2 5 4 2" xfId="11711" xr:uid="{E366BDAE-AB7E-4AC5-BF1A-4C785FCDAA77}"/>
    <cellStyle name="Millares 3 11 2 5 4 2 2" xfId="33214" xr:uid="{F4420586-881E-4BCE-A727-E0EEFF353628}"/>
    <cellStyle name="Millares 3 11 2 5 4 3" xfId="18346" xr:uid="{4CD0537E-8763-4740-9F7E-68055C616D41}"/>
    <cellStyle name="Millares 3 11 2 5 4 3 2" xfId="39849" xr:uid="{9AC59157-DAC1-4F5C-A150-A50EA49F4C6A}"/>
    <cellStyle name="Millares 3 11 2 5 4 4" xfId="24951" xr:uid="{3CD1A462-06C8-4E9B-B841-52FCCC576952}"/>
    <cellStyle name="Millares 3 11 2 5 4 5" xfId="46454" xr:uid="{534AD3F1-3EAE-4262-B01B-22DE0C895B24}"/>
    <cellStyle name="Millares 3 11 2 5 4 6" xfId="53058" xr:uid="{2866D076-3873-4484-AE9D-06075557F495}"/>
    <cellStyle name="Millares 3 11 2 5 5" xfId="5584" xr:uid="{8776C6A5-A23D-4D3E-A0CD-F1519B604CD6}"/>
    <cellStyle name="Millares 3 11 2 5 5 2" xfId="13850" xr:uid="{4CC04FA4-3085-458C-B2AC-03968EA20CAB}"/>
    <cellStyle name="Millares 3 11 2 5 5 2 2" xfId="35353" xr:uid="{EEED71DB-05A9-402C-B8AF-257CE40D4AD4}"/>
    <cellStyle name="Millares 3 11 2 5 5 3" xfId="20485" xr:uid="{227A060A-A05F-4672-AA42-875BF46381B8}"/>
    <cellStyle name="Millares 3 11 2 5 5 3 2" xfId="41988" xr:uid="{F37CC8AA-6D4E-4AFA-9761-9EE74B264E7B}"/>
    <cellStyle name="Millares 3 11 2 5 5 4" xfId="27090" xr:uid="{0CE757DC-958C-4B6F-B030-BF3D988B6566}"/>
    <cellStyle name="Millares 3 11 2 5 5 5" xfId="48593" xr:uid="{599EF988-F15F-4A0B-BF21-1A18AC41B395}"/>
    <cellStyle name="Millares 3 11 2 5 5 6" xfId="55197" xr:uid="{5EB3E5F7-0DF6-42C9-B870-C1FA64CF3C5E}"/>
    <cellStyle name="Millares 3 11 2 5 6" xfId="7225" xr:uid="{435E753F-B1AF-440C-AB99-3301472FED81}"/>
    <cellStyle name="Millares 3 11 2 5 6 2" xfId="28728" xr:uid="{251FE5B6-C76F-49DE-BFFE-6C791B726C51}"/>
    <cellStyle name="Millares 3 11 2 5 7" xfId="8882" xr:uid="{FF50A0A4-7B13-427B-8EC9-754DC21E0ED9}"/>
    <cellStyle name="Millares 3 11 2 5 7 2" xfId="30385" xr:uid="{B68152AC-F2FA-4479-9F9B-74AA15C49319}"/>
    <cellStyle name="Millares 3 11 2 5 8" xfId="15517" xr:uid="{1490F759-EEAC-49CE-90B2-BD83D30B9ED4}"/>
    <cellStyle name="Millares 3 11 2 5 8 2" xfId="37020" xr:uid="{D61E7F66-6A5F-40D3-BBC4-55EBBC44E0B7}"/>
    <cellStyle name="Millares 3 11 2 5 9" xfId="22122" xr:uid="{7B2CBF80-CB93-4DA1-BD71-1E46D903482C}"/>
    <cellStyle name="Millares 3 11 2 6" xfId="884" xr:uid="{3235F745-B64E-4F14-9FC0-6A85AF732353}"/>
    <cellStyle name="Millares 3 11 2 6 2" xfId="3713" xr:uid="{34864D37-9C71-4195-98B9-06E54DFF68B7}"/>
    <cellStyle name="Millares 3 11 2 6 2 2" xfId="11979" xr:uid="{E146F203-AF75-4686-895F-8A339E3A79AB}"/>
    <cellStyle name="Millares 3 11 2 6 2 2 2" xfId="33482" xr:uid="{E88302E9-3808-407C-A378-7661A647B43B}"/>
    <cellStyle name="Millares 3 11 2 6 2 3" xfId="18614" xr:uid="{7E33C217-E7A6-42FF-B747-0399A8AB4BC7}"/>
    <cellStyle name="Millares 3 11 2 6 2 3 2" xfId="40117" xr:uid="{C39E6E7D-A4FB-481C-9CB7-7006605D6125}"/>
    <cellStyle name="Millares 3 11 2 6 2 4" xfId="25219" xr:uid="{E0D4E23A-69EB-49CA-B217-638AAFCB9C4C}"/>
    <cellStyle name="Millares 3 11 2 6 2 5" xfId="46722" xr:uid="{6E19D41A-A27A-45DD-8829-86D01287A0D4}"/>
    <cellStyle name="Millares 3 11 2 6 2 6" xfId="53326" xr:uid="{350F6A69-1AF5-4468-9675-27335FE91924}"/>
    <cellStyle name="Millares 3 11 2 6 3" xfId="5852" xr:uid="{2D301782-19B5-4F53-B0DA-EA97145D3CFB}"/>
    <cellStyle name="Millares 3 11 2 6 3 2" xfId="14118" xr:uid="{0EB9ECFE-C411-4812-A254-609C4FA8EC8A}"/>
    <cellStyle name="Millares 3 11 2 6 3 2 2" xfId="35621" xr:uid="{E7737D91-9F77-47A0-A151-50321A114412}"/>
    <cellStyle name="Millares 3 11 2 6 3 3" xfId="20753" xr:uid="{A4DDEE2F-98DE-4AD0-8FC2-5A59CBB709A1}"/>
    <cellStyle name="Millares 3 11 2 6 3 3 2" xfId="42256" xr:uid="{FC26B2D1-4162-4A8E-8EDB-D154CB07A355}"/>
    <cellStyle name="Millares 3 11 2 6 3 4" xfId="27358" xr:uid="{6974D423-FB7E-4D1E-9CC1-4421975667A2}"/>
    <cellStyle name="Millares 3 11 2 6 3 5" xfId="48861" xr:uid="{A45DB7D2-EFFA-40A3-993A-84A1CE207FB8}"/>
    <cellStyle name="Millares 3 11 2 6 3 6" xfId="55465" xr:uid="{FF4636C3-16AB-4E16-B470-A6927548B2A3}"/>
    <cellStyle name="Millares 3 11 2 6 4" xfId="7493" xr:uid="{4472C13E-5DC8-4575-8EEA-40C7362AB7AD}"/>
    <cellStyle name="Millares 3 11 2 6 4 2" xfId="28996" xr:uid="{1CA12E96-5D28-4AD2-8552-1756106CDF17}"/>
    <cellStyle name="Millares 3 11 2 6 5" xfId="9150" xr:uid="{A4E557E4-A069-455D-B4C4-4D8EA3648DE7}"/>
    <cellStyle name="Millares 3 11 2 6 5 2" xfId="30653" xr:uid="{E8AF3714-16F3-48D8-8F74-FBDCAB9F56F8}"/>
    <cellStyle name="Millares 3 11 2 6 6" xfId="15785" xr:uid="{5F345CE5-654A-4366-81A3-CAAB7F9DE99A}"/>
    <cellStyle name="Millares 3 11 2 6 6 2" xfId="37288" xr:uid="{35DBC177-C92C-4032-9E2F-175463CF72A1}"/>
    <cellStyle name="Millares 3 11 2 6 7" xfId="22390" xr:uid="{5B17693D-E351-4621-B0C6-37869C6B2302}"/>
    <cellStyle name="Millares 3 11 2 6 8" xfId="43893" xr:uid="{7D7D044C-03ED-4C56-B062-C6D58C4613B1}"/>
    <cellStyle name="Millares 3 11 2 6 9" xfId="50497" xr:uid="{18CA796F-F413-4C18-950F-0AEA10CF0B59}"/>
    <cellStyle name="Millares 3 11 2 7" xfId="1145" xr:uid="{FEB57EE1-9A9B-44C6-88A0-504CB9309280}"/>
    <cellStyle name="Millares 3 11 2 7 2" xfId="3974" xr:uid="{E9648F64-D776-4D7D-BA2F-D41BA0592951}"/>
    <cellStyle name="Millares 3 11 2 7 2 2" xfId="12240" xr:uid="{A19B6AEE-F912-4F24-A19B-B1D830CF7012}"/>
    <cellStyle name="Millares 3 11 2 7 2 2 2" xfId="33743" xr:uid="{A305C927-F816-4733-A863-11A6395BFF46}"/>
    <cellStyle name="Millares 3 11 2 7 2 3" xfId="18875" xr:uid="{9F7617F2-1DAA-4259-8800-8207EBC9250A}"/>
    <cellStyle name="Millares 3 11 2 7 2 3 2" xfId="40378" xr:uid="{D66C7BF3-2FA6-44A8-9A5F-6319F2FC7FAC}"/>
    <cellStyle name="Millares 3 11 2 7 2 4" xfId="25480" xr:uid="{E02DC4BF-545E-4710-9B71-325BB3BC02E3}"/>
    <cellStyle name="Millares 3 11 2 7 2 5" xfId="46983" xr:uid="{905D234F-7893-4720-9D2C-4A3E581186CA}"/>
    <cellStyle name="Millares 3 11 2 7 2 6" xfId="53587" xr:uid="{8B697974-2EB1-48BD-B0D7-14EBC15C7C6B}"/>
    <cellStyle name="Millares 3 11 2 7 3" xfId="6113" xr:uid="{1590ECF5-28CB-4BD2-97A6-1435610C93BE}"/>
    <cellStyle name="Millares 3 11 2 7 3 2" xfId="14379" xr:uid="{3B2AFA42-784E-4CE4-B0EB-4EEAF0209D93}"/>
    <cellStyle name="Millares 3 11 2 7 3 2 2" xfId="35882" xr:uid="{303FB920-A987-4227-B9FE-2DF8BF83EC5A}"/>
    <cellStyle name="Millares 3 11 2 7 3 3" xfId="21014" xr:uid="{A47F0B80-B02E-4C5A-B468-5A2D3A787894}"/>
    <cellStyle name="Millares 3 11 2 7 3 3 2" xfId="42517" xr:uid="{5DC9E196-A6FE-4B22-AC47-62C4FAD69DEB}"/>
    <cellStyle name="Millares 3 11 2 7 3 4" xfId="27619" xr:uid="{B0B81F33-9824-4949-A740-48C55E3D4479}"/>
    <cellStyle name="Millares 3 11 2 7 3 5" xfId="49122" xr:uid="{420530D4-982A-40A8-B14D-5F13F54AE37F}"/>
    <cellStyle name="Millares 3 11 2 7 3 6" xfId="55726" xr:uid="{94049514-897C-47CB-A4BA-924FBC2EB193}"/>
    <cellStyle name="Millares 3 11 2 7 4" xfId="7754" xr:uid="{A18C69B2-C098-466A-8D8C-90FF6CB9D677}"/>
    <cellStyle name="Millares 3 11 2 7 4 2" xfId="29257" xr:uid="{391574EA-35AE-4A6E-BC2F-BCB0977C363D}"/>
    <cellStyle name="Millares 3 11 2 7 5" xfId="9411" xr:uid="{8A95347E-EE42-4228-908A-2F7FC0709D45}"/>
    <cellStyle name="Millares 3 11 2 7 5 2" xfId="30914" xr:uid="{BD7CF3C2-E59C-4077-86E7-88D41245FAB6}"/>
    <cellStyle name="Millares 3 11 2 7 6" xfId="16046" xr:uid="{DC643810-4136-47E0-888A-C662F416381D}"/>
    <cellStyle name="Millares 3 11 2 7 6 2" xfId="37549" xr:uid="{C9D1DF22-600C-4AF0-94F3-4CF703D7ABF3}"/>
    <cellStyle name="Millares 3 11 2 7 7" xfId="22651" xr:uid="{2DADD8F2-AD5B-41C6-9A27-C3FB14E9FDA2}"/>
    <cellStyle name="Millares 3 11 2 7 8" xfId="44154" xr:uid="{051FEED4-4F67-420E-AAAB-AF64629EBA0C}"/>
    <cellStyle name="Millares 3 11 2 7 9" xfId="50758" xr:uid="{A22A609A-7A42-4940-8294-366A723D3E99}"/>
    <cellStyle name="Millares 3 11 2 8" xfId="1833" xr:uid="{A58231EE-B4E2-4DA8-87C3-D192F0FEEFC9}"/>
    <cellStyle name="Millares 3 11 2 8 2" xfId="10099" xr:uid="{D39D109D-917E-4769-8CCC-1A3867D2855B}"/>
    <cellStyle name="Millares 3 11 2 8 2 2" xfId="31602" xr:uid="{A52FEAA1-3F2B-4337-957A-E5FDEE7C3B8A}"/>
    <cellStyle name="Millares 3 11 2 8 3" xfId="16734" xr:uid="{823ABA3D-79DC-42B9-9AE7-C86D51548234}"/>
    <cellStyle name="Millares 3 11 2 8 3 2" xfId="38237" xr:uid="{69D339E4-B202-4837-9D35-50E6AF55307D}"/>
    <cellStyle name="Millares 3 11 2 8 4" xfId="23339" xr:uid="{4F115E33-7A3B-4FDC-8635-4B8F53A043BF}"/>
    <cellStyle name="Millares 3 11 2 8 5" xfId="44842" xr:uid="{EDCF0860-62E2-4597-A99D-E11A27A7557E}"/>
    <cellStyle name="Millares 3 11 2 8 6" xfId="51446" xr:uid="{4B53F0D9-D6F5-4DF6-BF49-88B51C6D3314}"/>
    <cellStyle name="Millares 3 11 2 9" xfId="2518" xr:uid="{B437C0B0-708C-4DE8-B167-6276DC5BC774}"/>
    <cellStyle name="Millares 3 11 2 9 2" xfId="10784" xr:uid="{97720357-B492-4D36-A2AB-750F5EDC62EA}"/>
    <cellStyle name="Millares 3 11 2 9 2 2" xfId="32287" xr:uid="{D3811792-7AB0-4BC7-B93B-247CAC2A6405}"/>
    <cellStyle name="Millares 3 11 2 9 3" xfId="17419" xr:uid="{72C92983-CCF6-47CB-8410-8E3D0E9AB088}"/>
    <cellStyle name="Millares 3 11 2 9 3 2" xfId="38922" xr:uid="{AC8D4D53-B9FA-4BDE-BE05-8BAEC31AF101}"/>
    <cellStyle name="Millares 3 11 2 9 4" xfId="24024" xr:uid="{903414FB-0BB7-4479-9220-04825DFF46B2}"/>
    <cellStyle name="Millares 3 11 2 9 5" xfId="45527" xr:uid="{7C57413F-D186-4875-927B-2B29D2C3F748}"/>
    <cellStyle name="Millares 3 11 2 9 6" xfId="52131" xr:uid="{D3224D28-2EB5-4F2D-9F11-559C7D647ABD}"/>
    <cellStyle name="Millares 3 11 3" xfId="146" xr:uid="{90B0DC56-C10D-48D1-8414-B63AD8FB0BE4}"/>
    <cellStyle name="Millares 3 11 3 10" xfId="4683" xr:uid="{7E0F61BD-D0CA-4CB3-93B7-AC246C0C94F6}"/>
    <cellStyle name="Millares 3 11 3 10 2" xfId="12949" xr:uid="{EB7E179A-4847-41C9-AC37-1BA3983C98E1}"/>
    <cellStyle name="Millares 3 11 3 10 2 2" xfId="34452" xr:uid="{DEEB84F5-C658-44D6-84C2-7F2D40601416}"/>
    <cellStyle name="Millares 3 11 3 10 3" xfId="19584" xr:uid="{26D36F4E-FC88-47A0-816F-31C6E834E754}"/>
    <cellStyle name="Millares 3 11 3 10 3 2" xfId="41087" xr:uid="{FD032E52-3FD6-4A44-AED3-B87AD981405C}"/>
    <cellStyle name="Millares 3 11 3 10 4" xfId="26189" xr:uid="{3ECFCA44-E968-4069-8820-522C783ABB15}"/>
    <cellStyle name="Millares 3 11 3 10 5" xfId="47692" xr:uid="{33A8F029-2206-4AF0-A14C-29865400311E}"/>
    <cellStyle name="Millares 3 11 3 10 6" xfId="54296" xr:uid="{BCDB25F5-2B5A-4EE8-8471-78ACBEC0EE07}"/>
    <cellStyle name="Millares 3 11 3 11" xfId="5186" xr:uid="{8E1CE285-8C44-4D04-9798-59338E50A102}"/>
    <cellStyle name="Millares 3 11 3 11 2" xfId="13452" xr:uid="{A2426D39-7B1F-478F-8692-B8B13C35D9FF}"/>
    <cellStyle name="Millares 3 11 3 11 2 2" xfId="34955" xr:uid="{87685884-2414-4CF3-B934-5D8FE9A77662}"/>
    <cellStyle name="Millares 3 11 3 11 3" xfId="20087" xr:uid="{204E1D27-37B2-429E-8E03-993CA03AD691}"/>
    <cellStyle name="Millares 3 11 3 11 3 2" xfId="41590" xr:uid="{BBAE03D5-779E-4567-9A72-BA066BF9908F}"/>
    <cellStyle name="Millares 3 11 3 11 4" xfId="26692" xr:uid="{51800EFB-0AE1-4D5E-A0CD-E2BD701662BD}"/>
    <cellStyle name="Millares 3 11 3 11 5" xfId="48195" xr:uid="{701EF4E0-19FD-4124-A442-D8D05FF60CAA}"/>
    <cellStyle name="Millares 3 11 3 11 6" xfId="54799" xr:uid="{78820958-4797-47F8-A712-4C90A5F1A27A}"/>
    <cellStyle name="Millares 3 11 3 12" xfId="6827" xr:uid="{05107327-F808-4197-8758-96C0DB1DE881}"/>
    <cellStyle name="Millares 3 11 3 12 2" xfId="28330" xr:uid="{4FC53E5F-7057-45BD-B8FA-1B598F1DE682}"/>
    <cellStyle name="Millares 3 11 3 13" xfId="8481" xr:uid="{F0322F59-2389-4E1F-948E-A369A7875814}"/>
    <cellStyle name="Millares 3 11 3 13 2" xfId="29984" xr:uid="{589E966F-CD1A-4F1F-AA33-94EB9BA0BA31}"/>
    <cellStyle name="Millares 3 11 3 14" xfId="15120" xr:uid="{B8B55E28-E59E-42F9-8BD8-2C024C9C5928}"/>
    <cellStyle name="Millares 3 11 3 14 2" xfId="36623" xr:uid="{F56AA8DE-67F3-4B45-A0F1-8E5EDD487F25}"/>
    <cellStyle name="Millares 3 11 3 15" xfId="21725" xr:uid="{B26AD061-391D-49EB-B4F7-4069F6E07A49}"/>
    <cellStyle name="Millares 3 11 3 16" xfId="43228" xr:uid="{12D2ADFF-04F9-43E8-B52C-D95ADE17DAF2}"/>
    <cellStyle name="Millares 3 11 3 17" xfId="49832" xr:uid="{DC3DB9E5-FFD5-4391-B79C-417A1638C2B0}"/>
    <cellStyle name="Millares 3 11 3 2" xfId="478" xr:uid="{D576CC66-1A20-4980-9DC1-F0AA2E553693}"/>
    <cellStyle name="Millares 3 11 3 2 10" xfId="7089" xr:uid="{0DE304D1-E068-432C-B16B-8C76F48AAFD1}"/>
    <cellStyle name="Millares 3 11 3 2 10 2" xfId="28592" xr:uid="{E35C89B6-0D70-4CE8-ADF1-1F0AB353A5A0}"/>
    <cellStyle name="Millares 3 11 3 2 11" xfId="8745" xr:uid="{B0EF899A-B2B7-450B-959E-1F352378D920}"/>
    <cellStyle name="Millares 3 11 3 2 11 2" xfId="30248" xr:uid="{50EC4F8D-A189-43A5-9474-BB198D8B4DDE}"/>
    <cellStyle name="Millares 3 11 3 2 12" xfId="15381" xr:uid="{396A9B07-D62C-4825-ACDC-B6C2571DFC29}"/>
    <cellStyle name="Millares 3 11 3 2 12 2" xfId="36884" xr:uid="{2D64AEA1-9741-4678-A455-CDDE757E6DD4}"/>
    <cellStyle name="Millares 3 11 3 2 13" xfId="21986" xr:uid="{BF46DBBD-C35C-436E-8B43-AE4281E3FF55}"/>
    <cellStyle name="Millares 3 11 3 2 14" xfId="43489" xr:uid="{B2F4F094-5F35-4DBD-B6BC-52971409E0CD}"/>
    <cellStyle name="Millares 3 11 3 2 15" xfId="50093" xr:uid="{B9E65609-B663-48B6-91B9-CB96CAD1C60B}"/>
    <cellStyle name="Millares 3 11 3 2 2" xfId="760" xr:uid="{4582FC42-F7D8-458B-A436-17E68DAEFC1B}"/>
    <cellStyle name="Millares 3 11 3 2 2 10" xfId="15661" xr:uid="{3F35E006-2FAD-4A28-95B8-25B2D1D23634}"/>
    <cellStyle name="Millares 3 11 3 2 2 10 2" xfId="37164" xr:uid="{FC1BE439-05B8-412B-89C2-CAB11200BCF1}"/>
    <cellStyle name="Millares 3 11 3 2 2 11" xfId="22266" xr:uid="{27CE3FD5-FA5B-4644-B54C-F1B023B9A090}"/>
    <cellStyle name="Millares 3 11 3 2 2 12" xfId="43769" xr:uid="{D81BFE29-62E7-4765-B1BE-7029D3F55817}"/>
    <cellStyle name="Millares 3 11 3 2 2 13" xfId="50373" xr:uid="{A6ED7178-A787-40A8-AEDD-6872BD151C96}"/>
    <cellStyle name="Millares 3 11 3 2 2 2" xfId="1706" xr:uid="{A0A3CDD7-A609-4717-93E3-A6BE1BA4DA91}"/>
    <cellStyle name="Millares 3 11 3 2 2 2 2" xfId="4535" xr:uid="{A840806A-1B2D-4FBC-BBA3-6CC51388438D}"/>
    <cellStyle name="Millares 3 11 3 2 2 2 2 2" xfId="12801" xr:uid="{BFD6932C-96EF-47D0-B138-FD32B91BC6BE}"/>
    <cellStyle name="Millares 3 11 3 2 2 2 2 2 2" xfId="34304" xr:uid="{C82C65C0-6BB7-4537-AFAF-4C36479CC30C}"/>
    <cellStyle name="Millares 3 11 3 2 2 2 2 3" xfId="19436" xr:uid="{4C790B4E-8FE7-4DD6-8681-EEDAAB9B3A73}"/>
    <cellStyle name="Millares 3 11 3 2 2 2 2 3 2" xfId="40939" xr:uid="{17EC0B63-C679-4490-A176-0FDC1A31782A}"/>
    <cellStyle name="Millares 3 11 3 2 2 2 2 4" xfId="26041" xr:uid="{C26742BC-0523-4AC9-91D6-1EF8B4F098C1}"/>
    <cellStyle name="Millares 3 11 3 2 2 2 2 5" xfId="47544" xr:uid="{3D4211E9-34AD-4CED-8637-871C54812B08}"/>
    <cellStyle name="Millares 3 11 3 2 2 2 2 6" xfId="54148" xr:uid="{A5BAD6B2-3F10-4284-8F47-AF9652330080}"/>
    <cellStyle name="Millares 3 11 3 2 2 2 3" xfId="6674" xr:uid="{45FD6D62-4AE8-4CEB-BE90-16E7909AC48B}"/>
    <cellStyle name="Millares 3 11 3 2 2 2 3 2" xfId="14940" xr:uid="{C0561EED-56CB-4810-817A-BDBF4A5C3B01}"/>
    <cellStyle name="Millares 3 11 3 2 2 2 3 2 2" xfId="36443" xr:uid="{CC6D69C3-96B5-4B20-91EB-49BF43FAF507}"/>
    <cellStyle name="Millares 3 11 3 2 2 2 3 3" xfId="21575" xr:uid="{DF98FA4D-46D1-4E33-8843-7645C5BAB34F}"/>
    <cellStyle name="Millares 3 11 3 2 2 2 3 3 2" xfId="43078" xr:uid="{A5FCB8B0-BB80-4DC3-BE74-A06CA0570543}"/>
    <cellStyle name="Millares 3 11 3 2 2 2 3 4" xfId="28180" xr:uid="{98B31F9C-4584-4279-BC59-FD367051FB24}"/>
    <cellStyle name="Millares 3 11 3 2 2 2 3 5" xfId="49683" xr:uid="{62AE1CC5-BA4F-4C25-B6B1-A1CBFAA78CA1}"/>
    <cellStyle name="Millares 3 11 3 2 2 2 3 6" xfId="56287" xr:uid="{AA36F9CC-0214-4E97-9EC1-7898CCD96FB5}"/>
    <cellStyle name="Millares 3 11 3 2 2 2 4" xfId="8315" xr:uid="{53B1483B-85C6-439D-A1DB-46F1FBFB783A}"/>
    <cellStyle name="Millares 3 11 3 2 2 2 4 2" xfId="29818" xr:uid="{AC230FA7-D048-44BE-96C0-4AD06C4875F0}"/>
    <cellStyle name="Millares 3 11 3 2 2 2 5" xfId="9972" xr:uid="{B82B20A7-8BC8-4EBE-B5C2-8C136585869E}"/>
    <cellStyle name="Millares 3 11 3 2 2 2 5 2" xfId="31475" xr:uid="{5D572CDA-6241-40C2-823A-7B4216564A4E}"/>
    <cellStyle name="Millares 3 11 3 2 2 2 6" xfId="16607" xr:uid="{7B788A63-60C6-414C-8FDA-5EFECD28ED1A}"/>
    <cellStyle name="Millares 3 11 3 2 2 2 6 2" xfId="38110" xr:uid="{892D4363-F278-4BED-9517-BE36E4B01B62}"/>
    <cellStyle name="Millares 3 11 3 2 2 2 7" xfId="23212" xr:uid="{81B4B2D1-2E7E-4926-9D72-3050A857F29D}"/>
    <cellStyle name="Millares 3 11 3 2 2 2 8" xfId="44715" xr:uid="{C9831F78-0E11-45FD-9555-5B8F2FF88004}"/>
    <cellStyle name="Millares 3 11 3 2 2 2 9" xfId="51319" xr:uid="{D28A2FD3-9EB8-4E50-AE20-F46F8CCC5CC5}"/>
    <cellStyle name="Millares 3 11 3 2 2 3" xfId="2393" xr:uid="{EE447633-DE07-4690-B0F4-5C6B61786C97}"/>
    <cellStyle name="Millares 3 11 3 2 2 3 2" xfId="10659" xr:uid="{845A8D25-12FB-4AC0-9FDB-6EE41C00F69F}"/>
    <cellStyle name="Millares 3 11 3 2 2 3 2 2" xfId="32162" xr:uid="{24D5EDC9-781D-4561-81D0-6E1C2932B998}"/>
    <cellStyle name="Millares 3 11 3 2 2 3 3" xfId="17294" xr:uid="{5C83DA9A-B3F1-425C-8FD2-87002C431FB4}"/>
    <cellStyle name="Millares 3 11 3 2 2 3 3 2" xfId="38797" xr:uid="{1206DBD5-3140-491B-AAB6-22B1A2D2F2EB}"/>
    <cellStyle name="Millares 3 11 3 2 2 3 4" xfId="23899" xr:uid="{9EA1509B-295A-4AB6-A112-DDEA2F4C3220}"/>
    <cellStyle name="Millares 3 11 3 2 2 3 5" xfId="45402" xr:uid="{8CD08945-A425-45A7-A7CD-671706618671}"/>
    <cellStyle name="Millares 3 11 3 2 2 3 6" xfId="52006" xr:uid="{BB8FA063-574C-450C-BBDB-293604E430D5}"/>
    <cellStyle name="Millares 3 11 3 2 2 4" xfId="2910" xr:uid="{86350D8A-F39A-4E4E-AD2F-C95F61089ABB}"/>
    <cellStyle name="Millares 3 11 3 2 2 4 2" xfId="11176" xr:uid="{A6AA7483-D9C1-4E5D-A014-BF00C39934EF}"/>
    <cellStyle name="Millares 3 11 3 2 2 4 2 2" xfId="32679" xr:uid="{0180E56C-2CD6-455A-BF49-97B2B1882D77}"/>
    <cellStyle name="Millares 3 11 3 2 2 4 3" xfId="17811" xr:uid="{22136EF4-BA29-4875-B8FC-5B36CE2E51B1}"/>
    <cellStyle name="Millares 3 11 3 2 2 4 3 2" xfId="39314" xr:uid="{EEA754AE-E233-4C4C-A57A-1A124DA8F671}"/>
    <cellStyle name="Millares 3 11 3 2 2 4 4" xfId="24416" xr:uid="{0127410B-91B2-4615-A919-4956BFFCE791}"/>
    <cellStyle name="Millares 3 11 3 2 2 4 5" xfId="45919" xr:uid="{32B16F46-C167-4A38-95FF-545D8A688F62}"/>
    <cellStyle name="Millares 3 11 3 2 2 4 6" xfId="52523" xr:uid="{C262BAF9-FDF5-4AD6-A655-FB1FCBE97378}"/>
    <cellStyle name="Millares 3 11 3 2 2 5" xfId="3589" xr:uid="{E1C17247-FC1B-424E-8F93-04AAC57DE0BC}"/>
    <cellStyle name="Millares 3 11 3 2 2 5 2" xfId="11855" xr:uid="{37855412-D9E6-423F-84C7-81E38009D468}"/>
    <cellStyle name="Millares 3 11 3 2 2 5 2 2" xfId="33358" xr:uid="{0801D7AE-74BB-4F58-BC64-262ECE211188}"/>
    <cellStyle name="Millares 3 11 3 2 2 5 3" xfId="18490" xr:uid="{70D9A595-D708-4D2B-9261-EE8EE03FF945}"/>
    <cellStyle name="Millares 3 11 3 2 2 5 3 2" xfId="39993" xr:uid="{B4F4A9B2-2DDB-4122-A6ED-AF59D798614D}"/>
    <cellStyle name="Millares 3 11 3 2 2 5 4" xfId="25095" xr:uid="{96D28733-D381-4E2B-A2E1-28072818BC2F}"/>
    <cellStyle name="Millares 3 11 3 2 2 5 5" xfId="46598" xr:uid="{A322859A-9547-41A1-8E92-C6805E917592}"/>
    <cellStyle name="Millares 3 11 3 2 2 5 6" xfId="53202" xr:uid="{2639E523-2536-4D09-B960-BDC1E38E3BDD}"/>
    <cellStyle name="Millares 3 11 3 2 2 6" xfId="5054" xr:uid="{CBAC98B9-271A-4655-8D71-D24437DE8712}"/>
    <cellStyle name="Millares 3 11 3 2 2 6 2" xfId="13320" xr:uid="{2EE0A531-430F-4B98-A1F2-95563369E786}"/>
    <cellStyle name="Millares 3 11 3 2 2 6 2 2" xfId="34823" xr:uid="{D9D53A60-01B4-4EF8-9507-7E378B661E1B}"/>
    <cellStyle name="Millares 3 11 3 2 2 6 3" xfId="19955" xr:uid="{C96B68E1-FFD9-48C1-B5B7-6360B4910A69}"/>
    <cellStyle name="Millares 3 11 3 2 2 6 3 2" xfId="41458" xr:uid="{28F29EC5-DF10-4BF2-B844-E54FCAF302F5}"/>
    <cellStyle name="Millares 3 11 3 2 2 6 4" xfId="26560" xr:uid="{595DC02E-783D-4743-BAA5-79B169D5F35D}"/>
    <cellStyle name="Millares 3 11 3 2 2 6 5" xfId="48063" xr:uid="{BF335880-74B0-4938-878B-B26AEE2BC6A2}"/>
    <cellStyle name="Millares 3 11 3 2 2 6 6" xfId="54667" xr:uid="{F4135BE5-9408-44A1-B3D7-299F9C5D0B21}"/>
    <cellStyle name="Millares 3 11 3 2 2 7" xfId="5728" xr:uid="{3988F336-2216-47B0-930D-D938075AD339}"/>
    <cellStyle name="Millares 3 11 3 2 2 7 2" xfId="13994" xr:uid="{C8281384-FEEC-4984-B051-1A2147594DC2}"/>
    <cellStyle name="Millares 3 11 3 2 2 7 2 2" xfId="35497" xr:uid="{7DE6123A-1CDA-4517-9630-557D87124D05}"/>
    <cellStyle name="Millares 3 11 3 2 2 7 3" xfId="20629" xr:uid="{AC3BA714-E47A-405F-B6FA-AD606041994D}"/>
    <cellStyle name="Millares 3 11 3 2 2 7 3 2" xfId="42132" xr:uid="{4C7C4D6F-06F3-4CB6-B53D-EACC2EF653C2}"/>
    <cellStyle name="Millares 3 11 3 2 2 7 4" xfId="27234" xr:uid="{5DC43B41-D642-4ECD-9293-1821CC283355}"/>
    <cellStyle name="Millares 3 11 3 2 2 7 5" xfId="48737" xr:uid="{7BFFB1E0-5C84-48C4-A492-00A8CDA2314F}"/>
    <cellStyle name="Millares 3 11 3 2 2 7 6" xfId="55341" xr:uid="{864D1E8C-B106-4556-9FD4-20655D012A22}"/>
    <cellStyle name="Millares 3 11 3 2 2 8" xfId="7369" xr:uid="{E108D8E6-E66E-4A24-9FC4-B4E7A270873C}"/>
    <cellStyle name="Millares 3 11 3 2 2 8 2" xfId="28872" xr:uid="{DB204C89-0893-4F4B-A37D-6C9834A51138}"/>
    <cellStyle name="Millares 3 11 3 2 2 9" xfId="9026" xr:uid="{F5ED9EDA-A69D-4A8E-A760-5391B3E78528}"/>
    <cellStyle name="Millares 3 11 3 2 2 9 2" xfId="30529" xr:uid="{F5C4C257-362A-4B7E-834E-9B7C26A136ED}"/>
    <cellStyle name="Millares 3 11 3 2 3" xfId="1030" xr:uid="{03271CBC-DEEB-4345-82E3-6E6A70534452}"/>
    <cellStyle name="Millares 3 11 3 2 3 2" xfId="3859" xr:uid="{D14D9126-6B03-49CC-AE40-083FCC2B554C}"/>
    <cellStyle name="Millares 3 11 3 2 3 2 2" xfId="12125" xr:uid="{682414E4-6BAA-465F-9C37-E1FEAD007436}"/>
    <cellStyle name="Millares 3 11 3 2 3 2 2 2" xfId="33628" xr:uid="{3E5230CA-CC24-4F95-8C9C-E146CC98157C}"/>
    <cellStyle name="Millares 3 11 3 2 3 2 3" xfId="18760" xr:uid="{279A1C32-1376-415A-AB01-410EED91E6A7}"/>
    <cellStyle name="Millares 3 11 3 2 3 2 3 2" xfId="40263" xr:uid="{C0929122-6CD6-4F74-9D57-E4C5B1B518AE}"/>
    <cellStyle name="Millares 3 11 3 2 3 2 4" xfId="25365" xr:uid="{A5986278-B8CA-4521-ADE1-482EC8E79E2D}"/>
    <cellStyle name="Millares 3 11 3 2 3 2 5" xfId="46868" xr:uid="{240CCDFB-A9BA-4D29-B91D-BEEF2DAC9452}"/>
    <cellStyle name="Millares 3 11 3 2 3 2 6" xfId="53472" xr:uid="{D8505948-F797-4C06-942E-DD2BF6D4394A}"/>
    <cellStyle name="Millares 3 11 3 2 3 3" xfId="5998" xr:uid="{E213C5F2-2F5E-49A7-BC75-E1CC8AB2352C}"/>
    <cellStyle name="Millares 3 11 3 2 3 3 2" xfId="14264" xr:uid="{49572BDE-04A9-488C-A09E-17A992D47391}"/>
    <cellStyle name="Millares 3 11 3 2 3 3 2 2" xfId="35767" xr:uid="{43CA6270-BD46-4E5F-9142-7F800FAD3B36}"/>
    <cellStyle name="Millares 3 11 3 2 3 3 3" xfId="20899" xr:uid="{6EEC7974-6FB1-4E07-8D98-DF54D325F0BF}"/>
    <cellStyle name="Millares 3 11 3 2 3 3 3 2" xfId="42402" xr:uid="{B140E2A8-9FFA-4BDE-8264-25196615DD95}"/>
    <cellStyle name="Millares 3 11 3 2 3 3 4" xfId="27504" xr:uid="{80EF5188-366B-4CBC-A457-A38C4202540D}"/>
    <cellStyle name="Millares 3 11 3 2 3 3 5" xfId="49007" xr:uid="{74D4A20E-FD7B-4D70-857F-B6A0104F221A}"/>
    <cellStyle name="Millares 3 11 3 2 3 3 6" xfId="55611" xr:uid="{B31649C3-BE96-4279-9E42-E6E9BAB1F427}"/>
    <cellStyle name="Millares 3 11 3 2 3 4" xfId="7639" xr:uid="{F78C560A-61C9-4130-8B14-2CDB23EB03D4}"/>
    <cellStyle name="Millares 3 11 3 2 3 4 2" xfId="29142" xr:uid="{ED1F37C3-9FA5-48A9-9C0F-2886463CAF9A}"/>
    <cellStyle name="Millares 3 11 3 2 3 5" xfId="9296" xr:uid="{17712E2E-4CDE-4737-8286-85B95BF0E572}"/>
    <cellStyle name="Millares 3 11 3 2 3 5 2" xfId="30799" xr:uid="{97648D32-FCEC-4A8F-A118-3E68F7188529}"/>
    <cellStyle name="Millares 3 11 3 2 3 6" xfId="15931" xr:uid="{F2EFD000-D4FC-4C70-A81A-EAC857FD04E9}"/>
    <cellStyle name="Millares 3 11 3 2 3 6 2" xfId="37434" xr:uid="{B1058732-89CA-4D27-BAD4-EB9BE20237A5}"/>
    <cellStyle name="Millares 3 11 3 2 3 7" xfId="22536" xr:uid="{558BC892-1D60-4DF5-83C1-0F9AD3FD21B5}"/>
    <cellStyle name="Millares 3 11 3 2 3 8" xfId="44039" xr:uid="{E0D7B475-6CFF-479E-B9E7-6410F08B843A}"/>
    <cellStyle name="Millares 3 11 3 2 3 9" xfId="50643" xr:uid="{0FC764BB-7983-4150-9A08-02FD7F781A8A}"/>
    <cellStyle name="Millares 3 11 3 2 4" xfId="1426" xr:uid="{38E115F1-7E18-45A8-9BD2-0F11B6364592}"/>
    <cellStyle name="Millares 3 11 3 2 4 2" xfId="4255" xr:uid="{7CA7A832-D00B-47A7-A796-0D4054194701}"/>
    <cellStyle name="Millares 3 11 3 2 4 2 2" xfId="12521" xr:uid="{B12379F5-CBA7-4360-AB84-701CE416836B}"/>
    <cellStyle name="Millares 3 11 3 2 4 2 2 2" xfId="34024" xr:uid="{E9CBF3E1-DE7D-4BBD-9237-39FE1EE685DE}"/>
    <cellStyle name="Millares 3 11 3 2 4 2 3" xfId="19156" xr:uid="{198CB87E-C4B7-4DA1-9F74-9BB95FF1F050}"/>
    <cellStyle name="Millares 3 11 3 2 4 2 3 2" xfId="40659" xr:uid="{7103BD04-3B7E-4A83-8378-A2B4EAB8B02E}"/>
    <cellStyle name="Millares 3 11 3 2 4 2 4" xfId="25761" xr:uid="{52914BAE-9FC2-4DC9-B3D4-88C1B6855A2C}"/>
    <cellStyle name="Millares 3 11 3 2 4 2 5" xfId="47264" xr:uid="{9951E709-FA14-4F05-97E1-EFAA2578B26D}"/>
    <cellStyle name="Millares 3 11 3 2 4 2 6" xfId="53868" xr:uid="{2DAFDD41-9B57-43E6-9EC9-21C9BD020EB8}"/>
    <cellStyle name="Millares 3 11 3 2 4 3" xfId="6394" xr:uid="{7AC23DB5-C97C-4832-8B7F-47D41DAD0191}"/>
    <cellStyle name="Millares 3 11 3 2 4 3 2" xfId="14660" xr:uid="{DBFAB2B5-9EB1-4E2E-906A-38088EEAFFE8}"/>
    <cellStyle name="Millares 3 11 3 2 4 3 2 2" xfId="36163" xr:uid="{CFF12506-521A-4F35-85E7-4527AA610F84}"/>
    <cellStyle name="Millares 3 11 3 2 4 3 3" xfId="21295" xr:uid="{C2DEBD0C-3A6F-4B66-885B-1AAD84E0635A}"/>
    <cellStyle name="Millares 3 11 3 2 4 3 3 2" xfId="42798" xr:uid="{0F79E2AC-A159-4B7C-83FC-A4487264CC0C}"/>
    <cellStyle name="Millares 3 11 3 2 4 3 4" xfId="27900" xr:uid="{DC26F91D-04A3-4295-BD41-7C11963FEBA2}"/>
    <cellStyle name="Millares 3 11 3 2 4 3 5" xfId="49403" xr:uid="{117DAB19-933E-4F07-B4BC-3D2E130B690A}"/>
    <cellStyle name="Millares 3 11 3 2 4 3 6" xfId="56007" xr:uid="{2F4F0CB6-6CE1-435E-819C-A27D1D4F525A}"/>
    <cellStyle name="Millares 3 11 3 2 4 4" xfId="8035" xr:uid="{51264AF1-0CFB-4018-8F81-F2639A704DB0}"/>
    <cellStyle name="Millares 3 11 3 2 4 4 2" xfId="29538" xr:uid="{0783B291-47CE-4328-B6E3-3823A82AF263}"/>
    <cellStyle name="Millares 3 11 3 2 4 5" xfId="9692" xr:uid="{287A2531-E9DF-494B-A6A7-CFFE7F55AEFE}"/>
    <cellStyle name="Millares 3 11 3 2 4 5 2" xfId="31195" xr:uid="{9C6E9388-E202-43F0-89F5-A6EF56260C80}"/>
    <cellStyle name="Millares 3 11 3 2 4 6" xfId="16327" xr:uid="{2A8AF466-DAAA-4A92-9443-C053337DC813}"/>
    <cellStyle name="Millares 3 11 3 2 4 6 2" xfId="37830" xr:uid="{7173720F-8CA0-4249-95F4-D9AB2B6FECDD}"/>
    <cellStyle name="Millares 3 11 3 2 4 7" xfId="22932" xr:uid="{E5A3C067-5876-487A-AD5A-034887E8E497}"/>
    <cellStyle name="Millares 3 11 3 2 4 8" xfId="44435" xr:uid="{FD6CC5A1-BA3A-482C-B0CE-E98FDD6DCFE9}"/>
    <cellStyle name="Millares 3 11 3 2 4 9" xfId="51039" xr:uid="{3E820197-6C3D-41AC-91F9-DB096D42AF6C}"/>
    <cellStyle name="Millares 3 11 3 2 5" xfId="2113" xr:uid="{AE564C19-E009-415B-AF55-312FD3A11E2D}"/>
    <cellStyle name="Millares 3 11 3 2 5 2" xfId="10379" xr:uid="{B0D029A2-94BC-4AAE-80F3-DB47A5AE389B}"/>
    <cellStyle name="Millares 3 11 3 2 5 2 2" xfId="31882" xr:uid="{82DAB0B7-E86E-402B-B013-71106F98C32D}"/>
    <cellStyle name="Millares 3 11 3 2 5 3" xfId="17014" xr:uid="{426F3770-2795-4298-8CF9-B40195C63722}"/>
    <cellStyle name="Millares 3 11 3 2 5 3 2" xfId="38517" xr:uid="{8FF97520-F4CD-48CA-9A0B-6668201FA987}"/>
    <cellStyle name="Millares 3 11 3 2 5 4" xfId="23619" xr:uid="{34F28815-795B-4779-9903-0F68F9D5B60E}"/>
    <cellStyle name="Millares 3 11 3 2 5 5" xfId="45122" xr:uid="{7CD7D2E5-2C72-4519-ABD4-FBCE4ABB73BC}"/>
    <cellStyle name="Millares 3 11 3 2 5 6" xfId="51726" xr:uid="{D52F7042-3D2D-4673-9BA6-529867C870D6}"/>
    <cellStyle name="Millares 3 11 3 2 6" xfId="2661" xr:uid="{F8CEE162-D349-488F-A9D3-71F8F42CE256}"/>
    <cellStyle name="Millares 3 11 3 2 6 2" xfId="10927" xr:uid="{E96CB437-CCA8-462D-B31D-B85444A59FEA}"/>
    <cellStyle name="Millares 3 11 3 2 6 2 2" xfId="32430" xr:uid="{9FDE6875-7C53-4074-8FC4-6804AAA693FF}"/>
    <cellStyle name="Millares 3 11 3 2 6 3" xfId="17562" xr:uid="{AD5D00D9-9652-4B68-A780-6ED6EA25ECBA}"/>
    <cellStyle name="Millares 3 11 3 2 6 3 2" xfId="39065" xr:uid="{0F3E0034-5955-4111-AFEA-62E8DB035B3C}"/>
    <cellStyle name="Millares 3 11 3 2 6 4" xfId="24167" xr:uid="{EBB2D919-A6CA-4F8F-B399-2187138092D2}"/>
    <cellStyle name="Millares 3 11 3 2 6 5" xfId="45670" xr:uid="{332C0AB2-6CCD-483D-8B11-186F3180AABA}"/>
    <cellStyle name="Millares 3 11 3 2 6 6" xfId="52274" xr:uid="{0FBDACBC-0EDD-42DA-89F5-45D74F039D29}"/>
    <cellStyle name="Millares 3 11 3 2 7" xfId="3309" xr:uid="{52B55C95-FCDE-4A92-87EF-C7267164F2A3}"/>
    <cellStyle name="Millares 3 11 3 2 7 2" xfId="11575" xr:uid="{49C7E1DE-02E9-4898-8F17-3D9AAA5D14DC}"/>
    <cellStyle name="Millares 3 11 3 2 7 2 2" xfId="33078" xr:uid="{72BD9424-0365-456B-A43B-70BFC9510CA6}"/>
    <cellStyle name="Millares 3 11 3 2 7 3" xfId="18210" xr:uid="{E188FA1E-C97A-4529-961A-EBB573A983FA}"/>
    <cellStyle name="Millares 3 11 3 2 7 3 2" xfId="39713" xr:uid="{A3E7591D-BE4B-46E7-9DB1-2BD546460277}"/>
    <cellStyle name="Millares 3 11 3 2 7 4" xfId="24815" xr:uid="{717505B8-AA81-4DFE-AD52-8E7FA1A61E38}"/>
    <cellStyle name="Millares 3 11 3 2 7 5" xfId="46318" xr:uid="{FA975764-D598-4F0A-8A27-9DFEF9B0B8A2}"/>
    <cellStyle name="Millares 3 11 3 2 7 6" xfId="52922" xr:uid="{28BD39AF-FCEB-4161-AE23-331ED1F6BE0A}"/>
    <cellStyle name="Millares 3 11 3 2 8" xfId="4805" xr:uid="{80A15648-22D5-4310-9F68-FB9B74306882}"/>
    <cellStyle name="Millares 3 11 3 2 8 2" xfId="13071" xr:uid="{68337422-FDB9-41A0-AF79-E2AEC0C1613F}"/>
    <cellStyle name="Millares 3 11 3 2 8 2 2" xfId="34574" xr:uid="{3846826B-9D27-4893-8896-000875C0E367}"/>
    <cellStyle name="Millares 3 11 3 2 8 3" xfId="19706" xr:uid="{0054598E-36F4-4105-80FC-02D078E9BD60}"/>
    <cellStyle name="Millares 3 11 3 2 8 3 2" xfId="41209" xr:uid="{F11FA1C6-2854-42FA-9BB6-A1992A43ED1C}"/>
    <cellStyle name="Millares 3 11 3 2 8 4" xfId="26311" xr:uid="{850493E9-3AA9-4504-93D8-0ECE0836E0FF}"/>
    <cellStyle name="Millares 3 11 3 2 8 5" xfId="47814" xr:uid="{3FEB4F99-8301-4C5A-BB0A-B06FB8456EB8}"/>
    <cellStyle name="Millares 3 11 3 2 8 6" xfId="54418" xr:uid="{C8275B29-0F0D-43FC-9C1F-185677A764FF}"/>
    <cellStyle name="Millares 3 11 3 2 9" xfId="5448" xr:uid="{E745DDCE-05D9-4975-8B60-30F9E64EBBA6}"/>
    <cellStyle name="Millares 3 11 3 2 9 2" xfId="13714" xr:uid="{F4B2EA36-8C90-4657-AE07-A9A242A5DAB8}"/>
    <cellStyle name="Millares 3 11 3 2 9 2 2" xfId="35217" xr:uid="{CD2572A0-B7E0-4D8E-AE38-00A689BFBC9A}"/>
    <cellStyle name="Millares 3 11 3 2 9 3" xfId="20349" xr:uid="{369E1823-1711-4F0E-8059-B1582D8EB7E3}"/>
    <cellStyle name="Millares 3 11 3 2 9 3 2" xfId="41852" xr:uid="{0186313B-CD8B-44B6-8A0E-39404C07EF1E}"/>
    <cellStyle name="Millares 3 11 3 2 9 4" xfId="26954" xr:uid="{540496D8-BFF2-4FE9-9C6B-0905EA385075}"/>
    <cellStyle name="Millares 3 11 3 2 9 5" xfId="48457" xr:uid="{09C992D2-7F7F-4A02-854C-4A6E60663269}"/>
    <cellStyle name="Millares 3 11 3 2 9 6" xfId="55061" xr:uid="{2A4983B8-CFD6-4B66-BF2F-B22135A7C0D3}"/>
    <cellStyle name="Millares 3 11 3 3" xfId="351" xr:uid="{D7DE38D5-7F6F-4B04-BD50-DEDB24701E3C}"/>
    <cellStyle name="Millares 3 11 3 3 10" xfId="15254" xr:uid="{FA476C3C-2071-4B44-9903-8E1DEFA84623}"/>
    <cellStyle name="Millares 3 11 3 3 10 2" xfId="36757" xr:uid="{6557FB11-2ECC-4347-8B3C-65A00F033523}"/>
    <cellStyle name="Millares 3 11 3 3 11" xfId="21859" xr:uid="{C266EE0D-5AE3-4DCA-88F8-433984090018}"/>
    <cellStyle name="Millares 3 11 3 3 12" xfId="43362" xr:uid="{F75BD337-3B71-4161-9FAD-3AD717D6AEC4}"/>
    <cellStyle name="Millares 3 11 3 3 13" xfId="49966" xr:uid="{A35FD339-D0E5-4311-8C54-B14471D75905}"/>
    <cellStyle name="Millares 3 11 3 3 2" xfId="1299" xr:uid="{67EC4831-468C-47D4-8AE4-A08725986104}"/>
    <cellStyle name="Millares 3 11 3 3 2 2" xfId="4128" xr:uid="{3F14435E-FDE0-4EC0-BAD8-476B15530552}"/>
    <cellStyle name="Millares 3 11 3 3 2 2 2" xfId="12394" xr:uid="{265FD87F-E824-4819-90FB-35B8448DE9CF}"/>
    <cellStyle name="Millares 3 11 3 3 2 2 2 2" xfId="33897" xr:uid="{4023FA40-5214-40F3-8B32-7E9545B48DBE}"/>
    <cellStyle name="Millares 3 11 3 3 2 2 3" xfId="19029" xr:uid="{C9CF8FF4-9C1C-4CE1-9D28-3C524519F7B1}"/>
    <cellStyle name="Millares 3 11 3 3 2 2 3 2" xfId="40532" xr:uid="{5332ADDB-8573-4096-801D-E64DFB9616A0}"/>
    <cellStyle name="Millares 3 11 3 3 2 2 4" xfId="25634" xr:uid="{2E2E9CEB-03B0-4B02-BF96-2EA3CF8A3503}"/>
    <cellStyle name="Millares 3 11 3 3 2 2 5" xfId="47137" xr:uid="{47932A01-AD9D-4B95-8790-A6885C4CB67A}"/>
    <cellStyle name="Millares 3 11 3 3 2 2 6" xfId="53741" xr:uid="{958A9D5F-EB87-4B09-B901-730BD9E56379}"/>
    <cellStyle name="Millares 3 11 3 3 2 3" xfId="6267" xr:uid="{9A42098F-2A68-4BF0-AEE2-A14BCD007319}"/>
    <cellStyle name="Millares 3 11 3 3 2 3 2" xfId="14533" xr:uid="{A783F148-679B-4BAC-A00B-6B053B2FC7AA}"/>
    <cellStyle name="Millares 3 11 3 3 2 3 2 2" xfId="36036" xr:uid="{77D9AC39-7A6A-4371-AD8F-15ABD3153F2F}"/>
    <cellStyle name="Millares 3 11 3 3 2 3 3" xfId="21168" xr:uid="{3032CE24-6508-48BC-8C57-A235080F4B43}"/>
    <cellStyle name="Millares 3 11 3 3 2 3 3 2" xfId="42671" xr:uid="{3DD813B7-7B7B-4F3E-85EA-2949F689E968}"/>
    <cellStyle name="Millares 3 11 3 3 2 3 4" xfId="27773" xr:uid="{C4221B08-FB5A-46DA-B5A6-F8D2C7B45C81}"/>
    <cellStyle name="Millares 3 11 3 3 2 3 5" xfId="49276" xr:uid="{8BF0315A-49B7-4B0B-A8BD-3CA87CBFBB8D}"/>
    <cellStyle name="Millares 3 11 3 3 2 3 6" xfId="55880" xr:uid="{77EFBAF9-6842-4F46-AE18-4A8286DE8A22}"/>
    <cellStyle name="Millares 3 11 3 3 2 4" xfId="7908" xr:uid="{4925C201-8436-4B52-9834-F33BEF5BE652}"/>
    <cellStyle name="Millares 3 11 3 3 2 4 2" xfId="29411" xr:uid="{BF152A07-B095-4166-9315-D316530BC6FB}"/>
    <cellStyle name="Millares 3 11 3 3 2 5" xfId="9565" xr:uid="{1F6DDC8A-FC2C-43C9-87A8-7F529CA3B0B3}"/>
    <cellStyle name="Millares 3 11 3 3 2 5 2" xfId="31068" xr:uid="{2D8D5E91-9D4C-4A61-9381-04C4A9D8E47C}"/>
    <cellStyle name="Millares 3 11 3 3 2 6" xfId="16200" xr:uid="{08595294-9F42-436F-9777-F66A947C0A22}"/>
    <cellStyle name="Millares 3 11 3 3 2 6 2" xfId="37703" xr:uid="{DF570A0E-EF24-4968-9651-6498E94E6BB3}"/>
    <cellStyle name="Millares 3 11 3 3 2 7" xfId="22805" xr:uid="{C1F28F45-2A4B-45C1-8475-33D752AEBA61}"/>
    <cellStyle name="Millares 3 11 3 3 2 8" xfId="44308" xr:uid="{FEC1DF03-5C6A-4304-9BDE-762001954E8C}"/>
    <cellStyle name="Millares 3 11 3 3 2 9" xfId="50912" xr:uid="{B6014AC7-7E8B-476B-A409-89E4F51A45A5}"/>
    <cellStyle name="Millares 3 11 3 3 3" xfId="1986" xr:uid="{E8B6FA35-0C5E-4DB4-92D5-ECCAC9EE8886}"/>
    <cellStyle name="Millares 3 11 3 3 3 2" xfId="10252" xr:uid="{13C4A933-C699-4AA9-B4BB-AACF6854E969}"/>
    <cellStyle name="Millares 3 11 3 3 3 2 2" xfId="31755" xr:uid="{D58E99F1-D25E-4114-A523-280430A47B8E}"/>
    <cellStyle name="Millares 3 11 3 3 3 3" xfId="16887" xr:uid="{C9261DBC-29A2-4991-ABE1-474DC04D04B7}"/>
    <cellStyle name="Millares 3 11 3 3 3 3 2" xfId="38390" xr:uid="{16239786-1408-4B93-9982-EF994AB3EB3F}"/>
    <cellStyle name="Millares 3 11 3 3 3 4" xfId="23492" xr:uid="{2EFC53E8-FB4F-448D-9612-045D49B764D3}"/>
    <cellStyle name="Millares 3 11 3 3 3 5" xfId="44995" xr:uid="{4CCF915C-0809-4D46-A79A-17AC3BB3ECB6}"/>
    <cellStyle name="Millares 3 11 3 3 3 6" xfId="51599" xr:uid="{E09FC5D5-8128-482C-A36B-F31A9BD696A0}"/>
    <cellStyle name="Millares 3 11 3 3 4" xfId="2785" xr:uid="{F13724D7-15F4-49C1-9493-818F34EA8BA7}"/>
    <cellStyle name="Millares 3 11 3 3 4 2" xfId="11051" xr:uid="{A208C8B5-B51B-4093-BAA0-CAD5EB4F5766}"/>
    <cellStyle name="Millares 3 11 3 3 4 2 2" xfId="32554" xr:uid="{1CF2891B-BB70-41DF-8D60-5807DC4F626B}"/>
    <cellStyle name="Millares 3 11 3 3 4 3" xfId="17686" xr:uid="{199DAD56-A172-46B6-9769-75F5EB2D23E4}"/>
    <cellStyle name="Millares 3 11 3 3 4 3 2" xfId="39189" xr:uid="{BE2813C6-141B-40B5-86C0-4687AD0DF663}"/>
    <cellStyle name="Millares 3 11 3 3 4 4" xfId="24291" xr:uid="{75ADB87F-2023-4A7E-94BC-FB03BBC64CA2}"/>
    <cellStyle name="Millares 3 11 3 3 4 5" xfId="45794" xr:uid="{0667750A-F7F3-41F3-8DBA-01FC51D784AD}"/>
    <cellStyle name="Millares 3 11 3 3 4 6" xfId="52398" xr:uid="{40D33047-B570-4C85-984B-56BBD95A387A}"/>
    <cellStyle name="Millares 3 11 3 3 5" xfId="3182" xr:uid="{FD4B87DA-E13A-46B1-BB51-C0025B6C92D6}"/>
    <cellStyle name="Millares 3 11 3 3 5 2" xfId="11448" xr:uid="{ECA2BEAD-9718-480F-A3DF-4C4A16300525}"/>
    <cellStyle name="Millares 3 11 3 3 5 2 2" xfId="32951" xr:uid="{63985598-D45B-4B69-BFA2-98EB3C991AFD}"/>
    <cellStyle name="Millares 3 11 3 3 5 3" xfId="18083" xr:uid="{C09D32D5-16E4-4532-BB96-9DF8AC469E67}"/>
    <cellStyle name="Millares 3 11 3 3 5 3 2" xfId="39586" xr:uid="{572358C6-D6E9-46F2-82B2-50206BD50C3D}"/>
    <cellStyle name="Millares 3 11 3 3 5 4" xfId="24688" xr:uid="{5884EE70-810C-4D3F-9EDD-12AD6AF88B7A}"/>
    <cellStyle name="Millares 3 11 3 3 5 5" xfId="46191" xr:uid="{326E8E7D-9831-4F7B-8BB9-D1A4197F1D7B}"/>
    <cellStyle name="Millares 3 11 3 3 5 6" xfId="52795" xr:uid="{10852352-FC0A-42EE-ACDD-67800F40BB14}"/>
    <cellStyle name="Millares 3 11 3 3 6" xfId="4929" xr:uid="{A60FC339-2ABB-4259-9D3A-775AA5F3DF90}"/>
    <cellStyle name="Millares 3 11 3 3 6 2" xfId="13195" xr:uid="{EDFC6A07-2859-4CB3-A1A1-EF0BEACA1A5B}"/>
    <cellStyle name="Millares 3 11 3 3 6 2 2" xfId="34698" xr:uid="{5BE16499-EA72-47B4-858C-57B3DCDD7D54}"/>
    <cellStyle name="Millares 3 11 3 3 6 3" xfId="19830" xr:uid="{933E4B9B-BB74-4609-837D-51622F154013}"/>
    <cellStyle name="Millares 3 11 3 3 6 3 2" xfId="41333" xr:uid="{B8E460EE-4EE7-419E-82C1-D55D0F5D603C}"/>
    <cellStyle name="Millares 3 11 3 3 6 4" xfId="26435" xr:uid="{19451336-C120-43EA-8DF8-DEDAC6164C80}"/>
    <cellStyle name="Millares 3 11 3 3 6 5" xfId="47938" xr:uid="{68658876-3C46-4FF6-AADB-BF4E4F693F4B}"/>
    <cellStyle name="Millares 3 11 3 3 6 6" xfId="54542" xr:uid="{A69B34DC-9DC0-41B5-86C5-637FE92AE952}"/>
    <cellStyle name="Millares 3 11 3 3 7" xfId="5321" xr:uid="{39061CCD-A4B2-4946-ACFF-A85339351ED6}"/>
    <cellStyle name="Millares 3 11 3 3 7 2" xfId="13587" xr:uid="{66B11597-8D7B-456C-A7BE-9ACF28FD6EFF}"/>
    <cellStyle name="Millares 3 11 3 3 7 2 2" xfId="35090" xr:uid="{3BF19FFB-6A44-44AB-A04F-6468F819CED2}"/>
    <cellStyle name="Millares 3 11 3 3 7 3" xfId="20222" xr:uid="{C9952368-CC64-414E-A89E-F97969A4222E}"/>
    <cellStyle name="Millares 3 11 3 3 7 3 2" xfId="41725" xr:uid="{9E1AF670-2DEF-4F20-89AC-9F043D28EF80}"/>
    <cellStyle name="Millares 3 11 3 3 7 4" xfId="26827" xr:uid="{7D0965F8-3137-44BA-BA5F-8CC2F658107F}"/>
    <cellStyle name="Millares 3 11 3 3 7 5" xfId="48330" xr:uid="{195C9EA4-DCDF-4EEA-973A-BA048DBE93A3}"/>
    <cellStyle name="Millares 3 11 3 3 7 6" xfId="54934" xr:uid="{61E1879C-DB16-442E-8708-C66C73F671B2}"/>
    <cellStyle name="Millares 3 11 3 3 8" xfId="6962" xr:uid="{D5FDFF49-2D8C-47C2-B17E-F33A4C11A076}"/>
    <cellStyle name="Millares 3 11 3 3 8 2" xfId="28465" xr:uid="{E4B6986F-6B35-4B3C-853A-BB9031A00DCF}"/>
    <cellStyle name="Millares 3 11 3 3 9" xfId="8618" xr:uid="{33387D43-62E0-49AD-93C6-56C3A8F9E932}"/>
    <cellStyle name="Millares 3 11 3 3 9 2" xfId="30121" xr:uid="{C10BFB79-BEFE-4AE9-86CC-82E47429A052}"/>
    <cellStyle name="Millares 3 11 3 4" xfId="635" xr:uid="{A728CFB3-70CF-4B9A-BD93-EA1649DDE8AE}"/>
    <cellStyle name="Millares 3 11 3 4 10" xfId="43644" xr:uid="{2AF5BCD6-AA9E-42CC-B153-94D51F19474E}"/>
    <cellStyle name="Millares 3 11 3 4 11" xfId="50248" xr:uid="{0100B429-0F64-4A4B-A65E-DA921621E775}"/>
    <cellStyle name="Millares 3 11 3 4 2" xfId="1581" xr:uid="{FA20AF06-89BC-4B12-BB65-A6574819DCC5}"/>
    <cellStyle name="Millares 3 11 3 4 2 2" xfId="4410" xr:uid="{3E036842-F2C6-4720-BD93-83F6AF17E226}"/>
    <cellStyle name="Millares 3 11 3 4 2 2 2" xfId="12676" xr:uid="{F5BE1F5E-9AE2-4D47-9285-2550D09DE6E0}"/>
    <cellStyle name="Millares 3 11 3 4 2 2 2 2" xfId="34179" xr:uid="{19949A1E-2B3C-42FA-9F33-0BE87A97D526}"/>
    <cellStyle name="Millares 3 11 3 4 2 2 3" xfId="19311" xr:uid="{A0C81BAA-3289-4373-9290-080FBC2D0114}"/>
    <cellStyle name="Millares 3 11 3 4 2 2 3 2" xfId="40814" xr:uid="{4BD4F93A-F8F4-4E60-8C0F-4CD7F055DAE5}"/>
    <cellStyle name="Millares 3 11 3 4 2 2 4" xfId="25916" xr:uid="{B8E33EF1-A02F-491A-9335-E044CD7D4D6D}"/>
    <cellStyle name="Millares 3 11 3 4 2 2 5" xfId="47419" xr:uid="{C25189A5-E534-4C6A-93F8-AF881B2B967A}"/>
    <cellStyle name="Millares 3 11 3 4 2 2 6" xfId="54023" xr:uid="{B0752BAE-6D57-4744-B3BE-F32751D97A9C}"/>
    <cellStyle name="Millares 3 11 3 4 2 3" xfId="6549" xr:uid="{2E520276-5C5B-44DC-BC3F-4A7C0CBEA1E3}"/>
    <cellStyle name="Millares 3 11 3 4 2 3 2" xfId="14815" xr:uid="{29DD9C28-D6E7-4243-9C87-4A6B8A185179}"/>
    <cellStyle name="Millares 3 11 3 4 2 3 2 2" xfId="36318" xr:uid="{2F6F872A-8E08-4FDC-B8F0-A2E90CE4DA33}"/>
    <cellStyle name="Millares 3 11 3 4 2 3 3" xfId="21450" xr:uid="{491C64D1-1F99-4336-AC31-8B808DD5A3AB}"/>
    <cellStyle name="Millares 3 11 3 4 2 3 3 2" xfId="42953" xr:uid="{A676AB24-BD04-4160-B197-B12B5BC20F88}"/>
    <cellStyle name="Millares 3 11 3 4 2 3 4" xfId="28055" xr:uid="{CFBA484C-6DCE-46F9-BC1E-C78B7552C310}"/>
    <cellStyle name="Millares 3 11 3 4 2 3 5" xfId="49558" xr:uid="{76F07C8C-31AC-4A60-B07E-B041719D465A}"/>
    <cellStyle name="Millares 3 11 3 4 2 3 6" xfId="56162" xr:uid="{D08C523A-6B0E-4BF0-8802-FDBE2F66A44C}"/>
    <cellStyle name="Millares 3 11 3 4 2 4" xfId="8190" xr:uid="{F9147B99-E982-4BB5-9942-86B42022967F}"/>
    <cellStyle name="Millares 3 11 3 4 2 4 2" xfId="29693" xr:uid="{58E4493A-EE88-4C2E-AD18-7EE99B6EDBD6}"/>
    <cellStyle name="Millares 3 11 3 4 2 5" xfId="9847" xr:uid="{3FCB1375-05D1-42FB-8B45-2B7C7E87B006}"/>
    <cellStyle name="Millares 3 11 3 4 2 5 2" xfId="31350" xr:uid="{1F11B400-D828-4C13-8028-7AE45C5523CA}"/>
    <cellStyle name="Millares 3 11 3 4 2 6" xfId="16482" xr:uid="{38EFAA09-07A4-420D-84BB-14EFC733C18A}"/>
    <cellStyle name="Millares 3 11 3 4 2 6 2" xfId="37985" xr:uid="{675E5115-8E5E-41D1-964F-5A8840FF72FF}"/>
    <cellStyle name="Millares 3 11 3 4 2 7" xfId="23087" xr:uid="{82B4BEAE-9AA9-4422-8FE1-27BBC3CD10E3}"/>
    <cellStyle name="Millares 3 11 3 4 2 8" xfId="44590" xr:uid="{D90CF037-2987-4E82-9A66-DF90E56A0566}"/>
    <cellStyle name="Millares 3 11 3 4 2 9" xfId="51194" xr:uid="{EDE63840-3CA3-47F1-9127-12BD8870CCC7}"/>
    <cellStyle name="Millares 3 11 3 4 3" xfId="2268" xr:uid="{0E2C7C69-E30E-4A30-AF06-D007EBA9F0FA}"/>
    <cellStyle name="Millares 3 11 3 4 3 2" xfId="10534" xr:uid="{F0AA1A3B-2CA3-44E0-BB1C-08989D8FB086}"/>
    <cellStyle name="Millares 3 11 3 4 3 2 2" xfId="32037" xr:uid="{76184B01-F985-40D5-BB12-CC0DE2D90F68}"/>
    <cellStyle name="Millares 3 11 3 4 3 3" xfId="17169" xr:uid="{25452871-8D48-4918-93D4-DBAED7B468BB}"/>
    <cellStyle name="Millares 3 11 3 4 3 3 2" xfId="38672" xr:uid="{40C5D6E8-DA7F-4744-A433-1B5F042767C1}"/>
    <cellStyle name="Millares 3 11 3 4 3 4" xfId="23774" xr:uid="{8A749985-8D31-4372-861C-EA073440D2A3}"/>
    <cellStyle name="Millares 3 11 3 4 3 5" xfId="45277" xr:uid="{AEE8CF09-8840-4A9A-992B-F844410F2072}"/>
    <cellStyle name="Millares 3 11 3 4 3 6" xfId="51881" xr:uid="{902AB3A6-9F28-4A7C-9180-7DF1CC66436E}"/>
    <cellStyle name="Millares 3 11 3 4 4" xfId="3464" xr:uid="{CA0F55A8-5635-41B6-A6EE-F438F0974C86}"/>
    <cellStyle name="Millares 3 11 3 4 4 2" xfId="11730" xr:uid="{4EB38780-42A9-4E80-AD79-AE6C6104428A}"/>
    <cellStyle name="Millares 3 11 3 4 4 2 2" xfId="33233" xr:uid="{2647B1C2-71BE-4054-90A4-20C9CC5F6E9F}"/>
    <cellStyle name="Millares 3 11 3 4 4 3" xfId="18365" xr:uid="{1301E88B-2F48-4D17-B71E-05E35BA4BA46}"/>
    <cellStyle name="Millares 3 11 3 4 4 3 2" xfId="39868" xr:uid="{8308F594-85DA-449E-97F7-9E7059717CC2}"/>
    <cellStyle name="Millares 3 11 3 4 4 4" xfId="24970" xr:uid="{A952ABE2-9FA5-4FD4-83B7-2D5095833F34}"/>
    <cellStyle name="Millares 3 11 3 4 4 5" xfId="46473" xr:uid="{94CAE6F0-70E3-4CF0-B378-6C487C35D0E6}"/>
    <cellStyle name="Millares 3 11 3 4 4 6" xfId="53077" xr:uid="{345CC22E-35CD-4004-B437-4EF31047B38D}"/>
    <cellStyle name="Millares 3 11 3 4 5" xfId="5603" xr:uid="{FE806B6B-C49C-4FB0-A174-A0A976B337D0}"/>
    <cellStyle name="Millares 3 11 3 4 5 2" xfId="13869" xr:uid="{70FEB8FE-1DC1-4D2E-A607-3562A243186D}"/>
    <cellStyle name="Millares 3 11 3 4 5 2 2" xfId="35372" xr:uid="{A4AD2435-E452-4E59-A9DC-44EDBD59E382}"/>
    <cellStyle name="Millares 3 11 3 4 5 3" xfId="20504" xr:uid="{090EE79F-47D6-42FC-B582-5DEF979991B0}"/>
    <cellStyle name="Millares 3 11 3 4 5 3 2" xfId="42007" xr:uid="{4E12932A-7851-419D-AADB-C9CEDA384EE5}"/>
    <cellStyle name="Millares 3 11 3 4 5 4" xfId="27109" xr:uid="{261FB1F1-F83C-41D0-A20C-A1E98862F94E}"/>
    <cellStyle name="Millares 3 11 3 4 5 5" xfId="48612" xr:uid="{A50A589F-783E-4120-BD41-027FA2D18F18}"/>
    <cellStyle name="Millares 3 11 3 4 5 6" xfId="55216" xr:uid="{2313FAFB-27DA-4F39-BCA6-DCF2297208DE}"/>
    <cellStyle name="Millares 3 11 3 4 6" xfId="7244" xr:uid="{6CAAFFCE-8BF1-457D-9E8F-6C34ABF5C274}"/>
    <cellStyle name="Millares 3 11 3 4 6 2" xfId="28747" xr:uid="{325BD641-FD84-4331-9748-EC5E149068A3}"/>
    <cellStyle name="Millares 3 11 3 4 7" xfId="8901" xr:uid="{063D8AC8-8009-43B2-B5A3-96106437A88E}"/>
    <cellStyle name="Millares 3 11 3 4 7 2" xfId="30404" xr:uid="{603D2D32-CE18-45C6-B43A-C108174B3A9D}"/>
    <cellStyle name="Millares 3 11 3 4 8" xfId="15536" xr:uid="{0DE4CAC0-7690-461E-81E0-862EB4CCC6BE}"/>
    <cellStyle name="Millares 3 11 3 4 8 2" xfId="37039" xr:uid="{8FB2E16A-E6CE-4F3F-80A9-6A0800EB71F6}"/>
    <cellStyle name="Millares 3 11 3 4 9" xfId="22141" xr:uid="{E472DFEA-00E3-442F-A731-9B29535974FE}"/>
    <cellStyle name="Millares 3 11 3 5" xfId="903" xr:uid="{43ACF762-1408-4B51-9B04-87C01D2D66AB}"/>
    <cellStyle name="Millares 3 11 3 5 2" xfId="3732" xr:uid="{15C4B786-4095-432F-A280-BDA049266F23}"/>
    <cellStyle name="Millares 3 11 3 5 2 2" xfId="11998" xr:uid="{6009B786-BBDE-4F42-B6DB-1C94ECBE453B}"/>
    <cellStyle name="Millares 3 11 3 5 2 2 2" xfId="33501" xr:uid="{BEE9D995-9DBD-4FEC-B774-BDE33F3C3513}"/>
    <cellStyle name="Millares 3 11 3 5 2 3" xfId="18633" xr:uid="{AAA6516F-26E2-4AD0-BEBE-684ADC486FFB}"/>
    <cellStyle name="Millares 3 11 3 5 2 3 2" xfId="40136" xr:uid="{10B514D9-60F5-464F-A792-EC311408C60E}"/>
    <cellStyle name="Millares 3 11 3 5 2 4" xfId="25238" xr:uid="{B13A39B8-396F-4DBA-ABEB-5BD5DC31812D}"/>
    <cellStyle name="Millares 3 11 3 5 2 5" xfId="46741" xr:uid="{B6F9CB67-AD20-4A41-AF11-107A348C4763}"/>
    <cellStyle name="Millares 3 11 3 5 2 6" xfId="53345" xr:uid="{2D7B4122-1F67-471B-8D27-5A856BBCFC36}"/>
    <cellStyle name="Millares 3 11 3 5 3" xfId="5871" xr:uid="{D0635C40-3F4E-4D4B-8734-48F81EEB1718}"/>
    <cellStyle name="Millares 3 11 3 5 3 2" xfId="14137" xr:uid="{5E409A83-1919-49D6-820A-A068B8FC24BF}"/>
    <cellStyle name="Millares 3 11 3 5 3 2 2" xfId="35640" xr:uid="{5377B2D4-4AE5-450A-B8A4-7DFA91204A8C}"/>
    <cellStyle name="Millares 3 11 3 5 3 3" xfId="20772" xr:uid="{71948568-7E07-4836-9C86-2D32E5ED12D4}"/>
    <cellStyle name="Millares 3 11 3 5 3 3 2" xfId="42275" xr:uid="{744D5301-82C6-491D-AA0A-995EE57666A9}"/>
    <cellStyle name="Millares 3 11 3 5 3 4" xfId="27377" xr:uid="{C5A88706-3CBB-4B5E-B9E8-AA11EE0A4375}"/>
    <cellStyle name="Millares 3 11 3 5 3 5" xfId="48880" xr:uid="{692EBCCC-37EF-4ACD-9B1F-B8C8B9A0DA0D}"/>
    <cellStyle name="Millares 3 11 3 5 3 6" xfId="55484" xr:uid="{104B5E93-8AE2-443A-921D-6380F434720C}"/>
    <cellStyle name="Millares 3 11 3 5 4" xfId="7512" xr:uid="{0CD5484F-0D9B-417F-AFFC-C70845FDC737}"/>
    <cellStyle name="Millares 3 11 3 5 4 2" xfId="29015" xr:uid="{5B9166FA-B5F1-4768-8EEA-E4CE8CB07232}"/>
    <cellStyle name="Millares 3 11 3 5 5" xfId="9169" xr:uid="{1EED1020-3D9A-4009-A46C-4E10CFE1F946}"/>
    <cellStyle name="Millares 3 11 3 5 5 2" xfId="30672" xr:uid="{73710768-232A-49BB-A50D-EADA8CE630A9}"/>
    <cellStyle name="Millares 3 11 3 5 6" xfId="15804" xr:uid="{B1D75458-1E35-4F19-8235-57AC184F9BDB}"/>
    <cellStyle name="Millares 3 11 3 5 6 2" xfId="37307" xr:uid="{694B1B4A-85EA-4BA6-9C2C-1292A30E0FA4}"/>
    <cellStyle name="Millares 3 11 3 5 7" xfId="22409" xr:uid="{9E5FBBAA-8592-462A-B5AA-B71F0BFD3E17}"/>
    <cellStyle name="Millares 3 11 3 5 8" xfId="43912" xr:uid="{7CA65D72-BF06-4837-8A21-8907B80F5EDF}"/>
    <cellStyle name="Millares 3 11 3 5 9" xfId="50516" xr:uid="{9471721D-6CAB-42C3-892B-F5F7CF4B31D1}"/>
    <cellStyle name="Millares 3 11 3 6" xfId="1164" xr:uid="{0B197992-402D-4F60-AAA3-A27F7EF97F69}"/>
    <cellStyle name="Millares 3 11 3 6 2" xfId="3993" xr:uid="{EA62C279-5BC2-4AAA-B197-50126FF6FE8D}"/>
    <cellStyle name="Millares 3 11 3 6 2 2" xfId="12259" xr:uid="{AB0F202A-42A0-4662-96CB-459ED1CD2A2C}"/>
    <cellStyle name="Millares 3 11 3 6 2 2 2" xfId="33762" xr:uid="{873FEA68-665D-4F44-B701-2AE1E4C9C01A}"/>
    <cellStyle name="Millares 3 11 3 6 2 3" xfId="18894" xr:uid="{C4DBB6C8-23D5-4E6B-AC44-B834F121C6B0}"/>
    <cellStyle name="Millares 3 11 3 6 2 3 2" xfId="40397" xr:uid="{2561CDAA-A088-469F-8CBC-3D79EA4F524E}"/>
    <cellStyle name="Millares 3 11 3 6 2 4" xfId="25499" xr:uid="{93BCB4D1-69E1-4820-BE2E-847E20C86F72}"/>
    <cellStyle name="Millares 3 11 3 6 2 5" xfId="47002" xr:uid="{A3D67588-0FC8-4748-9FB9-818600082E49}"/>
    <cellStyle name="Millares 3 11 3 6 2 6" xfId="53606" xr:uid="{29E54806-CEB8-46E8-A320-C87976AEEBD3}"/>
    <cellStyle name="Millares 3 11 3 6 3" xfId="6132" xr:uid="{5A8D3F34-1FE2-4373-82D3-54B55B89B6D2}"/>
    <cellStyle name="Millares 3 11 3 6 3 2" xfId="14398" xr:uid="{684D3284-5A9E-4B39-8BA5-938AAAB116CE}"/>
    <cellStyle name="Millares 3 11 3 6 3 2 2" xfId="35901" xr:uid="{615EEDFE-3A08-4783-B019-85B716365E31}"/>
    <cellStyle name="Millares 3 11 3 6 3 3" xfId="21033" xr:uid="{B77B04DA-EE66-4193-AEBE-576EE51D938E}"/>
    <cellStyle name="Millares 3 11 3 6 3 3 2" xfId="42536" xr:uid="{1080E35B-B71D-46F7-B9A7-4D6473553707}"/>
    <cellStyle name="Millares 3 11 3 6 3 4" xfId="27638" xr:uid="{0DC13C4F-CCDF-44A4-BFF5-4A64C4129C6C}"/>
    <cellStyle name="Millares 3 11 3 6 3 5" xfId="49141" xr:uid="{1A889177-65DC-40C7-9548-D7873425EADD}"/>
    <cellStyle name="Millares 3 11 3 6 3 6" xfId="55745" xr:uid="{535212BA-40AE-44C8-84C3-C6E29FB2D7D2}"/>
    <cellStyle name="Millares 3 11 3 6 4" xfId="7773" xr:uid="{9F77F2A5-B939-49EE-BCB5-8F9A6D8414C3}"/>
    <cellStyle name="Millares 3 11 3 6 4 2" xfId="29276" xr:uid="{805DA87A-629B-4223-86B0-7D21B372142B}"/>
    <cellStyle name="Millares 3 11 3 6 5" xfId="9430" xr:uid="{2EE9C3DD-EAD1-48EF-9150-526FEA355140}"/>
    <cellStyle name="Millares 3 11 3 6 5 2" xfId="30933" xr:uid="{01036321-31DB-4E21-82A0-C3E14584101D}"/>
    <cellStyle name="Millares 3 11 3 6 6" xfId="16065" xr:uid="{ED72EC7E-1480-4134-AB50-51CFB3FD064F}"/>
    <cellStyle name="Millares 3 11 3 6 6 2" xfId="37568" xr:uid="{4BC67927-D1D9-411F-8BF7-2987007C1862}"/>
    <cellStyle name="Millares 3 11 3 6 7" xfId="22670" xr:uid="{3A6DF194-4D00-4DF0-8FC1-EDC7935672CD}"/>
    <cellStyle name="Millares 3 11 3 6 8" xfId="44173" xr:uid="{734D0D56-24D3-4692-87AF-C8EF071F36D1}"/>
    <cellStyle name="Millares 3 11 3 6 9" xfId="50777" xr:uid="{A76EBD8D-88F8-4ADC-B6D1-6AC3186CAAA2}"/>
    <cellStyle name="Millares 3 11 3 7" xfId="1852" xr:uid="{509C6611-BE55-429A-B383-5056AD7012C1}"/>
    <cellStyle name="Millares 3 11 3 7 2" xfId="10118" xr:uid="{0320A982-C929-4FA7-B7A7-FFA16E7D7E92}"/>
    <cellStyle name="Millares 3 11 3 7 2 2" xfId="31621" xr:uid="{1C76F54C-E87B-428B-A2E7-B9B79A5D553C}"/>
    <cellStyle name="Millares 3 11 3 7 3" xfId="16753" xr:uid="{A08C20F3-C44E-4325-9964-D867898E6D72}"/>
    <cellStyle name="Millares 3 11 3 7 3 2" xfId="38256" xr:uid="{39335931-CA18-4933-B28E-9F337C953246}"/>
    <cellStyle name="Millares 3 11 3 7 4" xfId="23358" xr:uid="{B4B934AF-F799-4238-8D0C-7E098BE93C39}"/>
    <cellStyle name="Millares 3 11 3 7 5" xfId="44861" xr:uid="{8F950366-3ABF-460C-A79F-CA975C2BE3AD}"/>
    <cellStyle name="Millares 3 11 3 7 6" xfId="51465" xr:uid="{BD3C17A4-5AA4-45FC-B521-94CCAADDCBEA}"/>
    <cellStyle name="Millares 3 11 3 8" xfId="2537" xr:uid="{97AF24BE-DC5D-423D-91EB-C3486232AC65}"/>
    <cellStyle name="Millares 3 11 3 8 2" xfId="10803" xr:uid="{E64BC558-2667-4AF0-A13B-27261A158231}"/>
    <cellStyle name="Millares 3 11 3 8 2 2" xfId="32306" xr:uid="{E76569BB-67A7-4907-97D1-2C81A5495AD3}"/>
    <cellStyle name="Millares 3 11 3 8 3" xfId="17438" xr:uid="{8918DD0F-0E08-47D4-8A9A-991A498B3AAD}"/>
    <cellStyle name="Millares 3 11 3 8 3 2" xfId="38941" xr:uid="{A0992766-F201-49DA-8911-639F30F8A8B9}"/>
    <cellStyle name="Millares 3 11 3 8 4" xfId="24043" xr:uid="{2D15F909-532A-4CBC-ACBA-7C886D65E2C3}"/>
    <cellStyle name="Millares 3 11 3 8 5" xfId="45546" xr:uid="{6309ADE1-B014-4CFC-A9CC-FD2B47C63207}"/>
    <cellStyle name="Millares 3 11 3 8 6" xfId="52150" xr:uid="{ACACDA03-7C82-4333-9097-7079AD503ED2}"/>
    <cellStyle name="Millares 3 11 3 9" xfId="3048" xr:uid="{675CFDE0-2C33-4812-A14B-2C5FA17A734F}"/>
    <cellStyle name="Millares 3 11 3 9 2" xfId="11314" xr:uid="{CEAC8E78-CA5F-4163-A67D-D75EF729D553}"/>
    <cellStyle name="Millares 3 11 3 9 2 2" xfId="32817" xr:uid="{D5164ABA-E80D-48EC-BF02-F8DFEB4CFE41}"/>
    <cellStyle name="Millares 3 11 3 9 3" xfId="17949" xr:uid="{7C47C56B-9D3F-4025-A421-FEEA653519DF}"/>
    <cellStyle name="Millares 3 11 3 9 3 2" xfId="39452" xr:uid="{7FAC6C4A-6BB9-4FD2-A8BB-F9D85F2BF72A}"/>
    <cellStyle name="Millares 3 11 3 9 4" xfId="24554" xr:uid="{ACA9250E-9CCB-424E-A71B-CC37B897DD6D}"/>
    <cellStyle name="Millares 3 11 3 9 5" xfId="46057" xr:uid="{544C440D-6F84-414D-9136-5B9A5D18F9BE}"/>
    <cellStyle name="Millares 3 11 3 9 6" xfId="52661" xr:uid="{921657FC-F666-40DA-AF3E-175AF65FEB5B}"/>
    <cellStyle name="Millares 3 11 4" xfId="205" xr:uid="{2857C6F5-EC14-40F4-92BF-BF1DEF7B85F7}"/>
    <cellStyle name="Millares 3 11 4 10" xfId="4724" xr:uid="{48AFD543-4638-4C69-89AD-C9CC6CFD5521}"/>
    <cellStyle name="Millares 3 11 4 10 2" xfId="12990" xr:uid="{C8AFD292-6C7C-4745-B14B-75FD94F65FD3}"/>
    <cellStyle name="Millares 3 11 4 10 2 2" xfId="34493" xr:uid="{E4C4FFC3-1CC4-466C-A0F0-5000787316CF}"/>
    <cellStyle name="Millares 3 11 4 10 3" xfId="19625" xr:uid="{513DE374-EFB7-4810-92E2-D92C6FF72304}"/>
    <cellStyle name="Millares 3 11 4 10 3 2" xfId="41128" xr:uid="{4BADD82D-138A-4422-A1B1-7201D1D08C99}"/>
    <cellStyle name="Millares 3 11 4 10 4" xfId="26230" xr:uid="{199A26A4-812B-4731-B8AB-CE60D1DCA8C4}"/>
    <cellStyle name="Millares 3 11 4 10 5" xfId="47733" xr:uid="{9A7E9CE1-17C3-44F0-BCF1-41B252336C5C}"/>
    <cellStyle name="Millares 3 11 4 10 6" xfId="54337" xr:uid="{F94AA000-02F7-48FC-9E15-0E0D4BE563DC}"/>
    <cellStyle name="Millares 3 11 4 11" xfId="5227" xr:uid="{4FC6536F-40C5-44B7-803E-3716AA58D82C}"/>
    <cellStyle name="Millares 3 11 4 11 2" xfId="13493" xr:uid="{E52FFE22-6FC3-4029-9B4C-6C9721A6FE8C}"/>
    <cellStyle name="Millares 3 11 4 11 2 2" xfId="34996" xr:uid="{22CA98E7-F015-4D33-9C9E-648A00EBAD26}"/>
    <cellStyle name="Millares 3 11 4 11 3" xfId="20128" xr:uid="{9F29CFA4-185A-4A51-A763-524066CD779C}"/>
    <cellStyle name="Millares 3 11 4 11 3 2" xfId="41631" xr:uid="{8EF0354E-6724-4F77-AC07-B809E3CAEF95}"/>
    <cellStyle name="Millares 3 11 4 11 4" xfId="26733" xr:uid="{542DF733-6C6D-47F2-A0BD-1B6C676B7228}"/>
    <cellStyle name="Millares 3 11 4 11 5" xfId="48236" xr:uid="{7EDBE6A9-B075-4796-A9B3-C2582D35DCCE}"/>
    <cellStyle name="Millares 3 11 4 11 6" xfId="54840" xr:uid="{5AA0ABC0-DF4E-4550-B7D0-F4418C77D7FE}"/>
    <cellStyle name="Millares 3 11 4 12" xfId="6868" xr:uid="{CADE7EC0-134D-4D84-8084-CFDC7009D5BC}"/>
    <cellStyle name="Millares 3 11 4 12 2" xfId="28371" xr:uid="{DC5C96C3-55F8-4A66-B342-EB5127454EF1}"/>
    <cellStyle name="Millares 3 11 4 13" xfId="8522" xr:uid="{4F9D7AD1-C3E3-4513-BEF5-F53609A77965}"/>
    <cellStyle name="Millares 3 11 4 13 2" xfId="30025" xr:uid="{1DBC2FB4-4E15-4797-AA1B-6E485F8A74D0}"/>
    <cellStyle name="Millares 3 11 4 14" xfId="15161" xr:uid="{C5286C32-9505-4C84-A83E-95ADAB4535C8}"/>
    <cellStyle name="Millares 3 11 4 14 2" xfId="36664" xr:uid="{66FFDF8B-16D5-490E-9CCE-73D518094A86}"/>
    <cellStyle name="Millares 3 11 4 15" xfId="21766" xr:uid="{307D66DD-1899-4B03-8010-E31970925B87}"/>
    <cellStyle name="Millares 3 11 4 16" xfId="43269" xr:uid="{52B3C7E1-3402-4955-81DB-5B68E5D84973}"/>
    <cellStyle name="Millares 3 11 4 17" xfId="49873" xr:uid="{44265E2C-7B05-4068-B369-22A257573C7B}"/>
    <cellStyle name="Millares 3 11 4 2" xfId="520" xr:uid="{B803EB67-F266-4450-A869-E01E4BFAC4F6}"/>
    <cellStyle name="Millares 3 11 4 2 10" xfId="7131" xr:uid="{4F3986C5-59BA-4CBB-A6CF-E4D404ADD31E}"/>
    <cellStyle name="Millares 3 11 4 2 10 2" xfId="28634" xr:uid="{B81347C1-8730-476F-AC71-24FFA4D8E693}"/>
    <cellStyle name="Millares 3 11 4 2 11" xfId="8787" xr:uid="{8224A526-8145-4E07-8139-57838D24D7D9}"/>
    <cellStyle name="Millares 3 11 4 2 11 2" xfId="30290" xr:uid="{9A37B3A9-155D-4CA9-8E5F-7A33B0024134}"/>
    <cellStyle name="Millares 3 11 4 2 12" xfId="15423" xr:uid="{1A1766DA-B240-40AF-AA81-61A4BB0CF3D5}"/>
    <cellStyle name="Millares 3 11 4 2 12 2" xfId="36926" xr:uid="{F09468B2-D72E-4000-9589-FE5D62F78355}"/>
    <cellStyle name="Millares 3 11 4 2 13" xfId="22028" xr:uid="{325FF361-1FD2-450A-8720-1C093AB35BB3}"/>
    <cellStyle name="Millares 3 11 4 2 14" xfId="43531" xr:uid="{FCE86EFD-6448-42BE-BEB3-F93B50768EE1}"/>
    <cellStyle name="Millares 3 11 4 2 15" xfId="50135" xr:uid="{A261C9E8-5A39-4B29-9084-FDD72D89FA04}"/>
    <cellStyle name="Millares 3 11 4 2 2" xfId="802" xr:uid="{47A1D6AE-E7D4-4C47-863A-6984A1905723}"/>
    <cellStyle name="Millares 3 11 4 2 2 10" xfId="15703" xr:uid="{6DD70CCC-DA5B-48F7-A364-12BBB6F2B263}"/>
    <cellStyle name="Millares 3 11 4 2 2 10 2" xfId="37206" xr:uid="{97EA097B-DC9F-404D-B372-EEBEE964347A}"/>
    <cellStyle name="Millares 3 11 4 2 2 11" xfId="22308" xr:uid="{676A2BCC-565F-4C65-95AA-37241003D0B6}"/>
    <cellStyle name="Millares 3 11 4 2 2 12" xfId="43811" xr:uid="{93E25812-D104-47C9-AF85-012D63DF201D}"/>
    <cellStyle name="Millares 3 11 4 2 2 13" xfId="50415" xr:uid="{D713FDCB-A3B6-41ED-9EF1-DDADFE7DA462}"/>
    <cellStyle name="Millares 3 11 4 2 2 2" xfId="1748" xr:uid="{351828DA-E002-4FCE-B4B0-F6D6D768DB48}"/>
    <cellStyle name="Millares 3 11 4 2 2 2 2" xfId="4577" xr:uid="{972C632C-530F-45E0-B399-C0DF717D9692}"/>
    <cellStyle name="Millares 3 11 4 2 2 2 2 2" xfId="12843" xr:uid="{E72BD12E-96AD-48C0-81E5-B9402CC07EA1}"/>
    <cellStyle name="Millares 3 11 4 2 2 2 2 2 2" xfId="34346" xr:uid="{494ADCBC-E5D4-4A37-BBC3-832EB81B197A}"/>
    <cellStyle name="Millares 3 11 4 2 2 2 2 3" xfId="19478" xr:uid="{2B755873-E54E-48EC-8C3E-A9C310BA046E}"/>
    <cellStyle name="Millares 3 11 4 2 2 2 2 3 2" xfId="40981" xr:uid="{A27DE1C0-5687-46CE-817E-F968B3BFF0D5}"/>
    <cellStyle name="Millares 3 11 4 2 2 2 2 4" xfId="26083" xr:uid="{A7D7293F-51F7-4F77-99E9-94157C8A34DD}"/>
    <cellStyle name="Millares 3 11 4 2 2 2 2 5" xfId="47586" xr:uid="{586FA6F9-3AB7-44E5-8114-4629CF41D1B1}"/>
    <cellStyle name="Millares 3 11 4 2 2 2 2 6" xfId="54190" xr:uid="{68726B09-7803-4F8A-A2E2-F18A7CAEC7FA}"/>
    <cellStyle name="Millares 3 11 4 2 2 2 3" xfId="6716" xr:uid="{F5EE1597-DEAA-41C9-AD69-B3047FF88116}"/>
    <cellStyle name="Millares 3 11 4 2 2 2 3 2" xfId="14982" xr:uid="{2BFD3CB6-7228-43D6-B989-9E6087EBFDEA}"/>
    <cellStyle name="Millares 3 11 4 2 2 2 3 2 2" xfId="36485" xr:uid="{E96846E8-605E-4101-B1BD-81FA8F8EBBEE}"/>
    <cellStyle name="Millares 3 11 4 2 2 2 3 3" xfId="21617" xr:uid="{C0E2B14F-DB5C-4C6E-A71D-709CEBD37C3B}"/>
    <cellStyle name="Millares 3 11 4 2 2 2 3 3 2" xfId="43120" xr:uid="{7538EDC9-8779-444E-A991-3226C3A13858}"/>
    <cellStyle name="Millares 3 11 4 2 2 2 3 4" xfId="28222" xr:uid="{1D93A91B-DEC4-49F2-B6E2-539DD51F2260}"/>
    <cellStyle name="Millares 3 11 4 2 2 2 3 5" xfId="49725" xr:uid="{64B0BCE7-B32C-4A93-B5B8-F8ECC1D55530}"/>
    <cellStyle name="Millares 3 11 4 2 2 2 3 6" xfId="56329" xr:uid="{7EA8269B-F54C-472E-91CF-546AD9C4AB24}"/>
    <cellStyle name="Millares 3 11 4 2 2 2 4" xfId="8357" xr:uid="{4B198EED-956A-4979-8946-285F3B55B8C9}"/>
    <cellStyle name="Millares 3 11 4 2 2 2 4 2" xfId="29860" xr:uid="{59B2756A-2E2C-4C31-8A01-11699645CED7}"/>
    <cellStyle name="Millares 3 11 4 2 2 2 5" xfId="10014" xr:uid="{B81987D1-B79C-4228-BDD0-CC268338A65C}"/>
    <cellStyle name="Millares 3 11 4 2 2 2 5 2" xfId="31517" xr:uid="{298049A2-6935-4C06-86A1-24098FDA1009}"/>
    <cellStyle name="Millares 3 11 4 2 2 2 6" xfId="16649" xr:uid="{34C9CB4E-60EA-463F-A4B6-D91184794E7E}"/>
    <cellStyle name="Millares 3 11 4 2 2 2 6 2" xfId="38152" xr:uid="{5332524F-BA02-48DE-B285-CABB1763A3A1}"/>
    <cellStyle name="Millares 3 11 4 2 2 2 7" xfId="23254" xr:uid="{64C9908C-1C7D-401B-B548-978F969A0622}"/>
    <cellStyle name="Millares 3 11 4 2 2 2 8" xfId="44757" xr:uid="{EEE6B7C3-D732-427A-A0C4-ED4A48D9510B}"/>
    <cellStyle name="Millares 3 11 4 2 2 2 9" xfId="51361" xr:uid="{49E1FEEB-1B70-4B1F-A28F-D0A488124B96}"/>
    <cellStyle name="Millares 3 11 4 2 2 3" xfId="2435" xr:uid="{B0E95528-A240-41D5-81AE-15BBCD8CE16E}"/>
    <cellStyle name="Millares 3 11 4 2 2 3 2" xfId="10701" xr:uid="{71CFD636-7179-4142-872A-3213F0BCB451}"/>
    <cellStyle name="Millares 3 11 4 2 2 3 2 2" xfId="32204" xr:uid="{35EE77B2-C821-4AFB-8169-2EBE02B9FC7E}"/>
    <cellStyle name="Millares 3 11 4 2 2 3 3" xfId="17336" xr:uid="{B265A78C-62B3-4C1D-87CA-793FED50EFE5}"/>
    <cellStyle name="Millares 3 11 4 2 2 3 3 2" xfId="38839" xr:uid="{D1426663-7004-4B17-80A5-D6727D4A0880}"/>
    <cellStyle name="Millares 3 11 4 2 2 3 4" xfId="23941" xr:uid="{98C3D2E6-A330-497F-8BC0-B63072215874}"/>
    <cellStyle name="Millares 3 11 4 2 2 3 5" xfId="45444" xr:uid="{BADF8B1D-97EB-415E-8217-8F14B70E2547}"/>
    <cellStyle name="Millares 3 11 4 2 2 3 6" xfId="52048" xr:uid="{E37458F0-2900-4A91-BE97-DBBA41267212}"/>
    <cellStyle name="Millares 3 11 4 2 2 4" xfId="2952" xr:uid="{38AFC4B5-C1E8-42C5-95F8-BB25AD1B94DC}"/>
    <cellStyle name="Millares 3 11 4 2 2 4 2" xfId="11218" xr:uid="{E4307BD9-17BA-4B06-A4B5-6AB6CB5597BB}"/>
    <cellStyle name="Millares 3 11 4 2 2 4 2 2" xfId="32721" xr:uid="{F85A5D8D-B971-4D72-8D51-A3EC7A3F8B1A}"/>
    <cellStyle name="Millares 3 11 4 2 2 4 3" xfId="17853" xr:uid="{5EAA7D17-A8E4-4E6C-942F-B3A0D831E35C}"/>
    <cellStyle name="Millares 3 11 4 2 2 4 3 2" xfId="39356" xr:uid="{EFA380B4-E0A8-453A-B510-972F72704FD7}"/>
    <cellStyle name="Millares 3 11 4 2 2 4 4" xfId="24458" xr:uid="{AE95920D-6F28-40F2-8008-21B2627984B8}"/>
    <cellStyle name="Millares 3 11 4 2 2 4 5" xfId="45961" xr:uid="{1CE71163-D950-49B9-8F52-C09FBC6FCB34}"/>
    <cellStyle name="Millares 3 11 4 2 2 4 6" xfId="52565" xr:uid="{7A4B4078-5D5B-4EAC-86A3-8E5425BBB5C0}"/>
    <cellStyle name="Millares 3 11 4 2 2 5" xfId="3631" xr:uid="{B3BA2091-D7E6-473B-AC7C-3B33F8995836}"/>
    <cellStyle name="Millares 3 11 4 2 2 5 2" xfId="11897" xr:uid="{8FA1D854-6AD8-44B3-86F3-2BD67312F644}"/>
    <cellStyle name="Millares 3 11 4 2 2 5 2 2" xfId="33400" xr:uid="{A61D3C08-9BB4-4072-BC1A-47515F848E10}"/>
    <cellStyle name="Millares 3 11 4 2 2 5 3" xfId="18532" xr:uid="{5B7F992C-15D6-44D1-A79B-462A66344760}"/>
    <cellStyle name="Millares 3 11 4 2 2 5 3 2" xfId="40035" xr:uid="{0863F4B8-D06B-4183-8402-476D787B3ED3}"/>
    <cellStyle name="Millares 3 11 4 2 2 5 4" xfId="25137" xr:uid="{56C54BFC-9818-4170-914D-08050C1767E8}"/>
    <cellStyle name="Millares 3 11 4 2 2 5 5" xfId="46640" xr:uid="{23E0CE7E-EFB8-4B41-BCC8-B5CDAB5D6AC2}"/>
    <cellStyle name="Millares 3 11 4 2 2 5 6" xfId="53244" xr:uid="{3A78BBCE-0E51-46DD-9F07-A9C490829836}"/>
    <cellStyle name="Millares 3 11 4 2 2 6" xfId="5096" xr:uid="{1B69F689-B954-4FCA-ADAE-8D02D3B109CF}"/>
    <cellStyle name="Millares 3 11 4 2 2 6 2" xfId="13362" xr:uid="{02385724-AE18-443A-AC54-159473F7BB6F}"/>
    <cellStyle name="Millares 3 11 4 2 2 6 2 2" xfId="34865" xr:uid="{00E44DEE-2E89-473B-B500-B517FF68AF93}"/>
    <cellStyle name="Millares 3 11 4 2 2 6 3" xfId="19997" xr:uid="{D0192FA3-8AC5-41AA-852C-B4A0163ED39D}"/>
    <cellStyle name="Millares 3 11 4 2 2 6 3 2" xfId="41500" xr:uid="{190B0473-968C-42A7-BA5F-FDC008F20134}"/>
    <cellStyle name="Millares 3 11 4 2 2 6 4" xfId="26602" xr:uid="{C4C7F62E-BF2A-4CB6-B6AC-A63BE928D255}"/>
    <cellStyle name="Millares 3 11 4 2 2 6 5" xfId="48105" xr:uid="{4411D524-71A6-4BCE-9626-37AE62E017E3}"/>
    <cellStyle name="Millares 3 11 4 2 2 6 6" xfId="54709" xr:uid="{B99A47F2-C17A-4FCA-8812-224602686D26}"/>
    <cellStyle name="Millares 3 11 4 2 2 7" xfId="5770" xr:uid="{97C4EBBF-8DC0-4598-AA17-FEA5A056E3AA}"/>
    <cellStyle name="Millares 3 11 4 2 2 7 2" xfId="14036" xr:uid="{F5045D08-1B49-4AFF-99DA-070BCEEB3CC6}"/>
    <cellStyle name="Millares 3 11 4 2 2 7 2 2" xfId="35539" xr:uid="{C591E4A0-944A-42F1-A874-967F05B48D8D}"/>
    <cellStyle name="Millares 3 11 4 2 2 7 3" xfId="20671" xr:uid="{5D173F9F-5C4C-4A20-B2BF-C548D449FA9F}"/>
    <cellStyle name="Millares 3 11 4 2 2 7 3 2" xfId="42174" xr:uid="{801F1959-CD4D-4FCD-8943-015B1C18B612}"/>
    <cellStyle name="Millares 3 11 4 2 2 7 4" xfId="27276" xr:uid="{822847A2-F2C2-4911-A0A2-A0BEAB86BA60}"/>
    <cellStyle name="Millares 3 11 4 2 2 7 5" xfId="48779" xr:uid="{9E590944-0C8C-4DE2-80A0-2C09B28CEF28}"/>
    <cellStyle name="Millares 3 11 4 2 2 7 6" xfId="55383" xr:uid="{84A0895F-5DB9-4014-890C-A057731B9634}"/>
    <cellStyle name="Millares 3 11 4 2 2 8" xfId="7411" xr:uid="{7B4069A4-1551-43FA-8AAB-639D228E30D5}"/>
    <cellStyle name="Millares 3 11 4 2 2 8 2" xfId="28914" xr:uid="{DFE8DD42-7672-438E-95A9-9EA12685CACD}"/>
    <cellStyle name="Millares 3 11 4 2 2 9" xfId="9068" xr:uid="{BF204611-5A68-49FE-BDEF-1D4D903A87EB}"/>
    <cellStyle name="Millares 3 11 4 2 2 9 2" xfId="30571" xr:uid="{8E597ED2-F67A-4126-B5BA-82E194261951}"/>
    <cellStyle name="Millares 3 11 4 2 3" xfId="1072" xr:uid="{27C7813F-7BCB-49EC-BA70-C11099E490EE}"/>
    <cellStyle name="Millares 3 11 4 2 3 2" xfId="3901" xr:uid="{A0F76120-5EBA-423E-8D27-79A0B0959F40}"/>
    <cellStyle name="Millares 3 11 4 2 3 2 2" xfId="12167" xr:uid="{0530C5A1-EDFA-41CF-B334-907B7A0B2CDC}"/>
    <cellStyle name="Millares 3 11 4 2 3 2 2 2" xfId="33670" xr:uid="{C5B5CF5E-A4DC-48FA-A55E-909480C42801}"/>
    <cellStyle name="Millares 3 11 4 2 3 2 3" xfId="18802" xr:uid="{A0311A89-CC6E-4B77-8107-2D0128EDCB56}"/>
    <cellStyle name="Millares 3 11 4 2 3 2 3 2" xfId="40305" xr:uid="{224EA16A-BB3A-4A01-B96A-AA14C03B9949}"/>
    <cellStyle name="Millares 3 11 4 2 3 2 4" xfId="25407" xr:uid="{0A51C271-EC73-4BF6-827D-D044F2B6B757}"/>
    <cellStyle name="Millares 3 11 4 2 3 2 5" xfId="46910" xr:uid="{3B4FEBA3-3994-41C9-B820-55303D4C22C9}"/>
    <cellStyle name="Millares 3 11 4 2 3 2 6" xfId="53514" xr:uid="{6355D705-0B2C-447D-AE92-54833BDBFCAA}"/>
    <cellStyle name="Millares 3 11 4 2 3 3" xfId="6040" xr:uid="{1E738922-A0A6-4D2B-9701-9C4E9053FE91}"/>
    <cellStyle name="Millares 3 11 4 2 3 3 2" xfId="14306" xr:uid="{F1F22DA0-783E-4A37-87F4-E77901F6AE2A}"/>
    <cellStyle name="Millares 3 11 4 2 3 3 2 2" xfId="35809" xr:uid="{6F5C9A01-6F5B-49FE-ABFF-ABDA8D4D0C39}"/>
    <cellStyle name="Millares 3 11 4 2 3 3 3" xfId="20941" xr:uid="{B57AE7E2-8BD0-48A5-99D7-AAD981D43C79}"/>
    <cellStyle name="Millares 3 11 4 2 3 3 3 2" xfId="42444" xr:uid="{C917E664-A207-43CF-A351-B9B280BA1564}"/>
    <cellStyle name="Millares 3 11 4 2 3 3 4" xfId="27546" xr:uid="{65CF8C76-4DF8-4A53-A18C-CECAF9123A57}"/>
    <cellStyle name="Millares 3 11 4 2 3 3 5" xfId="49049" xr:uid="{5436644A-CF21-494A-B2F3-C77E0414259C}"/>
    <cellStyle name="Millares 3 11 4 2 3 3 6" xfId="55653" xr:uid="{4CD9D1BF-DF14-49EC-A840-B39679277329}"/>
    <cellStyle name="Millares 3 11 4 2 3 4" xfId="7681" xr:uid="{7CB5877E-9947-4B60-BA0C-4A1160B2646D}"/>
    <cellStyle name="Millares 3 11 4 2 3 4 2" xfId="29184" xr:uid="{6550B055-57A0-47D0-AC86-FA10E954D67A}"/>
    <cellStyle name="Millares 3 11 4 2 3 5" xfId="9338" xr:uid="{4F6983F5-7E2B-4898-972F-C4577435626F}"/>
    <cellStyle name="Millares 3 11 4 2 3 5 2" xfId="30841" xr:uid="{BB2B96C1-55A5-4B8D-9C78-A05E4452945B}"/>
    <cellStyle name="Millares 3 11 4 2 3 6" xfId="15973" xr:uid="{AFE6C98B-D684-44E2-9A18-7D082BBDDA4B}"/>
    <cellStyle name="Millares 3 11 4 2 3 6 2" xfId="37476" xr:uid="{413831DF-9033-47AC-B356-F1910F6120CD}"/>
    <cellStyle name="Millares 3 11 4 2 3 7" xfId="22578" xr:uid="{B07BE500-EB96-4737-BAF9-D444751825EA}"/>
    <cellStyle name="Millares 3 11 4 2 3 8" xfId="44081" xr:uid="{F837F2C4-0F25-4FD6-8BD4-AA1EF45E25D7}"/>
    <cellStyle name="Millares 3 11 4 2 3 9" xfId="50685" xr:uid="{D58E8150-DBDD-46ED-847F-8B8C78B71F93}"/>
    <cellStyle name="Millares 3 11 4 2 4" xfId="1468" xr:uid="{D3FDD331-D7D4-426B-AE59-8E826B9EB122}"/>
    <cellStyle name="Millares 3 11 4 2 4 2" xfId="4297" xr:uid="{5E89EDC6-9270-424F-9FA2-B2132819CE37}"/>
    <cellStyle name="Millares 3 11 4 2 4 2 2" xfId="12563" xr:uid="{303BD532-3D51-410B-BA70-7EF4AB279C12}"/>
    <cellStyle name="Millares 3 11 4 2 4 2 2 2" xfId="34066" xr:uid="{08D0468A-EEE4-4984-96B4-040A6FFA4F43}"/>
    <cellStyle name="Millares 3 11 4 2 4 2 3" xfId="19198" xr:uid="{497FE87C-34F0-47DA-94F2-AFC6CCF57EA5}"/>
    <cellStyle name="Millares 3 11 4 2 4 2 3 2" xfId="40701" xr:uid="{9453876E-95B7-4ADC-A4A9-8C7D5F3C93DE}"/>
    <cellStyle name="Millares 3 11 4 2 4 2 4" xfId="25803" xr:uid="{5652D126-6B7B-4F47-9FA7-099BF79A8D99}"/>
    <cellStyle name="Millares 3 11 4 2 4 2 5" xfId="47306" xr:uid="{44787981-85F3-48C5-A4DA-5D49B3D3711D}"/>
    <cellStyle name="Millares 3 11 4 2 4 2 6" xfId="53910" xr:uid="{6F14B2DD-C235-412C-AA97-C1CFA25528FF}"/>
    <cellStyle name="Millares 3 11 4 2 4 3" xfId="6436" xr:uid="{56362145-5BE5-434C-8328-A2834E92A1D7}"/>
    <cellStyle name="Millares 3 11 4 2 4 3 2" xfId="14702" xr:uid="{7386E14E-A9BA-477C-9B37-8737FBE0ADD1}"/>
    <cellStyle name="Millares 3 11 4 2 4 3 2 2" xfId="36205" xr:uid="{412189CA-8460-4480-ACC3-84CBA57492D6}"/>
    <cellStyle name="Millares 3 11 4 2 4 3 3" xfId="21337" xr:uid="{97C4C4D4-2778-4111-BDFD-7C5FAEB5C671}"/>
    <cellStyle name="Millares 3 11 4 2 4 3 3 2" xfId="42840" xr:uid="{D5C41089-ACB4-4FA0-8D8B-A2F7AC682468}"/>
    <cellStyle name="Millares 3 11 4 2 4 3 4" xfId="27942" xr:uid="{922E046C-6D1E-4A52-8166-63C58C06EFA1}"/>
    <cellStyle name="Millares 3 11 4 2 4 3 5" xfId="49445" xr:uid="{2AB92AAE-AD4A-4BBC-99B4-643979AE6AC4}"/>
    <cellStyle name="Millares 3 11 4 2 4 3 6" xfId="56049" xr:uid="{C49C8F03-764F-478D-B2A1-CEA045CA6B51}"/>
    <cellStyle name="Millares 3 11 4 2 4 4" xfId="8077" xr:uid="{1C5A149A-1CFE-47EC-80A2-E724F17154E1}"/>
    <cellStyle name="Millares 3 11 4 2 4 4 2" xfId="29580" xr:uid="{06DC86AC-3CD7-464C-B05F-40454E029A32}"/>
    <cellStyle name="Millares 3 11 4 2 4 5" xfId="9734" xr:uid="{9A157963-5D75-4A03-BCD9-BF9DB829E112}"/>
    <cellStyle name="Millares 3 11 4 2 4 5 2" xfId="31237" xr:uid="{CEA7EA3D-A411-4128-8787-04729A958ACF}"/>
    <cellStyle name="Millares 3 11 4 2 4 6" xfId="16369" xr:uid="{DC8F100E-73BC-4BB6-8359-4BB43CAF8DCB}"/>
    <cellStyle name="Millares 3 11 4 2 4 6 2" xfId="37872" xr:uid="{B8328C63-C300-45F8-A0D0-E7D90AC769E3}"/>
    <cellStyle name="Millares 3 11 4 2 4 7" xfId="22974" xr:uid="{87D2DF28-FB1B-498A-9BDC-E8AB917B01D6}"/>
    <cellStyle name="Millares 3 11 4 2 4 8" xfId="44477" xr:uid="{3D7A8964-F32A-4A3F-9A6D-E4EEDCCF4F73}"/>
    <cellStyle name="Millares 3 11 4 2 4 9" xfId="51081" xr:uid="{547FC3A3-2667-4A24-BA0D-63595D9A5B75}"/>
    <cellStyle name="Millares 3 11 4 2 5" xfId="2155" xr:uid="{E0679E92-A81A-42A1-B37F-81FCFD32A721}"/>
    <cellStyle name="Millares 3 11 4 2 5 2" xfId="10421" xr:uid="{86EFE8E6-C88C-4DFA-88F2-7C891FE1210E}"/>
    <cellStyle name="Millares 3 11 4 2 5 2 2" xfId="31924" xr:uid="{E9B7B9C9-0043-4E57-988C-1FCEBD908FB2}"/>
    <cellStyle name="Millares 3 11 4 2 5 3" xfId="17056" xr:uid="{ECB5CB57-1171-4E31-AFC0-7996237D2A84}"/>
    <cellStyle name="Millares 3 11 4 2 5 3 2" xfId="38559" xr:uid="{A49347FD-BF75-4B82-B40A-4B110CB1ADA6}"/>
    <cellStyle name="Millares 3 11 4 2 5 4" xfId="23661" xr:uid="{0CEC5092-8862-4EA5-8B79-42AFFE87FD64}"/>
    <cellStyle name="Millares 3 11 4 2 5 5" xfId="45164" xr:uid="{949979FD-A992-46DD-B268-E008097EE431}"/>
    <cellStyle name="Millares 3 11 4 2 5 6" xfId="51768" xr:uid="{83198717-5AC1-4071-9CD7-0A680AF9B4DC}"/>
    <cellStyle name="Millares 3 11 4 2 6" xfId="2702" xr:uid="{41783F60-FAF6-4A76-98A2-D20A075A80EF}"/>
    <cellStyle name="Millares 3 11 4 2 6 2" xfId="10968" xr:uid="{B87BA800-0AD3-4FC9-A030-4C8A76677864}"/>
    <cellStyle name="Millares 3 11 4 2 6 2 2" xfId="32471" xr:uid="{310D232D-B7D7-47A6-ABFA-8B01702A5301}"/>
    <cellStyle name="Millares 3 11 4 2 6 3" xfId="17603" xr:uid="{432E39FA-A3A5-4BA9-A804-4C792E97184E}"/>
    <cellStyle name="Millares 3 11 4 2 6 3 2" xfId="39106" xr:uid="{47178751-E61D-4129-B5B8-F8F88A5C84D9}"/>
    <cellStyle name="Millares 3 11 4 2 6 4" xfId="24208" xr:uid="{D6362235-B60A-4CB2-88FE-68124A4507FA}"/>
    <cellStyle name="Millares 3 11 4 2 6 5" xfId="45711" xr:uid="{2DF418AE-3FEE-4215-A270-949FA94A866A}"/>
    <cellStyle name="Millares 3 11 4 2 6 6" xfId="52315" xr:uid="{4028DD93-862F-4A38-845E-F05F77A6A40A}"/>
    <cellStyle name="Millares 3 11 4 2 7" xfId="3351" xr:uid="{6BD306E7-2AA4-49D3-993F-3EAD52716934}"/>
    <cellStyle name="Millares 3 11 4 2 7 2" xfId="11617" xr:uid="{DEAE36D2-AA78-4CF0-8E58-E90CA77F0CDE}"/>
    <cellStyle name="Millares 3 11 4 2 7 2 2" xfId="33120" xr:uid="{D54E2641-368C-460B-A66C-57F27C1F12E5}"/>
    <cellStyle name="Millares 3 11 4 2 7 3" xfId="18252" xr:uid="{240D2D53-BDEA-422E-882D-95C7884AD500}"/>
    <cellStyle name="Millares 3 11 4 2 7 3 2" xfId="39755" xr:uid="{82853271-F4AE-497A-88B1-3EA10C3F4189}"/>
    <cellStyle name="Millares 3 11 4 2 7 4" xfId="24857" xr:uid="{77A4B43E-602C-4FB8-A5ED-0EA8070359A1}"/>
    <cellStyle name="Millares 3 11 4 2 7 5" xfId="46360" xr:uid="{E8C0DA34-3A8F-43BB-975B-E366E7C921C5}"/>
    <cellStyle name="Millares 3 11 4 2 7 6" xfId="52964" xr:uid="{53C26FDE-A177-4456-B24E-8D88DD8423BF}"/>
    <cellStyle name="Millares 3 11 4 2 8" xfId="4846" xr:uid="{7F4DE233-5591-4CC7-A34C-D4147F4549BA}"/>
    <cellStyle name="Millares 3 11 4 2 8 2" xfId="13112" xr:uid="{89F5BE58-B77E-4443-9CD3-1CD18ED2E39E}"/>
    <cellStyle name="Millares 3 11 4 2 8 2 2" xfId="34615" xr:uid="{DB7AEC50-1DE1-4F81-B1D2-26DE93B91FF6}"/>
    <cellStyle name="Millares 3 11 4 2 8 3" xfId="19747" xr:uid="{E6C13451-9FFF-4DDC-B2EE-F5673E8CC5D4}"/>
    <cellStyle name="Millares 3 11 4 2 8 3 2" xfId="41250" xr:uid="{1AFC3771-C376-4DC1-8827-7109C1782369}"/>
    <cellStyle name="Millares 3 11 4 2 8 4" xfId="26352" xr:uid="{27C8679A-3BB7-4997-916C-E4358CE5941F}"/>
    <cellStyle name="Millares 3 11 4 2 8 5" xfId="47855" xr:uid="{78F8F266-79B9-48F9-98CE-3C4287EC21C8}"/>
    <cellStyle name="Millares 3 11 4 2 8 6" xfId="54459" xr:uid="{B597730F-AE2E-48D4-9009-1E9D5A8F37B9}"/>
    <cellStyle name="Millares 3 11 4 2 9" xfId="5490" xr:uid="{648381E0-25D0-4E7A-A8B3-7ED56930C2BD}"/>
    <cellStyle name="Millares 3 11 4 2 9 2" xfId="13756" xr:uid="{94B5AA38-F2FD-427B-A5D0-1EBBBEF6D7CD}"/>
    <cellStyle name="Millares 3 11 4 2 9 2 2" xfId="35259" xr:uid="{30870639-3544-4087-884D-6472776476BF}"/>
    <cellStyle name="Millares 3 11 4 2 9 3" xfId="20391" xr:uid="{D478F150-8589-4C28-8E80-6C1F4AE469A0}"/>
    <cellStyle name="Millares 3 11 4 2 9 3 2" xfId="41894" xr:uid="{E6202A70-F8F0-478B-B7A3-6C0DFFF3ADBC}"/>
    <cellStyle name="Millares 3 11 4 2 9 4" xfId="26996" xr:uid="{8C75C98B-B08D-46F2-9390-7AFBDE04AAA1}"/>
    <cellStyle name="Millares 3 11 4 2 9 5" xfId="48499" xr:uid="{DC775623-4B01-4221-8504-E39BB9D955F5}"/>
    <cellStyle name="Millares 3 11 4 2 9 6" xfId="55103" xr:uid="{161F3039-0732-49CE-9F79-C3C2754E9CFE}"/>
    <cellStyle name="Millares 3 11 4 3" xfId="392" xr:uid="{0FB8CE5D-5F50-4847-AC81-DD6195BD8AF1}"/>
    <cellStyle name="Millares 3 11 4 3 10" xfId="15295" xr:uid="{20307F3B-8942-4983-813F-C9F70076374B}"/>
    <cellStyle name="Millares 3 11 4 3 10 2" xfId="36798" xr:uid="{DAB477D1-0E17-44CF-88F7-F0624913B472}"/>
    <cellStyle name="Millares 3 11 4 3 11" xfId="21900" xr:uid="{BA43F9CE-A5EA-4A4D-90D2-630E9299F3DE}"/>
    <cellStyle name="Millares 3 11 4 3 12" xfId="43403" xr:uid="{13453377-0AA3-4836-BDF1-DAD8ED781CD0}"/>
    <cellStyle name="Millares 3 11 4 3 13" xfId="50007" xr:uid="{FAE592EF-FC32-43CF-8B18-98E016695A39}"/>
    <cellStyle name="Millares 3 11 4 3 2" xfId="1340" xr:uid="{65710D1A-193A-4F27-9213-A6713CE779E9}"/>
    <cellStyle name="Millares 3 11 4 3 2 2" xfId="4169" xr:uid="{38701B44-A155-430F-9ED8-C00B3106FC1D}"/>
    <cellStyle name="Millares 3 11 4 3 2 2 2" xfId="12435" xr:uid="{8931C93D-05E4-4ED4-A777-55264F9EEF32}"/>
    <cellStyle name="Millares 3 11 4 3 2 2 2 2" xfId="33938" xr:uid="{CB839649-A00C-4E29-8443-6CAF4E419255}"/>
    <cellStyle name="Millares 3 11 4 3 2 2 3" xfId="19070" xr:uid="{DE8BD1AE-BBDB-42D4-A1A8-27AC3ACEADFC}"/>
    <cellStyle name="Millares 3 11 4 3 2 2 3 2" xfId="40573" xr:uid="{84A1E810-4DAE-412E-AAB2-31EA7E136C25}"/>
    <cellStyle name="Millares 3 11 4 3 2 2 4" xfId="25675" xr:uid="{9568EE5E-A560-4191-AB47-749BD3076EC8}"/>
    <cellStyle name="Millares 3 11 4 3 2 2 5" xfId="47178" xr:uid="{3E9D58B5-65F7-48DB-8A38-5EBB3354FFEB}"/>
    <cellStyle name="Millares 3 11 4 3 2 2 6" xfId="53782" xr:uid="{BE97202B-B662-46DB-8D01-50CDD135B746}"/>
    <cellStyle name="Millares 3 11 4 3 2 3" xfId="6308" xr:uid="{4EF4698C-660F-47DE-862E-260962A52062}"/>
    <cellStyle name="Millares 3 11 4 3 2 3 2" xfId="14574" xr:uid="{629313F6-4C98-4D82-BD3F-9443C289A25E}"/>
    <cellStyle name="Millares 3 11 4 3 2 3 2 2" xfId="36077" xr:uid="{FAE1002A-E6D7-466F-9721-C6D29584F9E4}"/>
    <cellStyle name="Millares 3 11 4 3 2 3 3" xfId="21209" xr:uid="{D5B7BFE9-4693-4986-AB9F-C5EA8EBA39F7}"/>
    <cellStyle name="Millares 3 11 4 3 2 3 3 2" xfId="42712" xr:uid="{39C8E6FF-27CB-4D9C-AE55-0084E0D4FACC}"/>
    <cellStyle name="Millares 3 11 4 3 2 3 4" xfId="27814" xr:uid="{710E032E-0BE2-4D6D-826D-78E649581E8C}"/>
    <cellStyle name="Millares 3 11 4 3 2 3 5" xfId="49317" xr:uid="{80197F1D-F5FA-44C1-89A5-2FE5ABC8C97A}"/>
    <cellStyle name="Millares 3 11 4 3 2 3 6" xfId="55921" xr:uid="{6D8B0002-B85C-43F4-ADFB-CC22D3490F9E}"/>
    <cellStyle name="Millares 3 11 4 3 2 4" xfId="7949" xr:uid="{8DF697E0-0F80-4647-BF07-DF5A0D796E64}"/>
    <cellStyle name="Millares 3 11 4 3 2 4 2" xfId="29452" xr:uid="{50EEF379-5C3B-49EE-8F39-B6598C14C5D1}"/>
    <cellStyle name="Millares 3 11 4 3 2 5" xfId="9606" xr:uid="{BB8C3022-1012-44D1-AB0B-A5C5BA9E80BC}"/>
    <cellStyle name="Millares 3 11 4 3 2 5 2" xfId="31109" xr:uid="{BAD437BD-37B3-48B6-BBE3-6E306AFF6392}"/>
    <cellStyle name="Millares 3 11 4 3 2 6" xfId="16241" xr:uid="{EA4A959E-69BA-4723-945E-4ABC55FC2051}"/>
    <cellStyle name="Millares 3 11 4 3 2 6 2" xfId="37744" xr:uid="{C8423B51-F50F-4635-9058-4F751AEB2088}"/>
    <cellStyle name="Millares 3 11 4 3 2 7" xfId="22846" xr:uid="{4CEB35DB-8BDE-47A8-9784-4105B3130EC9}"/>
    <cellStyle name="Millares 3 11 4 3 2 8" xfId="44349" xr:uid="{4C1251F2-4823-4F97-AB28-D24354CAF28F}"/>
    <cellStyle name="Millares 3 11 4 3 2 9" xfId="50953" xr:uid="{3A80FB24-FC29-48B0-801D-17F8DCACBAEC}"/>
    <cellStyle name="Millares 3 11 4 3 3" xfId="2027" xr:uid="{6607D7E4-DCC8-4915-93ED-B579B9A20965}"/>
    <cellStyle name="Millares 3 11 4 3 3 2" xfId="10293" xr:uid="{084038F8-FCC2-4697-8C98-0C5CE3F77613}"/>
    <cellStyle name="Millares 3 11 4 3 3 2 2" xfId="31796" xr:uid="{15C337F4-CD1D-4F2E-B0B8-67C7A7553B74}"/>
    <cellStyle name="Millares 3 11 4 3 3 3" xfId="16928" xr:uid="{8AF910E4-C684-45B9-BE49-46B27E0F612C}"/>
    <cellStyle name="Millares 3 11 4 3 3 3 2" xfId="38431" xr:uid="{982994E8-9770-44F2-A4BA-2E33F248B44B}"/>
    <cellStyle name="Millares 3 11 4 3 3 4" xfId="23533" xr:uid="{385F31B2-32B0-47BE-BD89-CA33907E7981}"/>
    <cellStyle name="Millares 3 11 4 3 3 5" xfId="45036" xr:uid="{3D94810A-6362-4083-9B36-338D4B9C1C68}"/>
    <cellStyle name="Millares 3 11 4 3 3 6" xfId="51640" xr:uid="{24077C21-0355-40D1-BAD6-44745BD1A35B}"/>
    <cellStyle name="Millares 3 11 4 3 4" xfId="2826" xr:uid="{CBD93934-69E6-49DE-B7A5-C126905CA9B4}"/>
    <cellStyle name="Millares 3 11 4 3 4 2" xfId="11092" xr:uid="{62B33CB2-E998-4242-892A-C71F78EACAE0}"/>
    <cellStyle name="Millares 3 11 4 3 4 2 2" xfId="32595" xr:uid="{B48CD65B-687B-4F17-A53E-F8F50E6FAC61}"/>
    <cellStyle name="Millares 3 11 4 3 4 3" xfId="17727" xr:uid="{BBE1603A-A433-4278-8873-30E23C34A915}"/>
    <cellStyle name="Millares 3 11 4 3 4 3 2" xfId="39230" xr:uid="{E250F039-A01C-45CE-B776-7AB4EAC5530E}"/>
    <cellStyle name="Millares 3 11 4 3 4 4" xfId="24332" xr:uid="{60E69942-B5DD-4AAB-B462-F602A56C97A6}"/>
    <cellStyle name="Millares 3 11 4 3 4 5" xfId="45835" xr:uid="{E10DF783-1EAD-4D5D-9763-6522C6F67737}"/>
    <cellStyle name="Millares 3 11 4 3 4 6" xfId="52439" xr:uid="{5F603B0C-1FFD-4C06-A37A-0E361DE9648C}"/>
    <cellStyle name="Millares 3 11 4 3 5" xfId="3223" xr:uid="{A3574488-2E16-4589-A1D7-C52B98C746D1}"/>
    <cellStyle name="Millares 3 11 4 3 5 2" xfId="11489" xr:uid="{64A7107F-948C-47E6-BC81-73927DEC67FB}"/>
    <cellStyle name="Millares 3 11 4 3 5 2 2" xfId="32992" xr:uid="{97DF07DE-39BC-40F0-A7E1-8146BA423A0A}"/>
    <cellStyle name="Millares 3 11 4 3 5 3" xfId="18124" xr:uid="{C80C90F5-2433-4EEB-B4F1-CABB18E3C2A1}"/>
    <cellStyle name="Millares 3 11 4 3 5 3 2" xfId="39627" xr:uid="{5DAB59E1-453D-4FFF-B653-B6D68473D690}"/>
    <cellStyle name="Millares 3 11 4 3 5 4" xfId="24729" xr:uid="{858FB5D6-9CBA-45EB-9B3A-931E055FB59E}"/>
    <cellStyle name="Millares 3 11 4 3 5 5" xfId="46232" xr:uid="{6DF340D3-63F2-4389-B804-0EE13368CC10}"/>
    <cellStyle name="Millares 3 11 4 3 5 6" xfId="52836" xr:uid="{DF647877-7FE2-412B-969A-2B7BA1896411}"/>
    <cellStyle name="Millares 3 11 4 3 6" xfId="4970" xr:uid="{F6242C51-E2C7-4606-B61F-83F425F8463B}"/>
    <cellStyle name="Millares 3 11 4 3 6 2" xfId="13236" xr:uid="{20854D6A-5B88-4EB9-9872-2B27DF8E20AF}"/>
    <cellStyle name="Millares 3 11 4 3 6 2 2" xfId="34739" xr:uid="{CFF0A906-A726-4879-9128-DB06EF9FE17D}"/>
    <cellStyle name="Millares 3 11 4 3 6 3" xfId="19871" xr:uid="{653949D7-EAA7-4BED-8592-1CEA5833A636}"/>
    <cellStyle name="Millares 3 11 4 3 6 3 2" xfId="41374" xr:uid="{C2E2205C-E345-45FD-9E5E-51BD5D70CFCF}"/>
    <cellStyle name="Millares 3 11 4 3 6 4" xfId="26476" xr:uid="{23C2E477-9000-48FE-B297-47A1DED0A33F}"/>
    <cellStyle name="Millares 3 11 4 3 6 5" xfId="47979" xr:uid="{5A1D4382-74FD-4311-90B6-F3F6689B2CCE}"/>
    <cellStyle name="Millares 3 11 4 3 6 6" xfId="54583" xr:uid="{6EB49B0B-DD6D-4ED5-8509-03B7CE075B33}"/>
    <cellStyle name="Millares 3 11 4 3 7" xfId="5362" xr:uid="{4F60AD46-D90C-4390-A0AB-2500229BA3C3}"/>
    <cellStyle name="Millares 3 11 4 3 7 2" xfId="13628" xr:uid="{E7808D52-0BB3-4840-AC76-2DE66237A824}"/>
    <cellStyle name="Millares 3 11 4 3 7 2 2" xfId="35131" xr:uid="{7D9F1D59-837E-4501-A55D-FC93811A7B88}"/>
    <cellStyle name="Millares 3 11 4 3 7 3" xfId="20263" xr:uid="{557CF317-9C0D-4295-BB0C-02B0CA463D72}"/>
    <cellStyle name="Millares 3 11 4 3 7 3 2" xfId="41766" xr:uid="{E1FF52CF-E869-4D4A-BE8A-828E59C4C3FA}"/>
    <cellStyle name="Millares 3 11 4 3 7 4" xfId="26868" xr:uid="{F82B4BE1-8113-4B76-A49B-6F681704352A}"/>
    <cellStyle name="Millares 3 11 4 3 7 5" xfId="48371" xr:uid="{CD8A4282-1111-4302-8AB4-44D1A2F0BE08}"/>
    <cellStyle name="Millares 3 11 4 3 7 6" xfId="54975" xr:uid="{4A6F8A43-4DD7-402B-8AAD-C72F8D3E5210}"/>
    <cellStyle name="Millares 3 11 4 3 8" xfId="7003" xr:uid="{E23BEC83-8FDE-4115-8E36-72FFBF56F311}"/>
    <cellStyle name="Millares 3 11 4 3 8 2" xfId="28506" xr:uid="{78A75E0C-DC05-47DF-9428-3BCDFB2EB86F}"/>
    <cellStyle name="Millares 3 11 4 3 9" xfId="8659" xr:uid="{53EE7C15-1A3D-4BBE-BDC7-1BF352578B8C}"/>
    <cellStyle name="Millares 3 11 4 3 9 2" xfId="30162" xr:uid="{B7039AB3-569F-43FE-810A-E81253AF5937}"/>
    <cellStyle name="Millares 3 11 4 4" xfId="676" xr:uid="{A43CF7BA-33EC-4E06-B3B2-AB446AA64DBA}"/>
    <cellStyle name="Millares 3 11 4 4 10" xfId="43685" xr:uid="{D0064BDA-ADA3-437B-BE9E-75917C8F818B}"/>
    <cellStyle name="Millares 3 11 4 4 11" xfId="50289" xr:uid="{D8DBA352-0350-4EA6-A885-F3B4159A0404}"/>
    <cellStyle name="Millares 3 11 4 4 2" xfId="1622" xr:uid="{FAABA78C-7C2D-44E5-BFBF-3797BBDD844B}"/>
    <cellStyle name="Millares 3 11 4 4 2 2" xfId="4451" xr:uid="{8DDCC70F-D58B-4307-B554-400DE2D12ED8}"/>
    <cellStyle name="Millares 3 11 4 4 2 2 2" xfId="12717" xr:uid="{BD975570-1B79-49A3-A950-FCAE0A4DA0F4}"/>
    <cellStyle name="Millares 3 11 4 4 2 2 2 2" xfId="34220" xr:uid="{AB25F6A7-04AC-4110-84C2-F416AFF946CE}"/>
    <cellStyle name="Millares 3 11 4 4 2 2 3" xfId="19352" xr:uid="{60D44FA7-228F-4752-A310-5EF7E973A098}"/>
    <cellStyle name="Millares 3 11 4 4 2 2 3 2" xfId="40855" xr:uid="{DC59D018-1F1E-498C-8E35-B31CACF1C02C}"/>
    <cellStyle name="Millares 3 11 4 4 2 2 4" xfId="25957" xr:uid="{F3B4352B-38E4-4A66-9556-F1BA911CB8FB}"/>
    <cellStyle name="Millares 3 11 4 4 2 2 5" xfId="47460" xr:uid="{32F701E4-8980-41D1-867A-0C4D45AFD11B}"/>
    <cellStyle name="Millares 3 11 4 4 2 2 6" xfId="54064" xr:uid="{AAF0314D-EACB-43D7-A3C6-8B21C2844683}"/>
    <cellStyle name="Millares 3 11 4 4 2 3" xfId="6590" xr:uid="{9659FF3F-845A-4122-85A7-7C6D28DA753E}"/>
    <cellStyle name="Millares 3 11 4 4 2 3 2" xfId="14856" xr:uid="{87A8CA32-70B4-446E-99E6-BB6FE342B336}"/>
    <cellStyle name="Millares 3 11 4 4 2 3 2 2" xfId="36359" xr:uid="{7D29C945-41B5-488D-A82F-617EAB1A104B}"/>
    <cellStyle name="Millares 3 11 4 4 2 3 3" xfId="21491" xr:uid="{194D3102-BCA2-44AF-99FA-23C98FE63225}"/>
    <cellStyle name="Millares 3 11 4 4 2 3 3 2" xfId="42994" xr:uid="{1ED86071-4D6F-4478-865F-5DFFCC2538CF}"/>
    <cellStyle name="Millares 3 11 4 4 2 3 4" xfId="28096" xr:uid="{6BA8D6E8-E427-47A2-AAA1-7ED358F1559C}"/>
    <cellStyle name="Millares 3 11 4 4 2 3 5" xfId="49599" xr:uid="{659825F5-FF55-485F-B215-8B9BE6842A3C}"/>
    <cellStyle name="Millares 3 11 4 4 2 3 6" xfId="56203" xr:uid="{31CE4FEB-6766-4750-9046-BABFB4B2D1AF}"/>
    <cellStyle name="Millares 3 11 4 4 2 4" xfId="8231" xr:uid="{FC62D1D7-9300-4BB2-B41E-0C6F7B894BA4}"/>
    <cellStyle name="Millares 3 11 4 4 2 4 2" xfId="29734" xr:uid="{9BC820DE-EDBA-4C42-BEF3-B4BFB47B0B9C}"/>
    <cellStyle name="Millares 3 11 4 4 2 5" xfId="9888" xr:uid="{009B27BC-377D-4D1C-87BF-2B66F502A294}"/>
    <cellStyle name="Millares 3 11 4 4 2 5 2" xfId="31391" xr:uid="{FB65CA3B-FDC0-4F89-B94F-19910382611D}"/>
    <cellStyle name="Millares 3 11 4 4 2 6" xfId="16523" xr:uid="{BC434466-9BEC-4894-B4E0-5E1B0CFCEEE0}"/>
    <cellStyle name="Millares 3 11 4 4 2 6 2" xfId="38026" xr:uid="{DF59CFEE-A95B-4307-A387-3EB21204B9FB}"/>
    <cellStyle name="Millares 3 11 4 4 2 7" xfId="23128" xr:uid="{97BCA219-3AEC-4E6F-AD7E-DFE86A1994F3}"/>
    <cellStyle name="Millares 3 11 4 4 2 8" xfId="44631" xr:uid="{3C73554E-5C03-4486-BAF4-2153498E2E03}"/>
    <cellStyle name="Millares 3 11 4 4 2 9" xfId="51235" xr:uid="{9B072765-BCA6-4754-9919-9E27396F8B35}"/>
    <cellStyle name="Millares 3 11 4 4 3" xfId="2309" xr:uid="{C2BB36D6-F870-4C94-81A5-7B4BE7D3378B}"/>
    <cellStyle name="Millares 3 11 4 4 3 2" xfId="10575" xr:uid="{634ACB76-5FA6-4529-BCDD-D5BEE5B3DCC0}"/>
    <cellStyle name="Millares 3 11 4 4 3 2 2" xfId="32078" xr:uid="{57C51EA8-C11D-4053-9FCD-9A4708BF190E}"/>
    <cellStyle name="Millares 3 11 4 4 3 3" xfId="17210" xr:uid="{8C99A2A1-1D18-4BB5-A919-89974DEC7298}"/>
    <cellStyle name="Millares 3 11 4 4 3 3 2" xfId="38713" xr:uid="{027B6436-1D18-498D-A4A7-C36ADDCEB2E6}"/>
    <cellStyle name="Millares 3 11 4 4 3 4" xfId="23815" xr:uid="{E3A775D0-C065-4AB4-A93E-BED9B9927A3D}"/>
    <cellStyle name="Millares 3 11 4 4 3 5" xfId="45318" xr:uid="{184850B8-26D7-4E97-9883-AF4193474BA3}"/>
    <cellStyle name="Millares 3 11 4 4 3 6" xfId="51922" xr:uid="{4A6B7809-9302-43F7-9C10-08B191020467}"/>
    <cellStyle name="Millares 3 11 4 4 4" xfId="3505" xr:uid="{FA1DCC46-7312-4E79-9D10-5F88EC3AB17F}"/>
    <cellStyle name="Millares 3 11 4 4 4 2" xfId="11771" xr:uid="{8A3AAC09-AC6D-4B04-97C3-32873666FB92}"/>
    <cellStyle name="Millares 3 11 4 4 4 2 2" xfId="33274" xr:uid="{A8668A0F-EA84-4D13-B83B-947E067A2E36}"/>
    <cellStyle name="Millares 3 11 4 4 4 3" xfId="18406" xr:uid="{7DAEEB1E-B13F-49A3-9A1C-28ACE6EF5A9F}"/>
    <cellStyle name="Millares 3 11 4 4 4 3 2" xfId="39909" xr:uid="{F76E6E50-6E0E-4C5E-A5EA-7DBEF264545E}"/>
    <cellStyle name="Millares 3 11 4 4 4 4" xfId="25011" xr:uid="{7A571F26-5BE0-4BB5-896B-6F39DE213EDA}"/>
    <cellStyle name="Millares 3 11 4 4 4 5" xfId="46514" xr:uid="{DA38B0D1-E56C-4253-984D-78660CDED3C8}"/>
    <cellStyle name="Millares 3 11 4 4 4 6" xfId="53118" xr:uid="{C7BAE52A-A1A3-48BA-B8CE-5683C0BF61BD}"/>
    <cellStyle name="Millares 3 11 4 4 5" xfId="5644" xr:uid="{EFC0535D-DD29-4608-BB43-22D3CC7B5678}"/>
    <cellStyle name="Millares 3 11 4 4 5 2" xfId="13910" xr:uid="{19937BCE-A7EB-4F28-8FA2-693DF9AA925D}"/>
    <cellStyle name="Millares 3 11 4 4 5 2 2" xfId="35413" xr:uid="{D9DD8013-A067-46F5-8547-78EC488DCE40}"/>
    <cellStyle name="Millares 3 11 4 4 5 3" xfId="20545" xr:uid="{6C2B7EA1-DAC5-4208-AA52-C110701E49D2}"/>
    <cellStyle name="Millares 3 11 4 4 5 3 2" xfId="42048" xr:uid="{2C33BEB4-773D-4519-9CE5-4FE8E40CB918}"/>
    <cellStyle name="Millares 3 11 4 4 5 4" xfId="27150" xr:uid="{B890DAA7-A4A4-4936-9397-E118F8FF1983}"/>
    <cellStyle name="Millares 3 11 4 4 5 5" xfId="48653" xr:uid="{BB561FC1-27DE-42C9-B8F6-35DACA7BA132}"/>
    <cellStyle name="Millares 3 11 4 4 5 6" xfId="55257" xr:uid="{FA8545E6-32BE-4EC7-973A-9DB4E7388058}"/>
    <cellStyle name="Millares 3 11 4 4 6" xfId="7285" xr:uid="{E2808D0C-94B6-40F7-B83E-34C9EF835713}"/>
    <cellStyle name="Millares 3 11 4 4 6 2" xfId="28788" xr:uid="{5494448D-7B68-4DB4-AEBB-4B37DA100DC1}"/>
    <cellStyle name="Millares 3 11 4 4 7" xfId="8942" xr:uid="{43C43BAB-90DC-438C-AC07-5AD8498F355A}"/>
    <cellStyle name="Millares 3 11 4 4 7 2" xfId="30445" xr:uid="{B6201AFD-26BC-4583-B937-2977094B8E57}"/>
    <cellStyle name="Millares 3 11 4 4 8" xfId="15577" xr:uid="{AFCF6EA3-B82C-4AF9-805B-4EF2CEDEE010}"/>
    <cellStyle name="Millares 3 11 4 4 8 2" xfId="37080" xr:uid="{9202399C-43FF-4B0D-BD43-EFC25D13060B}"/>
    <cellStyle name="Millares 3 11 4 4 9" xfId="22182" xr:uid="{D2491EDD-3D00-4079-8BF0-1B2AB451B3FA}"/>
    <cellStyle name="Millares 3 11 4 5" xfId="944" xr:uid="{31554E74-6872-48FE-BC44-2711AC40069C}"/>
    <cellStyle name="Millares 3 11 4 5 2" xfId="3773" xr:uid="{9A967271-D279-48A2-B8E4-2265F38A88E3}"/>
    <cellStyle name="Millares 3 11 4 5 2 2" xfId="12039" xr:uid="{9428CDA3-7BD6-44BD-8ED1-AFEE918E9CFA}"/>
    <cellStyle name="Millares 3 11 4 5 2 2 2" xfId="33542" xr:uid="{FD9CB974-62F0-4A20-B88E-D24350E517C8}"/>
    <cellStyle name="Millares 3 11 4 5 2 3" xfId="18674" xr:uid="{57C8C214-C85D-4A90-B446-12750E850135}"/>
    <cellStyle name="Millares 3 11 4 5 2 3 2" xfId="40177" xr:uid="{0ED9ADC9-1062-40F1-9D15-F23C8892186D}"/>
    <cellStyle name="Millares 3 11 4 5 2 4" xfId="25279" xr:uid="{7707B39E-1205-4880-8C5C-666B147CE6DC}"/>
    <cellStyle name="Millares 3 11 4 5 2 5" xfId="46782" xr:uid="{0D9C7C3F-3C94-453B-9D3C-B8047D0D762B}"/>
    <cellStyle name="Millares 3 11 4 5 2 6" xfId="53386" xr:uid="{6C0408AC-BF98-48B7-BEFA-6A9B064C932A}"/>
    <cellStyle name="Millares 3 11 4 5 3" xfId="5912" xr:uid="{3308BC49-187A-45E1-BC8A-9924CC22CA81}"/>
    <cellStyle name="Millares 3 11 4 5 3 2" xfId="14178" xr:uid="{F5BA7A7B-1EA5-4201-AC67-FB5A982CB694}"/>
    <cellStyle name="Millares 3 11 4 5 3 2 2" xfId="35681" xr:uid="{90721D94-B09B-4706-8C17-0B95EB3D3873}"/>
    <cellStyle name="Millares 3 11 4 5 3 3" xfId="20813" xr:uid="{86B3B3FD-7DF0-4B9F-846B-747156AC179A}"/>
    <cellStyle name="Millares 3 11 4 5 3 3 2" xfId="42316" xr:uid="{F07E1A40-CB7F-4158-B2E6-DE100032C81B}"/>
    <cellStyle name="Millares 3 11 4 5 3 4" xfId="27418" xr:uid="{226623C2-386B-4E36-8961-CC7BD70A243B}"/>
    <cellStyle name="Millares 3 11 4 5 3 5" xfId="48921" xr:uid="{5E1069A4-7100-4A9D-85EB-56558E828B7D}"/>
    <cellStyle name="Millares 3 11 4 5 3 6" xfId="55525" xr:uid="{5CC26F5C-B870-49B5-AE82-61927E061138}"/>
    <cellStyle name="Millares 3 11 4 5 4" xfId="7553" xr:uid="{F229ABB7-5C40-4790-9ADC-D8235D4617A8}"/>
    <cellStyle name="Millares 3 11 4 5 4 2" xfId="29056" xr:uid="{88507B7F-C8EA-43DA-B41C-723C911468D9}"/>
    <cellStyle name="Millares 3 11 4 5 5" xfId="9210" xr:uid="{87C9E926-8D38-4FD4-A95A-4827492C376E}"/>
    <cellStyle name="Millares 3 11 4 5 5 2" xfId="30713" xr:uid="{64196217-4D00-4EBE-A52E-75F35BB9D9DD}"/>
    <cellStyle name="Millares 3 11 4 5 6" xfId="15845" xr:uid="{7E174B76-3165-4AE8-9867-70D5B626B7D8}"/>
    <cellStyle name="Millares 3 11 4 5 6 2" xfId="37348" xr:uid="{AA724240-BBC6-4441-8D3E-B9497EA2DB8B}"/>
    <cellStyle name="Millares 3 11 4 5 7" xfId="22450" xr:uid="{91648230-6535-4119-9F4D-CA4DABFB3A1D}"/>
    <cellStyle name="Millares 3 11 4 5 8" xfId="43953" xr:uid="{E085C5BB-4503-460B-949C-E942E01D99CC}"/>
    <cellStyle name="Millares 3 11 4 5 9" xfId="50557" xr:uid="{634E5F1A-6240-4A0C-B24F-713DFE3C8EBE}"/>
    <cellStyle name="Millares 3 11 4 6" xfId="1205" xr:uid="{EF027146-E61D-4FB8-9363-31C66B2D613B}"/>
    <cellStyle name="Millares 3 11 4 6 2" xfId="4034" xr:uid="{EB7BAFEC-937F-4DFC-826F-0236C561F52D}"/>
    <cellStyle name="Millares 3 11 4 6 2 2" xfId="12300" xr:uid="{7B379C87-1148-4BF9-9B95-813B05055C0E}"/>
    <cellStyle name="Millares 3 11 4 6 2 2 2" xfId="33803" xr:uid="{F26AAE51-2EB1-49E9-BCD9-6E227DF29C28}"/>
    <cellStyle name="Millares 3 11 4 6 2 3" xfId="18935" xr:uid="{C8F01F88-2A25-4C70-BB1F-882C86E39ACA}"/>
    <cellStyle name="Millares 3 11 4 6 2 3 2" xfId="40438" xr:uid="{0C9E0D5B-644F-4D90-9E7D-7A787AB6804F}"/>
    <cellStyle name="Millares 3 11 4 6 2 4" xfId="25540" xr:uid="{67C01BAF-6686-4E41-8198-FC088875AEE0}"/>
    <cellStyle name="Millares 3 11 4 6 2 5" xfId="47043" xr:uid="{92620DA1-7C62-4CFE-8703-E5361FFBBFAF}"/>
    <cellStyle name="Millares 3 11 4 6 2 6" xfId="53647" xr:uid="{C3A11DAB-E549-42BE-9800-4F0604AF1D30}"/>
    <cellStyle name="Millares 3 11 4 6 3" xfId="6173" xr:uid="{BDF4EF67-57AD-4ED8-9B2F-05180612A012}"/>
    <cellStyle name="Millares 3 11 4 6 3 2" xfId="14439" xr:uid="{BA64B31B-FBBB-4310-A933-F006FB513E84}"/>
    <cellStyle name="Millares 3 11 4 6 3 2 2" xfId="35942" xr:uid="{D086E707-2184-4E09-ABD1-974324F03478}"/>
    <cellStyle name="Millares 3 11 4 6 3 3" xfId="21074" xr:uid="{0AD8F3BE-66E3-467E-87B9-69AC44104B2A}"/>
    <cellStyle name="Millares 3 11 4 6 3 3 2" xfId="42577" xr:uid="{CA50ED7F-7A5A-4495-9ED4-B22E31DAD7EC}"/>
    <cellStyle name="Millares 3 11 4 6 3 4" xfId="27679" xr:uid="{B1FDA98C-C4C7-4E35-8F07-870F3E2C1936}"/>
    <cellStyle name="Millares 3 11 4 6 3 5" xfId="49182" xr:uid="{23AF0549-1584-4EB2-A801-049B446E8D87}"/>
    <cellStyle name="Millares 3 11 4 6 3 6" xfId="55786" xr:uid="{4F16DC2F-B0BE-4B49-8E3D-70CA61779B67}"/>
    <cellStyle name="Millares 3 11 4 6 4" xfId="7814" xr:uid="{96290E79-63ED-428A-9711-1291DDAA70E7}"/>
    <cellStyle name="Millares 3 11 4 6 4 2" xfId="29317" xr:uid="{596BF138-7795-4A12-A3D5-D845A5A4CD6E}"/>
    <cellStyle name="Millares 3 11 4 6 5" xfId="9471" xr:uid="{AE648C31-6C89-4CFF-9702-F089F3EE6E57}"/>
    <cellStyle name="Millares 3 11 4 6 5 2" xfId="30974" xr:uid="{239330AF-C038-4642-BB4C-4081F4459951}"/>
    <cellStyle name="Millares 3 11 4 6 6" xfId="16106" xr:uid="{73AE6217-9F8F-4A3B-AE08-3EFD1BCC6292}"/>
    <cellStyle name="Millares 3 11 4 6 6 2" xfId="37609" xr:uid="{6EA1DEEC-9C27-49FF-B855-C4D62896A12D}"/>
    <cellStyle name="Millares 3 11 4 6 7" xfId="22711" xr:uid="{A2D41136-F1CF-4627-831F-885AA51CB6A5}"/>
    <cellStyle name="Millares 3 11 4 6 8" xfId="44214" xr:uid="{41F5378C-EC6A-4B7C-BA14-DDC203078724}"/>
    <cellStyle name="Millares 3 11 4 6 9" xfId="50818" xr:uid="{41055A18-B437-4759-8CE6-494448F4CDDF}"/>
    <cellStyle name="Millares 3 11 4 7" xfId="1893" xr:uid="{D3B06380-9B41-4A8C-9AFF-349F6FF3EF84}"/>
    <cellStyle name="Millares 3 11 4 7 2" xfId="10159" xr:uid="{4BCDF07F-407F-45B4-BA7F-B362E5646E8D}"/>
    <cellStyle name="Millares 3 11 4 7 2 2" xfId="31662" xr:uid="{E333B7DA-831E-4CA8-92CD-7E694DB3D9CE}"/>
    <cellStyle name="Millares 3 11 4 7 3" xfId="16794" xr:uid="{91253EAD-9204-4804-8B0A-0E51338A27B9}"/>
    <cellStyle name="Millares 3 11 4 7 3 2" xfId="38297" xr:uid="{9BFD6569-3FAD-4291-8C9D-B3DB9A21F099}"/>
    <cellStyle name="Millares 3 11 4 7 4" xfId="23399" xr:uid="{A9C2DB2F-308D-47E4-BC41-0B40C031225F}"/>
    <cellStyle name="Millares 3 11 4 7 5" xfId="44902" xr:uid="{B37E16A8-7C77-4045-93D1-DAA4D41B9CCA}"/>
    <cellStyle name="Millares 3 11 4 7 6" xfId="51506" xr:uid="{1FCA1866-C42F-4458-9D50-B1D74A449542}"/>
    <cellStyle name="Millares 3 11 4 8" xfId="2578" xr:uid="{A39BF6C1-E40A-4BBB-A1E6-8C58D3F6871B}"/>
    <cellStyle name="Millares 3 11 4 8 2" xfId="10844" xr:uid="{FC2759A9-4026-4657-9B8D-F029BECC9B3F}"/>
    <cellStyle name="Millares 3 11 4 8 2 2" xfId="32347" xr:uid="{EBE4723F-963D-41DB-A3FA-221699718E3B}"/>
    <cellStyle name="Millares 3 11 4 8 3" xfId="17479" xr:uid="{BB341842-2119-4429-A9E9-7676EA884A91}"/>
    <cellStyle name="Millares 3 11 4 8 3 2" xfId="38982" xr:uid="{4F767827-ECC1-482F-9B8B-22B22A442597}"/>
    <cellStyle name="Millares 3 11 4 8 4" xfId="24084" xr:uid="{F9B0608F-5331-4CD6-B476-9DEB97C07FC6}"/>
    <cellStyle name="Millares 3 11 4 8 5" xfId="45587" xr:uid="{6C08A6FF-F552-4C66-90CE-ECF4B86FD4F8}"/>
    <cellStyle name="Millares 3 11 4 8 6" xfId="52191" xr:uid="{4A3E0EFB-78CC-4C65-9B0A-2CBDBE1C011B}"/>
    <cellStyle name="Millares 3 11 4 9" xfId="3089" xr:uid="{3C787945-CA17-48DC-8E92-BED4021F94A1}"/>
    <cellStyle name="Millares 3 11 4 9 2" xfId="11355" xr:uid="{7027AF53-72A9-4AEE-A6B6-76282A348047}"/>
    <cellStyle name="Millares 3 11 4 9 2 2" xfId="32858" xr:uid="{57298AA7-6CF9-4B0D-9D4A-763316E47354}"/>
    <cellStyle name="Millares 3 11 4 9 3" xfId="17990" xr:uid="{E486DB98-58D1-4ACA-846E-1D4741845BCF}"/>
    <cellStyle name="Millares 3 11 4 9 3 2" xfId="39493" xr:uid="{951689E0-25D9-49D1-BDD8-A11AA2C84B68}"/>
    <cellStyle name="Millares 3 11 4 9 4" xfId="24595" xr:uid="{593496F7-0330-42C3-B0D9-6D6A51B4624F}"/>
    <cellStyle name="Millares 3 11 4 9 5" xfId="46098" xr:uid="{FC43B4E6-A65C-481D-A7BA-2B0CF0DD4995}"/>
    <cellStyle name="Millares 3 11 4 9 6" xfId="52702" xr:uid="{72C0D331-9217-4168-B561-BBF101637852}"/>
    <cellStyle name="Millares 3 11 5" xfId="240" xr:uid="{EE5DFE0B-6282-4BE7-B8C7-392673023E2D}"/>
    <cellStyle name="Millares 3 11 5 10" xfId="4754" xr:uid="{2D16E16D-97D1-439A-8499-EF54DA35B04A}"/>
    <cellStyle name="Millares 3 11 5 10 2" xfId="13020" xr:uid="{597F5260-6317-4B61-B5C7-813425B7F61C}"/>
    <cellStyle name="Millares 3 11 5 10 2 2" xfId="34523" xr:uid="{61D3FD82-8072-49EA-8827-D74F05048F7A}"/>
    <cellStyle name="Millares 3 11 5 10 3" xfId="19655" xr:uid="{417A4216-A596-4B94-A242-B07542B98DA9}"/>
    <cellStyle name="Millares 3 11 5 10 3 2" xfId="41158" xr:uid="{52A76D42-E733-46AD-AD44-0E2E277CA7E5}"/>
    <cellStyle name="Millares 3 11 5 10 4" xfId="26260" xr:uid="{0AC38067-FB3B-471E-9AF8-E3A4CB872B0E}"/>
    <cellStyle name="Millares 3 11 5 10 5" xfId="47763" xr:uid="{DCEF0204-9453-4F7E-A01A-E60954C41089}"/>
    <cellStyle name="Millares 3 11 5 10 6" xfId="54367" xr:uid="{74930D6F-8C52-4D1D-ABDE-694E7577DBA6}"/>
    <cellStyle name="Millares 3 11 5 11" xfId="5257" xr:uid="{CA13E25F-579D-4D09-8C13-040636A4F326}"/>
    <cellStyle name="Millares 3 11 5 11 2" xfId="13523" xr:uid="{96C3B7DD-4F35-485F-8C54-E2182EF21893}"/>
    <cellStyle name="Millares 3 11 5 11 2 2" xfId="35026" xr:uid="{8BB5C9BD-FF31-4062-8F99-E180FA8544E2}"/>
    <cellStyle name="Millares 3 11 5 11 3" xfId="20158" xr:uid="{9C6E5AB7-E1AA-45CA-8ADB-275A67DD95BC}"/>
    <cellStyle name="Millares 3 11 5 11 3 2" xfId="41661" xr:uid="{944BC4F7-A5D5-4473-A3AC-D554B2F8F255}"/>
    <cellStyle name="Millares 3 11 5 11 4" xfId="26763" xr:uid="{257543AA-3A1D-4513-B580-B3AE5C039671}"/>
    <cellStyle name="Millares 3 11 5 11 5" xfId="48266" xr:uid="{1901DAF8-2DA3-460C-8365-6693B5E26803}"/>
    <cellStyle name="Millares 3 11 5 11 6" xfId="54870" xr:uid="{F1470896-47EE-4B74-92DF-75AC90C2BE0C}"/>
    <cellStyle name="Millares 3 11 5 12" xfId="6898" xr:uid="{129655A8-E114-4EF7-99EB-719A75F00DA0}"/>
    <cellStyle name="Millares 3 11 5 12 2" xfId="28401" xr:uid="{E8F4CD0D-04C5-4EAC-A389-D4695989598B}"/>
    <cellStyle name="Millares 3 11 5 13" xfId="8553" xr:uid="{21D581CC-45FA-4AF1-BEC1-44F377E86B97}"/>
    <cellStyle name="Millares 3 11 5 13 2" xfId="30056" xr:uid="{B94C414B-8F7E-40CA-89C2-081C323CA8FB}"/>
    <cellStyle name="Millares 3 11 5 14" xfId="15191" xr:uid="{A7A759B7-A03B-491B-94CF-2E96F15360AF}"/>
    <cellStyle name="Millares 3 11 5 14 2" xfId="36694" xr:uid="{A0B94CE5-7437-48C2-994B-1AE0BCE5C623}"/>
    <cellStyle name="Millares 3 11 5 15" xfId="21796" xr:uid="{79690E76-FC3A-432F-BF2B-A42BECB5717A}"/>
    <cellStyle name="Millares 3 11 5 16" xfId="43299" xr:uid="{C31C2A47-3AEC-4B83-A37D-F61A9B74F901}"/>
    <cellStyle name="Millares 3 11 5 17" xfId="49903" xr:uid="{994D9F6D-42D4-4D63-B367-640D57E2A732}"/>
    <cellStyle name="Millares 3 11 5 2" xfId="551" xr:uid="{2544BD96-DE7D-48B7-914D-93E8B32520F2}"/>
    <cellStyle name="Millares 3 11 5 2 10" xfId="7162" xr:uid="{4C50B23B-E7DF-4815-8280-CBD669DF90FF}"/>
    <cellStyle name="Millares 3 11 5 2 10 2" xfId="28665" xr:uid="{DB785511-FB9E-48D7-81B4-CAD959DC22C9}"/>
    <cellStyle name="Millares 3 11 5 2 11" xfId="8818" xr:uid="{35FAAB42-4D32-41A6-94CD-410F92244CEB}"/>
    <cellStyle name="Millares 3 11 5 2 11 2" xfId="30321" xr:uid="{A1AB9260-0274-4A24-BE03-E7A6F3E093CC}"/>
    <cellStyle name="Millares 3 11 5 2 12" xfId="15454" xr:uid="{59D79429-4AE8-4C33-82AC-9745B594ADA7}"/>
    <cellStyle name="Millares 3 11 5 2 12 2" xfId="36957" xr:uid="{826F224B-CABE-4C51-99F5-E8898A6F2B0E}"/>
    <cellStyle name="Millares 3 11 5 2 13" xfId="22059" xr:uid="{9F2923E9-E218-43F7-B30C-92E4091520CE}"/>
    <cellStyle name="Millares 3 11 5 2 14" xfId="43562" xr:uid="{14652D21-34A8-46C5-B585-ACF35456A8E5}"/>
    <cellStyle name="Millares 3 11 5 2 15" xfId="50166" xr:uid="{96C739B3-FEC0-4A79-AE92-2F3DDCCA2B0D}"/>
    <cellStyle name="Millares 3 11 5 2 2" xfId="833" xr:uid="{C16AD722-E6CF-4162-8C20-3C888EBD318A}"/>
    <cellStyle name="Millares 3 11 5 2 2 10" xfId="15734" xr:uid="{09EAA590-9379-4F8F-8A24-797568ED147D}"/>
    <cellStyle name="Millares 3 11 5 2 2 10 2" xfId="37237" xr:uid="{96CB0A1C-8549-4329-9619-1A7FDB0C63A3}"/>
    <cellStyle name="Millares 3 11 5 2 2 11" xfId="22339" xr:uid="{FA7AFDFE-3B42-4CDC-B06D-7DE40048DED9}"/>
    <cellStyle name="Millares 3 11 5 2 2 12" xfId="43842" xr:uid="{C4F822F3-499F-43BC-ADC4-E3E943C71A91}"/>
    <cellStyle name="Millares 3 11 5 2 2 13" xfId="50446" xr:uid="{E10D0E59-1311-4AAC-808E-D2061069E260}"/>
    <cellStyle name="Millares 3 11 5 2 2 2" xfId="1779" xr:uid="{300B50F2-F3A5-47AB-BE83-ECF9833D54D5}"/>
    <cellStyle name="Millares 3 11 5 2 2 2 2" xfId="4608" xr:uid="{FB9F13D7-92B8-4800-B789-C93803DD7222}"/>
    <cellStyle name="Millares 3 11 5 2 2 2 2 2" xfId="12874" xr:uid="{D6B25651-D6D8-4309-865E-1C2A24728287}"/>
    <cellStyle name="Millares 3 11 5 2 2 2 2 2 2" xfId="34377" xr:uid="{CF750A82-5E77-4A76-B8E9-2D0109398C1B}"/>
    <cellStyle name="Millares 3 11 5 2 2 2 2 3" xfId="19509" xr:uid="{AD2B0DAD-26F1-434E-BDF8-BA582025A19E}"/>
    <cellStyle name="Millares 3 11 5 2 2 2 2 3 2" xfId="41012" xr:uid="{90B55821-F1E5-4717-A189-84A625401798}"/>
    <cellStyle name="Millares 3 11 5 2 2 2 2 4" xfId="26114" xr:uid="{B6A080A4-D06E-4630-936F-BFEDCEA803A1}"/>
    <cellStyle name="Millares 3 11 5 2 2 2 2 5" xfId="47617" xr:uid="{8B4DF71C-6FC7-4015-8EE3-39AA0DA0F091}"/>
    <cellStyle name="Millares 3 11 5 2 2 2 2 6" xfId="54221" xr:uid="{5B71FF17-2367-4CE8-A909-7DCD4CAEEC87}"/>
    <cellStyle name="Millares 3 11 5 2 2 2 3" xfId="6747" xr:uid="{9F71824D-FB9F-4CB8-8F3D-9DF6FE2DDC1D}"/>
    <cellStyle name="Millares 3 11 5 2 2 2 3 2" xfId="15013" xr:uid="{763FA01F-CAC5-4C47-812C-D37130032E5F}"/>
    <cellStyle name="Millares 3 11 5 2 2 2 3 2 2" xfId="36516" xr:uid="{8FD6F169-01C0-4FCB-8E88-1A065294DB42}"/>
    <cellStyle name="Millares 3 11 5 2 2 2 3 3" xfId="21648" xr:uid="{341CF6A8-ACDE-4388-9F16-4DC9813E939C}"/>
    <cellStyle name="Millares 3 11 5 2 2 2 3 3 2" xfId="43151" xr:uid="{F7E6E4D7-B515-4FFC-ADD8-8FDF851F4B0B}"/>
    <cellStyle name="Millares 3 11 5 2 2 2 3 4" xfId="28253" xr:uid="{326CA697-8059-443E-A129-063A9EA49118}"/>
    <cellStyle name="Millares 3 11 5 2 2 2 3 5" xfId="49756" xr:uid="{9EFD1538-AEA4-419C-82A8-10F921A74F09}"/>
    <cellStyle name="Millares 3 11 5 2 2 2 3 6" xfId="56360" xr:uid="{975EB50E-AD76-4A66-8EE9-3A30072C97C2}"/>
    <cellStyle name="Millares 3 11 5 2 2 2 4" xfId="8388" xr:uid="{9FAC09C5-430D-46EA-A9FC-8B9207AA574B}"/>
    <cellStyle name="Millares 3 11 5 2 2 2 4 2" xfId="29891" xr:uid="{CBAED8A1-7DA2-44D2-A8B3-C858E557F5F5}"/>
    <cellStyle name="Millares 3 11 5 2 2 2 5" xfId="10045" xr:uid="{289FEA2B-121D-4D0E-9A92-A46F8F28ADA3}"/>
    <cellStyle name="Millares 3 11 5 2 2 2 5 2" xfId="31548" xr:uid="{95582F5A-6F4C-47E3-9824-AEDE47C4A535}"/>
    <cellStyle name="Millares 3 11 5 2 2 2 6" xfId="16680" xr:uid="{7E25D457-7AA9-411E-B570-780A5389F719}"/>
    <cellStyle name="Millares 3 11 5 2 2 2 6 2" xfId="38183" xr:uid="{95376DAB-2B9B-40B7-A178-30FEC763A754}"/>
    <cellStyle name="Millares 3 11 5 2 2 2 7" xfId="23285" xr:uid="{C6104B96-EF52-4424-9D26-5FD1E1C40EB2}"/>
    <cellStyle name="Millares 3 11 5 2 2 2 8" xfId="44788" xr:uid="{819D27C8-8481-423A-A250-DEC39ACCB228}"/>
    <cellStyle name="Millares 3 11 5 2 2 2 9" xfId="51392" xr:uid="{3A7E11B9-1B08-4356-928B-CF6BF95DA968}"/>
    <cellStyle name="Millares 3 11 5 2 2 3" xfId="2466" xr:uid="{1921B0BA-C167-489D-B905-E266EA45B8D8}"/>
    <cellStyle name="Millares 3 11 5 2 2 3 2" xfId="10732" xr:uid="{5B944A18-E844-4AF4-8DF6-B5FF46D76E4E}"/>
    <cellStyle name="Millares 3 11 5 2 2 3 2 2" xfId="32235" xr:uid="{53001CD8-68CA-45EE-97C0-694A7DFD377E}"/>
    <cellStyle name="Millares 3 11 5 2 2 3 3" xfId="17367" xr:uid="{E49CAA4F-FE8A-4127-B684-EDBDB3D45A52}"/>
    <cellStyle name="Millares 3 11 5 2 2 3 3 2" xfId="38870" xr:uid="{76F8D2A2-0E47-4B4D-9A87-E66F21AC91E2}"/>
    <cellStyle name="Millares 3 11 5 2 2 3 4" xfId="23972" xr:uid="{EC7BEB41-E322-42CB-B000-3E3E8F686297}"/>
    <cellStyle name="Millares 3 11 5 2 2 3 5" xfId="45475" xr:uid="{68838040-CAB2-49D8-98EF-0177B33B73F6}"/>
    <cellStyle name="Millares 3 11 5 2 2 3 6" xfId="52079" xr:uid="{57638BE3-11D1-4086-97B4-EC69366DDEA3}"/>
    <cellStyle name="Millares 3 11 5 2 2 4" xfId="2983" xr:uid="{1F3A69D1-A00C-4E3D-90BC-02C403951B1C}"/>
    <cellStyle name="Millares 3 11 5 2 2 4 2" xfId="11249" xr:uid="{F0073500-5538-4082-89AF-862BB74E4AD7}"/>
    <cellStyle name="Millares 3 11 5 2 2 4 2 2" xfId="32752" xr:uid="{9564945D-F5F3-4C4C-8307-543E22302404}"/>
    <cellStyle name="Millares 3 11 5 2 2 4 3" xfId="17884" xr:uid="{A8D62F98-A6F5-42A4-AE89-2122C06A4BA0}"/>
    <cellStyle name="Millares 3 11 5 2 2 4 3 2" xfId="39387" xr:uid="{A3166278-FA1B-4E26-BD88-C508A34C49C8}"/>
    <cellStyle name="Millares 3 11 5 2 2 4 4" xfId="24489" xr:uid="{66C5C5CB-DA83-45E3-808B-5B925F360822}"/>
    <cellStyle name="Millares 3 11 5 2 2 4 5" xfId="45992" xr:uid="{B6F1B6B3-0AC8-4B01-B8A4-9D8F80887413}"/>
    <cellStyle name="Millares 3 11 5 2 2 4 6" xfId="52596" xr:uid="{DE302329-C425-4DB2-856F-FDECCF530309}"/>
    <cellStyle name="Millares 3 11 5 2 2 5" xfId="3662" xr:uid="{9F772261-F4B4-4275-A8B1-9A61AAA88422}"/>
    <cellStyle name="Millares 3 11 5 2 2 5 2" xfId="11928" xr:uid="{16CCA9D1-A49C-4588-A8C6-849D25C0D252}"/>
    <cellStyle name="Millares 3 11 5 2 2 5 2 2" xfId="33431" xr:uid="{1A84F633-DC03-44B0-A19F-2777E52B062C}"/>
    <cellStyle name="Millares 3 11 5 2 2 5 3" xfId="18563" xr:uid="{76FFFCC7-75CB-405D-9F21-E7E15449CA55}"/>
    <cellStyle name="Millares 3 11 5 2 2 5 3 2" xfId="40066" xr:uid="{82050466-9EDB-4CA2-B04F-0D727D5D6B73}"/>
    <cellStyle name="Millares 3 11 5 2 2 5 4" xfId="25168" xr:uid="{DB0373A2-C67E-4FC0-A2DF-39CC6A834E52}"/>
    <cellStyle name="Millares 3 11 5 2 2 5 5" xfId="46671" xr:uid="{18A8EBDD-9A8B-44A4-BE77-8DC52F4F541A}"/>
    <cellStyle name="Millares 3 11 5 2 2 5 6" xfId="53275" xr:uid="{225B2DA5-A22D-422D-B41D-374934022A64}"/>
    <cellStyle name="Millares 3 11 5 2 2 6" xfId="5127" xr:uid="{6F7AD7A1-F792-4E0C-9190-A361C59367F8}"/>
    <cellStyle name="Millares 3 11 5 2 2 6 2" xfId="13393" xr:uid="{4343C985-6169-40E6-A696-1ADE3500BF65}"/>
    <cellStyle name="Millares 3 11 5 2 2 6 2 2" xfId="34896" xr:uid="{EDF658D1-3B6A-40CD-AA97-15DE4A1EC063}"/>
    <cellStyle name="Millares 3 11 5 2 2 6 3" xfId="20028" xr:uid="{AB9F9F4F-8AF4-4573-998A-419BD6F5F67A}"/>
    <cellStyle name="Millares 3 11 5 2 2 6 3 2" xfId="41531" xr:uid="{F534FAD9-85A0-4E43-A75A-35E0B891BB56}"/>
    <cellStyle name="Millares 3 11 5 2 2 6 4" xfId="26633" xr:uid="{9344B2EE-E420-447A-A641-F2058CFFB25C}"/>
    <cellStyle name="Millares 3 11 5 2 2 6 5" xfId="48136" xr:uid="{989E6EEC-04EA-4EBD-9481-5738C215D218}"/>
    <cellStyle name="Millares 3 11 5 2 2 6 6" xfId="54740" xr:uid="{060CF6CE-9125-4F91-85F4-91BE884DE24A}"/>
    <cellStyle name="Millares 3 11 5 2 2 7" xfId="5801" xr:uid="{5CDB300E-CB39-4D46-8F54-CAF23B238071}"/>
    <cellStyle name="Millares 3 11 5 2 2 7 2" xfId="14067" xr:uid="{CBF47BBC-B988-45B3-903E-0BA64980AAD9}"/>
    <cellStyle name="Millares 3 11 5 2 2 7 2 2" xfId="35570" xr:uid="{0CE6A370-8A5C-4000-8440-35405F711EC7}"/>
    <cellStyle name="Millares 3 11 5 2 2 7 3" xfId="20702" xr:uid="{D47364C8-76F3-4E5B-B351-2DA42673B9FD}"/>
    <cellStyle name="Millares 3 11 5 2 2 7 3 2" xfId="42205" xr:uid="{9F0DE1DD-5F89-4334-ADE8-E46B360C67E4}"/>
    <cellStyle name="Millares 3 11 5 2 2 7 4" xfId="27307" xr:uid="{42EC600F-AE74-4B9E-84B2-6E9C329AA69F}"/>
    <cellStyle name="Millares 3 11 5 2 2 7 5" xfId="48810" xr:uid="{4900A755-65DD-47DB-838C-900518783167}"/>
    <cellStyle name="Millares 3 11 5 2 2 7 6" xfId="55414" xr:uid="{A377534D-A45E-427D-B408-B4BFC05E8964}"/>
    <cellStyle name="Millares 3 11 5 2 2 8" xfId="7442" xr:uid="{1CFFA265-F714-45B4-AF93-18642915ACB6}"/>
    <cellStyle name="Millares 3 11 5 2 2 8 2" xfId="28945" xr:uid="{05EFDB71-E586-429D-9ECF-93A1BE02659A}"/>
    <cellStyle name="Millares 3 11 5 2 2 9" xfId="9099" xr:uid="{2512F6EF-9855-41CB-9B2C-5F26CDAB4B13}"/>
    <cellStyle name="Millares 3 11 5 2 2 9 2" xfId="30602" xr:uid="{4C448A7B-A47B-47D4-B8C2-B19F7DDDC997}"/>
    <cellStyle name="Millares 3 11 5 2 3" xfId="1103" xr:uid="{63A4D9E7-0F3D-40E3-85D4-F5B3B75A3501}"/>
    <cellStyle name="Millares 3 11 5 2 3 2" xfId="3932" xr:uid="{175956A3-7B3C-46A2-94DB-86CA1FDB6126}"/>
    <cellStyle name="Millares 3 11 5 2 3 2 2" xfId="12198" xr:uid="{7F6E1DA0-B66E-43C5-A5F3-B1FCD764767A}"/>
    <cellStyle name="Millares 3 11 5 2 3 2 2 2" xfId="33701" xr:uid="{B66F74E5-D473-4F55-A4E4-F09A5CD9E75A}"/>
    <cellStyle name="Millares 3 11 5 2 3 2 3" xfId="18833" xr:uid="{79CD6D2E-CDDA-4388-A550-89A7D0E88E28}"/>
    <cellStyle name="Millares 3 11 5 2 3 2 3 2" xfId="40336" xr:uid="{4739ADAD-8D85-45BC-A6AF-F99BBDD04C13}"/>
    <cellStyle name="Millares 3 11 5 2 3 2 4" xfId="25438" xr:uid="{B71538CA-38E6-4D2D-968C-34C5E27447B6}"/>
    <cellStyle name="Millares 3 11 5 2 3 2 5" xfId="46941" xr:uid="{D6DCA947-B80E-49EA-AFB8-5BB564845B6B}"/>
    <cellStyle name="Millares 3 11 5 2 3 2 6" xfId="53545" xr:uid="{DB7CF4B4-0BAC-4CC9-BEB3-C1EF70A54CEC}"/>
    <cellStyle name="Millares 3 11 5 2 3 3" xfId="6071" xr:uid="{D0B8D520-D2A9-4F2C-92FC-6787AC9261FE}"/>
    <cellStyle name="Millares 3 11 5 2 3 3 2" xfId="14337" xr:uid="{A8DCEC55-6C78-47E1-83FE-57A2C6D669A0}"/>
    <cellStyle name="Millares 3 11 5 2 3 3 2 2" xfId="35840" xr:uid="{40AA1ED9-715B-49D7-A75F-021850C24499}"/>
    <cellStyle name="Millares 3 11 5 2 3 3 3" xfId="20972" xr:uid="{214C1CA1-B58C-45AC-8A40-7B5F6F6915E9}"/>
    <cellStyle name="Millares 3 11 5 2 3 3 3 2" xfId="42475" xr:uid="{49086444-7B9B-4DB1-B12C-70F5909956BF}"/>
    <cellStyle name="Millares 3 11 5 2 3 3 4" xfId="27577" xr:uid="{A54D1CC0-9819-4710-B38C-CDD3268DBC54}"/>
    <cellStyle name="Millares 3 11 5 2 3 3 5" xfId="49080" xr:uid="{935F3072-16AC-45F1-9194-B47939D5E498}"/>
    <cellStyle name="Millares 3 11 5 2 3 3 6" xfId="55684" xr:uid="{F9C899EF-68E3-456E-B5FC-B705C19F75A8}"/>
    <cellStyle name="Millares 3 11 5 2 3 4" xfId="7712" xr:uid="{A2335039-BA0B-401A-8C2C-B2BC33F39579}"/>
    <cellStyle name="Millares 3 11 5 2 3 4 2" xfId="29215" xr:uid="{598E83FC-6F3D-4AD4-B1D8-1D903FF6F6AF}"/>
    <cellStyle name="Millares 3 11 5 2 3 5" xfId="9369" xr:uid="{77303291-F6CD-44A5-B44C-291D5E04A8C6}"/>
    <cellStyle name="Millares 3 11 5 2 3 5 2" xfId="30872" xr:uid="{6B64B2E8-DE23-4A64-89B5-29B0866D47E6}"/>
    <cellStyle name="Millares 3 11 5 2 3 6" xfId="16004" xr:uid="{F5936B4C-E6AB-43E0-AE39-5501D3B7C477}"/>
    <cellStyle name="Millares 3 11 5 2 3 6 2" xfId="37507" xr:uid="{A5668128-70D4-4DC1-AD19-14D31C2D0B67}"/>
    <cellStyle name="Millares 3 11 5 2 3 7" xfId="22609" xr:uid="{12E62379-DDC7-4485-8FCB-D88AAFB147FD}"/>
    <cellStyle name="Millares 3 11 5 2 3 8" xfId="44112" xr:uid="{16D28B1F-A961-4DEC-A798-EF612FE70108}"/>
    <cellStyle name="Millares 3 11 5 2 3 9" xfId="50716" xr:uid="{4C1B85C5-358E-4892-91CE-E1D616F0AD9F}"/>
    <cellStyle name="Millares 3 11 5 2 4" xfId="1499" xr:uid="{1EE5A829-EA3F-48DB-B0F6-202C633E675B}"/>
    <cellStyle name="Millares 3 11 5 2 4 2" xfId="4328" xr:uid="{5FCAD4E3-E1F5-4E7E-8250-69FB9E4C9D2A}"/>
    <cellStyle name="Millares 3 11 5 2 4 2 2" xfId="12594" xr:uid="{FB0E9AC7-F694-456C-A715-9AEC41B6B1CA}"/>
    <cellStyle name="Millares 3 11 5 2 4 2 2 2" xfId="34097" xr:uid="{16C440CA-6D5B-4709-BF9C-EAA4F0F54976}"/>
    <cellStyle name="Millares 3 11 5 2 4 2 3" xfId="19229" xr:uid="{3F71C857-BA87-426A-96CE-70BCB6382283}"/>
    <cellStyle name="Millares 3 11 5 2 4 2 3 2" xfId="40732" xr:uid="{2EE12B47-3533-41DB-BA77-9C9BA83F45ED}"/>
    <cellStyle name="Millares 3 11 5 2 4 2 4" xfId="25834" xr:uid="{F1692617-7F7E-4F62-9736-EE46AD086719}"/>
    <cellStyle name="Millares 3 11 5 2 4 2 5" xfId="47337" xr:uid="{1D38C6D9-6967-450F-8E32-764FAB4BBA27}"/>
    <cellStyle name="Millares 3 11 5 2 4 2 6" xfId="53941" xr:uid="{8977702D-98F2-4CF9-9A37-C9F9448253C6}"/>
    <cellStyle name="Millares 3 11 5 2 4 3" xfId="6467" xr:uid="{E62FD724-24C2-4DC6-85B4-37CAC46E26D4}"/>
    <cellStyle name="Millares 3 11 5 2 4 3 2" xfId="14733" xr:uid="{A56D2AA5-118C-4BA7-918F-03BC3695FC9E}"/>
    <cellStyle name="Millares 3 11 5 2 4 3 2 2" xfId="36236" xr:uid="{992820D2-6967-4279-B065-604F49CB2E71}"/>
    <cellStyle name="Millares 3 11 5 2 4 3 3" xfId="21368" xr:uid="{BADC5B7D-B1F3-4AE1-833C-FE2E834DCE2D}"/>
    <cellStyle name="Millares 3 11 5 2 4 3 3 2" xfId="42871" xr:uid="{7D0ABBF2-4981-4F2B-95B8-512CB5287787}"/>
    <cellStyle name="Millares 3 11 5 2 4 3 4" xfId="27973" xr:uid="{A8235D90-B1CA-4A3A-992E-1372C0349E5D}"/>
    <cellStyle name="Millares 3 11 5 2 4 3 5" xfId="49476" xr:uid="{64D91974-AA7E-4E21-B1FC-7DF98BB6BCBE}"/>
    <cellStyle name="Millares 3 11 5 2 4 3 6" xfId="56080" xr:uid="{3BB6DE85-3282-4BB7-A573-F82751A991EA}"/>
    <cellStyle name="Millares 3 11 5 2 4 4" xfId="8108" xr:uid="{231F8620-C280-4ACE-A84C-D8CCA80F848A}"/>
    <cellStyle name="Millares 3 11 5 2 4 4 2" xfId="29611" xr:uid="{FD9DF7A8-8B04-4B43-8016-28B4C925BE68}"/>
    <cellStyle name="Millares 3 11 5 2 4 5" xfId="9765" xr:uid="{15988E65-4E4E-498E-B84D-A742B6C87AA3}"/>
    <cellStyle name="Millares 3 11 5 2 4 5 2" xfId="31268" xr:uid="{91036637-DB66-485E-9153-41E6BB7913FE}"/>
    <cellStyle name="Millares 3 11 5 2 4 6" xfId="16400" xr:uid="{52164FF3-D711-4528-8F48-D9815CE99A81}"/>
    <cellStyle name="Millares 3 11 5 2 4 6 2" xfId="37903" xr:uid="{4C3F3D37-CD1D-4E20-8910-3A9D95E1F6FC}"/>
    <cellStyle name="Millares 3 11 5 2 4 7" xfId="23005" xr:uid="{C05EA051-0CA0-4FBF-B8C9-28F5F8531ECA}"/>
    <cellStyle name="Millares 3 11 5 2 4 8" xfId="44508" xr:uid="{EFBDFC5C-4B68-4663-95B6-14F585F278F7}"/>
    <cellStyle name="Millares 3 11 5 2 4 9" xfId="51112" xr:uid="{B08C4C66-43AF-4284-A161-4B8EF8DB17FE}"/>
    <cellStyle name="Millares 3 11 5 2 5" xfId="2186" xr:uid="{93332E7D-469E-4663-B5C6-B102B562133D}"/>
    <cellStyle name="Millares 3 11 5 2 5 2" xfId="10452" xr:uid="{9BC97782-5041-4228-95D6-522BC229ECBB}"/>
    <cellStyle name="Millares 3 11 5 2 5 2 2" xfId="31955" xr:uid="{7B6336C3-DF24-4F5D-84DB-E24B3D4180F2}"/>
    <cellStyle name="Millares 3 11 5 2 5 3" xfId="17087" xr:uid="{C2FD65CB-A30E-474D-8A9E-F182DB15BF77}"/>
    <cellStyle name="Millares 3 11 5 2 5 3 2" xfId="38590" xr:uid="{1DE6EC9E-E727-45C2-A6B9-3748B65E8934}"/>
    <cellStyle name="Millares 3 11 5 2 5 4" xfId="23692" xr:uid="{E113F624-C986-46FF-BB02-0071EC368522}"/>
    <cellStyle name="Millares 3 11 5 2 5 5" xfId="45195" xr:uid="{A18EEF81-6D45-439A-995D-5B4D5A461F65}"/>
    <cellStyle name="Millares 3 11 5 2 5 6" xfId="51799" xr:uid="{4E22961A-069F-4365-A1EE-52FEFFA63374}"/>
    <cellStyle name="Millares 3 11 5 2 6" xfId="2732" xr:uid="{7D7A531A-611B-4724-9D85-245E74FD93CB}"/>
    <cellStyle name="Millares 3 11 5 2 6 2" xfId="10998" xr:uid="{1486EBE8-9ED2-410A-99D5-08C8BC5D8FDA}"/>
    <cellStyle name="Millares 3 11 5 2 6 2 2" xfId="32501" xr:uid="{0F8C606A-D4CA-4223-8F15-69E014089AD4}"/>
    <cellStyle name="Millares 3 11 5 2 6 3" xfId="17633" xr:uid="{C67C1C43-3B86-426A-98E7-960C979924D3}"/>
    <cellStyle name="Millares 3 11 5 2 6 3 2" xfId="39136" xr:uid="{AFCD7BB0-E754-440D-8C5F-F91F20B98BEC}"/>
    <cellStyle name="Millares 3 11 5 2 6 4" xfId="24238" xr:uid="{D0D5CF79-9829-4731-B43E-BDCFECDE7113}"/>
    <cellStyle name="Millares 3 11 5 2 6 5" xfId="45741" xr:uid="{760CFF75-E2D0-4971-A690-D63F1E4A769D}"/>
    <cellStyle name="Millares 3 11 5 2 6 6" xfId="52345" xr:uid="{B797C582-3135-4800-AF5B-2C5D666A28F2}"/>
    <cellStyle name="Millares 3 11 5 2 7" xfId="3382" xr:uid="{4023DE68-28A1-4C32-B73B-95EDF67D35AE}"/>
    <cellStyle name="Millares 3 11 5 2 7 2" xfId="11648" xr:uid="{C9918123-31BC-484F-AE30-0CE5D33FDF35}"/>
    <cellStyle name="Millares 3 11 5 2 7 2 2" xfId="33151" xr:uid="{AE6F5EDD-F985-48E1-A5B1-AFB028AB5740}"/>
    <cellStyle name="Millares 3 11 5 2 7 3" xfId="18283" xr:uid="{A053448A-63A5-439D-B048-5AB9D38F71B7}"/>
    <cellStyle name="Millares 3 11 5 2 7 3 2" xfId="39786" xr:uid="{073DA5A0-740A-4275-966D-43A4576415FA}"/>
    <cellStyle name="Millares 3 11 5 2 7 4" xfId="24888" xr:uid="{4368CE0E-ABA3-411C-B0D5-CB2BB45C6AFD}"/>
    <cellStyle name="Millares 3 11 5 2 7 5" xfId="46391" xr:uid="{A8F2258B-5C2A-45BA-BEB7-8BB8FAB4E55F}"/>
    <cellStyle name="Millares 3 11 5 2 7 6" xfId="52995" xr:uid="{A907F0D4-A227-472D-8E91-291376EBC971}"/>
    <cellStyle name="Millares 3 11 5 2 8" xfId="4876" xr:uid="{C581FAA2-9C72-4424-A3D6-3CA946716D9C}"/>
    <cellStyle name="Millares 3 11 5 2 8 2" xfId="13142" xr:uid="{8540F17B-0BD4-451C-81DE-E55AFBBB0FB9}"/>
    <cellStyle name="Millares 3 11 5 2 8 2 2" xfId="34645" xr:uid="{F6083F2F-2254-4B0E-9E5D-F986B7707312}"/>
    <cellStyle name="Millares 3 11 5 2 8 3" xfId="19777" xr:uid="{6F6F01C7-403A-4C4B-B11D-91F4CAA5C93A}"/>
    <cellStyle name="Millares 3 11 5 2 8 3 2" xfId="41280" xr:uid="{3A733888-B457-4112-9ECC-A030BB457E83}"/>
    <cellStyle name="Millares 3 11 5 2 8 4" xfId="26382" xr:uid="{AA98E2F3-F780-4012-8A6F-CD0595674BF0}"/>
    <cellStyle name="Millares 3 11 5 2 8 5" xfId="47885" xr:uid="{F4D2ED9D-1A32-49B7-8BE0-ED86C3283CF9}"/>
    <cellStyle name="Millares 3 11 5 2 8 6" xfId="54489" xr:uid="{10E36E5F-504B-42F2-ACFB-73CC2CEE2C47}"/>
    <cellStyle name="Millares 3 11 5 2 9" xfId="5521" xr:uid="{E6355139-FA3B-4C6E-9BE0-AD56AFB011B4}"/>
    <cellStyle name="Millares 3 11 5 2 9 2" xfId="13787" xr:uid="{F10B3867-C902-402E-95BD-B690A1916C64}"/>
    <cellStyle name="Millares 3 11 5 2 9 2 2" xfId="35290" xr:uid="{50C06410-9452-494E-BB4C-EF845F94AA87}"/>
    <cellStyle name="Millares 3 11 5 2 9 3" xfId="20422" xr:uid="{E713F4DF-CDAA-4DAA-93D0-37740C0FDA3B}"/>
    <cellStyle name="Millares 3 11 5 2 9 3 2" xfId="41925" xr:uid="{415FB59D-1314-44D3-9EAA-EA806AF17E1E}"/>
    <cellStyle name="Millares 3 11 5 2 9 4" xfId="27027" xr:uid="{089B839D-32E5-452E-9BB7-E786178BBE60}"/>
    <cellStyle name="Millares 3 11 5 2 9 5" xfId="48530" xr:uid="{DB8F1B38-B216-4900-9E03-6DC60E193369}"/>
    <cellStyle name="Millares 3 11 5 2 9 6" xfId="55134" xr:uid="{F5262334-E7CE-46ED-A888-B16ECD3E8CDF}"/>
    <cellStyle name="Millares 3 11 5 3" xfId="422" xr:uid="{EA9C0DC9-CD61-4571-B65B-767F1162D3ED}"/>
    <cellStyle name="Millares 3 11 5 3 10" xfId="15325" xr:uid="{56F909A9-5EE1-4404-B5B5-7383BADCB4C4}"/>
    <cellStyle name="Millares 3 11 5 3 10 2" xfId="36828" xr:uid="{07317CE6-3E09-4772-95DF-0B36494E493E}"/>
    <cellStyle name="Millares 3 11 5 3 11" xfId="21930" xr:uid="{93A92CD4-38F9-4D84-8DB9-F8E90F5FB047}"/>
    <cellStyle name="Millares 3 11 5 3 12" xfId="43433" xr:uid="{4EB7E571-F440-461E-BC23-EFCE3C429778}"/>
    <cellStyle name="Millares 3 11 5 3 13" xfId="50037" xr:uid="{2341B5AA-B181-446A-80F5-DF90949A9DE8}"/>
    <cellStyle name="Millares 3 11 5 3 2" xfId="1370" xr:uid="{61295B7D-6C35-40F4-A468-023B11FFB624}"/>
    <cellStyle name="Millares 3 11 5 3 2 2" xfId="4199" xr:uid="{55B89105-0E14-4DCA-8870-05C3499DDDE6}"/>
    <cellStyle name="Millares 3 11 5 3 2 2 2" xfId="12465" xr:uid="{633A9F6F-0C8A-41E5-9ED0-12557F1B1F83}"/>
    <cellStyle name="Millares 3 11 5 3 2 2 2 2" xfId="33968" xr:uid="{E319E280-50FB-436D-B287-63D4C8A672C4}"/>
    <cellStyle name="Millares 3 11 5 3 2 2 3" xfId="19100" xr:uid="{A67CCF5E-3A3C-49C7-99A0-4653B47F297D}"/>
    <cellStyle name="Millares 3 11 5 3 2 2 3 2" xfId="40603" xr:uid="{E07C78F5-B9E0-4B1D-A801-DBB3FDE4B04C}"/>
    <cellStyle name="Millares 3 11 5 3 2 2 4" xfId="25705" xr:uid="{24A31516-3B17-44B8-A7E5-9ED33483806F}"/>
    <cellStyle name="Millares 3 11 5 3 2 2 5" xfId="47208" xr:uid="{8C241A7D-CF54-435F-948A-A3F348ADA10B}"/>
    <cellStyle name="Millares 3 11 5 3 2 2 6" xfId="53812" xr:uid="{48D6AA45-825B-4C08-96D7-88DE7AADB56B}"/>
    <cellStyle name="Millares 3 11 5 3 2 3" xfId="6338" xr:uid="{ADDFC2D1-CB69-4793-B822-BFE5E8A15731}"/>
    <cellStyle name="Millares 3 11 5 3 2 3 2" xfId="14604" xr:uid="{D4D98489-6004-4B22-9F27-C326BBA96BF2}"/>
    <cellStyle name="Millares 3 11 5 3 2 3 2 2" xfId="36107" xr:uid="{ADF31288-4B35-4FFD-9C97-798E321F7D02}"/>
    <cellStyle name="Millares 3 11 5 3 2 3 3" xfId="21239" xr:uid="{C774F4F8-8C4A-4B3C-BB7B-8947534894CF}"/>
    <cellStyle name="Millares 3 11 5 3 2 3 3 2" xfId="42742" xr:uid="{12044672-91DA-41C6-9AF9-043FAD0C650A}"/>
    <cellStyle name="Millares 3 11 5 3 2 3 4" xfId="27844" xr:uid="{6D4CEFBD-4736-4A80-836E-E82FE13EA6CE}"/>
    <cellStyle name="Millares 3 11 5 3 2 3 5" xfId="49347" xr:uid="{16E623E9-2FA3-4820-9540-89D87F16C094}"/>
    <cellStyle name="Millares 3 11 5 3 2 3 6" xfId="55951" xr:uid="{E232CEB3-730C-4D77-A47F-E053D6B48484}"/>
    <cellStyle name="Millares 3 11 5 3 2 4" xfId="7979" xr:uid="{567E6EA2-3EAE-410B-898B-8E3E13FB6658}"/>
    <cellStyle name="Millares 3 11 5 3 2 4 2" xfId="29482" xr:uid="{494C8742-47D9-491F-AFE5-9BE371A3D106}"/>
    <cellStyle name="Millares 3 11 5 3 2 5" xfId="9636" xr:uid="{5D911354-584E-4A68-A40C-89636EFE2885}"/>
    <cellStyle name="Millares 3 11 5 3 2 5 2" xfId="31139" xr:uid="{8C57050D-7197-49CA-9687-1CC3650ABC67}"/>
    <cellStyle name="Millares 3 11 5 3 2 6" xfId="16271" xr:uid="{042CBF79-DC81-4505-B0D2-FD26F68C3844}"/>
    <cellStyle name="Millares 3 11 5 3 2 6 2" xfId="37774" xr:uid="{1A8A0075-46BA-4B99-B1A6-DE78E90AE93F}"/>
    <cellStyle name="Millares 3 11 5 3 2 7" xfId="22876" xr:uid="{3CAD745C-2A0B-447B-AFE7-EB4C65D23A94}"/>
    <cellStyle name="Millares 3 11 5 3 2 8" xfId="44379" xr:uid="{C3185911-363A-43B3-96D8-7680ECCC0F26}"/>
    <cellStyle name="Millares 3 11 5 3 2 9" xfId="50983" xr:uid="{4FF3E501-212D-4099-8B35-08DCE6D3B060}"/>
    <cellStyle name="Millares 3 11 5 3 3" xfId="2057" xr:uid="{ACA01C0E-2342-49F1-A8B6-649C1B9A34F0}"/>
    <cellStyle name="Millares 3 11 5 3 3 2" xfId="10323" xr:uid="{2E07F44B-DDCF-44E4-B2CD-8AB52359DB45}"/>
    <cellStyle name="Millares 3 11 5 3 3 2 2" xfId="31826" xr:uid="{B55BFA5F-FA0C-4317-8740-41CAB2B3762E}"/>
    <cellStyle name="Millares 3 11 5 3 3 3" xfId="16958" xr:uid="{63267FF2-1B2C-4976-91E6-160904EA9CA5}"/>
    <cellStyle name="Millares 3 11 5 3 3 3 2" xfId="38461" xr:uid="{5B5F2E73-3D98-4FD3-9DBA-A9536A8E52C8}"/>
    <cellStyle name="Millares 3 11 5 3 3 4" xfId="23563" xr:uid="{4B6A4F9D-A1C5-4E6F-82FC-127705ABB161}"/>
    <cellStyle name="Millares 3 11 5 3 3 5" xfId="45066" xr:uid="{C0785FDE-3D77-49F9-A11D-68279B949D00}"/>
    <cellStyle name="Millares 3 11 5 3 3 6" xfId="51670" xr:uid="{4036D864-8450-4756-8881-C47B8DDC9367}"/>
    <cellStyle name="Millares 3 11 5 3 4" xfId="2856" xr:uid="{C119E88C-8D20-4F99-AA61-6B0B20C1B076}"/>
    <cellStyle name="Millares 3 11 5 3 4 2" xfId="11122" xr:uid="{A205496A-433C-4908-A510-5B8E746A0B1E}"/>
    <cellStyle name="Millares 3 11 5 3 4 2 2" xfId="32625" xr:uid="{6923A639-13BF-4AD7-AFFC-45096B3F0583}"/>
    <cellStyle name="Millares 3 11 5 3 4 3" xfId="17757" xr:uid="{EB167741-51A5-41EC-B953-4FD5E6FE8475}"/>
    <cellStyle name="Millares 3 11 5 3 4 3 2" xfId="39260" xr:uid="{71AC2ADD-A899-4EFB-A552-7F1E9F6C3BC7}"/>
    <cellStyle name="Millares 3 11 5 3 4 4" xfId="24362" xr:uid="{39D9559D-5FEF-4D87-AF4A-C04717C34BAC}"/>
    <cellStyle name="Millares 3 11 5 3 4 5" xfId="45865" xr:uid="{D732BAB1-AB25-4459-A3E9-7965CF5377DC}"/>
    <cellStyle name="Millares 3 11 5 3 4 6" xfId="52469" xr:uid="{D9B31EA9-DC66-4C36-B490-E18B7B146939}"/>
    <cellStyle name="Millares 3 11 5 3 5" xfId="3253" xr:uid="{77BC5CB2-CB98-4C8D-BD90-0A2402A27971}"/>
    <cellStyle name="Millares 3 11 5 3 5 2" xfId="11519" xr:uid="{BFA22D6E-7BC8-44C8-A8DA-F6E012B22BF2}"/>
    <cellStyle name="Millares 3 11 5 3 5 2 2" xfId="33022" xr:uid="{D9D3C161-CEF9-4DD4-8E79-B9942FB3C2E8}"/>
    <cellStyle name="Millares 3 11 5 3 5 3" xfId="18154" xr:uid="{A21B1922-0792-4DC5-AEF9-7084DB0EDAF5}"/>
    <cellStyle name="Millares 3 11 5 3 5 3 2" xfId="39657" xr:uid="{421D3998-6724-4361-986E-6E56368CF03B}"/>
    <cellStyle name="Millares 3 11 5 3 5 4" xfId="24759" xr:uid="{E090D0A4-46F2-494C-AC93-66746753BE5F}"/>
    <cellStyle name="Millares 3 11 5 3 5 5" xfId="46262" xr:uid="{BB1DD1E8-76AE-4CC5-8ECD-5D1B7E035157}"/>
    <cellStyle name="Millares 3 11 5 3 5 6" xfId="52866" xr:uid="{111A1084-8688-4E1B-9A35-1B1B1D181609}"/>
    <cellStyle name="Millares 3 11 5 3 6" xfId="5000" xr:uid="{CDA77977-3ABC-49B8-B5F1-7FB7ED63918B}"/>
    <cellStyle name="Millares 3 11 5 3 6 2" xfId="13266" xr:uid="{5D25DA7B-3ABE-43D3-A8DF-0094F4A46E6B}"/>
    <cellStyle name="Millares 3 11 5 3 6 2 2" xfId="34769" xr:uid="{82C26DE3-35EB-474B-A4E3-A4D1DCC42682}"/>
    <cellStyle name="Millares 3 11 5 3 6 3" xfId="19901" xr:uid="{E01F74C1-C239-49C9-B401-B2376F64BC21}"/>
    <cellStyle name="Millares 3 11 5 3 6 3 2" xfId="41404" xr:uid="{F16ABFAD-A1A0-430A-9B17-D228AA08B0A1}"/>
    <cellStyle name="Millares 3 11 5 3 6 4" xfId="26506" xr:uid="{3DECE9B1-8E1B-4B81-A28F-B7F192A85A4A}"/>
    <cellStyle name="Millares 3 11 5 3 6 5" xfId="48009" xr:uid="{3AA7BCA5-0589-4CD7-9319-013DD20744B3}"/>
    <cellStyle name="Millares 3 11 5 3 6 6" xfId="54613" xr:uid="{167D1BF4-5C41-4634-9AC0-67FB65012ECB}"/>
    <cellStyle name="Millares 3 11 5 3 7" xfId="5392" xr:uid="{EBD5CE02-E976-44EA-9DF6-210C3352BC9C}"/>
    <cellStyle name="Millares 3 11 5 3 7 2" xfId="13658" xr:uid="{88EBC161-0C2A-4BB3-ABC0-3B6201046B92}"/>
    <cellStyle name="Millares 3 11 5 3 7 2 2" xfId="35161" xr:uid="{DB821AB8-971A-441C-B72C-5A138AF55F77}"/>
    <cellStyle name="Millares 3 11 5 3 7 3" xfId="20293" xr:uid="{88C698E0-B853-4AFC-B50D-2232F216059D}"/>
    <cellStyle name="Millares 3 11 5 3 7 3 2" xfId="41796" xr:uid="{4D10489D-2944-40DE-955B-7111E02B6300}"/>
    <cellStyle name="Millares 3 11 5 3 7 4" xfId="26898" xr:uid="{092FC07C-50B1-4EF8-8B1C-29776E7F971A}"/>
    <cellStyle name="Millares 3 11 5 3 7 5" xfId="48401" xr:uid="{8EDEA711-E181-430E-BC47-CF7393DF7795}"/>
    <cellStyle name="Millares 3 11 5 3 7 6" xfId="55005" xr:uid="{0928B46D-EA39-426C-B246-7A19CCB67302}"/>
    <cellStyle name="Millares 3 11 5 3 8" xfId="7033" xr:uid="{BADD8B4A-D53D-48C3-B924-4A24B7F1DE5B}"/>
    <cellStyle name="Millares 3 11 5 3 8 2" xfId="28536" xr:uid="{2F7A234C-F3F8-41D1-B0BC-1C03F97944AF}"/>
    <cellStyle name="Millares 3 11 5 3 9" xfId="8689" xr:uid="{945AC5B9-ACE8-4E3D-B42A-4484A24DC4EB}"/>
    <cellStyle name="Millares 3 11 5 3 9 2" xfId="30192" xr:uid="{A73E7CD1-0897-44CE-A217-F66FE4B8096B}"/>
    <cellStyle name="Millares 3 11 5 4" xfId="706" xr:uid="{84373C87-DF14-40BB-BDC2-D5B112066F64}"/>
    <cellStyle name="Millares 3 11 5 4 10" xfId="43715" xr:uid="{E2DA809E-E9B8-4F37-8F2F-BC13351584BC}"/>
    <cellStyle name="Millares 3 11 5 4 11" xfId="50319" xr:uid="{081F8146-1FB2-4C61-BE32-6D2829E921F4}"/>
    <cellStyle name="Millares 3 11 5 4 2" xfId="1652" xr:uid="{FFE4B212-5305-41B4-B6CE-921F1778ADD9}"/>
    <cellStyle name="Millares 3 11 5 4 2 2" xfId="4481" xr:uid="{8940D0BB-BBD4-46EB-B767-EC099BD325DF}"/>
    <cellStyle name="Millares 3 11 5 4 2 2 2" xfId="12747" xr:uid="{234168FA-E8B7-4FAF-84F3-9798E35C5A27}"/>
    <cellStyle name="Millares 3 11 5 4 2 2 2 2" xfId="34250" xr:uid="{01307731-BF5B-418E-9764-8C7785F32DC6}"/>
    <cellStyle name="Millares 3 11 5 4 2 2 3" xfId="19382" xr:uid="{DDBBCC37-25AE-4C16-BB0B-37DB3BF76D83}"/>
    <cellStyle name="Millares 3 11 5 4 2 2 3 2" xfId="40885" xr:uid="{D9667A7B-D025-4C77-BE20-AD99A7291E36}"/>
    <cellStyle name="Millares 3 11 5 4 2 2 4" xfId="25987" xr:uid="{27D3FD4C-A60E-4AD5-9106-894FEB0059BF}"/>
    <cellStyle name="Millares 3 11 5 4 2 2 5" xfId="47490" xr:uid="{BD7804BA-6617-4BC1-9AE5-07A86BB53238}"/>
    <cellStyle name="Millares 3 11 5 4 2 2 6" xfId="54094" xr:uid="{6B43617F-F851-4E8C-AF78-C34F82E75DF7}"/>
    <cellStyle name="Millares 3 11 5 4 2 3" xfId="6620" xr:uid="{AFF96825-5707-47B7-BBBE-346E3E4E3F89}"/>
    <cellStyle name="Millares 3 11 5 4 2 3 2" xfId="14886" xr:uid="{04F73E09-4F98-4BB5-B547-642910A6BF70}"/>
    <cellStyle name="Millares 3 11 5 4 2 3 2 2" xfId="36389" xr:uid="{8752AE11-9313-49C8-AC4D-7317D8A56178}"/>
    <cellStyle name="Millares 3 11 5 4 2 3 3" xfId="21521" xr:uid="{52970C80-07AE-475D-A52C-D1039DB3AE60}"/>
    <cellStyle name="Millares 3 11 5 4 2 3 3 2" xfId="43024" xr:uid="{F98A320B-5C20-4754-8033-2B5187F43FED}"/>
    <cellStyle name="Millares 3 11 5 4 2 3 4" xfId="28126" xr:uid="{08CF8D4F-C8DA-46D0-ADFB-A7CE09E8FBE1}"/>
    <cellStyle name="Millares 3 11 5 4 2 3 5" xfId="49629" xr:uid="{AEBC8DBA-D000-4C23-ABEF-BD882EC1189C}"/>
    <cellStyle name="Millares 3 11 5 4 2 3 6" xfId="56233" xr:uid="{E8DD8BF5-82A5-498D-98E6-2F7848BCCADB}"/>
    <cellStyle name="Millares 3 11 5 4 2 4" xfId="8261" xr:uid="{60B29D00-E0DF-48C4-AF25-589E0508514F}"/>
    <cellStyle name="Millares 3 11 5 4 2 4 2" xfId="29764" xr:uid="{0BA60437-BBD9-4B06-8E1F-124D4C574DEB}"/>
    <cellStyle name="Millares 3 11 5 4 2 5" xfId="9918" xr:uid="{69813FBD-BDB4-4AFA-A045-98398B0C56E1}"/>
    <cellStyle name="Millares 3 11 5 4 2 5 2" xfId="31421" xr:uid="{C82545DA-E511-42D2-A06D-2EC86ABE2239}"/>
    <cellStyle name="Millares 3 11 5 4 2 6" xfId="16553" xr:uid="{FDF872C0-6E5A-4AFF-AF58-6C126CD936CE}"/>
    <cellStyle name="Millares 3 11 5 4 2 6 2" xfId="38056" xr:uid="{2A995540-EEDE-402B-93BA-8070F48CB590}"/>
    <cellStyle name="Millares 3 11 5 4 2 7" xfId="23158" xr:uid="{9B5C9B55-E82C-41AA-ACA9-6304719E0F12}"/>
    <cellStyle name="Millares 3 11 5 4 2 8" xfId="44661" xr:uid="{E23660D6-0ABA-41C1-AA89-4BD08B143879}"/>
    <cellStyle name="Millares 3 11 5 4 2 9" xfId="51265" xr:uid="{D4CFEA08-D846-4978-8FC9-50D24F34A7D5}"/>
    <cellStyle name="Millares 3 11 5 4 3" xfId="2339" xr:uid="{F07BAA92-CDE6-400A-BF00-14779D9B9DFF}"/>
    <cellStyle name="Millares 3 11 5 4 3 2" xfId="10605" xr:uid="{D888472F-A295-4937-BCB5-8B6B26FD9625}"/>
    <cellStyle name="Millares 3 11 5 4 3 2 2" xfId="32108" xr:uid="{EBA66365-6687-44D8-B7B6-CCAF126A5E25}"/>
    <cellStyle name="Millares 3 11 5 4 3 3" xfId="17240" xr:uid="{00B1E8B8-4016-4950-A42D-12448B4387C3}"/>
    <cellStyle name="Millares 3 11 5 4 3 3 2" xfId="38743" xr:uid="{F2EDF99B-C29D-4E16-971E-84D2086033CE}"/>
    <cellStyle name="Millares 3 11 5 4 3 4" xfId="23845" xr:uid="{7F067037-AE8C-4C45-B84A-652CE9423414}"/>
    <cellStyle name="Millares 3 11 5 4 3 5" xfId="45348" xr:uid="{43D3854A-F013-4509-8FCD-66D59A8D0A26}"/>
    <cellStyle name="Millares 3 11 5 4 3 6" xfId="51952" xr:uid="{4BF1F596-3BD8-4CED-B15B-3CC3704A2D91}"/>
    <cellStyle name="Millares 3 11 5 4 4" xfId="3535" xr:uid="{0C92A371-B4A7-4142-9D0A-1E4B1F0436C0}"/>
    <cellStyle name="Millares 3 11 5 4 4 2" xfId="11801" xr:uid="{1400A44C-AAE2-4009-B306-884FE19AFC95}"/>
    <cellStyle name="Millares 3 11 5 4 4 2 2" xfId="33304" xr:uid="{D5AFD2DD-0311-4A3A-9715-FDDFF9023883}"/>
    <cellStyle name="Millares 3 11 5 4 4 3" xfId="18436" xr:uid="{3EBD7538-838C-48D9-B456-A7F59DB70BC8}"/>
    <cellStyle name="Millares 3 11 5 4 4 3 2" xfId="39939" xr:uid="{C353C7D9-A436-4F21-9FB1-81B19B02A323}"/>
    <cellStyle name="Millares 3 11 5 4 4 4" xfId="25041" xr:uid="{9B2DF4BF-9A90-4891-820C-96B8D95F6559}"/>
    <cellStyle name="Millares 3 11 5 4 4 5" xfId="46544" xr:uid="{F14BE8DB-ED63-44BB-958E-F90F151454AB}"/>
    <cellStyle name="Millares 3 11 5 4 4 6" xfId="53148" xr:uid="{7BD7DCD9-4B35-4A84-BEEF-1CB6296C4F4C}"/>
    <cellStyle name="Millares 3 11 5 4 5" xfId="5674" xr:uid="{0CF6D33E-E1CC-4E64-ADF5-559D876367DA}"/>
    <cellStyle name="Millares 3 11 5 4 5 2" xfId="13940" xr:uid="{2127FD8C-2FFE-4079-A3CF-8D44B916E82A}"/>
    <cellStyle name="Millares 3 11 5 4 5 2 2" xfId="35443" xr:uid="{C3EE2693-0FEB-4A61-8F01-A2E2581DE7F8}"/>
    <cellStyle name="Millares 3 11 5 4 5 3" xfId="20575" xr:uid="{FBEB37D2-FAEF-460F-A10A-2B06EA4A90DC}"/>
    <cellStyle name="Millares 3 11 5 4 5 3 2" xfId="42078" xr:uid="{AB37576F-B392-46E2-9ACC-AF1D15F77E48}"/>
    <cellStyle name="Millares 3 11 5 4 5 4" xfId="27180" xr:uid="{3C64A921-7BCF-4EF6-8350-B689DECEE648}"/>
    <cellStyle name="Millares 3 11 5 4 5 5" xfId="48683" xr:uid="{B5E68B75-CDDD-459D-81B2-4D167450B3D6}"/>
    <cellStyle name="Millares 3 11 5 4 5 6" xfId="55287" xr:uid="{603D674E-9224-46E1-86BD-9D23DFD1CF69}"/>
    <cellStyle name="Millares 3 11 5 4 6" xfId="7315" xr:uid="{A21BBB8A-8061-48D5-8D01-89847988274A}"/>
    <cellStyle name="Millares 3 11 5 4 6 2" xfId="28818" xr:uid="{C3E1639D-5AF1-447D-83C3-6EC4E73E0025}"/>
    <cellStyle name="Millares 3 11 5 4 7" xfId="8972" xr:uid="{F938FA61-E35E-4D4D-945F-CEF2B929FE64}"/>
    <cellStyle name="Millares 3 11 5 4 7 2" xfId="30475" xr:uid="{38896645-4C93-407B-906D-981DAF07B836}"/>
    <cellStyle name="Millares 3 11 5 4 8" xfId="15607" xr:uid="{323B0D12-E4F4-4251-8B47-90C2D03744EE}"/>
    <cellStyle name="Millares 3 11 5 4 8 2" xfId="37110" xr:uid="{EF2EE3AF-3626-4869-8D41-B7AA6739EDA9}"/>
    <cellStyle name="Millares 3 11 5 4 9" xfId="22212" xr:uid="{028E5441-408B-4AD1-B6B6-906E9687798E}"/>
    <cellStyle name="Millares 3 11 5 5" xfId="975" xr:uid="{20A61C29-7F5C-4AEE-BB25-2AE3D664D64A}"/>
    <cellStyle name="Millares 3 11 5 5 2" xfId="3804" xr:uid="{4A7C90E8-3F63-4201-B464-F591F7EAAA13}"/>
    <cellStyle name="Millares 3 11 5 5 2 2" xfId="12070" xr:uid="{A810EBB4-CF8B-468C-9BE5-FA5D68B18173}"/>
    <cellStyle name="Millares 3 11 5 5 2 2 2" xfId="33573" xr:uid="{B8FC18C2-0917-475B-8405-C615963CD7CF}"/>
    <cellStyle name="Millares 3 11 5 5 2 3" xfId="18705" xr:uid="{2FDCF907-D3AA-4D79-AB91-9B0B1B95B0B2}"/>
    <cellStyle name="Millares 3 11 5 5 2 3 2" xfId="40208" xr:uid="{4E244DFF-A85D-46BE-A064-595928E5655C}"/>
    <cellStyle name="Millares 3 11 5 5 2 4" xfId="25310" xr:uid="{CCDDCEAA-E7F8-4B8F-9854-46F0FCE63611}"/>
    <cellStyle name="Millares 3 11 5 5 2 5" xfId="46813" xr:uid="{B2394602-C9D6-4366-8DC8-9EA138622B0E}"/>
    <cellStyle name="Millares 3 11 5 5 2 6" xfId="53417" xr:uid="{B9F1374F-0AB7-49E8-AF8B-21D36FA34846}"/>
    <cellStyle name="Millares 3 11 5 5 3" xfId="5943" xr:uid="{A5B8BABE-9F5A-4607-B006-0043FCB5ED47}"/>
    <cellStyle name="Millares 3 11 5 5 3 2" xfId="14209" xr:uid="{14F34A14-00B6-4F11-B401-AE2C79CF9307}"/>
    <cellStyle name="Millares 3 11 5 5 3 2 2" xfId="35712" xr:uid="{A7BE2AA0-3B8C-4BBF-A6E8-9D6EF6848544}"/>
    <cellStyle name="Millares 3 11 5 5 3 3" xfId="20844" xr:uid="{DC9D4CC0-E0EE-4106-BA23-8CA693C967FD}"/>
    <cellStyle name="Millares 3 11 5 5 3 3 2" xfId="42347" xr:uid="{06F06B77-3769-4D38-B1E9-4DE9DF96619B}"/>
    <cellStyle name="Millares 3 11 5 5 3 4" xfId="27449" xr:uid="{5736055C-2485-4B91-8267-2F75067D5412}"/>
    <cellStyle name="Millares 3 11 5 5 3 5" xfId="48952" xr:uid="{46A8D3EB-4CEC-4802-8CBD-DAB71E09EED0}"/>
    <cellStyle name="Millares 3 11 5 5 3 6" xfId="55556" xr:uid="{5D5C9851-6345-41C8-82F9-2468564044EC}"/>
    <cellStyle name="Millares 3 11 5 5 4" xfId="7584" xr:uid="{6ACB1308-6534-45DE-A57D-5E4EB1D7CD69}"/>
    <cellStyle name="Millares 3 11 5 5 4 2" xfId="29087" xr:uid="{DEED5832-A915-4B08-A0D4-B191625859E3}"/>
    <cellStyle name="Millares 3 11 5 5 5" xfId="9241" xr:uid="{8AE7043E-1FA2-43F5-9612-DDA06E311083}"/>
    <cellStyle name="Millares 3 11 5 5 5 2" xfId="30744" xr:uid="{563564F4-385D-40CB-BCA6-7CC99B58B821}"/>
    <cellStyle name="Millares 3 11 5 5 6" xfId="15876" xr:uid="{CAA44934-1593-4DF1-9EFE-3ED87DE8E254}"/>
    <cellStyle name="Millares 3 11 5 5 6 2" xfId="37379" xr:uid="{AEFA9417-D1A3-475E-AFB7-DD57612D192F}"/>
    <cellStyle name="Millares 3 11 5 5 7" xfId="22481" xr:uid="{67DF8035-7AB9-44E7-8F20-FD57CBF2EFF7}"/>
    <cellStyle name="Millares 3 11 5 5 8" xfId="43984" xr:uid="{A0AEDE34-1BB7-43A0-90D7-6FC4E0497A6E}"/>
    <cellStyle name="Millares 3 11 5 5 9" xfId="50588" xr:uid="{C2312F46-578F-4B3F-8754-FC0D4E36E0EA}"/>
    <cellStyle name="Millares 3 11 5 6" xfId="1235" xr:uid="{D653E528-D328-4DD8-9A70-7196F5A357B6}"/>
    <cellStyle name="Millares 3 11 5 6 2" xfId="4064" xr:uid="{7A0D41EF-33E2-413E-B628-7A9B30159236}"/>
    <cellStyle name="Millares 3 11 5 6 2 2" xfId="12330" xr:uid="{AD9B1728-98F8-434F-B536-17AD5DEFC337}"/>
    <cellStyle name="Millares 3 11 5 6 2 2 2" xfId="33833" xr:uid="{5F0C9AC3-908A-48AD-90B1-48CB5B4F4CEF}"/>
    <cellStyle name="Millares 3 11 5 6 2 3" xfId="18965" xr:uid="{15FB1A4B-B764-45ED-A43D-5854AAD155CE}"/>
    <cellStyle name="Millares 3 11 5 6 2 3 2" xfId="40468" xr:uid="{4922D3A3-1266-4A1C-8566-989567E11DA5}"/>
    <cellStyle name="Millares 3 11 5 6 2 4" xfId="25570" xr:uid="{36A2FC6D-038F-4EC9-903E-46802D2B8A01}"/>
    <cellStyle name="Millares 3 11 5 6 2 5" xfId="47073" xr:uid="{62816BB0-49DF-47DB-9844-39792ABCDF82}"/>
    <cellStyle name="Millares 3 11 5 6 2 6" xfId="53677" xr:uid="{043E4FA3-2A7E-40CC-8A22-168CCF143E76}"/>
    <cellStyle name="Millares 3 11 5 6 3" xfId="6203" xr:uid="{050FB64B-2798-4626-8756-92531250841C}"/>
    <cellStyle name="Millares 3 11 5 6 3 2" xfId="14469" xr:uid="{EBA7449A-D446-4E12-BC4F-B0B5EDC92639}"/>
    <cellStyle name="Millares 3 11 5 6 3 2 2" xfId="35972" xr:uid="{7426CE92-95A5-417E-9707-C4F23E2A5355}"/>
    <cellStyle name="Millares 3 11 5 6 3 3" xfId="21104" xr:uid="{283F1F3E-9E0B-4C32-8026-569F6EBB4B4D}"/>
    <cellStyle name="Millares 3 11 5 6 3 3 2" xfId="42607" xr:uid="{640FCCA8-F4E6-4FF9-9F34-8C00B9ED75D5}"/>
    <cellStyle name="Millares 3 11 5 6 3 4" xfId="27709" xr:uid="{5E659042-5656-42AD-95FF-6635C5CD41A1}"/>
    <cellStyle name="Millares 3 11 5 6 3 5" xfId="49212" xr:uid="{A5B0955C-6F85-4967-AA5C-6A6567F7C538}"/>
    <cellStyle name="Millares 3 11 5 6 3 6" xfId="55816" xr:uid="{8727E006-2B1B-479F-9A73-C0403A452791}"/>
    <cellStyle name="Millares 3 11 5 6 4" xfId="7844" xr:uid="{79B9208C-3C6B-429A-B96E-9A9FCC89080E}"/>
    <cellStyle name="Millares 3 11 5 6 4 2" xfId="29347" xr:uid="{5AEDCD5E-3F65-4454-87B9-6984E0245DCC}"/>
    <cellStyle name="Millares 3 11 5 6 5" xfId="9501" xr:uid="{2EB61A95-CE8E-4E64-B0AE-916F4E10F807}"/>
    <cellStyle name="Millares 3 11 5 6 5 2" xfId="31004" xr:uid="{28895BD1-F418-4389-B436-C331AB8F0629}"/>
    <cellStyle name="Millares 3 11 5 6 6" xfId="16136" xr:uid="{3111D3FA-8A89-4047-902E-4F4BE9D30D9E}"/>
    <cellStyle name="Millares 3 11 5 6 6 2" xfId="37639" xr:uid="{A5869056-4102-4A7B-9B81-0A52624554E1}"/>
    <cellStyle name="Millares 3 11 5 6 7" xfId="22741" xr:uid="{D2E5A8D2-9ECB-4ED8-BCDF-D2DF72F38194}"/>
    <cellStyle name="Millares 3 11 5 6 8" xfId="44244" xr:uid="{D2F472AA-C684-49AD-8735-C5408A7E78DE}"/>
    <cellStyle name="Millares 3 11 5 6 9" xfId="50848" xr:uid="{1FCBD53C-9834-4CF9-AC11-89CA319F4EF2}"/>
    <cellStyle name="Millares 3 11 5 7" xfId="1923" xr:uid="{88BFF930-E310-4EBD-A83E-A147E5DBD274}"/>
    <cellStyle name="Millares 3 11 5 7 2" xfId="10189" xr:uid="{849E5007-9626-440E-BDDD-C2AB2B679E97}"/>
    <cellStyle name="Millares 3 11 5 7 2 2" xfId="31692" xr:uid="{179339BC-21ED-46CA-88BF-9E307C521555}"/>
    <cellStyle name="Millares 3 11 5 7 3" xfId="16824" xr:uid="{DDD46035-C55F-434B-B8D3-BA8048D5DD2B}"/>
    <cellStyle name="Millares 3 11 5 7 3 2" xfId="38327" xr:uid="{7B4FBFB6-2073-4A70-B5EB-C710C217288C}"/>
    <cellStyle name="Millares 3 11 5 7 4" xfId="23429" xr:uid="{8D126BA2-CE51-4F04-9A99-73C82A82E0ED}"/>
    <cellStyle name="Millares 3 11 5 7 5" xfId="44932" xr:uid="{E2757062-96ED-4F45-BDA0-00E20027777E}"/>
    <cellStyle name="Millares 3 11 5 7 6" xfId="51536" xr:uid="{B1E8B385-150F-4DAE-A833-70E8B8F191AB}"/>
    <cellStyle name="Millares 3 11 5 8" xfId="2608" xr:uid="{84F7BB62-B711-4F06-9857-20BFD4B661C3}"/>
    <cellStyle name="Millares 3 11 5 8 2" xfId="10874" xr:uid="{CC42EA3A-D182-46E3-BD55-6D9279954778}"/>
    <cellStyle name="Millares 3 11 5 8 2 2" xfId="32377" xr:uid="{817515B4-37A6-4D97-8CFC-073E3808B030}"/>
    <cellStyle name="Millares 3 11 5 8 3" xfId="17509" xr:uid="{D32AF30C-2BD4-4587-A884-F5A84ABDB630}"/>
    <cellStyle name="Millares 3 11 5 8 3 2" xfId="39012" xr:uid="{A20BEDF0-AE1C-450E-B947-C214E025ACB2}"/>
    <cellStyle name="Millares 3 11 5 8 4" xfId="24114" xr:uid="{BC840789-60B1-4719-9285-9709B7A87D5C}"/>
    <cellStyle name="Millares 3 11 5 8 5" xfId="45617" xr:uid="{3807CD96-7C29-4F76-A86F-0DDEC6B895DB}"/>
    <cellStyle name="Millares 3 11 5 8 6" xfId="52221" xr:uid="{7B1AFCB2-1131-4725-804B-F0395BFD564B}"/>
    <cellStyle name="Millares 3 11 5 9" xfId="3119" xr:uid="{11868CF6-1A9B-4925-ACDC-4F59F3014901}"/>
    <cellStyle name="Millares 3 11 5 9 2" xfId="11385" xr:uid="{39C04016-160F-4697-BADD-2047F80F9567}"/>
    <cellStyle name="Millares 3 11 5 9 2 2" xfId="32888" xr:uid="{147D880C-29E4-4B0F-B871-D73B3185996E}"/>
    <cellStyle name="Millares 3 11 5 9 3" xfId="18020" xr:uid="{BF654053-9339-4821-BB13-978B31C34214}"/>
    <cellStyle name="Millares 3 11 5 9 3 2" xfId="39523" xr:uid="{40AA69CF-7705-4757-99D0-5EEBCD0EE437}"/>
    <cellStyle name="Millares 3 11 5 9 4" xfId="24625" xr:uid="{74F8DB19-79D5-4047-88D1-AC536C445557}"/>
    <cellStyle name="Millares 3 11 5 9 5" xfId="46128" xr:uid="{AB2B8735-1B5D-4B1C-A495-3C979F4F3291}"/>
    <cellStyle name="Millares 3 11 5 9 6" xfId="52732" xr:uid="{A1374048-F91D-40C7-83B5-CB8400680B04}"/>
    <cellStyle name="Millares 3 11 6" xfId="8444" xr:uid="{AB8F8249-DA35-4CAD-AF03-C6907D776BE0}"/>
    <cellStyle name="Millares 3 11 6 2" xfId="29947" xr:uid="{64F0C8C2-DDAD-406C-BB65-AB3DF9E613FC}"/>
    <cellStyle name="Millares 3 2" xfId="863" xr:uid="{1E3E9E48-3BD7-419D-81F6-37C2259790B8}"/>
    <cellStyle name="Millares 3 2 10" xfId="43872" xr:uid="{14620480-F30D-4560-99EC-EF3419DB27EE}"/>
    <cellStyle name="Millares 3 2 11" xfId="50476" xr:uid="{C578730D-CFE2-436C-BFB9-DAAE44ED5EC1}"/>
    <cellStyle name="Millares 3 2 2" xfId="1809" xr:uid="{D2540F63-6AB4-4DA7-92E6-D8C18EE510AF}"/>
    <cellStyle name="Millares 3 2 2 2" xfId="4638" xr:uid="{53B5D4C1-2497-4FED-A91D-BC295845C108}"/>
    <cellStyle name="Millares 3 2 2 2 2" xfId="12904" xr:uid="{CCF8A4F9-56DF-4AC7-8E71-7D7E40D84DF0}"/>
    <cellStyle name="Millares 3 2 2 2 2 2" xfId="34407" xr:uid="{CF399AF7-6BB1-48E5-B1DF-86F4F6D3AA94}"/>
    <cellStyle name="Millares 3 2 2 2 3" xfId="19539" xr:uid="{B610E9F4-D990-4D3A-B601-A35D5E40E75F}"/>
    <cellStyle name="Millares 3 2 2 2 3 2" xfId="41042" xr:uid="{87AFDEC8-F12A-4850-8482-0F14B9B7F696}"/>
    <cellStyle name="Millares 3 2 2 2 4" xfId="26144" xr:uid="{FBEBF390-9CF6-4033-913B-F443A5DF2A0B}"/>
    <cellStyle name="Millares 3 2 2 2 5" xfId="47647" xr:uid="{DE7AC2E2-BE25-4FC7-B348-B61BE696DEEC}"/>
    <cellStyle name="Millares 3 2 2 2 6" xfId="54251" xr:uid="{1AF99D7E-7A13-4AE4-86F1-E37899BE02D5}"/>
    <cellStyle name="Millares 3 2 2 3" xfId="6777" xr:uid="{2E1F414A-71EB-4907-B375-E77A3231D0BA}"/>
    <cellStyle name="Millares 3 2 2 3 2" xfId="15043" xr:uid="{826CE7D7-F2D2-4537-8124-566CDC05BA7D}"/>
    <cellStyle name="Millares 3 2 2 3 2 2" xfId="36546" xr:uid="{21540D5D-7E34-4C47-BD6E-64F21409EF5A}"/>
    <cellStyle name="Millares 3 2 2 3 3" xfId="21678" xr:uid="{F790F517-5BE6-46CB-9589-A0C6C0397228}"/>
    <cellStyle name="Millares 3 2 2 3 3 2" xfId="43181" xr:uid="{4D25C6BA-B6C8-42E0-901A-3795D16C19F2}"/>
    <cellStyle name="Millares 3 2 2 3 4" xfId="28283" xr:uid="{365004E2-0F45-4CEA-A850-1AE5B04B9E30}"/>
    <cellStyle name="Millares 3 2 2 3 5" xfId="49786" xr:uid="{7A924DEE-CD73-492E-9090-DA1E57D7DC61}"/>
    <cellStyle name="Millares 3 2 2 3 6" xfId="56390" xr:uid="{6F223A07-A1EC-47F4-8437-85D29F5759B1}"/>
    <cellStyle name="Millares 3 2 2 4" xfId="8418" xr:uid="{C3A0BFF7-13D6-4A78-A7E1-F159A442674E}"/>
    <cellStyle name="Millares 3 2 2 4 2" xfId="29921" xr:uid="{9048F4E0-78BA-4BD8-A692-1AEAB98981F2}"/>
    <cellStyle name="Millares 3 2 2 5" xfId="10075" xr:uid="{5AF5D0F4-3D9C-4F3B-9867-3F38E30225A6}"/>
    <cellStyle name="Millares 3 2 2 5 2" xfId="31578" xr:uid="{45674D87-5FC9-4001-A47E-50C6AAF91193}"/>
    <cellStyle name="Millares 3 2 2 6" xfId="16710" xr:uid="{D91C2CA9-00CC-4882-9174-3B4FB61B14AE}"/>
    <cellStyle name="Millares 3 2 2 6 2" xfId="38213" xr:uid="{738302B0-D90D-485B-ABC2-FAAB8A084011}"/>
    <cellStyle name="Millares 3 2 2 7" xfId="23315" xr:uid="{9DF869D0-9267-4975-9F75-1306EF8E543F}"/>
    <cellStyle name="Millares 3 2 2 8" xfId="44818" xr:uid="{41988E80-ACEF-4EF8-AEF0-D1910D96D673}"/>
    <cellStyle name="Millares 3 2 2 9" xfId="51422" xr:uid="{7928E7F5-67DB-4306-B52A-CDA41DA8BE07}"/>
    <cellStyle name="Millares 3 2 3" xfId="2496" xr:uid="{FDBCC9A0-962D-4EF1-9DCD-436C4929EE3B}"/>
    <cellStyle name="Millares 3 2 3 2" xfId="10762" xr:uid="{98A97A54-665D-4AF9-93E0-484385A997B2}"/>
    <cellStyle name="Millares 3 2 3 2 2" xfId="32265" xr:uid="{F18D47A4-E40A-4426-AA6C-1FDC52591AF7}"/>
    <cellStyle name="Millares 3 2 3 3" xfId="17397" xr:uid="{6732223A-4A2E-4E8C-9C1D-C375944628C4}"/>
    <cellStyle name="Millares 3 2 3 3 2" xfId="38900" xr:uid="{1593CFB5-46C0-4DAB-B44D-F60A4C81F92B}"/>
    <cellStyle name="Millares 3 2 3 4" xfId="24002" xr:uid="{D7A40FAD-9DF0-459C-8EA0-F3B8002A95E9}"/>
    <cellStyle name="Millares 3 2 3 5" xfId="45505" xr:uid="{57C9B4A2-9A6D-45BF-B3B3-0AB9013E1315}"/>
    <cellStyle name="Millares 3 2 3 6" xfId="52109" xr:uid="{8C7D91CE-D8B2-485F-A8A5-E426E85D508C}"/>
    <cellStyle name="Millares 3 2 4" xfId="3692" xr:uid="{9E4706E4-CDF1-48F2-B67A-81FB1D346363}"/>
    <cellStyle name="Millares 3 2 4 2" xfId="11958" xr:uid="{AA6E0618-B6FF-448A-85D4-5E9A2083457A}"/>
    <cellStyle name="Millares 3 2 4 2 2" xfId="33461" xr:uid="{896B59F8-70B3-4B4A-BFB9-C98F9E2F49B0}"/>
    <cellStyle name="Millares 3 2 4 3" xfId="18593" xr:uid="{05D47A4E-127E-40B2-938E-4AA5C6F6FEF8}"/>
    <cellStyle name="Millares 3 2 4 3 2" xfId="40096" xr:uid="{3A40FE14-5DE3-47FC-AD93-6DE4ABF71AA7}"/>
    <cellStyle name="Millares 3 2 4 4" xfId="25198" xr:uid="{F20E7A6B-BA80-4922-B018-6C6C10A6ECDB}"/>
    <cellStyle name="Millares 3 2 4 5" xfId="46701" xr:uid="{6F012EB8-BC22-446B-A051-3502A870A6CC}"/>
    <cellStyle name="Millares 3 2 4 6" xfId="53305" xr:uid="{77822E76-6C3E-42B3-8501-93BCE98336DA}"/>
    <cellStyle name="Millares 3 2 5" xfId="5831" xr:uid="{C2E14E3A-47F8-4349-9DE5-71775E618767}"/>
    <cellStyle name="Millares 3 2 5 2" xfId="14097" xr:uid="{EE7552EE-86BA-47D9-AB98-2E44C984C9FF}"/>
    <cellStyle name="Millares 3 2 5 2 2" xfId="35600" xr:uid="{708940B4-D4B5-43BB-8FCF-0CF1F4A59C3B}"/>
    <cellStyle name="Millares 3 2 5 3" xfId="20732" xr:uid="{7351E856-81E8-446B-ABA4-3094D125219B}"/>
    <cellStyle name="Millares 3 2 5 3 2" xfId="42235" xr:uid="{DE4CCAD5-7113-49B8-AF55-459A8555106F}"/>
    <cellStyle name="Millares 3 2 5 4" xfId="27337" xr:uid="{20B02C66-C48A-4C8E-A582-B40F2F3F5D0C}"/>
    <cellStyle name="Millares 3 2 5 5" xfId="48840" xr:uid="{F3A44CB3-820E-40B7-A3E8-B30419AE19F7}"/>
    <cellStyle name="Millares 3 2 5 6" xfId="55444" xr:uid="{BB6E9629-D3C5-42A4-8D2B-7BF7A0258716}"/>
    <cellStyle name="Millares 3 2 6" xfId="7472" xr:uid="{095240B1-EB61-4B82-881E-C97784750981}"/>
    <cellStyle name="Millares 3 2 6 2" xfId="28975" xr:uid="{87A2EB8C-FB59-40E9-840E-6102571C2939}"/>
    <cellStyle name="Millares 3 2 7" xfId="9129" xr:uid="{3B173F46-6F55-4D82-BB41-9B0D00401169}"/>
    <cellStyle name="Millares 3 2 7 2" xfId="30632" xr:uid="{570BFBFE-21DD-4071-8DE3-7651FD046821}"/>
    <cellStyle name="Millares 3 2 8" xfId="15764" xr:uid="{F2DA78A3-9433-441A-B1F5-8723A3C2A1C5}"/>
    <cellStyle name="Millares 3 2 8 2" xfId="37267" xr:uid="{6F8F0A85-5D79-4174-8EFF-862AB93F91B2}"/>
    <cellStyle name="Millares 3 2 9" xfId="22369" xr:uid="{19A736E1-2C79-4D7C-BBA1-532B8866BCC4}"/>
    <cellStyle name="Millares 3 4" xfId="110" xr:uid="{2801CF31-055D-482C-86AF-8D5E430FD6E7}"/>
    <cellStyle name="Millares 3 4 2" xfId="136" xr:uid="{4036971D-C002-4E45-B571-4A35F26086CF}"/>
    <cellStyle name="Millares 3 4 2 10" xfId="2527" xr:uid="{F08DD91E-E7E6-406C-AE64-3EDB5E6E70B0}"/>
    <cellStyle name="Millares 3 4 2 10 2" xfId="10793" xr:uid="{4261068F-96B9-4946-BF86-75D6833A92C4}"/>
    <cellStyle name="Millares 3 4 2 10 2 2" xfId="32296" xr:uid="{1043EF10-A50B-4967-9426-54FC055B33FE}"/>
    <cellStyle name="Millares 3 4 2 10 3" xfId="17428" xr:uid="{2D067D88-BB48-4514-A1F9-83B61D154F32}"/>
    <cellStyle name="Millares 3 4 2 10 3 2" xfId="38931" xr:uid="{4EA8242B-164A-4028-84F7-46EC72FB4DDB}"/>
    <cellStyle name="Millares 3 4 2 10 4" xfId="24033" xr:uid="{9A66B5D7-9743-4110-BDC5-952CEAF884DA}"/>
    <cellStyle name="Millares 3 4 2 10 5" xfId="45536" xr:uid="{1EC6E4AF-241B-4E4E-A7B2-0D958CC6A4B9}"/>
    <cellStyle name="Millares 3 4 2 10 6" xfId="52140" xr:uid="{2E508BE4-19D5-4A52-BC23-04A4FE8A5C57}"/>
    <cellStyle name="Millares 3 4 2 11" xfId="3038" xr:uid="{150EFBF3-B2B6-4E1D-A3D4-6ABD97A5ACC2}"/>
    <cellStyle name="Millares 3 4 2 11 2" xfId="11304" xr:uid="{4C0E7C7F-0A05-439A-8245-F71D447E7587}"/>
    <cellStyle name="Millares 3 4 2 11 2 2" xfId="32807" xr:uid="{B742EF6F-E6AF-4E86-8F46-A4C10CA217ED}"/>
    <cellStyle name="Millares 3 4 2 11 3" xfId="17939" xr:uid="{253B5F50-1342-4D37-B1B9-5F9899B08192}"/>
    <cellStyle name="Millares 3 4 2 11 3 2" xfId="39442" xr:uid="{CC234163-A70E-421B-A662-9D7248534986}"/>
    <cellStyle name="Millares 3 4 2 11 4" xfId="24544" xr:uid="{A2243359-784C-42F0-AAB4-33CEC39CA560}"/>
    <cellStyle name="Millares 3 4 2 11 5" xfId="46047" xr:uid="{05A4D3E4-F997-40D0-96BC-404FD671F6D0}"/>
    <cellStyle name="Millares 3 4 2 11 6" xfId="52651" xr:uid="{158DCFAE-5477-49E3-B619-86B82EAE06F6}"/>
    <cellStyle name="Millares 3 4 2 12" xfId="4673" xr:uid="{D6F651FC-8212-451D-9B27-27D09E5D58BF}"/>
    <cellStyle name="Millares 3 4 2 12 2" xfId="12939" xr:uid="{99FCD608-0EBA-4337-926A-097A296B2023}"/>
    <cellStyle name="Millares 3 4 2 12 2 2" xfId="34442" xr:uid="{BA2E1098-08A2-4DD0-B043-F7CEA9124C87}"/>
    <cellStyle name="Millares 3 4 2 12 3" xfId="19574" xr:uid="{545B0F68-F371-45C3-97B8-A9669A23EBA3}"/>
    <cellStyle name="Millares 3 4 2 12 3 2" xfId="41077" xr:uid="{47029A4A-99AB-4BD3-99C1-F3C5EE5D2D7C}"/>
    <cellStyle name="Millares 3 4 2 12 4" xfId="26179" xr:uid="{9B9A689A-B1AC-40F0-BE68-5206FB16A467}"/>
    <cellStyle name="Millares 3 4 2 12 5" xfId="47682" xr:uid="{46219629-34D7-4878-9466-82FE55F1082D}"/>
    <cellStyle name="Millares 3 4 2 12 6" xfId="54286" xr:uid="{F1A410ED-7117-452B-B15B-A00FFE975487}"/>
    <cellStyle name="Millares 3 4 2 13" xfId="5176" xr:uid="{9CB7C7C7-2F6A-4985-9837-BE2B3BFC3909}"/>
    <cellStyle name="Millares 3 4 2 13 2" xfId="13442" xr:uid="{4B6EB528-E3A7-4155-A40D-821B841CCE70}"/>
    <cellStyle name="Millares 3 4 2 13 2 2" xfId="34945" xr:uid="{249B696C-2921-463D-9F6E-1A0E336C9596}"/>
    <cellStyle name="Millares 3 4 2 13 3" xfId="20077" xr:uid="{7A8C50AE-E9A7-4B79-92D5-FBB3304748FE}"/>
    <cellStyle name="Millares 3 4 2 13 3 2" xfId="41580" xr:uid="{EA53264D-546D-442A-92C9-5DDCA57039C5}"/>
    <cellStyle name="Millares 3 4 2 13 4" xfId="26682" xr:uid="{59910AC5-C9B5-454D-93F5-3C77AB0611BC}"/>
    <cellStyle name="Millares 3 4 2 13 5" xfId="48185" xr:uid="{33D9EB04-EDE5-4E7D-BBB0-D2A6A810540B}"/>
    <cellStyle name="Millares 3 4 2 13 6" xfId="54789" xr:uid="{830D1283-0F0B-41E2-88BC-5DE11CF45760}"/>
    <cellStyle name="Millares 3 4 2 14" xfId="6817" xr:uid="{B66A64F7-7493-43BB-BB8B-5E0C2B168140}"/>
    <cellStyle name="Millares 3 4 2 14 2" xfId="28320" xr:uid="{D5BC1DA3-7F56-4A9C-AA2A-898EAA9729EF}"/>
    <cellStyle name="Millares 3 4 2 15" xfId="8471" xr:uid="{C1C0DCA5-462F-4BE7-9A83-F7CC2B416318}"/>
    <cellStyle name="Millares 3 4 2 15 2" xfId="29974" xr:uid="{815694AA-7F23-4210-8AFF-8DFA80762E9E}"/>
    <cellStyle name="Millares 3 4 2 16" xfId="15110" xr:uid="{CE74A296-A5C2-47FA-B3CE-DABD6E7D0EBE}"/>
    <cellStyle name="Millares 3 4 2 16 2" xfId="36613" xr:uid="{720EFBCD-C241-4A15-A55C-05FFDB2804A0}"/>
    <cellStyle name="Millares 3 4 2 17" xfId="21715" xr:uid="{222FEC3F-3873-4C30-B673-46E8C95E1E5D}"/>
    <cellStyle name="Millares 3 4 2 18" xfId="43218" xr:uid="{7888B44B-118B-49A1-80A2-49442809982F}"/>
    <cellStyle name="Millares 3 4 2 19" xfId="49822" xr:uid="{47EF71B5-F762-459E-948E-97B2CF6A5D66}"/>
    <cellStyle name="Millares 3 4 2 2" xfId="190" xr:uid="{54F5D978-4006-479A-B1E8-6AF023C2610E}"/>
    <cellStyle name="Millares 3 4 2 3" xfId="173" xr:uid="{320769BA-BC23-4CCC-9EDB-F72283D4F409}"/>
    <cellStyle name="Millares 3 4 2 3 10" xfId="4710" xr:uid="{557AAAB9-89A2-4F68-8CF2-801E7662A27D}"/>
    <cellStyle name="Millares 3 4 2 3 10 2" xfId="12976" xr:uid="{45DE23DE-63A7-4319-A0A9-88782E469DFD}"/>
    <cellStyle name="Millares 3 4 2 3 10 2 2" xfId="34479" xr:uid="{B98DB2F6-49A9-4EE8-864F-DA7AB674ADE0}"/>
    <cellStyle name="Millares 3 4 2 3 10 3" xfId="19611" xr:uid="{E7B5D5AA-564E-414D-89AE-A19C58BA3A3A}"/>
    <cellStyle name="Millares 3 4 2 3 10 3 2" xfId="41114" xr:uid="{0230D81E-669F-469C-AD84-137BCA77D0D0}"/>
    <cellStyle name="Millares 3 4 2 3 10 4" xfId="26216" xr:uid="{5F915D0D-3F58-4BF3-9B9C-89CAC2788731}"/>
    <cellStyle name="Millares 3 4 2 3 10 5" xfId="47719" xr:uid="{238FF3D6-6336-48C7-8419-A547712B680C}"/>
    <cellStyle name="Millares 3 4 2 3 10 6" xfId="54323" xr:uid="{7258DFF0-2B4E-492E-95F2-F706D47AABF5}"/>
    <cellStyle name="Millares 3 4 2 3 11" xfId="5213" xr:uid="{A54196A3-33C5-407A-85F4-4CE27176CB07}"/>
    <cellStyle name="Millares 3 4 2 3 11 2" xfId="13479" xr:uid="{2BFD5EE5-77FA-4170-805B-6F4C574CDB92}"/>
    <cellStyle name="Millares 3 4 2 3 11 2 2" xfId="34982" xr:uid="{FAF04FEB-0EDB-4216-BAF2-0CC6C0E2C7C7}"/>
    <cellStyle name="Millares 3 4 2 3 11 3" xfId="20114" xr:uid="{3E78DDF3-9D07-4875-A4A7-2C3B0495782D}"/>
    <cellStyle name="Millares 3 4 2 3 11 3 2" xfId="41617" xr:uid="{C1628CCE-CB3F-4C65-B649-722D02FC409E}"/>
    <cellStyle name="Millares 3 4 2 3 11 4" xfId="26719" xr:uid="{394641C1-36CB-4486-8F1D-F384B15AB9C2}"/>
    <cellStyle name="Millares 3 4 2 3 11 5" xfId="48222" xr:uid="{BD793F3D-C5AA-4C68-9134-590BF622FA5A}"/>
    <cellStyle name="Millares 3 4 2 3 11 6" xfId="54826" xr:uid="{4310FFA9-866B-432A-92BA-F5A81538168F}"/>
    <cellStyle name="Millares 3 4 2 3 12" xfId="6854" xr:uid="{2DFD197C-12E9-4570-BE61-B9B92CA367C5}"/>
    <cellStyle name="Millares 3 4 2 3 12 2" xfId="28357" xr:uid="{02450A5A-6FB7-4E85-B91A-A97C58E876CF}"/>
    <cellStyle name="Millares 3 4 2 3 13" xfId="8508" xr:uid="{BE26CD67-D1B6-4EA9-B3B9-58C158F8A795}"/>
    <cellStyle name="Millares 3 4 2 3 13 2" xfId="30011" xr:uid="{AF6A29A2-6E37-4B06-BD21-961328019C7C}"/>
    <cellStyle name="Millares 3 4 2 3 14" xfId="15147" xr:uid="{A84F5C93-BA93-48F0-816E-67C08D70752F}"/>
    <cellStyle name="Millares 3 4 2 3 14 2" xfId="36650" xr:uid="{CAD61D6D-4353-474C-A4B3-B85219A87366}"/>
    <cellStyle name="Millares 3 4 2 3 15" xfId="21752" xr:uid="{CACC0888-6E2A-43EF-93D2-9AF853A2992D}"/>
    <cellStyle name="Millares 3 4 2 3 16" xfId="43255" xr:uid="{29B6E523-6A4B-41AF-AAA8-ABF55F8DF873}"/>
    <cellStyle name="Millares 3 4 2 3 17" xfId="49859" xr:uid="{D116D5A0-85C4-45C6-9219-FB530BFA98C2}"/>
    <cellStyle name="Millares 3 4 2 3 2" xfId="505" xr:uid="{D2A069C3-717C-486B-88B5-523C616EE7A8}"/>
    <cellStyle name="Millares 3 4 2 3 2 10" xfId="7116" xr:uid="{F62E9F04-C85D-4370-8F0F-B2AB94B0413B}"/>
    <cellStyle name="Millares 3 4 2 3 2 10 2" xfId="28619" xr:uid="{2853BAB2-D38F-418F-9AD5-62C1C6FA5D8F}"/>
    <cellStyle name="Millares 3 4 2 3 2 11" xfId="8772" xr:uid="{B5A83FF8-432F-4BD4-832C-E77A90166AF5}"/>
    <cellStyle name="Millares 3 4 2 3 2 11 2" xfId="30275" xr:uid="{C5687DC0-DD10-409D-B511-D654C017D59D}"/>
    <cellStyle name="Millares 3 4 2 3 2 12" xfId="15408" xr:uid="{F33C9910-7683-4B36-9B54-7F9AEDE5C03B}"/>
    <cellStyle name="Millares 3 4 2 3 2 12 2" xfId="36911" xr:uid="{DBE33ED1-BB49-413D-B3D3-73B332D659A5}"/>
    <cellStyle name="Millares 3 4 2 3 2 13" xfId="22013" xr:uid="{8E4AA2BC-3183-4FCF-9A0C-FAABDFA66A5C}"/>
    <cellStyle name="Millares 3 4 2 3 2 14" xfId="43516" xr:uid="{97574596-76CA-4B41-933E-9AC8CD761945}"/>
    <cellStyle name="Millares 3 4 2 3 2 15" xfId="50120" xr:uid="{D7500CF3-CF88-477E-929E-C6D0C6E2EE10}"/>
    <cellStyle name="Millares 3 4 2 3 2 2" xfId="787" xr:uid="{8B078F72-3915-42BE-93CA-06F5320908CA}"/>
    <cellStyle name="Millares 3 4 2 3 2 2 10" xfId="15688" xr:uid="{5250A3FE-F952-4E61-9C1A-D62B53358A92}"/>
    <cellStyle name="Millares 3 4 2 3 2 2 10 2" xfId="37191" xr:uid="{110F324A-F447-4B7E-B040-37B864554A32}"/>
    <cellStyle name="Millares 3 4 2 3 2 2 11" xfId="22293" xr:uid="{BDA29B1A-EE3B-4BB5-8F46-B75D4ECE5241}"/>
    <cellStyle name="Millares 3 4 2 3 2 2 12" xfId="43796" xr:uid="{597F3924-F2D8-4427-8161-68D2688EBAD1}"/>
    <cellStyle name="Millares 3 4 2 3 2 2 13" xfId="50400" xr:uid="{7A3D2074-68D5-42E2-A151-F0B17D75E803}"/>
    <cellStyle name="Millares 3 4 2 3 2 2 2" xfId="1733" xr:uid="{BDF4CCB6-BB0B-428F-9BAC-D8147F021BF5}"/>
    <cellStyle name="Millares 3 4 2 3 2 2 2 2" xfId="4562" xr:uid="{1F2E570A-2E24-4067-9952-04FDF202576F}"/>
    <cellStyle name="Millares 3 4 2 3 2 2 2 2 2" xfId="12828" xr:uid="{F1570771-A539-4706-82E3-05E2E3F4FBDA}"/>
    <cellStyle name="Millares 3 4 2 3 2 2 2 2 2 2" xfId="34331" xr:uid="{3B986039-DFF6-4153-97E2-5B56B7DF6CB3}"/>
    <cellStyle name="Millares 3 4 2 3 2 2 2 2 3" xfId="19463" xr:uid="{1C167527-31F6-4C2F-9B50-E45C3C1CF166}"/>
    <cellStyle name="Millares 3 4 2 3 2 2 2 2 3 2" xfId="40966" xr:uid="{B0BB145F-F828-49A6-ABA0-DD2A39BA5D60}"/>
    <cellStyle name="Millares 3 4 2 3 2 2 2 2 4" xfId="26068" xr:uid="{99668386-6318-4EDE-8296-F9CE164C7391}"/>
    <cellStyle name="Millares 3 4 2 3 2 2 2 2 5" xfId="47571" xr:uid="{2FABDBE6-21EA-4CBB-9F03-E1971059C461}"/>
    <cellStyle name="Millares 3 4 2 3 2 2 2 2 6" xfId="54175" xr:uid="{BE2A7938-179F-4FDA-8896-13B8CCE9D67C}"/>
    <cellStyle name="Millares 3 4 2 3 2 2 2 3" xfId="6701" xr:uid="{D7684DBC-9426-4719-B43F-2302A999A067}"/>
    <cellStyle name="Millares 3 4 2 3 2 2 2 3 2" xfId="14967" xr:uid="{2195D494-EDD1-4831-9EB8-C38AC8459949}"/>
    <cellStyle name="Millares 3 4 2 3 2 2 2 3 2 2" xfId="36470" xr:uid="{73AB8249-9C3B-4255-8D54-944794A1BA6E}"/>
    <cellStyle name="Millares 3 4 2 3 2 2 2 3 3" xfId="21602" xr:uid="{CA288A39-CD66-4035-BBE5-390C76543F90}"/>
    <cellStyle name="Millares 3 4 2 3 2 2 2 3 3 2" xfId="43105" xr:uid="{E1449AA2-D91D-4EEE-8697-BF13590EBA54}"/>
    <cellStyle name="Millares 3 4 2 3 2 2 2 3 4" xfId="28207" xr:uid="{7A2FB095-985F-41DE-815A-12481056C5BC}"/>
    <cellStyle name="Millares 3 4 2 3 2 2 2 3 5" xfId="49710" xr:uid="{D7505752-40E0-4030-AF86-F5BEA04346C7}"/>
    <cellStyle name="Millares 3 4 2 3 2 2 2 3 6" xfId="56314" xr:uid="{5B33D85D-955E-423C-B07E-DFA81B5D2506}"/>
    <cellStyle name="Millares 3 4 2 3 2 2 2 4" xfId="8342" xr:uid="{4F6763DA-FF32-4F1E-9A94-AA67169DA8C9}"/>
    <cellStyle name="Millares 3 4 2 3 2 2 2 4 2" xfId="29845" xr:uid="{A8716798-2429-48A7-8464-C02492FDD6B0}"/>
    <cellStyle name="Millares 3 4 2 3 2 2 2 5" xfId="9999" xr:uid="{A01E454A-B612-488A-A7FF-2DA6A08CF85F}"/>
    <cellStyle name="Millares 3 4 2 3 2 2 2 5 2" xfId="31502" xr:uid="{C1EB4136-CA3C-45EF-85B6-ED3495496F92}"/>
    <cellStyle name="Millares 3 4 2 3 2 2 2 6" xfId="16634" xr:uid="{74534641-9A32-4C1A-AFAA-775266C4D154}"/>
    <cellStyle name="Millares 3 4 2 3 2 2 2 6 2" xfId="38137" xr:uid="{9EF2E280-778A-4E0C-B37D-9080BC1FB13C}"/>
    <cellStyle name="Millares 3 4 2 3 2 2 2 7" xfId="23239" xr:uid="{29E5730B-F1BA-4012-93CE-22928AA644F4}"/>
    <cellStyle name="Millares 3 4 2 3 2 2 2 8" xfId="44742" xr:uid="{7D8DCECB-535F-4667-A84E-592342AB8C35}"/>
    <cellStyle name="Millares 3 4 2 3 2 2 2 9" xfId="51346" xr:uid="{A392B9BE-5175-4766-8DEA-F28FB1E7430A}"/>
    <cellStyle name="Millares 3 4 2 3 2 2 3" xfId="2420" xr:uid="{975DF5C6-9EF0-427B-B85D-9449873598FF}"/>
    <cellStyle name="Millares 3 4 2 3 2 2 3 2" xfId="10686" xr:uid="{6EC6E66F-DB22-4696-A9B9-C4DF1CD0B903}"/>
    <cellStyle name="Millares 3 4 2 3 2 2 3 2 2" xfId="32189" xr:uid="{A9ECC4AC-D2C8-4FF2-A306-2533BFB42BE0}"/>
    <cellStyle name="Millares 3 4 2 3 2 2 3 3" xfId="17321" xr:uid="{03D34A0C-0C42-476E-9573-AA9D883D203D}"/>
    <cellStyle name="Millares 3 4 2 3 2 2 3 3 2" xfId="38824" xr:uid="{6B10290F-33E5-40CE-9391-043F86A7A5FD}"/>
    <cellStyle name="Millares 3 4 2 3 2 2 3 4" xfId="23926" xr:uid="{5A30B458-12E1-40EB-80ED-B00C15CA5008}"/>
    <cellStyle name="Millares 3 4 2 3 2 2 3 5" xfId="45429" xr:uid="{1A961CBB-C163-428C-8A91-7720EA78EEFA}"/>
    <cellStyle name="Millares 3 4 2 3 2 2 3 6" xfId="52033" xr:uid="{AB191CD5-E5C5-4AEA-A772-304168A4F001}"/>
    <cellStyle name="Millares 3 4 2 3 2 2 4" xfId="2937" xr:uid="{9E86EADF-BB79-447B-908C-94192539DC80}"/>
    <cellStyle name="Millares 3 4 2 3 2 2 4 2" xfId="11203" xr:uid="{96C599D3-F43C-49A1-905C-A6DA3190B009}"/>
    <cellStyle name="Millares 3 4 2 3 2 2 4 2 2" xfId="32706" xr:uid="{0360A4D8-BD56-4FA8-91A8-354BED629AD4}"/>
    <cellStyle name="Millares 3 4 2 3 2 2 4 3" xfId="17838" xr:uid="{48214546-07AA-480A-9973-3ADAC44F871C}"/>
    <cellStyle name="Millares 3 4 2 3 2 2 4 3 2" xfId="39341" xr:uid="{DE9CD13C-DC9E-4352-BB26-E46C295A5A07}"/>
    <cellStyle name="Millares 3 4 2 3 2 2 4 4" xfId="24443" xr:uid="{E238E58D-623B-4AD7-B49E-5104E09720D6}"/>
    <cellStyle name="Millares 3 4 2 3 2 2 4 5" xfId="45946" xr:uid="{85F30467-342F-4572-B311-EAD0B2D2E832}"/>
    <cellStyle name="Millares 3 4 2 3 2 2 4 6" xfId="52550" xr:uid="{BC01250D-C90D-4DDC-AB41-086DD21F41C1}"/>
    <cellStyle name="Millares 3 4 2 3 2 2 5" xfId="3616" xr:uid="{FB0E0A9F-F146-4829-88E8-6113F6D2C160}"/>
    <cellStyle name="Millares 3 4 2 3 2 2 5 2" xfId="11882" xr:uid="{C93771A8-DB2C-471F-8113-D5A3D675FF19}"/>
    <cellStyle name="Millares 3 4 2 3 2 2 5 2 2" xfId="33385" xr:uid="{ED416DAE-3E91-4663-8A8A-653BA676C2BE}"/>
    <cellStyle name="Millares 3 4 2 3 2 2 5 3" xfId="18517" xr:uid="{15A33EB4-AD73-4F17-9AF5-FC90B81008F1}"/>
    <cellStyle name="Millares 3 4 2 3 2 2 5 3 2" xfId="40020" xr:uid="{117D1904-5822-4A81-BAE1-5B49D36DD2D8}"/>
    <cellStyle name="Millares 3 4 2 3 2 2 5 4" xfId="25122" xr:uid="{85B4A6A1-0E46-4910-AB26-21D63734892F}"/>
    <cellStyle name="Millares 3 4 2 3 2 2 5 5" xfId="46625" xr:uid="{806F68EE-8CFE-4FDC-9419-91A89CBCE6AD}"/>
    <cellStyle name="Millares 3 4 2 3 2 2 5 6" xfId="53229" xr:uid="{D7B11598-5B94-4283-A788-CDF5648C7305}"/>
    <cellStyle name="Millares 3 4 2 3 2 2 6" xfId="5081" xr:uid="{FCC99D9B-5236-4D4B-8E52-130FBA3F7D4E}"/>
    <cellStyle name="Millares 3 4 2 3 2 2 6 2" xfId="13347" xr:uid="{320FD226-D99A-4548-BD5A-FF1EC6776D5F}"/>
    <cellStyle name="Millares 3 4 2 3 2 2 6 2 2" xfId="34850" xr:uid="{C6C3F087-52E0-4205-8E45-DE67F3432502}"/>
    <cellStyle name="Millares 3 4 2 3 2 2 6 3" xfId="19982" xr:uid="{C99E776B-A6F3-44AA-8951-80EEFEF8F7EE}"/>
    <cellStyle name="Millares 3 4 2 3 2 2 6 3 2" xfId="41485" xr:uid="{41AFB45E-69DB-49FF-8E41-F6DB646F55DC}"/>
    <cellStyle name="Millares 3 4 2 3 2 2 6 4" xfId="26587" xr:uid="{2BBE17E3-DB47-4F1F-88B4-DFA951636AD3}"/>
    <cellStyle name="Millares 3 4 2 3 2 2 6 5" xfId="48090" xr:uid="{DB1BC2A1-7ABC-483F-8A32-5CAF47E5A372}"/>
    <cellStyle name="Millares 3 4 2 3 2 2 6 6" xfId="54694" xr:uid="{8FF747C6-8BA5-4304-9B80-FBC4751D5DAF}"/>
    <cellStyle name="Millares 3 4 2 3 2 2 7" xfId="5755" xr:uid="{3A6A18C9-F641-4DC4-BFDA-170F2A989D30}"/>
    <cellStyle name="Millares 3 4 2 3 2 2 7 2" xfId="14021" xr:uid="{239919AA-68F6-46F2-A76A-12950FE939BB}"/>
    <cellStyle name="Millares 3 4 2 3 2 2 7 2 2" xfId="35524" xr:uid="{48237CD1-FEF7-4020-9EC8-1F3FA67DF97C}"/>
    <cellStyle name="Millares 3 4 2 3 2 2 7 3" xfId="20656" xr:uid="{D2921EE4-00E8-43E4-BABE-950B7B0C70CF}"/>
    <cellStyle name="Millares 3 4 2 3 2 2 7 3 2" xfId="42159" xr:uid="{F0F3C61B-0DA7-48AE-B498-D9B16A66633F}"/>
    <cellStyle name="Millares 3 4 2 3 2 2 7 4" xfId="27261" xr:uid="{43E22AE1-223B-49C1-9871-B4DAE64C2BB6}"/>
    <cellStyle name="Millares 3 4 2 3 2 2 7 5" xfId="48764" xr:uid="{9EDB5CB6-1653-44C2-B619-E79B274FF598}"/>
    <cellStyle name="Millares 3 4 2 3 2 2 7 6" xfId="55368" xr:uid="{A5B7C10F-C568-46B7-8669-D890FCDE8E2C}"/>
    <cellStyle name="Millares 3 4 2 3 2 2 8" xfId="7396" xr:uid="{4C3FF4A4-46AF-468E-A81B-B4134B1A6E2A}"/>
    <cellStyle name="Millares 3 4 2 3 2 2 8 2" xfId="28899" xr:uid="{7F365A72-641F-4432-8290-75B66004A630}"/>
    <cellStyle name="Millares 3 4 2 3 2 2 9" xfId="9053" xr:uid="{1986FFCF-2CA6-4399-9381-ECC238C25C39}"/>
    <cellStyle name="Millares 3 4 2 3 2 2 9 2" xfId="30556" xr:uid="{74F843E3-9A53-4422-BD82-097DEE17AB1D}"/>
    <cellStyle name="Millares 3 4 2 3 2 3" xfId="1057" xr:uid="{89EAA6F9-0042-435A-BF56-A338995723F0}"/>
    <cellStyle name="Millares 3 4 2 3 2 3 2" xfId="3886" xr:uid="{030E2798-6277-4978-AE54-B663C80C319A}"/>
    <cellStyle name="Millares 3 4 2 3 2 3 2 2" xfId="12152" xr:uid="{41BA4138-3AF2-426E-B497-CD2CEA8EEC87}"/>
    <cellStyle name="Millares 3 4 2 3 2 3 2 2 2" xfId="33655" xr:uid="{2BF18844-4754-4ACB-B738-8A3B8CF787B1}"/>
    <cellStyle name="Millares 3 4 2 3 2 3 2 3" xfId="18787" xr:uid="{37A73433-1071-4EE6-A49A-88212DD186A9}"/>
    <cellStyle name="Millares 3 4 2 3 2 3 2 3 2" xfId="40290" xr:uid="{70DD3D10-5463-4D1D-974E-BA3F8E7BE7F6}"/>
    <cellStyle name="Millares 3 4 2 3 2 3 2 4" xfId="25392" xr:uid="{B5F20CDD-C4D9-40BE-A1CA-216581E2CF92}"/>
    <cellStyle name="Millares 3 4 2 3 2 3 2 5" xfId="46895" xr:uid="{6F95AA2E-26C1-4929-B9D9-A9885B73C3C2}"/>
    <cellStyle name="Millares 3 4 2 3 2 3 2 6" xfId="53499" xr:uid="{F9D974D0-A140-43C3-A652-0390FEB7F073}"/>
    <cellStyle name="Millares 3 4 2 3 2 3 3" xfId="6025" xr:uid="{1E31C8F3-3CF4-4456-9AA9-5D19A7A5FC90}"/>
    <cellStyle name="Millares 3 4 2 3 2 3 3 2" xfId="14291" xr:uid="{119A0424-0B1C-47A3-89D0-BAFFC3C99ECF}"/>
    <cellStyle name="Millares 3 4 2 3 2 3 3 2 2" xfId="35794" xr:uid="{5DDAC766-4429-45B4-9131-528CB5E47764}"/>
    <cellStyle name="Millares 3 4 2 3 2 3 3 3" xfId="20926" xr:uid="{A1956124-7F60-403B-992D-09ABA1CA0A39}"/>
    <cellStyle name="Millares 3 4 2 3 2 3 3 3 2" xfId="42429" xr:uid="{011092A1-777C-42D2-9E6A-795740E7BFC6}"/>
    <cellStyle name="Millares 3 4 2 3 2 3 3 4" xfId="27531" xr:uid="{DBB0B2E2-B700-4934-8A99-D23ADE1EC318}"/>
    <cellStyle name="Millares 3 4 2 3 2 3 3 5" xfId="49034" xr:uid="{D6B0D5B1-D0AB-452A-8F99-813A7AEE0901}"/>
    <cellStyle name="Millares 3 4 2 3 2 3 3 6" xfId="55638" xr:uid="{58248DA1-712B-4587-8E1C-B5F5340E7FAB}"/>
    <cellStyle name="Millares 3 4 2 3 2 3 4" xfId="7666" xr:uid="{18585938-844A-4D23-A02A-8191E8BFACE8}"/>
    <cellStyle name="Millares 3 4 2 3 2 3 4 2" xfId="29169" xr:uid="{1EC1E2CC-763E-484F-9E5B-B85CA17FE630}"/>
    <cellStyle name="Millares 3 4 2 3 2 3 5" xfId="9323" xr:uid="{C90078AE-713F-49EE-BEBC-C61345ED5BAF}"/>
    <cellStyle name="Millares 3 4 2 3 2 3 5 2" xfId="30826" xr:uid="{82FF811C-1007-49CD-956A-7B80B30A4D89}"/>
    <cellStyle name="Millares 3 4 2 3 2 3 6" xfId="15958" xr:uid="{7FB76794-1ECB-40D9-99D6-58DBFF670F22}"/>
    <cellStyle name="Millares 3 4 2 3 2 3 6 2" xfId="37461" xr:uid="{4160925B-5631-4822-A334-74652B4E785E}"/>
    <cellStyle name="Millares 3 4 2 3 2 3 7" xfId="22563" xr:uid="{C1109B47-E0CF-4574-90A3-F3294F222DAA}"/>
    <cellStyle name="Millares 3 4 2 3 2 3 8" xfId="44066" xr:uid="{E439F534-D311-4FDB-A214-595E0BC76D49}"/>
    <cellStyle name="Millares 3 4 2 3 2 3 9" xfId="50670" xr:uid="{A0D79B07-0217-4813-B606-F101DF7DCFE9}"/>
    <cellStyle name="Millares 3 4 2 3 2 4" xfId="1453" xr:uid="{E893A497-2D3E-448F-90F4-9106A487FAC6}"/>
    <cellStyle name="Millares 3 4 2 3 2 4 2" xfId="4282" xr:uid="{16DBA18F-1344-4515-9132-B8A2B1FA13BD}"/>
    <cellStyle name="Millares 3 4 2 3 2 4 2 2" xfId="12548" xr:uid="{019E0950-2D7E-434C-85AB-952748D1687B}"/>
    <cellStyle name="Millares 3 4 2 3 2 4 2 2 2" xfId="34051" xr:uid="{50E6071C-7299-4370-9E77-D9913828C67C}"/>
    <cellStyle name="Millares 3 4 2 3 2 4 2 3" xfId="19183" xr:uid="{AB807DD9-047E-4730-8087-3B4EBE659FAE}"/>
    <cellStyle name="Millares 3 4 2 3 2 4 2 3 2" xfId="40686" xr:uid="{29C40C73-02ED-4E37-A61B-CCE100C4751D}"/>
    <cellStyle name="Millares 3 4 2 3 2 4 2 4" xfId="25788" xr:uid="{920A975D-8D58-48E7-987B-5BD445800ACB}"/>
    <cellStyle name="Millares 3 4 2 3 2 4 2 5" xfId="47291" xr:uid="{2C29D425-6230-488A-823D-AD0CC8ACF1AE}"/>
    <cellStyle name="Millares 3 4 2 3 2 4 2 6" xfId="53895" xr:uid="{FBCC44C8-E767-4553-8843-E3BA7085385F}"/>
    <cellStyle name="Millares 3 4 2 3 2 4 3" xfId="6421" xr:uid="{DA9C89C5-7C63-4A32-8B95-DEB051095053}"/>
    <cellStyle name="Millares 3 4 2 3 2 4 3 2" xfId="14687" xr:uid="{9F111D7C-0A3A-4AC3-ABDB-45B392803127}"/>
    <cellStyle name="Millares 3 4 2 3 2 4 3 2 2" xfId="36190" xr:uid="{409C439A-8B71-4C86-8D71-F47448D91F6E}"/>
    <cellStyle name="Millares 3 4 2 3 2 4 3 3" xfId="21322" xr:uid="{804A43E9-8B64-43CC-A8B3-FDABF4B6AFBE}"/>
    <cellStyle name="Millares 3 4 2 3 2 4 3 3 2" xfId="42825" xr:uid="{8122D54C-E24F-465E-A53E-8E654941D5E3}"/>
    <cellStyle name="Millares 3 4 2 3 2 4 3 4" xfId="27927" xr:uid="{1BB80BC0-1F0D-4AF8-89CD-110DAAA44971}"/>
    <cellStyle name="Millares 3 4 2 3 2 4 3 5" xfId="49430" xr:uid="{32C6AA7F-AE69-4BAA-9D7D-EF2A5E7FDF47}"/>
    <cellStyle name="Millares 3 4 2 3 2 4 3 6" xfId="56034" xr:uid="{F819B22E-F30C-42B0-AEB0-82C709F2824F}"/>
    <cellStyle name="Millares 3 4 2 3 2 4 4" xfId="8062" xr:uid="{78DB56C5-86F9-4C34-981C-02A62953FC5C}"/>
    <cellStyle name="Millares 3 4 2 3 2 4 4 2" xfId="29565" xr:uid="{FF56604E-D6D7-45BE-897F-57BA20B13F8B}"/>
    <cellStyle name="Millares 3 4 2 3 2 4 5" xfId="9719" xr:uid="{BEA7505C-EE9A-47F4-B02E-08799A9DBC96}"/>
    <cellStyle name="Millares 3 4 2 3 2 4 5 2" xfId="31222" xr:uid="{FF185CBE-016F-486A-8B91-381AE6EFA01C}"/>
    <cellStyle name="Millares 3 4 2 3 2 4 6" xfId="16354" xr:uid="{923996CE-874E-45BD-8504-C898567EB677}"/>
    <cellStyle name="Millares 3 4 2 3 2 4 6 2" xfId="37857" xr:uid="{4CE7767D-464C-46CD-80D9-F3368C1F717A}"/>
    <cellStyle name="Millares 3 4 2 3 2 4 7" xfId="22959" xr:uid="{1A4C837E-D50B-4185-8F42-2D9DBE4AF676}"/>
    <cellStyle name="Millares 3 4 2 3 2 4 8" xfId="44462" xr:uid="{4793A9AE-F912-4176-A50B-588786E1F699}"/>
    <cellStyle name="Millares 3 4 2 3 2 4 9" xfId="51066" xr:uid="{BB6A5C0C-E884-4D04-8CE2-7C5FD9BDEA20}"/>
    <cellStyle name="Millares 3 4 2 3 2 5" xfId="2140" xr:uid="{5D50F9D9-FA1A-436E-9DDB-9BB0C59E1A2D}"/>
    <cellStyle name="Millares 3 4 2 3 2 5 2" xfId="10406" xr:uid="{295C0985-3422-42C2-BC3C-E393EC913633}"/>
    <cellStyle name="Millares 3 4 2 3 2 5 2 2" xfId="31909" xr:uid="{7FE4B578-D9D3-43A7-AB88-6272E0F849DB}"/>
    <cellStyle name="Millares 3 4 2 3 2 5 3" xfId="17041" xr:uid="{FE7B1456-6E4E-4354-A909-E88D42628254}"/>
    <cellStyle name="Millares 3 4 2 3 2 5 3 2" xfId="38544" xr:uid="{19BF99E3-1DE4-42AC-AF95-91F1225503E3}"/>
    <cellStyle name="Millares 3 4 2 3 2 5 4" xfId="23646" xr:uid="{36EF34BE-503A-41B9-A6D1-E99DD983233E}"/>
    <cellStyle name="Millares 3 4 2 3 2 5 5" xfId="45149" xr:uid="{25B694A9-3AA7-488A-9274-87BAAA59D085}"/>
    <cellStyle name="Millares 3 4 2 3 2 5 6" xfId="51753" xr:uid="{51FAE8B1-E374-4343-A497-0D4F057A562A}"/>
    <cellStyle name="Millares 3 4 2 3 2 6" xfId="2688" xr:uid="{4D8B0406-BDD6-4D37-8C59-D557738221C7}"/>
    <cellStyle name="Millares 3 4 2 3 2 6 2" xfId="10954" xr:uid="{77050679-B70B-48E9-9F6A-8BE064BCBE4C}"/>
    <cellStyle name="Millares 3 4 2 3 2 6 2 2" xfId="32457" xr:uid="{BC611604-B3C2-4A30-A7DA-08FEEF423633}"/>
    <cellStyle name="Millares 3 4 2 3 2 6 3" xfId="17589" xr:uid="{E600EB35-F5F8-47C1-98F2-D1C382C23755}"/>
    <cellStyle name="Millares 3 4 2 3 2 6 3 2" xfId="39092" xr:uid="{808059F4-D332-4627-88CD-859E10374F18}"/>
    <cellStyle name="Millares 3 4 2 3 2 6 4" xfId="24194" xr:uid="{82026984-37B2-4589-A390-B47F41DB6A13}"/>
    <cellStyle name="Millares 3 4 2 3 2 6 5" xfId="45697" xr:uid="{7EC4C4D9-C41B-4C73-8335-7611C80174E0}"/>
    <cellStyle name="Millares 3 4 2 3 2 6 6" xfId="52301" xr:uid="{3E98BE97-F8F2-4135-B6E3-555CE4E0623E}"/>
    <cellStyle name="Millares 3 4 2 3 2 7" xfId="3336" xr:uid="{DD80DF02-C858-42C1-B3B3-B3CC6A4C9F1A}"/>
    <cellStyle name="Millares 3 4 2 3 2 7 2" xfId="11602" xr:uid="{F617672C-CDA3-4BF9-B351-30A93F78E20C}"/>
    <cellStyle name="Millares 3 4 2 3 2 7 2 2" xfId="33105" xr:uid="{C28E900C-2258-415B-9D17-30A06080D3EC}"/>
    <cellStyle name="Millares 3 4 2 3 2 7 3" xfId="18237" xr:uid="{AEF1FE32-DA18-41FD-83C8-410FD40F0F62}"/>
    <cellStyle name="Millares 3 4 2 3 2 7 3 2" xfId="39740" xr:uid="{336474B6-227D-44D9-A5B3-50FBC6A0B363}"/>
    <cellStyle name="Millares 3 4 2 3 2 7 4" xfId="24842" xr:uid="{89326CE3-E497-4FE1-B9A8-10C26578C790}"/>
    <cellStyle name="Millares 3 4 2 3 2 7 5" xfId="46345" xr:uid="{8A914E5D-A6A0-467F-8C09-F24D618B3428}"/>
    <cellStyle name="Millares 3 4 2 3 2 7 6" xfId="52949" xr:uid="{4658BE6E-4B90-4FCB-B5E6-8F26A6EE44A7}"/>
    <cellStyle name="Millares 3 4 2 3 2 8" xfId="4832" xr:uid="{3BBD4A59-8BB5-4978-B3A5-F29F2A6D8B76}"/>
    <cellStyle name="Millares 3 4 2 3 2 8 2" xfId="13098" xr:uid="{E28FBA3C-77BE-4F07-B0F4-44447FD2B594}"/>
    <cellStyle name="Millares 3 4 2 3 2 8 2 2" xfId="34601" xr:uid="{295E1187-EC78-4800-AC95-D11A78B43D4D}"/>
    <cellStyle name="Millares 3 4 2 3 2 8 3" xfId="19733" xr:uid="{D72B2ECC-72DB-4CA1-82AB-7F0AE611E1A7}"/>
    <cellStyle name="Millares 3 4 2 3 2 8 3 2" xfId="41236" xr:uid="{689FB7C5-8BDD-4BD1-BC9B-47665639360C}"/>
    <cellStyle name="Millares 3 4 2 3 2 8 4" xfId="26338" xr:uid="{BF1D72DC-62E0-4D4D-8A7B-DF73FDD2E9CD}"/>
    <cellStyle name="Millares 3 4 2 3 2 8 5" xfId="47841" xr:uid="{82299C46-C940-4B47-94D1-4AF191C16AF3}"/>
    <cellStyle name="Millares 3 4 2 3 2 8 6" xfId="54445" xr:uid="{47AFB7E8-CA0F-4836-A152-D27AD7D7F5DE}"/>
    <cellStyle name="Millares 3 4 2 3 2 9" xfId="5475" xr:uid="{A87E926C-1915-4F40-8B2F-F1EFB9EC000A}"/>
    <cellStyle name="Millares 3 4 2 3 2 9 2" xfId="13741" xr:uid="{53454B3D-BB56-41CB-AAC6-5D58299C5FDF}"/>
    <cellStyle name="Millares 3 4 2 3 2 9 2 2" xfId="35244" xr:uid="{DCA87DCC-340E-432E-AD87-81C2D5676F73}"/>
    <cellStyle name="Millares 3 4 2 3 2 9 3" xfId="20376" xr:uid="{8C7D34CA-A2BB-4608-BCAF-C85CFE11B93A}"/>
    <cellStyle name="Millares 3 4 2 3 2 9 3 2" xfId="41879" xr:uid="{8FD8E920-F583-417C-8747-0680AC3F1E1B}"/>
    <cellStyle name="Millares 3 4 2 3 2 9 4" xfId="26981" xr:uid="{E66A2B33-B839-4A8F-BB14-82A05BB585DD}"/>
    <cellStyle name="Millares 3 4 2 3 2 9 5" xfId="48484" xr:uid="{C9E78587-DA5A-47CA-BA63-C19921691381}"/>
    <cellStyle name="Millares 3 4 2 3 2 9 6" xfId="55088" xr:uid="{91F87C22-305C-428A-BF50-F774E7D554BB}"/>
    <cellStyle name="Millares 3 4 2 3 3" xfId="378" xr:uid="{F72EC5FE-14B3-4296-A251-83838A3FB12C}"/>
    <cellStyle name="Millares 3 4 2 3 3 10" xfId="15281" xr:uid="{89B8E8F9-B26B-4C26-BD5C-45D50D3EFFE6}"/>
    <cellStyle name="Millares 3 4 2 3 3 10 2" xfId="36784" xr:uid="{0F5E7533-3F29-48A6-9251-D755A37529FD}"/>
    <cellStyle name="Millares 3 4 2 3 3 11" xfId="21886" xr:uid="{9FCA167F-99E9-45A8-BF0D-835748C6490E}"/>
    <cellStyle name="Millares 3 4 2 3 3 12" xfId="43389" xr:uid="{AFA9A13A-5233-4299-BBA7-D221B136A059}"/>
    <cellStyle name="Millares 3 4 2 3 3 13" xfId="49993" xr:uid="{86DF4C0D-61A7-4FE8-B45B-A640006D22CD}"/>
    <cellStyle name="Millares 3 4 2 3 3 2" xfId="1326" xr:uid="{DF6FE4EB-CCFD-4961-96A9-26518300D263}"/>
    <cellStyle name="Millares 3 4 2 3 3 2 2" xfId="4155" xr:uid="{A2AA5BFE-057A-4CA2-A29E-48BF1B72B79B}"/>
    <cellStyle name="Millares 3 4 2 3 3 2 2 2" xfId="12421" xr:uid="{DF09EF1D-AAEC-4FDA-ADA6-728F62442118}"/>
    <cellStyle name="Millares 3 4 2 3 3 2 2 2 2" xfId="33924" xr:uid="{32B1342E-A9DA-49EB-A9AB-01F380DA8455}"/>
    <cellStyle name="Millares 3 4 2 3 3 2 2 3" xfId="19056" xr:uid="{5055F600-5B54-4C87-A004-45E913E5FAB5}"/>
    <cellStyle name="Millares 3 4 2 3 3 2 2 3 2" xfId="40559" xr:uid="{2E5C75C0-EFF3-4AAD-A759-CD5164E88027}"/>
    <cellStyle name="Millares 3 4 2 3 3 2 2 4" xfId="25661" xr:uid="{D0B09E1F-97F5-4BA9-94F6-CEE11623BDB4}"/>
    <cellStyle name="Millares 3 4 2 3 3 2 2 5" xfId="47164" xr:uid="{79DE74C8-693E-478C-91AD-8FFF575D45DD}"/>
    <cellStyle name="Millares 3 4 2 3 3 2 2 6" xfId="53768" xr:uid="{A36B21C2-6D61-4162-BB17-F621D3E2FC87}"/>
    <cellStyle name="Millares 3 4 2 3 3 2 3" xfId="6294" xr:uid="{EE9B12E7-BE9B-4B1F-B7FC-B4733CCC6C04}"/>
    <cellStyle name="Millares 3 4 2 3 3 2 3 2" xfId="14560" xr:uid="{CFA55B07-EF8F-4564-B1C2-0886D0718F80}"/>
    <cellStyle name="Millares 3 4 2 3 3 2 3 2 2" xfId="36063" xr:uid="{54DB1DC5-3191-43A5-8637-C20A19CC194B}"/>
    <cellStyle name="Millares 3 4 2 3 3 2 3 3" xfId="21195" xr:uid="{E3B8801A-1EBB-40B4-8E06-ED2A492B51C9}"/>
    <cellStyle name="Millares 3 4 2 3 3 2 3 3 2" xfId="42698" xr:uid="{B1282EE0-1628-4E5D-A01B-FB79B60F81CD}"/>
    <cellStyle name="Millares 3 4 2 3 3 2 3 4" xfId="27800" xr:uid="{43A0814B-939A-4BAC-8969-7EC1D8F474DC}"/>
    <cellStyle name="Millares 3 4 2 3 3 2 3 5" xfId="49303" xr:uid="{C116E75D-A81A-42A9-A66A-E3300ED7C2C6}"/>
    <cellStyle name="Millares 3 4 2 3 3 2 3 6" xfId="55907" xr:uid="{33B16AF5-1A9B-4F8C-8CBD-612C5E5CEE16}"/>
    <cellStyle name="Millares 3 4 2 3 3 2 4" xfId="7935" xr:uid="{1BCA37D1-81C9-40B2-A11F-4C84D055CFF8}"/>
    <cellStyle name="Millares 3 4 2 3 3 2 4 2" xfId="29438" xr:uid="{21D75D4F-1AD8-46D7-A14C-EC9485018345}"/>
    <cellStyle name="Millares 3 4 2 3 3 2 5" xfId="9592" xr:uid="{FF644C8A-3A6F-4D7C-AF2E-A71E2C0D9150}"/>
    <cellStyle name="Millares 3 4 2 3 3 2 5 2" xfId="31095" xr:uid="{AA774CEB-5216-4656-893D-21947B4DE873}"/>
    <cellStyle name="Millares 3 4 2 3 3 2 6" xfId="16227" xr:uid="{77EBA6FC-A3AE-4070-8252-1CBDE817FE33}"/>
    <cellStyle name="Millares 3 4 2 3 3 2 6 2" xfId="37730" xr:uid="{B7C9EF5D-B674-4AFE-B314-7782C2032D1E}"/>
    <cellStyle name="Millares 3 4 2 3 3 2 7" xfId="22832" xr:uid="{83FA748B-9F83-46D3-B14B-5A17889F0537}"/>
    <cellStyle name="Millares 3 4 2 3 3 2 8" xfId="44335" xr:uid="{549F2F01-D199-4B9E-B587-2F8A5825AB85}"/>
    <cellStyle name="Millares 3 4 2 3 3 2 9" xfId="50939" xr:uid="{8BBD46D9-8A1A-4B43-B720-E2C6096EC5D6}"/>
    <cellStyle name="Millares 3 4 2 3 3 3" xfId="2013" xr:uid="{5467C2AA-27A3-46B7-B3C6-D4ABE1CC6126}"/>
    <cellStyle name="Millares 3 4 2 3 3 3 2" xfId="10279" xr:uid="{C9910F90-EBFE-49AB-9603-898971E42C74}"/>
    <cellStyle name="Millares 3 4 2 3 3 3 2 2" xfId="31782" xr:uid="{B5D4470E-92A6-474B-88F0-5047F1A1B669}"/>
    <cellStyle name="Millares 3 4 2 3 3 3 3" xfId="16914" xr:uid="{898EFD9C-6270-4407-AC5C-76DA03E03E76}"/>
    <cellStyle name="Millares 3 4 2 3 3 3 3 2" xfId="38417" xr:uid="{1FEBA7DB-7677-4D8E-AA6E-E9CFE44A0DA1}"/>
    <cellStyle name="Millares 3 4 2 3 3 3 4" xfId="23519" xr:uid="{B751DED8-16E6-472A-9D09-6E7038EC0ED4}"/>
    <cellStyle name="Millares 3 4 2 3 3 3 5" xfId="45022" xr:uid="{E6B90848-BDA2-4458-93AA-C3BA809FD7DB}"/>
    <cellStyle name="Millares 3 4 2 3 3 3 6" xfId="51626" xr:uid="{5C7CB6CA-CD01-4082-A147-D65CF1A1CD3F}"/>
    <cellStyle name="Millares 3 4 2 3 3 4" xfId="2812" xr:uid="{81BF7B8F-71DF-4E8B-ACA7-B9213416F9BC}"/>
    <cellStyle name="Millares 3 4 2 3 3 4 2" xfId="11078" xr:uid="{88231845-F7C5-4EA3-838D-459A9AB9AC3E}"/>
    <cellStyle name="Millares 3 4 2 3 3 4 2 2" xfId="32581" xr:uid="{EDDDBAB8-07A1-4109-8682-9C8CE46475A0}"/>
    <cellStyle name="Millares 3 4 2 3 3 4 3" xfId="17713" xr:uid="{BA2458C9-AE3B-4E16-8F70-0544428F81B3}"/>
    <cellStyle name="Millares 3 4 2 3 3 4 3 2" xfId="39216" xr:uid="{EA6EFE77-82C5-41B0-8C4F-53FCA64FD7D6}"/>
    <cellStyle name="Millares 3 4 2 3 3 4 4" xfId="24318" xr:uid="{01FD59EF-D2F0-4FD4-BCC5-03FE112F5226}"/>
    <cellStyle name="Millares 3 4 2 3 3 4 5" xfId="45821" xr:uid="{FB818201-69AB-4E53-916E-49FDC58C4234}"/>
    <cellStyle name="Millares 3 4 2 3 3 4 6" xfId="52425" xr:uid="{5F705B63-E421-47F5-8CEC-70EA48D4527C}"/>
    <cellStyle name="Millares 3 4 2 3 3 5" xfId="3209" xr:uid="{452096F4-ABB4-4B55-BC22-6774EAD5086F}"/>
    <cellStyle name="Millares 3 4 2 3 3 5 2" xfId="11475" xr:uid="{5B2B054B-C85B-4E92-9698-CD177D4ABDF1}"/>
    <cellStyle name="Millares 3 4 2 3 3 5 2 2" xfId="32978" xr:uid="{F853DBE1-E5E0-431B-91D6-E9266AEB3A4D}"/>
    <cellStyle name="Millares 3 4 2 3 3 5 3" xfId="18110" xr:uid="{647E4E09-A6F0-42DC-9544-5E60FBF2CDF9}"/>
    <cellStyle name="Millares 3 4 2 3 3 5 3 2" xfId="39613" xr:uid="{EFE5252E-3CF9-4969-BCBE-F7177A6AC10E}"/>
    <cellStyle name="Millares 3 4 2 3 3 5 4" xfId="24715" xr:uid="{39E41677-D826-4D10-A751-0176285284F0}"/>
    <cellStyle name="Millares 3 4 2 3 3 5 5" xfId="46218" xr:uid="{B47E5D60-5F73-455E-9E5C-13337B78291D}"/>
    <cellStyle name="Millares 3 4 2 3 3 5 6" xfId="52822" xr:uid="{7E916371-9249-4168-9D18-C0DA3CEA2EDD}"/>
    <cellStyle name="Millares 3 4 2 3 3 6" xfId="4956" xr:uid="{8A704BAB-FD4A-43DA-9653-DCD1E4AC7B2F}"/>
    <cellStyle name="Millares 3 4 2 3 3 6 2" xfId="13222" xr:uid="{C7CF0BB3-9E19-4C4C-BB98-C8B3E429765E}"/>
    <cellStyle name="Millares 3 4 2 3 3 6 2 2" xfId="34725" xr:uid="{8EF11DFC-DF57-4B44-939C-F02C61F22BAF}"/>
    <cellStyle name="Millares 3 4 2 3 3 6 3" xfId="19857" xr:uid="{8E90A0EB-6BA0-43BD-80F9-60AE1ED7CA18}"/>
    <cellStyle name="Millares 3 4 2 3 3 6 3 2" xfId="41360" xr:uid="{4637EACC-AA94-49C5-A876-C457EE0253B6}"/>
    <cellStyle name="Millares 3 4 2 3 3 6 4" xfId="26462" xr:uid="{AA9A6E47-0100-41AA-8930-7D8AACD7170D}"/>
    <cellStyle name="Millares 3 4 2 3 3 6 5" xfId="47965" xr:uid="{8B26ED07-7CB0-4F86-87C9-4CA45C1BB4E8}"/>
    <cellStyle name="Millares 3 4 2 3 3 6 6" xfId="54569" xr:uid="{FEC4A281-A9B0-429F-9A59-AA95B29218AB}"/>
    <cellStyle name="Millares 3 4 2 3 3 7" xfId="5348" xr:uid="{ECC4B322-6AA0-4E4C-A703-ACBCC2B4F8C4}"/>
    <cellStyle name="Millares 3 4 2 3 3 7 2" xfId="13614" xr:uid="{8A6249B8-2074-45CD-855D-644134F03BA3}"/>
    <cellStyle name="Millares 3 4 2 3 3 7 2 2" xfId="35117" xr:uid="{832591F8-6068-4F82-890C-AF2CAF1C29ED}"/>
    <cellStyle name="Millares 3 4 2 3 3 7 3" xfId="20249" xr:uid="{7E42EC6A-93F7-41D4-B02E-25712B8A7868}"/>
    <cellStyle name="Millares 3 4 2 3 3 7 3 2" xfId="41752" xr:uid="{D5AB7838-B162-4DA8-91E5-599ABF50BB07}"/>
    <cellStyle name="Millares 3 4 2 3 3 7 4" xfId="26854" xr:uid="{FEA37642-0D47-428C-9E29-FAB005E20BF4}"/>
    <cellStyle name="Millares 3 4 2 3 3 7 5" xfId="48357" xr:uid="{917E6341-9725-4E4B-83AF-0B4D43289279}"/>
    <cellStyle name="Millares 3 4 2 3 3 7 6" xfId="54961" xr:uid="{88DBF886-DEDA-4179-B6B8-41755E1F7B53}"/>
    <cellStyle name="Millares 3 4 2 3 3 8" xfId="6989" xr:uid="{BBCC88B3-805D-4FEC-8C7A-898FDBD223D0}"/>
    <cellStyle name="Millares 3 4 2 3 3 8 2" xfId="28492" xr:uid="{58C7E8E4-EF84-4446-A077-CE30D8C916AD}"/>
    <cellStyle name="Millares 3 4 2 3 3 9" xfId="8645" xr:uid="{AC06A248-EFAD-4939-BCEC-08486B5C8E9C}"/>
    <cellStyle name="Millares 3 4 2 3 3 9 2" xfId="30148" xr:uid="{6FEBC2B3-BBB7-451F-A8E7-472F1715E51C}"/>
    <cellStyle name="Millares 3 4 2 3 4" xfId="662" xr:uid="{FEE657EE-2955-4C46-A041-DDB64154609C}"/>
    <cellStyle name="Millares 3 4 2 3 4 10" xfId="43671" xr:uid="{406556C6-25BB-4CE2-AC3D-57DD2C92BA0D}"/>
    <cellStyle name="Millares 3 4 2 3 4 11" xfId="50275" xr:uid="{72EE1504-1818-47CB-880A-C3777742192B}"/>
    <cellStyle name="Millares 3 4 2 3 4 2" xfId="1608" xr:uid="{AAC61CD3-947B-400B-8F26-C9607F3F309F}"/>
    <cellStyle name="Millares 3 4 2 3 4 2 2" xfId="4437" xr:uid="{F95E12C2-0991-44AE-919D-64B285B8DB1F}"/>
    <cellStyle name="Millares 3 4 2 3 4 2 2 2" xfId="12703" xr:uid="{B6387384-DA65-4E65-94BF-A95DFE04DEAA}"/>
    <cellStyle name="Millares 3 4 2 3 4 2 2 2 2" xfId="34206" xr:uid="{24DED68C-53CE-4F16-9630-6E2A81F6084D}"/>
    <cellStyle name="Millares 3 4 2 3 4 2 2 3" xfId="19338" xr:uid="{CF774A5E-1C61-40DB-865B-C2718A15D861}"/>
    <cellStyle name="Millares 3 4 2 3 4 2 2 3 2" xfId="40841" xr:uid="{BE1F818A-F671-44F8-A45C-4C245002C35B}"/>
    <cellStyle name="Millares 3 4 2 3 4 2 2 4" xfId="25943" xr:uid="{B03E7B83-C736-4ED4-991F-FFC32636CEDF}"/>
    <cellStyle name="Millares 3 4 2 3 4 2 2 5" xfId="47446" xr:uid="{C1A18049-5C7F-4587-A812-4B8B3FBC2381}"/>
    <cellStyle name="Millares 3 4 2 3 4 2 2 6" xfId="54050" xr:uid="{6D97230E-8FEE-40F4-A6A0-42DCC1EEA6EC}"/>
    <cellStyle name="Millares 3 4 2 3 4 2 3" xfId="6576" xr:uid="{A39BFE8F-1C9A-40F8-BF0D-A266602B1667}"/>
    <cellStyle name="Millares 3 4 2 3 4 2 3 2" xfId="14842" xr:uid="{59BB40F9-FD24-49A6-82A9-7A79430348BD}"/>
    <cellStyle name="Millares 3 4 2 3 4 2 3 2 2" xfId="36345" xr:uid="{353FFDD1-E724-4910-9213-8E09E88781DB}"/>
    <cellStyle name="Millares 3 4 2 3 4 2 3 3" xfId="21477" xr:uid="{ECB36F9B-72C0-4ECB-B014-2C8F416E3155}"/>
    <cellStyle name="Millares 3 4 2 3 4 2 3 3 2" xfId="42980" xr:uid="{B63D30E1-1720-4B58-9ABE-41C01DB78FC3}"/>
    <cellStyle name="Millares 3 4 2 3 4 2 3 4" xfId="28082" xr:uid="{A03D3107-20BD-4816-BD4C-6B735092BDCB}"/>
    <cellStyle name="Millares 3 4 2 3 4 2 3 5" xfId="49585" xr:uid="{FE6260DE-C5B0-4569-80CA-18327DBAA1C2}"/>
    <cellStyle name="Millares 3 4 2 3 4 2 3 6" xfId="56189" xr:uid="{9952954A-55E5-45EA-8269-4D0ED8866D2F}"/>
    <cellStyle name="Millares 3 4 2 3 4 2 4" xfId="8217" xr:uid="{4F5DFA5B-7CC1-4FC4-92D9-BDBED26D5AF6}"/>
    <cellStyle name="Millares 3 4 2 3 4 2 4 2" xfId="29720" xr:uid="{781ABC15-FA74-4B87-A178-EEB203C1F36E}"/>
    <cellStyle name="Millares 3 4 2 3 4 2 5" xfId="9874" xr:uid="{60FD9D53-2AC4-41CF-8F32-13E831BEA2B6}"/>
    <cellStyle name="Millares 3 4 2 3 4 2 5 2" xfId="31377" xr:uid="{BD97B706-A332-4534-962B-D24034EBC698}"/>
    <cellStyle name="Millares 3 4 2 3 4 2 6" xfId="16509" xr:uid="{6A1ECC0D-AC2D-4715-995D-05BFDF2795D2}"/>
    <cellStyle name="Millares 3 4 2 3 4 2 6 2" xfId="38012" xr:uid="{168120FB-A3E7-40B1-9A43-F1EDE681937A}"/>
    <cellStyle name="Millares 3 4 2 3 4 2 7" xfId="23114" xr:uid="{E6C8ADEA-7F64-49DA-A15C-3FA789044D66}"/>
    <cellStyle name="Millares 3 4 2 3 4 2 8" xfId="44617" xr:uid="{C82C5AFC-87A8-4055-A823-31379B0CB1CD}"/>
    <cellStyle name="Millares 3 4 2 3 4 2 9" xfId="51221" xr:uid="{21826B1B-8C33-499B-8295-8F5BD44774EF}"/>
    <cellStyle name="Millares 3 4 2 3 4 3" xfId="2295" xr:uid="{BCAC8A40-FCDB-4FFE-B8C8-149F43BB70EE}"/>
    <cellStyle name="Millares 3 4 2 3 4 3 2" xfId="10561" xr:uid="{DACC5545-6D9D-42CA-B379-BF7838716856}"/>
    <cellStyle name="Millares 3 4 2 3 4 3 2 2" xfId="32064" xr:uid="{BEB3173F-A95F-49E7-B69B-70EBFFB0100F}"/>
    <cellStyle name="Millares 3 4 2 3 4 3 3" xfId="17196" xr:uid="{B87338CD-26C5-4734-B021-0E9E9845EA6F}"/>
    <cellStyle name="Millares 3 4 2 3 4 3 3 2" xfId="38699" xr:uid="{853BED75-0029-4CD7-82DA-4768240FF8E0}"/>
    <cellStyle name="Millares 3 4 2 3 4 3 4" xfId="23801" xr:uid="{33A05B60-029F-4BEE-8535-7BC8CAD262FA}"/>
    <cellStyle name="Millares 3 4 2 3 4 3 5" xfId="45304" xr:uid="{4A092372-F715-4FD0-B689-07A629680135}"/>
    <cellStyle name="Millares 3 4 2 3 4 3 6" xfId="51908" xr:uid="{18B2CD3F-FC47-4126-B4DB-37CC6812969C}"/>
    <cellStyle name="Millares 3 4 2 3 4 4" xfId="3491" xr:uid="{79B996F1-8E30-490F-B5D1-05237FCF92AF}"/>
    <cellStyle name="Millares 3 4 2 3 4 4 2" xfId="11757" xr:uid="{FCB4A634-216A-4B45-8AA5-E12D16899EBD}"/>
    <cellStyle name="Millares 3 4 2 3 4 4 2 2" xfId="33260" xr:uid="{EF25CB02-E908-42FE-8847-551A4917A5F3}"/>
    <cellStyle name="Millares 3 4 2 3 4 4 3" xfId="18392" xr:uid="{AE4E67C7-671D-404A-AA83-04576346F53E}"/>
    <cellStyle name="Millares 3 4 2 3 4 4 3 2" xfId="39895" xr:uid="{E110DB2D-B2CD-4F5D-B77D-C966D01B59DC}"/>
    <cellStyle name="Millares 3 4 2 3 4 4 4" xfId="24997" xr:uid="{77AEAD04-F3ED-4F73-93A0-39A6D31AA5FE}"/>
    <cellStyle name="Millares 3 4 2 3 4 4 5" xfId="46500" xr:uid="{FC852894-312D-4C47-9EAD-6976BCF92D22}"/>
    <cellStyle name="Millares 3 4 2 3 4 4 6" xfId="53104" xr:uid="{0423AB7B-DB25-4BA4-B3F6-7F8D9F32C6A9}"/>
    <cellStyle name="Millares 3 4 2 3 4 5" xfId="5630" xr:uid="{3408B700-8829-4377-A192-32C3E12F0527}"/>
    <cellStyle name="Millares 3 4 2 3 4 5 2" xfId="13896" xr:uid="{6726AC2E-0946-4796-B67D-08E8E964DD3E}"/>
    <cellStyle name="Millares 3 4 2 3 4 5 2 2" xfId="35399" xr:uid="{31ED3043-79BA-44CC-8C4E-0AEB882A7827}"/>
    <cellStyle name="Millares 3 4 2 3 4 5 3" xfId="20531" xr:uid="{14594340-B29B-4ABE-8CB1-899CA6256E00}"/>
    <cellStyle name="Millares 3 4 2 3 4 5 3 2" xfId="42034" xr:uid="{DFC9753F-255A-4E36-92FD-10598B364C2B}"/>
    <cellStyle name="Millares 3 4 2 3 4 5 4" xfId="27136" xr:uid="{C52C8647-D1DA-417C-9A2D-2ED1CA222D43}"/>
    <cellStyle name="Millares 3 4 2 3 4 5 5" xfId="48639" xr:uid="{7AE37A35-A4F6-42AD-B32B-06921F9571BC}"/>
    <cellStyle name="Millares 3 4 2 3 4 5 6" xfId="55243" xr:uid="{CBD6D90D-0376-4565-BE91-3D22920B6761}"/>
    <cellStyle name="Millares 3 4 2 3 4 6" xfId="7271" xr:uid="{24FCE4BB-DA4A-4683-954A-AE204EA2F19C}"/>
    <cellStyle name="Millares 3 4 2 3 4 6 2" xfId="28774" xr:uid="{ADEC075E-8E80-46C1-A496-DDD3DA6E3C84}"/>
    <cellStyle name="Millares 3 4 2 3 4 7" xfId="8928" xr:uid="{955B5981-78B0-48F6-9AD0-DE1EEDEEF4E6}"/>
    <cellStyle name="Millares 3 4 2 3 4 7 2" xfId="30431" xr:uid="{8BDFF874-EFF7-4156-A49A-C9D872B7D366}"/>
    <cellStyle name="Millares 3 4 2 3 4 8" xfId="15563" xr:uid="{5D8D4D68-604E-45EC-9F0D-6A72F2B8DCC8}"/>
    <cellStyle name="Millares 3 4 2 3 4 8 2" xfId="37066" xr:uid="{D7DECF65-1A5C-4BEA-B296-8FED3E4C7159}"/>
    <cellStyle name="Millares 3 4 2 3 4 9" xfId="22168" xr:uid="{5AA01A2B-06EA-45B9-9F1A-5AED6FC26333}"/>
    <cellStyle name="Millares 3 4 2 3 5" xfId="930" xr:uid="{A19541ED-F07E-452A-B975-DDD5A5EB8A69}"/>
    <cellStyle name="Millares 3 4 2 3 5 2" xfId="3759" xr:uid="{0CCE6AAA-5E5F-435B-AA88-ED8881A42756}"/>
    <cellStyle name="Millares 3 4 2 3 5 2 2" xfId="12025" xr:uid="{D1B3FDBB-031E-468E-B625-83607733B4B4}"/>
    <cellStyle name="Millares 3 4 2 3 5 2 2 2" xfId="33528" xr:uid="{6005F561-F024-4E18-B2FB-BE6AE9EB75A2}"/>
    <cellStyle name="Millares 3 4 2 3 5 2 3" xfId="18660" xr:uid="{2B833E02-B844-4EBE-8A48-098D4F1D7746}"/>
    <cellStyle name="Millares 3 4 2 3 5 2 3 2" xfId="40163" xr:uid="{5DA4FC6C-5F6A-44A3-A8E4-E3C1730DEB11}"/>
    <cellStyle name="Millares 3 4 2 3 5 2 4" xfId="25265" xr:uid="{D2EABB8C-EC97-4FAC-9CDC-7D6300A36F3B}"/>
    <cellStyle name="Millares 3 4 2 3 5 2 5" xfId="46768" xr:uid="{B254BC18-FADB-4E5E-99D7-33459EF3D431}"/>
    <cellStyle name="Millares 3 4 2 3 5 2 6" xfId="53372" xr:uid="{9756A37C-1A62-4789-A911-865DE176A293}"/>
    <cellStyle name="Millares 3 4 2 3 5 3" xfId="5898" xr:uid="{FAA538C3-CD1A-4CE8-98DA-794298D12D0B}"/>
    <cellStyle name="Millares 3 4 2 3 5 3 2" xfId="14164" xr:uid="{DFC604E3-DDD3-47C8-A9DC-E39B86307CA2}"/>
    <cellStyle name="Millares 3 4 2 3 5 3 2 2" xfId="35667" xr:uid="{B25B8005-8604-423D-8A98-530C7629E500}"/>
    <cellStyle name="Millares 3 4 2 3 5 3 3" xfId="20799" xr:uid="{F1F11F53-F5CB-4226-A919-B9AE77F1C7A8}"/>
    <cellStyle name="Millares 3 4 2 3 5 3 3 2" xfId="42302" xr:uid="{2A777BEF-9219-43F1-A40D-9C7BB16B9500}"/>
    <cellStyle name="Millares 3 4 2 3 5 3 4" xfId="27404" xr:uid="{0E304B1F-67E0-4189-8C97-B1214185DD4A}"/>
    <cellStyle name="Millares 3 4 2 3 5 3 5" xfId="48907" xr:uid="{91E5F4F0-7818-499B-B530-96950BBAAA03}"/>
    <cellStyle name="Millares 3 4 2 3 5 3 6" xfId="55511" xr:uid="{FE23E566-B92C-4D9A-BCE3-654666512D7D}"/>
    <cellStyle name="Millares 3 4 2 3 5 4" xfId="7539" xr:uid="{4BBB726E-BB30-4457-BE69-98D2370247CF}"/>
    <cellStyle name="Millares 3 4 2 3 5 4 2" xfId="29042" xr:uid="{F3C6989D-98DE-4D1D-B844-D77A969D7D59}"/>
    <cellStyle name="Millares 3 4 2 3 5 5" xfId="9196" xr:uid="{84772FB2-DC5B-4FED-BD96-C401D8929320}"/>
    <cellStyle name="Millares 3 4 2 3 5 5 2" xfId="30699" xr:uid="{D881D6E1-DD70-4A23-9CEA-6BB00BC44316}"/>
    <cellStyle name="Millares 3 4 2 3 5 6" xfId="15831" xr:uid="{8AA310DD-9118-4228-9A85-B5A3377A60F5}"/>
    <cellStyle name="Millares 3 4 2 3 5 6 2" xfId="37334" xr:uid="{58BAEA4C-D704-401B-9BEB-621BC59406CC}"/>
    <cellStyle name="Millares 3 4 2 3 5 7" xfId="22436" xr:uid="{65CCE409-CF87-4A1F-8359-02CC4F139458}"/>
    <cellStyle name="Millares 3 4 2 3 5 8" xfId="43939" xr:uid="{195C89B8-078B-4765-8486-97F4E8769536}"/>
    <cellStyle name="Millares 3 4 2 3 5 9" xfId="50543" xr:uid="{3F34C3F8-C264-4D13-B77A-5BCA29AB0EA2}"/>
    <cellStyle name="Millares 3 4 2 3 6" xfId="1191" xr:uid="{5A8D564B-FF08-454D-BA1F-392B36736B54}"/>
    <cellStyle name="Millares 3 4 2 3 6 2" xfId="4020" xr:uid="{3DA45EFB-50DA-48FA-A263-243B2CE30AAD}"/>
    <cellStyle name="Millares 3 4 2 3 6 2 2" xfId="12286" xr:uid="{DEBF91C8-3D77-4E15-818D-19E99C13E7FA}"/>
    <cellStyle name="Millares 3 4 2 3 6 2 2 2" xfId="33789" xr:uid="{1E3C7067-4A18-40C7-B5B6-69D07B7034A8}"/>
    <cellStyle name="Millares 3 4 2 3 6 2 3" xfId="18921" xr:uid="{8BD0CBC7-8325-47AA-81EF-FAB3FA49564A}"/>
    <cellStyle name="Millares 3 4 2 3 6 2 3 2" xfId="40424" xr:uid="{E203C251-13B5-483C-8581-251B6F8FC125}"/>
    <cellStyle name="Millares 3 4 2 3 6 2 4" xfId="25526" xr:uid="{356313E3-5DC2-4F30-B614-6081E610B669}"/>
    <cellStyle name="Millares 3 4 2 3 6 2 5" xfId="47029" xr:uid="{B32FBEA4-72EB-453F-8C14-B9920298D70B}"/>
    <cellStyle name="Millares 3 4 2 3 6 2 6" xfId="53633" xr:uid="{59E9E590-8214-43C8-A1DB-4E5EF6FFCC01}"/>
    <cellStyle name="Millares 3 4 2 3 6 3" xfId="6159" xr:uid="{1C280D98-5FB9-4E43-976A-080D57DAD5D6}"/>
    <cellStyle name="Millares 3 4 2 3 6 3 2" xfId="14425" xr:uid="{C3E955C6-6595-4AAD-B945-310AE9DDC3A1}"/>
    <cellStyle name="Millares 3 4 2 3 6 3 2 2" xfId="35928" xr:uid="{D2942604-E4FC-4CAC-ACB9-CE3EAFA552D3}"/>
    <cellStyle name="Millares 3 4 2 3 6 3 3" xfId="21060" xr:uid="{50422308-7E1A-4E8D-BB85-BB6F11AF74BE}"/>
    <cellStyle name="Millares 3 4 2 3 6 3 3 2" xfId="42563" xr:uid="{1878DEFA-5EB8-4682-AD0A-005314063729}"/>
    <cellStyle name="Millares 3 4 2 3 6 3 4" xfId="27665" xr:uid="{A3A86140-2CBA-41A2-A249-917B1D2AA9AD}"/>
    <cellStyle name="Millares 3 4 2 3 6 3 5" xfId="49168" xr:uid="{F678EF31-E85C-4DCB-9CBE-833ACAB36298}"/>
    <cellStyle name="Millares 3 4 2 3 6 3 6" xfId="55772" xr:uid="{28D98710-B73A-4AFF-94AF-4AEEF1890907}"/>
    <cellStyle name="Millares 3 4 2 3 6 4" xfId="7800" xr:uid="{42EB7A4B-582C-4E03-AF19-B3F608E678E6}"/>
    <cellStyle name="Millares 3 4 2 3 6 4 2" xfId="29303" xr:uid="{C1EC4CC4-C565-4D12-9C88-FB4A854A7164}"/>
    <cellStyle name="Millares 3 4 2 3 6 5" xfId="9457" xr:uid="{6B79F967-61B6-4CE3-A9FC-32A9CAF18B9E}"/>
    <cellStyle name="Millares 3 4 2 3 6 5 2" xfId="30960" xr:uid="{740B87B2-477C-4888-A076-3AA308522565}"/>
    <cellStyle name="Millares 3 4 2 3 6 6" xfId="16092" xr:uid="{305FB156-BB64-4DC5-9FD7-E6B32DDF1D54}"/>
    <cellStyle name="Millares 3 4 2 3 6 6 2" xfId="37595" xr:uid="{43E994ED-5840-44E5-A1DF-BDB9743DC2DE}"/>
    <cellStyle name="Millares 3 4 2 3 6 7" xfId="22697" xr:uid="{8E504846-09A2-4141-B48A-6E84FE3C17E0}"/>
    <cellStyle name="Millares 3 4 2 3 6 8" xfId="44200" xr:uid="{02322BB5-2064-48E2-A401-BBE6D2C178D7}"/>
    <cellStyle name="Millares 3 4 2 3 6 9" xfId="50804" xr:uid="{A472C013-665F-4EAB-9B18-3AAEBA6FA431}"/>
    <cellStyle name="Millares 3 4 2 3 7" xfId="1879" xr:uid="{5F807A1B-D66F-45CC-B9E4-311082225D1A}"/>
    <cellStyle name="Millares 3 4 2 3 7 2" xfId="10145" xr:uid="{11B114FB-4346-4916-8CF5-A2632BE38E52}"/>
    <cellStyle name="Millares 3 4 2 3 7 2 2" xfId="31648" xr:uid="{870D5AA5-4C92-4FF6-B0FD-5327A13FC941}"/>
    <cellStyle name="Millares 3 4 2 3 7 3" xfId="16780" xr:uid="{9494F253-7E84-44A5-A4CE-89D760BB9ECA}"/>
    <cellStyle name="Millares 3 4 2 3 7 3 2" xfId="38283" xr:uid="{0BD3EAED-370F-4480-B38B-C1BF089D3CA2}"/>
    <cellStyle name="Millares 3 4 2 3 7 4" xfId="23385" xr:uid="{185A90CC-8D26-4F2E-B194-5061A2DB22AA}"/>
    <cellStyle name="Millares 3 4 2 3 7 5" xfId="44888" xr:uid="{8AC86EB4-19B4-44DE-B43E-E8CA1A1FD9B7}"/>
    <cellStyle name="Millares 3 4 2 3 7 6" xfId="51492" xr:uid="{B7A05EA4-8D47-42B9-B64A-D75D632BC2DC}"/>
    <cellStyle name="Millares 3 4 2 3 8" xfId="2564" xr:uid="{BA7E19AF-1E7A-42AA-B467-BF97F3E85990}"/>
    <cellStyle name="Millares 3 4 2 3 8 2" xfId="10830" xr:uid="{0AA08E02-5CD3-4E8F-845E-1C1B35491CF6}"/>
    <cellStyle name="Millares 3 4 2 3 8 2 2" xfId="32333" xr:uid="{13E9C215-7079-4DB6-97A8-62B92D776C59}"/>
    <cellStyle name="Millares 3 4 2 3 8 3" xfId="17465" xr:uid="{96F3978C-41F7-46C8-842A-1F11D3DD1F0C}"/>
    <cellStyle name="Millares 3 4 2 3 8 3 2" xfId="38968" xr:uid="{73A48F12-F7A5-46A8-B4CE-2F0169BE89A6}"/>
    <cellStyle name="Millares 3 4 2 3 8 4" xfId="24070" xr:uid="{17A9000F-5B1C-4D65-8A54-96676F574395}"/>
    <cellStyle name="Millares 3 4 2 3 8 5" xfId="45573" xr:uid="{DD74BC1F-0458-4D4B-A7A9-F16F0C34D3B6}"/>
    <cellStyle name="Millares 3 4 2 3 8 6" xfId="52177" xr:uid="{D9BEDF6D-8589-4A3D-A89A-D1889BD81CA3}"/>
    <cellStyle name="Millares 3 4 2 3 9" xfId="3075" xr:uid="{DC55659B-F0C7-4F21-94E7-73B9A57670E0}"/>
    <cellStyle name="Millares 3 4 2 3 9 2" xfId="11341" xr:uid="{4C8BFF99-7DA3-488A-918A-919D066CEE0D}"/>
    <cellStyle name="Millares 3 4 2 3 9 2 2" xfId="32844" xr:uid="{AB7E0402-8458-42AF-B546-C6F0D8BD6929}"/>
    <cellStyle name="Millares 3 4 2 3 9 3" xfId="17976" xr:uid="{60194EE8-CB69-4658-9C9D-E83ACC4A59C0}"/>
    <cellStyle name="Millares 3 4 2 3 9 3 2" xfId="39479" xr:uid="{56125D59-2527-41F2-977E-898538FFFF4C}"/>
    <cellStyle name="Millares 3 4 2 3 9 4" xfId="24581" xr:uid="{14429F1A-69EB-49BF-BF79-D60424C8F455}"/>
    <cellStyle name="Millares 3 4 2 3 9 5" xfId="46084" xr:uid="{A9DBDA06-9C44-4DAF-A64A-E4937B91802C}"/>
    <cellStyle name="Millares 3 4 2 3 9 6" xfId="52688" xr:uid="{15F03F62-2381-4523-8AA6-09DA119BA88D}"/>
    <cellStyle name="Millares 3 4 2 4" xfId="468" xr:uid="{137150FE-28B0-4731-BC5F-130292AE584B}"/>
    <cellStyle name="Millares 3 4 2 4 10" xfId="7079" xr:uid="{A73515BC-8ADC-470E-8728-57127C63F4DE}"/>
    <cellStyle name="Millares 3 4 2 4 10 2" xfId="28582" xr:uid="{FDA7B0D2-D63A-4348-80F8-303CC7889175}"/>
    <cellStyle name="Millares 3 4 2 4 11" xfId="8735" xr:uid="{A620B1B6-7215-4A5A-A7A4-79824231AD6C}"/>
    <cellStyle name="Millares 3 4 2 4 11 2" xfId="30238" xr:uid="{CB175F5E-4344-419E-B8CD-352442F1AE4B}"/>
    <cellStyle name="Millares 3 4 2 4 12" xfId="15371" xr:uid="{880F7DF9-0683-47F3-9828-720275B33404}"/>
    <cellStyle name="Millares 3 4 2 4 12 2" xfId="36874" xr:uid="{21B9A4D4-309D-4689-B3EA-D27AF44F755E}"/>
    <cellStyle name="Millares 3 4 2 4 13" xfId="21976" xr:uid="{43DF3E2B-9815-4FD9-ABF7-4FEC2DBA265D}"/>
    <cellStyle name="Millares 3 4 2 4 14" xfId="43479" xr:uid="{84E21D9B-2A80-4FF5-840C-B285FEB7D0EF}"/>
    <cellStyle name="Millares 3 4 2 4 15" xfId="50083" xr:uid="{A5005145-BEC3-42CF-85C1-261B52E6E113}"/>
    <cellStyle name="Millares 3 4 2 4 2" xfId="750" xr:uid="{A0E89AB0-2778-45BD-B468-FAD0426235FD}"/>
    <cellStyle name="Millares 3 4 2 4 2 10" xfId="15651" xr:uid="{4CA0BA5F-1218-4BDB-AB25-E7BED90CA0E0}"/>
    <cellStyle name="Millares 3 4 2 4 2 10 2" xfId="37154" xr:uid="{E64564B8-A642-44DB-B23B-ECC24822A60D}"/>
    <cellStyle name="Millares 3 4 2 4 2 11" xfId="22256" xr:uid="{44FB93C6-A5D3-48A7-89A3-2178DF693E35}"/>
    <cellStyle name="Millares 3 4 2 4 2 12" xfId="43759" xr:uid="{C233FC04-D4DF-4D0D-A1D5-E903F96DA49E}"/>
    <cellStyle name="Millares 3 4 2 4 2 13" xfId="50363" xr:uid="{05A96A05-70E3-4F07-BC7E-12A585345208}"/>
    <cellStyle name="Millares 3 4 2 4 2 2" xfId="1696" xr:uid="{87D9AD02-FAE0-407B-B4F2-D697FB6902D7}"/>
    <cellStyle name="Millares 3 4 2 4 2 2 2" xfId="4525" xr:uid="{9EEDE38F-6B9C-40F5-9F89-3AE54C2146AD}"/>
    <cellStyle name="Millares 3 4 2 4 2 2 2 2" xfId="12791" xr:uid="{F7949514-287A-479F-B539-B24385900112}"/>
    <cellStyle name="Millares 3 4 2 4 2 2 2 2 2" xfId="34294" xr:uid="{478A31E1-F9BB-4A73-AF2B-39849CDE63C5}"/>
    <cellStyle name="Millares 3 4 2 4 2 2 2 3" xfId="19426" xr:uid="{4FC57A64-0998-45DF-8D8A-5EF81FF578DA}"/>
    <cellStyle name="Millares 3 4 2 4 2 2 2 3 2" xfId="40929" xr:uid="{FA218C28-8A10-4F2E-9294-74D71380629B}"/>
    <cellStyle name="Millares 3 4 2 4 2 2 2 4" xfId="26031" xr:uid="{5B42C18E-2037-4949-8F13-8DBB6EB1D927}"/>
    <cellStyle name="Millares 3 4 2 4 2 2 2 5" xfId="47534" xr:uid="{D0F479EE-BB03-4967-A070-489BD8329CEE}"/>
    <cellStyle name="Millares 3 4 2 4 2 2 2 6" xfId="54138" xr:uid="{C4B61094-A711-4159-8824-A815C825E0E7}"/>
    <cellStyle name="Millares 3 4 2 4 2 2 3" xfId="6664" xr:uid="{25979775-7787-4C94-B6BB-27A0B220109D}"/>
    <cellStyle name="Millares 3 4 2 4 2 2 3 2" xfId="14930" xr:uid="{792E292D-F37B-41D8-9487-32D0AD01D119}"/>
    <cellStyle name="Millares 3 4 2 4 2 2 3 2 2" xfId="36433" xr:uid="{84F33315-8909-43DC-BED4-26D9B1C81822}"/>
    <cellStyle name="Millares 3 4 2 4 2 2 3 3" xfId="21565" xr:uid="{2578D4B6-B2FC-4F06-83B8-4956117F8A2A}"/>
    <cellStyle name="Millares 3 4 2 4 2 2 3 3 2" xfId="43068" xr:uid="{52A916EA-A966-4E8B-88BE-20ED6FF18AF9}"/>
    <cellStyle name="Millares 3 4 2 4 2 2 3 4" xfId="28170" xr:uid="{8EC1E6D3-7A35-4967-A4F9-58594604E2BB}"/>
    <cellStyle name="Millares 3 4 2 4 2 2 3 5" xfId="49673" xr:uid="{E0E39929-2869-420B-8A63-E6DEAAA31332}"/>
    <cellStyle name="Millares 3 4 2 4 2 2 3 6" xfId="56277" xr:uid="{53525BA9-0942-4738-955D-BDA2DF6148FD}"/>
    <cellStyle name="Millares 3 4 2 4 2 2 4" xfId="8305" xr:uid="{932C8B95-EC60-4D97-BAA4-447210E57DB6}"/>
    <cellStyle name="Millares 3 4 2 4 2 2 4 2" xfId="29808" xr:uid="{4B400F93-5B26-4C95-8D76-D0546106879B}"/>
    <cellStyle name="Millares 3 4 2 4 2 2 5" xfId="9962" xr:uid="{84963EF3-DCD0-4FE5-AFC2-623682A1B785}"/>
    <cellStyle name="Millares 3 4 2 4 2 2 5 2" xfId="31465" xr:uid="{C94DE385-88F0-4D6E-A1BC-A978FB31E2CA}"/>
    <cellStyle name="Millares 3 4 2 4 2 2 6" xfId="16597" xr:uid="{B8F04DFD-A952-4B58-B967-016515833202}"/>
    <cellStyle name="Millares 3 4 2 4 2 2 6 2" xfId="38100" xr:uid="{FE68DC7E-8A74-4FBC-854E-9ECA98014B25}"/>
    <cellStyle name="Millares 3 4 2 4 2 2 7" xfId="23202" xr:uid="{D864BF9C-7746-4457-8E87-F1ADA8AAB473}"/>
    <cellStyle name="Millares 3 4 2 4 2 2 8" xfId="44705" xr:uid="{51CBA4EB-5E6E-4E0A-BF57-AE7F61B3135C}"/>
    <cellStyle name="Millares 3 4 2 4 2 2 9" xfId="51309" xr:uid="{EC6AECA8-9947-4F41-A558-9C3D81CB9188}"/>
    <cellStyle name="Millares 3 4 2 4 2 3" xfId="2383" xr:uid="{BFB9C5FC-EF94-49EA-BAD8-43DF2ECC01B9}"/>
    <cellStyle name="Millares 3 4 2 4 2 3 2" xfId="10649" xr:uid="{6BEDC5BC-2351-4991-AC52-1AF728D146D7}"/>
    <cellStyle name="Millares 3 4 2 4 2 3 2 2" xfId="32152" xr:uid="{313B87C7-7525-429B-B678-AC0CF3358CF5}"/>
    <cellStyle name="Millares 3 4 2 4 2 3 3" xfId="17284" xr:uid="{6A7B1B23-B0AF-4DF5-BA04-357CCF8FDB59}"/>
    <cellStyle name="Millares 3 4 2 4 2 3 3 2" xfId="38787" xr:uid="{B57F2576-E5A7-4F73-A491-30F62A6F127A}"/>
    <cellStyle name="Millares 3 4 2 4 2 3 4" xfId="23889" xr:uid="{F259200A-4549-47B0-887F-881CC806D667}"/>
    <cellStyle name="Millares 3 4 2 4 2 3 5" xfId="45392" xr:uid="{8C8CC8D7-5695-4443-9E3C-B3A1F7CFAF01}"/>
    <cellStyle name="Millares 3 4 2 4 2 3 6" xfId="51996" xr:uid="{571EA839-35DD-45B1-86CD-1F9C0407D407}"/>
    <cellStyle name="Millares 3 4 2 4 2 4" xfId="2900" xr:uid="{566E7AA1-86B0-4DAD-9AD8-3B1A1F4F5717}"/>
    <cellStyle name="Millares 3 4 2 4 2 4 2" xfId="11166" xr:uid="{CB2F4C06-54A6-4DBF-A68D-8710D6C2F650}"/>
    <cellStyle name="Millares 3 4 2 4 2 4 2 2" xfId="32669" xr:uid="{F41A58BE-9593-4716-9189-136C9492A4B9}"/>
    <cellStyle name="Millares 3 4 2 4 2 4 3" xfId="17801" xr:uid="{DB06DE91-8DD3-4CEE-859A-761BC151D42E}"/>
    <cellStyle name="Millares 3 4 2 4 2 4 3 2" xfId="39304" xr:uid="{3C26E04A-AFF6-403D-873E-95631982810A}"/>
    <cellStyle name="Millares 3 4 2 4 2 4 4" xfId="24406" xr:uid="{2596C901-AECA-4E82-910B-8A119F386AED}"/>
    <cellStyle name="Millares 3 4 2 4 2 4 5" xfId="45909" xr:uid="{C138A8A4-2120-4578-B56C-6214584BAC84}"/>
    <cellStyle name="Millares 3 4 2 4 2 4 6" xfId="52513" xr:uid="{EF57FDFA-38DD-429D-A693-E507E3EC16F9}"/>
    <cellStyle name="Millares 3 4 2 4 2 5" xfId="3579" xr:uid="{519A8022-4135-43F1-A5CF-07C12802ED49}"/>
    <cellStyle name="Millares 3 4 2 4 2 5 2" xfId="11845" xr:uid="{47DEBD25-D8FB-4CFE-8ED4-9E1546C69276}"/>
    <cellStyle name="Millares 3 4 2 4 2 5 2 2" xfId="33348" xr:uid="{A1C96D90-E3A8-4EA1-A013-D53FECC714D6}"/>
    <cellStyle name="Millares 3 4 2 4 2 5 3" xfId="18480" xr:uid="{C5AF9783-A666-4D97-ABF3-E348655989E7}"/>
    <cellStyle name="Millares 3 4 2 4 2 5 3 2" xfId="39983" xr:uid="{34CAE022-F36C-44DB-B9B4-800ED79BF527}"/>
    <cellStyle name="Millares 3 4 2 4 2 5 4" xfId="25085" xr:uid="{5F10278B-95F6-436F-A7FF-B41B0B6D289E}"/>
    <cellStyle name="Millares 3 4 2 4 2 5 5" xfId="46588" xr:uid="{DB8D38FB-8E35-4597-86E1-5C789C9ECE99}"/>
    <cellStyle name="Millares 3 4 2 4 2 5 6" xfId="53192" xr:uid="{2F7B71A4-DBC9-4D9B-8FC5-F343533C5483}"/>
    <cellStyle name="Millares 3 4 2 4 2 6" xfId="5044" xr:uid="{E4AFCE7A-E363-484F-A108-DE217CEB787C}"/>
    <cellStyle name="Millares 3 4 2 4 2 6 2" xfId="13310" xr:uid="{2DADF36E-771A-4E06-BC90-4F88BDB17206}"/>
    <cellStyle name="Millares 3 4 2 4 2 6 2 2" xfId="34813" xr:uid="{309971C6-2477-4E11-A60E-4871213CF480}"/>
    <cellStyle name="Millares 3 4 2 4 2 6 3" xfId="19945" xr:uid="{B80DFF00-F377-4037-A45A-13E22F1FC5F9}"/>
    <cellStyle name="Millares 3 4 2 4 2 6 3 2" xfId="41448" xr:uid="{E9419214-BC5F-4C0F-A1CD-6B1CBD338990}"/>
    <cellStyle name="Millares 3 4 2 4 2 6 4" xfId="26550" xr:uid="{443B8BAF-6BAB-4B62-8070-75FF59CC9293}"/>
    <cellStyle name="Millares 3 4 2 4 2 6 5" xfId="48053" xr:uid="{A10E8598-1E15-40AA-8D7B-9669BC0DB510}"/>
    <cellStyle name="Millares 3 4 2 4 2 6 6" xfId="54657" xr:uid="{3EC51956-B74F-4FC9-94ED-769E5F6BC7DE}"/>
    <cellStyle name="Millares 3 4 2 4 2 7" xfId="5718" xr:uid="{A008ED94-3FBA-4DA7-9839-69F512785C66}"/>
    <cellStyle name="Millares 3 4 2 4 2 7 2" xfId="13984" xr:uid="{9EFBD9E4-AA46-450D-9761-5F81A510BD3F}"/>
    <cellStyle name="Millares 3 4 2 4 2 7 2 2" xfId="35487" xr:uid="{F037969B-2DFA-4415-95E8-2849B0AF1188}"/>
    <cellStyle name="Millares 3 4 2 4 2 7 3" xfId="20619" xr:uid="{6199E6C6-325F-4B47-8833-619A6D83CADB}"/>
    <cellStyle name="Millares 3 4 2 4 2 7 3 2" xfId="42122" xr:uid="{5FAFF92E-FF6A-478F-8A78-A7BCD99AF3E0}"/>
    <cellStyle name="Millares 3 4 2 4 2 7 4" xfId="27224" xr:uid="{7EB20FF8-5413-493D-AE6D-4D8B0D83AED9}"/>
    <cellStyle name="Millares 3 4 2 4 2 7 5" xfId="48727" xr:uid="{CC7E2D1D-D521-4460-9AA5-72D46D1F7373}"/>
    <cellStyle name="Millares 3 4 2 4 2 7 6" xfId="55331" xr:uid="{6AAE2E05-92E2-4441-B1CC-8468A75B28B3}"/>
    <cellStyle name="Millares 3 4 2 4 2 8" xfId="7359" xr:uid="{C7690C06-733F-45DC-8E5F-40D12F559D4D}"/>
    <cellStyle name="Millares 3 4 2 4 2 8 2" xfId="28862" xr:uid="{61B7A9D3-C465-4F3D-A5CB-74FF43F24CA2}"/>
    <cellStyle name="Millares 3 4 2 4 2 9" xfId="9016" xr:uid="{6F4C380D-ED3C-4942-9D21-AD3CF4441550}"/>
    <cellStyle name="Millares 3 4 2 4 2 9 2" xfId="30519" xr:uid="{8BC01BA3-D96C-44D3-8672-0AD074A0C4AC}"/>
    <cellStyle name="Millares 3 4 2 4 3" xfId="1020" xr:uid="{4C8A2E52-4682-4124-8E5A-0107983173B9}"/>
    <cellStyle name="Millares 3 4 2 4 3 2" xfId="3849" xr:uid="{B33689D4-1C50-4EAD-8751-A9F961D63A71}"/>
    <cellStyle name="Millares 3 4 2 4 3 2 2" xfId="12115" xr:uid="{1173C0C6-2A76-4919-BEB1-021FAEEB5DAA}"/>
    <cellStyle name="Millares 3 4 2 4 3 2 2 2" xfId="33618" xr:uid="{F8E136EE-91D2-407E-B019-55F92B453C16}"/>
    <cellStyle name="Millares 3 4 2 4 3 2 3" xfId="18750" xr:uid="{E4F66D88-585A-407B-9D0E-88EB1FF96319}"/>
    <cellStyle name="Millares 3 4 2 4 3 2 3 2" xfId="40253" xr:uid="{7DE418F8-DDCF-4415-99B9-540361CCF488}"/>
    <cellStyle name="Millares 3 4 2 4 3 2 4" xfId="25355" xr:uid="{050B6FC9-8D9F-4B28-A3AF-5182534EA28A}"/>
    <cellStyle name="Millares 3 4 2 4 3 2 5" xfId="46858" xr:uid="{70FFC184-E3BB-4E15-9F35-2EB1F8366263}"/>
    <cellStyle name="Millares 3 4 2 4 3 2 6" xfId="53462" xr:uid="{BD10170F-08F7-4128-AB52-5A9D805990F7}"/>
    <cellStyle name="Millares 3 4 2 4 3 3" xfId="5988" xr:uid="{96B8840C-5D40-4CAF-B45F-7BAC68D21165}"/>
    <cellStyle name="Millares 3 4 2 4 3 3 2" xfId="14254" xr:uid="{BBD132A4-426B-4B2D-BEA0-928F3922D45E}"/>
    <cellStyle name="Millares 3 4 2 4 3 3 2 2" xfId="35757" xr:uid="{213E96F2-85AF-40A9-B0B2-73F3652CE8FD}"/>
    <cellStyle name="Millares 3 4 2 4 3 3 3" xfId="20889" xr:uid="{B99D3772-9561-4685-B6F8-690F41B6B6DA}"/>
    <cellStyle name="Millares 3 4 2 4 3 3 3 2" xfId="42392" xr:uid="{FC06F18D-6C46-4C10-B858-B031CCA2ACC8}"/>
    <cellStyle name="Millares 3 4 2 4 3 3 4" xfId="27494" xr:uid="{94853F75-9286-4AEF-A0B4-D83981E20B18}"/>
    <cellStyle name="Millares 3 4 2 4 3 3 5" xfId="48997" xr:uid="{D8948872-6B47-4FB0-A494-289C2ECCC135}"/>
    <cellStyle name="Millares 3 4 2 4 3 3 6" xfId="55601" xr:uid="{B18DE2D6-AA0C-435D-AFE5-A139657C6ADE}"/>
    <cellStyle name="Millares 3 4 2 4 3 4" xfId="7629" xr:uid="{4CCC6BA3-DB66-497B-AAE7-D9DF5B1A3959}"/>
    <cellStyle name="Millares 3 4 2 4 3 4 2" xfId="29132" xr:uid="{483DB292-C9FE-4951-AAAD-A5833872300E}"/>
    <cellStyle name="Millares 3 4 2 4 3 5" xfId="9286" xr:uid="{D6DA48B3-ADF9-4381-B153-90FFB5254095}"/>
    <cellStyle name="Millares 3 4 2 4 3 5 2" xfId="30789" xr:uid="{A1613A65-B651-4ACD-A4EC-A6AF9CE0A05D}"/>
    <cellStyle name="Millares 3 4 2 4 3 6" xfId="15921" xr:uid="{842A588D-4DC6-4C5F-B012-42F6F53063E5}"/>
    <cellStyle name="Millares 3 4 2 4 3 6 2" xfId="37424" xr:uid="{71F8E6A3-53B3-4E09-B7A2-DEC943887E68}"/>
    <cellStyle name="Millares 3 4 2 4 3 7" xfId="22526" xr:uid="{F5FC4BEF-7291-4D4D-A35A-70A6CFA0940C}"/>
    <cellStyle name="Millares 3 4 2 4 3 8" xfId="44029" xr:uid="{309482FE-C3DB-4D3F-B8C8-467341FF01F3}"/>
    <cellStyle name="Millares 3 4 2 4 3 9" xfId="50633" xr:uid="{8EB3B0EA-3A20-4B98-B15F-9D3FD3B721C9}"/>
    <cellStyle name="Millares 3 4 2 4 4" xfId="1416" xr:uid="{F1937114-F847-4E64-B255-9400BCD40B63}"/>
    <cellStyle name="Millares 3 4 2 4 4 2" xfId="4245" xr:uid="{25559F7C-A21D-4DD7-8D76-5644237F15F7}"/>
    <cellStyle name="Millares 3 4 2 4 4 2 2" xfId="12511" xr:uid="{D1187CFB-E31D-4BE5-B5F8-4F16405FF10A}"/>
    <cellStyle name="Millares 3 4 2 4 4 2 2 2" xfId="34014" xr:uid="{FAA619EB-97E7-456D-B62D-A2051566CE6A}"/>
    <cellStyle name="Millares 3 4 2 4 4 2 3" xfId="19146" xr:uid="{6FA31D23-BCCE-4D55-934D-784C978CB547}"/>
    <cellStyle name="Millares 3 4 2 4 4 2 3 2" xfId="40649" xr:uid="{D5A2CE7E-5B45-4207-93E6-7B2BB3A4F264}"/>
    <cellStyle name="Millares 3 4 2 4 4 2 4" xfId="25751" xr:uid="{2B187140-9B87-4991-9F45-5D053019C97F}"/>
    <cellStyle name="Millares 3 4 2 4 4 2 5" xfId="47254" xr:uid="{07AD5E33-6B5B-4737-95B2-913E2E38F6C8}"/>
    <cellStyle name="Millares 3 4 2 4 4 2 6" xfId="53858" xr:uid="{4F4605B1-B698-431B-AD86-EE539C245B3E}"/>
    <cellStyle name="Millares 3 4 2 4 4 3" xfId="6384" xr:uid="{74232B27-8EB1-4767-B8E0-0B08D5DD6C99}"/>
    <cellStyle name="Millares 3 4 2 4 4 3 2" xfId="14650" xr:uid="{2C96ECEA-0A4F-48B8-978F-FAFAB5433BE8}"/>
    <cellStyle name="Millares 3 4 2 4 4 3 2 2" xfId="36153" xr:uid="{F0EC9A42-70D7-4B6D-8613-265662581210}"/>
    <cellStyle name="Millares 3 4 2 4 4 3 3" xfId="21285" xr:uid="{A7BFC47E-04D0-48CA-8538-6C7D19D95D9F}"/>
    <cellStyle name="Millares 3 4 2 4 4 3 3 2" xfId="42788" xr:uid="{7CF8CC0E-78AD-46AD-96D7-7AE93B45D510}"/>
    <cellStyle name="Millares 3 4 2 4 4 3 4" xfId="27890" xr:uid="{894717E8-C537-4A72-A957-26D004D4C667}"/>
    <cellStyle name="Millares 3 4 2 4 4 3 5" xfId="49393" xr:uid="{E12694F5-3443-490B-9A9D-A4267F521572}"/>
    <cellStyle name="Millares 3 4 2 4 4 3 6" xfId="55997" xr:uid="{452DA92A-8CF5-4352-A0CA-91B67C208A10}"/>
    <cellStyle name="Millares 3 4 2 4 4 4" xfId="8025" xr:uid="{49460206-4E5B-4680-ABDF-15E536D35A67}"/>
    <cellStyle name="Millares 3 4 2 4 4 4 2" xfId="29528" xr:uid="{499C16EE-EE68-4088-A283-5EED345909D9}"/>
    <cellStyle name="Millares 3 4 2 4 4 5" xfId="9682" xr:uid="{2DD4986D-5047-4C16-A65A-E18E6DC04E3D}"/>
    <cellStyle name="Millares 3 4 2 4 4 5 2" xfId="31185" xr:uid="{614C9937-C478-4803-BB00-FFBBA0F31917}"/>
    <cellStyle name="Millares 3 4 2 4 4 6" xfId="16317" xr:uid="{C232C8EC-9489-4919-9C05-ED07AAF66DBF}"/>
    <cellStyle name="Millares 3 4 2 4 4 6 2" xfId="37820" xr:uid="{DB72C73A-47E6-40C4-8E37-9A128CD7CDD0}"/>
    <cellStyle name="Millares 3 4 2 4 4 7" xfId="22922" xr:uid="{86E21193-C195-4743-A9B2-127DE5B2DFE4}"/>
    <cellStyle name="Millares 3 4 2 4 4 8" xfId="44425" xr:uid="{6163A5A4-3DBA-4FFB-80D2-B043053B57CD}"/>
    <cellStyle name="Millares 3 4 2 4 4 9" xfId="51029" xr:uid="{D260146F-9DDA-4935-9D00-86A2192FACB5}"/>
    <cellStyle name="Millares 3 4 2 4 5" xfId="2103" xr:uid="{056402DF-5038-43D9-8303-CB250931221C}"/>
    <cellStyle name="Millares 3 4 2 4 5 2" xfId="10369" xr:uid="{958084F2-75EC-40BA-BE23-C1524E092BFC}"/>
    <cellStyle name="Millares 3 4 2 4 5 2 2" xfId="31872" xr:uid="{0630701A-7300-4E2C-AD1A-B47712E3AA28}"/>
    <cellStyle name="Millares 3 4 2 4 5 3" xfId="17004" xr:uid="{47E54359-CEEA-4B64-8E6D-44F851F61C84}"/>
    <cellStyle name="Millares 3 4 2 4 5 3 2" xfId="38507" xr:uid="{19D06E8F-A905-4155-946D-C9432258009E}"/>
    <cellStyle name="Millares 3 4 2 4 5 4" xfId="23609" xr:uid="{B7ACB3E0-8A32-4851-9713-A59190BD15B6}"/>
    <cellStyle name="Millares 3 4 2 4 5 5" xfId="45112" xr:uid="{53A08AAB-89C2-42CF-B9E7-7EBC50E56D3F}"/>
    <cellStyle name="Millares 3 4 2 4 5 6" xfId="51716" xr:uid="{846E7680-4DF1-4331-A631-ED74CC7AE4E0}"/>
    <cellStyle name="Millares 3 4 2 4 6" xfId="2651" xr:uid="{4D048F1F-BD38-493C-A166-0E7AD416EA1B}"/>
    <cellStyle name="Millares 3 4 2 4 6 2" xfId="10917" xr:uid="{152DCE6D-ACBE-422C-9822-EF354F1E63B4}"/>
    <cellStyle name="Millares 3 4 2 4 6 2 2" xfId="32420" xr:uid="{0F2F3A7F-1438-40A2-AE5A-54634D523180}"/>
    <cellStyle name="Millares 3 4 2 4 6 3" xfId="17552" xr:uid="{22B6F50E-EF7D-4391-BD16-EE3382DE6ED8}"/>
    <cellStyle name="Millares 3 4 2 4 6 3 2" xfId="39055" xr:uid="{BC434FF4-7310-45B8-BD7D-B058011CCF1A}"/>
    <cellStyle name="Millares 3 4 2 4 6 4" xfId="24157" xr:uid="{82715E41-4212-4432-BDDE-EEE18691AB53}"/>
    <cellStyle name="Millares 3 4 2 4 6 5" xfId="45660" xr:uid="{46CA62C0-7782-41F5-8048-85E8671670B0}"/>
    <cellStyle name="Millares 3 4 2 4 6 6" xfId="52264" xr:uid="{06F3E3A5-0CBB-456F-8944-FAB746FA894F}"/>
    <cellStyle name="Millares 3 4 2 4 7" xfId="3299" xr:uid="{8C3CAF25-50A7-4221-8C3B-957E65008A16}"/>
    <cellStyle name="Millares 3 4 2 4 7 2" xfId="11565" xr:uid="{848551A8-D103-40F8-97BF-6327805ED1FC}"/>
    <cellStyle name="Millares 3 4 2 4 7 2 2" xfId="33068" xr:uid="{837D3C59-8AEA-4C5C-AFB6-4026588C3A57}"/>
    <cellStyle name="Millares 3 4 2 4 7 3" xfId="18200" xr:uid="{CC2C4BE8-0279-4179-8CEB-D762BD4ED7D0}"/>
    <cellStyle name="Millares 3 4 2 4 7 3 2" xfId="39703" xr:uid="{2C802EDA-38A5-42B5-98FF-61E34915B983}"/>
    <cellStyle name="Millares 3 4 2 4 7 4" xfId="24805" xr:uid="{B8433AA0-5AF7-4078-9E83-9E9607F11A4C}"/>
    <cellStyle name="Millares 3 4 2 4 7 5" xfId="46308" xr:uid="{3EF0B971-A90C-46FF-B453-7B75E63DE9F5}"/>
    <cellStyle name="Millares 3 4 2 4 7 6" xfId="52912" xr:uid="{49240957-AB0D-4364-880E-63EA295FCE34}"/>
    <cellStyle name="Millares 3 4 2 4 8" xfId="4795" xr:uid="{7D22A457-3893-458A-B4E6-260F59D56EEE}"/>
    <cellStyle name="Millares 3 4 2 4 8 2" xfId="13061" xr:uid="{65C32454-96F0-4C43-8172-9AB71662A531}"/>
    <cellStyle name="Millares 3 4 2 4 8 2 2" xfId="34564" xr:uid="{DF9752EB-5B38-4860-B984-2944E3C74443}"/>
    <cellStyle name="Millares 3 4 2 4 8 3" xfId="19696" xr:uid="{BE4D0949-D8B3-4BD1-857C-2686BBFA364A}"/>
    <cellStyle name="Millares 3 4 2 4 8 3 2" xfId="41199" xr:uid="{D417E2C6-18E7-45D9-8FFE-C4B6227D2281}"/>
    <cellStyle name="Millares 3 4 2 4 8 4" xfId="26301" xr:uid="{B58D27E7-EE2E-4075-A2C5-A85B08B3EBB1}"/>
    <cellStyle name="Millares 3 4 2 4 8 5" xfId="47804" xr:uid="{F3825BD1-0A6C-46D3-AC8A-592E568CA32C}"/>
    <cellStyle name="Millares 3 4 2 4 8 6" xfId="54408" xr:uid="{E977EFF3-D97B-4C86-9BD8-115D6FC57741}"/>
    <cellStyle name="Millares 3 4 2 4 9" xfId="5438" xr:uid="{F1140EDC-6AB6-4346-8B1E-8110F6BCC26A}"/>
    <cellStyle name="Millares 3 4 2 4 9 2" xfId="13704" xr:uid="{F6FB1743-3158-46B8-A20E-38BC85A6E12E}"/>
    <cellStyle name="Millares 3 4 2 4 9 2 2" xfId="35207" xr:uid="{AAECA5F3-9CC7-4E09-9981-40E7D61665F9}"/>
    <cellStyle name="Millares 3 4 2 4 9 3" xfId="20339" xr:uid="{F34D2CA7-37ED-4C1D-A5F6-CF0AC7AE059B}"/>
    <cellStyle name="Millares 3 4 2 4 9 3 2" xfId="41842" xr:uid="{14E60E68-2149-44D3-AA5A-6D7AC0A5B8E1}"/>
    <cellStyle name="Millares 3 4 2 4 9 4" xfId="26944" xr:uid="{EF30A2E0-95AC-4C0B-BD23-F0C87DE96B47}"/>
    <cellStyle name="Millares 3 4 2 4 9 5" xfId="48447" xr:uid="{73B29956-A54F-4F71-A4CF-3A885082A6C0}"/>
    <cellStyle name="Millares 3 4 2 4 9 6" xfId="55051" xr:uid="{741934FE-FA18-4752-8C6D-1BE14485B288}"/>
    <cellStyle name="Millares 3 4 2 5" xfId="341" xr:uid="{5B968273-A804-4BE2-B6B9-6E87D8B9C074}"/>
    <cellStyle name="Millares 3 4 2 5 10" xfId="15244" xr:uid="{7E621D8C-A516-4875-8F8B-C2658FE1C612}"/>
    <cellStyle name="Millares 3 4 2 5 10 2" xfId="36747" xr:uid="{306C2D2E-03D8-4341-A29F-CA9BCB945D6A}"/>
    <cellStyle name="Millares 3 4 2 5 11" xfId="21849" xr:uid="{CB1EB8A6-30B7-4BB7-A91D-2B39CAE33D6F}"/>
    <cellStyle name="Millares 3 4 2 5 12" xfId="43352" xr:uid="{91B3364A-2502-4B6C-822C-68C6D40471F4}"/>
    <cellStyle name="Millares 3 4 2 5 13" xfId="49956" xr:uid="{57049AC9-D931-46CE-8FE9-2D57AD80A316}"/>
    <cellStyle name="Millares 3 4 2 5 2" xfId="1289" xr:uid="{41498FFD-8AEF-4B95-8118-DA1308FA915F}"/>
    <cellStyle name="Millares 3 4 2 5 2 2" xfId="4118" xr:uid="{44E8DA18-424E-4ACB-BCA8-B76B94650BDB}"/>
    <cellStyle name="Millares 3 4 2 5 2 2 2" xfId="12384" xr:uid="{46C2ABFD-5B41-4B94-AC4E-0428544645BE}"/>
    <cellStyle name="Millares 3 4 2 5 2 2 2 2" xfId="33887" xr:uid="{7C03B0D8-D7DF-497A-8D22-A893312CFECD}"/>
    <cellStyle name="Millares 3 4 2 5 2 2 3" xfId="19019" xr:uid="{D08A4E5B-DE5D-4F24-ADA0-11BA152D3143}"/>
    <cellStyle name="Millares 3 4 2 5 2 2 3 2" xfId="40522" xr:uid="{FA084099-F415-4940-807E-72C52E2B1FC4}"/>
    <cellStyle name="Millares 3 4 2 5 2 2 4" xfId="25624" xr:uid="{CF5AC879-2BC1-4C96-9D67-23D9F73791DB}"/>
    <cellStyle name="Millares 3 4 2 5 2 2 5" xfId="47127" xr:uid="{E333C072-9A30-4811-9A8C-4836821F7560}"/>
    <cellStyle name="Millares 3 4 2 5 2 2 6" xfId="53731" xr:uid="{9B8F1523-7EF6-4153-8EAF-353621BE97E0}"/>
    <cellStyle name="Millares 3 4 2 5 2 3" xfId="6257" xr:uid="{285646C6-B51C-485F-9C7D-764AA777753C}"/>
    <cellStyle name="Millares 3 4 2 5 2 3 2" xfId="14523" xr:uid="{EE169540-F379-4FF5-878F-7C3F629CFACF}"/>
    <cellStyle name="Millares 3 4 2 5 2 3 2 2" xfId="36026" xr:uid="{6C45DE8A-B86C-4B6B-83D1-36922C7F1D50}"/>
    <cellStyle name="Millares 3 4 2 5 2 3 3" xfId="21158" xr:uid="{2030C5F2-1ABC-4C01-A428-71CBC0AB578A}"/>
    <cellStyle name="Millares 3 4 2 5 2 3 3 2" xfId="42661" xr:uid="{D01EB7D5-C040-4CB7-8A0F-8F1355524F72}"/>
    <cellStyle name="Millares 3 4 2 5 2 3 4" xfId="27763" xr:uid="{BDCB95C1-89E2-40D6-9DE4-1FB353CE631D}"/>
    <cellStyle name="Millares 3 4 2 5 2 3 5" xfId="49266" xr:uid="{F4C317DF-8B3D-4F70-930B-D2D9AA993DD8}"/>
    <cellStyle name="Millares 3 4 2 5 2 3 6" xfId="55870" xr:uid="{FD6851AD-7278-4D20-A4C6-F09BF9B3C98F}"/>
    <cellStyle name="Millares 3 4 2 5 2 4" xfId="7898" xr:uid="{06B9E083-EA0D-407F-9BC8-0A2E712B3DD3}"/>
    <cellStyle name="Millares 3 4 2 5 2 4 2" xfId="29401" xr:uid="{72D6DBBE-C52B-4334-898E-E932741D84CF}"/>
    <cellStyle name="Millares 3 4 2 5 2 5" xfId="9555" xr:uid="{67E46310-A5F1-4D90-A57A-498322306386}"/>
    <cellStyle name="Millares 3 4 2 5 2 5 2" xfId="31058" xr:uid="{7A06B51F-37BE-4E8D-9177-D2CF9678D8C9}"/>
    <cellStyle name="Millares 3 4 2 5 2 6" xfId="16190" xr:uid="{D68947AD-8828-4613-BB8C-8147D7DFB648}"/>
    <cellStyle name="Millares 3 4 2 5 2 6 2" xfId="37693" xr:uid="{F7AED177-FDFD-48DA-A9E2-E3DE8B63CD90}"/>
    <cellStyle name="Millares 3 4 2 5 2 7" xfId="22795" xr:uid="{EA7693F7-FBDD-463C-8961-9B90C9CAF1F6}"/>
    <cellStyle name="Millares 3 4 2 5 2 8" xfId="44298" xr:uid="{0E8C0B0A-5ED9-4CBB-BD5C-F3C181760404}"/>
    <cellStyle name="Millares 3 4 2 5 2 9" xfId="50902" xr:uid="{A100E772-271A-4026-894C-B64C3E56C89B}"/>
    <cellStyle name="Millares 3 4 2 5 3" xfId="1976" xr:uid="{0052347C-CB43-4691-A41D-AB23C7124950}"/>
    <cellStyle name="Millares 3 4 2 5 3 2" xfId="10242" xr:uid="{D6C2DAF7-8846-4DFE-9765-630EFF2C2357}"/>
    <cellStyle name="Millares 3 4 2 5 3 2 2" xfId="31745" xr:uid="{DEF19F8A-9229-4730-AE5A-04A20511C230}"/>
    <cellStyle name="Millares 3 4 2 5 3 3" xfId="16877" xr:uid="{AC74B46A-9AE0-40FF-8054-26983967C24D}"/>
    <cellStyle name="Millares 3 4 2 5 3 3 2" xfId="38380" xr:uid="{BD15336B-4696-4849-BC51-30F8E858827F}"/>
    <cellStyle name="Millares 3 4 2 5 3 4" xfId="23482" xr:uid="{1CA921D2-CE50-4ED9-A41A-189957B6BB70}"/>
    <cellStyle name="Millares 3 4 2 5 3 5" xfId="44985" xr:uid="{FF6CA1A4-D984-4FF5-BD95-24ADF975F630}"/>
    <cellStyle name="Millares 3 4 2 5 3 6" xfId="51589" xr:uid="{5A64DFC0-95C0-4F94-9C50-8B7BC9615A79}"/>
    <cellStyle name="Millares 3 4 2 5 4" xfId="2775" xr:uid="{5BF926E4-6C85-4100-81FB-C929C2C155E8}"/>
    <cellStyle name="Millares 3 4 2 5 4 2" xfId="11041" xr:uid="{00B75598-B91E-4CE1-8193-D4F39D0D5397}"/>
    <cellStyle name="Millares 3 4 2 5 4 2 2" xfId="32544" xr:uid="{7DEB3D3E-5E45-478E-8900-12371259B5A7}"/>
    <cellStyle name="Millares 3 4 2 5 4 3" xfId="17676" xr:uid="{AC07269E-9B92-42F5-A26E-9A696467DCD9}"/>
    <cellStyle name="Millares 3 4 2 5 4 3 2" xfId="39179" xr:uid="{15133630-FEEA-4E86-98E9-021435C5D7AB}"/>
    <cellStyle name="Millares 3 4 2 5 4 4" xfId="24281" xr:uid="{1619851D-E9D4-421E-88BF-8F719B8C6ABD}"/>
    <cellStyle name="Millares 3 4 2 5 4 5" xfId="45784" xr:uid="{6F484C7A-5151-462A-A850-04C2602E2681}"/>
    <cellStyle name="Millares 3 4 2 5 4 6" xfId="52388" xr:uid="{CD7DA6E0-AF26-45E8-86B6-9CEF74659A6F}"/>
    <cellStyle name="Millares 3 4 2 5 5" xfId="3172" xr:uid="{3FA6578D-42C0-4A4D-89AB-DF6B2A85B975}"/>
    <cellStyle name="Millares 3 4 2 5 5 2" xfId="11438" xr:uid="{0AE9391D-BACE-4882-9482-F52032860DB8}"/>
    <cellStyle name="Millares 3 4 2 5 5 2 2" xfId="32941" xr:uid="{256BB5BD-8006-4CAA-8EFB-D06DD24B4768}"/>
    <cellStyle name="Millares 3 4 2 5 5 3" xfId="18073" xr:uid="{81138EE2-FCDE-4D66-B83C-4C2CAAC5D27F}"/>
    <cellStyle name="Millares 3 4 2 5 5 3 2" xfId="39576" xr:uid="{89985C71-64CB-4F2E-AD24-082CAAAB089F}"/>
    <cellStyle name="Millares 3 4 2 5 5 4" xfId="24678" xr:uid="{089CC0F6-068D-4F08-9A29-8364E7EECA9B}"/>
    <cellStyle name="Millares 3 4 2 5 5 5" xfId="46181" xr:uid="{0B96901D-88BF-4B2F-AE8D-2FCC3FEC9F50}"/>
    <cellStyle name="Millares 3 4 2 5 5 6" xfId="52785" xr:uid="{85B5CC3A-F6C2-42BC-BA13-89CB658F113A}"/>
    <cellStyle name="Millares 3 4 2 5 6" xfId="4919" xr:uid="{30C3C99B-2DC6-4002-B505-31D02E49CA3C}"/>
    <cellStyle name="Millares 3 4 2 5 6 2" xfId="13185" xr:uid="{7C7AF90D-9E83-462F-A02B-62C363AA6531}"/>
    <cellStyle name="Millares 3 4 2 5 6 2 2" xfId="34688" xr:uid="{A46EEC1A-D1A4-4EC1-9957-264EA72C2F7B}"/>
    <cellStyle name="Millares 3 4 2 5 6 3" xfId="19820" xr:uid="{4543348F-54A3-424B-90BB-0D89A4AFCC9B}"/>
    <cellStyle name="Millares 3 4 2 5 6 3 2" xfId="41323" xr:uid="{0F58E84B-6015-4E5E-AD9A-D5E4CB280F92}"/>
    <cellStyle name="Millares 3 4 2 5 6 4" xfId="26425" xr:uid="{B1740795-B7B4-430D-B7D9-2EDC7F6B3C1C}"/>
    <cellStyle name="Millares 3 4 2 5 6 5" xfId="47928" xr:uid="{582363B4-407F-47E7-A853-262590D4B635}"/>
    <cellStyle name="Millares 3 4 2 5 6 6" xfId="54532" xr:uid="{C243D455-FB23-4667-A932-C6E7CC74B2C6}"/>
    <cellStyle name="Millares 3 4 2 5 7" xfId="5311" xr:uid="{D27E7D5B-A1C6-44DF-B874-1BB7540202F9}"/>
    <cellStyle name="Millares 3 4 2 5 7 2" xfId="13577" xr:uid="{9B035B32-7FE6-422A-9B10-ADE118499C2B}"/>
    <cellStyle name="Millares 3 4 2 5 7 2 2" xfId="35080" xr:uid="{EFA5DA88-31DD-430F-B1BF-846563D198AD}"/>
    <cellStyle name="Millares 3 4 2 5 7 3" xfId="20212" xr:uid="{DF2AC5AF-2801-48A1-814C-23814A29F039}"/>
    <cellStyle name="Millares 3 4 2 5 7 3 2" xfId="41715" xr:uid="{F08DCA3B-2FEF-4FCB-9136-69C8E24F24BA}"/>
    <cellStyle name="Millares 3 4 2 5 7 4" xfId="26817" xr:uid="{6C39B6FD-5733-40DA-B5B7-1944B0557224}"/>
    <cellStyle name="Millares 3 4 2 5 7 5" xfId="48320" xr:uid="{CCCFCB56-4ABB-4F0D-9EA3-9A23047D037E}"/>
    <cellStyle name="Millares 3 4 2 5 7 6" xfId="54924" xr:uid="{4A53F3E3-7490-4C85-B9F0-9B9D46EB817C}"/>
    <cellStyle name="Millares 3 4 2 5 8" xfId="6952" xr:uid="{76ED33DF-D85C-41FD-9E49-397E369BC134}"/>
    <cellStyle name="Millares 3 4 2 5 8 2" xfId="28455" xr:uid="{3497CBD9-81AB-4A18-8E81-1375C21E60C9}"/>
    <cellStyle name="Millares 3 4 2 5 9" xfId="8608" xr:uid="{36211D7F-03F7-4E04-A84F-570BF4391804}"/>
    <cellStyle name="Millares 3 4 2 5 9 2" xfId="30111" xr:uid="{29981CB3-EE96-446F-AC65-05CEF7393EE4}"/>
    <cellStyle name="Millares 3 4 2 6" xfId="625" xr:uid="{CC6CA3AC-3ED7-4EDE-81C2-291A0E83E54F}"/>
    <cellStyle name="Millares 3 4 2 6 10" xfId="43634" xr:uid="{7150E306-2B3B-4C62-BA2A-CEE81340FB58}"/>
    <cellStyle name="Millares 3 4 2 6 11" xfId="50238" xr:uid="{845BC510-42DB-4FBA-8ED6-C27C30C3D5C3}"/>
    <cellStyle name="Millares 3 4 2 6 2" xfId="1571" xr:uid="{1D7F0E4C-4FF3-434F-B6B8-C8B210350D7B}"/>
    <cellStyle name="Millares 3 4 2 6 2 2" xfId="4400" xr:uid="{063ABFDD-66D1-4DD1-8791-957328B0EACC}"/>
    <cellStyle name="Millares 3 4 2 6 2 2 2" xfId="12666" xr:uid="{10936F3C-1CD5-4FCE-BBC0-42779097E61A}"/>
    <cellStyle name="Millares 3 4 2 6 2 2 2 2" xfId="34169" xr:uid="{8D43AC35-B2BC-402C-9BC5-37CC2DE2B36A}"/>
    <cellStyle name="Millares 3 4 2 6 2 2 3" xfId="19301" xr:uid="{ADC654FD-9A86-41E4-A351-DF05CBF702DC}"/>
    <cellStyle name="Millares 3 4 2 6 2 2 3 2" xfId="40804" xr:uid="{BCC1B3E8-9199-49F4-80D5-8E9CCCF34477}"/>
    <cellStyle name="Millares 3 4 2 6 2 2 4" xfId="25906" xr:uid="{8A7E4A76-A166-4F7B-9C7D-424532C57CA3}"/>
    <cellStyle name="Millares 3 4 2 6 2 2 5" xfId="47409" xr:uid="{34288C0F-0332-4E66-92F7-DEBF502C8CB0}"/>
    <cellStyle name="Millares 3 4 2 6 2 2 6" xfId="54013" xr:uid="{39A26486-9130-4837-AFE1-0560196EE076}"/>
    <cellStyle name="Millares 3 4 2 6 2 3" xfId="6539" xr:uid="{DC60E69F-4299-4010-93A9-92FEE6DF3B76}"/>
    <cellStyle name="Millares 3 4 2 6 2 3 2" xfId="14805" xr:uid="{C5FC54A0-F563-46F8-A428-EC3027478F2E}"/>
    <cellStyle name="Millares 3 4 2 6 2 3 2 2" xfId="36308" xr:uid="{8E696B8B-CC2B-40E8-9844-4F9B77E9CC5A}"/>
    <cellStyle name="Millares 3 4 2 6 2 3 3" xfId="21440" xr:uid="{7A6DCB87-1E71-4687-BC60-BF1F7C7B2A9D}"/>
    <cellStyle name="Millares 3 4 2 6 2 3 3 2" xfId="42943" xr:uid="{74FB10C1-2D51-4D01-BB6C-2921626583F8}"/>
    <cellStyle name="Millares 3 4 2 6 2 3 4" xfId="28045" xr:uid="{D3A4DAC9-F3C4-4D64-ABBB-4EEEA1FD650E}"/>
    <cellStyle name="Millares 3 4 2 6 2 3 5" xfId="49548" xr:uid="{E3D88B76-074C-4695-8871-1B84BFDD5B5F}"/>
    <cellStyle name="Millares 3 4 2 6 2 3 6" xfId="56152" xr:uid="{577C1CE5-4D82-4A4F-9265-39ED54E1D5C3}"/>
    <cellStyle name="Millares 3 4 2 6 2 4" xfId="8180" xr:uid="{9525814E-9CD1-4670-896A-1A3F1A8D63A8}"/>
    <cellStyle name="Millares 3 4 2 6 2 4 2" xfId="29683" xr:uid="{CE63FE48-424D-4D70-8495-3D348207DD18}"/>
    <cellStyle name="Millares 3 4 2 6 2 5" xfId="9837" xr:uid="{0C557767-78FA-4C16-8D1A-67C06AD55D15}"/>
    <cellStyle name="Millares 3 4 2 6 2 5 2" xfId="31340" xr:uid="{791F26FE-9371-4B4C-B48B-EBB580093C19}"/>
    <cellStyle name="Millares 3 4 2 6 2 6" xfId="16472" xr:uid="{B085978D-9271-4654-A30C-1FAFA56FFC22}"/>
    <cellStyle name="Millares 3 4 2 6 2 6 2" xfId="37975" xr:uid="{18A30ED5-BDE6-4962-B156-017D17574248}"/>
    <cellStyle name="Millares 3 4 2 6 2 7" xfId="23077" xr:uid="{0B12D2C3-8E9B-4090-B883-A25082840E89}"/>
    <cellStyle name="Millares 3 4 2 6 2 8" xfId="44580" xr:uid="{7DEB16B0-EEBE-4AF2-BE67-F852394F194F}"/>
    <cellStyle name="Millares 3 4 2 6 2 9" xfId="51184" xr:uid="{52FDC14B-5E19-4137-8D38-96CC3CBFF658}"/>
    <cellStyle name="Millares 3 4 2 6 3" xfId="2258" xr:uid="{2E104BE9-87A4-42CA-803F-8BFB3C65F5E6}"/>
    <cellStyle name="Millares 3 4 2 6 3 2" xfId="10524" xr:uid="{FA26750B-61DC-4EFF-BE8E-DDBCC9645C3A}"/>
    <cellStyle name="Millares 3 4 2 6 3 2 2" xfId="32027" xr:uid="{6CCDDABD-C4E0-45D7-B6F6-014C61393F9A}"/>
    <cellStyle name="Millares 3 4 2 6 3 3" xfId="17159" xr:uid="{A32774E3-3402-43D7-BE3D-552204AC975F}"/>
    <cellStyle name="Millares 3 4 2 6 3 3 2" xfId="38662" xr:uid="{9172A7B5-9F8B-4450-8C24-068BA264EBCB}"/>
    <cellStyle name="Millares 3 4 2 6 3 4" xfId="23764" xr:uid="{F0E504C7-FBCC-43E5-8E80-27084FB665A9}"/>
    <cellStyle name="Millares 3 4 2 6 3 5" xfId="45267" xr:uid="{A20AC78C-9E25-41D5-A855-5D65C2DD47C2}"/>
    <cellStyle name="Millares 3 4 2 6 3 6" xfId="51871" xr:uid="{ABDFE92B-BEBE-4FC7-85C1-427344354725}"/>
    <cellStyle name="Millares 3 4 2 6 4" xfId="3454" xr:uid="{856B9240-3C70-45E5-96BE-B786605D7991}"/>
    <cellStyle name="Millares 3 4 2 6 4 2" xfId="11720" xr:uid="{D0FF47CB-4CEC-42BE-86ED-7120E00FB9BF}"/>
    <cellStyle name="Millares 3 4 2 6 4 2 2" xfId="33223" xr:uid="{F32C5330-60A2-4458-85E2-8ED6FD10CA4C}"/>
    <cellStyle name="Millares 3 4 2 6 4 3" xfId="18355" xr:uid="{C17555E0-C5B0-4C92-9521-A8745E4F217E}"/>
    <cellStyle name="Millares 3 4 2 6 4 3 2" xfId="39858" xr:uid="{8F86A977-7039-45CB-BD9C-7DED5B559ABF}"/>
    <cellStyle name="Millares 3 4 2 6 4 4" xfId="24960" xr:uid="{4D3E1F3F-9366-4FCF-A2B7-6E668C345F99}"/>
    <cellStyle name="Millares 3 4 2 6 4 5" xfId="46463" xr:uid="{404E36A1-D554-4D3E-A78B-681131116730}"/>
    <cellStyle name="Millares 3 4 2 6 4 6" xfId="53067" xr:uid="{57631B30-B91F-42E9-998D-F263BEEA08BE}"/>
    <cellStyle name="Millares 3 4 2 6 5" xfId="5593" xr:uid="{CE0A925C-4B9D-44BB-B9DC-CF1E5E824220}"/>
    <cellStyle name="Millares 3 4 2 6 5 2" xfId="13859" xr:uid="{52240DA5-9E76-4444-802E-3FA36DF85342}"/>
    <cellStyle name="Millares 3 4 2 6 5 2 2" xfId="35362" xr:uid="{E952AED2-2DD2-4377-9144-5D068C15FBD6}"/>
    <cellStyle name="Millares 3 4 2 6 5 3" xfId="20494" xr:uid="{2D521314-4690-4160-89E4-181483DD79CC}"/>
    <cellStyle name="Millares 3 4 2 6 5 3 2" xfId="41997" xr:uid="{D7AD510F-1CF7-49E0-B743-698FADB5E00C}"/>
    <cellStyle name="Millares 3 4 2 6 5 4" xfId="27099" xr:uid="{33628760-0F05-4D0D-B5DB-79EFDB067A27}"/>
    <cellStyle name="Millares 3 4 2 6 5 5" xfId="48602" xr:uid="{CEE1A153-0D55-401A-9970-D825C5CBD386}"/>
    <cellStyle name="Millares 3 4 2 6 5 6" xfId="55206" xr:uid="{F8DF0F48-5320-49B1-9538-CAAFF7BF99B9}"/>
    <cellStyle name="Millares 3 4 2 6 6" xfId="7234" xr:uid="{C785F607-3361-4EB0-8A71-F051500872D1}"/>
    <cellStyle name="Millares 3 4 2 6 6 2" xfId="28737" xr:uid="{B763CF51-068A-4196-9612-C056649D86D8}"/>
    <cellStyle name="Millares 3 4 2 6 7" xfId="8891" xr:uid="{55D4150C-A556-4022-B1AD-C80B6C951BD7}"/>
    <cellStyle name="Millares 3 4 2 6 7 2" xfId="30394" xr:uid="{03D50FD4-12FA-4A18-AC2F-F9C07D71448E}"/>
    <cellStyle name="Millares 3 4 2 6 8" xfId="15526" xr:uid="{6807D0D5-7546-4191-9115-5FB93418EF8B}"/>
    <cellStyle name="Millares 3 4 2 6 8 2" xfId="37029" xr:uid="{CA1A37A9-5670-495F-8595-23DB9C15FB46}"/>
    <cellStyle name="Millares 3 4 2 6 9" xfId="22131" xr:uid="{4EF932D7-CA54-4943-84FC-5D5F7EB5F915}"/>
    <cellStyle name="Millares 3 4 2 7" xfId="893" xr:uid="{5DD9BF78-D0DC-4CE1-A809-B573EDFEF22A}"/>
    <cellStyle name="Millares 3 4 2 7 2" xfId="3722" xr:uid="{89A587F0-3AB3-43D3-BF43-FBA813259C11}"/>
    <cellStyle name="Millares 3 4 2 7 2 2" xfId="11988" xr:uid="{1D0351BC-E4EB-4CE4-97DA-12E2C6E4C4AA}"/>
    <cellStyle name="Millares 3 4 2 7 2 2 2" xfId="33491" xr:uid="{56E739F9-0B6E-40AB-8201-A780793D69E7}"/>
    <cellStyle name="Millares 3 4 2 7 2 3" xfId="18623" xr:uid="{5DCA6653-087B-4FA9-90BC-CBA0631D684F}"/>
    <cellStyle name="Millares 3 4 2 7 2 3 2" xfId="40126" xr:uid="{A22C3DB2-0A65-452F-81B5-F751F2B3E5AB}"/>
    <cellStyle name="Millares 3 4 2 7 2 4" xfId="25228" xr:uid="{1D6143C8-0814-472F-8148-8F828054ECC0}"/>
    <cellStyle name="Millares 3 4 2 7 2 5" xfId="46731" xr:uid="{3B664F8B-7B71-493D-859E-B6AF368FCEB2}"/>
    <cellStyle name="Millares 3 4 2 7 2 6" xfId="53335" xr:uid="{E4459AEB-0412-4E14-9F46-6D74A932F94B}"/>
    <cellStyle name="Millares 3 4 2 7 3" xfId="5861" xr:uid="{E4DA74E6-4550-4902-807D-A1C74140C9AF}"/>
    <cellStyle name="Millares 3 4 2 7 3 2" xfId="14127" xr:uid="{ADB1D209-27DC-4745-9BB3-ED0EF06ED3FA}"/>
    <cellStyle name="Millares 3 4 2 7 3 2 2" xfId="35630" xr:uid="{B0265261-7A79-4900-AC0C-255E53B34D9E}"/>
    <cellStyle name="Millares 3 4 2 7 3 3" xfId="20762" xr:uid="{2C57FF65-EE9C-46F4-9521-E8A6CE34D885}"/>
    <cellStyle name="Millares 3 4 2 7 3 3 2" xfId="42265" xr:uid="{1572E0FE-5543-46F9-83AF-973B5F40F015}"/>
    <cellStyle name="Millares 3 4 2 7 3 4" xfId="27367" xr:uid="{FA019A9E-E0D5-4FF5-99B8-8ED08A6C6E45}"/>
    <cellStyle name="Millares 3 4 2 7 3 5" xfId="48870" xr:uid="{04871214-4BB0-497E-B13F-53D33E7AC54B}"/>
    <cellStyle name="Millares 3 4 2 7 3 6" xfId="55474" xr:uid="{C4C56D40-3B34-4D5D-ADEC-2C6414305E14}"/>
    <cellStyle name="Millares 3 4 2 7 4" xfId="7502" xr:uid="{733C1800-04CD-47AC-B400-013F635616C3}"/>
    <cellStyle name="Millares 3 4 2 7 4 2" xfId="29005" xr:uid="{DFD7D8BF-AA21-490E-A217-D64DBA77B73B}"/>
    <cellStyle name="Millares 3 4 2 7 5" xfId="9159" xr:uid="{9DFDD894-4F8C-480A-BA3B-A2DB10384BE6}"/>
    <cellStyle name="Millares 3 4 2 7 5 2" xfId="30662" xr:uid="{6714FBCD-7ED2-489E-8BC1-CE8D2D686969}"/>
    <cellStyle name="Millares 3 4 2 7 6" xfId="15794" xr:uid="{D1FE7D04-5A83-48D0-B617-9BBAAE00218C}"/>
    <cellStyle name="Millares 3 4 2 7 6 2" xfId="37297" xr:uid="{E7896F12-21D8-4A08-AAF5-E20EBB4B28CA}"/>
    <cellStyle name="Millares 3 4 2 7 7" xfId="22399" xr:uid="{766AE1B5-1FA1-4798-B8A7-AB5C6D56BC13}"/>
    <cellStyle name="Millares 3 4 2 7 8" xfId="43902" xr:uid="{C534BE06-8800-4B3F-B02C-64D2B4D8A8CA}"/>
    <cellStyle name="Millares 3 4 2 7 9" xfId="50506" xr:uid="{56DE9EA2-0CA0-4A2F-A7BC-B12D3104EA4F}"/>
    <cellStyle name="Millares 3 4 2 8" xfId="1154" xr:uid="{3D5D6626-76DC-44E5-80B5-841B6C2CC588}"/>
    <cellStyle name="Millares 3 4 2 8 2" xfId="3983" xr:uid="{16CB3FBE-B707-4222-9CFC-8BD6C62CBF14}"/>
    <cellStyle name="Millares 3 4 2 8 2 2" xfId="12249" xr:uid="{4653E29A-3C4B-4B34-B471-1C78E732813E}"/>
    <cellStyle name="Millares 3 4 2 8 2 2 2" xfId="33752" xr:uid="{5C5BFE85-A97A-4B16-B7F0-AF51036F7806}"/>
    <cellStyle name="Millares 3 4 2 8 2 3" xfId="18884" xr:uid="{8B93CA55-A0A0-48DC-B95C-0B3F2CEC2AFA}"/>
    <cellStyle name="Millares 3 4 2 8 2 3 2" xfId="40387" xr:uid="{69F4549C-2E00-47A0-8FE6-5C767C876481}"/>
    <cellStyle name="Millares 3 4 2 8 2 4" xfId="25489" xr:uid="{BE1BBDAF-2521-47B1-8050-82ACE94D8702}"/>
    <cellStyle name="Millares 3 4 2 8 2 5" xfId="46992" xr:uid="{C81DAD9B-CC4A-4FF9-AFB0-5B8B6DC6E5A0}"/>
    <cellStyle name="Millares 3 4 2 8 2 6" xfId="53596" xr:uid="{6EDC7FBB-64BE-4173-A218-6CF753305380}"/>
    <cellStyle name="Millares 3 4 2 8 3" xfId="6122" xr:uid="{770088F0-4B95-4C0B-BB95-583027011E7E}"/>
    <cellStyle name="Millares 3 4 2 8 3 2" xfId="14388" xr:uid="{117FE2C9-079C-41F3-94B3-41E917FAC5D2}"/>
    <cellStyle name="Millares 3 4 2 8 3 2 2" xfId="35891" xr:uid="{6CD5AC7E-310C-4E26-A0AF-9C1E4FEF65FC}"/>
    <cellStyle name="Millares 3 4 2 8 3 3" xfId="21023" xr:uid="{8CF7D078-0AD7-4286-ACA9-698A5A06108D}"/>
    <cellStyle name="Millares 3 4 2 8 3 3 2" xfId="42526" xr:uid="{22AD3D7E-9037-4A22-BAB9-BF148FB3DC4A}"/>
    <cellStyle name="Millares 3 4 2 8 3 4" xfId="27628" xr:uid="{95202714-2FC4-47D8-B945-1BCFCC07973D}"/>
    <cellStyle name="Millares 3 4 2 8 3 5" xfId="49131" xr:uid="{76D3D284-8BEB-45D8-AF45-0D32063DBDA8}"/>
    <cellStyle name="Millares 3 4 2 8 3 6" xfId="55735" xr:uid="{4BC17350-C541-4328-8F7C-762A1792F75E}"/>
    <cellStyle name="Millares 3 4 2 8 4" xfId="7763" xr:uid="{FB135D94-769F-4094-84A9-8A099302E7DB}"/>
    <cellStyle name="Millares 3 4 2 8 4 2" xfId="29266" xr:uid="{0B021092-3A12-429E-B83E-56A1F591729B}"/>
    <cellStyle name="Millares 3 4 2 8 5" xfId="9420" xr:uid="{5CE28AA4-A80E-4169-BA61-835C202878B4}"/>
    <cellStyle name="Millares 3 4 2 8 5 2" xfId="30923" xr:uid="{99062FB0-EEC2-4BB2-9343-3132AB77F2C8}"/>
    <cellStyle name="Millares 3 4 2 8 6" xfId="16055" xr:uid="{D5B3D309-D9B7-40D1-ABCA-5902A1B0BD2A}"/>
    <cellStyle name="Millares 3 4 2 8 6 2" xfId="37558" xr:uid="{679C39CA-896F-4E50-873B-9A0BCBA9B5E0}"/>
    <cellStyle name="Millares 3 4 2 8 7" xfId="22660" xr:uid="{998D4C8D-00EF-4940-A623-B3D190B42C9A}"/>
    <cellStyle name="Millares 3 4 2 8 8" xfId="44163" xr:uid="{FEDC7A32-2658-4C10-9A32-32D7A096CB13}"/>
    <cellStyle name="Millares 3 4 2 8 9" xfId="50767" xr:uid="{6A1FC6BC-25BB-4A7F-832B-5097E0599BBA}"/>
    <cellStyle name="Millares 3 4 2 9" xfId="1842" xr:uid="{68945CF1-3A39-4437-A228-78F2D628B3B2}"/>
    <cellStyle name="Millares 3 4 2 9 2" xfId="10108" xr:uid="{025B8968-2C9C-48B6-9F9F-F3932E2EF23F}"/>
    <cellStyle name="Millares 3 4 2 9 2 2" xfId="31611" xr:uid="{16494638-343C-471C-9955-B736F448737A}"/>
    <cellStyle name="Millares 3 4 2 9 3" xfId="16743" xr:uid="{B8F5F6E0-69E3-4A41-8AAB-B398DF792466}"/>
    <cellStyle name="Millares 3 4 2 9 3 2" xfId="38246" xr:uid="{CD2D3138-6C39-43B3-B122-CC19ADCAFB71}"/>
    <cellStyle name="Millares 3 4 2 9 4" xfId="23348" xr:uid="{746FECAC-9D04-4858-A333-E83D27187BEA}"/>
    <cellStyle name="Millares 3 4 2 9 5" xfId="44851" xr:uid="{62F5F791-B24A-4953-B13B-4C0CAF99971F}"/>
    <cellStyle name="Millares 3 4 2 9 6" xfId="51455" xr:uid="{1F42A32F-414F-42F7-B64F-2289B2B758EC}"/>
    <cellStyle name="Millares 3 4 3" xfId="155" xr:uid="{5331D548-F1A5-443F-815D-67A91DAED0EA}"/>
    <cellStyle name="Millares 3 4 3 10" xfId="4692" xr:uid="{34A3CFBC-1778-4376-AA8E-5958E1C85167}"/>
    <cellStyle name="Millares 3 4 3 10 2" xfId="12958" xr:uid="{52F94744-89AF-4DB4-9FB3-6FED36BED1E9}"/>
    <cellStyle name="Millares 3 4 3 10 2 2" xfId="34461" xr:uid="{22868F59-7189-4011-BD1B-BC42645AC72F}"/>
    <cellStyle name="Millares 3 4 3 10 3" xfId="19593" xr:uid="{A6F2D3D2-EC85-430F-9138-1688DA03953A}"/>
    <cellStyle name="Millares 3 4 3 10 3 2" xfId="41096" xr:uid="{8F44D39A-F9A8-4C99-BC62-8CDBC9948CA3}"/>
    <cellStyle name="Millares 3 4 3 10 4" xfId="26198" xr:uid="{F7CD1D71-86DB-4FE7-B251-D5F8578FC2FC}"/>
    <cellStyle name="Millares 3 4 3 10 5" xfId="47701" xr:uid="{F5B97FE8-8EBA-42DB-B7CD-8E018C3971DD}"/>
    <cellStyle name="Millares 3 4 3 10 6" xfId="54305" xr:uid="{3242864F-5E1A-450F-A652-65EB697103ED}"/>
    <cellStyle name="Millares 3 4 3 11" xfId="5195" xr:uid="{237350FD-43CC-4650-8CFB-3AD80712A1A9}"/>
    <cellStyle name="Millares 3 4 3 11 2" xfId="13461" xr:uid="{0995ED2A-D503-4A56-ADEA-26F3FC0810F8}"/>
    <cellStyle name="Millares 3 4 3 11 2 2" xfId="34964" xr:uid="{6C6A4067-89C0-4BF6-8542-3A7B18BB0714}"/>
    <cellStyle name="Millares 3 4 3 11 3" xfId="20096" xr:uid="{542E667B-3D66-49D1-B09E-EF4CB6AE379E}"/>
    <cellStyle name="Millares 3 4 3 11 3 2" xfId="41599" xr:uid="{114DEE6F-D507-4A35-A021-BF18325E7AFA}"/>
    <cellStyle name="Millares 3 4 3 11 4" xfId="26701" xr:uid="{07922F55-B456-4C54-AC94-9432E68366D2}"/>
    <cellStyle name="Millares 3 4 3 11 5" xfId="48204" xr:uid="{0B248AB8-F324-49C7-BBC1-99773AFAB786}"/>
    <cellStyle name="Millares 3 4 3 11 6" xfId="54808" xr:uid="{D8528575-1595-4F2E-8206-27957D40B94E}"/>
    <cellStyle name="Millares 3 4 3 12" xfId="6836" xr:uid="{8A6A3EAD-4F49-4EF6-A3EF-A8546B72FD3C}"/>
    <cellStyle name="Millares 3 4 3 12 2" xfId="28339" xr:uid="{0A6B708E-46E8-49BC-AC50-4BFDA4D30986}"/>
    <cellStyle name="Millares 3 4 3 13" xfId="8490" xr:uid="{996D8028-3345-4E44-B68A-76FCB4470A93}"/>
    <cellStyle name="Millares 3 4 3 13 2" xfId="29993" xr:uid="{F2579E92-D53B-46B2-AE07-B9FCCC293847}"/>
    <cellStyle name="Millares 3 4 3 14" xfId="15129" xr:uid="{A71E4606-92D1-4F02-8AAE-AE65DEF62237}"/>
    <cellStyle name="Millares 3 4 3 14 2" xfId="36632" xr:uid="{49789344-C10D-41C8-9A52-DADA21572AF4}"/>
    <cellStyle name="Millares 3 4 3 15" xfId="21734" xr:uid="{409CC4EA-B689-4809-A3B9-2705E74C920C}"/>
    <cellStyle name="Millares 3 4 3 16" xfId="43237" xr:uid="{5870F16F-4C42-4D7B-ACFB-59521763931C}"/>
    <cellStyle name="Millares 3 4 3 17" xfId="49841" xr:uid="{4EE47EC4-FA0E-4981-AC5E-A22C785C6F09}"/>
    <cellStyle name="Millares 3 4 3 2" xfId="487" xr:uid="{11A850CB-317C-44C7-9B28-221625F72188}"/>
    <cellStyle name="Millares 3 4 3 2 10" xfId="7098" xr:uid="{24A23E21-8DA8-4770-A305-BDB60B8DE85E}"/>
    <cellStyle name="Millares 3 4 3 2 10 2" xfId="28601" xr:uid="{AA584D6F-C128-495D-B787-42F3756641EB}"/>
    <cellStyle name="Millares 3 4 3 2 11" xfId="8754" xr:uid="{56FB3E9F-3F47-44A4-9D46-666AC632C773}"/>
    <cellStyle name="Millares 3 4 3 2 11 2" xfId="30257" xr:uid="{FFB38D7F-D894-4CA6-8AF5-CB6D3B1618AF}"/>
    <cellStyle name="Millares 3 4 3 2 12" xfId="15390" xr:uid="{2FE05F7D-8746-404E-90A0-1374569F2478}"/>
    <cellStyle name="Millares 3 4 3 2 12 2" xfId="36893" xr:uid="{272A91FD-5D5A-4EA9-A0F1-1F6D9EE9A137}"/>
    <cellStyle name="Millares 3 4 3 2 13" xfId="21995" xr:uid="{30D006E7-1AD2-4AA7-B234-F4D52A87E06D}"/>
    <cellStyle name="Millares 3 4 3 2 14" xfId="43498" xr:uid="{4054ABF8-6BA0-4BB7-AB07-B965EF75824A}"/>
    <cellStyle name="Millares 3 4 3 2 15" xfId="50102" xr:uid="{4D51F5FD-E176-4D82-BE5C-8C46D05EFB4B}"/>
    <cellStyle name="Millares 3 4 3 2 2" xfId="769" xr:uid="{3A06FC2D-56E7-41F1-BB4C-42F0DD85F6BE}"/>
    <cellStyle name="Millares 3 4 3 2 2 10" xfId="15670" xr:uid="{5FBB83B7-0D61-486C-A023-3EE115A51AF3}"/>
    <cellStyle name="Millares 3 4 3 2 2 10 2" xfId="37173" xr:uid="{58A39DDC-AFD8-4FCF-B99E-E8CD577346C1}"/>
    <cellStyle name="Millares 3 4 3 2 2 11" xfId="22275" xr:uid="{20932657-40D1-40C6-A138-449B2139375D}"/>
    <cellStyle name="Millares 3 4 3 2 2 12" xfId="43778" xr:uid="{51037D53-4F71-48B6-9850-186A0822B403}"/>
    <cellStyle name="Millares 3 4 3 2 2 13" xfId="50382" xr:uid="{EEA12B69-979A-4924-BCE7-CFC8422744E6}"/>
    <cellStyle name="Millares 3 4 3 2 2 2" xfId="1715" xr:uid="{096AA2BD-AEA4-43AF-8D06-44900CFE5BAD}"/>
    <cellStyle name="Millares 3 4 3 2 2 2 2" xfId="4544" xr:uid="{9D7990A0-BBBA-46C3-8CF2-ADC4206F2B57}"/>
    <cellStyle name="Millares 3 4 3 2 2 2 2 2" xfId="12810" xr:uid="{4E08BEB8-70F8-418B-A958-7022EB3339C9}"/>
    <cellStyle name="Millares 3 4 3 2 2 2 2 2 2" xfId="34313" xr:uid="{F727F0AC-4A84-4BC8-A726-088F16062394}"/>
    <cellStyle name="Millares 3 4 3 2 2 2 2 3" xfId="19445" xr:uid="{F8F17F9B-9D68-420A-83B3-4BA1F4EB58E9}"/>
    <cellStyle name="Millares 3 4 3 2 2 2 2 3 2" xfId="40948" xr:uid="{F90512AB-989E-4EC3-A4E9-5956D37519B3}"/>
    <cellStyle name="Millares 3 4 3 2 2 2 2 4" xfId="26050" xr:uid="{63EB8BE3-40A6-4AAE-B804-FE30555AECF9}"/>
    <cellStyle name="Millares 3 4 3 2 2 2 2 5" xfId="47553" xr:uid="{779767A7-1EB4-4E1B-8517-AFC1BCB175B9}"/>
    <cellStyle name="Millares 3 4 3 2 2 2 2 6" xfId="54157" xr:uid="{DF619529-FED3-4B1D-B9C1-A2CF3A635E6F}"/>
    <cellStyle name="Millares 3 4 3 2 2 2 3" xfId="6683" xr:uid="{14990E7F-7C3B-4D6A-AB3F-174F95EE99AE}"/>
    <cellStyle name="Millares 3 4 3 2 2 2 3 2" xfId="14949" xr:uid="{2E075853-992F-42A1-BE1F-95C9F47C83DC}"/>
    <cellStyle name="Millares 3 4 3 2 2 2 3 2 2" xfId="36452" xr:uid="{0A8B37DD-2CFA-4343-8328-52072ADEABD6}"/>
    <cellStyle name="Millares 3 4 3 2 2 2 3 3" xfId="21584" xr:uid="{9DF6A5BC-8E41-478B-BD63-C4F1E6BDA2CB}"/>
    <cellStyle name="Millares 3 4 3 2 2 2 3 3 2" xfId="43087" xr:uid="{8B1E5CD1-23C4-47DC-8D39-B8536E07AAAC}"/>
    <cellStyle name="Millares 3 4 3 2 2 2 3 4" xfId="28189" xr:uid="{39B9F697-AA54-4E02-84C1-2A5AE80CF6C5}"/>
    <cellStyle name="Millares 3 4 3 2 2 2 3 5" xfId="49692" xr:uid="{4001F368-6C20-47DF-A83C-403A7627218F}"/>
    <cellStyle name="Millares 3 4 3 2 2 2 3 6" xfId="56296" xr:uid="{E413A3C6-BE5C-44ED-AA55-4B66468296B6}"/>
    <cellStyle name="Millares 3 4 3 2 2 2 4" xfId="8324" xr:uid="{0B43AA1B-FAB3-4EDE-B591-DB4488C3F7FC}"/>
    <cellStyle name="Millares 3 4 3 2 2 2 4 2" xfId="29827" xr:uid="{C84D83B0-0C7B-43D0-8909-B2FD18862627}"/>
    <cellStyle name="Millares 3 4 3 2 2 2 5" xfId="9981" xr:uid="{C5851628-1A8D-4EF2-949A-75A79EFD1184}"/>
    <cellStyle name="Millares 3 4 3 2 2 2 5 2" xfId="31484" xr:uid="{088A6792-51BA-4AA1-8F67-9D77BC9C149F}"/>
    <cellStyle name="Millares 3 4 3 2 2 2 6" xfId="16616" xr:uid="{D87A976F-77FD-4815-B892-D7AB0ACB29BC}"/>
    <cellStyle name="Millares 3 4 3 2 2 2 6 2" xfId="38119" xr:uid="{F173A581-7DCC-4696-9E5E-26D82BD9133E}"/>
    <cellStyle name="Millares 3 4 3 2 2 2 7" xfId="23221" xr:uid="{F737A8B3-C25F-4CAB-A584-22486114BA34}"/>
    <cellStyle name="Millares 3 4 3 2 2 2 8" xfId="44724" xr:uid="{F695CC14-0289-4F03-A114-DE995045209A}"/>
    <cellStyle name="Millares 3 4 3 2 2 2 9" xfId="51328" xr:uid="{2EB5C758-68D6-4541-9DCD-60C337D66097}"/>
    <cellStyle name="Millares 3 4 3 2 2 3" xfId="2402" xr:uid="{C8C83E0C-3C78-490B-B703-F64A8E3435CF}"/>
    <cellStyle name="Millares 3 4 3 2 2 3 2" xfId="10668" xr:uid="{51AD034A-7044-4AFD-B6BD-856F30A8AD1E}"/>
    <cellStyle name="Millares 3 4 3 2 2 3 2 2" xfId="32171" xr:uid="{F37C09A9-D9D1-41C3-AA37-A6453D337021}"/>
    <cellStyle name="Millares 3 4 3 2 2 3 3" xfId="17303" xr:uid="{46566BE2-14C7-457E-A07E-54DEE8D1D0D9}"/>
    <cellStyle name="Millares 3 4 3 2 2 3 3 2" xfId="38806" xr:uid="{46108FF0-C67C-4799-B795-01680B673404}"/>
    <cellStyle name="Millares 3 4 3 2 2 3 4" xfId="23908" xr:uid="{45ABFF21-B12D-45D6-AE03-B3782897B29F}"/>
    <cellStyle name="Millares 3 4 3 2 2 3 5" xfId="45411" xr:uid="{48F08FBD-9744-4678-AA65-B420075611C9}"/>
    <cellStyle name="Millares 3 4 3 2 2 3 6" xfId="52015" xr:uid="{33D9EE10-65C6-452F-8748-B17089200B9E}"/>
    <cellStyle name="Millares 3 4 3 2 2 4" xfId="2919" xr:uid="{E9A42665-026B-4D35-875F-7E3E790C3C0F}"/>
    <cellStyle name="Millares 3 4 3 2 2 4 2" xfId="11185" xr:uid="{8DAB0820-0F36-4A01-BF3C-37A50B9DE2E8}"/>
    <cellStyle name="Millares 3 4 3 2 2 4 2 2" xfId="32688" xr:uid="{3C994BE3-77C7-455D-843B-704268260E23}"/>
    <cellStyle name="Millares 3 4 3 2 2 4 3" xfId="17820" xr:uid="{7C66423B-8C51-45B1-B6DF-ED467CB40778}"/>
    <cellStyle name="Millares 3 4 3 2 2 4 3 2" xfId="39323" xr:uid="{384BCFC7-8503-4CCD-A05D-6F401259A32A}"/>
    <cellStyle name="Millares 3 4 3 2 2 4 4" xfId="24425" xr:uid="{175F9BE0-DBE6-43EA-BCC8-017BD8D63FE4}"/>
    <cellStyle name="Millares 3 4 3 2 2 4 5" xfId="45928" xr:uid="{1E2280C0-6FB2-43E2-9BC2-6F242CB0F8F5}"/>
    <cellStyle name="Millares 3 4 3 2 2 4 6" xfId="52532" xr:uid="{138AFFD5-13B8-46B8-AAF5-7DCFC9C6AB80}"/>
    <cellStyle name="Millares 3 4 3 2 2 5" xfId="3598" xr:uid="{7108AD69-C16F-426C-B650-05107D85D81A}"/>
    <cellStyle name="Millares 3 4 3 2 2 5 2" xfId="11864" xr:uid="{5CD60CD0-F4B1-4B3F-9FC8-7B4DA5534401}"/>
    <cellStyle name="Millares 3 4 3 2 2 5 2 2" xfId="33367" xr:uid="{DA43D27F-CBD8-4472-9B38-D634F975D397}"/>
    <cellStyle name="Millares 3 4 3 2 2 5 3" xfId="18499" xr:uid="{3C975E73-CF17-4E1C-848D-9AB2F222C3B0}"/>
    <cellStyle name="Millares 3 4 3 2 2 5 3 2" xfId="40002" xr:uid="{AA30F898-5F50-4E3D-A31F-2727923371E2}"/>
    <cellStyle name="Millares 3 4 3 2 2 5 4" xfId="25104" xr:uid="{F666031F-A4D3-4833-B997-A62F548616A3}"/>
    <cellStyle name="Millares 3 4 3 2 2 5 5" xfId="46607" xr:uid="{90651572-E7DE-4E8B-84BA-56D290ADB63A}"/>
    <cellStyle name="Millares 3 4 3 2 2 5 6" xfId="53211" xr:uid="{0690E191-D43A-4EC6-B136-B19C2232F58C}"/>
    <cellStyle name="Millares 3 4 3 2 2 6" xfId="5063" xr:uid="{C7BC80DE-49CD-4D39-96C4-5F830040F556}"/>
    <cellStyle name="Millares 3 4 3 2 2 6 2" xfId="13329" xr:uid="{F84E5C5F-9012-457F-A558-0AF91A78221B}"/>
    <cellStyle name="Millares 3 4 3 2 2 6 2 2" xfId="34832" xr:uid="{DC2414AB-9524-447F-A92E-54A7EE9A2F3F}"/>
    <cellStyle name="Millares 3 4 3 2 2 6 3" xfId="19964" xr:uid="{FF7C121E-062C-405A-8975-41877A97BE84}"/>
    <cellStyle name="Millares 3 4 3 2 2 6 3 2" xfId="41467" xr:uid="{6E469BA6-2108-49A9-B1BA-59D913ADE22F}"/>
    <cellStyle name="Millares 3 4 3 2 2 6 4" xfId="26569" xr:uid="{407B76C2-126E-4BE4-BFF4-44409728B715}"/>
    <cellStyle name="Millares 3 4 3 2 2 6 5" xfId="48072" xr:uid="{655FD2D1-AE74-4FDF-A141-CBB87C8D1362}"/>
    <cellStyle name="Millares 3 4 3 2 2 6 6" xfId="54676" xr:uid="{246500E7-7CAA-47FC-AB5F-6EDA3C5C7CE1}"/>
    <cellStyle name="Millares 3 4 3 2 2 7" xfId="5737" xr:uid="{56A9A282-80BA-48AF-A135-EB23B92476F3}"/>
    <cellStyle name="Millares 3 4 3 2 2 7 2" xfId="14003" xr:uid="{E5DC6344-F034-4570-B1FC-48ACF1F0EABE}"/>
    <cellStyle name="Millares 3 4 3 2 2 7 2 2" xfId="35506" xr:uid="{487945B1-1811-482B-9019-B3FEAAF1051E}"/>
    <cellStyle name="Millares 3 4 3 2 2 7 3" xfId="20638" xr:uid="{E5714BE9-FABE-49C8-B486-A507307077C7}"/>
    <cellStyle name="Millares 3 4 3 2 2 7 3 2" xfId="42141" xr:uid="{9B2A89E1-7942-4A0F-9BBD-75902A568A2E}"/>
    <cellStyle name="Millares 3 4 3 2 2 7 4" xfId="27243" xr:uid="{14DE2DDE-8EE5-4CD1-924E-FF86E47485FC}"/>
    <cellStyle name="Millares 3 4 3 2 2 7 5" xfId="48746" xr:uid="{E0ABAF5A-123F-43D8-A94C-71E236E09943}"/>
    <cellStyle name="Millares 3 4 3 2 2 7 6" xfId="55350" xr:uid="{309B1019-C1D7-4BEB-BFA0-8796238A4E9A}"/>
    <cellStyle name="Millares 3 4 3 2 2 8" xfId="7378" xr:uid="{0743A567-DA25-4AED-9A19-6CCF7714D75D}"/>
    <cellStyle name="Millares 3 4 3 2 2 8 2" xfId="28881" xr:uid="{217A5B45-B49F-41F8-8DCE-40AD75133275}"/>
    <cellStyle name="Millares 3 4 3 2 2 9" xfId="9035" xr:uid="{44DB8380-48E3-424B-9734-B14D9715A079}"/>
    <cellStyle name="Millares 3 4 3 2 2 9 2" xfId="30538" xr:uid="{F6167888-80FA-4082-A4EE-3B63F477CC7F}"/>
    <cellStyle name="Millares 3 4 3 2 3" xfId="1039" xr:uid="{5786698E-A2F7-4B04-942F-9058AE1C435B}"/>
    <cellStyle name="Millares 3 4 3 2 3 2" xfId="3868" xr:uid="{74FB9791-923D-4C6A-AC4F-EF30464EB4C1}"/>
    <cellStyle name="Millares 3 4 3 2 3 2 2" xfId="12134" xr:uid="{69808F91-A658-44B4-8970-34E30B702583}"/>
    <cellStyle name="Millares 3 4 3 2 3 2 2 2" xfId="33637" xr:uid="{7A69B9A3-7315-4B39-9C73-E726ACDD0C90}"/>
    <cellStyle name="Millares 3 4 3 2 3 2 3" xfId="18769" xr:uid="{48992352-FF69-45AE-9474-27DD19ACD8B0}"/>
    <cellStyle name="Millares 3 4 3 2 3 2 3 2" xfId="40272" xr:uid="{9799B40B-7404-4AFD-93F1-57A551110E09}"/>
    <cellStyle name="Millares 3 4 3 2 3 2 4" xfId="25374" xr:uid="{4D5AC26F-DEC4-435F-8421-3B6AFEFCD5B5}"/>
    <cellStyle name="Millares 3 4 3 2 3 2 5" xfId="46877" xr:uid="{583A9495-DD05-41F9-8FD5-7A0B955CC066}"/>
    <cellStyle name="Millares 3 4 3 2 3 2 6" xfId="53481" xr:uid="{88DECA42-8BEF-4E68-9009-CC91DD8E2B9E}"/>
    <cellStyle name="Millares 3 4 3 2 3 3" xfId="6007" xr:uid="{4BFEC1B1-D99E-4641-A9F2-45509BCFB2C3}"/>
    <cellStyle name="Millares 3 4 3 2 3 3 2" xfId="14273" xr:uid="{CFA9C195-8DC9-45FF-9A40-15CD2EE3B3D6}"/>
    <cellStyle name="Millares 3 4 3 2 3 3 2 2" xfId="35776" xr:uid="{085ACBC2-31B4-4B2D-A390-8697183B09B6}"/>
    <cellStyle name="Millares 3 4 3 2 3 3 3" xfId="20908" xr:uid="{F4063461-48C8-47B7-A113-A31D05E1E9DE}"/>
    <cellStyle name="Millares 3 4 3 2 3 3 3 2" xfId="42411" xr:uid="{34A2F3A2-5D12-45F7-B5FA-ADA4D8A5D079}"/>
    <cellStyle name="Millares 3 4 3 2 3 3 4" xfId="27513" xr:uid="{5D64A518-1B9F-4106-8890-517660C80243}"/>
    <cellStyle name="Millares 3 4 3 2 3 3 5" xfId="49016" xr:uid="{0863527D-5DE7-40B8-B10B-5A1ECA4AF331}"/>
    <cellStyle name="Millares 3 4 3 2 3 3 6" xfId="55620" xr:uid="{DA7C390E-8E22-4232-9C07-A0E2CE6EEDB4}"/>
    <cellStyle name="Millares 3 4 3 2 3 4" xfId="7648" xr:uid="{86C5B23C-82AF-4507-859E-29B45517894B}"/>
    <cellStyle name="Millares 3 4 3 2 3 4 2" xfId="29151" xr:uid="{7FEB2974-CFA0-4785-9E87-8E59FCC97575}"/>
    <cellStyle name="Millares 3 4 3 2 3 5" xfId="9305" xr:uid="{2919FA71-7FDB-4F3F-9741-D7561C8FF404}"/>
    <cellStyle name="Millares 3 4 3 2 3 5 2" xfId="30808" xr:uid="{A9C676AF-E57A-41C9-BBB8-288016287B44}"/>
    <cellStyle name="Millares 3 4 3 2 3 6" xfId="15940" xr:uid="{C140E722-D17B-4AE4-AA1F-3154146047A9}"/>
    <cellStyle name="Millares 3 4 3 2 3 6 2" xfId="37443" xr:uid="{0A8EFE4E-AC1D-4229-9733-04DF7D7FBC7A}"/>
    <cellStyle name="Millares 3 4 3 2 3 7" xfId="22545" xr:uid="{1D545084-8543-44AB-82FD-24D64DDEB641}"/>
    <cellStyle name="Millares 3 4 3 2 3 8" xfId="44048" xr:uid="{CEE5D721-D961-4429-A78B-390D28761888}"/>
    <cellStyle name="Millares 3 4 3 2 3 9" xfId="50652" xr:uid="{D6B29B0C-9FF1-4AF9-8083-D5B36E9D72B7}"/>
    <cellStyle name="Millares 3 4 3 2 4" xfId="1435" xr:uid="{8426AE5D-704B-4900-B904-B9FCB3E6F3CD}"/>
    <cellStyle name="Millares 3 4 3 2 4 2" xfId="4264" xr:uid="{E676836B-8F2E-40B7-980B-969381349314}"/>
    <cellStyle name="Millares 3 4 3 2 4 2 2" xfId="12530" xr:uid="{C43A8552-A3A7-45CD-9EE3-9723DFF2CDF9}"/>
    <cellStyle name="Millares 3 4 3 2 4 2 2 2" xfId="34033" xr:uid="{CF8FEC22-CBE4-4D9F-B3DB-A78B3418A6B5}"/>
    <cellStyle name="Millares 3 4 3 2 4 2 3" xfId="19165" xr:uid="{B7B5561A-B007-4831-A832-99AF6282529C}"/>
    <cellStyle name="Millares 3 4 3 2 4 2 3 2" xfId="40668" xr:uid="{4E54B268-9017-492A-B608-6CE8B15CEB72}"/>
    <cellStyle name="Millares 3 4 3 2 4 2 4" xfId="25770" xr:uid="{1EB6C3F4-6B2F-4F9B-9A76-5F67E4BE9F23}"/>
    <cellStyle name="Millares 3 4 3 2 4 2 5" xfId="47273" xr:uid="{5A0A163E-7DE5-4E2E-824F-CE9AA57CE9F3}"/>
    <cellStyle name="Millares 3 4 3 2 4 2 6" xfId="53877" xr:uid="{1FF40E84-1198-484F-B1A7-6E64DAA6E4AA}"/>
    <cellStyle name="Millares 3 4 3 2 4 3" xfId="6403" xr:uid="{9DB2F03C-EE7F-417D-A5E5-BE7AC2EEE9F9}"/>
    <cellStyle name="Millares 3 4 3 2 4 3 2" xfId="14669" xr:uid="{7D79DEFC-12C1-456A-BA26-323D69F3F06E}"/>
    <cellStyle name="Millares 3 4 3 2 4 3 2 2" xfId="36172" xr:uid="{6DF2E3C9-5665-43AA-B38A-4422D745CB99}"/>
    <cellStyle name="Millares 3 4 3 2 4 3 3" xfId="21304" xr:uid="{0980CBF8-F4C1-4277-BC25-B4B3F125B59D}"/>
    <cellStyle name="Millares 3 4 3 2 4 3 3 2" xfId="42807" xr:uid="{1D40C10A-F782-4CA6-A2BD-1AE5D560C3C4}"/>
    <cellStyle name="Millares 3 4 3 2 4 3 4" xfId="27909" xr:uid="{4AC5BD73-27D2-4E0E-B56F-8DA2F457A23A}"/>
    <cellStyle name="Millares 3 4 3 2 4 3 5" xfId="49412" xr:uid="{E5DC8949-9AC6-4A66-9BE5-820126B03524}"/>
    <cellStyle name="Millares 3 4 3 2 4 3 6" xfId="56016" xr:uid="{A116A6D2-55E7-4CD3-B547-2D8C60D2B124}"/>
    <cellStyle name="Millares 3 4 3 2 4 4" xfId="8044" xr:uid="{6F51899B-7384-4767-B191-03E96BC8D13C}"/>
    <cellStyle name="Millares 3 4 3 2 4 4 2" xfId="29547" xr:uid="{A1A4E529-0196-4F6D-A8BD-F588BE0E9B6F}"/>
    <cellStyle name="Millares 3 4 3 2 4 5" xfId="9701" xr:uid="{E308D5A6-8389-4D91-8340-059DA23590C2}"/>
    <cellStyle name="Millares 3 4 3 2 4 5 2" xfId="31204" xr:uid="{B982BB8A-344B-42D1-811C-A6C0D1A512C5}"/>
    <cellStyle name="Millares 3 4 3 2 4 6" xfId="16336" xr:uid="{8811FEE6-D5F6-4FFE-9934-D28330B4F662}"/>
    <cellStyle name="Millares 3 4 3 2 4 6 2" xfId="37839" xr:uid="{6ABA14AD-BA5D-44D5-B0CC-2C03CD658684}"/>
    <cellStyle name="Millares 3 4 3 2 4 7" xfId="22941" xr:uid="{9F4EB117-35C1-4475-97FF-303C2615A11B}"/>
    <cellStyle name="Millares 3 4 3 2 4 8" xfId="44444" xr:uid="{A310FE54-2199-445A-B5BD-62D2D0D34BFE}"/>
    <cellStyle name="Millares 3 4 3 2 4 9" xfId="51048" xr:uid="{DD5FCCD7-434C-4259-9A6E-1914F6C078FA}"/>
    <cellStyle name="Millares 3 4 3 2 5" xfId="2122" xr:uid="{98D1FF24-1220-42BD-8172-52C44C2C78D8}"/>
    <cellStyle name="Millares 3 4 3 2 5 2" xfId="10388" xr:uid="{1C16F111-FD2F-4C08-A2CA-7FABA6805F1E}"/>
    <cellStyle name="Millares 3 4 3 2 5 2 2" xfId="31891" xr:uid="{FEBF12B7-4E25-4978-9278-2E9276B8CCE6}"/>
    <cellStyle name="Millares 3 4 3 2 5 3" xfId="17023" xr:uid="{2D6EA638-01E5-46FE-B138-611C3E37206C}"/>
    <cellStyle name="Millares 3 4 3 2 5 3 2" xfId="38526" xr:uid="{54303E65-EB19-4536-A81B-E8FA84AEB855}"/>
    <cellStyle name="Millares 3 4 3 2 5 4" xfId="23628" xr:uid="{8A60D4F8-4CD4-43FF-BD5E-FBA4ACCE1C47}"/>
    <cellStyle name="Millares 3 4 3 2 5 5" xfId="45131" xr:uid="{1FCA1F4D-C157-44E5-9BF2-14C0954BF6B9}"/>
    <cellStyle name="Millares 3 4 3 2 5 6" xfId="51735" xr:uid="{D8BE8793-B8B9-47AD-99D8-5075DDE2927B}"/>
    <cellStyle name="Millares 3 4 3 2 6" xfId="2670" xr:uid="{56CE5F28-7F4C-479B-9E45-D3C457680FEC}"/>
    <cellStyle name="Millares 3 4 3 2 6 2" xfId="10936" xr:uid="{7B2ADAFC-0761-45B2-9102-D86475F206F0}"/>
    <cellStyle name="Millares 3 4 3 2 6 2 2" xfId="32439" xr:uid="{0071F2E5-3D77-4792-B88E-D3BBD6AAC442}"/>
    <cellStyle name="Millares 3 4 3 2 6 3" xfId="17571" xr:uid="{B6E3A67F-E199-40FB-ADD3-C48C8C8D944F}"/>
    <cellStyle name="Millares 3 4 3 2 6 3 2" xfId="39074" xr:uid="{034DB0A1-DC17-4959-99D2-6D7C5BBD1705}"/>
    <cellStyle name="Millares 3 4 3 2 6 4" xfId="24176" xr:uid="{51762F98-08DC-43B4-8692-E0623F00C74A}"/>
    <cellStyle name="Millares 3 4 3 2 6 5" xfId="45679" xr:uid="{33BDFB1A-B5F4-4CF2-972C-070220382F13}"/>
    <cellStyle name="Millares 3 4 3 2 6 6" xfId="52283" xr:uid="{A158B60B-C5A6-47B5-8AA4-58CFA303E33A}"/>
    <cellStyle name="Millares 3 4 3 2 7" xfId="3318" xr:uid="{9D002707-5EA1-41D6-8F01-8FF3E7BD2CEF}"/>
    <cellStyle name="Millares 3 4 3 2 7 2" xfId="11584" xr:uid="{A998B3DD-BADB-417C-B1DF-1816C73FB143}"/>
    <cellStyle name="Millares 3 4 3 2 7 2 2" xfId="33087" xr:uid="{C8460A3E-2046-4010-8325-B7664D587FD1}"/>
    <cellStyle name="Millares 3 4 3 2 7 3" xfId="18219" xr:uid="{D4CFB039-93CA-4CC9-A9BB-439FE17A96F6}"/>
    <cellStyle name="Millares 3 4 3 2 7 3 2" xfId="39722" xr:uid="{0B305D4B-47E8-4550-A0AB-CE6DAE8A84D0}"/>
    <cellStyle name="Millares 3 4 3 2 7 4" xfId="24824" xr:uid="{ACE3F90F-DCC9-4F00-ACD2-5C0DC89D0170}"/>
    <cellStyle name="Millares 3 4 3 2 7 5" xfId="46327" xr:uid="{FD924275-C366-49E0-837A-F0808DCB2BB2}"/>
    <cellStyle name="Millares 3 4 3 2 7 6" xfId="52931" xr:uid="{EA83012F-5752-4966-B98B-61DED0631F93}"/>
    <cellStyle name="Millares 3 4 3 2 8" xfId="4814" xr:uid="{B616A7D1-90D3-4EE6-BC27-6556B5E214C1}"/>
    <cellStyle name="Millares 3 4 3 2 8 2" xfId="13080" xr:uid="{946C3601-34B5-4221-A37D-BFF503DFF83D}"/>
    <cellStyle name="Millares 3 4 3 2 8 2 2" xfId="34583" xr:uid="{8151F043-D91B-485D-8251-9A664D03D117}"/>
    <cellStyle name="Millares 3 4 3 2 8 3" xfId="19715" xr:uid="{1086463B-E477-425C-82DD-51775055DA71}"/>
    <cellStyle name="Millares 3 4 3 2 8 3 2" xfId="41218" xr:uid="{BDFE203C-561C-4070-84A8-5FB191D41B11}"/>
    <cellStyle name="Millares 3 4 3 2 8 4" xfId="26320" xr:uid="{95D24D04-7F3D-4BF0-A164-7B6CD0D6091B}"/>
    <cellStyle name="Millares 3 4 3 2 8 5" xfId="47823" xr:uid="{EC165EF0-FD33-4CD8-8CFE-74ED02228426}"/>
    <cellStyle name="Millares 3 4 3 2 8 6" xfId="54427" xr:uid="{60FEB6A9-1E27-4BCB-97CB-EC3F124BC981}"/>
    <cellStyle name="Millares 3 4 3 2 9" xfId="5457" xr:uid="{7DFBD0DF-B153-4B3B-AEA5-3DC980974C20}"/>
    <cellStyle name="Millares 3 4 3 2 9 2" xfId="13723" xr:uid="{B43C8545-5594-4E31-8D2A-A640D7BFFE89}"/>
    <cellStyle name="Millares 3 4 3 2 9 2 2" xfId="35226" xr:uid="{806501E3-7765-413D-9EED-1A69A3FED98D}"/>
    <cellStyle name="Millares 3 4 3 2 9 3" xfId="20358" xr:uid="{43B8085C-3D00-4D80-81DE-5C71BF8BB348}"/>
    <cellStyle name="Millares 3 4 3 2 9 3 2" xfId="41861" xr:uid="{43DA75A9-5A78-4809-9EDF-9B8F33610852}"/>
    <cellStyle name="Millares 3 4 3 2 9 4" xfId="26963" xr:uid="{FD0FFA6A-F9D4-472E-ABDE-BD9E83BA5178}"/>
    <cellStyle name="Millares 3 4 3 2 9 5" xfId="48466" xr:uid="{F38C3E5A-CC6C-417D-9901-91BB05B720BA}"/>
    <cellStyle name="Millares 3 4 3 2 9 6" xfId="55070" xr:uid="{62D89B78-A5B2-403B-8CE7-0F8CC4350BC3}"/>
    <cellStyle name="Millares 3 4 3 3" xfId="360" xr:uid="{12C2C7DF-BDF2-42EB-8EF9-3827AFC20617}"/>
    <cellStyle name="Millares 3 4 3 3 10" xfId="15263" xr:uid="{5883AAB4-4609-4196-A665-9573DC770204}"/>
    <cellStyle name="Millares 3 4 3 3 10 2" xfId="36766" xr:uid="{EABAA1E1-D07A-4CA8-BB87-116045276B51}"/>
    <cellStyle name="Millares 3 4 3 3 11" xfId="21868" xr:uid="{1339D209-6197-4BB4-8194-D144A95A24E0}"/>
    <cellStyle name="Millares 3 4 3 3 12" xfId="43371" xr:uid="{F0B27232-EC77-4576-B29B-9A0844FEE5B9}"/>
    <cellStyle name="Millares 3 4 3 3 13" xfId="49975" xr:uid="{365BBB2F-9317-4A80-82C7-1168793E72F8}"/>
    <cellStyle name="Millares 3 4 3 3 2" xfId="1308" xr:uid="{C4791D82-3E45-4C51-97A7-56A9D54FD197}"/>
    <cellStyle name="Millares 3 4 3 3 2 2" xfId="4137" xr:uid="{D538D86C-4B3B-4A8D-A637-E5AD8F79516E}"/>
    <cellStyle name="Millares 3 4 3 3 2 2 2" xfId="12403" xr:uid="{4A8840BF-B5AD-4673-ADB2-73C834DC3A04}"/>
    <cellStyle name="Millares 3 4 3 3 2 2 2 2" xfId="33906" xr:uid="{62ADA2C5-749E-412C-9867-29B714751EBC}"/>
    <cellStyle name="Millares 3 4 3 3 2 2 3" xfId="19038" xr:uid="{E9ACBAC3-2F0B-483F-861F-2ED8B7D55622}"/>
    <cellStyle name="Millares 3 4 3 3 2 2 3 2" xfId="40541" xr:uid="{ACB1DFA1-59A6-46CD-A5D1-CE0E776C9ED9}"/>
    <cellStyle name="Millares 3 4 3 3 2 2 4" xfId="25643" xr:uid="{6134C29A-B723-4646-8FB1-D3C058E0E1BB}"/>
    <cellStyle name="Millares 3 4 3 3 2 2 5" xfId="47146" xr:uid="{D8631EBC-B405-4337-AB6F-39D875AFD74E}"/>
    <cellStyle name="Millares 3 4 3 3 2 2 6" xfId="53750" xr:uid="{B7170E40-515D-460B-8B07-D2DEA97F4069}"/>
    <cellStyle name="Millares 3 4 3 3 2 3" xfId="6276" xr:uid="{FC6983F7-2EA9-4836-B164-51C04A895CD5}"/>
    <cellStyle name="Millares 3 4 3 3 2 3 2" xfId="14542" xr:uid="{99998F30-61E8-48AF-9492-1A723F232A21}"/>
    <cellStyle name="Millares 3 4 3 3 2 3 2 2" xfId="36045" xr:uid="{E0BFE05D-5410-412C-8ACA-46BE6C6B32FB}"/>
    <cellStyle name="Millares 3 4 3 3 2 3 3" xfId="21177" xr:uid="{F20D401A-ACF4-4F87-8A41-1A9C15308FC4}"/>
    <cellStyle name="Millares 3 4 3 3 2 3 3 2" xfId="42680" xr:uid="{E3771739-FF45-414D-8B3A-849D97748B46}"/>
    <cellStyle name="Millares 3 4 3 3 2 3 4" xfId="27782" xr:uid="{6044D152-28E8-4B51-AEAB-4BEC40255389}"/>
    <cellStyle name="Millares 3 4 3 3 2 3 5" xfId="49285" xr:uid="{88838A6E-BDA0-4AA6-876C-16A57900C089}"/>
    <cellStyle name="Millares 3 4 3 3 2 3 6" xfId="55889" xr:uid="{8B2106F2-9BCE-4BB2-9DAA-DE0C8D38FEA5}"/>
    <cellStyle name="Millares 3 4 3 3 2 4" xfId="7917" xr:uid="{E6544AE4-C80E-4A22-B4C9-56EF05D648EA}"/>
    <cellStyle name="Millares 3 4 3 3 2 4 2" xfId="29420" xr:uid="{35B029E0-DB11-4660-B913-ACB5597D5539}"/>
    <cellStyle name="Millares 3 4 3 3 2 5" xfId="9574" xr:uid="{815DE7CC-2063-489F-8F22-4D3F045F320F}"/>
    <cellStyle name="Millares 3 4 3 3 2 5 2" xfId="31077" xr:uid="{7ACC98BD-D120-4FF2-AB7F-8391DC70821D}"/>
    <cellStyle name="Millares 3 4 3 3 2 6" xfId="16209" xr:uid="{D703AEB0-AF8D-4D65-A235-018FFE50E5DA}"/>
    <cellStyle name="Millares 3 4 3 3 2 6 2" xfId="37712" xr:uid="{6F1D4340-11AC-40E5-9C33-32A990BB1B82}"/>
    <cellStyle name="Millares 3 4 3 3 2 7" xfId="22814" xr:uid="{42FEEAD4-7BD0-4F0E-9C87-C181D6FD7C4E}"/>
    <cellStyle name="Millares 3 4 3 3 2 8" xfId="44317" xr:uid="{5939CF6A-EEEF-4B15-AB71-20691FA6CB04}"/>
    <cellStyle name="Millares 3 4 3 3 2 9" xfId="50921" xr:uid="{0A61C7F2-0B9F-4C17-9A25-737401C36077}"/>
    <cellStyle name="Millares 3 4 3 3 3" xfId="1995" xr:uid="{98216F30-F870-45E7-AA5B-75E89EB9F256}"/>
    <cellStyle name="Millares 3 4 3 3 3 2" xfId="10261" xr:uid="{656E9788-F24E-4409-9B00-487E3E5F942B}"/>
    <cellStyle name="Millares 3 4 3 3 3 2 2" xfId="31764" xr:uid="{31FF48E6-E7A2-4F1B-9421-C498B0D5B8FE}"/>
    <cellStyle name="Millares 3 4 3 3 3 3" xfId="16896" xr:uid="{2408FE01-BAFE-481B-9E6C-F4A30CC17AEA}"/>
    <cellStyle name="Millares 3 4 3 3 3 3 2" xfId="38399" xr:uid="{8E58EBA4-D01C-46E9-BA3B-04E29DF80590}"/>
    <cellStyle name="Millares 3 4 3 3 3 4" xfId="23501" xr:uid="{EA932CC1-B335-42E8-BAD9-A1DD442E025C}"/>
    <cellStyle name="Millares 3 4 3 3 3 5" xfId="45004" xr:uid="{DBEBE600-5106-4A01-8885-1047C9D03DC5}"/>
    <cellStyle name="Millares 3 4 3 3 3 6" xfId="51608" xr:uid="{559C63DD-29A2-4E58-831E-F40D7C5FE089}"/>
    <cellStyle name="Millares 3 4 3 3 4" xfId="2794" xr:uid="{88BED6F8-54A6-4D72-9254-61CF5A7D228E}"/>
    <cellStyle name="Millares 3 4 3 3 4 2" xfId="11060" xr:uid="{9406E6EB-55CA-4105-B99A-A8CF549F74E7}"/>
    <cellStyle name="Millares 3 4 3 3 4 2 2" xfId="32563" xr:uid="{12CF74C5-AD46-429F-B627-0DF5351689E6}"/>
    <cellStyle name="Millares 3 4 3 3 4 3" xfId="17695" xr:uid="{125F0976-E47B-41F8-AB5C-695E65B5E179}"/>
    <cellStyle name="Millares 3 4 3 3 4 3 2" xfId="39198" xr:uid="{1BB879B1-2595-4DE4-A769-BCAE5EF78918}"/>
    <cellStyle name="Millares 3 4 3 3 4 4" xfId="24300" xr:uid="{3FEDB4CC-99A7-48AE-AF51-C5F827A794E6}"/>
    <cellStyle name="Millares 3 4 3 3 4 5" xfId="45803" xr:uid="{99D0B18D-3AA0-4DC6-8216-3231C96B56A1}"/>
    <cellStyle name="Millares 3 4 3 3 4 6" xfId="52407" xr:uid="{B0D2AEF8-E5E6-4B88-8FC0-C501A5B61913}"/>
    <cellStyle name="Millares 3 4 3 3 5" xfId="3191" xr:uid="{607A9FD1-1CDF-4EF0-A375-4C25746201AF}"/>
    <cellStyle name="Millares 3 4 3 3 5 2" xfId="11457" xr:uid="{1476F93D-D6C3-4688-8DCA-239EE3368CF3}"/>
    <cellStyle name="Millares 3 4 3 3 5 2 2" xfId="32960" xr:uid="{939AE031-DB78-4704-B200-A81009C7D4E1}"/>
    <cellStyle name="Millares 3 4 3 3 5 3" xfId="18092" xr:uid="{C1D90926-0D86-467D-88A6-04B8B98B1F8F}"/>
    <cellStyle name="Millares 3 4 3 3 5 3 2" xfId="39595" xr:uid="{9F95435E-99AC-4195-8480-0A311D8A2BA3}"/>
    <cellStyle name="Millares 3 4 3 3 5 4" xfId="24697" xr:uid="{8C333456-CDB7-44C1-9693-250F7B48A8C6}"/>
    <cellStyle name="Millares 3 4 3 3 5 5" xfId="46200" xr:uid="{C96C0400-B69D-46F1-B428-02B1838C2A9D}"/>
    <cellStyle name="Millares 3 4 3 3 5 6" xfId="52804" xr:uid="{EB7F14E9-2370-43E3-A1CE-3BFDF15E75C2}"/>
    <cellStyle name="Millares 3 4 3 3 6" xfId="4938" xr:uid="{372C9B7C-B370-442D-A4DE-F4296569FD67}"/>
    <cellStyle name="Millares 3 4 3 3 6 2" xfId="13204" xr:uid="{455C82F6-FFE0-4D3B-8FF6-A7E71953C757}"/>
    <cellStyle name="Millares 3 4 3 3 6 2 2" xfId="34707" xr:uid="{88C64EDD-500F-4670-B921-CCAF36D2912A}"/>
    <cellStyle name="Millares 3 4 3 3 6 3" xfId="19839" xr:uid="{8B32587D-D9DF-45F2-A0DE-DA28DD8E5D2D}"/>
    <cellStyle name="Millares 3 4 3 3 6 3 2" xfId="41342" xr:uid="{A5FCEDA9-E380-44D6-8D1D-019849001795}"/>
    <cellStyle name="Millares 3 4 3 3 6 4" xfId="26444" xr:uid="{03693782-33EF-47C4-97D0-EF0F4E4A08F1}"/>
    <cellStyle name="Millares 3 4 3 3 6 5" xfId="47947" xr:uid="{A1504D52-320C-4745-BCC8-4D8446AC63C7}"/>
    <cellStyle name="Millares 3 4 3 3 6 6" xfId="54551" xr:uid="{5C4C07F6-397F-42FC-8546-5641C12FEA32}"/>
    <cellStyle name="Millares 3 4 3 3 7" xfId="5330" xr:uid="{74964A4F-E483-4A2D-BC89-6207BADE51B7}"/>
    <cellStyle name="Millares 3 4 3 3 7 2" xfId="13596" xr:uid="{D0DD183D-4A9F-4B6C-B887-1948E665EAF9}"/>
    <cellStyle name="Millares 3 4 3 3 7 2 2" xfId="35099" xr:uid="{33585945-C59F-411B-873B-1B4B23EC74F3}"/>
    <cellStyle name="Millares 3 4 3 3 7 3" xfId="20231" xr:uid="{F98DC3B3-6ABF-45A7-B10E-036BB95ED14A}"/>
    <cellStyle name="Millares 3 4 3 3 7 3 2" xfId="41734" xr:uid="{61379273-5B8D-4968-8F8D-F0DC799D27B7}"/>
    <cellStyle name="Millares 3 4 3 3 7 4" xfId="26836" xr:uid="{E6B85CD6-3CA8-47CD-A1E3-411FDE33C5EB}"/>
    <cellStyle name="Millares 3 4 3 3 7 5" xfId="48339" xr:uid="{205BCF04-F917-40C8-9039-047D11C26F72}"/>
    <cellStyle name="Millares 3 4 3 3 7 6" xfId="54943" xr:uid="{3AC2030F-7387-4E31-BFCB-49B87B1AC577}"/>
    <cellStyle name="Millares 3 4 3 3 8" xfId="6971" xr:uid="{536A428F-F726-4675-A620-DC10EB1D54FE}"/>
    <cellStyle name="Millares 3 4 3 3 8 2" xfId="28474" xr:uid="{C2EB2D77-D8F2-48B9-BE86-8F014DB84361}"/>
    <cellStyle name="Millares 3 4 3 3 9" xfId="8627" xr:uid="{88C0B404-BB81-4BE1-B865-DDDA44534D6D}"/>
    <cellStyle name="Millares 3 4 3 3 9 2" xfId="30130" xr:uid="{789DAD9C-334B-41E8-8464-817BD6571996}"/>
    <cellStyle name="Millares 3 4 3 4" xfId="644" xr:uid="{37A7ECA6-7D67-488B-844B-A34F51D6A425}"/>
    <cellStyle name="Millares 3 4 3 4 10" xfId="43653" xr:uid="{77C4650C-7E7B-48A9-B922-C5AE23F7934E}"/>
    <cellStyle name="Millares 3 4 3 4 11" xfId="50257" xr:uid="{C4A9E1BF-77C1-41AE-9CD5-7A4CCBDACA86}"/>
    <cellStyle name="Millares 3 4 3 4 2" xfId="1590" xr:uid="{80F46D42-F907-4BDF-B10F-D5DFE0BFEB6E}"/>
    <cellStyle name="Millares 3 4 3 4 2 2" xfId="4419" xr:uid="{6F1B7043-A259-45BA-A962-AE69BE635F5C}"/>
    <cellStyle name="Millares 3 4 3 4 2 2 2" xfId="12685" xr:uid="{37C370A3-32D0-45AE-BBC2-50D60EEE6A52}"/>
    <cellStyle name="Millares 3 4 3 4 2 2 2 2" xfId="34188" xr:uid="{868A305A-470E-4BBE-AED3-3F0451285FF0}"/>
    <cellStyle name="Millares 3 4 3 4 2 2 3" xfId="19320" xr:uid="{9DD80898-80E9-4E01-B370-E199293B42BB}"/>
    <cellStyle name="Millares 3 4 3 4 2 2 3 2" xfId="40823" xr:uid="{8A3FDBBA-B5A9-4AB2-AD32-8F9BC90B45FA}"/>
    <cellStyle name="Millares 3 4 3 4 2 2 4" xfId="25925" xr:uid="{0BE8A21B-3752-4B18-B2CE-57C63E7DF637}"/>
    <cellStyle name="Millares 3 4 3 4 2 2 5" xfId="47428" xr:uid="{69A900C5-5E0C-4E8A-84E3-97260B3F6D5B}"/>
    <cellStyle name="Millares 3 4 3 4 2 2 6" xfId="54032" xr:uid="{337D4623-2964-4509-B3D5-283B2D9612E0}"/>
    <cellStyle name="Millares 3 4 3 4 2 3" xfId="6558" xr:uid="{0D9B16B3-66B0-413A-AFAF-575D121E55A4}"/>
    <cellStyle name="Millares 3 4 3 4 2 3 2" xfId="14824" xr:uid="{AC5F32DD-D33F-4FAE-9C25-4B820D544988}"/>
    <cellStyle name="Millares 3 4 3 4 2 3 2 2" xfId="36327" xr:uid="{BB076E16-BD63-46EE-B4FE-92FCDF432075}"/>
    <cellStyle name="Millares 3 4 3 4 2 3 3" xfId="21459" xr:uid="{D8979CFC-544E-4224-B7E3-5A8454B2680B}"/>
    <cellStyle name="Millares 3 4 3 4 2 3 3 2" xfId="42962" xr:uid="{6C2CDD67-60BE-4620-92B8-D911FE5A65C4}"/>
    <cellStyle name="Millares 3 4 3 4 2 3 4" xfId="28064" xr:uid="{8CFC79A7-A031-4FEC-8A68-3CBA38005E46}"/>
    <cellStyle name="Millares 3 4 3 4 2 3 5" xfId="49567" xr:uid="{BB695B8D-82D2-4969-8632-51153CC5491F}"/>
    <cellStyle name="Millares 3 4 3 4 2 3 6" xfId="56171" xr:uid="{19ECC39A-60C6-4F9D-8184-89FCF5A14FF8}"/>
    <cellStyle name="Millares 3 4 3 4 2 4" xfId="8199" xr:uid="{732C1174-FF10-42A7-A829-A83B18CB6E7E}"/>
    <cellStyle name="Millares 3 4 3 4 2 4 2" xfId="29702" xr:uid="{5AB83E91-30BA-46AA-8A91-DDB97F9A7CF1}"/>
    <cellStyle name="Millares 3 4 3 4 2 5" xfId="9856" xr:uid="{53EBD4DC-7A07-4093-B13B-4DF50B02B393}"/>
    <cellStyle name="Millares 3 4 3 4 2 5 2" xfId="31359" xr:uid="{F6900A6B-5895-43AD-AA15-8404EE3B9CC9}"/>
    <cellStyle name="Millares 3 4 3 4 2 6" xfId="16491" xr:uid="{2321D133-860A-4048-B7A9-06F23AC3C006}"/>
    <cellStyle name="Millares 3 4 3 4 2 6 2" xfId="37994" xr:uid="{C8597AFD-2C56-40E7-8530-921C126AB64A}"/>
    <cellStyle name="Millares 3 4 3 4 2 7" xfId="23096" xr:uid="{E51B089B-C17D-4D6F-A0FD-385A8CA2CFA4}"/>
    <cellStyle name="Millares 3 4 3 4 2 8" xfId="44599" xr:uid="{9B10793B-5CDB-4408-80F1-92024BF5EE4C}"/>
    <cellStyle name="Millares 3 4 3 4 2 9" xfId="51203" xr:uid="{0822DA41-740D-4BBD-B2CC-DF112CAA7C74}"/>
    <cellStyle name="Millares 3 4 3 4 3" xfId="2277" xr:uid="{FE685FD6-4918-4706-A2AB-93C90B91360D}"/>
    <cellStyle name="Millares 3 4 3 4 3 2" xfId="10543" xr:uid="{804F0DD0-801C-4F1B-9D2A-483599AD4212}"/>
    <cellStyle name="Millares 3 4 3 4 3 2 2" xfId="32046" xr:uid="{E7CBEBEF-7346-4105-961D-5CEFF44CEDF5}"/>
    <cellStyle name="Millares 3 4 3 4 3 3" xfId="17178" xr:uid="{C33F6404-ED99-4686-99A0-CE8EB46549F6}"/>
    <cellStyle name="Millares 3 4 3 4 3 3 2" xfId="38681" xr:uid="{FA28BB85-8B4E-48CD-98E1-3108669CA992}"/>
    <cellStyle name="Millares 3 4 3 4 3 4" xfId="23783" xr:uid="{72F28559-1BAA-4F12-B6A2-5EFF946EF812}"/>
    <cellStyle name="Millares 3 4 3 4 3 5" xfId="45286" xr:uid="{9FBCA06A-CF91-453B-A67C-22525A8AE2C0}"/>
    <cellStyle name="Millares 3 4 3 4 3 6" xfId="51890" xr:uid="{98B49587-3B5A-4EEE-92D3-02FF13AA3BC4}"/>
    <cellStyle name="Millares 3 4 3 4 4" xfId="3473" xr:uid="{D41D51F3-2074-4FB1-9E86-50B8CCD464B1}"/>
    <cellStyle name="Millares 3 4 3 4 4 2" xfId="11739" xr:uid="{8823B491-8E54-41E3-9722-3AA2DC30F188}"/>
    <cellStyle name="Millares 3 4 3 4 4 2 2" xfId="33242" xr:uid="{CB36B8AF-F6F2-4802-8618-4003346B2AB2}"/>
    <cellStyle name="Millares 3 4 3 4 4 3" xfId="18374" xr:uid="{11534D00-636C-4292-9AA9-3CECF8512156}"/>
    <cellStyle name="Millares 3 4 3 4 4 3 2" xfId="39877" xr:uid="{29C3A2E2-FBE2-47ED-A38A-90B8ECD5F113}"/>
    <cellStyle name="Millares 3 4 3 4 4 4" xfId="24979" xr:uid="{62312533-05DF-4381-8D5C-1FAF97D76C9E}"/>
    <cellStyle name="Millares 3 4 3 4 4 5" xfId="46482" xr:uid="{87FE9BB5-E99F-43E4-8758-C562DB05190C}"/>
    <cellStyle name="Millares 3 4 3 4 4 6" xfId="53086" xr:uid="{424E16E6-143F-4F65-A695-1CB3FCE18552}"/>
    <cellStyle name="Millares 3 4 3 4 5" xfId="5612" xr:uid="{8A5A0A29-C0A3-4CFD-938F-3D5576772C8A}"/>
    <cellStyle name="Millares 3 4 3 4 5 2" xfId="13878" xr:uid="{D36C88C9-DF58-4BCB-BA28-D264C7F31294}"/>
    <cellStyle name="Millares 3 4 3 4 5 2 2" xfId="35381" xr:uid="{BB3C6AE8-8BBA-406A-81D2-880EFD54BD56}"/>
    <cellStyle name="Millares 3 4 3 4 5 3" xfId="20513" xr:uid="{94C1AD9C-ABB7-4784-A2C6-AC5F18097A18}"/>
    <cellStyle name="Millares 3 4 3 4 5 3 2" xfId="42016" xr:uid="{0F913AA2-CFA6-4584-9125-879700812930}"/>
    <cellStyle name="Millares 3 4 3 4 5 4" xfId="27118" xr:uid="{B5A5B615-D991-4B18-8EDF-9782E9519050}"/>
    <cellStyle name="Millares 3 4 3 4 5 5" xfId="48621" xr:uid="{2F54EC78-3FEF-4124-B8B5-1D4DEB8BFCD8}"/>
    <cellStyle name="Millares 3 4 3 4 5 6" xfId="55225" xr:uid="{7E2E0423-BCCE-47E9-8428-94C9F4AEDBC9}"/>
    <cellStyle name="Millares 3 4 3 4 6" xfId="7253" xr:uid="{A88A38EF-8B43-4A17-B002-35C20A6CBE8D}"/>
    <cellStyle name="Millares 3 4 3 4 6 2" xfId="28756" xr:uid="{C306E3E2-0C52-4311-A382-DD3838B2AE71}"/>
    <cellStyle name="Millares 3 4 3 4 7" xfId="8910" xr:uid="{F7B9D065-6C27-4E11-90BF-6EAC9C30C13C}"/>
    <cellStyle name="Millares 3 4 3 4 7 2" xfId="30413" xr:uid="{340C49E5-81D4-4300-A3EF-976B063F09A1}"/>
    <cellStyle name="Millares 3 4 3 4 8" xfId="15545" xr:uid="{F15B3DC4-7436-4458-BDE2-F4C5E3A65801}"/>
    <cellStyle name="Millares 3 4 3 4 8 2" xfId="37048" xr:uid="{C6A4632D-1058-4968-9665-AD2B67A392EA}"/>
    <cellStyle name="Millares 3 4 3 4 9" xfId="22150" xr:uid="{9DF8D37A-931C-4505-BD76-5D915ECB7F77}"/>
    <cellStyle name="Millares 3 4 3 5" xfId="912" xr:uid="{041E5E7E-50C6-4023-9F63-76C2E2CE40C4}"/>
    <cellStyle name="Millares 3 4 3 5 2" xfId="3741" xr:uid="{3D810F16-E859-4DBF-913E-FB65F0C682C4}"/>
    <cellStyle name="Millares 3 4 3 5 2 2" xfId="12007" xr:uid="{4CBC153F-9DED-40A6-A28B-04C04207035E}"/>
    <cellStyle name="Millares 3 4 3 5 2 2 2" xfId="33510" xr:uid="{E253C13F-7D2C-4890-93A4-533ED0ABCF03}"/>
    <cellStyle name="Millares 3 4 3 5 2 3" xfId="18642" xr:uid="{DF42D0E0-19E5-49BA-B4FA-EC1F66B06CAD}"/>
    <cellStyle name="Millares 3 4 3 5 2 3 2" xfId="40145" xr:uid="{E51A7B5F-D556-4771-BFE2-6C56DB8A5778}"/>
    <cellStyle name="Millares 3 4 3 5 2 4" xfId="25247" xr:uid="{5EAFA2E1-B836-44EC-943B-F7DA877CC86B}"/>
    <cellStyle name="Millares 3 4 3 5 2 5" xfId="46750" xr:uid="{871C08F1-EA64-45ED-B7C2-2EC5A536576A}"/>
    <cellStyle name="Millares 3 4 3 5 2 6" xfId="53354" xr:uid="{A2805E11-48C2-4FCA-A68C-3870F6A724BB}"/>
    <cellStyle name="Millares 3 4 3 5 3" xfId="5880" xr:uid="{22C43ACF-3803-421D-8B79-C75B4E65E867}"/>
    <cellStyle name="Millares 3 4 3 5 3 2" xfId="14146" xr:uid="{5E79F3A5-DABB-4D78-BD5E-88239B4A5228}"/>
    <cellStyle name="Millares 3 4 3 5 3 2 2" xfId="35649" xr:uid="{9857068A-E15B-4276-A7DD-1E7F03FA2D9A}"/>
    <cellStyle name="Millares 3 4 3 5 3 3" xfId="20781" xr:uid="{36266DF4-DD3E-4A31-BDD9-11D0698F4F93}"/>
    <cellStyle name="Millares 3 4 3 5 3 3 2" xfId="42284" xr:uid="{5E35BD20-6021-4921-A508-FAE3ED944C45}"/>
    <cellStyle name="Millares 3 4 3 5 3 4" xfId="27386" xr:uid="{F2F74209-F1F3-4E36-99C2-F35484EF4EA0}"/>
    <cellStyle name="Millares 3 4 3 5 3 5" xfId="48889" xr:uid="{D6D6DACC-062D-42DF-ABB0-F41CED0EFDA9}"/>
    <cellStyle name="Millares 3 4 3 5 3 6" xfId="55493" xr:uid="{38071724-0A69-4D5D-B667-2084BAB1BC6A}"/>
    <cellStyle name="Millares 3 4 3 5 4" xfId="7521" xr:uid="{0163245C-D249-4C46-A7A5-F477A3E29FBD}"/>
    <cellStyle name="Millares 3 4 3 5 4 2" xfId="29024" xr:uid="{517B3AB6-BC9B-4D3B-AC96-1F082C22592D}"/>
    <cellStyle name="Millares 3 4 3 5 5" xfId="9178" xr:uid="{54D22F08-2AC7-46CB-B8AD-B758ACC694C8}"/>
    <cellStyle name="Millares 3 4 3 5 5 2" xfId="30681" xr:uid="{A213D7D4-D707-4DD9-8F05-A4A7376D7DB8}"/>
    <cellStyle name="Millares 3 4 3 5 6" xfId="15813" xr:uid="{6B68B014-174F-40D5-8B78-0BA13D312774}"/>
    <cellStyle name="Millares 3 4 3 5 6 2" xfId="37316" xr:uid="{B3D0A8A6-2D28-4BEF-BC8B-779416D74055}"/>
    <cellStyle name="Millares 3 4 3 5 7" xfId="22418" xr:uid="{9277BAC4-FC22-4EB3-85A1-3E5507959718}"/>
    <cellStyle name="Millares 3 4 3 5 8" xfId="43921" xr:uid="{6589EEC7-091F-4CB8-BA97-AE63A9588F1B}"/>
    <cellStyle name="Millares 3 4 3 5 9" xfId="50525" xr:uid="{FBC1898A-3F67-4BEB-B70B-D537B774A432}"/>
    <cellStyle name="Millares 3 4 3 6" xfId="1173" xr:uid="{9C82F707-8BD9-4FD8-9208-9D98AE53885C}"/>
    <cellStyle name="Millares 3 4 3 6 2" xfId="4002" xr:uid="{F3FD0C18-0708-4AA3-803C-5B65BC3878D4}"/>
    <cellStyle name="Millares 3 4 3 6 2 2" xfId="12268" xr:uid="{3744572A-7633-4D5D-AFBA-11AB06A23971}"/>
    <cellStyle name="Millares 3 4 3 6 2 2 2" xfId="33771" xr:uid="{6C3830E3-3CFB-450D-B843-877EBB2179A7}"/>
    <cellStyle name="Millares 3 4 3 6 2 3" xfId="18903" xr:uid="{B15695A7-D8DD-45B9-B65A-B7E9F0755F7B}"/>
    <cellStyle name="Millares 3 4 3 6 2 3 2" xfId="40406" xr:uid="{A541385F-7CF8-48E2-BDD7-17F7E726C383}"/>
    <cellStyle name="Millares 3 4 3 6 2 4" xfId="25508" xr:uid="{AC79D887-0664-46D9-AF7C-FDF3BD9DFE6A}"/>
    <cellStyle name="Millares 3 4 3 6 2 5" xfId="47011" xr:uid="{936667BB-0264-450B-849A-4F6F85B5D191}"/>
    <cellStyle name="Millares 3 4 3 6 2 6" xfId="53615" xr:uid="{43507602-4176-447B-B919-7E63FFC13BD0}"/>
    <cellStyle name="Millares 3 4 3 6 3" xfId="6141" xr:uid="{D6128C86-46C5-48EC-8D9E-41E185664F7C}"/>
    <cellStyle name="Millares 3 4 3 6 3 2" xfId="14407" xr:uid="{E291FA18-D7EB-46E1-A4D6-31CE53F0721D}"/>
    <cellStyle name="Millares 3 4 3 6 3 2 2" xfId="35910" xr:uid="{3C7BEECA-D110-41A6-841F-081E711CDF9A}"/>
    <cellStyle name="Millares 3 4 3 6 3 3" xfId="21042" xr:uid="{EBF5F94F-1817-4CBC-A681-17640536E6EC}"/>
    <cellStyle name="Millares 3 4 3 6 3 3 2" xfId="42545" xr:uid="{9706633C-F06B-447D-9265-F5265AD8698F}"/>
    <cellStyle name="Millares 3 4 3 6 3 4" xfId="27647" xr:uid="{326F3F5E-DB1B-4BEF-950A-6A883F8ED5E8}"/>
    <cellStyle name="Millares 3 4 3 6 3 5" xfId="49150" xr:uid="{CFBFE429-B8A8-48FA-BA23-0F1C44263BF7}"/>
    <cellStyle name="Millares 3 4 3 6 3 6" xfId="55754" xr:uid="{CE59FF78-2C5D-4626-B576-F75C1468F9FE}"/>
    <cellStyle name="Millares 3 4 3 6 4" xfId="7782" xr:uid="{9814B39A-80CD-4BD8-AA92-37B57D985758}"/>
    <cellStyle name="Millares 3 4 3 6 4 2" xfId="29285" xr:uid="{ABB478EA-A318-4620-8573-03A488E98793}"/>
    <cellStyle name="Millares 3 4 3 6 5" xfId="9439" xr:uid="{BF39D360-7BB6-423B-9132-1B225C3D9E25}"/>
    <cellStyle name="Millares 3 4 3 6 5 2" xfId="30942" xr:uid="{84F6CFE4-290C-4969-AD31-5D9E8A3613DA}"/>
    <cellStyle name="Millares 3 4 3 6 6" xfId="16074" xr:uid="{AA5DF8C6-C350-45B1-B894-ED0F7052E2C1}"/>
    <cellStyle name="Millares 3 4 3 6 6 2" xfId="37577" xr:uid="{A9905720-3B90-48E6-9BFC-C14ACBF659AC}"/>
    <cellStyle name="Millares 3 4 3 6 7" xfId="22679" xr:uid="{2A861F8E-AD25-415E-A145-21A356EC78C7}"/>
    <cellStyle name="Millares 3 4 3 6 8" xfId="44182" xr:uid="{047B6895-B6EA-4F89-8E47-A1EC1C3F1E86}"/>
    <cellStyle name="Millares 3 4 3 6 9" xfId="50786" xr:uid="{EE0E7259-0D97-4119-A9A3-8EAFED6843DA}"/>
    <cellStyle name="Millares 3 4 3 7" xfId="1861" xr:uid="{B9EB97EF-2A67-4FC6-A465-31D926F903A5}"/>
    <cellStyle name="Millares 3 4 3 7 2" xfId="10127" xr:uid="{58869BCD-8C96-4DCB-AD77-177F00B4CFC3}"/>
    <cellStyle name="Millares 3 4 3 7 2 2" xfId="31630" xr:uid="{E004352B-31D9-4894-AC14-CF0CD92C68A5}"/>
    <cellStyle name="Millares 3 4 3 7 3" xfId="16762" xr:uid="{C5E6D91E-E990-4D41-BD95-678B528FD296}"/>
    <cellStyle name="Millares 3 4 3 7 3 2" xfId="38265" xr:uid="{324D0F18-D3EA-475E-BFEB-595601822E83}"/>
    <cellStyle name="Millares 3 4 3 7 4" xfId="23367" xr:uid="{92262074-73D5-4337-8325-D0012BC1B7A4}"/>
    <cellStyle name="Millares 3 4 3 7 5" xfId="44870" xr:uid="{F1BB3415-FCCD-465F-B4ED-4951B6EC8067}"/>
    <cellStyle name="Millares 3 4 3 7 6" xfId="51474" xr:uid="{CC347197-67BF-41E0-9DF4-4C6A87BC24C1}"/>
    <cellStyle name="Millares 3 4 3 8" xfId="2546" xr:uid="{AF72540F-2215-4C22-BC9A-1C41A92888CD}"/>
    <cellStyle name="Millares 3 4 3 8 2" xfId="10812" xr:uid="{17454B9C-EA34-4F7F-9654-4C330CE61D63}"/>
    <cellStyle name="Millares 3 4 3 8 2 2" xfId="32315" xr:uid="{5A0698B2-E0B0-4145-A05A-8DBA95DA8342}"/>
    <cellStyle name="Millares 3 4 3 8 3" xfId="17447" xr:uid="{B91F4CD0-DAA7-43C9-8E2A-B17C6F3E9D9A}"/>
    <cellStyle name="Millares 3 4 3 8 3 2" xfId="38950" xr:uid="{8C96FB44-C9E2-43E3-9E69-1975A956CCD0}"/>
    <cellStyle name="Millares 3 4 3 8 4" xfId="24052" xr:uid="{462F00A3-5800-4A00-B2FE-FB52FE58FFD5}"/>
    <cellStyle name="Millares 3 4 3 8 5" xfId="45555" xr:uid="{DA5B7923-7365-4B85-B888-365C59C9695D}"/>
    <cellStyle name="Millares 3 4 3 8 6" xfId="52159" xr:uid="{2C503962-E697-44B0-83B4-5D7B5E2F5B9A}"/>
    <cellStyle name="Millares 3 4 3 9" xfId="3057" xr:uid="{704FA549-8846-4A13-9465-C60A85406CE2}"/>
    <cellStyle name="Millares 3 4 3 9 2" xfId="11323" xr:uid="{1CB55E61-6897-4ECA-8FC1-9FE9372D1A42}"/>
    <cellStyle name="Millares 3 4 3 9 2 2" xfId="32826" xr:uid="{7350B3FA-4C46-49A0-A2A0-DAADD3B9AB59}"/>
    <cellStyle name="Millares 3 4 3 9 3" xfId="17958" xr:uid="{BF94D2AA-3EE1-490D-9A05-B8FC8B32A340}"/>
    <cellStyle name="Millares 3 4 3 9 3 2" xfId="39461" xr:uid="{B7474E92-3303-41A3-A44C-53CFE124558F}"/>
    <cellStyle name="Millares 3 4 3 9 4" xfId="24563" xr:uid="{A768D9ED-BA33-49F6-AB67-02A8AD25A008}"/>
    <cellStyle name="Millares 3 4 3 9 5" xfId="46066" xr:uid="{3DE7A6C7-32A3-4721-B302-B04936CFE3F9}"/>
    <cellStyle name="Millares 3 4 3 9 6" xfId="52670" xr:uid="{0B9BF898-EC70-4421-892E-8090FA90B867}"/>
    <cellStyle name="Millares 3 4 4" xfId="214" xr:uid="{3C001BCE-D161-4C04-8909-1AD475A80A0C}"/>
    <cellStyle name="Millares 3 4 4 10" xfId="4733" xr:uid="{7EA43798-37D6-4B75-98CE-A0DD2D71250E}"/>
    <cellStyle name="Millares 3 4 4 10 2" xfId="12999" xr:uid="{BF8715CC-276E-4CE0-863A-58C966EFB875}"/>
    <cellStyle name="Millares 3 4 4 10 2 2" xfId="34502" xr:uid="{251D0476-0D00-49BB-9F48-4455A000F0D1}"/>
    <cellStyle name="Millares 3 4 4 10 3" xfId="19634" xr:uid="{34E699D2-EC6F-495F-81FF-E9EE2D5E5066}"/>
    <cellStyle name="Millares 3 4 4 10 3 2" xfId="41137" xr:uid="{9A02774E-6674-4F92-81F4-60F575A4E6CB}"/>
    <cellStyle name="Millares 3 4 4 10 4" xfId="26239" xr:uid="{102E791C-597F-4861-887E-BB8C59F2F4E4}"/>
    <cellStyle name="Millares 3 4 4 10 5" xfId="47742" xr:uid="{427519D9-7C12-4EFF-A02B-37BE3C64E926}"/>
    <cellStyle name="Millares 3 4 4 10 6" xfId="54346" xr:uid="{1DF33F9E-839D-4335-8EFD-1EB403AD7438}"/>
    <cellStyle name="Millares 3 4 4 11" xfId="5236" xr:uid="{EA068450-BBD8-44A4-8823-18AE23108098}"/>
    <cellStyle name="Millares 3 4 4 11 2" xfId="13502" xr:uid="{D55C17F7-2638-41D4-85B3-6904FF8A066E}"/>
    <cellStyle name="Millares 3 4 4 11 2 2" xfId="35005" xr:uid="{9BDD2DE9-70AC-48F5-8009-397DA4F26DA4}"/>
    <cellStyle name="Millares 3 4 4 11 3" xfId="20137" xr:uid="{941C61C7-8ECC-4158-8C0F-F45C2A48909E}"/>
    <cellStyle name="Millares 3 4 4 11 3 2" xfId="41640" xr:uid="{40F8CB86-9FCB-460B-B71B-84F3D7050FF8}"/>
    <cellStyle name="Millares 3 4 4 11 4" xfId="26742" xr:uid="{ECF997FA-C8F3-4170-83B9-E6CB8C5F578C}"/>
    <cellStyle name="Millares 3 4 4 11 5" xfId="48245" xr:uid="{89D7C5E5-99B2-4E12-BBDA-9DB942DB9D96}"/>
    <cellStyle name="Millares 3 4 4 11 6" xfId="54849" xr:uid="{1E09A380-E30F-4B42-B195-085259995F33}"/>
    <cellStyle name="Millares 3 4 4 12" xfId="6877" xr:uid="{6DC5DE72-FF76-4CB7-8ACF-C74B1CC52ED2}"/>
    <cellStyle name="Millares 3 4 4 12 2" xfId="28380" xr:uid="{254B6249-F88F-4040-BBCA-212B559CF2E3}"/>
    <cellStyle name="Millares 3 4 4 13" xfId="8531" xr:uid="{DF0A9485-77FE-49DA-9251-71E93B31600E}"/>
    <cellStyle name="Millares 3 4 4 13 2" xfId="30034" xr:uid="{6F900962-1710-418B-B507-24CBA36A41E3}"/>
    <cellStyle name="Millares 3 4 4 14" xfId="15170" xr:uid="{C9278367-659C-41DD-A4D9-717CEA5D8F14}"/>
    <cellStyle name="Millares 3 4 4 14 2" xfId="36673" xr:uid="{78FE1883-C86A-489C-A557-CDC2E2EF5332}"/>
    <cellStyle name="Millares 3 4 4 15" xfId="21775" xr:uid="{37989A3E-69D5-4D26-AF9D-6B6827CF6394}"/>
    <cellStyle name="Millares 3 4 4 16" xfId="43278" xr:uid="{0C722985-EFE4-4F7A-9AF1-3178F2070327}"/>
    <cellStyle name="Millares 3 4 4 17" xfId="49882" xr:uid="{348BB9BB-F5F3-41D1-94AA-EBBCBBC29C23}"/>
    <cellStyle name="Millares 3 4 4 2" xfId="529" xr:uid="{2CDC6E56-4249-48B8-9BFE-C165FF4ECBF0}"/>
    <cellStyle name="Millares 3 4 4 2 10" xfId="7140" xr:uid="{0489281B-D3B1-4E5B-9F41-A2AF8D736ACA}"/>
    <cellStyle name="Millares 3 4 4 2 10 2" xfId="28643" xr:uid="{9CBA9304-EFEE-401A-BFCC-4F4963AD5C32}"/>
    <cellStyle name="Millares 3 4 4 2 11" xfId="8796" xr:uid="{43836C35-DEB6-4CA0-8932-679019142DDA}"/>
    <cellStyle name="Millares 3 4 4 2 11 2" xfId="30299" xr:uid="{85930BB3-6079-4592-9A63-36EB35FC5EB9}"/>
    <cellStyle name="Millares 3 4 4 2 12" xfId="15432" xr:uid="{8D2428F6-01D5-4108-83C4-90CC763C7C9E}"/>
    <cellStyle name="Millares 3 4 4 2 12 2" xfId="36935" xr:uid="{E9C473F6-47F7-41DC-9E84-4392A01C9827}"/>
    <cellStyle name="Millares 3 4 4 2 13" xfId="22037" xr:uid="{BE9212F2-3DE9-436B-AAA3-2BBF79FB31EE}"/>
    <cellStyle name="Millares 3 4 4 2 14" xfId="43540" xr:uid="{D184EA77-3FDD-4CB9-AC4E-CF32DB7AD8B2}"/>
    <cellStyle name="Millares 3 4 4 2 15" xfId="50144" xr:uid="{AD2563A9-1379-4DD3-ABFE-9368A37B9CD6}"/>
    <cellStyle name="Millares 3 4 4 2 2" xfId="811" xr:uid="{241F97ED-59B4-4EAB-90D0-EA3C7EC9F995}"/>
    <cellStyle name="Millares 3 4 4 2 2 10" xfId="15712" xr:uid="{8BF4B568-14D4-4183-AF4A-B2F154F959E4}"/>
    <cellStyle name="Millares 3 4 4 2 2 10 2" xfId="37215" xr:uid="{F5E9CAF1-0817-4CBD-AA91-CE4BF70B6675}"/>
    <cellStyle name="Millares 3 4 4 2 2 11" xfId="22317" xr:uid="{8F015B79-DE6D-4CB7-A686-C0063022033C}"/>
    <cellStyle name="Millares 3 4 4 2 2 12" xfId="43820" xr:uid="{D5005BE1-7A26-4D99-8ACD-49305AD5C692}"/>
    <cellStyle name="Millares 3 4 4 2 2 13" xfId="50424" xr:uid="{C25670CD-C9E9-4ACF-93D1-E47AAF074078}"/>
    <cellStyle name="Millares 3 4 4 2 2 2" xfId="1757" xr:uid="{E5A33024-0D47-4246-81FF-0C28563BCC97}"/>
    <cellStyle name="Millares 3 4 4 2 2 2 2" xfId="4586" xr:uid="{16BA74A7-D9FC-451C-9DB5-4C45BDAAACE3}"/>
    <cellStyle name="Millares 3 4 4 2 2 2 2 2" xfId="12852" xr:uid="{77AC2368-F7C8-46FA-BB17-F26EBAC1CAA1}"/>
    <cellStyle name="Millares 3 4 4 2 2 2 2 2 2" xfId="34355" xr:uid="{5414F4E2-DAAB-448E-85C0-48AF9161817B}"/>
    <cellStyle name="Millares 3 4 4 2 2 2 2 3" xfId="19487" xr:uid="{90C605D9-186A-4BA3-8F71-73A335EBFB0D}"/>
    <cellStyle name="Millares 3 4 4 2 2 2 2 3 2" xfId="40990" xr:uid="{6FEEDE52-4332-499A-A781-C31764F5659F}"/>
    <cellStyle name="Millares 3 4 4 2 2 2 2 4" xfId="26092" xr:uid="{5D3E6186-45D2-430E-858B-900CE0DD0C19}"/>
    <cellStyle name="Millares 3 4 4 2 2 2 2 5" xfId="47595" xr:uid="{C078A715-31E8-4118-8CA7-8CF760543FA9}"/>
    <cellStyle name="Millares 3 4 4 2 2 2 2 6" xfId="54199" xr:uid="{31D4DA41-FA91-4C38-B746-48A998917F9D}"/>
    <cellStyle name="Millares 3 4 4 2 2 2 3" xfId="6725" xr:uid="{9ADC404B-C8D1-4D85-B717-8AA9D54A839B}"/>
    <cellStyle name="Millares 3 4 4 2 2 2 3 2" xfId="14991" xr:uid="{61E97A0D-8A80-47F6-839C-A5680B396114}"/>
    <cellStyle name="Millares 3 4 4 2 2 2 3 2 2" xfId="36494" xr:uid="{9D128DE2-3BA3-45EC-9A51-98A8AEE0C11B}"/>
    <cellStyle name="Millares 3 4 4 2 2 2 3 3" xfId="21626" xr:uid="{DD69CA0C-ABAF-41DC-A330-7CDDC5FD5784}"/>
    <cellStyle name="Millares 3 4 4 2 2 2 3 3 2" xfId="43129" xr:uid="{E8454A7F-229F-41E5-9BA4-5182F68D074A}"/>
    <cellStyle name="Millares 3 4 4 2 2 2 3 4" xfId="28231" xr:uid="{7FE24C4B-877C-46E1-9C11-B5EAB53982A6}"/>
    <cellStyle name="Millares 3 4 4 2 2 2 3 5" xfId="49734" xr:uid="{385F8229-2831-4125-BFBA-EED2365DB7EC}"/>
    <cellStyle name="Millares 3 4 4 2 2 2 3 6" xfId="56338" xr:uid="{02B7EF53-E5F5-4AA0-B46F-4038C810C48F}"/>
    <cellStyle name="Millares 3 4 4 2 2 2 4" xfId="8366" xr:uid="{E86953CE-11E2-4E39-8F98-2B1479A8C9B2}"/>
    <cellStyle name="Millares 3 4 4 2 2 2 4 2" xfId="29869" xr:uid="{20D22057-66C2-4E64-921A-DC3E811901CE}"/>
    <cellStyle name="Millares 3 4 4 2 2 2 5" xfId="10023" xr:uid="{95091D23-58DB-4755-BE72-A06EE557B5D7}"/>
    <cellStyle name="Millares 3 4 4 2 2 2 5 2" xfId="31526" xr:uid="{5F33FE26-B188-4140-A1FD-3EEE5A12BEE9}"/>
    <cellStyle name="Millares 3 4 4 2 2 2 6" xfId="16658" xr:uid="{9090BAEB-0755-40D3-96AF-8056FDABF2E6}"/>
    <cellStyle name="Millares 3 4 4 2 2 2 6 2" xfId="38161" xr:uid="{331ED5CD-7F1B-4E37-86C8-17233EE10F6D}"/>
    <cellStyle name="Millares 3 4 4 2 2 2 7" xfId="23263" xr:uid="{964DF5E2-8EF1-4AD8-920E-E6632B10F916}"/>
    <cellStyle name="Millares 3 4 4 2 2 2 8" xfId="44766" xr:uid="{DF256534-0329-47C2-A558-DB7FF84ABAC8}"/>
    <cellStyle name="Millares 3 4 4 2 2 2 9" xfId="51370" xr:uid="{5C76B2A4-7736-44D2-998F-BE168828ED44}"/>
    <cellStyle name="Millares 3 4 4 2 2 3" xfId="2444" xr:uid="{15B15339-3054-4FDE-8968-241FB6DF921A}"/>
    <cellStyle name="Millares 3 4 4 2 2 3 2" xfId="10710" xr:uid="{839346A5-A6BD-4DC9-9D94-714B36EE39CF}"/>
    <cellStyle name="Millares 3 4 4 2 2 3 2 2" xfId="32213" xr:uid="{792141BB-9D81-4915-BA41-7161CB6D00C6}"/>
    <cellStyle name="Millares 3 4 4 2 2 3 3" xfId="17345" xr:uid="{A9CFDB25-AA95-4C5A-BFA7-31B1F9C31ECD}"/>
    <cellStyle name="Millares 3 4 4 2 2 3 3 2" xfId="38848" xr:uid="{87B6E8C7-A76B-4140-9DAF-FB597B9374A1}"/>
    <cellStyle name="Millares 3 4 4 2 2 3 4" xfId="23950" xr:uid="{7A779761-A2D1-4D21-99B5-C4428E3C363D}"/>
    <cellStyle name="Millares 3 4 4 2 2 3 5" xfId="45453" xr:uid="{FECE87EA-93A6-4FF2-A195-71F4B9F40AE6}"/>
    <cellStyle name="Millares 3 4 4 2 2 3 6" xfId="52057" xr:uid="{26A5F35A-569A-4953-BAE6-40F4D70B4E4E}"/>
    <cellStyle name="Millares 3 4 4 2 2 4" xfId="2961" xr:uid="{46981A7D-EB56-48A9-87EB-DE80F4FF2517}"/>
    <cellStyle name="Millares 3 4 4 2 2 4 2" xfId="11227" xr:uid="{EC1A5871-7D03-4530-9809-FEB617EB559C}"/>
    <cellStyle name="Millares 3 4 4 2 2 4 2 2" xfId="32730" xr:uid="{A59CBFCB-0D0A-4FDE-BE24-33B57D6A3514}"/>
    <cellStyle name="Millares 3 4 4 2 2 4 3" xfId="17862" xr:uid="{70D44D04-7C71-442E-B2C3-CC7A9D5D7DE0}"/>
    <cellStyle name="Millares 3 4 4 2 2 4 3 2" xfId="39365" xr:uid="{A1F71ECD-F125-4488-B9D3-78572AF9B858}"/>
    <cellStyle name="Millares 3 4 4 2 2 4 4" xfId="24467" xr:uid="{90F95073-E59F-44A6-B819-FB6143FFFC31}"/>
    <cellStyle name="Millares 3 4 4 2 2 4 5" xfId="45970" xr:uid="{BA567CDC-BA87-4F11-9DD4-0590BF57E02E}"/>
    <cellStyle name="Millares 3 4 4 2 2 4 6" xfId="52574" xr:uid="{0DAFF0AD-9E01-478D-A3F3-383E8DBB25C1}"/>
    <cellStyle name="Millares 3 4 4 2 2 5" xfId="3640" xr:uid="{D4CCC212-20EA-4BD2-B2D3-089B0DCA4EE0}"/>
    <cellStyle name="Millares 3 4 4 2 2 5 2" xfId="11906" xr:uid="{6D43AA6F-5ACB-41AC-96B7-2A634D8EDB5F}"/>
    <cellStyle name="Millares 3 4 4 2 2 5 2 2" xfId="33409" xr:uid="{C5C04B4A-8EEF-41E2-8223-AE3EADE572AC}"/>
    <cellStyle name="Millares 3 4 4 2 2 5 3" xfId="18541" xr:uid="{BFEA8336-2F40-4EBD-BB9A-06E31958D021}"/>
    <cellStyle name="Millares 3 4 4 2 2 5 3 2" xfId="40044" xr:uid="{20581773-6033-4A21-A76E-B6F2A2244AAD}"/>
    <cellStyle name="Millares 3 4 4 2 2 5 4" xfId="25146" xr:uid="{7BE2277E-61CE-4A87-A99F-8882A8E68450}"/>
    <cellStyle name="Millares 3 4 4 2 2 5 5" xfId="46649" xr:uid="{972F8A29-1C16-41AE-99C1-C814E2C0BC5E}"/>
    <cellStyle name="Millares 3 4 4 2 2 5 6" xfId="53253" xr:uid="{5D04399A-C83B-41B5-B359-EC95DD291067}"/>
    <cellStyle name="Millares 3 4 4 2 2 6" xfId="5105" xr:uid="{63736733-86B6-406B-AC69-C84CB1F31159}"/>
    <cellStyle name="Millares 3 4 4 2 2 6 2" xfId="13371" xr:uid="{E84D328F-9FA0-48A6-AAFE-DA0D6889752B}"/>
    <cellStyle name="Millares 3 4 4 2 2 6 2 2" xfId="34874" xr:uid="{F3B1C3CF-33B6-4023-A01E-FBA965ED58DC}"/>
    <cellStyle name="Millares 3 4 4 2 2 6 3" xfId="20006" xr:uid="{005F5A63-92F4-4A7D-BCE3-8228F3CC291F}"/>
    <cellStyle name="Millares 3 4 4 2 2 6 3 2" xfId="41509" xr:uid="{D72AEED6-657F-4E4B-8D04-47830126A8A6}"/>
    <cellStyle name="Millares 3 4 4 2 2 6 4" xfId="26611" xr:uid="{BBE8F2CD-91FF-4BE2-8FBB-1B3C28B1059C}"/>
    <cellStyle name="Millares 3 4 4 2 2 6 5" xfId="48114" xr:uid="{A6050EEF-54E8-4C4A-9067-DBF1B175A453}"/>
    <cellStyle name="Millares 3 4 4 2 2 6 6" xfId="54718" xr:uid="{C17FC667-DD93-490B-A17A-7AE6C648319B}"/>
    <cellStyle name="Millares 3 4 4 2 2 7" xfId="5779" xr:uid="{164E792F-E24E-4F8C-907F-28C0B4AFC085}"/>
    <cellStyle name="Millares 3 4 4 2 2 7 2" xfId="14045" xr:uid="{CC25625C-CF5C-4DA7-8941-E6E1B28C83F6}"/>
    <cellStyle name="Millares 3 4 4 2 2 7 2 2" xfId="35548" xr:uid="{4F74B11F-7EE9-4629-B49B-EB88F748DCB3}"/>
    <cellStyle name="Millares 3 4 4 2 2 7 3" xfId="20680" xr:uid="{0B6B6DF2-30F5-4B80-AA90-5172E63D2090}"/>
    <cellStyle name="Millares 3 4 4 2 2 7 3 2" xfId="42183" xr:uid="{9C69D849-E3A9-4437-BE3A-93BA57BAFA57}"/>
    <cellStyle name="Millares 3 4 4 2 2 7 4" xfId="27285" xr:uid="{F48B90DD-9393-43FD-A798-0F4FC40617FE}"/>
    <cellStyle name="Millares 3 4 4 2 2 7 5" xfId="48788" xr:uid="{79B134BE-5A98-4A80-88E9-6AF93D3BF2CC}"/>
    <cellStyle name="Millares 3 4 4 2 2 7 6" xfId="55392" xr:uid="{7089CED7-EAA6-4518-AA20-EA616F616D3A}"/>
    <cellStyle name="Millares 3 4 4 2 2 8" xfId="7420" xr:uid="{94A781B2-B083-469D-BB8D-534FC0C7BCD0}"/>
    <cellStyle name="Millares 3 4 4 2 2 8 2" xfId="28923" xr:uid="{2691488E-1319-430F-8C30-5DC77F876A5C}"/>
    <cellStyle name="Millares 3 4 4 2 2 9" xfId="9077" xr:uid="{5BD847F9-730C-409E-808C-A8609FE93EAA}"/>
    <cellStyle name="Millares 3 4 4 2 2 9 2" xfId="30580" xr:uid="{F30F617D-0476-4CD3-BF4C-AB06F31607E4}"/>
    <cellStyle name="Millares 3 4 4 2 3" xfId="1081" xr:uid="{FF53CC59-61A7-4633-8EFF-AFB4226BFD47}"/>
    <cellStyle name="Millares 3 4 4 2 3 2" xfId="3910" xr:uid="{787E4653-E586-4110-87A9-BEDDBFCA5B36}"/>
    <cellStyle name="Millares 3 4 4 2 3 2 2" xfId="12176" xr:uid="{7DB89F83-045B-4AEF-8A81-D6C7B52704CD}"/>
    <cellStyle name="Millares 3 4 4 2 3 2 2 2" xfId="33679" xr:uid="{9ED88396-A1A3-4582-A986-B101AFC9AACC}"/>
    <cellStyle name="Millares 3 4 4 2 3 2 3" xfId="18811" xr:uid="{2BEEFCE8-0119-49B8-9AF8-BD9BE9CB0626}"/>
    <cellStyle name="Millares 3 4 4 2 3 2 3 2" xfId="40314" xr:uid="{AD8C69F0-596C-4FA1-8806-6303B4E3187A}"/>
    <cellStyle name="Millares 3 4 4 2 3 2 4" xfId="25416" xr:uid="{52F65C4F-4718-4600-8421-04AE669572CA}"/>
    <cellStyle name="Millares 3 4 4 2 3 2 5" xfId="46919" xr:uid="{26A79D2A-B51A-45F5-9247-AE3BB60324D5}"/>
    <cellStyle name="Millares 3 4 4 2 3 2 6" xfId="53523" xr:uid="{C730795D-B851-4508-BCAC-A4E1B4DF01D9}"/>
    <cellStyle name="Millares 3 4 4 2 3 3" xfId="6049" xr:uid="{A00EE288-7945-40C1-A06B-3E1B3D19D784}"/>
    <cellStyle name="Millares 3 4 4 2 3 3 2" xfId="14315" xr:uid="{A9AC12C3-5B64-4F41-A91A-58C8B607C29F}"/>
    <cellStyle name="Millares 3 4 4 2 3 3 2 2" xfId="35818" xr:uid="{9367DBD8-4599-45EC-AF00-8A7BC69E929E}"/>
    <cellStyle name="Millares 3 4 4 2 3 3 3" xfId="20950" xr:uid="{2D2302E6-AA02-4077-A6AA-EE7A3D6AB2F9}"/>
    <cellStyle name="Millares 3 4 4 2 3 3 3 2" xfId="42453" xr:uid="{7E1C2B2F-FDD3-4C51-8BA2-85DAB874E82A}"/>
    <cellStyle name="Millares 3 4 4 2 3 3 4" xfId="27555" xr:uid="{16A8A060-8D7C-4B2A-9EAE-6F6AE988F275}"/>
    <cellStyle name="Millares 3 4 4 2 3 3 5" xfId="49058" xr:uid="{DAD8115E-E364-4943-A49B-FE86578BDA2E}"/>
    <cellStyle name="Millares 3 4 4 2 3 3 6" xfId="55662" xr:uid="{850E92C1-94AE-4D47-9334-EDA23D4CFEDD}"/>
    <cellStyle name="Millares 3 4 4 2 3 4" xfId="7690" xr:uid="{8BACF302-0ECB-4BE1-AC44-6026A991CE40}"/>
    <cellStyle name="Millares 3 4 4 2 3 4 2" xfId="29193" xr:uid="{41583565-C52B-4E5A-BF8D-DC0B392DB21C}"/>
    <cellStyle name="Millares 3 4 4 2 3 5" xfId="9347" xr:uid="{41072AC3-1B04-44A0-A5D3-929B22043B04}"/>
    <cellStyle name="Millares 3 4 4 2 3 5 2" xfId="30850" xr:uid="{4758842C-4926-402F-B324-C72C6207FE21}"/>
    <cellStyle name="Millares 3 4 4 2 3 6" xfId="15982" xr:uid="{48AB1844-377A-42DC-9028-E9EF55BFF6C0}"/>
    <cellStyle name="Millares 3 4 4 2 3 6 2" xfId="37485" xr:uid="{40B97F10-C3BC-4A6A-9321-0D29AC68B606}"/>
    <cellStyle name="Millares 3 4 4 2 3 7" xfId="22587" xr:uid="{D17E7454-FC52-476E-A722-5581969D652F}"/>
    <cellStyle name="Millares 3 4 4 2 3 8" xfId="44090" xr:uid="{A250461D-7F4E-4440-BB91-4ED0A18B874E}"/>
    <cellStyle name="Millares 3 4 4 2 3 9" xfId="50694" xr:uid="{BE6F7995-1AE2-44ED-91D3-EFC62034A0D2}"/>
    <cellStyle name="Millares 3 4 4 2 4" xfId="1477" xr:uid="{C512BD91-109D-4ECE-9A1F-9A05C18BC067}"/>
    <cellStyle name="Millares 3 4 4 2 4 2" xfId="4306" xr:uid="{285E2490-52DB-4385-A0A9-478A9F79111B}"/>
    <cellStyle name="Millares 3 4 4 2 4 2 2" xfId="12572" xr:uid="{D6F77C8F-AF2E-4309-902C-39906E1DD6AC}"/>
    <cellStyle name="Millares 3 4 4 2 4 2 2 2" xfId="34075" xr:uid="{7B59D64D-ACD3-4559-B7D7-9970103E7FD2}"/>
    <cellStyle name="Millares 3 4 4 2 4 2 3" xfId="19207" xr:uid="{0ACD5C25-8A03-4BBD-8D92-C4ADB6BF9472}"/>
    <cellStyle name="Millares 3 4 4 2 4 2 3 2" xfId="40710" xr:uid="{636E19E3-C11D-4FAA-A359-BC78A66E39EE}"/>
    <cellStyle name="Millares 3 4 4 2 4 2 4" xfId="25812" xr:uid="{CC0A5397-C496-43D1-887F-9A6436392516}"/>
    <cellStyle name="Millares 3 4 4 2 4 2 5" xfId="47315" xr:uid="{51F06077-694A-45AC-BE5C-1DADCC2D552C}"/>
    <cellStyle name="Millares 3 4 4 2 4 2 6" xfId="53919" xr:uid="{DD6AF67C-F596-4027-8AF8-16B7D919872F}"/>
    <cellStyle name="Millares 3 4 4 2 4 3" xfId="6445" xr:uid="{453B4AE8-7763-4D27-95CA-2308A1139930}"/>
    <cellStyle name="Millares 3 4 4 2 4 3 2" xfId="14711" xr:uid="{D90E272E-3EDE-45FF-B1AD-12F5024A4042}"/>
    <cellStyle name="Millares 3 4 4 2 4 3 2 2" xfId="36214" xr:uid="{7DB3620F-0189-4B85-A8D8-CF801A0DFCE0}"/>
    <cellStyle name="Millares 3 4 4 2 4 3 3" xfId="21346" xr:uid="{4F59FEB0-66DE-4C1D-B9D4-B3CE76D58B88}"/>
    <cellStyle name="Millares 3 4 4 2 4 3 3 2" xfId="42849" xr:uid="{0806EF80-44AB-4E28-9E6C-DAE15C43AF04}"/>
    <cellStyle name="Millares 3 4 4 2 4 3 4" xfId="27951" xr:uid="{256B3518-718E-4544-987C-82C960555DB7}"/>
    <cellStyle name="Millares 3 4 4 2 4 3 5" xfId="49454" xr:uid="{C4A5980D-7E4A-4D1D-A50B-1F8E79DC1C70}"/>
    <cellStyle name="Millares 3 4 4 2 4 3 6" xfId="56058" xr:uid="{B75B05D2-4E3A-4279-9013-5F74A04B67C2}"/>
    <cellStyle name="Millares 3 4 4 2 4 4" xfId="8086" xr:uid="{6AC89CFF-E9F8-4BC8-9AA6-E87748F0E9F2}"/>
    <cellStyle name="Millares 3 4 4 2 4 4 2" xfId="29589" xr:uid="{17258CCE-248F-4245-8E20-E735B787FC6F}"/>
    <cellStyle name="Millares 3 4 4 2 4 5" xfId="9743" xr:uid="{27EDB354-3A6B-43A4-9608-AB52D54C9747}"/>
    <cellStyle name="Millares 3 4 4 2 4 5 2" xfId="31246" xr:uid="{2A561CB8-F0BE-4A97-A442-0336B49EFBAE}"/>
    <cellStyle name="Millares 3 4 4 2 4 6" xfId="16378" xr:uid="{A8192E89-C97E-424D-92D6-C70EDD915AB7}"/>
    <cellStyle name="Millares 3 4 4 2 4 6 2" xfId="37881" xr:uid="{E3A7E108-2BB0-47FE-9B27-D98B363389C1}"/>
    <cellStyle name="Millares 3 4 4 2 4 7" xfId="22983" xr:uid="{E448F39A-9657-40B1-8222-54D1E09F267D}"/>
    <cellStyle name="Millares 3 4 4 2 4 8" xfId="44486" xr:uid="{48AFB287-E8FC-4497-A4E3-99838600AE01}"/>
    <cellStyle name="Millares 3 4 4 2 4 9" xfId="51090" xr:uid="{7F0F6967-5C57-488F-8022-C8300E84E119}"/>
    <cellStyle name="Millares 3 4 4 2 5" xfId="2164" xr:uid="{4D2EEDB0-E64B-491A-A85D-0A56CFF0C3DB}"/>
    <cellStyle name="Millares 3 4 4 2 5 2" xfId="10430" xr:uid="{03FE2EF8-9269-4D00-913A-69F18B821326}"/>
    <cellStyle name="Millares 3 4 4 2 5 2 2" xfId="31933" xr:uid="{A1C00751-DA01-4CFF-9B1D-37B3C45F4EF0}"/>
    <cellStyle name="Millares 3 4 4 2 5 3" xfId="17065" xr:uid="{13F078D5-BE9A-4C41-90C8-D96A55491C67}"/>
    <cellStyle name="Millares 3 4 4 2 5 3 2" xfId="38568" xr:uid="{3B99970A-98A9-4AD5-8EE5-A2B3DEE50E2A}"/>
    <cellStyle name="Millares 3 4 4 2 5 4" xfId="23670" xr:uid="{D2A27DA8-D47D-4879-8992-C5870E0729B9}"/>
    <cellStyle name="Millares 3 4 4 2 5 5" xfId="45173" xr:uid="{12021E0D-6775-490F-B7E3-775433717C73}"/>
    <cellStyle name="Millares 3 4 4 2 5 6" xfId="51777" xr:uid="{287D5CCB-679B-4228-BC08-612A65868F01}"/>
    <cellStyle name="Millares 3 4 4 2 6" xfId="2711" xr:uid="{0FC7C277-9CA7-4B10-8360-1B320D91C802}"/>
    <cellStyle name="Millares 3 4 4 2 6 2" xfId="10977" xr:uid="{CC9281AE-666A-453A-8676-E1C2AB920C79}"/>
    <cellStyle name="Millares 3 4 4 2 6 2 2" xfId="32480" xr:uid="{748419AB-FD82-4F23-9506-DF8D12BE08F3}"/>
    <cellStyle name="Millares 3 4 4 2 6 3" xfId="17612" xr:uid="{52482CD8-8707-4968-A193-2BC40638EA7E}"/>
    <cellStyle name="Millares 3 4 4 2 6 3 2" xfId="39115" xr:uid="{F2DF94EF-B1CD-4791-9DBB-2247B3227282}"/>
    <cellStyle name="Millares 3 4 4 2 6 4" xfId="24217" xr:uid="{D23F5F59-397E-4889-AF35-DDD035F3FBEF}"/>
    <cellStyle name="Millares 3 4 4 2 6 5" xfId="45720" xr:uid="{8052BB6A-57FB-4DBD-9A80-65ED29CB5AF2}"/>
    <cellStyle name="Millares 3 4 4 2 6 6" xfId="52324" xr:uid="{1B60F4BA-C489-4B77-B885-556E25772381}"/>
    <cellStyle name="Millares 3 4 4 2 7" xfId="3360" xr:uid="{672779DD-3723-4EB4-A772-CF2F6CCBD0CC}"/>
    <cellStyle name="Millares 3 4 4 2 7 2" xfId="11626" xr:uid="{B8329CC1-B198-40FC-8B49-32D3C46D71A9}"/>
    <cellStyle name="Millares 3 4 4 2 7 2 2" xfId="33129" xr:uid="{59682D2B-2000-46E7-8DFC-76288AD47B60}"/>
    <cellStyle name="Millares 3 4 4 2 7 3" xfId="18261" xr:uid="{7ED288D8-AE16-416E-84EC-A79151EB9CE2}"/>
    <cellStyle name="Millares 3 4 4 2 7 3 2" xfId="39764" xr:uid="{523F4132-547B-494D-8F6A-182F10096314}"/>
    <cellStyle name="Millares 3 4 4 2 7 4" xfId="24866" xr:uid="{95D4CF6F-1109-4D84-B627-24287164894A}"/>
    <cellStyle name="Millares 3 4 4 2 7 5" xfId="46369" xr:uid="{77C201DF-6036-4678-BCF6-849FED8352A5}"/>
    <cellStyle name="Millares 3 4 4 2 7 6" xfId="52973" xr:uid="{F6E9EA7F-2CEC-4203-86E0-9E410FF05B0F}"/>
    <cellStyle name="Millares 3 4 4 2 8" xfId="4855" xr:uid="{81C25041-70B9-40B3-AEB8-0A555608F1CC}"/>
    <cellStyle name="Millares 3 4 4 2 8 2" xfId="13121" xr:uid="{196DCA3F-D930-42B7-9018-4EF8C374FCC5}"/>
    <cellStyle name="Millares 3 4 4 2 8 2 2" xfId="34624" xr:uid="{24ABA5A5-78CB-4845-A333-8404BB8F77C8}"/>
    <cellStyle name="Millares 3 4 4 2 8 3" xfId="19756" xr:uid="{40264437-C0E5-4E99-B30F-925BDA5CDE78}"/>
    <cellStyle name="Millares 3 4 4 2 8 3 2" xfId="41259" xr:uid="{8FE97725-378F-4371-B4B6-E798C49520DC}"/>
    <cellStyle name="Millares 3 4 4 2 8 4" xfId="26361" xr:uid="{075729F9-2118-43D6-85B4-FF46961E9F38}"/>
    <cellStyle name="Millares 3 4 4 2 8 5" xfId="47864" xr:uid="{D33269F5-C5DF-4BCE-A734-9FFE97D741D4}"/>
    <cellStyle name="Millares 3 4 4 2 8 6" xfId="54468" xr:uid="{5C68FDE5-1FA3-4535-82D9-670BD2999E94}"/>
    <cellStyle name="Millares 3 4 4 2 9" xfId="5499" xr:uid="{F31C7376-372B-4CF6-A5AA-950DC4EEF934}"/>
    <cellStyle name="Millares 3 4 4 2 9 2" xfId="13765" xr:uid="{380C9D13-C886-4500-B0D2-F9DF1A7F2118}"/>
    <cellStyle name="Millares 3 4 4 2 9 2 2" xfId="35268" xr:uid="{CE902989-0789-4ED7-B583-85D80DD08191}"/>
    <cellStyle name="Millares 3 4 4 2 9 3" xfId="20400" xr:uid="{C5C88818-4380-4CAE-8C7C-7240ADE782CB}"/>
    <cellStyle name="Millares 3 4 4 2 9 3 2" xfId="41903" xr:uid="{46AAB57A-AB6C-4695-95CF-3A53368ABBCA}"/>
    <cellStyle name="Millares 3 4 4 2 9 4" xfId="27005" xr:uid="{EB7703DF-847B-4FD8-8B43-47B9E949A165}"/>
    <cellStyle name="Millares 3 4 4 2 9 5" xfId="48508" xr:uid="{9152EC55-0CEB-48BD-BC04-52B333A8C8CE}"/>
    <cellStyle name="Millares 3 4 4 2 9 6" xfId="55112" xr:uid="{F3C0EDEF-58DB-4217-8859-148CF8058B84}"/>
    <cellStyle name="Millares 3 4 4 3" xfId="401" xr:uid="{E0B64CFF-EB8A-4C54-9971-D6A28212552D}"/>
    <cellStyle name="Millares 3 4 4 3 10" xfId="15304" xr:uid="{8B39E629-B013-4C8E-B538-8E228AFE1E27}"/>
    <cellStyle name="Millares 3 4 4 3 10 2" xfId="36807" xr:uid="{1C7B7CE0-33A5-4249-9190-A60B6F76260D}"/>
    <cellStyle name="Millares 3 4 4 3 11" xfId="21909" xr:uid="{F2B43BAB-DC1E-4F55-B464-9057500760C1}"/>
    <cellStyle name="Millares 3 4 4 3 12" xfId="43412" xr:uid="{AA1D9B0A-ED39-4CC3-A407-59F081DC334A}"/>
    <cellStyle name="Millares 3 4 4 3 13" xfId="50016" xr:uid="{A7EB8FF8-F5C0-410A-B0BE-759B192B762A}"/>
    <cellStyle name="Millares 3 4 4 3 2" xfId="1349" xr:uid="{C410D535-E29E-4CD8-90A7-72973A10124D}"/>
    <cellStyle name="Millares 3 4 4 3 2 2" xfId="4178" xr:uid="{21E66407-A7D5-42D3-84B2-4AC698184ECC}"/>
    <cellStyle name="Millares 3 4 4 3 2 2 2" xfId="12444" xr:uid="{7981EEAF-58A3-43CD-A91B-78E9DA532011}"/>
    <cellStyle name="Millares 3 4 4 3 2 2 2 2" xfId="33947" xr:uid="{25EEA2D4-2ED6-4AC4-A2D5-0A7985E88F94}"/>
    <cellStyle name="Millares 3 4 4 3 2 2 3" xfId="19079" xr:uid="{59A11FB5-F3F9-48AC-B498-239B9DDB9BE6}"/>
    <cellStyle name="Millares 3 4 4 3 2 2 3 2" xfId="40582" xr:uid="{7A389D6D-0C6B-4DD6-BFB3-55FAA18385D1}"/>
    <cellStyle name="Millares 3 4 4 3 2 2 4" xfId="25684" xr:uid="{382A820B-27EA-457F-B8B4-88E178A60D6B}"/>
    <cellStyle name="Millares 3 4 4 3 2 2 5" xfId="47187" xr:uid="{CB9C9213-A3D6-4945-8227-772A329CD4B4}"/>
    <cellStyle name="Millares 3 4 4 3 2 2 6" xfId="53791" xr:uid="{D8BCB04F-CDE8-46A3-8A2D-BF2B80BCC7B5}"/>
    <cellStyle name="Millares 3 4 4 3 2 3" xfId="6317" xr:uid="{86607924-048D-47EA-B5F0-206BF78B0150}"/>
    <cellStyle name="Millares 3 4 4 3 2 3 2" xfId="14583" xr:uid="{23084325-7DF4-4667-8DBB-7072E0C13117}"/>
    <cellStyle name="Millares 3 4 4 3 2 3 2 2" xfId="36086" xr:uid="{AD147404-AF8C-4938-A307-40F45C977BBB}"/>
    <cellStyle name="Millares 3 4 4 3 2 3 3" xfId="21218" xr:uid="{88FDE4BB-7E43-42FC-BEB4-483D498EA708}"/>
    <cellStyle name="Millares 3 4 4 3 2 3 3 2" xfId="42721" xr:uid="{06C756FD-A672-42F2-8BC9-89D6146D41EE}"/>
    <cellStyle name="Millares 3 4 4 3 2 3 4" xfId="27823" xr:uid="{B8F63290-0103-4F4D-87EB-49943F5BBE34}"/>
    <cellStyle name="Millares 3 4 4 3 2 3 5" xfId="49326" xr:uid="{43D4C113-2629-4B96-A48B-21E1160D33DC}"/>
    <cellStyle name="Millares 3 4 4 3 2 3 6" xfId="55930" xr:uid="{C18CB3FA-F9F7-4C00-9A88-83CBDFAA91E2}"/>
    <cellStyle name="Millares 3 4 4 3 2 4" xfId="7958" xr:uid="{26F32306-5B09-45CE-B778-674C413F6C13}"/>
    <cellStyle name="Millares 3 4 4 3 2 4 2" xfId="29461" xr:uid="{5CEB1A4A-3213-411D-B869-9EB7B891C3F9}"/>
    <cellStyle name="Millares 3 4 4 3 2 5" xfId="9615" xr:uid="{7B051C02-A28D-4C41-BB6B-12AD5D0CDC05}"/>
    <cellStyle name="Millares 3 4 4 3 2 5 2" xfId="31118" xr:uid="{C7C19381-A18E-43C3-B4D5-48BE08739ABF}"/>
    <cellStyle name="Millares 3 4 4 3 2 6" xfId="16250" xr:uid="{E9B09B70-9279-4D44-9FAA-70005A5A8F87}"/>
    <cellStyle name="Millares 3 4 4 3 2 6 2" xfId="37753" xr:uid="{C2714D51-E702-4B27-8DA2-120053D20EBE}"/>
    <cellStyle name="Millares 3 4 4 3 2 7" xfId="22855" xr:uid="{8B68E543-9B4D-44FD-BF60-10B6516F727D}"/>
    <cellStyle name="Millares 3 4 4 3 2 8" xfId="44358" xr:uid="{6BDBA919-8023-45B7-8386-7A145A3A5694}"/>
    <cellStyle name="Millares 3 4 4 3 2 9" xfId="50962" xr:uid="{9C454B40-45BE-4E82-B9F1-FDD627A9CEB4}"/>
    <cellStyle name="Millares 3 4 4 3 3" xfId="2036" xr:uid="{E96D6140-D941-49A1-85EA-F31BEA9078DA}"/>
    <cellStyle name="Millares 3 4 4 3 3 2" xfId="10302" xr:uid="{13AE4346-9F49-4B49-9EF0-3514F12C64FF}"/>
    <cellStyle name="Millares 3 4 4 3 3 2 2" xfId="31805" xr:uid="{2D140D9F-74CA-4F77-A6FD-F64658DC909F}"/>
    <cellStyle name="Millares 3 4 4 3 3 3" xfId="16937" xr:uid="{574431DF-031D-45F7-851B-BD3E0EA674EE}"/>
    <cellStyle name="Millares 3 4 4 3 3 3 2" xfId="38440" xr:uid="{DD3E1D18-9785-42E5-BE03-B9E52A058957}"/>
    <cellStyle name="Millares 3 4 4 3 3 4" xfId="23542" xr:uid="{DAA89D7C-F69E-4760-9480-96136FE371F4}"/>
    <cellStyle name="Millares 3 4 4 3 3 5" xfId="45045" xr:uid="{F411C7A8-204A-4068-BDBD-24F378E774B3}"/>
    <cellStyle name="Millares 3 4 4 3 3 6" xfId="51649" xr:uid="{CADDBE45-6BB8-4455-8E6E-4A478904676E}"/>
    <cellStyle name="Millares 3 4 4 3 4" xfId="2835" xr:uid="{ABE76CA3-B835-4364-B5F8-40408C52653A}"/>
    <cellStyle name="Millares 3 4 4 3 4 2" xfId="11101" xr:uid="{8C02C2DB-D687-432F-813F-54E905E5FFED}"/>
    <cellStyle name="Millares 3 4 4 3 4 2 2" xfId="32604" xr:uid="{BE823D6B-77D9-4283-8558-C998C0380917}"/>
    <cellStyle name="Millares 3 4 4 3 4 3" xfId="17736" xr:uid="{323361DD-D02A-4D53-9B03-411663E92492}"/>
    <cellStyle name="Millares 3 4 4 3 4 3 2" xfId="39239" xr:uid="{A41D431A-F3E3-44D5-A0FF-E207BE649AD8}"/>
    <cellStyle name="Millares 3 4 4 3 4 4" xfId="24341" xr:uid="{66AC6793-94A5-490D-9EDF-DFC95243BCBD}"/>
    <cellStyle name="Millares 3 4 4 3 4 5" xfId="45844" xr:uid="{7D209A8B-E442-4622-9C82-74481864C8D3}"/>
    <cellStyle name="Millares 3 4 4 3 4 6" xfId="52448" xr:uid="{770C3181-447D-48EC-8C86-1AB270CC4783}"/>
    <cellStyle name="Millares 3 4 4 3 5" xfId="3232" xr:uid="{1BEA3771-979B-4741-AFC5-4821321E559E}"/>
    <cellStyle name="Millares 3 4 4 3 5 2" xfId="11498" xr:uid="{7879FD1F-75D0-490F-957C-2A8352CB7347}"/>
    <cellStyle name="Millares 3 4 4 3 5 2 2" xfId="33001" xr:uid="{24D06865-A0FF-44CE-806C-716B906E3446}"/>
    <cellStyle name="Millares 3 4 4 3 5 3" xfId="18133" xr:uid="{222EFC3C-4925-4F83-8282-0CE45DB20A21}"/>
    <cellStyle name="Millares 3 4 4 3 5 3 2" xfId="39636" xr:uid="{08A9155A-4236-46F5-BA5A-D1377DA3C1EE}"/>
    <cellStyle name="Millares 3 4 4 3 5 4" xfId="24738" xr:uid="{C6055C34-54E4-4B9B-9D9A-B562C82C8C33}"/>
    <cellStyle name="Millares 3 4 4 3 5 5" xfId="46241" xr:uid="{1055CB99-B534-4258-A0FF-44ECEC8E7E73}"/>
    <cellStyle name="Millares 3 4 4 3 5 6" xfId="52845" xr:uid="{5DE66CA3-71F4-4055-A5A3-8A6132C39BBF}"/>
    <cellStyle name="Millares 3 4 4 3 6" xfId="4979" xr:uid="{58B1E8D0-E5EF-4216-AC7A-C33C540124E1}"/>
    <cellStyle name="Millares 3 4 4 3 6 2" xfId="13245" xr:uid="{92B8163A-A55F-4663-8E42-EDE6F070CFA8}"/>
    <cellStyle name="Millares 3 4 4 3 6 2 2" xfId="34748" xr:uid="{F7A883F1-FFB0-4530-B593-98F7E55C351A}"/>
    <cellStyle name="Millares 3 4 4 3 6 3" xfId="19880" xr:uid="{5A6C2D80-9EB0-4FD7-8BDE-ABA4C4304597}"/>
    <cellStyle name="Millares 3 4 4 3 6 3 2" xfId="41383" xr:uid="{5D9D8DAD-4D82-491A-9400-FE3AAD6A2DA9}"/>
    <cellStyle name="Millares 3 4 4 3 6 4" xfId="26485" xr:uid="{BF6AD74A-229E-49D2-AF05-C049B98333E8}"/>
    <cellStyle name="Millares 3 4 4 3 6 5" xfId="47988" xr:uid="{BB914F60-3AD6-48EC-9336-8332990879B3}"/>
    <cellStyle name="Millares 3 4 4 3 6 6" xfId="54592" xr:uid="{79781071-C881-4895-82F6-8683B674D53E}"/>
    <cellStyle name="Millares 3 4 4 3 7" xfId="5371" xr:uid="{28FA3B6C-7561-485B-80EA-FAAFE5036B22}"/>
    <cellStyle name="Millares 3 4 4 3 7 2" xfId="13637" xr:uid="{E9B2B8DB-0F26-427F-B9F4-E156801FA8EA}"/>
    <cellStyle name="Millares 3 4 4 3 7 2 2" xfId="35140" xr:uid="{643F91C1-DAAF-464F-8161-1194F9B33780}"/>
    <cellStyle name="Millares 3 4 4 3 7 3" xfId="20272" xr:uid="{096D435B-73D6-4E10-AFBA-5664F3F371FA}"/>
    <cellStyle name="Millares 3 4 4 3 7 3 2" xfId="41775" xr:uid="{D11FB531-0367-4555-9319-973AA833B8DC}"/>
    <cellStyle name="Millares 3 4 4 3 7 4" xfId="26877" xr:uid="{854AB237-BC93-4645-84B0-3A0C6B6A627B}"/>
    <cellStyle name="Millares 3 4 4 3 7 5" xfId="48380" xr:uid="{47B38CB1-A40D-42E4-B6F1-07DEE5C4FF48}"/>
    <cellStyle name="Millares 3 4 4 3 7 6" xfId="54984" xr:uid="{EAB541F1-75C5-48C9-A111-11C1B0A56CE8}"/>
    <cellStyle name="Millares 3 4 4 3 8" xfId="7012" xr:uid="{B6586C2E-87A4-4689-AEF2-6FE8E061529E}"/>
    <cellStyle name="Millares 3 4 4 3 8 2" xfId="28515" xr:uid="{A08212C8-F3D5-442C-AF0F-4675BCEC9147}"/>
    <cellStyle name="Millares 3 4 4 3 9" xfId="8668" xr:uid="{5CD0419A-9AEE-40AC-8471-121000059935}"/>
    <cellStyle name="Millares 3 4 4 3 9 2" xfId="30171" xr:uid="{212F61E6-174B-4A50-8057-6B1936292A8D}"/>
    <cellStyle name="Millares 3 4 4 4" xfId="685" xr:uid="{65F63BC3-6F03-427E-95A9-25F17C2C428E}"/>
    <cellStyle name="Millares 3 4 4 4 10" xfId="43694" xr:uid="{E0831FAB-D22C-4C26-BB24-9CBCA75EE806}"/>
    <cellStyle name="Millares 3 4 4 4 11" xfId="50298" xr:uid="{EC7B5E9A-5E78-46CE-93D2-925F3913FBA3}"/>
    <cellStyle name="Millares 3 4 4 4 2" xfId="1631" xr:uid="{6F5B23CC-56AD-4274-8153-C8B416A99E6D}"/>
    <cellStyle name="Millares 3 4 4 4 2 2" xfId="4460" xr:uid="{AEF91EEE-6BDB-43C7-9CFA-56060A0580FB}"/>
    <cellStyle name="Millares 3 4 4 4 2 2 2" xfId="12726" xr:uid="{D1917A71-26CA-4B56-9EB5-04A06D9CF6E8}"/>
    <cellStyle name="Millares 3 4 4 4 2 2 2 2" xfId="34229" xr:uid="{D8BDABCC-3F48-4852-A497-E36A9364E10B}"/>
    <cellStyle name="Millares 3 4 4 4 2 2 3" xfId="19361" xr:uid="{D40CBCAD-246C-4182-B480-0B20EA523BF5}"/>
    <cellStyle name="Millares 3 4 4 4 2 2 3 2" xfId="40864" xr:uid="{7CB80769-AD6A-4A37-96FA-FCC2B92D6F88}"/>
    <cellStyle name="Millares 3 4 4 4 2 2 4" xfId="25966" xr:uid="{48B48A15-55A2-4AE0-92F7-6D958540F2A9}"/>
    <cellStyle name="Millares 3 4 4 4 2 2 5" xfId="47469" xr:uid="{DFE3DBAA-2D75-4033-AB0D-A3764730913D}"/>
    <cellStyle name="Millares 3 4 4 4 2 2 6" xfId="54073" xr:uid="{BB01FBFA-27AC-4CAA-BCE9-E1DBC949A34E}"/>
    <cellStyle name="Millares 3 4 4 4 2 3" xfId="6599" xr:uid="{37A32EA7-7F7B-4758-A9E8-C691C0AB264F}"/>
    <cellStyle name="Millares 3 4 4 4 2 3 2" xfId="14865" xr:uid="{49931CD6-4AD8-432D-9C9D-A278E820F591}"/>
    <cellStyle name="Millares 3 4 4 4 2 3 2 2" xfId="36368" xr:uid="{D45BD25A-6790-480B-8F09-4798A123EEDB}"/>
    <cellStyle name="Millares 3 4 4 4 2 3 3" xfId="21500" xr:uid="{633EA24B-85E1-4DEB-A502-E18238ABD5EC}"/>
    <cellStyle name="Millares 3 4 4 4 2 3 3 2" xfId="43003" xr:uid="{F4E0AD51-732F-424C-827C-5195B2AA5174}"/>
    <cellStyle name="Millares 3 4 4 4 2 3 4" xfId="28105" xr:uid="{45419DF1-788C-4EF9-A817-09118115503D}"/>
    <cellStyle name="Millares 3 4 4 4 2 3 5" xfId="49608" xr:uid="{E3F6F441-7FD1-42B9-82E3-13A8BA710049}"/>
    <cellStyle name="Millares 3 4 4 4 2 3 6" xfId="56212" xr:uid="{8481EF1C-3BA9-42E5-9608-7EC8BF48DF27}"/>
    <cellStyle name="Millares 3 4 4 4 2 4" xfId="8240" xr:uid="{62DA202B-28BC-4ECD-ACC6-5EF629B4D726}"/>
    <cellStyle name="Millares 3 4 4 4 2 4 2" xfId="29743" xr:uid="{1ED416DE-4544-4167-A795-FBFF6AFBD801}"/>
    <cellStyle name="Millares 3 4 4 4 2 5" xfId="9897" xr:uid="{5EF961D0-4A2F-4DD8-BC32-B12BF5E31856}"/>
    <cellStyle name="Millares 3 4 4 4 2 5 2" xfId="31400" xr:uid="{3C2791B8-3B68-4C86-A7F4-D8F2CD1F8955}"/>
    <cellStyle name="Millares 3 4 4 4 2 6" xfId="16532" xr:uid="{70D37DD3-4564-4E00-A84B-6DCEE35C0E8B}"/>
    <cellStyle name="Millares 3 4 4 4 2 6 2" xfId="38035" xr:uid="{A8B313FE-52D0-4C6C-93A3-2870312D2696}"/>
    <cellStyle name="Millares 3 4 4 4 2 7" xfId="23137" xr:uid="{DEE63D78-D3C0-484D-AD57-BBF66098E827}"/>
    <cellStyle name="Millares 3 4 4 4 2 8" xfId="44640" xr:uid="{A1572CB1-F753-4171-98E9-1F5EFD9D2B8D}"/>
    <cellStyle name="Millares 3 4 4 4 2 9" xfId="51244" xr:uid="{BB0602E9-A5A3-4DD8-9AC1-11C0E4B9A8B6}"/>
    <cellStyle name="Millares 3 4 4 4 3" xfId="2318" xr:uid="{A5857269-6019-4776-923B-EAB4AF5EC463}"/>
    <cellStyle name="Millares 3 4 4 4 3 2" xfId="10584" xr:uid="{21922BC4-696F-41B6-91F1-7EC148FB401F}"/>
    <cellStyle name="Millares 3 4 4 4 3 2 2" xfId="32087" xr:uid="{2CFC1A42-29A1-4B7B-8C51-C37BE66928D4}"/>
    <cellStyle name="Millares 3 4 4 4 3 3" xfId="17219" xr:uid="{CE5FEFE3-3F94-4F37-B93B-2E55B576F583}"/>
    <cellStyle name="Millares 3 4 4 4 3 3 2" xfId="38722" xr:uid="{74F57A28-F747-4C37-87F1-8D426CEFF8CA}"/>
    <cellStyle name="Millares 3 4 4 4 3 4" xfId="23824" xr:uid="{E6A3F1BE-2DE9-4967-AB6B-EEAF935FC106}"/>
    <cellStyle name="Millares 3 4 4 4 3 5" xfId="45327" xr:uid="{66DE91E2-316F-489F-9A0C-D008B8B8559F}"/>
    <cellStyle name="Millares 3 4 4 4 3 6" xfId="51931" xr:uid="{1464C1EB-F28D-4E29-8447-2FA8EE361C3A}"/>
    <cellStyle name="Millares 3 4 4 4 4" xfId="3514" xr:uid="{43432B2A-4A25-4DBA-90E7-7C71EDB10B5E}"/>
    <cellStyle name="Millares 3 4 4 4 4 2" xfId="11780" xr:uid="{907787E1-A491-4EBD-8D43-FBBF61EF9E17}"/>
    <cellStyle name="Millares 3 4 4 4 4 2 2" xfId="33283" xr:uid="{0420BFD9-4DF8-4834-8BA4-9DD5C4942ABE}"/>
    <cellStyle name="Millares 3 4 4 4 4 3" xfId="18415" xr:uid="{105BAF27-CACC-4870-834B-16BD19DE959F}"/>
    <cellStyle name="Millares 3 4 4 4 4 3 2" xfId="39918" xr:uid="{78906357-504B-48F0-9E8F-88DDEB56B958}"/>
    <cellStyle name="Millares 3 4 4 4 4 4" xfId="25020" xr:uid="{9E28FF88-EE2A-47D2-A11B-1BB70C030B70}"/>
    <cellStyle name="Millares 3 4 4 4 4 5" xfId="46523" xr:uid="{5AD68D58-E257-47E6-96B5-E4588F8E0DED}"/>
    <cellStyle name="Millares 3 4 4 4 4 6" xfId="53127" xr:uid="{F715327B-1C72-4168-94E9-94384942D284}"/>
    <cellStyle name="Millares 3 4 4 4 5" xfId="5653" xr:uid="{61EEDA78-245D-48A8-A187-7F38ECB0985C}"/>
    <cellStyle name="Millares 3 4 4 4 5 2" xfId="13919" xr:uid="{3D08FEEC-1F6B-4DA0-BDCE-3FD3448E9434}"/>
    <cellStyle name="Millares 3 4 4 4 5 2 2" xfId="35422" xr:uid="{49DB4D76-BC08-483A-B8A0-D0B620B36F0D}"/>
    <cellStyle name="Millares 3 4 4 4 5 3" xfId="20554" xr:uid="{E43696B9-BFA7-4EC9-93CC-7D981D295ACC}"/>
    <cellStyle name="Millares 3 4 4 4 5 3 2" xfId="42057" xr:uid="{2764F32B-20C9-4BFB-9060-8EA9FB490F43}"/>
    <cellStyle name="Millares 3 4 4 4 5 4" xfId="27159" xr:uid="{395A1345-05E8-48A0-A02C-3D68D0A2A368}"/>
    <cellStyle name="Millares 3 4 4 4 5 5" xfId="48662" xr:uid="{75CB4334-DC77-4F0D-8ECB-EA6B7C510E14}"/>
    <cellStyle name="Millares 3 4 4 4 5 6" xfId="55266" xr:uid="{DF140A60-B507-4770-B4DC-99F656C40DD2}"/>
    <cellStyle name="Millares 3 4 4 4 6" xfId="7294" xr:uid="{C2B401FA-D146-45A0-918B-7A694672A2F5}"/>
    <cellStyle name="Millares 3 4 4 4 6 2" xfId="28797" xr:uid="{47E02D2C-6FE3-4E44-A438-97C914AFBA70}"/>
    <cellStyle name="Millares 3 4 4 4 7" xfId="8951" xr:uid="{1CDA01D9-6DBC-431E-B553-F4793906E899}"/>
    <cellStyle name="Millares 3 4 4 4 7 2" xfId="30454" xr:uid="{34DFD22A-6DFE-4548-B99C-504AAE6BB212}"/>
    <cellStyle name="Millares 3 4 4 4 8" xfId="15586" xr:uid="{46FC80FC-B540-44A5-A2CE-E44B7F465406}"/>
    <cellStyle name="Millares 3 4 4 4 8 2" xfId="37089" xr:uid="{13F25EE7-FA30-4B55-9623-AD3C48A8A63A}"/>
    <cellStyle name="Millares 3 4 4 4 9" xfId="22191" xr:uid="{2F6DEF72-8FDC-4D29-947D-392021498A4B}"/>
    <cellStyle name="Millares 3 4 4 5" xfId="953" xr:uid="{8F2CFFD9-5356-4345-B83C-EFF9C388BD46}"/>
    <cellStyle name="Millares 3 4 4 5 2" xfId="3782" xr:uid="{C9DE703E-E553-4C11-8288-A1393759398F}"/>
    <cellStyle name="Millares 3 4 4 5 2 2" xfId="12048" xr:uid="{AE1D0A1C-89B0-464D-BA42-0FA0D0682407}"/>
    <cellStyle name="Millares 3 4 4 5 2 2 2" xfId="33551" xr:uid="{CABECCEC-0DC9-4D63-962D-679E35D82FEB}"/>
    <cellStyle name="Millares 3 4 4 5 2 3" xfId="18683" xr:uid="{16516952-D245-434A-8F8B-D5B5F9D23167}"/>
    <cellStyle name="Millares 3 4 4 5 2 3 2" xfId="40186" xr:uid="{12FABC9E-CE6E-4ACD-B386-BDE6E1B47E92}"/>
    <cellStyle name="Millares 3 4 4 5 2 4" xfId="25288" xr:uid="{9A576596-F7AA-400E-8FDB-95B9FF545BD0}"/>
    <cellStyle name="Millares 3 4 4 5 2 5" xfId="46791" xr:uid="{353AECCA-DC0E-4835-B298-D401E5CCD25D}"/>
    <cellStyle name="Millares 3 4 4 5 2 6" xfId="53395" xr:uid="{AF322372-FD58-430B-A785-E5E140DB98B7}"/>
    <cellStyle name="Millares 3 4 4 5 3" xfId="5921" xr:uid="{5BA99883-F9D0-440B-BBD4-B79A2D7B8C50}"/>
    <cellStyle name="Millares 3 4 4 5 3 2" xfId="14187" xr:uid="{F1A4F9F7-FF05-41F0-A713-07D720AE2291}"/>
    <cellStyle name="Millares 3 4 4 5 3 2 2" xfId="35690" xr:uid="{1861F3E6-1AC2-481C-8191-F598C67D65FC}"/>
    <cellStyle name="Millares 3 4 4 5 3 3" xfId="20822" xr:uid="{D31EDECD-4492-4661-800D-DFE52B939835}"/>
    <cellStyle name="Millares 3 4 4 5 3 3 2" xfId="42325" xr:uid="{A661C567-EDFE-43C6-A048-79F29320D2A2}"/>
    <cellStyle name="Millares 3 4 4 5 3 4" xfId="27427" xr:uid="{AA154D42-E5CF-4FF9-B4C7-CBA5FCBFEFA8}"/>
    <cellStyle name="Millares 3 4 4 5 3 5" xfId="48930" xr:uid="{24E09D26-B225-4D0D-AF1B-0A040FD2969E}"/>
    <cellStyle name="Millares 3 4 4 5 3 6" xfId="55534" xr:uid="{00FBBC1A-C3C0-4C1E-85F0-AF52FFBE7BFF}"/>
    <cellStyle name="Millares 3 4 4 5 4" xfId="7562" xr:uid="{38BF34AE-115B-43D8-9C1C-D78EF8F1ED91}"/>
    <cellStyle name="Millares 3 4 4 5 4 2" xfId="29065" xr:uid="{2C4715C2-A49E-4954-8F97-FBA7B4863C6D}"/>
    <cellStyle name="Millares 3 4 4 5 5" xfId="9219" xr:uid="{BFDA4FA6-E1EB-44A5-9C0E-4EA8DC747090}"/>
    <cellStyle name="Millares 3 4 4 5 5 2" xfId="30722" xr:uid="{FCD5AEE4-AD83-4E0A-9105-0059CFFF2E8C}"/>
    <cellStyle name="Millares 3 4 4 5 6" xfId="15854" xr:uid="{30E00311-51E6-4474-B4E1-D0CAA4E7B82E}"/>
    <cellStyle name="Millares 3 4 4 5 6 2" xfId="37357" xr:uid="{24EFC46F-51BE-493B-8D4D-576B3AFF5824}"/>
    <cellStyle name="Millares 3 4 4 5 7" xfId="22459" xr:uid="{81307DF3-318F-41B4-A016-127B5A433EFC}"/>
    <cellStyle name="Millares 3 4 4 5 8" xfId="43962" xr:uid="{842EBF34-D526-4931-A658-E2F3CDF8E5E5}"/>
    <cellStyle name="Millares 3 4 4 5 9" xfId="50566" xr:uid="{42C98942-49CD-4A0B-9A47-ED5660A2B73C}"/>
    <cellStyle name="Millares 3 4 4 6" xfId="1214" xr:uid="{1DA0F126-ED72-4411-9DA8-32597B4B0BC1}"/>
    <cellStyle name="Millares 3 4 4 6 2" xfId="4043" xr:uid="{D51373C2-E475-403A-8BF1-7AB051942053}"/>
    <cellStyle name="Millares 3 4 4 6 2 2" xfId="12309" xr:uid="{00DDB12F-0B99-4F7E-B9ED-8EC346AE003B}"/>
    <cellStyle name="Millares 3 4 4 6 2 2 2" xfId="33812" xr:uid="{544161C5-CCAF-40DF-8F2E-EEA9AE1FF703}"/>
    <cellStyle name="Millares 3 4 4 6 2 3" xfId="18944" xr:uid="{5AB6BE7C-6710-4835-807C-8C4626E03DC1}"/>
    <cellStyle name="Millares 3 4 4 6 2 3 2" xfId="40447" xr:uid="{023C8761-A18B-4C91-B724-BCBB4E75170D}"/>
    <cellStyle name="Millares 3 4 4 6 2 4" xfId="25549" xr:uid="{FF65B9CF-33D7-4D25-8EE3-E028244E00C0}"/>
    <cellStyle name="Millares 3 4 4 6 2 5" xfId="47052" xr:uid="{AB0575DE-E0A5-4262-8530-1289F4C685F8}"/>
    <cellStyle name="Millares 3 4 4 6 2 6" xfId="53656" xr:uid="{75B03633-497A-4072-97D2-77BD05A187A2}"/>
    <cellStyle name="Millares 3 4 4 6 3" xfId="6182" xr:uid="{64A71207-C8B9-452C-9E0D-A3850953BCE1}"/>
    <cellStyle name="Millares 3 4 4 6 3 2" xfId="14448" xr:uid="{815C87DA-4950-4A5A-A03A-A0754DE3399E}"/>
    <cellStyle name="Millares 3 4 4 6 3 2 2" xfId="35951" xr:uid="{2F63A9D2-35DE-41B7-878B-52B365162440}"/>
    <cellStyle name="Millares 3 4 4 6 3 3" xfId="21083" xr:uid="{A9FEAAD1-4467-45D7-962A-52058CB697DE}"/>
    <cellStyle name="Millares 3 4 4 6 3 3 2" xfId="42586" xr:uid="{9A47F0CD-61F2-4661-818A-08358D67D9CD}"/>
    <cellStyle name="Millares 3 4 4 6 3 4" xfId="27688" xr:uid="{2339A87D-6F06-48A3-AA3B-4F16F5706B2C}"/>
    <cellStyle name="Millares 3 4 4 6 3 5" xfId="49191" xr:uid="{89B78594-1197-44C8-98A7-3FE69FD637F4}"/>
    <cellStyle name="Millares 3 4 4 6 3 6" xfId="55795" xr:uid="{263BC87C-C126-49BF-A915-80A747E53097}"/>
    <cellStyle name="Millares 3 4 4 6 4" xfId="7823" xr:uid="{EB475E65-AD12-4F5A-BE1F-FB1DE62F252F}"/>
    <cellStyle name="Millares 3 4 4 6 4 2" xfId="29326" xr:uid="{CC448FAE-0683-440B-A397-A4F2F9C14872}"/>
    <cellStyle name="Millares 3 4 4 6 5" xfId="9480" xr:uid="{C3534FC4-4E18-4D7B-AD2E-ABD3960F7BAC}"/>
    <cellStyle name="Millares 3 4 4 6 5 2" xfId="30983" xr:uid="{C68F0A0F-6A6F-4CC3-B9E8-F1CCE7350193}"/>
    <cellStyle name="Millares 3 4 4 6 6" xfId="16115" xr:uid="{7A58E84C-68B1-47E5-84FC-9ED4427D2458}"/>
    <cellStyle name="Millares 3 4 4 6 6 2" xfId="37618" xr:uid="{4F77FE1F-2366-4CF1-BA89-E4D280459EFD}"/>
    <cellStyle name="Millares 3 4 4 6 7" xfId="22720" xr:uid="{BF03F4FD-BDF3-4662-95CF-30EACAA3D98D}"/>
    <cellStyle name="Millares 3 4 4 6 8" xfId="44223" xr:uid="{5C8B6C2B-B8E5-47B3-B2B3-16E17E0AEF77}"/>
    <cellStyle name="Millares 3 4 4 6 9" xfId="50827" xr:uid="{6561FCC9-5C05-48A7-AC40-31AD156DA5A3}"/>
    <cellStyle name="Millares 3 4 4 7" xfId="1902" xr:uid="{A2EEA04E-D6B1-4F45-BFB9-CC2716B37F94}"/>
    <cellStyle name="Millares 3 4 4 7 2" xfId="10168" xr:uid="{8E1D9103-5927-4E32-99AF-2F425E698648}"/>
    <cellStyle name="Millares 3 4 4 7 2 2" xfId="31671" xr:uid="{4132FD35-8334-45ED-BD17-9C4A984E696C}"/>
    <cellStyle name="Millares 3 4 4 7 3" xfId="16803" xr:uid="{E70B358F-82AE-4CE4-8438-CDEE8695C4F7}"/>
    <cellStyle name="Millares 3 4 4 7 3 2" xfId="38306" xr:uid="{E1CCBEF0-B5C4-442B-8FB2-87E051CD76A1}"/>
    <cellStyle name="Millares 3 4 4 7 4" xfId="23408" xr:uid="{1204F7D1-92F8-4967-AE97-84A91D381F33}"/>
    <cellStyle name="Millares 3 4 4 7 5" xfId="44911" xr:uid="{B1969013-CB09-44C6-A93D-2C6998BF4377}"/>
    <cellStyle name="Millares 3 4 4 7 6" xfId="51515" xr:uid="{0B5877FA-1AE8-485D-87BF-D46167BE5167}"/>
    <cellStyle name="Millares 3 4 4 8" xfId="2587" xr:uid="{39F31068-958C-43B2-981C-1BC8A77B4D8D}"/>
    <cellStyle name="Millares 3 4 4 8 2" xfId="10853" xr:uid="{537505D0-D0CA-4D39-BE32-7D89930B1D37}"/>
    <cellStyle name="Millares 3 4 4 8 2 2" xfId="32356" xr:uid="{96F23FA7-7046-424B-B401-46F382F0170C}"/>
    <cellStyle name="Millares 3 4 4 8 3" xfId="17488" xr:uid="{3FF11CC0-5CEC-4786-B130-A0218E851209}"/>
    <cellStyle name="Millares 3 4 4 8 3 2" xfId="38991" xr:uid="{CCDDA887-D51C-429B-A958-9A8A9DCE458A}"/>
    <cellStyle name="Millares 3 4 4 8 4" xfId="24093" xr:uid="{3D19EA04-D5BC-4A72-9D8E-6D36577B6946}"/>
    <cellStyle name="Millares 3 4 4 8 5" xfId="45596" xr:uid="{0451B352-F0C0-49E7-8E2A-1308E31D8D7D}"/>
    <cellStyle name="Millares 3 4 4 8 6" xfId="52200" xr:uid="{5EB6AE28-D1C2-47C0-B88B-175FA52B1EA7}"/>
    <cellStyle name="Millares 3 4 4 9" xfId="3098" xr:uid="{983BC12B-CC4B-44BD-83BF-E58F6919DDC8}"/>
    <cellStyle name="Millares 3 4 4 9 2" xfId="11364" xr:uid="{ED367871-F169-49C9-B945-57802518389F}"/>
    <cellStyle name="Millares 3 4 4 9 2 2" xfId="32867" xr:uid="{0596A910-528E-4056-9A26-E557A23B668B}"/>
    <cellStyle name="Millares 3 4 4 9 3" xfId="17999" xr:uid="{EFC1B221-E2F0-43FB-B7DE-9FDE480545FB}"/>
    <cellStyle name="Millares 3 4 4 9 3 2" xfId="39502" xr:uid="{B0C108B1-E588-4FE3-9E62-2682D7AB8503}"/>
    <cellStyle name="Millares 3 4 4 9 4" xfId="24604" xr:uid="{2E9DED66-CB13-47B9-827A-D0F1DEE7C3A8}"/>
    <cellStyle name="Millares 3 4 4 9 5" xfId="46107" xr:uid="{015A5F3E-9D75-4831-801C-2C2B22D4A0D3}"/>
    <cellStyle name="Millares 3 4 4 9 6" xfId="52711" xr:uid="{5A3D7A4C-11BB-4FA2-955A-D25C33C71E16}"/>
    <cellStyle name="Millares 3 4 5" xfId="249" xr:uid="{64A5FF1D-03CB-40EE-8A69-AA73369792EB}"/>
    <cellStyle name="Millares 3 4 5 10" xfId="4763" xr:uid="{820460FD-6068-45E3-A7D8-0A3A294F1C3E}"/>
    <cellStyle name="Millares 3 4 5 10 2" xfId="13029" xr:uid="{903DF4E9-EDE5-4EFA-A8E4-065364DC4090}"/>
    <cellStyle name="Millares 3 4 5 10 2 2" xfId="34532" xr:uid="{4DC81E2F-299C-45C6-9F24-EF7D450AFE50}"/>
    <cellStyle name="Millares 3 4 5 10 3" xfId="19664" xr:uid="{73841744-9380-4DF8-960B-28206E29632C}"/>
    <cellStyle name="Millares 3 4 5 10 3 2" xfId="41167" xr:uid="{E9CA6B0E-9B68-45DC-90FC-391585253B1B}"/>
    <cellStyle name="Millares 3 4 5 10 4" xfId="26269" xr:uid="{62D81F84-702E-44E0-B35E-4003308BB78B}"/>
    <cellStyle name="Millares 3 4 5 10 5" xfId="47772" xr:uid="{CEA4F360-7939-4A17-A668-43E918570C5A}"/>
    <cellStyle name="Millares 3 4 5 10 6" xfId="54376" xr:uid="{C821684C-78A9-4782-BEE7-D2A7CDD2DF70}"/>
    <cellStyle name="Millares 3 4 5 11" xfId="5266" xr:uid="{5BAD8129-8EAA-47AF-9159-4910E8DCDF6A}"/>
    <cellStyle name="Millares 3 4 5 11 2" xfId="13532" xr:uid="{79882EB6-9BC3-400A-B11A-CC36D9C9B06D}"/>
    <cellStyle name="Millares 3 4 5 11 2 2" xfId="35035" xr:uid="{01E80DBC-8820-41B0-863C-53C5548E4E73}"/>
    <cellStyle name="Millares 3 4 5 11 3" xfId="20167" xr:uid="{12D27798-150E-4DFC-BECB-027DB483DA4C}"/>
    <cellStyle name="Millares 3 4 5 11 3 2" xfId="41670" xr:uid="{57486119-BDFD-48C2-90B4-B7E2E8E13557}"/>
    <cellStyle name="Millares 3 4 5 11 4" xfId="26772" xr:uid="{A4F4D497-0577-40EF-90A2-D2EFEF47E5BB}"/>
    <cellStyle name="Millares 3 4 5 11 5" xfId="48275" xr:uid="{D7D58F5D-F69B-4EE7-A5B4-3AABAB442F67}"/>
    <cellStyle name="Millares 3 4 5 11 6" xfId="54879" xr:uid="{C7A67917-2663-4AE2-951E-B9C39F14E978}"/>
    <cellStyle name="Millares 3 4 5 12" xfId="6907" xr:uid="{51238E2C-D2DA-4D25-812A-BD4671A3F8A9}"/>
    <cellStyle name="Millares 3 4 5 12 2" xfId="28410" xr:uid="{DF37296A-ABF4-4C57-9F65-E19B8A0EA81F}"/>
    <cellStyle name="Millares 3 4 5 13" xfId="8562" xr:uid="{4423FDF5-C45C-4E3A-84A7-E74339D704D4}"/>
    <cellStyle name="Millares 3 4 5 13 2" xfId="30065" xr:uid="{3E46A9F3-1F3C-4771-9A85-926FE0C9C257}"/>
    <cellStyle name="Millares 3 4 5 14" xfId="15200" xr:uid="{12C3602B-1756-46B1-B2C6-2D158FAA2C76}"/>
    <cellStyle name="Millares 3 4 5 14 2" xfId="36703" xr:uid="{32663CBC-82B4-4DC8-89AB-634411081687}"/>
    <cellStyle name="Millares 3 4 5 15" xfId="21805" xr:uid="{451CE33B-6E2C-4944-9368-B3C98BE55E8D}"/>
    <cellStyle name="Millares 3 4 5 16" xfId="43308" xr:uid="{7C0311E0-371C-4CF8-8643-88FD56BBBBF9}"/>
    <cellStyle name="Millares 3 4 5 17" xfId="49912" xr:uid="{6F07E89C-A0A8-4CA6-881D-98FB880241FE}"/>
    <cellStyle name="Millares 3 4 5 2" xfId="560" xr:uid="{462D6C8C-73EE-42E4-BC74-FAB2EC5A1B3D}"/>
    <cellStyle name="Millares 3 4 5 2 10" xfId="7171" xr:uid="{80B64BAF-E3D5-47F9-8BF3-5FCDB19BD174}"/>
    <cellStyle name="Millares 3 4 5 2 10 2" xfId="28674" xr:uid="{9B7BCCDC-64D7-44D0-8FC2-2D1571A4A863}"/>
    <cellStyle name="Millares 3 4 5 2 11" xfId="8827" xr:uid="{A939F384-EB96-43FB-AACB-D187E4AD9D82}"/>
    <cellStyle name="Millares 3 4 5 2 11 2" xfId="30330" xr:uid="{133BD243-F567-4428-A10A-38AE6E6FCA22}"/>
    <cellStyle name="Millares 3 4 5 2 12" xfId="15463" xr:uid="{065F2067-F0F1-44D3-98EA-8F7EC779F22A}"/>
    <cellStyle name="Millares 3 4 5 2 12 2" xfId="36966" xr:uid="{29EF6D40-7DA4-451F-BC2F-EADE3FF25E24}"/>
    <cellStyle name="Millares 3 4 5 2 13" xfId="22068" xr:uid="{B9E5BC46-9868-489A-8246-711393508DF7}"/>
    <cellStyle name="Millares 3 4 5 2 14" xfId="43571" xr:uid="{4F21E49B-8D57-4B1C-8B93-1322EA8720D6}"/>
    <cellStyle name="Millares 3 4 5 2 15" xfId="50175" xr:uid="{4E9F8A2D-A76A-4CC6-9ADD-611649AC1B89}"/>
    <cellStyle name="Millares 3 4 5 2 2" xfId="842" xr:uid="{14EA3CAD-D0A4-46D8-A504-7304D7C0C6AA}"/>
    <cellStyle name="Millares 3 4 5 2 2 10" xfId="15743" xr:uid="{5C247773-6617-48D7-B592-DD519CB5480A}"/>
    <cellStyle name="Millares 3 4 5 2 2 10 2" xfId="37246" xr:uid="{2A9862D6-B6AC-4590-A558-B48AAFB5944E}"/>
    <cellStyle name="Millares 3 4 5 2 2 11" xfId="22348" xr:uid="{A20BE204-7556-45EA-B1EC-C209FE995873}"/>
    <cellStyle name="Millares 3 4 5 2 2 12" xfId="43851" xr:uid="{C2E0CDE0-50A3-464D-971A-A7606B85B6B1}"/>
    <cellStyle name="Millares 3 4 5 2 2 13" xfId="50455" xr:uid="{D28D4EF5-04BE-4AE4-B245-A3FC2AC71811}"/>
    <cellStyle name="Millares 3 4 5 2 2 2" xfId="1788" xr:uid="{4EDD137E-43FD-474C-BB33-47C95E4A398B}"/>
    <cellStyle name="Millares 3 4 5 2 2 2 2" xfId="4617" xr:uid="{08E33BA3-21C5-4456-A637-8D7BBE904159}"/>
    <cellStyle name="Millares 3 4 5 2 2 2 2 2" xfId="12883" xr:uid="{526A0684-A21B-41A4-B44B-6DF711A52BA5}"/>
    <cellStyle name="Millares 3 4 5 2 2 2 2 2 2" xfId="34386" xr:uid="{92017EBB-4A3B-4354-8B69-5DF5CAA5339C}"/>
    <cellStyle name="Millares 3 4 5 2 2 2 2 3" xfId="19518" xr:uid="{9A75BB02-A1F9-437E-9331-C5C6E845A123}"/>
    <cellStyle name="Millares 3 4 5 2 2 2 2 3 2" xfId="41021" xr:uid="{32FA0137-8577-47FD-BBE5-7DE6E52B0276}"/>
    <cellStyle name="Millares 3 4 5 2 2 2 2 4" xfId="26123" xr:uid="{09339014-DCCB-4518-A1C4-7A86D816AF88}"/>
    <cellStyle name="Millares 3 4 5 2 2 2 2 5" xfId="47626" xr:uid="{E63DED1D-292D-4912-8935-37C37958D0B4}"/>
    <cellStyle name="Millares 3 4 5 2 2 2 2 6" xfId="54230" xr:uid="{5B50E900-63C0-421D-A910-74211C2773CF}"/>
    <cellStyle name="Millares 3 4 5 2 2 2 3" xfId="6756" xr:uid="{074D4A89-51D2-4712-B765-9262FDFC07A9}"/>
    <cellStyle name="Millares 3 4 5 2 2 2 3 2" xfId="15022" xr:uid="{062D05B1-AE0D-41C0-9FA9-4CEB4854BC62}"/>
    <cellStyle name="Millares 3 4 5 2 2 2 3 2 2" xfId="36525" xr:uid="{B57F9578-6836-43AD-991C-5890131A9A13}"/>
    <cellStyle name="Millares 3 4 5 2 2 2 3 3" xfId="21657" xr:uid="{1E963B56-BE8A-469A-BB00-9690C042CC34}"/>
    <cellStyle name="Millares 3 4 5 2 2 2 3 3 2" xfId="43160" xr:uid="{B59C002F-4AFB-4254-91C9-A32E195236E3}"/>
    <cellStyle name="Millares 3 4 5 2 2 2 3 4" xfId="28262" xr:uid="{CDE4C753-D726-4985-8A31-C2581AFBEAD6}"/>
    <cellStyle name="Millares 3 4 5 2 2 2 3 5" xfId="49765" xr:uid="{2520BEBA-E736-457E-9A9D-869A64F0EAEB}"/>
    <cellStyle name="Millares 3 4 5 2 2 2 3 6" xfId="56369" xr:uid="{0B05C50F-EF0D-4CFD-B30A-ADF78FA9E2DB}"/>
    <cellStyle name="Millares 3 4 5 2 2 2 4" xfId="8397" xr:uid="{A7E13FCA-0FBC-4F00-8703-F408DB69FB3C}"/>
    <cellStyle name="Millares 3 4 5 2 2 2 4 2" xfId="29900" xr:uid="{8F8C23E4-9164-4FE7-9ECF-DE65B563B9F2}"/>
    <cellStyle name="Millares 3 4 5 2 2 2 5" xfId="10054" xr:uid="{2BF4FB20-65B4-4E86-A345-8EDCC39E6090}"/>
    <cellStyle name="Millares 3 4 5 2 2 2 5 2" xfId="31557" xr:uid="{0DA74DFE-9A73-48A6-8BF4-E7974BB0EA07}"/>
    <cellStyle name="Millares 3 4 5 2 2 2 6" xfId="16689" xr:uid="{379F94B2-821B-45A6-B78C-DE96B6359C2A}"/>
    <cellStyle name="Millares 3 4 5 2 2 2 6 2" xfId="38192" xr:uid="{7BD58D7B-E076-4226-A33A-4BE7A3396CB3}"/>
    <cellStyle name="Millares 3 4 5 2 2 2 7" xfId="23294" xr:uid="{B56F8BD0-B01F-47C0-A103-01C25EDD575E}"/>
    <cellStyle name="Millares 3 4 5 2 2 2 8" xfId="44797" xr:uid="{EB166623-EDDB-4AA4-B343-BDC0BBF0ECD1}"/>
    <cellStyle name="Millares 3 4 5 2 2 2 9" xfId="51401" xr:uid="{C25D1AAA-CA5A-4201-8560-A21FC570D7C2}"/>
    <cellStyle name="Millares 3 4 5 2 2 3" xfId="2475" xr:uid="{60BD2CF3-8EF7-476B-B271-64566A503D7F}"/>
    <cellStyle name="Millares 3 4 5 2 2 3 2" xfId="10741" xr:uid="{1C8F44CF-F79C-4155-B8A0-C2E8755A1A75}"/>
    <cellStyle name="Millares 3 4 5 2 2 3 2 2" xfId="32244" xr:uid="{6FCFEC06-8FAE-49F2-98F2-EE9F671F2383}"/>
    <cellStyle name="Millares 3 4 5 2 2 3 3" xfId="17376" xr:uid="{5F5FD452-9D5B-4EC2-B07E-58EA5362422C}"/>
    <cellStyle name="Millares 3 4 5 2 2 3 3 2" xfId="38879" xr:uid="{DB5AD0B2-7358-4FBD-ABB9-AE1B4832FA37}"/>
    <cellStyle name="Millares 3 4 5 2 2 3 4" xfId="23981" xr:uid="{C432CC2E-FC91-4183-8603-E1C3CD38ECE1}"/>
    <cellStyle name="Millares 3 4 5 2 2 3 5" xfId="45484" xr:uid="{EAD0AE56-C801-4AD7-8943-BEB7A9C494B7}"/>
    <cellStyle name="Millares 3 4 5 2 2 3 6" xfId="52088" xr:uid="{7CD468CD-D6BE-4817-BA4D-D91FF2A9DAD5}"/>
    <cellStyle name="Millares 3 4 5 2 2 4" xfId="2992" xr:uid="{94E83CB8-205E-4A8B-928F-2D67C8BEBD0E}"/>
    <cellStyle name="Millares 3 4 5 2 2 4 2" xfId="11258" xr:uid="{4597F6ED-6C4E-433F-BC22-C7BC78DE2B72}"/>
    <cellStyle name="Millares 3 4 5 2 2 4 2 2" xfId="32761" xr:uid="{25B229BB-5BE4-497F-9458-DB2BA8C8CF6E}"/>
    <cellStyle name="Millares 3 4 5 2 2 4 3" xfId="17893" xr:uid="{A10A39BF-FA94-4C56-B52B-7A72FA41847F}"/>
    <cellStyle name="Millares 3 4 5 2 2 4 3 2" xfId="39396" xr:uid="{043F70D1-ED43-40DC-B2E5-C470B463398D}"/>
    <cellStyle name="Millares 3 4 5 2 2 4 4" xfId="24498" xr:uid="{73C9EC2D-8901-45A1-AE0E-AC1C45CC5D9E}"/>
    <cellStyle name="Millares 3 4 5 2 2 4 5" xfId="46001" xr:uid="{A1B36D15-9288-41C8-92C5-4F408951FB0D}"/>
    <cellStyle name="Millares 3 4 5 2 2 4 6" xfId="52605" xr:uid="{5D401D81-4E5E-4A92-9897-E60FC1A9FF0B}"/>
    <cellStyle name="Millares 3 4 5 2 2 5" xfId="3671" xr:uid="{B6EF6E42-0C29-4557-9C3C-A7194D523E1C}"/>
    <cellStyle name="Millares 3 4 5 2 2 5 2" xfId="11937" xr:uid="{EA8B5379-472D-4A94-846E-F8064672BFDC}"/>
    <cellStyle name="Millares 3 4 5 2 2 5 2 2" xfId="33440" xr:uid="{A90D0AA9-9E9F-4505-A9CC-42CE048C5B44}"/>
    <cellStyle name="Millares 3 4 5 2 2 5 3" xfId="18572" xr:uid="{B2C16C9F-E9D3-4B28-B7EE-8105D3E343A6}"/>
    <cellStyle name="Millares 3 4 5 2 2 5 3 2" xfId="40075" xr:uid="{0AFA4ECE-99D1-438D-BD25-FD5C26610C7E}"/>
    <cellStyle name="Millares 3 4 5 2 2 5 4" xfId="25177" xr:uid="{32A883FF-2786-47C5-98B1-B7750AA42FF8}"/>
    <cellStyle name="Millares 3 4 5 2 2 5 5" xfId="46680" xr:uid="{DE679C8F-7DD0-48DF-8928-3293730956A5}"/>
    <cellStyle name="Millares 3 4 5 2 2 5 6" xfId="53284" xr:uid="{2D4343C9-2386-4B21-BEC0-9F1B9048659D}"/>
    <cellStyle name="Millares 3 4 5 2 2 6" xfId="5136" xr:uid="{907E5425-E9A9-4FE3-BE5C-EAB154B57DF5}"/>
    <cellStyle name="Millares 3 4 5 2 2 6 2" xfId="13402" xr:uid="{2AC81C28-7DE3-4630-A8BE-2B181913946F}"/>
    <cellStyle name="Millares 3 4 5 2 2 6 2 2" xfId="34905" xr:uid="{AB70091B-32CB-49C0-9252-300D426C35C0}"/>
    <cellStyle name="Millares 3 4 5 2 2 6 3" xfId="20037" xr:uid="{BE06CA05-83B3-4401-A18E-1949A1AAC997}"/>
    <cellStyle name="Millares 3 4 5 2 2 6 3 2" xfId="41540" xr:uid="{432EB38A-A639-4F1A-B42D-DD7D8DC7CAEB}"/>
    <cellStyle name="Millares 3 4 5 2 2 6 4" xfId="26642" xr:uid="{59826C9F-D91B-4BA1-B412-4D6E9CAD329A}"/>
    <cellStyle name="Millares 3 4 5 2 2 6 5" xfId="48145" xr:uid="{2E10175A-9B0B-4EC1-9037-7AED7383AAF1}"/>
    <cellStyle name="Millares 3 4 5 2 2 6 6" xfId="54749" xr:uid="{98040433-E2BA-4641-8CB6-D8F5C5F847FC}"/>
    <cellStyle name="Millares 3 4 5 2 2 7" xfId="5810" xr:uid="{8D63D780-A4F6-428C-9100-0DF8B5C64AA0}"/>
    <cellStyle name="Millares 3 4 5 2 2 7 2" xfId="14076" xr:uid="{4B974541-5392-482C-880E-D561D53560F4}"/>
    <cellStyle name="Millares 3 4 5 2 2 7 2 2" xfId="35579" xr:uid="{2E06089B-B8A0-4C3F-A9E5-AB6C09AE83E2}"/>
    <cellStyle name="Millares 3 4 5 2 2 7 3" xfId="20711" xr:uid="{BD116108-82CE-4E9A-97F0-87D4E5397CCC}"/>
    <cellStyle name="Millares 3 4 5 2 2 7 3 2" xfId="42214" xr:uid="{46E8CDBB-E375-408C-9E44-C4DCA38B8307}"/>
    <cellStyle name="Millares 3 4 5 2 2 7 4" xfId="27316" xr:uid="{4689A27A-3C06-494F-8615-CA31E995576D}"/>
    <cellStyle name="Millares 3 4 5 2 2 7 5" xfId="48819" xr:uid="{F4EB33DE-2299-4013-90EA-7C07E1061D16}"/>
    <cellStyle name="Millares 3 4 5 2 2 7 6" xfId="55423" xr:uid="{33BC877C-A3D0-43B7-8160-0E017992C273}"/>
    <cellStyle name="Millares 3 4 5 2 2 8" xfId="7451" xr:uid="{C04C0332-02A4-479E-B35A-D3417583081B}"/>
    <cellStyle name="Millares 3 4 5 2 2 8 2" xfId="28954" xr:uid="{3FB0BEE4-5BC4-4716-97BF-B3C8846C970C}"/>
    <cellStyle name="Millares 3 4 5 2 2 9" xfId="9108" xr:uid="{A4FFDFA7-8751-4B2B-956A-EC27BECC8D28}"/>
    <cellStyle name="Millares 3 4 5 2 2 9 2" xfId="30611" xr:uid="{2DA93DC6-9AEC-4C5C-97EE-E5D00E1DDD69}"/>
    <cellStyle name="Millares 3 4 5 2 3" xfId="1112" xr:uid="{F3E973EC-65B7-48A9-B76C-4E6C3CCFCED2}"/>
    <cellStyle name="Millares 3 4 5 2 3 2" xfId="3941" xr:uid="{AB22EAFF-7FC0-4611-B7B8-44226034F7F1}"/>
    <cellStyle name="Millares 3 4 5 2 3 2 2" xfId="12207" xr:uid="{2FF210B7-EA0D-42B5-8F93-4BCD1C4375DF}"/>
    <cellStyle name="Millares 3 4 5 2 3 2 2 2" xfId="33710" xr:uid="{79D1F37F-F509-4AD8-BCDE-465D6D15CA61}"/>
    <cellStyle name="Millares 3 4 5 2 3 2 3" xfId="18842" xr:uid="{5ABC64C1-8CEF-409E-B706-3C5CC58D0E7A}"/>
    <cellStyle name="Millares 3 4 5 2 3 2 3 2" xfId="40345" xr:uid="{657660E2-5687-47F2-AE06-494926568F4F}"/>
    <cellStyle name="Millares 3 4 5 2 3 2 4" xfId="25447" xr:uid="{5DFE91D0-9F45-49D8-84E2-D5E1700FB064}"/>
    <cellStyle name="Millares 3 4 5 2 3 2 5" xfId="46950" xr:uid="{2C36CF32-4B89-4590-9B84-D41AE59C8938}"/>
    <cellStyle name="Millares 3 4 5 2 3 2 6" xfId="53554" xr:uid="{4D004B4D-7F6C-443C-AF20-86A3FEE5E1F2}"/>
    <cellStyle name="Millares 3 4 5 2 3 3" xfId="6080" xr:uid="{5EE77252-770A-4FC8-9C7B-A5AC5E5858AC}"/>
    <cellStyle name="Millares 3 4 5 2 3 3 2" xfId="14346" xr:uid="{78F0AC9D-EFBA-480E-859E-6AE79188774D}"/>
    <cellStyle name="Millares 3 4 5 2 3 3 2 2" xfId="35849" xr:uid="{4B761987-3428-41D3-BD30-155917D89BD6}"/>
    <cellStyle name="Millares 3 4 5 2 3 3 3" xfId="20981" xr:uid="{BD005ED5-83E9-4198-9730-C98F7E12320C}"/>
    <cellStyle name="Millares 3 4 5 2 3 3 3 2" xfId="42484" xr:uid="{1A3A68B7-531D-4A1C-A61D-AC18C89A2AB5}"/>
    <cellStyle name="Millares 3 4 5 2 3 3 4" xfId="27586" xr:uid="{0279590D-6A95-4D3D-B90E-A9E1BAA969DA}"/>
    <cellStyle name="Millares 3 4 5 2 3 3 5" xfId="49089" xr:uid="{8E245BD4-B700-44DA-8D15-09119DA67513}"/>
    <cellStyle name="Millares 3 4 5 2 3 3 6" xfId="55693" xr:uid="{0FFC6A21-87F6-427D-831D-A6CEED84B146}"/>
    <cellStyle name="Millares 3 4 5 2 3 4" xfId="7721" xr:uid="{F88E9D86-45E8-407B-96EB-6D7F44E062B3}"/>
    <cellStyle name="Millares 3 4 5 2 3 4 2" xfId="29224" xr:uid="{6DA04E6F-0CE0-4142-B250-B1CEA6C81994}"/>
    <cellStyle name="Millares 3 4 5 2 3 5" xfId="9378" xr:uid="{EA5EFF73-47BC-4996-A2DE-D6B1C45D0C81}"/>
    <cellStyle name="Millares 3 4 5 2 3 5 2" xfId="30881" xr:uid="{A4774673-FA68-48D3-9052-8BB7F270DD77}"/>
    <cellStyle name="Millares 3 4 5 2 3 6" xfId="16013" xr:uid="{B0B5D2D9-48D4-4D14-9762-9880235F0BB7}"/>
    <cellStyle name="Millares 3 4 5 2 3 6 2" xfId="37516" xr:uid="{339D1043-41CC-449F-8FAB-6FCECA1B36DD}"/>
    <cellStyle name="Millares 3 4 5 2 3 7" xfId="22618" xr:uid="{0FCFBA70-D974-4054-8E78-B9C71106393F}"/>
    <cellStyle name="Millares 3 4 5 2 3 8" xfId="44121" xr:uid="{BC551A72-0EDD-4A0C-9DCE-7DB939CD6A3B}"/>
    <cellStyle name="Millares 3 4 5 2 3 9" xfId="50725" xr:uid="{3B8AF5C7-DE2F-4AEA-9D1A-7DAD0025C4C6}"/>
    <cellStyle name="Millares 3 4 5 2 4" xfId="1508" xr:uid="{C71D9AFE-7641-47A5-A3DB-267D83AEEEA3}"/>
    <cellStyle name="Millares 3 4 5 2 4 2" xfId="4337" xr:uid="{BDF6FC2C-59BB-4D05-9F02-35137644555D}"/>
    <cellStyle name="Millares 3 4 5 2 4 2 2" xfId="12603" xr:uid="{50A44BB7-454F-4013-88B8-CAF9E0669FDF}"/>
    <cellStyle name="Millares 3 4 5 2 4 2 2 2" xfId="34106" xr:uid="{05A1C204-66B8-4E52-B181-BC6C2D6771C7}"/>
    <cellStyle name="Millares 3 4 5 2 4 2 3" xfId="19238" xr:uid="{F936F3B6-481C-41D2-B4EA-5019D4B3CFB1}"/>
    <cellStyle name="Millares 3 4 5 2 4 2 3 2" xfId="40741" xr:uid="{D443E94D-A7A0-4349-9805-284EF85CFF25}"/>
    <cellStyle name="Millares 3 4 5 2 4 2 4" xfId="25843" xr:uid="{A3E79C7F-FE41-4C1F-8CC9-05C1647D1710}"/>
    <cellStyle name="Millares 3 4 5 2 4 2 5" xfId="47346" xr:uid="{7A4064CE-9251-4624-A438-B7F8B696AF7B}"/>
    <cellStyle name="Millares 3 4 5 2 4 2 6" xfId="53950" xr:uid="{77B138BC-F642-47D7-944D-CAEE7FA3F551}"/>
    <cellStyle name="Millares 3 4 5 2 4 3" xfId="6476" xr:uid="{4DE36D74-9CC2-4351-BD5E-AFE3E47A8E93}"/>
    <cellStyle name="Millares 3 4 5 2 4 3 2" xfId="14742" xr:uid="{91762B47-F7C6-4DDA-BF07-FA75292CB9A7}"/>
    <cellStyle name="Millares 3 4 5 2 4 3 2 2" xfId="36245" xr:uid="{E4A73B96-A5A9-45A0-A8C5-F9794AC8A77F}"/>
    <cellStyle name="Millares 3 4 5 2 4 3 3" xfId="21377" xr:uid="{A7ED903A-07BB-4464-A0FA-FC9CAD2376A0}"/>
    <cellStyle name="Millares 3 4 5 2 4 3 3 2" xfId="42880" xr:uid="{787F181B-2224-4A54-B964-4627C97E9F2D}"/>
    <cellStyle name="Millares 3 4 5 2 4 3 4" xfId="27982" xr:uid="{B4BE0004-41EE-4370-A28A-5D3853A00388}"/>
    <cellStyle name="Millares 3 4 5 2 4 3 5" xfId="49485" xr:uid="{E7B239AB-ECDC-4495-8BF3-F3E915BE20F4}"/>
    <cellStyle name="Millares 3 4 5 2 4 3 6" xfId="56089" xr:uid="{1090BE06-378E-4602-84B2-C558B9BF35B0}"/>
    <cellStyle name="Millares 3 4 5 2 4 4" xfId="8117" xr:uid="{90D7D967-5981-4E59-B3F0-F58399D9C770}"/>
    <cellStyle name="Millares 3 4 5 2 4 4 2" xfId="29620" xr:uid="{6EC81A7E-629B-4AD3-AC94-513A769E6450}"/>
    <cellStyle name="Millares 3 4 5 2 4 5" xfId="9774" xr:uid="{47D11F1E-27B8-4EF6-952C-51A7C992A4CA}"/>
    <cellStyle name="Millares 3 4 5 2 4 5 2" xfId="31277" xr:uid="{D1622242-978A-440D-A874-D1940898348A}"/>
    <cellStyle name="Millares 3 4 5 2 4 6" xfId="16409" xr:uid="{28D1D7F9-6214-4A63-8E75-7BB6D3A66319}"/>
    <cellStyle name="Millares 3 4 5 2 4 6 2" xfId="37912" xr:uid="{402970C8-B5E6-4216-A6D3-5D6FC260BF0B}"/>
    <cellStyle name="Millares 3 4 5 2 4 7" xfId="23014" xr:uid="{4CF6F597-6B16-4B4C-9306-65733B8B99CC}"/>
    <cellStyle name="Millares 3 4 5 2 4 8" xfId="44517" xr:uid="{33071CE6-AB5A-4162-BC84-8EB550AA0CDE}"/>
    <cellStyle name="Millares 3 4 5 2 4 9" xfId="51121" xr:uid="{7AD15792-00E5-4E5E-A409-1F7B02F797EF}"/>
    <cellStyle name="Millares 3 4 5 2 5" xfId="2195" xr:uid="{606BE73C-B042-4F59-AC4E-FB5430CDB6FB}"/>
    <cellStyle name="Millares 3 4 5 2 5 2" xfId="10461" xr:uid="{610BE981-F54D-433A-B36C-5845F004F57C}"/>
    <cellStyle name="Millares 3 4 5 2 5 2 2" xfId="31964" xr:uid="{7ACA99D5-38C9-4472-8659-97570A452130}"/>
    <cellStyle name="Millares 3 4 5 2 5 3" xfId="17096" xr:uid="{0C5B0A3D-172F-4950-B0E7-E389D878E0ED}"/>
    <cellStyle name="Millares 3 4 5 2 5 3 2" xfId="38599" xr:uid="{7E8D5B47-C259-4423-B858-91D2C4C0A979}"/>
    <cellStyle name="Millares 3 4 5 2 5 4" xfId="23701" xr:uid="{4A0BB989-8F15-4A95-8DEA-345531F8C160}"/>
    <cellStyle name="Millares 3 4 5 2 5 5" xfId="45204" xr:uid="{4D86A8C3-734B-442A-8766-C1F44333F958}"/>
    <cellStyle name="Millares 3 4 5 2 5 6" xfId="51808" xr:uid="{8C50B407-8C47-4777-98BE-71579E356979}"/>
    <cellStyle name="Millares 3 4 5 2 6" xfId="2741" xr:uid="{B6D1F84C-5CC0-44B0-94BC-1B6A55E4F09B}"/>
    <cellStyle name="Millares 3 4 5 2 6 2" xfId="11007" xr:uid="{B97BAED7-D5CB-43D6-A5D9-89A7B87EAF08}"/>
    <cellStyle name="Millares 3 4 5 2 6 2 2" xfId="32510" xr:uid="{E223DF2C-CE48-448E-9D73-2C5D2AEF814A}"/>
    <cellStyle name="Millares 3 4 5 2 6 3" xfId="17642" xr:uid="{3C5F4FA2-9FF9-4F84-98DE-1A2C6697017A}"/>
    <cellStyle name="Millares 3 4 5 2 6 3 2" xfId="39145" xr:uid="{03DC1270-1617-4A54-9C91-59158BBBF35E}"/>
    <cellStyle name="Millares 3 4 5 2 6 4" xfId="24247" xr:uid="{1AA6C6AC-1A0A-4DE0-8AF3-AEEFE0B7F66F}"/>
    <cellStyle name="Millares 3 4 5 2 6 5" xfId="45750" xr:uid="{EEA455E8-684B-49B8-AAF0-F330898AFEFE}"/>
    <cellStyle name="Millares 3 4 5 2 6 6" xfId="52354" xr:uid="{5AAB1FBA-86F5-4314-AD91-37A0565960A5}"/>
    <cellStyle name="Millares 3 4 5 2 7" xfId="3391" xr:uid="{F22465BD-F9DC-4475-84A4-627EA9C30CEA}"/>
    <cellStyle name="Millares 3 4 5 2 7 2" xfId="11657" xr:uid="{FDF4FB98-7862-4516-9EE1-C45442D4F1D2}"/>
    <cellStyle name="Millares 3 4 5 2 7 2 2" xfId="33160" xr:uid="{6D306BDA-DEC6-426C-BD3B-183801ADC887}"/>
    <cellStyle name="Millares 3 4 5 2 7 3" xfId="18292" xr:uid="{9628FD85-77E9-45B4-A201-310675914887}"/>
    <cellStyle name="Millares 3 4 5 2 7 3 2" xfId="39795" xr:uid="{379E5AA3-E36A-4AA9-B3E8-4D9DD5A6CB8A}"/>
    <cellStyle name="Millares 3 4 5 2 7 4" xfId="24897" xr:uid="{B484F0F4-6588-4395-A8F0-D4EA8B3E372C}"/>
    <cellStyle name="Millares 3 4 5 2 7 5" xfId="46400" xr:uid="{A5FF5391-D3E2-42B8-AB03-102A3C9675D6}"/>
    <cellStyle name="Millares 3 4 5 2 7 6" xfId="53004" xr:uid="{3A5CC764-35DB-46AA-B64F-4E6006088EB4}"/>
    <cellStyle name="Millares 3 4 5 2 8" xfId="4885" xr:uid="{3E4E71A2-703D-468D-BDE1-C1A865D67A58}"/>
    <cellStyle name="Millares 3 4 5 2 8 2" xfId="13151" xr:uid="{3A34CECD-8014-4B60-BE65-5EBA7227F9DD}"/>
    <cellStyle name="Millares 3 4 5 2 8 2 2" xfId="34654" xr:uid="{1A360387-D4C0-4B36-B8F8-2E83DAE95249}"/>
    <cellStyle name="Millares 3 4 5 2 8 3" xfId="19786" xr:uid="{635D044D-EA6E-45FA-8C5E-C1ED8156E343}"/>
    <cellStyle name="Millares 3 4 5 2 8 3 2" xfId="41289" xr:uid="{440571BD-4A18-4E1D-8503-6A4F50288253}"/>
    <cellStyle name="Millares 3 4 5 2 8 4" xfId="26391" xr:uid="{6021CFDD-2CF6-4CAF-88C7-94050C70F3CB}"/>
    <cellStyle name="Millares 3 4 5 2 8 5" xfId="47894" xr:uid="{C5088F60-8C91-4E85-A1C7-3DEABD400A01}"/>
    <cellStyle name="Millares 3 4 5 2 8 6" xfId="54498" xr:uid="{6D1C910C-D427-4523-A1C9-727F3842F865}"/>
    <cellStyle name="Millares 3 4 5 2 9" xfId="5530" xr:uid="{DA745BA7-73AA-4A17-AA56-338D168E23DE}"/>
    <cellStyle name="Millares 3 4 5 2 9 2" xfId="13796" xr:uid="{4FAEFE4D-74B4-4832-87FC-CFDEA59B59DE}"/>
    <cellStyle name="Millares 3 4 5 2 9 2 2" xfId="35299" xr:uid="{5DBAFA15-3478-40E8-8C5C-87FE152E6273}"/>
    <cellStyle name="Millares 3 4 5 2 9 3" xfId="20431" xr:uid="{8A0A5150-6B5B-4E23-911D-3652773E0838}"/>
    <cellStyle name="Millares 3 4 5 2 9 3 2" xfId="41934" xr:uid="{22F2BB9C-72B8-463E-8361-90F249C147B3}"/>
    <cellStyle name="Millares 3 4 5 2 9 4" xfId="27036" xr:uid="{50FD47BA-6081-48D0-A740-02041307DB1B}"/>
    <cellStyle name="Millares 3 4 5 2 9 5" xfId="48539" xr:uid="{49225304-E60C-468A-BAFF-4AFF3F64534E}"/>
    <cellStyle name="Millares 3 4 5 2 9 6" xfId="55143" xr:uid="{A7257AC4-30A1-4EA9-BFE2-31FDA563CF75}"/>
    <cellStyle name="Millares 3 4 5 3" xfId="431" xr:uid="{A1985042-A4F8-4207-9971-2FAEC099FABA}"/>
    <cellStyle name="Millares 3 4 5 3 10" xfId="15334" xr:uid="{6289B398-930A-4EF2-B851-BB119C1E95EB}"/>
    <cellStyle name="Millares 3 4 5 3 10 2" xfId="36837" xr:uid="{4896FC1B-6D9C-49BD-89D6-A0A130E3E25D}"/>
    <cellStyle name="Millares 3 4 5 3 11" xfId="21939" xr:uid="{15815C4C-B7D6-41A3-B231-579485A1BF98}"/>
    <cellStyle name="Millares 3 4 5 3 12" xfId="43442" xr:uid="{494DA3E9-651A-4E45-B923-894E75AA0AE2}"/>
    <cellStyle name="Millares 3 4 5 3 13" xfId="50046" xr:uid="{85672EA3-6293-42A0-BC04-F71FF452058F}"/>
    <cellStyle name="Millares 3 4 5 3 2" xfId="1379" xr:uid="{C737875A-9F3F-4D78-B17B-EC9CD661FE12}"/>
    <cellStyle name="Millares 3 4 5 3 2 2" xfId="4208" xr:uid="{EE19700A-30F3-4D62-AB60-0AF03E82C518}"/>
    <cellStyle name="Millares 3 4 5 3 2 2 2" xfId="12474" xr:uid="{D3E94888-A6E4-4C3F-AED4-40E6272AA7BF}"/>
    <cellStyle name="Millares 3 4 5 3 2 2 2 2" xfId="33977" xr:uid="{06FC2830-EC50-4D42-8493-01F11CC34A2D}"/>
    <cellStyle name="Millares 3 4 5 3 2 2 3" xfId="19109" xr:uid="{F870110E-2278-4527-9A20-71A993EA74E8}"/>
    <cellStyle name="Millares 3 4 5 3 2 2 3 2" xfId="40612" xr:uid="{AE05C889-8F78-43E4-A1A9-1B1A13697984}"/>
    <cellStyle name="Millares 3 4 5 3 2 2 4" xfId="25714" xr:uid="{4DB6552F-20C0-4CB4-A58F-5869FFBF3AB3}"/>
    <cellStyle name="Millares 3 4 5 3 2 2 5" xfId="47217" xr:uid="{A7342749-5B21-41F4-991C-7726FFD71AC5}"/>
    <cellStyle name="Millares 3 4 5 3 2 2 6" xfId="53821" xr:uid="{4A710351-B249-4D97-A9E9-057C8C941BC1}"/>
    <cellStyle name="Millares 3 4 5 3 2 3" xfId="6347" xr:uid="{EA19230A-E498-41CD-B972-BDE1853B6099}"/>
    <cellStyle name="Millares 3 4 5 3 2 3 2" xfId="14613" xr:uid="{3EA9F236-478D-4ABE-B1F1-AA7345CBB379}"/>
    <cellStyle name="Millares 3 4 5 3 2 3 2 2" xfId="36116" xr:uid="{98661605-C309-4FEA-B40D-926492B2DAD8}"/>
    <cellStyle name="Millares 3 4 5 3 2 3 3" xfId="21248" xr:uid="{660E8337-808A-408B-BD2F-BD08B560B7CC}"/>
    <cellStyle name="Millares 3 4 5 3 2 3 3 2" xfId="42751" xr:uid="{2664558F-56F2-4ACD-8C80-2419CAC6B9C7}"/>
    <cellStyle name="Millares 3 4 5 3 2 3 4" xfId="27853" xr:uid="{E461AE68-943D-4E9E-8877-8EFF2C70785C}"/>
    <cellStyle name="Millares 3 4 5 3 2 3 5" xfId="49356" xr:uid="{184B49DB-D36C-4958-A6D7-7ABEBF42D61D}"/>
    <cellStyle name="Millares 3 4 5 3 2 3 6" xfId="55960" xr:uid="{44F60545-F29A-4F31-914F-F24F8167E965}"/>
    <cellStyle name="Millares 3 4 5 3 2 4" xfId="7988" xr:uid="{C7618340-5C62-4642-AAEA-AA947769A305}"/>
    <cellStyle name="Millares 3 4 5 3 2 4 2" xfId="29491" xr:uid="{4C70C3C0-6030-45F8-A8DB-392C130F4940}"/>
    <cellStyle name="Millares 3 4 5 3 2 5" xfId="9645" xr:uid="{B19151FE-EBAA-4682-9FCE-39175E20EA9B}"/>
    <cellStyle name="Millares 3 4 5 3 2 5 2" xfId="31148" xr:uid="{F8605DCA-EEA0-4EA2-8751-2ECD7E1C5C30}"/>
    <cellStyle name="Millares 3 4 5 3 2 6" xfId="16280" xr:uid="{595F223A-ED32-4617-81DB-B6E3DA7D83D8}"/>
    <cellStyle name="Millares 3 4 5 3 2 6 2" xfId="37783" xr:uid="{8A563169-75B0-42E0-9854-939AE99911AB}"/>
    <cellStyle name="Millares 3 4 5 3 2 7" xfId="22885" xr:uid="{4BEBFD7D-D143-493E-B05D-89C5FA82F9CE}"/>
    <cellStyle name="Millares 3 4 5 3 2 8" xfId="44388" xr:uid="{E7D63E6B-735E-4440-9DA0-8988A53A3ABD}"/>
    <cellStyle name="Millares 3 4 5 3 2 9" xfId="50992" xr:uid="{553184F4-80AC-4A5A-8BDF-73D981AD7233}"/>
    <cellStyle name="Millares 3 4 5 3 3" xfId="2066" xr:uid="{4DF39B87-35E0-4ACA-8AE4-D44156200E97}"/>
    <cellStyle name="Millares 3 4 5 3 3 2" xfId="10332" xr:uid="{417522DA-2B2E-426A-A261-CB3C620914D5}"/>
    <cellStyle name="Millares 3 4 5 3 3 2 2" xfId="31835" xr:uid="{9D189B92-92C6-442F-A804-097E79B9F605}"/>
    <cellStyle name="Millares 3 4 5 3 3 3" xfId="16967" xr:uid="{D8EA6D6A-031B-45F6-A665-6F33FE5539CE}"/>
    <cellStyle name="Millares 3 4 5 3 3 3 2" xfId="38470" xr:uid="{CCE1472E-B348-4D27-9C17-36022C87E73C}"/>
    <cellStyle name="Millares 3 4 5 3 3 4" xfId="23572" xr:uid="{7FFF0361-1F3C-4BC5-8439-C7731357A4A3}"/>
    <cellStyle name="Millares 3 4 5 3 3 5" xfId="45075" xr:uid="{1212EDAC-FC4F-48DB-8501-535E29CA8436}"/>
    <cellStyle name="Millares 3 4 5 3 3 6" xfId="51679" xr:uid="{071E413C-3EB8-4667-B88D-338BD80343B9}"/>
    <cellStyle name="Millares 3 4 5 3 4" xfId="2865" xr:uid="{E72B0EAA-2C8D-44E2-A500-CA01DD95685A}"/>
    <cellStyle name="Millares 3 4 5 3 4 2" xfId="11131" xr:uid="{96A26C73-0D5B-4532-B489-A6DE2A48B939}"/>
    <cellStyle name="Millares 3 4 5 3 4 2 2" xfId="32634" xr:uid="{7A43EDC7-1993-4175-A24E-A510CEE0186C}"/>
    <cellStyle name="Millares 3 4 5 3 4 3" xfId="17766" xr:uid="{463A943F-D3F3-4E58-9238-2EC1A9CEB514}"/>
    <cellStyle name="Millares 3 4 5 3 4 3 2" xfId="39269" xr:uid="{CF37741A-1DC3-4F05-AACE-627677D03422}"/>
    <cellStyle name="Millares 3 4 5 3 4 4" xfId="24371" xr:uid="{5A68E735-410B-449E-BEA1-9D29A166140E}"/>
    <cellStyle name="Millares 3 4 5 3 4 5" xfId="45874" xr:uid="{FC612D66-D9DC-454D-9CE3-7F454662F040}"/>
    <cellStyle name="Millares 3 4 5 3 4 6" xfId="52478" xr:uid="{C082DE56-BFC5-416D-AE05-A8EE6D4D0008}"/>
    <cellStyle name="Millares 3 4 5 3 5" xfId="3262" xr:uid="{8AA19D4C-F116-4A3C-92A2-5D6CAFE795C1}"/>
    <cellStyle name="Millares 3 4 5 3 5 2" xfId="11528" xr:uid="{3EDE11C8-0F22-422B-B8F1-9285C7B05E2D}"/>
    <cellStyle name="Millares 3 4 5 3 5 2 2" xfId="33031" xr:uid="{13632618-1F45-41F6-98B3-0DC3DE731152}"/>
    <cellStyle name="Millares 3 4 5 3 5 3" xfId="18163" xr:uid="{73FA222A-13E7-4FA8-B30B-D10D3AE4DE70}"/>
    <cellStyle name="Millares 3 4 5 3 5 3 2" xfId="39666" xr:uid="{F9C805FA-ABE8-4DB6-BCC3-B7A3C6F020E0}"/>
    <cellStyle name="Millares 3 4 5 3 5 4" xfId="24768" xr:uid="{F2DED593-8562-4664-83B7-FD5A7BA3A424}"/>
    <cellStyle name="Millares 3 4 5 3 5 5" xfId="46271" xr:uid="{47617C24-02AD-47E8-9460-05552BE25AD8}"/>
    <cellStyle name="Millares 3 4 5 3 5 6" xfId="52875" xr:uid="{51A81692-213D-4640-901E-8D082FBA165C}"/>
    <cellStyle name="Millares 3 4 5 3 6" xfId="5009" xr:uid="{0D3A8900-DC69-4B25-BAF0-C3AFFC536F5F}"/>
    <cellStyle name="Millares 3 4 5 3 6 2" xfId="13275" xr:uid="{DCC048ED-4405-4EDC-BF14-D7CF28D0AB0B}"/>
    <cellStyle name="Millares 3 4 5 3 6 2 2" xfId="34778" xr:uid="{58BC0F25-CC47-4C05-B356-5145EA1C0A31}"/>
    <cellStyle name="Millares 3 4 5 3 6 3" xfId="19910" xr:uid="{D855C67A-6C68-4F1C-933A-C06279F07E3D}"/>
    <cellStyle name="Millares 3 4 5 3 6 3 2" xfId="41413" xr:uid="{DB712203-773F-4830-B6FB-4C0F14BCEC1F}"/>
    <cellStyle name="Millares 3 4 5 3 6 4" xfId="26515" xr:uid="{0220001B-3D93-4D29-B5C9-213DDE1129F9}"/>
    <cellStyle name="Millares 3 4 5 3 6 5" xfId="48018" xr:uid="{D40EEF2A-603C-45C3-9C83-BAEA12478F2D}"/>
    <cellStyle name="Millares 3 4 5 3 6 6" xfId="54622" xr:uid="{3504C9CF-51AC-4DF0-8339-4F8834247E7E}"/>
    <cellStyle name="Millares 3 4 5 3 7" xfId="5401" xr:uid="{74B07EC3-5F1D-47AC-AC00-6FCE0D360CE5}"/>
    <cellStyle name="Millares 3 4 5 3 7 2" xfId="13667" xr:uid="{59B84598-102E-412D-9EAE-F0D45B4A77A9}"/>
    <cellStyle name="Millares 3 4 5 3 7 2 2" xfId="35170" xr:uid="{15C9485A-FB99-451D-883E-4155DEFED1CE}"/>
    <cellStyle name="Millares 3 4 5 3 7 3" xfId="20302" xr:uid="{07165163-A7AA-4975-8D30-77FC11AC44DE}"/>
    <cellStyle name="Millares 3 4 5 3 7 3 2" xfId="41805" xr:uid="{36847E2D-3EE5-4EEF-9B81-96551DB74313}"/>
    <cellStyle name="Millares 3 4 5 3 7 4" xfId="26907" xr:uid="{2F238B97-DCBC-47F4-8986-973B3A0AC10B}"/>
    <cellStyle name="Millares 3 4 5 3 7 5" xfId="48410" xr:uid="{82F3E7A1-5118-4272-B8AE-CCBFC8746ABC}"/>
    <cellStyle name="Millares 3 4 5 3 7 6" xfId="55014" xr:uid="{F1206A5D-AA2E-4F03-8EEA-B83C61616A10}"/>
    <cellStyle name="Millares 3 4 5 3 8" xfId="7042" xr:uid="{18D900B9-EE3D-42EB-9730-87D27BA77688}"/>
    <cellStyle name="Millares 3 4 5 3 8 2" xfId="28545" xr:uid="{61D95324-A826-4643-8CD2-8523B1B0DD17}"/>
    <cellStyle name="Millares 3 4 5 3 9" xfId="8698" xr:uid="{791B40E8-7297-4426-AFFA-10AD59764899}"/>
    <cellStyle name="Millares 3 4 5 3 9 2" xfId="30201" xr:uid="{C8BA2668-E489-49EB-A5B8-201712F23D60}"/>
    <cellStyle name="Millares 3 4 5 4" xfId="715" xr:uid="{A1B52A8F-957D-4974-A144-782A8C8DC7E2}"/>
    <cellStyle name="Millares 3 4 5 4 10" xfId="43724" xr:uid="{40771C54-F5D8-4438-8330-B03DFF61C67F}"/>
    <cellStyle name="Millares 3 4 5 4 11" xfId="50328" xr:uid="{2F88EBE6-4762-4942-9E2F-4E2B4AAFDDED}"/>
    <cellStyle name="Millares 3 4 5 4 2" xfId="1661" xr:uid="{5C20B79D-D4F6-460C-9477-11EB5EC4E64E}"/>
    <cellStyle name="Millares 3 4 5 4 2 2" xfId="4490" xr:uid="{5260D0E3-3303-4EB3-A815-F79BDD0A9507}"/>
    <cellStyle name="Millares 3 4 5 4 2 2 2" xfId="12756" xr:uid="{1235CA2F-E49E-4D79-B7F0-8D52FD060D39}"/>
    <cellStyle name="Millares 3 4 5 4 2 2 2 2" xfId="34259" xr:uid="{21724747-0B90-47FB-A393-7133ADAC88D0}"/>
    <cellStyle name="Millares 3 4 5 4 2 2 3" xfId="19391" xr:uid="{47B9F8E6-EA5D-4F5C-9E90-459036F3BC93}"/>
    <cellStyle name="Millares 3 4 5 4 2 2 3 2" xfId="40894" xr:uid="{2C4F5D60-DA60-4C48-8F9A-D4A479EC34F5}"/>
    <cellStyle name="Millares 3 4 5 4 2 2 4" xfId="25996" xr:uid="{01B9ED5A-AE65-47A9-A46B-7809D9B529C7}"/>
    <cellStyle name="Millares 3 4 5 4 2 2 5" xfId="47499" xr:uid="{A9BB7E73-F4A0-4ED5-ABFB-96577F956D99}"/>
    <cellStyle name="Millares 3 4 5 4 2 2 6" xfId="54103" xr:uid="{53CCC0A4-0396-4EAF-BA96-A2761D567B35}"/>
    <cellStyle name="Millares 3 4 5 4 2 3" xfId="6629" xr:uid="{08E68A18-8663-406C-85E7-21C9A43632C6}"/>
    <cellStyle name="Millares 3 4 5 4 2 3 2" xfId="14895" xr:uid="{3F9A5CD8-9D4D-46C9-B0CE-CBAF8959C3E5}"/>
    <cellStyle name="Millares 3 4 5 4 2 3 2 2" xfId="36398" xr:uid="{0C6A0A3E-A8C8-4020-9700-5478F97CF69B}"/>
    <cellStyle name="Millares 3 4 5 4 2 3 3" xfId="21530" xr:uid="{E2D0CBE4-78E1-44C4-8EC4-FA29B11E31FF}"/>
    <cellStyle name="Millares 3 4 5 4 2 3 3 2" xfId="43033" xr:uid="{DB535D96-306B-4B10-B578-29F33BFAE47C}"/>
    <cellStyle name="Millares 3 4 5 4 2 3 4" xfId="28135" xr:uid="{CA56FBE8-1A15-4170-9D5D-4D72E2F2677D}"/>
    <cellStyle name="Millares 3 4 5 4 2 3 5" xfId="49638" xr:uid="{62565DFC-CD7B-498B-89CD-6AA47F69BFCD}"/>
    <cellStyle name="Millares 3 4 5 4 2 3 6" xfId="56242" xr:uid="{D351FE03-8649-46B0-8C7A-0AB5FB6C8274}"/>
    <cellStyle name="Millares 3 4 5 4 2 4" xfId="8270" xr:uid="{974FB3B3-C358-495A-8619-61DCEDC471B5}"/>
    <cellStyle name="Millares 3 4 5 4 2 4 2" xfId="29773" xr:uid="{B876034B-3047-4823-9F19-9077EFAE2159}"/>
    <cellStyle name="Millares 3 4 5 4 2 5" xfId="9927" xr:uid="{2B795F91-EAAF-4EA4-9BD3-A9380F743EFB}"/>
    <cellStyle name="Millares 3 4 5 4 2 5 2" xfId="31430" xr:uid="{A8A4BB90-5CD6-4CC9-B0CF-A668ADA88ED2}"/>
    <cellStyle name="Millares 3 4 5 4 2 6" xfId="16562" xr:uid="{FF5919F8-53C5-4DA1-A5DC-10B72256FFE0}"/>
    <cellStyle name="Millares 3 4 5 4 2 6 2" xfId="38065" xr:uid="{E5AD91C2-EE48-4A43-AD26-7C5A4DB99B1F}"/>
    <cellStyle name="Millares 3 4 5 4 2 7" xfId="23167" xr:uid="{08D5C9EA-66D5-4B05-A51B-BFA8D21D6B75}"/>
    <cellStyle name="Millares 3 4 5 4 2 8" xfId="44670" xr:uid="{381F80DE-A3A4-49F6-82DB-76F4F8A2C735}"/>
    <cellStyle name="Millares 3 4 5 4 2 9" xfId="51274" xr:uid="{0B42A575-2801-4F63-8DBF-1F5C09A484F3}"/>
    <cellStyle name="Millares 3 4 5 4 3" xfId="2348" xr:uid="{D662FA1A-9D6F-4DE4-9C9C-4ABE22640CA2}"/>
    <cellStyle name="Millares 3 4 5 4 3 2" xfId="10614" xr:uid="{24C60887-ED3E-4A65-9EAA-1CF4CC599BA6}"/>
    <cellStyle name="Millares 3 4 5 4 3 2 2" xfId="32117" xr:uid="{DACDEF6F-E437-45CE-AA78-CE3CCC3592E2}"/>
    <cellStyle name="Millares 3 4 5 4 3 3" xfId="17249" xr:uid="{917430B2-6A59-400D-A68E-FE1D425F1CCB}"/>
    <cellStyle name="Millares 3 4 5 4 3 3 2" xfId="38752" xr:uid="{7EAA4289-C227-492E-89ED-2BDC2FD0567B}"/>
    <cellStyle name="Millares 3 4 5 4 3 4" xfId="23854" xr:uid="{03EFA8F4-1F65-4C10-A264-A85FF80243FC}"/>
    <cellStyle name="Millares 3 4 5 4 3 5" xfId="45357" xr:uid="{7A617D04-EFE4-4513-A061-F2A217A7CCA1}"/>
    <cellStyle name="Millares 3 4 5 4 3 6" xfId="51961" xr:uid="{86F49E8D-8E09-4D04-A06D-A69E46967F12}"/>
    <cellStyle name="Millares 3 4 5 4 4" xfId="3544" xr:uid="{EB4A2D57-8FF7-4A5F-AAEA-CCB5D7D6F65C}"/>
    <cellStyle name="Millares 3 4 5 4 4 2" xfId="11810" xr:uid="{D904CCF0-9728-4C1D-A8D3-09AD4D4899D4}"/>
    <cellStyle name="Millares 3 4 5 4 4 2 2" xfId="33313" xr:uid="{C7401C4F-3DD2-40D1-9882-E3A0E8568517}"/>
    <cellStyle name="Millares 3 4 5 4 4 3" xfId="18445" xr:uid="{93C46B40-AB58-4560-9DBB-99126E2DB60C}"/>
    <cellStyle name="Millares 3 4 5 4 4 3 2" xfId="39948" xr:uid="{4AFCE772-97A1-41DC-AB3F-4A54AFBA8C12}"/>
    <cellStyle name="Millares 3 4 5 4 4 4" xfId="25050" xr:uid="{D23B44D4-613F-43A5-9A41-1FF46EBD8D55}"/>
    <cellStyle name="Millares 3 4 5 4 4 5" xfId="46553" xr:uid="{157EBF46-BFCA-49FE-9CD8-F71F1BD30210}"/>
    <cellStyle name="Millares 3 4 5 4 4 6" xfId="53157" xr:uid="{2E4BB937-37BA-429C-93AF-465C511180C6}"/>
    <cellStyle name="Millares 3 4 5 4 5" xfId="5683" xr:uid="{3519B9D0-C776-4C60-8B50-51A9D8A2D997}"/>
    <cellStyle name="Millares 3 4 5 4 5 2" xfId="13949" xr:uid="{8FFC16D0-8789-42F0-9340-F21FEDDC058C}"/>
    <cellStyle name="Millares 3 4 5 4 5 2 2" xfId="35452" xr:uid="{933055F5-8873-40C5-A69B-9C1728B85AC5}"/>
    <cellStyle name="Millares 3 4 5 4 5 3" xfId="20584" xr:uid="{D759F119-6D1A-4145-A0AD-4F5552F69089}"/>
    <cellStyle name="Millares 3 4 5 4 5 3 2" xfId="42087" xr:uid="{C5F38BD6-F8FE-4EE4-A14F-D214B8FD6DA4}"/>
    <cellStyle name="Millares 3 4 5 4 5 4" xfId="27189" xr:uid="{75CEFFF9-068F-472C-BE45-EAB098570C39}"/>
    <cellStyle name="Millares 3 4 5 4 5 5" xfId="48692" xr:uid="{F3C3C895-40DA-4AA2-969C-71FEA9DF052F}"/>
    <cellStyle name="Millares 3 4 5 4 5 6" xfId="55296" xr:uid="{0208FD7F-1088-4C93-80B8-D2BB288F451F}"/>
    <cellStyle name="Millares 3 4 5 4 6" xfId="7324" xr:uid="{28AD5797-5D1C-4793-A8E3-CB02144E92EE}"/>
    <cellStyle name="Millares 3 4 5 4 6 2" xfId="28827" xr:uid="{51C05BF0-C148-4731-B3E3-0AD2DB76BA19}"/>
    <cellStyle name="Millares 3 4 5 4 7" xfId="8981" xr:uid="{91237C51-DF91-4829-9B32-9666DECFD286}"/>
    <cellStyle name="Millares 3 4 5 4 7 2" xfId="30484" xr:uid="{00CA4B21-CC49-4087-A237-B40DC112A1D7}"/>
    <cellStyle name="Millares 3 4 5 4 8" xfId="15616" xr:uid="{D9B8A03E-57A8-489B-95F1-C83749D9FE29}"/>
    <cellStyle name="Millares 3 4 5 4 8 2" xfId="37119" xr:uid="{3F9360DA-17FC-4928-BC77-6CA485A114B3}"/>
    <cellStyle name="Millares 3 4 5 4 9" xfId="22221" xr:uid="{51AABEF0-8C48-495C-A874-4AECA7C74703}"/>
    <cellStyle name="Millares 3 4 5 5" xfId="984" xr:uid="{24658A13-4FCA-4A48-8D34-B58208C1166E}"/>
    <cellStyle name="Millares 3 4 5 5 2" xfId="3813" xr:uid="{4ABEAC39-6FE9-4DC9-80FD-1245AD4E36F0}"/>
    <cellStyle name="Millares 3 4 5 5 2 2" xfId="12079" xr:uid="{A036092D-736C-464E-9305-80C8BD9645C0}"/>
    <cellStyle name="Millares 3 4 5 5 2 2 2" xfId="33582" xr:uid="{2DF7A001-8971-4E60-A3DE-41DDDAE1DE02}"/>
    <cellStyle name="Millares 3 4 5 5 2 3" xfId="18714" xr:uid="{279FD57C-AFBF-4568-9D06-40508A7F17B6}"/>
    <cellStyle name="Millares 3 4 5 5 2 3 2" xfId="40217" xr:uid="{48E84A37-B46A-454C-949B-7140A7514E92}"/>
    <cellStyle name="Millares 3 4 5 5 2 4" xfId="25319" xr:uid="{1D042B39-9806-4548-B1C4-5E43BF792962}"/>
    <cellStyle name="Millares 3 4 5 5 2 5" xfId="46822" xr:uid="{877FF87F-B77F-4FB8-B754-7209F65D894E}"/>
    <cellStyle name="Millares 3 4 5 5 2 6" xfId="53426" xr:uid="{4B18BABA-9A02-47F0-9880-F207EC7EF6DD}"/>
    <cellStyle name="Millares 3 4 5 5 3" xfId="5952" xr:uid="{4EB62A05-55F5-49E9-8E32-91F58B3C3556}"/>
    <cellStyle name="Millares 3 4 5 5 3 2" xfId="14218" xr:uid="{19F80641-614F-4C01-BAEE-C15E9690115E}"/>
    <cellStyle name="Millares 3 4 5 5 3 2 2" xfId="35721" xr:uid="{541FF6F8-8E49-4CE4-8D12-827AD8B9C362}"/>
    <cellStyle name="Millares 3 4 5 5 3 3" xfId="20853" xr:uid="{A43FE860-614D-43C1-826F-C84BC982B3A4}"/>
    <cellStyle name="Millares 3 4 5 5 3 3 2" xfId="42356" xr:uid="{78B92540-04AE-42AC-86C9-CC7ACDCF30B4}"/>
    <cellStyle name="Millares 3 4 5 5 3 4" xfId="27458" xr:uid="{D732D09F-A59F-40A3-A83A-134D61A92D27}"/>
    <cellStyle name="Millares 3 4 5 5 3 5" xfId="48961" xr:uid="{67F0C78B-B88A-4CE6-8EE6-B6ACB1CECF2A}"/>
    <cellStyle name="Millares 3 4 5 5 3 6" xfId="55565" xr:uid="{31B0001F-41B0-4CC4-B9CD-D0BA3DC60FB8}"/>
    <cellStyle name="Millares 3 4 5 5 4" xfId="7593" xr:uid="{0C301C57-8046-4E2C-BEA7-CDC00FAE9BC6}"/>
    <cellStyle name="Millares 3 4 5 5 4 2" xfId="29096" xr:uid="{E22BB61C-9C0A-40EA-A931-2B88D5D55452}"/>
    <cellStyle name="Millares 3 4 5 5 5" xfId="9250" xr:uid="{858839B5-070A-4A3D-8D38-9541082CFB00}"/>
    <cellStyle name="Millares 3 4 5 5 5 2" xfId="30753" xr:uid="{C76844DD-5829-4414-8136-532F94CE881A}"/>
    <cellStyle name="Millares 3 4 5 5 6" xfId="15885" xr:uid="{580156F4-73A1-4F6D-965C-0B49EC6B8F7B}"/>
    <cellStyle name="Millares 3 4 5 5 6 2" xfId="37388" xr:uid="{27C7D108-9F99-46F8-B4BB-0A1BE46B6C59}"/>
    <cellStyle name="Millares 3 4 5 5 7" xfId="22490" xr:uid="{5D6D4A49-2C40-4D7D-9DD8-197A4D764488}"/>
    <cellStyle name="Millares 3 4 5 5 8" xfId="43993" xr:uid="{D988E1AE-E064-4051-881C-9EEF03285D90}"/>
    <cellStyle name="Millares 3 4 5 5 9" xfId="50597" xr:uid="{89BDC1BE-D9DD-4F80-8BF2-0360F4F29E06}"/>
    <cellStyle name="Millares 3 4 5 6" xfId="1244" xr:uid="{EA573018-F7B4-4C48-B685-75E472DAEF6E}"/>
    <cellStyle name="Millares 3 4 5 6 2" xfId="4073" xr:uid="{99505766-80AA-4C94-8B09-B504D94AFDD0}"/>
    <cellStyle name="Millares 3 4 5 6 2 2" xfId="12339" xr:uid="{DE309E42-F972-4911-AB83-AB4DEBD32BBE}"/>
    <cellStyle name="Millares 3 4 5 6 2 2 2" xfId="33842" xr:uid="{BCEF639D-CA4B-45AF-BE3F-3A40E72AD68E}"/>
    <cellStyle name="Millares 3 4 5 6 2 3" xfId="18974" xr:uid="{11F8A069-B50C-421A-9C98-576363EDE4B2}"/>
    <cellStyle name="Millares 3 4 5 6 2 3 2" xfId="40477" xr:uid="{3471327E-C4EC-40F1-92A9-9AD745195CCD}"/>
    <cellStyle name="Millares 3 4 5 6 2 4" xfId="25579" xr:uid="{F540824B-5873-40D6-A67B-29A2973A0C04}"/>
    <cellStyle name="Millares 3 4 5 6 2 5" xfId="47082" xr:uid="{B6C08858-9C1A-4E53-BFE3-2F755A6365EB}"/>
    <cellStyle name="Millares 3 4 5 6 2 6" xfId="53686" xr:uid="{5C2F8DFB-E745-4854-B1BE-5A19522786D2}"/>
    <cellStyle name="Millares 3 4 5 6 3" xfId="6212" xr:uid="{AAE1B775-51AA-4DCB-9F36-2516E5FF3952}"/>
    <cellStyle name="Millares 3 4 5 6 3 2" xfId="14478" xr:uid="{84551388-356D-422D-B7F0-962E7921C049}"/>
    <cellStyle name="Millares 3 4 5 6 3 2 2" xfId="35981" xr:uid="{927FFBBC-E054-4A96-92EB-E67EFAC16FD1}"/>
    <cellStyle name="Millares 3 4 5 6 3 3" xfId="21113" xr:uid="{2C1B3299-857F-40EB-8A6C-3F9F605ACDBB}"/>
    <cellStyle name="Millares 3 4 5 6 3 3 2" xfId="42616" xr:uid="{989CF44A-0F21-406D-A4BC-D9D57D33B0AB}"/>
    <cellStyle name="Millares 3 4 5 6 3 4" xfId="27718" xr:uid="{6438731C-CB1D-421D-80EF-B1BE8CBC1719}"/>
    <cellStyle name="Millares 3 4 5 6 3 5" xfId="49221" xr:uid="{40821245-15E0-4AD5-8038-D75161623C39}"/>
    <cellStyle name="Millares 3 4 5 6 3 6" xfId="55825" xr:uid="{E56578F8-BE08-46B1-B71F-3BE9959445E0}"/>
    <cellStyle name="Millares 3 4 5 6 4" xfId="7853" xr:uid="{23772428-CA89-4178-BC00-2B744C8B2D65}"/>
    <cellStyle name="Millares 3 4 5 6 4 2" xfId="29356" xr:uid="{03547D2C-E85A-46CA-B138-0A5435C327F8}"/>
    <cellStyle name="Millares 3 4 5 6 5" xfId="9510" xr:uid="{C16871E9-9099-4AD6-BE1E-8032A1A86E67}"/>
    <cellStyle name="Millares 3 4 5 6 5 2" xfId="31013" xr:uid="{55A777F6-74C6-44A5-B1CE-0372289758E4}"/>
    <cellStyle name="Millares 3 4 5 6 6" xfId="16145" xr:uid="{EE2B9966-32D2-487D-A0D7-3C30ACD05565}"/>
    <cellStyle name="Millares 3 4 5 6 6 2" xfId="37648" xr:uid="{3E128DDB-98FC-476E-9BEE-A8B1EBB8DBF3}"/>
    <cellStyle name="Millares 3 4 5 6 7" xfId="22750" xr:uid="{4D323AD5-4FD7-4BCD-AEAE-9E96E35700FB}"/>
    <cellStyle name="Millares 3 4 5 6 8" xfId="44253" xr:uid="{A736B409-A7E4-49BD-9BC1-5E2C15D47AAA}"/>
    <cellStyle name="Millares 3 4 5 6 9" xfId="50857" xr:uid="{01E2D92D-4BF3-4EDC-B64D-33E1757C59E0}"/>
    <cellStyle name="Millares 3 4 5 7" xfId="1932" xr:uid="{4C142D2F-73BF-42C6-A78D-A062738C7461}"/>
    <cellStyle name="Millares 3 4 5 7 2" xfId="10198" xr:uid="{89BF6097-2982-4B01-A1A2-762E92568887}"/>
    <cellStyle name="Millares 3 4 5 7 2 2" xfId="31701" xr:uid="{7C5349C0-1389-4779-9153-2430B524A277}"/>
    <cellStyle name="Millares 3 4 5 7 3" xfId="16833" xr:uid="{01BFD59D-8BEA-464E-B93E-EF9B84D86850}"/>
    <cellStyle name="Millares 3 4 5 7 3 2" xfId="38336" xr:uid="{CB3B210B-0755-47F8-BE46-EA66BE52D27B}"/>
    <cellStyle name="Millares 3 4 5 7 4" xfId="23438" xr:uid="{A2E9E6CD-F921-48EF-97F1-7415D63673B2}"/>
    <cellStyle name="Millares 3 4 5 7 5" xfId="44941" xr:uid="{6713A2D7-4F89-4D63-95C2-8B2877C83E23}"/>
    <cellStyle name="Millares 3 4 5 7 6" xfId="51545" xr:uid="{0414C147-044C-4276-B0D0-D19C9C98672F}"/>
    <cellStyle name="Millares 3 4 5 8" xfId="2617" xr:uid="{5CC1E7DB-B6DD-4ABF-93C2-CA3F6E3A228F}"/>
    <cellStyle name="Millares 3 4 5 8 2" xfId="10883" xr:uid="{2DB73D56-85A8-42EB-9DFE-FA8BA6799EFB}"/>
    <cellStyle name="Millares 3 4 5 8 2 2" xfId="32386" xr:uid="{1CC1273B-5E43-435B-A9DD-F9A396974A1C}"/>
    <cellStyle name="Millares 3 4 5 8 3" xfId="17518" xr:uid="{B54E34ED-27CD-41FD-9E6F-9FC1F889C862}"/>
    <cellStyle name="Millares 3 4 5 8 3 2" xfId="39021" xr:uid="{368965C4-1688-4BC5-8422-063C3B710809}"/>
    <cellStyle name="Millares 3 4 5 8 4" xfId="24123" xr:uid="{308C2BC9-DEB2-4B6A-B180-8D5E8EDCFA1E}"/>
    <cellStyle name="Millares 3 4 5 8 5" xfId="45626" xr:uid="{2505620C-2FEA-43F0-B4F0-08E6D5FF869A}"/>
    <cellStyle name="Millares 3 4 5 8 6" xfId="52230" xr:uid="{4846BBC8-6B26-45B8-A2C7-6AE653F75C2F}"/>
    <cellStyle name="Millares 3 4 5 9" xfId="3128" xr:uid="{FA0B5AF2-07FB-4CE7-BF5B-4DE26495449B}"/>
    <cellStyle name="Millares 3 4 5 9 2" xfId="11394" xr:uid="{E8D070DA-BB83-4E7B-A3F2-4E93DE8ECBED}"/>
    <cellStyle name="Millares 3 4 5 9 2 2" xfId="32897" xr:uid="{5A966EA2-04DD-4556-9639-1B5AE8CA1574}"/>
    <cellStyle name="Millares 3 4 5 9 3" xfId="18029" xr:uid="{AAE99CAB-390F-479B-986E-601983ECA33B}"/>
    <cellStyle name="Millares 3 4 5 9 3 2" xfId="39532" xr:uid="{D75BB3C6-08AE-4197-8114-25569087638D}"/>
    <cellStyle name="Millares 3 4 5 9 4" xfId="24634" xr:uid="{5513EAC1-E7F5-4BB8-B931-2381622641C7}"/>
    <cellStyle name="Millares 3 4 5 9 5" xfId="46137" xr:uid="{538C7080-C482-4F37-8751-B7DDD0A05608}"/>
    <cellStyle name="Millares 3 4 5 9 6" xfId="52741" xr:uid="{63027957-518B-4502-80A6-5820C768EA7C}"/>
    <cellStyle name="Millares 3 4 6" xfId="8453" xr:uid="{CB81934F-C9BC-4AFC-A799-CCFE44A1AB6F}"/>
    <cellStyle name="Millares 3 4 6 2" xfId="29956" xr:uid="{AFEDD6BD-8F59-4ED0-B6B6-6B7FB7279BBA}"/>
    <cellStyle name="Millares 30" xfId="306" xr:uid="{F53A461F-491B-4B34-B7CC-4E4CE81B2605}"/>
    <cellStyle name="Millares 30 10" xfId="5276" xr:uid="{B156E20C-6E7E-4B4A-AD8D-AE95DD0B1E19}"/>
    <cellStyle name="Millares 30 10 2" xfId="13542" xr:uid="{EEB4B814-9D98-464A-9100-E6E167BE47A1}"/>
    <cellStyle name="Millares 30 10 2 2" xfId="35045" xr:uid="{3A0ED0C9-BD18-4B73-8EF6-01C7E9D0B50D}"/>
    <cellStyle name="Millares 30 10 3" xfId="20177" xr:uid="{1957D237-BA17-464E-911A-43C4799903DC}"/>
    <cellStyle name="Millares 30 10 3 2" xfId="41680" xr:uid="{5C1131E0-6100-451E-8B27-4EFC98DB45E0}"/>
    <cellStyle name="Millares 30 10 4" xfId="26782" xr:uid="{CEF37567-CEF3-4AF0-B5FC-6E48C77612A1}"/>
    <cellStyle name="Millares 30 10 5" xfId="48285" xr:uid="{6E98A9A7-73C5-4994-B346-B16416C25EEC}"/>
    <cellStyle name="Millares 30 10 6" xfId="54889" xr:uid="{EA2B2F38-5A62-4C25-AA9F-962A7DDB78DD}"/>
    <cellStyle name="Millares 30 11" xfId="6917" xr:uid="{3D9D6FDF-5F4E-4667-8C73-89FD9C0A8ECE}"/>
    <cellStyle name="Millares 30 11 2" xfId="28420" xr:uid="{B7FC1EC7-634A-47AF-9A04-AA38BF2A1578}"/>
    <cellStyle name="Millares 30 12" xfId="8573" xr:uid="{EB021288-3E8B-4940-AEDB-936E23F480AA}"/>
    <cellStyle name="Millares 30 12 2" xfId="30076" xr:uid="{44E1F499-AA34-4AE2-975D-A6EB739A36DC}"/>
    <cellStyle name="Millares 30 13" xfId="15209" xr:uid="{1C0CB107-F336-4CBE-8F4D-39E0E08E8061}"/>
    <cellStyle name="Millares 30 13 2" xfId="36712" xr:uid="{2115DF45-8C63-4513-8B45-28B942EA58DB}"/>
    <cellStyle name="Millares 30 14" xfId="21814" xr:uid="{0C9A3AAF-A7C2-4866-8227-52030DDD7EF7}"/>
    <cellStyle name="Millares 30 15" xfId="43317" xr:uid="{6FCB872E-6CDB-4B6A-AFB7-C4A009252710}"/>
    <cellStyle name="Millares 30 16" xfId="49921" xr:uid="{26C8B9D0-7207-47C3-83FD-DFB61A8697BB}"/>
    <cellStyle name="Millares 30 2" xfId="444" xr:uid="{15FB6869-3376-4848-B7AE-F308B487B777}"/>
    <cellStyle name="Millares 30 2 10" xfId="15347" xr:uid="{877D77EC-560E-4D45-93A3-9A509F5EB91E}"/>
    <cellStyle name="Millares 30 2 10 2" xfId="36850" xr:uid="{0900D351-1917-4429-811E-8DC3C622FB8E}"/>
    <cellStyle name="Millares 30 2 11" xfId="21952" xr:uid="{99D30E10-1183-4621-A8E1-D64D2B12AA49}"/>
    <cellStyle name="Millares 30 2 12" xfId="43455" xr:uid="{2C341EAC-A1A2-4630-B5F8-2C33DAD64506}"/>
    <cellStyle name="Millares 30 2 13" xfId="50059" xr:uid="{9C3067AC-87E7-456D-B67F-BEC7ECB930B4}"/>
    <cellStyle name="Millares 30 2 2" xfId="1392" xr:uid="{97A063D8-BDCF-4CCA-A6E6-82C321D20C57}"/>
    <cellStyle name="Millares 30 2 2 2" xfId="4221" xr:uid="{DE412B82-6D34-4FEB-949C-944D4BC74B35}"/>
    <cellStyle name="Millares 30 2 2 2 2" xfId="12487" xr:uid="{5BF6CCBD-B249-4535-B083-DE10B349741C}"/>
    <cellStyle name="Millares 30 2 2 2 2 2" xfId="33990" xr:uid="{96F07E3A-D724-44C4-BB00-5AA31472751D}"/>
    <cellStyle name="Millares 30 2 2 2 3" xfId="19122" xr:uid="{397B6926-7650-4C70-BB14-0B14E0D3D319}"/>
    <cellStyle name="Millares 30 2 2 2 3 2" xfId="40625" xr:uid="{9380E0C6-6D36-4A77-BE44-442621AEEF5F}"/>
    <cellStyle name="Millares 30 2 2 2 4" xfId="25727" xr:uid="{8398E498-A50B-4096-A008-FBF24498E00B}"/>
    <cellStyle name="Millares 30 2 2 2 5" xfId="47230" xr:uid="{8BBC0038-622F-4CF2-B852-A301623F3F30}"/>
    <cellStyle name="Millares 30 2 2 2 6" xfId="53834" xr:uid="{C92F80DF-FE1D-45DA-8170-0D135CD7AC78}"/>
    <cellStyle name="Millares 30 2 2 3" xfId="6360" xr:uid="{AF941546-6638-40B7-AF30-EE05FF5898D6}"/>
    <cellStyle name="Millares 30 2 2 3 2" xfId="14626" xr:uid="{8B58D740-3333-4C22-B9BE-4CDA297ACB61}"/>
    <cellStyle name="Millares 30 2 2 3 2 2" xfId="36129" xr:uid="{7BEA71F7-6218-4ADB-95B9-4F4FCF3B6BE8}"/>
    <cellStyle name="Millares 30 2 2 3 3" xfId="21261" xr:uid="{4E7B6A86-A3B4-48F2-AC73-A5DE055D8AA2}"/>
    <cellStyle name="Millares 30 2 2 3 3 2" xfId="42764" xr:uid="{8989903F-9E29-4CCB-B9BB-B5F89821AA52}"/>
    <cellStyle name="Millares 30 2 2 3 4" xfId="27866" xr:uid="{1E545AA2-713C-4252-848A-0E7AD462B259}"/>
    <cellStyle name="Millares 30 2 2 3 5" xfId="49369" xr:uid="{F115E6C4-0685-4521-A1EA-FE07AE107AEA}"/>
    <cellStyle name="Millares 30 2 2 3 6" xfId="55973" xr:uid="{D2E68956-187E-484C-9392-8E7C5B8C4F24}"/>
    <cellStyle name="Millares 30 2 2 4" xfId="8001" xr:uid="{CCBD8CEB-CE63-433D-A8CA-3119537D47A4}"/>
    <cellStyle name="Millares 30 2 2 4 2" xfId="29504" xr:uid="{E9FE34E5-C06B-4645-BEA5-A2AE4B49B701}"/>
    <cellStyle name="Millares 30 2 2 5" xfId="9658" xr:uid="{C6A1A883-D2CD-4DC6-AB6C-CED68EA8964B}"/>
    <cellStyle name="Millares 30 2 2 5 2" xfId="31161" xr:uid="{F1E3A4EB-0378-45AD-B31D-76EF93973871}"/>
    <cellStyle name="Millares 30 2 2 6" xfId="16293" xr:uid="{2319F51E-7FE5-4D8B-BBE1-919F85390279}"/>
    <cellStyle name="Millares 30 2 2 6 2" xfId="37796" xr:uid="{EB93AA73-D2AC-4612-B7BA-585DAC0EF3C4}"/>
    <cellStyle name="Millares 30 2 2 7" xfId="22898" xr:uid="{14DD26FA-751B-4339-90B9-11CAE663FD1E}"/>
    <cellStyle name="Millares 30 2 2 8" xfId="44401" xr:uid="{8D4ECB55-8E4F-4A50-BAD6-5BECBF8033DB}"/>
    <cellStyle name="Millares 30 2 2 9" xfId="51005" xr:uid="{8E1DCC0E-681C-4976-8B56-145A60748C05}"/>
    <cellStyle name="Millares 30 2 3" xfId="2079" xr:uid="{D9087DD3-9C75-4B30-97E8-FFDB028452D6}"/>
    <cellStyle name="Millares 30 2 3 2" xfId="10345" xr:uid="{64869D98-72FC-430A-ABB4-6867482F463F}"/>
    <cellStyle name="Millares 30 2 3 2 2" xfId="31848" xr:uid="{3066A2FF-3391-4E96-A959-6FA53791F137}"/>
    <cellStyle name="Millares 30 2 3 3" xfId="16980" xr:uid="{CF60BCF1-591A-4E0B-B4EB-439D1B3DAAA3}"/>
    <cellStyle name="Millares 30 2 3 3 2" xfId="38483" xr:uid="{09D125C4-EAEC-48F8-A936-17501FE42C89}"/>
    <cellStyle name="Millares 30 2 3 4" xfId="23585" xr:uid="{52C59E27-5DFF-4F03-A8EF-4DC2F504D9E2}"/>
    <cellStyle name="Millares 30 2 3 5" xfId="45088" xr:uid="{7CF6FD76-5B20-4E5F-B284-CBABF335A746}"/>
    <cellStyle name="Millares 30 2 3 6" xfId="51692" xr:uid="{9E4BBB8C-B5F8-4A6F-8634-D86C2BB83F6D}"/>
    <cellStyle name="Millares 30 2 4" xfId="2876" xr:uid="{162FC086-173C-4599-B4CB-8984616CBAE1}"/>
    <cellStyle name="Millares 30 2 4 2" xfId="11142" xr:uid="{EF22C281-AD21-4452-B2FE-F34D0D1EA168}"/>
    <cellStyle name="Millares 30 2 4 2 2" xfId="32645" xr:uid="{233FB939-84BE-4EE3-84B8-BFDB347B4793}"/>
    <cellStyle name="Millares 30 2 4 3" xfId="17777" xr:uid="{E69DCF04-37ED-4FF7-8EA4-8A2DECEAFC78}"/>
    <cellStyle name="Millares 30 2 4 3 2" xfId="39280" xr:uid="{DD5B2FFA-272B-403E-BFFC-1AB99AB99D28}"/>
    <cellStyle name="Millares 30 2 4 4" xfId="24382" xr:uid="{35676CC2-9C30-4733-BEFD-EBDC9BAAB537}"/>
    <cellStyle name="Millares 30 2 4 5" xfId="45885" xr:uid="{ACB08CC4-981D-4CCD-8078-E3E784657449}"/>
    <cellStyle name="Millares 30 2 4 6" xfId="52489" xr:uid="{69DFB266-8CF4-4AEC-B570-A55BA86E3130}"/>
    <cellStyle name="Millares 30 2 5" xfId="3275" xr:uid="{EE0C6958-BBC9-4330-8741-674EBA0ED2BC}"/>
    <cellStyle name="Millares 30 2 5 2" xfId="11541" xr:uid="{F1E3D82F-68F3-4239-9528-BF6717DBADC3}"/>
    <cellStyle name="Millares 30 2 5 2 2" xfId="33044" xr:uid="{EDB2BDA0-64CD-4D72-BE74-1D3BDFF8B97C}"/>
    <cellStyle name="Millares 30 2 5 3" xfId="18176" xr:uid="{9A22B52A-4294-418C-BD2E-E9E25D08E3BC}"/>
    <cellStyle name="Millares 30 2 5 3 2" xfId="39679" xr:uid="{E233687D-687E-4F20-8BD6-813AC373EA19}"/>
    <cellStyle name="Millares 30 2 5 4" xfId="24781" xr:uid="{ED60654E-0AE9-4785-8154-299CA34DFCCD}"/>
    <cellStyle name="Millares 30 2 5 5" xfId="46284" xr:uid="{E0E54680-0D86-4239-B535-AB8B4F64CFF7}"/>
    <cellStyle name="Millares 30 2 5 6" xfId="52888" xr:uid="{2EA64997-81B0-4B8A-9A3A-1FE2C56617F0}"/>
    <cellStyle name="Millares 30 2 6" xfId="5020" xr:uid="{A6BE873B-82DD-4681-B378-07DFA87C6D33}"/>
    <cellStyle name="Millares 30 2 6 2" xfId="13286" xr:uid="{E5E3BA0C-C365-46A7-AE49-65310AE76D4F}"/>
    <cellStyle name="Millares 30 2 6 2 2" xfId="34789" xr:uid="{ACA1253C-63D7-43E0-AD2B-9AF636173591}"/>
    <cellStyle name="Millares 30 2 6 3" xfId="19921" xr:uid="{92A8BABE-C8DE-47DE-8532-179F94254F9A}"/>
    <cellStyle name="Millares 30 2 6 3 2" xfId="41424" xr:uid="{E59A4387-317A-4905-8FFD-E0F2617F7047}"/>
    <cellStyle name="Millares 30 2 6 4" xfId="26526" xr:uid="{EC1D77DC-27EA-4FDC-A205-2D48A47BB7AA}"/>
    <cellStyle name="Millares 30 2 6 5" xfId="48029" xr:uid="{1F7C68E9-4141-467A-8E8C-71FF87720BBB}"/>
    <cellStyle name="Millares 30 2 6 6" xfId="54633" xr:uid="{D378C8FE-4ED0-41BC-83C1-DC0D6BFD857C}"/>
    <cellStyle name="Millares 30 2 7" xfId="5414" xr:uid="{3CFBEC0C-B070-4927-851E-6A6332F460D7}"/>
    <cellStyle name="Millares 30 2 7 2" xfId="13680" xr:uid="{0E00F79C-3402-4A67-9E3A-B4B8EEAF01AC}"/>
    <cellStyle name="Millares 30 2 7 2 2" xfId="35183" xr:uid="{F30EDB35-BDC4-4EC4-A6E1-989E1E2E4501}"/>
    <cellStyle name="Millares 30 2 7 3" xfId="20315" xr:uid="{C2EF1211-FCC3-4887-B9BF-AE7C0422C7C7}"/>
    <cellStyle name="Millares 30 2 7 3 2" xfId="41818" xr:uid="{2BD40CE5-4E92-4988-9B63-C05140B54776}"/>
    <cellStyle name="Millares 30 2 7 4" xfId="26920" xr:uid="{EE241F65-0602-4BF9-A716-4C20E220E9A9}"/>
    <cellStyle name="Millares 30 2 7 5" xfId="48423" xr:uid="{BE6A8064-AA65-4226-88C8-5FD434D24B66}"/>
    <cellStyle name="Millares 30 2 7 6" xfId="55027" xr:uid="{384997DE-F53A-47A3-BB57-6BA819DBAF61}"/>
    <cellStyle name="Millares 30 2 8" xfId="7055" xr:uid="{BBE5E3B8-9621-4229-9203-E673364BDB51}"/>
    <cellStyle name="Millares 30 2 8 2" xfId="28558" xr:uid="{79792585-2054-494C-BE23-AB4F8E7A1452}"/>
    <cellStyle name="Millares 30 2 9" xfId="8711" xr:uid="{072CB010-A1AD-41E0-8310-3555FD42D38C}"/>
    <cellStyle name="Millares 30 2 9 2" xfId="30214" xr:uid="{3877A70E-6E10-4B39-8B71-078FA610DABC}"/>
    <cellStyle name="Millares 30 3" xfId="726" xr:uid="{5371972B-E883-4FE7-BD3E-0A331C1EF68C}"/>
    <cellStyle name="Millares 30 3 10" xfId="43735" xr:uid="{FDEFC114-C0D6-44F1-8FA4-FF740364C212}"/>
    <cellStyle name="Millares 30 3 11" xfId="50339" xr:uid="{C4B8520D-7EF3-459F-BC16-7FF78499E412}"/>
    <cellStyle name="Millares 30 3 2" xfId="1672" xr:uid="{0BC19A36-5D55-4871-837E-47A4E843EAE1}"/>
    <cellStyle name="Millares 30 3 2 2" xfId="4501" xr:uid="{BE5344C4-0116-45FD-924D-785D115A693A}"/>
    <cellStyle name="Millares 30 3 2 2 2" xfId="12767" xr:uid="{57BC0EC6-059D-41DB-8A05-02C1FF106104}"/>
    <cellStyle name="Millares 30 3 2 2 2 2" xfId="34270" xr:uid="{8D16E39A-D929-48C7-A6EB-2CF3E921252B}"/>
    <cellStyle name="Millares 30 3 2 2 3" xfId="19402" xr:uid="{C1D94DEA-DE32-4732-8ABF-8D4C8B488A9B}"/>
    <cellStyle name="Millares 30 3 2 2 3 2" xfId="40905" xr:uid="{02C1935C-79CA-403F-9AA3-BB85BF74DDC1}"/>
    <cellStyle name="Millares 30 3 2 2 4" xfId="26007" xr:uid="{65DBBC9A-0BF6-435A-974A-6A82173EB7E3}"/>
    <cellStyle name="Millares 30 3 2 2 5" xfId="47510" xr:uid="{6C68FDCB-1176-4723-9F05-89649431BA63}"/>
    <cellStyle name="Millares 30 3 2 2 6" xfId="54114" xr:uid="{134BBDEA-CF21-4FF7-8F48-20E5233DE96A}"/>
    <cellStyle name="Millares 30 3 2 3" xfId="6640" xr:uid="{2DB3A9F3-CC75-4393-83D7-D4D6470645AC}"/>
    <cellStyle name="Millares 30 3 2 3 2" xfId="14906" xr:uid="{C14083E1-3D1D-4AEB-A63E-6D16C39617E8}"/>
    <cellStyle name="Millares 30 3 2 3 2 2" xfId="36409" xr:uid="{410CDA57-F788-4DC8-90CD-4C6DB90AB639}"/>
    <cellStyle name="Millares 30 3 2 3 3" xfId="21541" xr:uid="{F0BDE3E4-D5A0-4431-A87A-1BC1B9AB684A}"/>
    <cellStyle name="Millares 30 3 2 3 3 2" xfId="43044" xr:uid="{A282E9E0-C948-498D-B68C-FBBC326A1CBB}"/>
    <cellStyle name="Millares 30 3 2 3 4" xfId="28146" xr:uid="{4E03E15C-E1C1-4FEC-889F-C23F3FAC1098}"/>
    <cellStyle name="Millares 30 3 2 3 5" xfId="49649" xr:uid="{EB1A9945-53F3-4436-AA26-F75ED361D687}"/>
    <cellStyle name="Millares 30 3 2 3 6" xfId="56253" xr:uid="{6471DFF3-DEC6-460C-B451-3A560B2F9C87}"/>
    <cellStyle name="Millares 30 3 2 4" xfId="8281" xr:uid="{A4D23FB8-5FD1-49C5-A4C1-DB7D76E7B403}"/>
    <cellStyle name="Millares 30 3 2 4 2" xfId="29784" xr:uid="{5E10B958-D4E8-450F-9709-837C64CD21CB}"/>
    <cellStyle name="Millares 30 3 2 5" xfId="9938" xr:uid="{F61BB183-6811-4B67-9A5C-5E842F5AEB20}"/>
    <cellStyle name="Millares 30 3 2 5 2" xfId="31441" xr:uid="{C08E8D48-A0C3-4B16-9EA4-A525C4D147B8}"/>
    <cellStyle name="Millares 30 3 2 6" xfId="16573" xr:uid="{222475DD-822B-4ED1-8840-3DB7F69B5419}"/>
    <cellStyle name="Millares 30 3 2 6 2" xfId="38076" xr:uid="{BE91D127-C9C1-4B57-8E75-F96A907D537C}"/>
    <cellStyle name="Millares 30 3 2 7" xfId="23178" xr:uid="{66989D5F-46B9-4A8F-B3C5-CCD51C9F4F26}"/>
    <cellStyle name="Millares 30 3 2 8" xfId="44681" xr:uid="{EA41F5F5-6E7A-45CF-A0D0-0E5DA9C81F0E}"/>
    <cellStyle name="Millares 30 3 2 9" xfId="51285" xr:uid="{321B71EC-F449-4905-9193-E0C1247C6145}"/>
    <cellStyle name="Millares 30 3 3" xfId="2359" xr:uid="{1AE940AD-6A34-455B-83C6-42EB6E2D6937}"/>
    <cellStyle name="Millares 30 3 3 2" xfId="10625" xr:uid="{BC73D979-544B-4ABE-8619-DB0328A72FB8}"/>
    <cellStyle name="Millares 30 3 3 2 2" xfId="32128" xr:uid="{617A400A-B21E-419A-B83A-559259BC68B0}"/>
    <cellStyle name="Millares 30 3 3 3" xfId="17260" xr:uid="{7AC59827-3B1E-4E51-B0F1-E1D84020F5BA}"/>
    <cellStyle name="Millares 30 3 3 3 2" xfId="38763" xr:uid="{F1070791-4282-4BB5-B26E-192A5ECC8A1F}"/>
    <cellStyle name="Millares 30 3 3 4" xfId="23865" xr:uid="{8D00CF0F-7320-4A40-9951-ED4D89720001}"/>
    <cellStyle name="Millares 30 3 3 5" xfId="45368" xr:uid="{6515E130-0F29-48DB-AA1B-5690F0A1DA42}"/>
    <cellStyle name="Millares 30 3 3 6" xfId="51972" xr:uid="{FA800290-4278-4F42-97EB-9E5CC4C7A3A3}"/>
    <cellStyle name="Millares 30 3 4" xfId="3555" xr:uid="{51BEE75F-846D-4A6E-82AD-A0238AE24B3D}"/>
    <cellStyle name="Millares 30 3 4 2" xfId="11821" xr:uid="{A751C91B-8960-4313-A233-18939E0D2FCF}"/>
    <cellStyle name="Millares 30 3 4 2 2" xfId="33324" xr:uid="{33676731-2F0F-4E2C-BAF8-5761070E5BBD}"/>
    <cellStyle name="Millares 30 3 4 3" xfId="18456" xr:uid="{314906C1-C328-484A-9072-392715A87F19}"/>
    <cellStyle name="Millares 30 3 4 3 2" xfId="39959" xr:uid="{665144C7-F0A5-4C25-89DA-518C73FE10AD}"/>
    <cellStyle name="Millares 30 3 4 4" xfId="25061" xr:uid="{22E711BC-BF2C-449A-92FF-5F387CBA2776}"/>
    <cellStyle name="Millares 30 3 4 5" xfId="46564" xr:uid="{CC6FEBD0-26EC-4FB9-9135-23F3662FD52B}"/>
    <cellStyle name="Millares 30 3 4 6" xfId="53168" xr:uid="{2C899E8B-CA45-415B-A692-B8E38971D3A3}"/>
    <cellStyle name="Millares 30 3 5" xfId="5694" xr:uid="{CED7B7FC-D4B3-4E66-98C6-BDE9760F011A}"/>
    <cellStyle name="Millares 30 3 5 2" xfId="13960" xr:uid="{98EE80FA-E3C5-4A3F-AC47-B7EA19DB7FBD}"/>
    <cellStyle name="Millares 30 3 5 2 2" xfId="35463" xr:uid="{9310A768-8A37-4A0F-9DC3-3214F42320A5}"/>
    <cellStyle name="Millares 30 3 5 3" xfId="20595" xr:uid="{CE048179-4107-4ED8-8375-5AF8F841A86C}"/>
    <cellStyle name="Millares 30 3 5 3 2" xfId="42098" xr:uid="{16E18F59-43E3-47B2-BF47-B6EAE3D92BF2}"/>
    <cellStyle name="Millares 30 3 5 4" xfId="27200" xr:uid="{B5D7EDC4-FFF9-473A-9B60-F7B6141D1501}"/>
    <cellStyle name="Millares 30 3 5 5" xfId="48703" xr:uid="{472B9DE4-7DFD-4298-BE54-FC1BB037B686}"/>
    <cellStyle name="Millares 30 3 5 6" xfId="55307" xr:uid="{E132FA0C-F16B-4B0C-8728-CD4D57B3F05A}"/>
    <cellStyle name="Millares 30 3 6" xfId="7335" xr:uid="{2BE4623A-8C3D-4732-B51E-879B2F21546B}"/>
    <cellStyle name="Millares 30 3 6 2" xfId="28838" xr:uid="{3C5B6ACC-D70B-4B63-9765-ED23E27AAB2E}"/>
    <cellStyle name="Millares 30 3 7" xfId="8992" xr:uid="{52DCF229-49CB-42D2-8CE2-0D41487CD078}"/>
    <cellStyle name="Millares 30 3 7 2" xfId="30495" xr:uid="{58FA86F6-3869-4001-BE11-931A50B74056}"/>
    <cellStyle name="Millares 30 3 8" xfId="15627" xr:uid="{619ED4E0-6891-449D-A033-1A74FDA47D2B}"/>
    <cellStyle name="Millares 30 3 8 2" xfId="37130" xr:uid="{CE0A6E13-E418-4698-BC93-5D177FDA81E8}"/>
    <cellStyle name="Millares 30 3 9" xfId="22232" xr:uid="{D2D0EF88-1C04-4F40-A9E2-5A872426B3FD}"/>
    <cellStyle name="Millares 30 4" xfId="996" xr:uid="{314C3B7C-28AC-4859-9E35-55F67BBCB556}"/>
    <cellStyle name="Millares 30 4 2" xfId="3825" xr:uid="{D3552166-54A0-495F-9DE1-DA6801651619}"/>
    <cellStyle name="Millares 30 4 2 2" xfId="12091" xr:uid="{7ED4AA1E-0731-4AE3-8DD2-995884A49070}"/>
    <cellStyle name="Millares 30 4 2 2 2" xfId="33594" xr:uid="{07859228-C574-48D6-967D-8AFA2112A843}"/>
    <cellStyle name="Millares 30 4 2 3" xfId="18726" xr:uid="{95E1E2C4-6345-41A8-93F9-3CB54A35066B}"/>
    <cellStyle name="Millares 30 4 2 3 2" xfId="40229" xr:uid="{3EF6117B-8EC0-4B25-9204-2CFB5FECE140}"/>
    <cellStyle name="Millares 30 4 2 4" xfId="25331" xr:uid="{C970E67B-F980-4376-B7BD-843F53EDA71A}"/>
    <cellStyle name="Millares 30 4 2 5" xfId="46834" xr:uid="{8E774F18-00E7-47E4-AA15-551F1039124C}"/>
    <cellStyle name="Millares 30 4 2 6" xfId="53438" xr:uid="{5D5A5821-3FAA-4028-BA11-D54F8C882039}"/>
    <cellStyle name="Millares 30 4 3" xfId="5964" xr:uid="{C183E93B-8BB3-45B0-8599-4CC6871A0960}"/>
    <cellStyle name="Millares 30 4 3 2" xfId="14230" xr:uid="{64764347-94D8-4282-A753-0049830962E4}"/>
    <cellStyle name="Millares 30 4 3 2 2" xfId="35733" xr:uid="{451639CE-7267-4DAF-A732-E4CDDCC3E664}"/>
    <cellStyle name="Millares 30 4 3 3" xfId="20865" xr:uid="{F6269010-89DB-4C06-ABFC-2D5C918B7B5B}"/>
    <cellStyle name="Millares 30 4 3 3 2" xfId="42368" xr:uid="{3F396A23-6904-4F40-87A5-69EF5755D3CF}"/>
    <cellStyle name="Millares 30 4 3 4" xfId="27470" xr:uid="{670B15E5-DE9C-4DC0-88AB-BF96E8F66364}"/>
    <cellStyle name="Millares 30 4 3 5" xfId="48973" xr:uid="{28FB22C1-2029-420D-9B03-4B24232C926C}"/>
    <cellStyle name="Millares 30 4 3 6" xfId="55577" xr:uid="{D6EAC3A4-7757-4A6C-8744-188BFDC82D11}"/>
    <cellStyle name="Millares 30 4 4" xfId="7605" xr:uid="{A7F85D33-A6C3-499D-A1BE-918691424B92}"/>
    <cellStyle name="Millares 30 4 4 2" xfId="29108" xr:uid="{8A69AC82-6BD8-49F4-82C9-492FA976CA53}"/>
    <cellStyle name="Millares 30 4 5" xfId="9262" xr:uid="{BDBB2A3F-C0B4-4853-968C-9CE30AA8161B}"/>
    <cellStyle name="Millares 30 4 5 2" xfId="30765" xr:uid="{5C577214-524E-4856-B2A7-1A1556F47AC2}"/>
    <cellStyle name="Millares 30 4 6" xfId="15897" xr:uid="{2CA3CE9D-B4C6-456D-8625-ABC5BDB61B03}"/>
    <cellStyle name="Millares 30 4 6 2" xfId="37400" xr:uid="{19DFDC60-1041-4980-8BB0-D9DE63ED907E}"/>
    <cellStyle name="Millares 30 4 7" xfId="22502" xr:uid="{EEDB30D9-090C-498D-8421-7ED0A606C9A6}"/>
    <cellStyle name="Millares 30 4 8" xfId="44005" xr:uid="{B6B6976F-A475-4891-B163-B0B62123DF11}"/>
    <cellStyle name="Millares 30 4 9" xfId="50609" xr:uid="{3A4A5117-1BA3-46AF-AB1F-6E29CD8A7F36}"/>
    <cellStyle name="Millares 30 5" xfId="1254" xr:uid="{9843E997-2D1A-4C17-9FAE-8FD5F7188BBB}"/>
    <cellStyle name="Millares 30 5 2" xfId="4083" xr:uid="{942BA8DD-757D-4547-A7F4-9D6F17D3A197}"/>
    <cellStyle name="Millares 30 5 2 2" xfId="12349" xr:uid="{9DF3C3E3-5EAA-4A11-AA60-16717E6756E2}"/>
    <cellStyle name="Millares 30 5 2 2 2" xfId="33852" xr:uid="{C8E82A51-5353-4D84-AA54-320E18A3632E}"/>
    <cellStyle name="Millares 30 5 2 3" xfId="18984" xr:uid="{819C08FE-E180-4B9B-A7CC-804FF63313EE}"/>
    <cellStyle name="Millares 30 5 2 3 2" xfId="40487" xr:uid="{9C976B84-F459-4555-80EA-8B4CE7197EFE}"/>
    <cellStyle name="Millares 30 5 2 4" xfId="25589" xr:uid="{2E852496-2240-44FC-8D72-323C5AC4BF6F}"/>
    <cellStyle name="Millares 30 5 2 5" xfId="47092" xr:uid="{FC99AB72-26EB-49C4-8DCE-7A6DAC876424}"/>
    <cellStyle name="Millares 30 5 2 6" xfId="53696" xr:uid="{001412DB-0608-4A4A-A6B8-E1B0E2ED8290}"/>
    <cellStyle name="Millares 30 5 3" xfId="6222" xr:uid="{B8D44532-8DB9-411E-AF94-2302FDD7EB96}"/>
    <cellStyle name="Millares 30 5 3 2" xfId="14488" xr:uid="{F09FC6AA-9C42-469C-A740-FE834E28BE74}"/>
    <cellStyle name="Millares 30 5 3 2 2" xfId="35991" xr:uid="{FCE4FA51-2969-45E1-81F6-4D878173A5E0}"/>
    <cellStyle name="Millares 30 5 3 3" xfId="21123" xr:uid="{94BDA8C8-91F7-40FA-A11C-797008F9F1C8}"/>
    <cellStyle name="Millares 30 5 3 3 2" xfId="42626" xr:uid="{17BA842A-DA58-4C5A-B608-873FDB1A649A}"/>
    <cellStyle name="Millares 30 5 3 4" xfId="27728" xr:uid="{5EA0E563-DB92-476D-A132-ECCA8A6516F0}"/>
    <cellStyle name="Millares 30 5 3 5" xfId="49231" xr:uid="{9B64D4D0-6CFB-4C60-9835-D5C223EE3DB0}"/>
    <cellStyle name="Millares 30 5 3 6" xfId="55835" xr:uid="{86F8CC87-A0EB-4E93-960A-51045A0F1A15}"/>
    <cellStyle name="Millares 30 5 4" xfId="7863" xr:uid="{34319771-F9E8-4CFB-8218-25EC7020B9D6}"/>
    <cellStyle name="Millares 30 5 4 2" xfId="29366" xr:uid="{CDE1429D-E330-453F-9FFB-7F920B601D99}"/>
    <cellStyle name="Millares 30 5 5" xfId="9520" xr:uid="{0BD0AD06-2A2D-479A-92F3-05D34E3A7ABC}"/>
    <cellStyle name="Millares 30 5 5 2" xfId="31023" xr:uid="{6D195353-9B54-49F8-AB11-867C33806A5C}"/>
    <cellStyle name="Millares 30 5 6" xfId="16155" xr:uid="{3500DA6C-02B4-4CFE-B4CB-3F35E37EB120}"/>
    <cellStyle name="Millares 30 5 6 2" xfId="37658" xr:uid="{355CB930-E487-4A46-97AA-98E6981F7993}"/>
    <cellStyle name="Millares 30 5 7" xfId="22760" xr:uid="{288BA9DB-E69A-4502-98F2-F2787D118150}"/>
    <cellStyle name="Millares 30 5 8" xfId="44263" xr:uid="{B3BA0B83-2E77-417E-8C1F-18C2DEC3A70F}"/>
    <cellStyle name="Millares 30 5 9" xfId="50867" xr:uid="{EA9CB9CF-FA5E-43C7-B4E0-F442652733F3}"/>
    <cellStyle name="Millares 30 6" xfId="1941" xr:uid="{73640EF5-BA2A-4DA2-A7E5-BA07B4EA4F69}"/>
    <cellStyle name="Millares 30 6 2" xfId="10207" xr:uid="{0B6E4C1D-7460-4494-A114-88E87EC58944}"/>
    <cellStyle name="Millares 30 6 2 2" xfId="31710" xr:uid="{378FBFE7-6511-4A26-8A9F-137AEA05F065}"/>
    <cellStyle name="Millares 30 6 3" xfId="16842" xr:uid="{75B30D7D-A9C7-4EC9-85BC-0FD40BB02629}"/>
    <cellStyle name="Millares 30 6 3 2" xfId="38345" xr:uid="{0D7CBBF3-8080-4C1C-94E2-DFFEB963E74E}"/>
    <cellStyle name="Millares 30 6 4" xfId="23447" xr:uid="{E3CD96EB-AF67-4ECD-B874-B45204A0FD1C}"/>
    <cellStyle name="Millares 30 6 5" xfId="44950" xr:uid="{5DB6FABE-FE8D-4779-BFBE-DE34A665DA3C}"/>
    <cellStyle name="Millares 30 6 6" xfId="51554" xr:uid="{78EC6990-C219-4080-90A4-78417A745740}"/>
    <cellStyle name="Millares 30 7" xfId="2628" xr:uid="{BE36200C-6EC7-4E49-906E-867B143C47ED}"/>
    <cellStyle name="Millares 30 7 2" xfId="10894" xr:uid="{867F9C9C-0A49-494E-BCC8-A1B718A47EA4}"/>
    <cellStyle name="Millares 30 7 2 2" xfId="32397" xr:uid="{D6094D33-B378-490D-916B-BCCB7CA9175D}"/>
    <cellStyle name="Millares 30 7 3" xfId="17529" xr:uid="{D89BBCD0-6C9A-4B64-AF78-18E700968FE6}"/>
    <cellStyle name="Millares 30 7 3 2" xfId="39032" xr:uid="{C51FC657-7723-43F1-AA5E-504C6861B42E}"/>
    <cellStyle name="Millares 30 7 4" xfId="24134" xr:uid="{5B9682AA-6CE0-4680-A0C2-CC6740EFEF47}"/>
    <cellStyle name="Millares 30 7 5" xfId="45637" xr:uid="{B99A7CFC-3E9C-48D9-919D-8D5C56D71A1F}"/>
    <cellStyle name="Millares 30 7 6" xfId="52241" xr:uid="{F9BA33E5-930E-4C8E-87BF-952151557BCD}"/>
    <cellStyle name="Millares 30 8" xfId="3137" xr:uid="{A5BEFEF7-7B40-418B-A489-27F0D4746C47}"/>
    <cellStyle name="Millares 30 8 2" xfId="11403" xr:uid="{BC131615-F854-4713-A299-D0771F32F8F3}"/>
    <cellStyle name="Millares 30 8 2 2" xfId="32906" xr:uid="{59697032-69A2-44CF-B5A1-8B9A06735F82}"/>
    <cellStyle name="Millares 30 8 3" xfId="18038" xr:uid="{94299994-2AAC-412C-9129-3941635863DB}"/>
    <cellStyle name="Millares 30 8 3 2" xfId="39541" xr:uid="{3E8F2FAD-EDE3-4A46-A233-2AA5F309E8DE}"/>
    <cellStyle name="Millares 30 8 4" xfId="24643" xr:uid="{1EE1F046-8225-49C9-B950-196095207370}"/>
    <cellStyle name="Millares 30 8 5" xfId="46146" xr:uid="{A56939C4-414D-44AE-B424-236E8B763F28}"/>
    <cellStyle name="Millares 30 8 6" xfId="52750" xr:uid="{2195BC41-843F-4882-A627-EE835D5C2C8D}"/>
    <cellStyle name="Millares 30 9" xfId="4772" xr:uid="{626015EA-0884-48B4-891F-A85576C9E959}"/>
    <cellStyle name="Millares 30 9 2" xfId="13038" xr:uid="{55EDC4C6-16A4-4C83-BD79-D28D0638AA21}"/>
    <cellStyle name="Millares 30 9 2 2" xfId="34541" xr:uid="{FF6761F3-C1F0-4052-8256-68750C7D4498}"/>
    <cellStyle name="Millares 30 9 3" xfId="19673" xr:uid="{7CC8D0B1-CC98-4FCE-8954-D6C3BC06D1E8}"/>
    <cellStyle name="Millares 30 9 3 2" xfId="41176" xr:uid="{D419CD37-A520-4DBC-8B33-1ECBF0F7A0ED}"/>
    <cellStyle name="Millares 30 9 4" xfId="26278" xr:uid="{46BEDFD5-92F9-4161-B7C3-D9F5A3CBF872}"/>
    <cellStyle name="Millares 30 9 5" xfId="47781" xr:uid="{FF0E6190-6AB9-46CF-BE0F-3FFB88014F3A}"/>
    <cellStyle name="Millares 30 9 6" xfId="54385" xr:uid="{E440D3CA-222E-4113-B087-716087866A8C}"/>
    <cellStyle name="Millares 31" xfId="563" xr:uid="{451BA0E2-9A6F-4A7E-8B33-D93B19DF3F31}"/>
    <cellStyle name="Millares 31 10" xfId="7174" xr:uid="{CE3AF1D0-4F3C-43AC-A5DB-3609F18BC9FB}"/>
    <cellStyle name="Millares 31 10 2" xfId="28677" xr:uid="{0836ECB2-04F4-46F2-B4E0-689FEFB941BE}"/>
    <cellStyle name="Millares 31 11" xfId="8830" xr:uid="{B3BC4CDE-CE7C-4CA0-8FA4-B2B232E1A771}"/>
    <cellStyle name="Millares 31 11 2" xfId="30333" xr:uid="{504319AE-BCC0-4047-BA93-7E4F63BB43AF}"/>
    <cellStyle name="Millares 31 12" xfId="15466" xr:uid="{67083DD2-AC07-4002-B465-2061A9F825AC}"/>
    <cellStyle name="Millares 31 12 2" xfId="36969" xr:uid="{AF953CDD-A253-46D0-945A-2198E648D267}"/>
    <cellStyle name="Millares 31 13" xfId="22071" xr:uid="{92BC5D93-4503-49D9-93F3-E4799C407F4F}"/>
    <cellStyle name="Millares 31 14" xfId="43574" xr:uid="{D8F470A6-BD79-4515-9D95-49FF61498234}"/>
    <cellStyle name="Millares 31 15" xfId="50178" xr:uid="{6F0DFA54-CEA7-4BB5-9C9F-755D6AC1F67A}"/>
    <cellStyle name="Millares 31 2" xfId="845" xr:uid="{B09D1BC4-234A-49A0-9A19-26FA5E9A9796}"/>
    <cellStyle name="Millares 31 2 10" xfId="43854" xr:uid="{AA8D1B22-25A4-4D6D-97B1-061BABD8A79B}"/>
    <cellStyle name="Millares 31 2 11" xfId="50458" xr:uid="{A97AFE50-2120-4E34-ABA2-51C153ACEAA4}"/>
    <cellStyle name="Millares 31 2 2" xfId="1791" xr:uid="{98ABEC74-C288-4B5F-8949-C705246FCFE7}"/>
    <cellStyle name="Millares 31 2 2 2" xfId="4620" xr:uid="{6E70AA03-406A-4603-A707-0FFC5D604ADC}"/>
    <cellStyle name="Millares 31 2 2 2 2" xfId="12886" xr:uid="{C48AC5AC-55EB-465B-A62A-1881AE2EFC12}"/>
    <cellStyle name="Millares 31 2 2 2 2 2" xfId="34389" xr:uid="{6C9732EA-11F4-419F-9AEB-2020A54E2536}"/>
    <cellStyle name="Millares 31 2 2 2 3" xfId="19521" xr:uid="{D3571E66-88A4-4ADC-BA8B-1330FE5C77F5}"/>
    <cellStyle name="Millares 31 2 2 2 3 2" xfId="41024" xr:uid="{C9C25813-B233-4E04-81EE-4E619BDF9063}"/>
    <cellStyle name="Millares 31 2 2 2 4" xfId="26126" xr:uid="{7ED9304A-EAF7-42DA-B2DC-CC50FF39E569}"/>
    <cellStyle name="Millares 31 2 2 2 5" xfId="47629" xr:uid="{90AB0E4C-AEBC-4F08-9D46-3B5F7183FEEE}"/>
    <cellStyle name="Millares 31 2 2 2 6" xfId="54233" xr:uid="{E97F4532-F49A-4B7A-B70B-ABA445126A13}"/>
    <cellStyle name="Millares 31 2 2 3" xfId="6759" xr:uid="{70EB2C2D-681F-4587-8FF7-0DB5D79AF7C6}"/>
    <cellStyle name="Millares 31 2 2 3 2" xfId="15025" xr:uid="{EE54DD60-7D51-481F-82F6-BA4618D41123}"/>
    <cellStyle name="Millares 31 2 2 3 2 2" xfId="36528" xr:uid="{42B9F07E-9505-45C5-9A2E-0705E6E8D173}"/>
    <cellStyle name="Millares 31 2 2 3 3" xfId="21660" xr:uid="{DB1A7A2A-263E-4629-8A1D-1D505E01D9F1}"/>
    <cellStyle name="Millares 31 2 2 3 3 2" xfId="43163" xr:uid="{670C55DB-491E-49D0-BDCC-873608983E63}"/>
    <cellStyle name="Millares 31 2 2 3 4" xfId="28265" xr:uid="{E8BC2773-8763-43D7-BF05-9C2527613D57}"/>
    <cellStyle name="Millares 31 2 2 3 5" xfId="49768" xr:uid="{51EBFE74-B471-4354-8A4B-B5322C3BC0A1}"/>
    <cellStyle name="Millares 31 2 2 3 6" xfId="56372" xr:uid="{C50F9527-D824-497F-B441-01CBE4C6CD1A}"/>
    <cellStyle name="Millares 31 2 2 4" xfId="8400" xr:uid="{99517219-F3B9-470C-9BFC-4ED2169BEF15}"/>
    <cellStyle name="Millares 31 2 2 4 2" xfId="29903" xr:uid="{37387EA4-B469-4029-96AA-390AB055E2DE}"/>
    <cellStyle name="Millares 31 2 2 5" xfId="10057" xr:uid="{6F2E8049-D807-4867-A536-DD7B45959902}"/>
    <cellStyle name="Millares 31 2 2 5 2" xfId="31560" xr:uid="{F906B944-D915-4BFE-A685-D27E1D37DF92}"/>
    <cellStyle name="Millares 31 2 2 6" xfId="16692" xr:uid="{CD68B86C-6A6A-4334-BEBF-576D9FB857B9}"/>
    <cellStyle name="Millares 31 2 2 6 2" xfId="38195" xr:uid="{78F3F820-2BF6-45AC-9F95-1CA7EC16A96E}"/>
    <cellStyle name="Millares 31 2 2 7" xfId="23297" xr:uid="{ADA4DB27-118C-413F-88D5-9E9F42CD8DE3}"/>
    <cellStyle name="Millares 31 2 2 8" xfId="44800" xr:uid="{B164B858-7D5E-4E41-A17F-0145BF9CCE9C}"/>
    <cellStyle name="Millares 31 2 2 9" xfId="51404" xr:uid="{AE621D00-DB15-4AB5-A0F2-16CAFB1A7B0E}"/>
    <cellStyle name="Millares 31 2 3" xfId="2478" xr:uid="{1782CBAA-D8BF-4248-B946-544D01ACF3CB}"/>
    <cellStyle name="Millares 31 2 3 2" xfId="10744" xr:uid="{02AEC397-4259-4133-8BF5-0156D6A383BE}"/>
    <cellStyle name="Millares 31 2 3 2 2" xfId="32247" xr:uid="{6602214F-F748-42D3-82A3-25405CA3FA0E}"/>
    <cellStyle name="Millares 31 2 3 3" xfId="17379" xr:uid="{78B75F7F-BF8A-4A44-B791-DC03AA6A50CA}"/>
    <cellStyle name="Millares 31 2 3 3 2" xfId="38882" xr:uid="{36784A06-FB09-47EC-8EA4-B1C5613D5431}"/>
    <cellStyle name="Millares 31 2 3 4" xfId="23984" xr:uid="{3507C12F-92F5-445C-8123-C242CB562A3D}"/>
    <cellStyle name="Millares 31 2 3 5" xfId="45487" xr:uid="{2CE92359-9351-4EA0-B75A-3724AA36BA3B}"/>
    <cellStyle name="Millares 31 2 3 6" xfId="52091" xr:uid="{32D4816C-46ED-4845-B1AE-E76F8D675FC0}"/>
    <cellStyle name="Millares 31 2 4" xfId="3674" xr:uid="{25321A13-4238-4626-AD27-30E5E8BCA2BD}"/>
    <cellStyle name="Millares 31 2 4 2" xfId="11940" xr:uid="{CFBFCA16-9BB7-452A-8A30-B4A372A4466E}"/>
    <cellStyle name="Millares 31 2 4 2 2" xfId="33443" xr:uid="{94565B28-CC7E-45F4-9CEF-80689B19D018}"/>
    <cellStyle name="Millares 31 2 4 3" xfId="18575" xr:uid="{FF6262DA-C241-4EF0-99C9-8769664292B3}"/>
    <cellStyle name="Millares 31 2 4 3 2" xfId="40078" xr:uid="{DF82D287-2808-4159-B8E0-FB669AA31F63}"/>
    <cellStyle name="Millares 31 2 4 4" xfId="25180" xr:uid="{76F2FADD-3355-4D12-8136-3CC5791D771D}"/>
    <cellStyle name="Millares 31 2 4 5" xfId="46683" xr:uid="{893CE1F5-94CD-4AB5-BBD2-72E09E215CF1}"/>
    <cellStyle name="Millares 31 2 4 6" xfId="53287" xr:uid="{A118641F-FBA6-4631-A679-172441149A55}"/>
    <cellStyle name="Millares 31 2 5" xfId="5813" xr:uid="{88928DC5-EED4-4A11-BCF9-81FA643EB5D3}"/>
    <cellStyle name="Millares 31 2 5 2" xfId="14079" xr:uid="{A03BB32C-4B18-4987-AAEB-3A0860C5184C}"/>
    <cellStyle name="Millares 31 2 5 2 2" xfId="35582" xr:uid="{D42530A8-3DFB-4F65-8A85-FDFE090A04B7}"/>
    <cellStyle name="Millares 31 2 5 3" xfId="20714" xr:uid="{0A8D2550-98ED-4660-AD71-4ABC0BE6F1BC}"/>
    <cellStyle name="Millares 31 2 5 3 2" xfId="42217" xr:uid="{8F52CB88-3D0B-4CE9-9D50-9B28B1CCF7F5}"/>
    <cellStyle name="Millares 31 2 5 4" xfId="27319" xr:uid="{BEB86776-BAE2-41A8-A1A8-55B7C0555D94}"/>
    <cellStyle name="Millares 31 2 5 5" xfId="48822" xr:uid="{949007FE-4280-44B3-BA86-B31CF909C57E}"/>
    <cellStyle name="Millares 31 2 5 6" xfId="55426" xr:uid="{58D51CCB-11E5-4B8F-A857-82F09C874A5F}"/>
    <cellStyle name="Millares 31 2 6" xfId="7454" xr:uid="{30988C7F-639F-4C90-ADB9-4917884F9B27}"/>
    <cellStyle name="Millares 31 2 6 2" xfId="28957" xr:uid="{21067F4B-B3F6-4D92-A56E-3645925602CD}"/>
    <cellStyle name="Millares 31 2 7" xfId="9111" xr:uid="{C46AA934-C731-494D-887F-5D957A7318EF}"/>
    <cellStyle name="Millares 31 2 7 2" xfId="30614" xr:uid="{529113EF-A0F4-4DBD-B28C-95FA7BCDBEDD}"/>
    <cellStyle name="Millares 31 2 8" xfId="15746" xr:uid="{E6B72ACF-BB46-411C-BCEB-A5938ABC3437}"/>
    <cellStyle name="Millares 31 2 8 2" xfId="37249" xr:uid="{B95EB6C9-B4B7-4041-9DF1-D6DFAD9DA47C}"/>
    <cellStyle name="Millares 31 2 9" xfId="22351" xr:uid="{969DAF38-323E-4202-A6C5-CCD3E10F4C71}"/>
    <cellStyle name="Millares 31 3" xfId="1115" xr:uid="{2B7DD167-574A-4087-A0AE-2CF61125A697}"/>
    <cellStyle name="Millares 31 3 2" xfId="3944" xr:uid="{68880040-9086-45A4-8181-E3AB2D8C4AF1}"/>
    <cellStyle name="Millares 31 3 2 2" xfId="12210" xr:uid="{B9A724B2-00F6-41FF-885A-77C054FF966E}"/>
    <cellStyle name="Millares 31 3 2 2 2" xfId="33713" xr:uid="{7B863936-1316-4826-AD63-AEE8D13264FA}"/>
    <cellStyle name="Millares 31 3 2 3" xfId="18845" xr:uid="{9CC11F5D-3548-43A8-BC73-8CA1A6F9D108}"/>
    <cellStyle name="Millares 31 3 2 3 2" xfId="40348" xr:uid="{74D6F08F-FC38-4715-9A4A-FD753AE753A4}"/>
    <cellStyle name="Millares 31 3 2 4" xfId="25450" xr:uid="{94B8830A-EFC8-4594-A68B-FB08ED224BA4}"/>
    <cellStyle name="Millares 31 3 2 5" xfId="46953" xr:uid="{EA2CE1F1-17F8-45F4-B3AA-305E625F5D4E}"/>
    <cellStyle name="Millares 31 3 2 6" xfId="53557" xr:uid="{93C79D33-5876-4D7E-95B6-ECB033B3412D}"/>
    <cellStyle name="Millares 31 3 3" xfId="6083" xr:uid="{95DF1BE9-C440-44CF-AE76-535511B0983A}"/>
    <cellStyle name="Millares 31 3 3 2" xfId="14349" xr:uid="{174A70FF-1BE7-4923-A299-A343893488A0}"/>
    <cellStyle name="Millares 31 3 3 2 2" xfId="35852" xr:uid="{A5483BED-157F-4E9D-A82A-A43052FCF8F4}"/>
    <cellStyle name="Millares 31 3 3 3" xfId="20984" xr:uid="{22ED1387-7D62-49C8-AB46-AAB8FA270595}"/>
    <cellStyle name="Millares 31 3 3 3 2" xfId="42487" xr:uid="{AEB02804-9EDA-4039-A4A5-6B720A1CE604}"/>
    <cellStyle name="Millares 31 3 3 4" xfId="27589" xr:uid="{DA34A7D5-AE06-4393-AE9F-CCB0C4BFF976}"/>
    <cellStyle name="Millares 31 3 3 5" xfId="49092" xr:uid="{2EC81577-0D2D-4702-83D4-F58C27949DE8}"/>
    <cellStyle name="Millares 31 3 3 6" xfId="55696" xr:uid="{B806D52F-21C7-4266-9AD4-3202AEE6A5EC}"/>
    <cellStyle name="Millares 31 3 4" xfId="7724" xr:uid="{6EB954CD-C06A-4D5E-9529-310797A9E036}"/>
    <cellStyle name="Millares 31 3 4 2" xfId="29227" xr:uid="{402316F8-08AC-40F8-9CD8-6D996BE1FF96}"/>
    <cellStyle name="Millares 31 3 5" xfId="9381" xr:uid="{C81A9948-52CB-4D08-BF98-A4C722B57A66}"/>
    <cellStyle name="Millares 31 3 5 2" xfId="30884" xr:uid="{57EF16B6-7D21-4010-AAE4-AFFA5A91E435}"/>
    <cellStyle name="Millares 31 3 6" xfId="16016" xr:uid="{658B0193-20CE-4198-8C68-F551BD682136}"/>
    <cellStyle name="Millares 31 3 6 2" xfId="37519" xr:uid="{E4771CE2-5F4E-43BC-8640-4480659A60A7}"/>
    <cellStyle name="Millares 31 3 7" xfId="22621" xr:uid="{9080F40D-D232-4239-A20B-AF15F95B62C0}"/>
    <cellStyle name="Millares 31 3 8" xfId="44124" xr:uid="{A565277D-10B1-4007-8A92-82A2E38CD2E9}"/>
    <cellStyle name="Millares 31 3 9" xfId="50728" xr:uid="{D5EE8E04-E1A9-4B53-89D1-290AB7E43412}"/>
    <cellStyle name="Millares 31 4" xfId="1511" xr:uid="{D30A39AC-D22D-4038-A77F-D97A5A81F250}"/>
    <cellStyle name="Millares 31 4 2" xfId="4340" xr:uid="{AE03D94D-1872-4295-AC33-7A5D26B86364}"/>
    <cellStyle name="Millares 31 4 2 2" xfId="12606" xr:uid="{9B9CFB85-DD5C-4A15-9F53-1582E3E9CB31}"/>
    <cellStyle name="Millares 31 4 2 2 2" xfId="34109" xr:uid="{4DA925D4-3370-4BE9-8F65-71706497EA32}"/>
    <cellStyle name="Millares 31 4 2 3" xfId="19241" xr:uid="{72204F85-DAC1-4B6A-AFBF-34E42CD8DBD1}"/>
    <cellStyle name="Millares 31 4 2 3 2" xfId="40744" xr:uid="{1DB5FE43-3B78-4C48-BA5D-8C2ACC839938}"/>
    <cellStyle name="Millares 31 4 2 4" xfId="25846" xr:uid="{6556DA0F-5CD2-49AF-9A48-F66E860F8CCF}"/>
    <cellStyle name="Millares 31 4 2 5" xfId="47349" xr:uid="{42BDC91F-ED0E-45C8-9A65-F71D9C0A10A2}"/>
    <cellStyle name="Millares 31 4 2 6" xfId="53953" xr:uid="{AFD55A48-8281-431E-982A-2E93F0DDBC60}"/>
    <cellStyle name="Millares 31 4 3" xfId="6479" xr:uid="{0407ADF2-1314-4C70-B2B5-F53B3CE613F0}"/>
    <cellStyle name="Millares 31 4 3 2" xfId="14745" xr:uid="{C167B0D3-AD26-46F3-AB64-6EF5AAD516B0}"/>
    <cellStyle name="Millares 31 4 3 2 2" xfId="36248" xr:uid="{A357737A-26E3-41DB-A38D-8780CA2683DD}"/>
    <cellStyle name="Millares 31 4 3 3" xfId="21380" xr:uid="{1CC3773C-A03D-453C-8646-5FDAB721AF69}"/>
    <cellStyle name="Millares 31 4 3 3 2" xfId="42883" xr:uid="{02D35239-5C20-4416-A75F-C367977975B0}"/>
    <cellStyle name="Millares 31 4 3 4" xfId="27985" xr:uid="{1AB6833E-1D9A-4373-BC3C-9BFD60B908FC}"/>
    <cellStyle name="Millares 31 4 3 5" xfId="49488" xr:uid="{C9C665EC-5858-4D3B-B2DB-829CC286C151}"/>
    <cellStyle name="Millares 31 4 3 6" xfId="56092" xr:uid="{0868589C-479C-40C7-B948-1A774A584633}"/>
    <cellStyle name="Millares 31 4 4" xfId="8120" xr:uid="{7D9DDF9F-DD98-434D-9E90-8E83C05E2E3B}"/>
    <cellStyle name="Millares 31 4 4 2" xfId="29623" xr:uid="{F48259C5-FCF3-4DD6-810F-897F8B04C2B3}"/>
    <cellStyle name="Millares 31 4 5" xfId="9777" xr:uid="{C97A4426-830B-49BF-B071-CAA719E41A9A}"/>
    <cellStyle name="Millares 31 4 5 2" xfId="31280" xr:uid="{F2DB088D-D7C1-43E7-8D92-89D129D1CCB6}"/>
    <cellStyle name="Millares 31 4 6" xfId="16412" xr:uid="{67A7478C-0AAD-4803-B732-30B5700B4A0C}"/>
    <cellStyle name="Millares 31 4 6 2" xfId="37915" xr:uid="{F63E6BDE-F4D8-4D2C-8C8F-2A9F3BC6FF25}"/>
    <cellStyle name="Millares 31 4 7" xfId="23017" xr:uid="{B77AAFFA-7553-4367-AD7C-0743A42DB354}"/>
    <cellStyle name="Millares 31 4 8" xfId="44520" xr:uid="{72349E68-7492-43A9-8FAD-28681A6E974A}"/>
    <cellStyle name="Millares 31 4 9" xfId="51124" xr:uid="{C125DEF8-E7A3-4D9F-B7B2-22B38DC6CFB4}"/>
    <cellStyle name="Millares 31 5" xfId="2198" xr:uid="{45C69171-9ECE-4B2F-B16B-5E3BF8A698AD}"/>
    <cellStyle name="Millares 31 5 2" xfId="10464" xr:uid="{3D92BC14-3B55-4D40-B224-BE9FDFC023AF}"/>
    <cellStyle name="Millares 31 5 2 2" xfId="31967" xr:uid="{748E44B9-8110-4522-97DF-297B21CC7F6A}"/>
    <cellStyle name="Millares 31 5 3" xfId="17099" xr:uid="{88F8E582-FED2-4237-BCC3-6255682B1A92}"/>
    <cellStyle name="Millares 31 5 3 2" xfId="38602" xr:uid="{BE5242EE-E99D-4A52-9648-FC4C0233BEC4}"/>
    <cellStyle name="Millares 31 5 4" xfId="23704" xr:uid="{699B8621-DB40-438B-8BDB-8E8869F8E9E1}"/>
    <cellStyle name="Millares 31 5 5" xfId="45207" xr:uid="{7E38B7F4-59DF-4048-A1EF-B47CF49E08C3}"/>
    <cellStyle name="Millares 31 5 6" xfId="51811" xr:uid="{B5D19A20-1729-47FB-A2F3-25C39E786306}"/>
    <cellStyle name="Millares 31 6" xfId="2995" xr:uid="{4E27EBC8-3B22-4CE6-8D0B-1983F5FC3555}"/>
    <cellStyle name="Millares 31 6 2" xfId="11261" xr:uid="{165B266C-C0BF-4A87-BCDD-DD6CE85D360C}"/>
    <cellStyle name="Millares 31 6 2 2" xfId="32764" xr:uid="{584361E5-01EF-4167-B1ED-0D28EC622C6F}"/>
    <cellStyle name="Millares 31 6 3" xfId="17896" xr:uid="{F6F3AACB-AD1C-498E-967B-47F684C24362}"/>
    <cellStyle name="Millares 31 6 3 2" xfId="39399" xr:uid="{2BB96B4F-934D-4A35-B45B-63534ED93AF6}"/>
    <cellStyle name="Millares 31 6 4" xfId="24501" xr:uid="{ED41BBAA-58D1-4BE4-921F-78CB28703A49}"/>
    <cellStyle name="Millares 31 6 5" xfId="46004" xr:uid="{2DCAC0C2-D24C-49D7-8D9F-6F07877A4EF7}"/>
    <cellStyle name="Millares 31 6 6" xfId="52608" xr:uid="{B6DBC17D-096F-48B2-A405-44CD90C3223F}"/>
    <cellStyle name="Millares 31 7" xfId="3394" xr:uid="{8CD0C14E-FE25-4C37-A366-A73F26E0AAFA}"/>
    <cellStyle name="Millares 31 7 2" xfId="11660" xr:uid="{F3AB937F-E1EB-4299-A6D6-6357BC8924F6}"/>
    <cellStyle name="Millares 31 7 2 2" xfId="33163" xr:uid="{FEB908E3-A154-453A-A03E-B4C388D225B7}"/>
    <cellStyle name="Millares 31 7 3" xfId="18295" xr:uid="{0F562911-4D21-4C3A-91AA-65A86EDE35F8}"/>
    <cellStyle name="Millares 31 7 3 2" xfId="39798" xr:uid="{123B902B-463A-4C04-81A2-C2FF44218BE1}"/>
    <cellStyle name="Millares 31 7 4" xfId="24900" xr:uid="{388E1D4E-DB3F-4ED2-BF34-3A76C0C86C5E}"/>
    <cellStyle name="Millares 31 7 5" xfId="46403" xr:uid="{236F505C-E2C9-4958-9800-0D4C420F65BB}"/>
    <cellStyle name="Millares 31 7 6" xfId="53007" xr:uid="{F544FE27-CA01-4621-A8B3-01D500AB7295}"/>
    <cellStyle name="Millares 31 8" xfId="5139" xr:uid="{4B7869CC-93FC-4C9E-A9D4-76A0BA566CCE}"/>
    <cellStyle name="Millares 31 8 2" xfId="13405" xr:uid="{E388A3ED-89B9-47A8-8EFF-C5F54183362D}"/>
    <cellStyle name="Millares 31 8 2 2" xfId="34908" xr:uid="{99CDC75B-CFFC-4CAB-A404-BE68BEA0ADF7}"/>
    <cellStyle name="Millares 31 8 3" xfId="20040" xr:uid="{A0C7514B-96DB-4762-8942-18F91C27C7B1}"/>
    <cellStyle name="Millares 31 8 3 2" xfId="41543" xr:uid="{39223FE6-C74C-48CF-96F6-523841D720B6}"/>
    <cellStyle name="Millares 31 8 4" xfId="26645" xr:uid="{EA83F9C4-F301-4300-A882-A8857B50F4A5}"/>
    <cellStyle name="Millares 31 8 5" xfId="48148" xr:uid="{B08DADE6-919B-46DD-B943-A8306563651E}"/>
    <cellStyle name="Millares 31 8 6" xfId="54752" xr:uid="{2FB9540C-A70C-4D78-BF17-70469DE15DC0}"/>
    <cellStyle name="Millares 31 9" xfId="5533" xr:uid="{8BE591C6-6125-4F64-B33E-FD89236C5DBA}"/>
    <cellStyle name="Millares 31 9 2" xfId="13799" xr:uid="{EE46820B-E12E-447C-A166-EA133E9435C7}"/>
    <cellStyle name="Millares 31 9 2 2" xfId="35302" xr:uid="{D9CA0B3D-025E-48E7-B76E-DC8700CAC121}"/>
    <cellStyle name="Millares 31 9 3" xfId="20434" xr:uid="{A0DCA0C7-F68E-4005-8584-821E44896D8B}"/>
    <cellStyle name="Millares 31 9 3 2" xfId="41937" xr:uid="{9469D39B-2852-4323-8DC1-5396E2783DE3}"/>
    <cellStyle name="Millares 31 9 4" xfId="27039" xr:uid="{25BA4B79-5534-42CD-A14B-DD549CD7C657}"/>
    <cellStyle name="Millares 31 9 5" xfId="48542" xr:uid="{71C4A0D6-89CF-4089-B4AC-CAC4DCECE3C1}"/>
    <cellStyle name="Millares 31 9 6" xfId="55146" xr:uid="{59C71920-787E-4ED9-A76C-69074FAD2573}"/>
    <cellStyle name="Millares 32" xfId="574" xr:uid="{DAC89F23-219C-4BD4-86CD-F022D6FF8B19}"/>
    <cellStyle name="Millares 32 10" xfId="7185" xr:uid="{0D5F5E49-63A7-48DD-A726-4FF9371C43D7}"/>
    <cellStyle name="Millares 32 10 2" xfId="28688" xr:uid="{3DCD8F28-C687-4923-BCEB-5B4A4F578BD2}"/>
    <cellStyle name="Millares 32 11" xfId="8841" xr:uid="{64A29E92-ED70-450F-B891-126708588F67}"/>
    <cellStyle name="Millares 32 11 2" xfId="30344" xr:uid="{68113526-BD86-44E5-B350-5B8CEB113696}"/>
    <cellStyle name="Millares 32 12" xfId="15477" xr:uid="{2EF107CE-3C14-483D-9452-2CE749B25EE4}"/>
    <cellStyle name="Millares 32 12 2" xfId="36980" xr:uid="{25C433E3-A26B-4DAC-8238-A5FECECA5896}"/>
    <cellStyle name="Millares 32 13" xfId="22082" xr:uid="{D485CFBB-70B2-407C-BA60-E4ECA4818DDE}"/>
    <cellStyle name="Millares 32 14" xfId="43585" xr:uid="{3B966A76-91D9-4BA1-A684-E9747F5D856F}"/>
    <cellStyle name="Millares 32 15" xfId="50189" xr:uid="{83E5473C-2B4E-4489-9EA0-451EC1A5C303}"/>
    <cellStyle name="Millares 32 2" xfId="856" xr:uid="{A9523229-3564-4F71-9A70-C5CDD885BC54}"/>
    <cellStyle name="Millares 32 2 10" xfId="43865" xr:uid="{3E248525-04F6-4C7B-A6BD-AA0486981659}"/>
    <cellStyle name="Millares 32 2 11" xfId="50469" xr:uid="{2C2F14EB-3295-4F75-BEEB-DD89DA5641E4}"/>
    <cellStyle name="Millares 32 2 2" xfId="1802" xr:uid="{7001148C-50BD-44CA-955D-FF2A59CFA1A1}"/>
    <cellStyle name="Millares 32 2 2 2" xfId="4631" xr:uid="{9B9F2F7A-999C-4A25-8DD7-AF73CBA46301}"/>
    <cellStyle name="Millares 32 2 2 2 2" xfId="12897" xr:uid="{8FFD8DF8-8FDC-4025-9EDB-50840AED6D13}"/>
    <cellStyle name="Millares 32 2 2 2 2 2" xfId="34400" xr:uid="{C7113FA4-F649-42E9-9AAE-E02C8163A567}"/>
    <cellStyle name="Millares 32 2 2 2 3" xfId="19532" xr:uid="{3B34CBA2-827C-4981-BCCB-0735476F7F3B}"/>
    <cellStyle name="Millares 32 2 2 2 3 2" xfId="41035" xr:uid="{8DCE7798-3FB6-4591-9622-37F04CBEFA05}"/>
    <cellStyle name="Millares 32 2 2 2 4" xfId="26137" xr:uid="{E5FEC313-6824-41AF-B04A-75217A04EF64}"/>
    <cellStyle name="Millares 32 2 2 2 5" xfId="47640" xr:uid="{40AB388C-E01A-40EA-83AB-FBE80756BA71}"/>
    <cellStyle name="Millares 32 2 2 2 6" xfId="54244" xr:uid="{86208DC1-8751-42BA-8B8A-6D161F51CD5B}"/>
    <cellStyle name="Millares 32 2 2 3" xfId="6770" xr:uid="{AE1463DB-3ABC-4EBE-94A8-BDB146D9925E}"/>
    <cellStyle name="Millares 32 2 2 3 2" xfId="15036" xr:uid="{FB06601C-8B65-4678-9E3F-A4D9E1F3EBBE}"/>
    <cellStyle name="Millares 32 2 2 3 2 2" xfId="36539" xr:uid="{60595F90-E3A3-4E67-B2FB-3938F0618EE6}"/>
    <cellStyle name="Millares 32 2 2 3 3" xfId="21671" xr:uid="{1C13547B-96E2-4195-8245-127F493D1ED1}"/>
    <cellStyle name="Millares 32 2 2 3 3 2" xfId="43174" xr:uid="{271D0FA4-65D8-4D05-876F-FB5A9FBA4F8D}"/>
    <cellStyle name="Millares 32 2 2 3 4" xfId="28276" xr:uid="{1F4B4402-74C9-450D-B391-B36A1E8F519C}"/>
    <cellStyle name="Millares 32 2 2 3 5" xfId="49779" xr:uid="{9CE7F7C0-FE76-42BC-A666-FAAACD75592E}"/>
    <cellStyle name="Millares 32 2 2 3 6" xfId="56383" xr:uid="{32910AF4-0716-4CA1-97CE-3569F466B594}"/>
    <cellStyle name="Millares 32 2 2 4" xfId="8411" xr:uid="{7692B565-8384-49F0-821D-2395ED310465}"/>
    <cellStyle name="Millares 32 2 2 4 2" xfId="29914" xr:uid="{1B2C7D7F-3736-4A86-9904-A71C8150F830}"/>
    <cellStyle name="Millares 32 2 2 5" xfId="10068" xr:uid="{960F8D50-F56B-478F-9F83-DA3E40845BD3}"/>
    <cellStyle name="Millares 32 2 2 5 2" xfId="31571" xr:uid="{1253F647-89B3-4B53-8BB7-4D0FBD65051D}"/>
    <cellStyle name="Millares 32 2 2 6" xfId="16703" xr:uid="{9DBEB86F-93B4-4A51-85D2-5C20B71487CB}"/>
    <cellStyle name="Millares 32 2 2 6 2" xfId="38206" xr:uid="{FD01E911-70F8-4939-8D59-C5338A755D51}"/>
    <cellStyle name="Millares 32 2 2 7" xfId="23308" xr:uid="{143A934E-03F7-43A7-BABF-FD51D814C24C}"/>
    <cellStyle name="Millares 32 2 2 8" xfId="44811" xr:uid="{B689D43A-E23E-4498-9E50-51BDA9EFC05A}"/>
    <cellStyle name="Millares 32 2 2 9" xfId="51415" xr:uid="{8F74C7D5-FFD1-42B1-9A62-77D33A80C5BF}"/>
    <cellStyle name="Millares 32 2 3" xfId="2489" xr:uid="{C3BEAA85-B4A8-4252-9F88-2BBC307DAE54}"/>
    <cellStyle name="Millares 32 2 3 2" xfId="10755" xr:uid="{5BF995B3-63DD-4E25-A358-B25D47A305D6}"/>
    <cellStyle name="Millares 32 2 3 2 2" xfId="32258" xr:uid="{05F8F7BC-CBAB-4D1E-9A60-6A12E264CD7C}"/>
    <cellStyle name="Millares 32 2 3 3" xfId="17390" xr:uid="{1FC47A32-1176-4134-911D-9D0D8E5DD0CF}"/>
    <cellStyle name="Millares 32 2 3 3 2" xfId="38893" xr:uid="{8D36C68E-37F2-4A42-92B5-025F2A3BE951}"/>
    <cellStyle name="Millares 32 2 3 4" xfId="23995" xr:uid="{BC846D08-71B1-44DA-8811-BDCB63AD58E2}"/>
    <cellStyle name="Millares 32 2 3 5" xfId="45498" xr:uid="{58880044-1263-4C5E-B4C3-3A15E010F3FD}"/>
    <cellStyle name="Millares 32 2 3 6" xfId="52102" xr:uid="{F96B51A8-1DC4-4CD1-8611-7AFBA3ED340F}"/>
    <cellStyle name="Millares 32 2 4" xfId="3685" xr:uid="{391321F3-D42B-4A82-8DAF-D605B48735C9}"/>
    <cellStyle name="Millares 32 2 4 2" xfId="11951" xr:uid="{294D88D3-DD71-4E40-8B27-00BEB8CD7EE7}"/>
    <cellStyle name="Millares 32 2 4 2 2" xfId="33454" xr:uid="{8B10385E-D235-4CD0-84C8-8C576C57AE1F}"/>
    <cellStyle name="Millares 32 2 4 3" xfId="18586" xr:uid="{30606B24-8496-48BB-AA9B-A783682B48ED}"/>
    <cellStyle name="Millares 32 2 4 3 2" xfId="40089" xr:uid="{6B497B15-6F78-44D6-8812-8913F25B4331}"/>
    <cellStyle name="Millares 32 2 4 4" xfId="25191" xr:uid="{94F4A6AB-149C-4203-B6D4-A61E5E910E99}"/>
    <cellStyle name="Millares 32 2 4 5" xfId="46694" xr:uid="{3247D12C-73A3-44E8-A00B-4E9403B23F7C}"/>
    <cellStyle name="Millares 32 2 4 6" xfId="53298" xr:uid="{EFC0EA6A-800C-4BF3-B3A3-3C05ED15A9CE}"/>
    <cellStyle name="Millares 32 2 5" xfId="5824" xr:uid="{24164462-C149-4C58-AF9B-8D24EC52D0A5}"/>
    <cellStyle name="Millares 32 2 5 2" xfId="14090" xr:uid="{6A86BA46-92C0-4683-9D9C-B0137857912A}"/>
    <cellStyle name="Millares 32 2 5 2 2" xfId="35593" xr:uid="{248E3B6C-C46C-4BE6-ACD5-77753DB9180A}"/>
    <cellStyle name="Millares 32 2 5 3" xfId="20725" xr:uid="{AEF14DDE-19ED-4F6A-B24C-DF380A9355BF}"/>
    <cellStyle name="Millares 32 2 5 3 2" xfId="42228" xr:uid="{FC9DD12E-F728-4FE7-98B2-B75A56940939}"/>
    <cellStyle name="Millares 32 2 5 4" xfId="27330" xr:uid="{91F578F6-5D8E-4C54-9BC6-432DA70AB4BC}"/>
    <cellStyle name="Millares 32 2 5 5" xfId="48833" xr:uid="{F3416F33-4864-4BB3-A32F-16A5A054B78B}"/>
    <cellStyle name="Millares 32 2 5 6" xfId="55437" xr:uid="{8592E661-7B87-41CF-8960-B2F1B0288506}"/>
    <cellStyle name="Millares 32 2 6" xfId="7465" xr:uid="{A8D4FD73-6579-47CF-BDA4-3079F4AF5CC9}"/>
    <cellStyle name="Millares 32 2 6 2" xfId="28968" xr:uid="{8FB86CE7-1A23-4739-92BB-475B29661FB2}"/>
    <cellStyle name="Millares 32 2 7" xfId="9122" xr:uid="{174AA3B8-C045-48D1-B97F-4A9701768B79}"/>
    <cellStyle name="Millares 32 2 7 2" xfId="30625" xr:uid="{39EF9E05-7D3E-4B36-ABE9-4F49B08AB1C9}"/>
    <cellStyle name="Millares 32 2 8" xfId="15757" xr:uid="{55C42A73-644F-490D-971F-AC53059448E1}"/>
    <cellStyle name="Millares 32 2 8 2" xfId="37260" xr:uid="{78D264FB-1CF8-4C38-ABC0-91FBBC70FBB2}"/>
    <cellStyle name="Millares 32 2 9" xfId="22362" xr:uid="{C759FBF9-4C96-422E-B74B-C233FFEA2E7B}"/>
    <cellStyle name="Millares 32 3" xfId="1126" xr:uid="{E323A591-AC94-45C8-B20E-491E5B6ABF62}"/>
    <cellStyle name="Millares 32 3 2" xfId="3955" xr:uid="{AD782979-398C-4202-A4B6-134CAB1A912D}"/>
    <cellStyle name="Millares 32 3 2 2" xfId="12221" xr:uid="{6A3770F7-2BC2-4306-AA11-1D49EE57AC88}"/>
    <cellStyle name="Millares 32 3 2 2 2" xfId="33724" xr:uid="{4AD675F8-4A6D-413D-AB6D-2135B5CEBFCF}"/>
    <cellStyle name="Millares 32 3 2 3" xfId="18856" xr:uid="{9DAF6B04-F801-4E7E-98C4-822F93939A23}"/>
    <cellStyle name="Millares 32 3 2 3 2" xfId="40359" xr:uid="{0795CE7D-9B7D-4D2B-AB94-15ED0B00B0FA}"/>
    <cellStyle name="Millares 32 3 2 4" xfId="25461" xr:uid="{F686904F-348A-49B3-986E-279BB3BC11DF}"/>
    <cellStyle name="Millares 32 3 2 5" xfId="46964" xr:uid="{791E5344-6F5A-4901-8076-C1ABF9801BE6}"/>
    <cellStyle name="Millares 32 3 2 6" xfId="53568" xr:uid="{C52DCACB-7A5E-401B-B369-947C6C8C0A02}"/>
    <cellStyle name="Millares 32 3 3" xfId="6094" xr:uid="{66A77CE6-7CBB-4717-B435-A680EF7419FC}"/>
    <cellStyle name="Millares 32 3 3 2" xfId="14360" xr:uid="{F15D6821-4224-4B37-9082-2763FC5FFFE8}"/>
    <cellStyle name="Millares 32 3 3 2 2" xfId="35863" xr:uid="{E5A14480-BC27-480A-814F-4DA2F0EABA57}"/>
    <cellStyle name="Millares 32 3 3 3" xfId="20995" xr:uid="{F78C606B-ED1B-4531-ADAD-06486B982AD5}"/>
    <cellStyle name="Millares 32 3 3 3 2" xfId="42498" xr:uid="{141D100E-CF67-4D62-9994-0BAFC625AAB5}"/>
    <cellStyle name="Millares 32 3 3 4" xfId="27600" xr:uid="{3927C08E-E373-4EE4-8A6C-B19C5783B2F6}"/>
    <cellStyle name="Millares 32 3 3 5" xfId="49103" xr:uid="{E42B1BD5-905F-4EE7-A0DC-8B4E5D2BE523}"/>
    <cellStyle name="Millares 32 3 3 6" xfId="55707" xr:uid="{163FDD7D-A82B-42E7-9CBA-F25635907613}"/>
    <cellStyle name="Millares 32 3 4" xfId="7735" xr:uid="{E02A4C38-754B-45EB-939C-510D7E165345}"/>
    <cellStyle name="Millares 32 3 4 2" xfId="29238" xr:uid="{826FCBFB-56E0-4558-B936-519CE745BCFB}"/>
    <cellStyle name="Millares 32 3 5" xfId="9392" xr:uid="{D3FB022A-69DB-46A9-A6F1-F803F624767E}"/>
    <cellStyle name="Millares 32 3 5 2" xfId="30895" xr:uid="{A9F6EC92-0DAE-4F82-B511-8F3B2168F467}"/>
    <cellStyle name="Millares 32 3 6" xfId="16027" xr:uid="{130432BA-C731-4CE3-8AB8-7C941B7CA226}"/>
    <cellStyle name="Millares 32 3 6 2" xfId="37530" xr:uid="{EAFBD7FB-6A97-4B84-A85C-97C92E19863E}"/>
    <cellStyle name="Millares 32 3 7" xfId="22632" xr:uid="{E159513A-1CA0-4F58-B27B-1B392C5397D0}"/>
    <cellStyle name="Millares 32 3 8" xfId="44135" xr:uid="{1991FB23-C79D-406F-91A8-535D82BF6914}"/>
    <cellStyle name="Millares 32 3 9" xfId="50739" xr:uid="{6188E6D1-D222-407D-83D6-77E6CD4E338E}"/>
    <cellStyle name="Millares 32 4" xfId="1522" xr:uid="{BC8BD235-A211-48C2-8AE9-DC355885A082}"/>
    <cellStyle name="Millares 32 4 2" xfId="4351" xr:uid="{99C55D79-3ACA-46B6-ACB1-C80F76414AEB}"/>
    <cellStyle name="Millares 32 4 2 2" xfId="12617" xr:uid="{7B94DE88-60B4-44A5-AC56-04AABA4B7555}"/>
    <cellStyle name="Millares 32 4 2 2 2" xfId="34120" xr:uid="{3BDABAAC-17CA-460E-AFFD-F116A0F8EF02}"/>
    <cellStyle name="Millares 32 4 2 3" xfId="19252" xr:uid="{973CACBA-7B42-4821-86E5-F9ABF3E73DC3}"/>
    <cellStyle name="Millares 32 4 2 3 2" xfId="40755" xr:uid="{6F968818-1337-4525-85A0-94DFAB44C0C7}"/>
    <cellStyle name="Millares 32 4 2 4" xfId="25857" xr:uid="{8CEC6C1F-3FAE-479E-B5C2-548379F6A41D}"/>
    <cellStyle name="Millares 32 4 2 5" xfId="47360" xr:uid="{B242F81E-A287-4479-BAB0-3CFEDB68CF6E}"/>
    <cellStyle name="Millares 32 4 2 6" xfId="53964" xr:uid="{D423CC4A-A4CB-4E6E-B9D5-F176866DA9DA}"/>
    <cellStyle name="Millares 32 4 3" xfId="6490" xr:uid="{E6B8020B-F297-4935-93E2-03CC8922CBBE}"/>
    <cellStyle name="Millares 32 4 3 2" xfId="14756" xr:uid="{3E584951-6B59-4FDA-8F96-F5AA5CC1137C}"/>
    <cellStyle name="Millares 32 4 3 2 2" xfId="36259" xr:uid="{ECC7EA54-258F-4347-8521-16B94E4A377A}"/>
    <cellStyle name="Millares 32 4 3 3" xfId="21391" xr:uid="{16EBE6FE-F7F1-4BF3-97CF-80953BAD66EB}"/>
    <cellStyle name="Millares 32 4 3 3 2" xfId="42894" xr:uid="{1075386B-277F-49D2-B33B-0FDB55BB94C8}"/>
    <cellStyle name="Millares 32 4 3 4" xfId="27996" xr:uid="{6E33F638-E51E-4A90-A8FA-664FEC94767B}"/>
    <cellStyle name="Millares 32 4 3 5" xfId="49499" xr:uid="{55B891DB-C6E1-43FF-B076-C15F8C781C4E}"/>
    <cellStyle name="Millares 32 4 3 6" xfId="56103" xr:uid="{D20E3DFA-26A2-477C-B5DC-A6024E4E5132}"/>
    <cellStyle name="Millares 32 4 4" xfId="8131" xr:uid="{E14C31B0-AF43-4885-A812-BC98D1570631}"/>
    <cellStyle name="Millares 32 4 4 2" xfId="29634" xr:uid="{70791C12-552A-4E12-BE54-FAB28CD7217B}"/>
    <cellStyle name="Millares 32 4 5" xfId="9788" xr:uid="{00CF9C68-B605-49E6-9602-DDE2363BD55F}"/>
    <cellStyle name="Millares 32 4 5 2" xfId="31291" xr:uid="{45E2A053-B2D9-4FBE-BFEB-F5B1C85710B2}"/>
    <cellStyle name="Millares 32 4 6" xfId="16423" xr:uid="{1269CA1B-71C0-44EB-818B-9498A6566E67}"/>
    <cellStyle name="Millares 32 4 6 2" xfId="37926" xr:uid="{D8BC8B36-6B84-4244-9344-230767AB99BF}"/>
    <cellStyle name="Millares 32 4 7" xfId="23028" xr:uid="{8E5540E2-8874-406F-9B76-9486A9D7367C}"/>
    <cellStyle name="Millares 32 4 8" xfId="44531" xr:uid="{27BE5F27-6D13-4085-8179-CDC3C4AF4BC1}"/>
    <cellStyle name="Millares 32 4 9" xfId="51135" xr:uid="{3F7A0A3F-300C-45CB-B6BF-77223BE78C0B}"/>
    <cellStyle name="Millares 32 5" xfId="2209" xr:uid="{973B12D2-02F6-4D6E-8D6B-7619E9760722}"/>
    <cellStyle name="Millares 32 5 2" xfId="10475" xr:uid="{9AB45BF4-4EF9-4F94-A9BD-14D7F834C312}"/>
    <cellStyle name="Millares 32 5 2 2" xfId="31978" xr:uid="{A42F5C5E-F7A5-4032-83E5-AFC476F331CD}"/>
    <cellStyle name="Millares 32 5 3" xfId="17110" xr:uid="{7D708090-35C2-4CEF-97A0-854C493B4D99}"/>
    <cellStyle name="Millares 32 5 3 2" xfId="38613" xr:uid="{52F0D7F6-57FE-49EF-9EAB-8B6A4FA0EA33}"/>
    <cellStyle name="Millares 32 5 4" xfId="23715" xr:uid="{5E30A88F-19C7-4396-8509-D7A15A91454F}"/>
    <cellStyle name="Millares 32 5 5" xfId="45218" xr:uid="{2230B498-4A55-4AB3-9988-E8D1DD21E498}"/>
    <cellStyle name="Millares 32 5 6" xfId="51822" xr:uid="{09F6D5C3-CA1B-429C-85B4-6C37D79F66AF}"/>
    <cellStyle name="Millares 32 6" xfId="3006" xr:uid="{861227D0-CB05-44FA-A9CB-91333EF2123C}"/>
    <cellStyle name="Millares 32 6 2" xfId="11272" xr:uid="{918581C9-CBC9-4511-948C-F30A419D6CDC}"/>
    <cellStyle name="Millares 32 6 2 2" xfId="32775" xr:uid="{BCA908EC-BBF8-4726-8216-88551C0758F6}"/>
    <cellStyle name="Millares 32 6 3" xfId="17907" xr:uid="{80EC9DCF-F8BC-4A5A-ABF6-F36F1D2489AE}"/>
    <cellStyle name="Millares 32 6 3 2" xfId="39410" xr:uid="{3CC8D663-4B24-429B-8C64-7D2E81037E07}"/>
    <cellStyle name="Millares 32 6 4" xfId="24512" xr:uid="{C6F11DA7-AF09-483F-8051-A283E97A8964}"/>
    <cellStyle name="Millares 32 6 5" xfId="46015" xr:uid="{385D4372-49CC-4EED-9FD6-14A4415FF290}"/>
    <cellStyle name="Millares 32 6 6" xfId="52619" xr:uid="{140AE684-00AA-404D-9772-683393079D3E}"/>
    <cellStyle name="Millares 32 7" xfId="3405" xr:uid="{17A44752-CB53-4193-89AD-9BA5271A8CE0}"/>
    <cellStyle name="Millares 32 7 2" xfId="11671" xr:uid="{22742A69-4120-466F-B796-C81BE9015551}"/>
    <cellStyle name="Millares 32 7 2 2" xfId="33174" xr:uid="{DA4AF5CB-4848-483B-83F4-654315FB22FB}"/>
    <cellStyle name="Millares 32 7 3" xfId="18306" xr:uid="{7DA9A278-ED39-47FD-961D-166B7D31DE51}"/>
    <cellStyle name="Millares 32 7 3 2" xfId="39809" xr:uid="{92516097-CC66-4CB4-99F5-9E501F23AFEA}"/>
    <cellStyle name="Millares 32 7 4" xfId="24911" xr:uid="{7872BB32-8C0F-46E4-B906-8BED17335370}"/>
    <cellStyle name="Millares 32 7 5" xfId="46414" xr:uid="{93D6F5A8-DF1A-4727-84B1-C2862834283D}"/>
    <cellStyle name="Millares 32 7 6" xfId="53018" xr:uid="{E9C4FBFA-19E0-4065-A029-41C3267F4C48}"/>
    <cellStyle name="Millares 32 8" xfId="5150" xr:uid="{D95D7236-CF14-47CB-B2AF-76B50242BDEA}"/>
    <cellStyle name="Millares 32 8 2" xfId="13416" xr:uid="{92FA77A4-252B-49D9-A6BE-E8499484D504}"/>
    <cellStyle name="Millares 32 8 2 2" xfId="34919" xr:uid="{B4CCBBEF-7DB7-4582-90D7-BF36A98E895F}"/>
    <cellStyle name="Millares 32 8 3" xfId="20051" xr:uid="{021931F0-5161-4B69-96E0-0789F9D0C0E6}"/>
    <cellStyle name="Millares 32 8 3 2" xfId="41554" xr:uid="{1EAC9859-DF4D-4459-9A77-63538D2CDC56}"/>
    <cellStyle name="Millares 32 8 4" xfId="26656" xr:uid="{AAE28B7A-C7FD-4B03-9663-E40DCED60EA6}"/>
    <cellStyle name="Millares 32 8 5" xfId="48159" xr:uid="{52926ECF-1F9F-4A4B-B866-27E697C9755D}"/>
    <cellStyle name="Millares 32 8 6" xfId="54763" xr:uid="{E710987A-42F2-42FB-B5FD-9156801BC7C1}"/>
    <cellStyle name="Millares 32 9" xfId="5544" xr:uid="{629CF5E1-25D6-404A-A236-77EFB72C78AB}"/>
    <cellStyle name="Millares 32 9 2" xfId="13810" xr:uid="{D5B9F6F3-7076-45B7-93A9-B27DA3AA1932}"/>
    <cellStyle name="Millares 32 9 2 2" xfId="35313" xr:uid="{0536042E-2A94-47E5-8671-D1B0A40A3642}"/>
    <cellStyle name="Millares 32 9 3" xfId="20445" xr:uid="{0E037CEF-2580-4D1A-97B5-F29B8027AF72}"/>
    <cellStyle name="Millares 32 9 3 2" xfId="41948" xr:uid="{484BBF6F-4231-4448-A5F8-919A95F63D15}"/>
    <cellStyle name="Millares 32 9 4" xfId="27050" xr:uid="{724B8151-BEA9-408F-BA8A-98AD6F546F2A}"/>
    <cellStyle name="Millares 32 9 5" xfId="48553" xr:uid="{71FCE2A1-6F2F-413B-8295-51D234FA1378}"/>
    <cellStyle name="Millares 32 9 6" xfId="55157" xr:uid="{31E840C0-EA9C-406B-A87B-09590CDD9FC4}"/>
    <cellStyle name="Millares 33" xfId="447" xr:uid="{F3DE16B1-E2B0-4AB3-AE47-E714C3BF2FEE}"/>
    <cellStyle name="Millares 33 10" xfId="7058" xr:uid="{C48A7248-4E98-4868-B6D2-3D6FC12F51E7}"/>
    <cellStyle name="Millares 33 10 2" xfId="28561" xr:uid="{D35D9E7B-131D-438E-8A91-21B89F4CFFEA}"/>
    <cellStyle name="Millares 33 11" xfId="8714" xr:uid="{1B965DDB-620B-40C5-970A-E3C527956D10}"/>
    <cellStyle name="Millares 33 11 2" xfId="30217" xr:uid="{7B738F26-C6C9-425C-9915-F0DC2B1D4D33}"/>
    <cellStyle name="Millares 33 12" xfId="15350" xr:uid="{E7D97FC6-ECFE-4094-BCD4-F4CCE515E4B9}"/>
    <cellStyle name="Millares 33 12 2" xfId="36853" xr:uid="{8506CEB8-E284-4EEB-9330-E33CA94395E1}"/>
    <cellStyle name="Millares 33 13" xfId="21955" xr:uid="{12BF07CC-1915-426A-B629-79D163BB522D}"/>
    <cellStyle name="Millares 33 14" xfId="43458" xr:uid="{7D8F6191-4757-4E95-A6DB-B516498F57DB}"/>
    <cellStyle name="Millares 33 15" xfId="50062" xr:uid="{328EC436-8835-4AF8-AC56-CF9B5A5ECE56}"/>
    <cellStyle name="Millares 33 2" xfId="729" xr:uid="{19431A46-2EDC-409C-A1EE-D1BFB513831F}"/>
    <cellStyle name="Millares 33 2 10" xfId="43738" xr:uid="{E2739455-E8AA-401B-B84B-A12507ECA1C9}"/>
    <cellStyle name="Millares 33 2 11" xfId="50342" xr:uid="{43E0B4E3-939B-4953-85B2-AFB48EF1A66E}"/>
    <cellStyle name="Millares 33 2 2" xfId="1675" xr:uid="{EE3F2DA1-0404-48E9-BAD3-220AC8BE93B3}"/>
    <cellStyle name="Millares 33 2 2 2" xfId="4504" xr:uid="{D8662671-5197-4D65-87A8-372009F5EC54}"/>
    <cellStyle name="Millares 33 2 2 2 2" xfId="12770" xr:uid="{5F1C1165-5F54-447F-A9A3-86082067A9E9}"/>
    <cellStyle name="Millares 33 2 2 2 2 2" xfId="34273" xr:uid="{369086E2-383C-4CEB-AA2C-EB304046D75A}"/>
    <cellStyle name="Millares 33 2 2 2 3" xfId="19405" xr:uid="{7F84F4E2-2EE9-4FBD-9582-FC12875B06FE}"/>
    <cellStyle name="Millares 33 2 2 2 3 2" xfId="40908" xr:uid="{AC5F4857-C181-457B-AB14-755ADE5F6722}"/>
    <cellStyle name="Millares 33 2 2 2 4" xfId="26010" xr:uid="{DE46BBF6-CF01-4842-AD8B-0F8AAADEB6CE}"/>
    <cellStyle name="Millares 33 2 2 2 5" xfId="47513" xr:uid="{16D191B8-9BE9-4FB4-85CC-778F81CF0E9F}"/>
    <cellStyle name="Millares 33 2 2 2 6" xfId="54117" xr:uid="{83781092-BB4B-42A2-9A9F-631536A37D88}"/>
    <cellStyle name="Millares 33 2 2 3" xfId="6643" xr:uid="{8143C6CA-F1B6-4910-B641-B85DEA93AC7B}"/>
    <cellStyle name="Millares 33 2 2 3 2" xfId="14909" xr:uid="{E4135717-88ED-4075-8C03-9D37944A8AB7}"/>
    <cellStyle name="Millares 33 2 2 3 2 2" xfId="36412" xr:uid="{8BF8450F-27BC-43A5-BDA1-CE15B1813019}"/>
    <cellStyle name="Millares 33 2 2 3 3" xfId="21544" xr:uid="{4E964411-61CE-40AF-8F82-F723507A6C37}"/>
    <cellStyle name="Millares 33 2 2 3 3 2" xfId="43047" xr:uid="{60B33FC6-7891-4066-A245-1E18A8D85523}"/>
    <cellStyle name="Millares 33 2 2 3 4" xfId="28149" xr:uid="{3E1AC5AB-C0A4-466F-A8E4-6FD874249A9F}"/>
    <cellStyle name="Millares 33 2 2 3 5" xfId="49652" xr:uid="{3F2FF0F9-EFE8-4F65-A4FD-AACCDA047167}"/>
    <cellStyle name="Millares 33 2 2 3 6" xfId="56256" xr:uid="{AAE9AD2F-D321-4466-BEB1-73332C2FADF7}"/>
    <cellStyle name="Millares 33 2 2 4" xfId="8284" xr:uid="{F7B616B6-6A08-4288-BA7B-63F9524A8D48}"/>
    <cellStyle name="Millares 33 2 2 4 2" xfId="29787" xr:uid="{190BDC15-7B9F-4E76-A57E-3274804D903F}"/>
    <cellStyle name="Millares 33 2 2 5" xfId="9941" xr:uid="{56E85ACE-9D92-440B-AD74-2451EC9FBA8E}"/>
    <cellStyle name="Millares 33 2 2 5 2" xfId="31444" xr:uid="{45D385C2-CD1E-437F-82A6-EE5C01483E77}"/>
    <cellStyle name="Millares 33 2 2 6" xfId="16576" xr:uid="{B5DFD2AC-AD24-4CE0-8F17-C3C70CACBC9F}"/>
    <cellStyle name="Millares 33 2 2 6 2" xfId="38079" xr:uid="{01E6BEDE-BFCF-4A6D-929F-3D521B1A73E1}"/>
    <cellStyle name="Millares 33 2 2 7" xfId="23181" xr:uid="{92339EA5-7113-4386-8496-C3E58CB27C67}"/>
    <cellStyle name="Millares 33 2 2 8" xfId="44684" xr:uid="{D063A5A7-5BD4-4BF0-832E-9D8A370C2DD3}"/>
    <cellStyle name="Millares 33 2 2 9" xfId="51288" xr:uid="{819C83AF-530A-4D64-AA20-D8E3BD29E87F}"/>
    <cellStyle name="Millares 33 2 3" xfId="2362" xr:uid="{69681F3F-9777-482F-A697-8E3D209D7BD2}"/>
    <cellStyle name="Millares 33 2 3 2" xfId="10628" xr:uid="{D2BC6147-C452-439A-A5E7-DE5501243984}"/>
    <cellStyle name="Millares 33 2 3 2 2" xfId="32131" xr:uid="{47CA9E41-483B-4A15-805F-8D130EB9B577}"/>
    <cellStyle name="Millares 33 2 3 3" xfId="17263" xr:uid="{B2EF0DE1-1B0F-4067-9BDD-B719D09208F6}"/>
    <cellStyle name="Millares 33 2 3 3 2" xfId="38766" xr:uid="{2B6442B2-958B-4702-BBC5-D8566E6EE1B8}"/>
    <cellStyle name="Millares 33 2 3 4" xfId="23868" xr:uid="{FD09CFD0-A4D0-4D15-97F1-79169BA32F07}"/>
    <cellStyle name="Millares 33 2 3 5" xfId="45371" xr:uid="{06A22139-CC59-4BEE-9A3C-43C364653797}"/>
    <cellStyle name="Millares 33 2 3 6" xfId="51975" xr:uid="{5B20326F-EEEA-4B78-A72E-A73D91159EBE}"/>
    <cellStyle name="Millares 33 2 4" xfId="3558" xr:uid="{7EE13888-78A8-4165-AC7E-B31850D6F42E}"/>
    <cellStyle name="Millares 33 2 4 2" xfId="11824" xr:uid="{5568D491-2747-4B60-8146-855715A4E5D4}"/>
    <cellStyle name="Millares 33 2 4 2 2" xfId="33327" xr:uid="{885F0363-7780-45DC-824D-CE2753C0C2D6}"/>
    <cellStyle name="Millares 33 2 4 3" xfId="18459" xr:uid="{69352F63-2A7C-4BDD-A6A3-07FBA01955B1}"/>
    <cellStyle name="Millares 33 2 4 3 2" xfId="39962" xr:uid="{A942D212-F69B-4B74-87C2-78F821BF5D03}"/>
    <cellStyle name="Millares 33 2 4 4" xfId="25064" xr:uid="{AB3B87F0-CC3E-4473-B770-06B41FB12A79}"/>
    <cellStyle name="Millares 33 2 4 5" xfId="46567" xr:uid="{25A26897-E12F-44E0-A692-991FBD3907F5}"/>
    <cellStyle name="Millares 33 2 4 6" xfId="53171" xr:uid="{1C1A70E1-6FE6-47C2-BFBE-472593143D57}"/>
    <cellStyle name="Millares 33 2 5" xfId="5697" xr:uid="{33C2178A-52DA-4D93-8B4B-1B2E8E1CC53C}"/>
    <cellStyle name="Millares 33 2 5 2" xfId="13963" xr:uid="{5DAB1330-4800-43FC-92CC-C1A6E18E525B}"/>
    <cellStyle name="Millares 33 2 5 2 2" xfId="35466" xr:uid="{A95780A7-2792-418E-8632-73EF2184C597}"/>
    <cellStyle name="Millares 33 2 5 3" xfId="20598" xr:uid="{88E36865-B74A-4B48-B265-A5A4613F0D0C}"/>
    <cellStyle name="Millares 33 2 5 3 2" xfId="42101" xr:uid="{77DCFC4A-27F9-477A-8CA0-D95F8B34DB30}"/>
    <cellStyle name="Millares 33 2 5 4" xfId="27203" xr:uid="{CB49F764-311F-4025-9FA6-CA4C0F921098}"/>
    <cellStyle name="Millares 33 2 5 5" xfId="48706" xr:uid="{94FB3803-E0DB-4860-824F-0C7A9E76B02C}"/>
    <cellStyle name="Millares 33 2 5 6" xfId="55310" xr:uid="{DAEBB802-B53F-4472-819E-A453019F5DAC}"/>
    <cellStyle name="Millares 33 2 6" xfId="7338" xr:uid="{B36EF8F2-4B04-4BF4-A72A-5253E4A0438A}"/>
    <cellStyle name="Millares 33 2 6 2" xfId="28841" xr:uid="{3F7C66E4-1070-443D-A42A-4B40F1E47C60}"/>
    <cellStyle name="Millares 33 2 7" xfId="8995" xr:uid="{257B5920-31D5-4BE9-97BA-7BFE82860973}"/>
    <cellStyle name="Millares 33 2 7 2" xfId="30498" xr:uid="{5028765C-D442-4E22-BAB1-BFDCB7270933}"/>
    <cellStyle name="Millares 33 2 8" xfId="15630" xr:uid="{56C52B9C-BF7A-44AA-B04D-CE6FE6BF7F6A}"/>
    <cellStyle name="Millares 33 2 8 2" xfId="37133" xr:uid="{8B84DE1B-3473-455C-AFCD-939F60E35765}"/>
    <cellStyle name="Millares 33 2 9" xfId="22235" xr:uid="{A8700C2E-8EF5-4E39-9A91-2C1F72868401}"/>
    <cellStyle name="Millares 33 3" xfId="999" xr:uid="{FDC52A69-28A3-45FD-B132-FBCB3E801099}"/>
    <cellStyle name="Millares 33 3 2" xfId="3828" xr:uid="{7E4CED72-74AD-441B-B2F0-6012BEB77530}"/>
    <cellStyle name="Millares 33 3 2 2" xfId="12094" xr:uid="{03507B46-D9D1-45A5-884D-8E7742CAACD1}"/>
    <cellStyle name="Millares 33 3 2 2 2" xfId="33597" xr:uid="{646C21D6-4DD6-4430-B29F-DE88E0AAE54F}"/>
    <cellStyle name="Millares 33 3 2 3" xfId="18729" xr:uid="{8A3E6E4F-94E7-483F-A34C-30441A70E0F8}"/>
    <cellStyle name="Millares 33 3 2 3 2" xfId="40232" xr:uid="{30B9FCE0-A286-4B60-82C5-2DE248F114EA}"/>
    <cellStyle name="Millares 33 3 2 4" xfId="25334" xr:uid="{D6197005-4F8B-471D-B979-12F7633D9410}"/>
    <cellStyle name="Millares 33 3 2 5" xfId="46837" xr:uid="{9EC9EBE9-D383-4B34-848E-8F94FF90D81B}"/>
    <cellStyle name="Millares 33 3 2 6" xfId="53441" xr:uid="{6DC0AA2C-2883-41B3-9278-12D0790DCF2B}"/>
    <cellStyle name="Millares 33 3 3" xfId="5967" xr:uid="{6E325C95-D69B-4A4D-BF1C-F75B21456A77}"/>
    <cellStyle name="Millares 33 3 3 2" xfId="14233" xr:uid="{D24C4FA5-1EBB-45C6-839A-2E16F87205CF}"/>
    <cellStyle name="Millares 33 3 3 2 2" xfId="35736" xr:uid="{75EE749F-7866-47EB-B810-A463620CB57B}"/>
    <cellStyle name="Millares 33 3 3 3" xfId="20868" xr:uid="{175F26EC-F540-4BCF-A29D-DA53AFC0D446}"/>
    <cellStyle name="Millares 33 3 3 3 2" xfId="42371" xr:uid="{DBCA2C9E-186A-460D-82E8-EE4F283A730B}"/>
    <cellStyle name="Millares 33 3 3 4" xfId="27473" xr:uid="{B0190B94-B3D8-497E-A8E6-A59083428DA1}"/>
    <cellStyle name="Millares 33 3 3 5" xfId="48976" xr:uid="{2F64DE21-6445-47E6-B066-1E55FCF688B1}"/>
    <cellStyle name="Millares 33 3 3 6" xfId="55580" xr:uid="{9F3428C8-4596-45F1-9273-69F2AC4C053A}"/>
    <cellStyle name="Millares 33 3 4" xfId="7608" xr:uid="{F14D46EF-8F1E-477C-BDB7-CF5445721C38}"/>
    <cellStyle name="Millares 33 3 4 2" xfId="29111" xr:uid="{A4D943FE-4DEB-41D1-85CA-6E3C29F2E302}"/>
    <cellStyle name="Millares 33 3 5" xfId="9265" xr:uid="{A9F04EB9-7118-40AF-BA47-58CEE65304DE}"/>
    <cellStyle name="Millares 33 3 5 2" xfId="30768" xr:uid="{C04E8A31-28C5-4A48-AC16-004524F18EBE}"/>
    <cellStyle name="Millares 33 3 6" xfId="15900" xr:uid="{F2BA37FA-BE10-4A91-8760-F371BC97AA56}"/>
    <cellStyle name="Millares 33 3 6 2" xfId="37403" xr:uid="{88F244A9-3C69-4DA6-8197-A7FB8B997AED}"/>
    <cellStyle name="Millares 33 3 7" xfId="22505" xr:uid="{294A7DAB-50D6-4F1B-A8E4-801B09646458}"/>
    <cellStyle name="Millares 33 3 8" xfId="44008" xr:uid="{11999A97-25D1-4EA2-9E98-5E12E7B3F71C}"/>
    <cellStyle name="Millares 33 3 9" xfId="50612" xr:uid="{77713F1A-5867-4EB9-8CDD-C5FEEE94B22D}"/>
    <cellStyle name="Millares 33 4" xfId="1395" xr:uid="{3739C87D-6E62-4E25-8BA7-65230D460033}"/>
    <cellStyle name="Millares 33 4 2" xfId="4224" xr:uid="{D6C9081E-A3D1-498C-BAA6-24E03C2BC30B}"/>
    <cellStyle name="Millares 33 4 2 2" xfId="12490" xr:uid="{5B7C3D4F-4401-4959-B109-C3D8E68302FF}"/>
    <cellStyle name="Millares 33 4 2 2 2" xfId="33993" xr:uid="{F9E2DACC-9BB1-4562-9DA1-08D0996E126C}"/>
    <cellStyle name="Millares 33 4 2 3" xfId="19125" xr:uid="{F1D1D902-C773-42FC-8511-550B92E99A81}"/>
    <cellStyle name="Millares 33 4 2 3 2" xfId="40628" xr:uid="{2E5DF3FB-CB64-4198-9CF0-4024097D1F45}"/>
    <cellStyle name="Millares 33 4 2 4" xfId="25730" xr:uid="{D95E3806-333C-4D0F-A720-ED537A2B57DC}"/>
    <cellStyle name="Millares 33 4 2 5" xfId="47233" xr:uid="{365AF6CA-4AB0-42C4-B5C2-970C94C817A2}"/>
    <cellStyle name="Millares 33 4 2 6" xfId="53837" xr:uid="{7F6FF6EE-1A13-4A93-9585-B1C00DE6C301}"/>
    <cellStyle name="Millares 33 4 3" xfId="6363" xr:uid="{14028B36-D737-4656-AA3F-C38167C5714D}"/>
    <cellStyle name="Millares 33 4 3 2" xfId="14629" xr:uid="{7A57E12A-E27B-4C9B-8A7B-D8672BC0BA9E}"/>
    <cellStyle name="Millares 33 4 3 2 2" xfId="36132" xr:uid="{78DEC401-F3F3-427D-AD3E-B153F692A41C}"/>
    <cellStyle name="Millares 33 4 3 3" xfId="21264" xr:uid="{556F3467-E3C2-4E39-9D77-C79B418C5A8D}"/>
    <cellStyle name="Millares 33 4 3 3 2" xfId="42767" xr:uid="{A42DA269-FEC3-40DC-B465-32FB85CFE61E}"/>
    <cellStyle name="Millares 33 4 3 4" xfId="27869" xr:uid="{9720A4FB-D9AD-4BF2-9981-B7B3723E6100}"/>
    <cellStyle name="Millares 33 4 3 5" xfId="49372" xr:uid="{591FF8C7-BCC3-4FCC-96FA-6114FD10B445}"/>
    <cellStyle name="Millares 33 4 3 6" xfId="55976" xr:uid="{3FD6CBFB-5339-4FB8-96A8-960C92E22209}"/>
    <cellStyle name="Millares 33 4 4" xfId="8004" xr:uid="{3D187467-BBF5-4DAB-91EB-43911F1CC155}"/>
    <cellStyle name="Millares 33 4 4 2" xfId="29507" xr:uid="{3B34D29C-4BA9-4B18-AAE7-A5CE625E2570}"/>
    <cellStyle name="Millares 33 4 5" xfId="9661" xr:uid="{18F9E0DA-59B4-4060-BCF8-46919EAD31D7}"/>
    <cellStyle name="Millares 33 4 5 2" xfId="31164" xr:uid="{1FD54224-46C7-4DA2-BD48-C50DD9104594}"/>
    <cellStyle name="Millares 33 4 6" xfId="16296" xr:uid="{AD317083-BBEB-4A05-9553-2A45CBCEC077}"/>
    <cellStyle name="Millares 33 4 6 2" xfId="37799" xr:uid="{4E612849-FC5A-4FE4-92AB-E9EFA8B4F5C1}"/>
    <cellStyle name="Millares 33 4 7" xfId="22901" xr:uid="{39107691-ED7F-43AE-9C91-B42C20944F28}"/>
    <cellStyle name="Millares 33 4 8" xfId="44404" xr:uid="{11B487A1-596D-4035-9E84-841B51A1143D}"/>
    <cellStyle name="Millares 33 4 9" xfId="51008" xr:uid="{0F572301-7298-48D0-85AC-8B4784E69F34}"/>
    <cellStyle name="Millares 33 5" xfId="2082" xr:uid="{D0A32A06-7755-47B5-9497-9FD209E1C3EA}"/>
    <cellStyle name="Millares 33 5 2" xfId="10348" xr:uid="{716DC0DB-57B8-4E18-9488-02E5FBBA2B2F}"/>
    <cellStyle name="Millares 33 5 2 2" xfId="31851" xr:uid="{5977CDE6-18D0-497F-8214-7D47BDE74E92}"/>
    <cellStyle name="Millares 33 5 3" xfId="16983" xr:uid="{880216BA-D3AA-4B31-BE84-4723940F6A12}"/>
    <cellStyle name="Millares 33 5 3 2" xfId="38486" xr:uid="{3B0B8D79-4947-4F89-9EA7-57DD3DC85526}"/>
    <cellStyle name="Millares 33 5 4" xfId="23588" xr:uid="{5F0EA24F-8A80-4782-801B-A820841096C0}"/>
    <cellStyle name="Millares 33 5 5" xfId="45091" xr:uid="{22E818FD-7E98-4511-9629-A4FF67FE08F2}"/>
    <cellStyle name="Millares 33 5 6" xfId="51695" xr:uid="{E32D2011-3912-4AE9-BE85-CC3A227CC8EF}"/>
    <cellStyle name="Millares 33 6" xfId="2879" xr:uid="{993FF028-1EA1-41A2-B127-D8DFAF2CCCB0}"/>
    <cellStyle name="Millares 33 6 2" xfId="11145" xr:uid="{D70A07AB-934E-4B2C-9D74-C064554B41FF}"/>
    <cellStyle name="Millares 33 6 2 2" xfId="32648" xr:uid="{819B9391-4EA1-47FA-9B41-5E8966D472EF}"/>
    <cellStyle name="Millares 33 6 3" xfId="17780" xr:uid="{506B1099-FD76-4820-A507-7394926B1891}"/>
    <cellStyle name="Millares 33 6 3 2" xfId="39283" xr:uid="{A1DA653A-2B96-44C8-A7EC-D3C7E2933B35}"/>
    <cellStyle name="Millares 33 6 4" xfId="24385" xr:uid="{9C115583-F8CF-4B54-BE5A-2F598C6A60E5}"/>
    <cellStyle name="Millares 33 6 5" xfId="45888" xr:uid="{27652261-68A2-45B4-B2BC-FA361F89242B}"/>
    <cellStyle name="Millares 33 6 6" xfId="52492" xr:uid="{7E96EB83-950B-4619-8E16-97AC267EABB6}"/>
    <cellStyle name="Millares 33 7" xfId="3278" xr:uid="{54ED5CEF-17ED-405C-BC07-2B55A38A4E8A}"/>
    <cellStyle name="Millares 33 7 2" xfId="11544" xr:uid="{D2508F9E-6819-4285-A52B-E9444DF96DF3}"/>
    <cellStyle name="Millares 33 7 2 2" xfId="33047" xr:uid="{C6422093-0286-4547-8858-3DFEC044F96A}"/>
    <cellStyle name="Millares 33 7 3" xfId="18179" xr:uid="{B916E12F-947D-4236-BA7B-A34694D0376B}"/>
    <cellStyle name="Millares 33 7 3 2" xfId="39682" xr:uid="{D03C412B-4644-4EF6-82E9-BDCF0B6FD3F1}"/>
    <cellStyle name="Millares 33 7 4" xfId="24784" xr:uid="{877DD7BB-6BA1-4B6B-9668-7AE467B79604}"/>
    <cellStyle name="Millares 33 7 5" xfId="46287" xr:uid="{EE5F8027-C57F-4EC8-BC90-3224E5573521}"/>
    <cellStyle name="Millares 33 7 6" xfId="52891" xr:uid="{142511DD-18AD-4952-998E-49F55481181F}"/>
    <cellStyle name="Millares 33 8" xfId="5023" xr:uid="{C592652B-9367-4288-BDFF-4B51BF7110E7}"/>
    <cellStyle name="Millares 33 8 2" xfId="13289" xr:uid="{0A94AE1B-47AD-49EA-B544-4F627BCA5018}"/>
    <cellStyle name="Millares 33 8 2 2" xfId="34792" xr:uid="{74D660D7-DFED-433D-BCFF-5263DF168356}"/>
    <cellStyle name="Millares 33 8 3" xfId="19924" xr:uid="{1049A335-A9C1-46AD-8C8D-5735E8F2F75B}"/>
    <cellStyle name="Millares 33 8 3 2" xfId="41427" xr:uid="{977DC9FA-BDBD-4E20-B83E-1B85C613DF85}"/>
    <cellStyle name="Millares 33 8 4" xfId="26529" xr:uid="{B2F128DC-3DD1-428F-99F1-4D149A148379}"/>
    <cellStyle name="Millares 33 8 5" xfId="48032" xr:uid="{C7B82873-266B-4725-BE5E-16709EC09A35}"/>
    <cellStyle name="Millares 33 8 6" xfId="54636" xr:uid="{2361CC92-02D5-49D8-969D-9B718093174B}"/>
    <cellStyle name="Millares 33 9" xfId="5417" xr:uid="{39A2404F-BEC9-4614-ADA4-3372C4714855}"/>
    <cellStyle name="Millares 33 9 2" xfId="13683" xr:uid="{AC8881F5-1F87-45B7-B763-62085730047A}"/>
    <cellStyle name="Millares 33 9 2 2" xfId="35186" xr:uid="{B3EF0F0A-CD14-4AEF-92AF-5FAD858D41FB}"/>
    <cellStyle name="Millares 33 9 3" xfId="20318" xr:uid="{3915F44F-F4F7-4576-B638-E16C3B7C8030}"/>
    <cellStyle name="Millares 33 9 3 2" xfId="41821" xr:uid="{2D751B3D-53FC-429E-B4F5-5B2F7807007D}"/>
    <cellStyle name="Millares 33 9 4" xfId="26923" xr:uid="{3D8A56B8-EDB7-4F68-867B-143E04E30663}"/>
    <cellStyle name="Millares 33 9 5" xfId="48426" xr:uid="{15857E96-CED4-4206-BBE7-6A386CE8F510}"/>
    <cellStyle name="Millares 33 9 6" xfId="55030" xr:uid="{5A9879BD-20A3-4C89-8C6B-A98AE73938C9}"/>
    <cellStyle name="Millares 34" xfId="441" xr:uid="{FB9EB93F-1C85-47D0-A18C-5A95BBD0AF02}"/>
    <cellStyle name="Millares 34 10" xfId="5411" xr:uid="{440619E0-CA1E-4499-BCD4-B11EC70C9E15}"/>
    <cellStyle name="Millares 34 10 2" xfId="13677" xr:uid="{873FEACA-8DAC-4FE6-84A1-51BDCA815764}"/>
    <cellStyle name="Millares 34 10 2 2" xfId="35180" xr:uid="{B865BE05-B537-41BB-A681-80B48C013416}"/>
    <cellStyle name="Millares 34 10 3" xfId="20312" xr:uid="{1DEC3D5E-8047-47A2-85EF-6EE82702D80E}"/>
    <cellStyle name="Millares 34 10 3 2" xfId="41815" xr:uid="{846706BE-D834-449A-BFAD-3DD08104AC5F}"/>
    <cellStyle name="Millares 34 10 4" xfId="26917" xr:uid="{67D0AC56-D890-4746-B23E-385621A7DC90}"/>
    <cellStyle name="Millares 34 10 5" xfId="48420" xr:uid="{C74CE9F9-A376-4BF5-B228-9F10ED5F4766}"/>
    <cellStyle name="Millares 34 10 6" xfId="55024" xr:uid="{FDE10160-7B99-4506-B867-9DAA54C493A5}"/>
    <cellStyle name="Millares 34 11" xfId="7052" xr:uid="{DF7CFE12-30F4-4494-850A-75F9EC9FEF7A}"/>
    <cellStyle name="Millares 34 11 2" xfId="28555" xr:uid="{661BAE37-E6FE-4D07-A42D-1262316AE552}"/>
    <cellStyle name="Millares 34 12" xfId="8708" xr:uid="{FFF33071-EC50-4B43-BEF5-5CC9A6907326}"/>
    <cellStyle name="Millares 34 12 2" xfId="30211" xr:uid="{AB20D440-638A-4079-A8C5-5AB89725129E}"/>
    <cellStyle name="Millares 34 13" xfId="15344" xr:uid="{D03C65B6-3F35-4AF6-9101-6E94FBE54131}"/>
    <cellStyle name="Millares 34 13 2" xfId="36847" xr:uid="{40630213-21AA-44F5-A2EE-904BFC7F45E0}"/>
    <cellStyle name="Millares 34 14" xfId="21949" xr:uid="{7D07A10E-425B-41B8-A08A-1860CF250D5E}"/>
    <cellStyle name="Millares 34 15" xfId="43452" xr:uid="{23BF42D6-6766-4491-897D-C2E74893CAF9}"/>
    <cellStyle name="Millares 34 16" xfId="50056" xr:uid="{561C89FC-36E6-4038-AA5C-A7E19C78D7E9}"/>
    <cellStyle name="Millares 34 2" xfId="569" xr:uid="{5326E279-D0CB-485B-A5B4-BE6C8FBF1F84}"/>
    <cellStyle name="Millares 34 2 10" xfId="7180" xr:uid="{183C156E-6F11-4F97-9E92-3F0A9D229927}"/>
    <cellStyle name="Millares 34 2 10 2" xfId="28683" xr:uid="{4473C39B-D07B-4821-A140-682449138D93}"/>
    <cellStyle name="Millares 34 2 11" xfId="8836" xr:uid="{6C79143E-72C2-4ED2-813B-BF120BBEA4F3}"/>
    <cellStyle name="Millares 34 2 11 2" xfId="30339" xr:uid="{D69FCAF5-2ECD-49ED-91B7-7F03174B8AE6}"/>
    <cellStyle name="Millares 34 2 12" xfId="15472" xr:uid="{133C0FF8-D717-4572-B1DE-85A2334B0A4A}"/>
    <cellStyle name="Millares 34 2 12 2" xfId="36975" xr:uid="{293FDA87-458F-4E95-A040-FC6FE3A3C8BC}"/>
    <cellStyle name="Millares 34 2 13" xfId="22077" xr:uid="{B785D969-5162-4185-B3FC-68618568E849}"/>
    <cellStyle name="Millares 34 2 14" xfId="43580" xr:uid="{CFA71E54-03E8-4CC3-AD8E-867C1D54F08C}"/>
    <cellStyle name="Millares 34 2 15" xfId="50184" xr:uid="{9BFC6550-967B-4315-9944-FF0E728A01A5}"/>
    <cellStyle name="Millares 34 2 2" xfId="851" xr:uid="{AFE44C28-6F91-4500-A1BF-9EF72F224D39}"/>
    <cellStyle name="Millares 34 2 2 10" xfId="43860" xr:uid="{4F155173-FE3E-456E-AEFD-89AF160AB76B}"/>
    <cellStyle name="Millares 34 2 2 11" xfId="50464" xr:uid="{2F9E5A1C-6BD1-402A-8522-7624D17EF0B7}"/>
    <cellStyle name="Millares 34 2 2 2" xfId="1797" xr:uid="{9FB0BC52-1113-4A7B-A315-59E29ABC896D}"/>
    <cellStyle name="Millares 34 2 2 2 2" xfId="4626" xr:uid="{FC1D322D-61C7-47EF-A580-BFE2FDE37DDB}"/>
    <cellStyle name="Millares 34 2 2 2 2 2" xfId="12892" xr:uid="{C494816F-226D-4B81-9B16-EB4FAF52EB5A}"/>
    <cellStyle name="Millares 34 2 2 2 2 2 2" xfId="34395" xr:uid="{8DF9C392-C413-4131-9764-4761F26FBE96}"/>
    <cellStyle name="Millares 34 2 2 2 2 3" xfId="19527" xr:uid="{F7AA3184-0DE6-492B-989D-9F865F6F15A9}"/>
    <cellStyle name="Millares 34 2 2 2 2 3 2" xfId="41030" xr:uid="{150FDC21-76D8-4D57-A263-9E45C451911C}"/>
    <cellStyle name="Millares 34 2 2 2 2 4" xfId="26132" xr:uid="{E5DCE3B8-6BFB-436F-90B4-ABA00EEA3C9F}"/>
    <cellStyle name="Millares 34 2 2 2 2 5" xfId="47635" xr:uid="{A06AEDEF-6A2F-4AD9-8802-8AE54E25C723}"/>
    <cellStyle name="Millares 34 2 2 2 2 6" xfId="54239" xr:uid="{8D325462-3231-4CCF-B8CA-C717EBDE17D4}"/>
    <cellStyle name="Millares 34 2 2 2 3" xfId="6765" xr:uid="{5034C652-2353-4CC1-8F09-8EC9C6F76E77}"/>
    <cellStyle name="Millares 34 2 2 2 3 2" xfId="15031" xr:uid="{7517EA55-A4CE-4E9F-A99A-CA1F17F853F2}"/>
    <cellStyle name="Millares 34 2 2 2 3 2 2" xfId="36534" xr:uid="{65FD1308-0BA9-4ECD-8488-41448FF85411}"/>
    <cellStyle name="Millares 34 2 2 2 3 3" xfId="21666" xr:uid="{5AC72CBD-5F37-4059-AABA-3F9F185F4CED}"/>
    <cellStyle name="Millares 34 2 2 2 3 3 2" xfId="43169" xr:uid="{DDD8A946-E457-482A-9799-53A59433B5E7}"/>
    <cellStyle name="Millares 34 2 2 2 3 4" xfId="28271" xr:uid="{73C557E9-B42D-4471-A9DB-F3008AF13009}"/>
    <cellStyle name="Millares 34 2 2 2 3 5" xfId="49774" xr:uid="{B3A26C37-3CED-4D2F-B2B3-94AB5F045203}"/>
    <cellStyle name="Millares 34 2 2 2 3 6" xfId="56378" xr:uid="{5F5232F9-CC2D-446D-9A56-0A67676849CC}"/>
    <cellStyle name="Millares 34 2 2 2 4" xfId="8406" xr:uid="{C8B4F5A6-FF5E-4AD8-8E74-4604AEE547F4}"/>
    <cellStyle name="Millares 34 2 2 2 4 2" xfId="29909" xr:uid="{24D95964-F42D-4552-AC55-5FAE784380FA}"/>
    <cellStyle name="Millares 34 2 2 2 5" xfId="10063" xr:uid="{29B05A7A-7E5D-45FF-96C4-9D8F3B56731F}"/>
    <cellStyle name="Millares 34 2 2 2 5 2" xfId="31566" xr:uid="{EE0F4EFE-468A-4820-8B87-C4B762B40405}"/>
    <cellStyle name="Millares 34 2 2 2 6" xfId="16698" xr:uid="{AB033392-3423-438F-8EDE-9D7713AF9E39}"/>
    <cellStyle name="Millares 34 2 2 2 6 2" xfId="38201" xr:uid="{FB053777-1FAD-4FFB-A852-A6F369DDA82D}"/>
    <cellStyle name="Millares 34 2 2 2 7" xfId="23303" xr:uid="{48EE3B62-D01D-4583-88D6-6350A03082ED}"/>
    <cellStyle name="Millares 34 2 2 2 8" xfId="44806" xr:uid="{DE7323E7-78B3-4A68-AB9C-5258ACDB2E82}"/>
    <cellStyle name="Millares 34 2 2 2 9" xfId="51410" xr:uid="{D54FF2C2-F610-445D-81FF-39AA0471CFFC}"/>
    <cellStyle name="Millares 34 2 2 3" xfId="2484" xr:uid="{2C97DF0A-1915-4EAF-948C-9E820EB3EB78}"/>
    <cellStyle name="Millares 34 2 2 3 2" xfId="10750" xr:uid="{8350AE4C-941F-43EF-A641-EF42A9EB4D4A}"/>
    <cellStyle name="Millares 34 2 2 3 2 2" xfId="32253" xr:uid="{1D1052E2-DD05-4D0B-B6BD-88808FD37291}"/>
    <cellStyle name="Millares 34 2 2 3 3" xfId="17385" xr:uid="{A3ED3C6E-A877-42B6-85C8-A7AE69A8B942}"/>
    <cellStyle name="Millares 34 2 2 3 3 2" xfId="38888" xr:uid="{4DDE0113-F7DB-4A2C-8F1F-866CA97A8253}"/>
    <cellStyle name="Millares 34 2 2 3 4" xfId="23990" xr:uid="{371C2EBD-548C-489B-8BAE-E4193F389C74}"/>
    <cellStyle name="Millares 34 2 2 3 5" xfId="45493" xr:uid="{668C63FC-9FCB-4083-8CB0-9D7319E1B52F}"/>
    <cellStyle name="Millares 34 2 2 3 6" xfId="52097" xr:uid="{59F1377D-6F04-4611-9C2D-270D16067737}"/>
    <cellStyle name="Millares 34 2 2 4" xfId="3680" xr:uid="{99A660CE-B66B-40E0-B115-0FB8A63DFE75}"/>
    <cellStyle name="Millares 34 2 2 4 2" xfId="11946" xr:uid="{9D713EE5-D1C3-4896-8494-7EEA7E863DE4}"/>
    <cellStyle name="Millares 34 2 2 4 2 2" xfId="33449" xr:uid="{FA14F4EF-D042-4176-BB1A-14A24E55E297}"/>
    <cellStyle name="Millares 34 2 2 4 3" xfId="18581" xr:uid="{C607139E-BF33-4F51-ACAE-388587895F81}"/>
    <cellStyle name="Millares 34 2 2 4 3 2" xfId="40084" xr:uid="{A9C5A859-EC99-4BDD-8AB2-F5A8F7D7C3BE}"/>
    <cellStyle name="Millares 34 2 2 4 4" xfId="25186" xr:uid="{C41CAF9F-052D-4777-9E2B-C83C87479C26}"/>
    <cellStyle name="Millares 34 2 2 4 5" xfId="46689" xr:uid="{1A63CB3E-01F3-4332-8842-2DEAFB1A9959}"/>
    <cellStyle name="Millares 34 2 2 4 6" xfId="53293" xr:uid="{C1DCBEC2-D74F-45A3-89F8-CCE4B65106AC}"/>
    <cellStyle name="Millares 34 2 2 5" xfId="5819" xr:uid="{5CE0CD9D-EE77-4340-A72D-C48DB9E97ED6}"/>
    <cellStyle name="Millares 34 2 2 5 2" xfId="14085" xr:uid="{CCB8D375-7E0D-4A17-AD50-2B8232595330}"/>
    <cellStyle name="Millares 34 2 2 5 2 2" xfId="35588" xr:uid="{6233BC8C-D169-4F33-8250-46B8B266DAAD}"/>
    <cellStyle name="Millares 34 2 2 5 3" xfId="20720" xr:uid="{16B9BA39-C1F9-4FA6-9526-E269A913DBF0}"/>
    <cellStyle name="Millares 34 2 2 5 3 2" xfId="42223" xr:uid="{14AD754E-A302-4A29-834D-C5DDE91C7CA2}"/>
    <cellStyle name="Millares 34 2 2 5 4" xfId="27325" xr:uid="{4F62706D-B575-447A-9865-B0114C063CDA}"/>
    <cellStyle name="Millares 34 2 2 5 5" xfId="48828" xr:uid="{F882AE9F-6309-4997-AB12-7ABF3658A9C3}"/>
    <cellStyle name="Millares 34 2 2 5 6" xfId="55432" xr:uid="{482CA5D9-204D-4413-8BD4-E4DF3AC0BA6B}"/>
    <cellStyle name="Millares 34 2 2 6" xfId="7460" xr:uid="{4AAA87C4-3EB2-4DA1-A993-966984D70E1B}"/>
    <cellStyle name="Millares 34 2 2 6 2" xfId="28963" xr:uid="{0CB7A4C8-9373-49C8-BE2A-5A4FAC7B179A}"/>
    <cellStyle name="Millares 34 2 2 7" xfId="9117" xr:uid="{110A226D-84B5-4CF3-BFBF-9A4E578C9487}"/>
    <cellStyle name="Millares 34 2 2 7 2" xfId="30620" xr:uid="{F6248FBA-E12A-489B-982D-77DF6063B403}"/>
    <cellStyle name="Millares 34 2 2 8" xfId="15752" xr:uid="{DC214D7A-01A9-45D9-B3AD-EEE7B9EB45BA}"/>
    <cellStyle name="Millares 34 2 2 8 2" xfId="37255" xr:uid="{003807A4-70B9-4701-B477-6C11767EDDD9}"/>
    <cellStyle name="Millares 34 2 2 9" xfId="22357" xr:uid="{219720D5-C103-4F5D-BB97-879EA5D3728C}"/>
    <cellStyle name="Millares 34 2 3" xfId="1121" xr:uid="{4AF13ECA-2A7F-4759-AFD9-831B5E779838}"/>
    <cellStyle name="Millares 34 2 3 2" xfId="3950" xr:uid="{69BDCFCE-1452-4354-9E44-9702B3FB526E}"/>
    <cellStyle name="Millares 34 2 3 2 2" xfId="12216" xr:uid="{C5557B38-5AEE-4AB2-8DE5-433CD77F6099}"/>
    <cellStyle name="Millares 34 2 3 2 2 2" xfId="33719" xr:uid="{C47B36CF-9311-4F3B-896F-5BBDBE432B47}"/>
    <cellStyle name="Millares 34 2 3 2 3" xfId="18851" xr:uid="{1F6FBDF7-07F9-4EBB-9AF6-328E46C61DD1}"/>
    <cellStyle name="Millares 34 2 3 2 3 2" xfId="40354" xr:uid="{07D696F9-2759-4D3C-9E46-30C4B20B6E0A}"/>
    <cellStyle name="Millares 34 2 3 2 4" xfId="25456" xr:uid="{08614CBC-3363-49A3-8D90-A4F4FBCD7FFF}"/>
    <cellStyle name="Millares 34 2 3 2 5" xfId="46959" xr:uid="{5EE9FCAB-C670-4972-A94B-9838439E3D33}"/>
    <cellStyle name="Millares 34 2 3 2 6" xfId="53563" xr:uid="{9ED9C6C5-420E-450D-81F1-B0AB01ADE19C}"/>
    <cellStyle name="Millares 34 2 3 3" xfId="6089" xr:uid="{9D49A391-84BE-43A7-9500-22E6C477FFCC}"/>
    <cellStyle name="Millares 34 2 3 3 2" xfId="14355" xr:uid="{E5DAA672-FD13-41D9-A2DE-38F1747E18F3}"/>
    <cellStyle name="Millares 34 2 3 3 2 2" xfId="35858" xr:uid="{D75C41E8-06ED-4000-AAE6-25DCCDDBFDDF}"/>
    <cellStyle name="Millares 34 2 3 3 3" xfId="20990" xr:uid="{2A83735C-1EBB-40EA-AEBE-9E49DAB01303}"/>
    <cellStyle name="Millares 34 2 3 3 3 2" xfId="42493" xr:uid="{F501DF70-3FC9-4B4E-8F01-6AE44A845D48}"/>
    <cellStyle name="Millares 34 2 3 3 4" xfId="27595" xr:uid="{C72B539A-83A2-4591-97A4-0FFB67C0C5F7}"/>
    <cellStyle name="Millares 34 2 3 3 5" xfId="49098" xr:uid="{1ABD272A-ABDE-47C4-AC4D-2E09A5FE907E}"/>
    <cellStyle name="Millares 34 2 3 3 6" xfId="55702" xr:uid="{35E98010-9659-4F12-8683-2989BFCDA2BD}"/>
    <cellStyle name="Millares 34 2 3 4" xfId="7730" xr:uid="{C5266F82-ED55-4B0F-9DCC-610C187E0DFF}"/>
    <cellStyle name="Millares 34 2 3 4 2" xfId="29233" xr:uid="{663C4894-55F1-4150-B077-503702ABDA62}"/>
    <cellStyle name="Millares 34 2 3 5" xfId="9387" xr:uid="{85E1D091-9568-4E44-8757-617987C156C8}"/>
    <cellStyle name="Millares 34 2 3 5 2" xfId="30890" xr:uid="{13547CD2-D8C5-4FC1-A3E3-91E61279337F}"/>
    <cellStyle name="Millares 34 2 3 6" xfId="16022" xr:uid="{6F0D770D-AD0A-4E66-9C1B-9E1C5971BC83}"/>
    <cellStyle name="Millares 34 2 3 6 2" xfId="37525" xr:uid="{7DC71BEF-6303-4014-8C06-70BB73EDBE57}"/>
    <cellStyle name="Millares 34 2 3 7" xfId="22627" xr:uid="{8A0534D8-52F3-4C72-BCBD-B033992CCE9B}"/>
    <cellStyle name="Millares 34 2 3 8" xfId="44130" xr:uid="{D2806B5B-E898-4B66-9EB8-F706F619B815}"/>
    <cellStyle name="Millares 34 2 3 9" xfId="50734" xr:uid="{138A70EF-C591-452D-AEE8-3A3BB6345AF7}"/>
    <cellStyle name="Millares 34 2 4" xfId="1517" xr:uid="{DACC2CC4-2E59-47B6-9B7D-83DECD1C2AAB}"/>
    <cellStyle name="Millares 34 2 4 2" xfId="4346" xr:uid="{F7D8771A-74F2-474D-AEE6-7D17CE910C20}"/>
    <cellStyle name="Millares 34 2 4 2 2" xfId="12612" xr:uid="{109D2BCD-FB44-4AC8-9AC6-64832CCE8901}"/>
    <cellStyle name="Millares 34 2 4 2 2 2" xfId="34115" xr:uid="{ADEE33DC-DFDB-4DBB-88C1-9E35E53B823C}"/>
    <cellStyle name="Millares 34 2 4 2 3" xfId="19247" xr:uid="{2179E614-C0C2-4D78-8D4E-1826E67B7B0A}"/>
    <cellStyle name="Millares 34 2 4 2 3 2" xfId="40750" xr:uid="{1B85C18B-081E-40E2-8ABE-ADE1474BEA75}"/>
    <cellStyle name="Millares 34 2 4 2 4" xfId="25852" xr:uid="{614B31A2-E8D6-4776-A5D9-CE33F3127AD1}"/>
    <cellStyle name="Millares 34 2 4 2 5" xfId="47355" xr:uid="{CB2008D0-5DB2-4ED2-B189-DF92B2CB6D80}"/>
    <cellStyle name="Millares 34 2 4 2 6" xfId="53959" xr:uid="{4C040A2C-C9B2-4CDD-9B16-C5DC7FC76EC8}"/>
    <cellStyle name="Millares 34 2 4 3" xfId="6485" xr:uid="{C7B60C75-8E22-4C2C-8BAE-35AE669C6E0D}"/>
    <cellStyle name="Millares 34 2 4 3 2" xfId="14751" xr:uid="{76EE1A38-E5C1-4B53-B7D2-F844AEFAB98F}"/>
    <cellStyle name="Millares 34 2 4 3 2 2" xfId="36254" xr:uid="{D94D7A4C-D42D-4EEE-B1D7-F4FEA165B249}"/>
    <cellStyle name="Millares 34 2 4 3 3" xfId="21386" xr:uid="{A03EB5F4-5693-47BE-95FA-339943C930A2}"/>
    <cellStyle name="Millares 34 2 4 3 3 2" xfId="42889" xr:uid="{ACF81C93-71D1-4BC1-BE69-41031B056ADF}"/>
    <cellStyle name="Millares 34 2 4 3 4" xfId="27991" xr:uid="{DF0F6FF8-1511-4333-AD7C-9CAC19283D4D}"/>
    <cellStyle name="Millares 34 2 4 3 5" xfId="49494" xr:uid="{1BE3E855-FF72-45AD-8D62-EF30001443CC}"/>
    <cellStyle name="Millares 34 2 4 3 6" xfId="56098" xr:uid="{95A84F55-B2F7-4DDD-8CBC-3E4EC2DA1B66}"/>
    <cellStyle name="Millares 34 2 4 4" xfId="8126" xr:uid="{557E6951-5DC4-460E-8F14-F8EBC24C4583}"/>
    <cellStyle name="Millares 34 2 4 4 2" xfId="29629" xr:uid="{B57796BD-32D1-4ADC-A97B-E959C59C98EF}"/>
    <cellStyle name="Millares 34 2 4 5" xfId="9783" xr:uid="{5D89528F-5981-4D9A-8B14-366A7480AC13}"/>
    <cellStyle name="Millares 34 2 4 5 2" xfId="31286" xr:uid="{A6257365-63E3-4353-B32D-FC5ABCEF5604}"/>
    <cellStyle name="Millares 34 2 4 6" xfId="16418" xr:uid="{FC728DAD-5FD2-4AD1-9826-0AD1B3145CB4}"/>
    <cellStyle name="Millares 34 2 4 6 2" xfId="37921" xr:uid="{53C082D9-3633-4246-8328-B27F361150F6}"/>
    <cellStyle name="Millares 34 2 4 7" xfId="23023" xr:uid="{F96E6E56-D1C4-434B-90FF-3CA39B6A322D}"/>
    <cellStyle name="Millares 34 2 4 8" xfId="44526" xr:uid="{DBB16D68-66D1-4BE4-89F1-1D98070B7705}"/>
    <cellStyle name="Millares 34 2 4 9" xfId="51130" xr:uid="{3079D921-1403-4E71-A80B-B018666A48EF}"/>
    <cellStyle name="Millares 34 2 5" xfId="2204" xr:uid="{C09C806C-B08D-4633-BF74-2DF07280EED5}"/>
    <cellStyle name="Millares 34 2 5 2" xfId="10470" xr:uid="{CE49D8BF-120E-475E-BFC8-D6F8AD84FAC5}"/>
    <cellStyle name="Millares 34 2 5 2 2" xfId="31973" xr:uid="{A53BF9E6-DE37-4FCA-8C24-23A35D3CCEEA}"/>
    <cellStyle name="Millares 34 2 5 3" xfId="17105" xr:uid="{E4C63039-8EFA-4846-AE45-089524188D9B}"/>
    <cellStyle name="Millares 34 2 5 3 2" xfId="38608" xr:uid="{EFD9DFCB-7BD7-44B7-9279-076A059B4937}"/>
    <cellStyle name="Millares 34 2 5 4" xfId="23710" xr:uid="{76C7F2C1-FC0B-4540-822A-441320BD201C}"/>
    <cellStyle name="Millares 34 2 5 5" xfId="45213" xr:uid="{23DEA363-99F3-4193-82F1-CE7B27260FD8}"/>
    <cellStyle name="Millares 34 2 5 6" xfId="51817" xr:uid="{C1C85915-EC42-4300-8A5C-49776D4615A2}"/>
    <cellStyle name="Millares 34 2 6" xfId="3001" xr:uid="{DB384541-8581-4487-ACF9-BF329D5A8C69}"/>
    <cellStyle name="Millares 34 2 6 2" xfId="11267" xr:uid="{C031F29E-77BC-42A4-977D-8CC4DE58E5EF}"/>
    <cellStyle name="Millares 34 2 6 2 2" xfId="32770" xr:uid="{E43A102F-9FED-4E09-A6B5-5FB8EB279D84}"/>
    <cellStyle name="Millares 34 2 6 3" xfId="17902" xr:uid="{6C9BB188-0888-4522-873F-E691825E6EBD}"/>
    <cellStyle name="Millares 34 2 6 3 2" xfId="39405" xr:uid="{14266F97-1F2A-46CF-889B-C11B0FF08CFC}"/>
    <cellStyle name="Millares 34 2 6 4" xfId="24507" xr:uid="{4938A410-C7A1-4F0D-A3B5-C113671111AA}"/>
    <cellStyle name="Millares 34 2 6 5" xfId="46010" xr:uid="{DE28852D-0BAE-4563-82E2-56BA918F6C42}"/>
    <cellStyle name="Millares 34 2 6 6" xfId="52614" xr:uid="{678B9AFF-8650-49A9-ADFE-77EEFD5CAC23}"/>
    <cellStyle name="Millares 34 2 7" xfId="3400" xr:uid="{EEB83232-D615-4171-BB67-BBF5537074C7}"/>
    <cellStyle name="Millares 34 2 7 2" xfId="11666" xr:uid="{009E03EA-84E3-41EE-A9AB-10907EF19F27}"/>
    <cellStyle name="Millares 34 2 7 2 2" xfId="33169" xr:uid="{32F0C2B2-34EB-482A-9768-25821113C9E8}"/>
    <cellStyle name="Millares 34 2 7 3" xfId="18301" xr:uid="{14961898-EAD3-4A7D-9488-0E77FA2E1266}"/>
    <cellStyle name="Millares 34 2 7 3 2" xfId="39804" xr:uid="{77F133BD-7C29-42D1-92CF-AA1C09678FD8}"/>
    <cellStyle name="Millares 34 2 7 4" xfId="24906" xr:uid="{B1926F7B-E9E2-4109-9D15-09B9B025978C}"/>
    <cellStyle name="Millares 34 2 7 5" xfId="46409" xr:uid="{6FC7329D-BC4C-4A62-A811-150AD72C8D3E}"/>
    <cellStyle name="Millares 34 2 7 6" xfId="53013" xr:uid="{679D90EA-874A-4870-A566-DCE853F4CABF}"/>
    <cellStyle name="Millares 34 2 8" xfId="5145" xr:uid="{CA3B7177-8B88-4544-BAE5-FC531B0EAC4E}"/>
    <cellStyle name="Millares 34 2 8 2" xfId="13411" xr:uid="{06B0CBD5-68C0-4CD2-8C6F-865C628CCC14}"/>
    <cellStyle name="Millares 34 2 8 2 2" xfId="34914" xr:uid="{407FD516-2553-48A7-B8EE-48261213CA07}"/>
    <cellStyle name="Millares 34 2 8 3" xfId="20046" xr:uid="{7A871C04-A102-49C9-A48E-9007F3B93F41}"/>
    <cellStyle name="Millares 34 2 8 3 2" xfId="41549" xr:uid="{D489BCF8-1ED4-400C-A971-22B77FC7C2BF}"/>
    <cellStyle name="Millares 34 2 8 4" xfId="26651" xr:uid="{BB5A32A0-81F7-4552-8E3A-32BA1099AF0C}"/>
    <cellStyle name="Millares 34 2 8 5" xfId="48154" xr:uid="{A42470AD-A488-4EBC-A140-DC766D3FBBA9}"/>
    <cellStyle name="Millares 34 2 8 6" xfId="54758" xr:uid="{CD3F54F5-E1BD-46EF-AAF5-82EF5FD9567C}"/>
    <cellStyle name="Millares 34 2 9" xfId="5539" xr:uid="{ADDE63FA-9233-4D77-A2DF-529079805415}"/>
    <cellStyle name="Millares 34 2 9 2" xfId="13805" xr:uid="{932F7919-CF5D-4A33-AA2C-B5AA3C9687B3}"/>
    <cellStyle name="Millares 34 2 9 2 2" xfId="35308" xr:uid="{34D17E49-E05B-48A7-A14B-F9AB81BADE7E}"/>
    <cellStyle name="Millares 34 2 9 3" xfId="20440" xr:uid="{A8588410-8C5E-4A1A-8817-4C01B972504F}"/>
    <cellStyle name="Millares 34 2 9 3 2" xfId="41943" xr:uid="{54812749-2734-46BC-A23B-5FC99511B6DB}"/>
    <cellStyle name="Millares 34 2 9 4" xfId="27045" xr:uid="{F79B29A7-B02B-4E25-BCBC-319A65F18BE9}"/>
    <cellStyle name="Millares 34 2 9 5" xfId="48548" xr:uid="{C929EB19-08D4-4F0D-9C4C-6C5BC6233F92}"/>
    <cellStyle name="Millares 34 2 9 6" xfId="55152" xr:uid="{7AB015A7-D3F1-404D-956A-5BAD6CF5E301}"/>
    <cellStyle name="Millares 34 3" xfId="723" xr:uid="{618C2919-22C0-4DF8-9955-25D7E27AC629}"/>
    <cellStyle name="Millares 34 3 10" xfId="15624" xr:uid="{0C2D0181-9188-46CB-98AA-90BDF8FCCEB0}"/>
    <cellStyle name="Millares 34 3 10 2" xfId="37127" xr:uid="{D5A60DC4-5E70-4E45-A239-017DA8B7B54C}"/>
    <cellStyle name="Millares 34 3 11" xfId="22229" xr:uid="{E18C1AC5-047E-449F-B045-8A7C1B4F4B1F}"/>
    <cellStyle name="Millares 34 3 12" xfId="43732" xr:uid="{CAF7A315-755A-42DE-A5CD-24899E4B4092}"/>
    <cellStyle name="Millares 34 3 13" xfId="50336" xr:uid="{977E44F9-228D-4540-AD63-9AD1E9029E7F}"/>
    <cellStyle name="Millares 34 3 2" xfId="1669" xr:uid="{860BFB85-3107-49AC-97F9-A34A7914A044}"/>
    <cellStyle name="Millares 34 3 2 2" xfId="4498" xr:uid="{95E2794F-59EC-47B5-8491-18D0E4C48C7C}"/>
    <cellStyle name="Millares 34 3 2 2 2" xfId="12764" xr:uid="{3F14BEE6-F7E2-43C3-99D1-A26BEF4EFBC6}"/>
    <cellStyle name="Millares 34 3 2 2 2 2" xfId="34267" xr:uid="{1BFBCC17-FD43-4C58-9060-F724D0C142DE}"/>
    <cellStyle name="Millares 34 3 2 2 3" xfId="19399" xr:uid="{C8A95ACF-93F0-4CD7-B047-2EA68C9585B7}"/>
    <cellStyle name="Millares 34 3 2 2 3 2" xfId="40902" xr:uid="{1A183B27-EB1F-4314-9DC0-9818828E5490}"/>
    <cellStyle name="Millares 34 3 2 2 4" xfId="26004" xr:uid="{A2FA35CB-9540-4132-8AC2-DD4BD3D19E1A}"/>
    <cellStyle name="Millares 34 3 2 2 5" xfId="47507" xr:uid="{F9BDEAF5-4E06-4F7E-A460-8FBFCCAA5D89}"/>
    <cellStyle name="Millares 34 3 2 2 6" xfId="54111" xr:uid="{77CEBAC9-1E8C-4E56-AF16-1BDB6D3655D1}"/>
    <cellStyle name="Millares 34 3 2 3" xfId="6637" xr:uid="{0DBEF4A3-84FD-44F3-8246-5C56BE1FC9A1}"/>
    <cellStyle name="Millares 34 3 2 3 2" xfId="14903" xr:uid="{2E508BD5-2835-456A-903B-049172468F66}"/>
    <cellStyle name="Millares 34 3 2 3 2 2" xfId="36406" xr:uid="{6AA9D763-995F-474E-A30E-BEF1D26EE848}"/>
    <cellStyle name="Millares 34 3 2 3 3" xfId="21538" xr:uid="{BEF00A6E-8693-4205-91BF-ABF2896217B5}"/>
    <cellStyle name="Millares 34 3 2 3 3 2" xfId="43041" xr:uid="{A8EF3525-15FA-481E-9F0A-E5D332FE59E3}"/>
    <cellStyle name="Millares 34 3 2 3 4" xfId="28143" xr:uid="{9F975124-BFA0-4179-A71D-331B040E639E}"/>
    <cellStyle name="Millares 34 3 2 3 5" xfId="49646" xr:uid="{3E24FC77-3FF8-474D-9A56-6B93BD109092}"/>
    <cellStyle name="Millares 34 3 2 3 6" xfId="56250" xr:uid="{9BB7C966-2C48-4B64-9043-7A7D9C1FE901}"/>
    <cellStyle name="Millares 34 3 2 4" xfId="8278" xr:uid="{1B9AB89E-F8DA-4DF3-83C2-CD4DE3CAD642}"/>
    <cellStyle name="Millares 34 3 2 4 2" xfId="29781" xr:uid="{413349AA-C807-4EB9-89BA-AD3EDEDCE58B}"/>
    <cellStyle name="Millares 34 3 2 5" xfId="9935" xr:uid="{1BE18015-6723-4AA6-9B38-28800AE9672A}"/>
    <cellStyle name="Millares 34 3 2 5 2" xfId="31438" xr:uid="{99A2A05B-BABE-41B8-8BC1-384AB6CF0953}"/>
    <cellStyle name="Millares 34 3 2 6" xfId="16570" xr:uid="{4224D135-0FD2-4509-AB26-8FE8AAA8EE36}"/>
    <cellStyle name="Millares 34 3 2 6 2" xfId="38073" xr:uid="{E39D4E32-1335-45AF-8F9C-5DE91A5718D6}"/>
    <cellStyle name="Millares 34 3 2 7" xfId="23175" xr:uid="{825FBB8B-EF08-44F2-821B-9E7B7D382938}"/>
    <cellStyle name="Millares 34 3 2 8" xfId="44678" xr:uid="{5E6B6BA2-B189-46EB-BA53-577514A1E4C9}"/>
    <cellStyle name="Millares 34 3 2 9" xfId="51282" xr:uid="{7C0EABC7-EF61-4EEB-9DC9-EA17F39DBC3A}"/>
    <cellStyle name="Millares 34 3 3" xfId="2356" xr:uid="{6CDA9A46-C741-49E4-AC96-1A77EAE2D1FF}"/>
    <cellStyle name="Millares 34 3 3 2" xfId="10622" xr:uid="{BA8CFCEC-E927-4EFB-9B9B-722E00BED775}"/>
    <cellStyle name="Millares 34 3 3 2 2" xfId="32125" xr:uid="{6BAD16C2-078E-4B1D-9204-DAA9175F88E6}"/>
    <cellStyle name="Millares 34 3 3 3" xfId="17257" xr:uid="{DA42DC0E-3C10-4326-B86C-F1E2E29461C3}"/>
    <cellStyle name="Millares 34 3 3 3 2" xfId="38760" xr:uid="{9027E5C5-4CFC-4D36-93CD-C3AAA8442BD5}"/>
    <cellStyle name="Millares 34 3 3 4" xfId="23862" xr:uid="{47AF3775-ED9E-49F7-90D5-DE3796D6E55F}"/>
    <cellStyle name="Millares 34 3 3 5" xfId="45365" xr:uid="{EFB0DDC9-8C18-45AA-9E3E-6FFAF2DFDC38}"/>
    <cellStyle name="Millares 34 3 3 6" xfId="51969" xr:uid="{1B209A3D-EC0C-4CA0-A86E-E482C7F568FB}"/>
    <cellStyle name="Millares 34 3 4" xfId="2873" xr:uid="{C681CE02-30DB-426F-AC31-39B425DEB9F9}"/>
    <cellStyle name="Millares 34 3 4 2" xfId="11139" xr:uid="{48B2F6DD-6C11-43F4-9AEA-F48B81BA70D0}"/>
    <cellStyle name="Millares 34 3 4 2 2" xfId="32642" xr:uid="{EFED10D1-AFD7-4AFE-85C0-5FCC7356CD92}"/>
    <cellStyle name="Millares 34 3 4 3" xfId="17774" xr:uid="{FCFCA8FE-3363-4002-93A3-EA7435CB63BF}"/>
    <cellStyle name="Millares 34 3 4 3 2" xfId="39277" xr:uid="{7EE6CBA8-45ED-44F0-923E-401E44F3429C}"/>
    <cellStyle name="Millares 34 3 4 4" xfId="24379" xr:uid="{4B543DDD-C108-410C-ACCB-8134626A953D}"/>
    <cellStyle name="Millares 34 3 4 5" xfId="45882" xr:uid="{5C2B267C-65A8-4962-90CB-7BCF85CF1D4D}"/>
    <cellStyle name="Millares 34 3 4 6" xfId="52486" xr:uid="{7DB3BADC-89C4-41B2-A23B-921962469E74}"/>
    <cellStyle name="Millares 34 3 5" xfId="3552" xr:uid="{B2D67856-192B-471A-899F-2656E90D46C5}"/>
    <cellStyle name="Millares 34 3 5 2" xfId="11818" xr:uid="{0371DC16-8820-47EF-BF1B-8DAEDAFC8F0A}"/>
    <cellStyle name="Millares 34 3 5 2 2" xfId="33321" xr:uid="{10E84D52-D40F-432D-9215-322A1F88EC01}"/>
    <cellStyle name="Millares 34 3 5 3" xfId="18453" xr:uid="{BA0FC03A-A5B0-40E9-998D-CE902CAB58E6}"/>
    <cellStyle name="Millares 34 3 5 3 2" xfId="39956" xr:uid="{28CF8529-8981-486D-B438-2FF2E59AF12F}"/>
    <cellStyle name="Millares 34 3 5 4" xfId="25058" xr:uid="{E6D7BE0C-62A3-4968-9E15-D7289C2D74A4}"/>
    <cellStyle name="Millares 34 3 5 5" xfId="46561" xr:uid="{5564EE61-D1DC-4CF4-B33A-156DEFD66763}"/>
    <cellStyle name="Millares 34 3 5 6" xfId="53165" xr:uid="{B2601063-B9AC-448C-BD72-BAE99D96320B}"/>
    <cellStyle name="Millares 34 3 6" xfId="5017" xr:uid="{D8CB65C9-DCB0-4A4E-8FEE-7C4BE7BCCBC8}"/>
    <cellStyle name="Millares 34 3 6 2" xfId="13283" xr:uid="{7C3CD804-FA55-4F8B-A47D-B9653B9EEEC0}"/>
    <cellStyle name="Millares 34 3 6 2 2" xfId="34786" xr:uid="{C45C9C9F-8FA4-499A-BD03-4CBBB5B9C371}"/>
    <cellStyle name="Millares 34 3 6 3" xfId="19918" xr:uid="{FB4C7A80-0C43-4EA6-97F1-36C1B2ADBD09}"/>
    <cellStyle name="Millares 34 3 6 3 2" xfId="41421" xr:uid="{8C477933-8EA1-4CDF-A312-8479DC65366D}"/>
    <cellStyle name="Millares 34 3 6 4" xfId="26523" xr:uid="{CE1DBDBA-1906-4C70-B7BA-EE389E114468}"/>
    <cellStyle name="Millares 34 3 6 5" xfId="48026" xr:uid="{95532F41-AA55-45A7-98C3-B9BF9799C4BF}"/>
    <cellStyle name="Millares 34 3 6 6" xfId="54630" xr:uid="{19688774-D486-48F2-94F1-44B07398F5CD}"/>
    <cellStyle name="Millares 34 3 7" xfId="5691" xr:uid="{33DF09DB-3E46-42C3-806B-DD1FAEE0F8CF}"/>
    <cellStyle name="Millares 34 3 7 2" xfId="13957" xr:uid="{3B87513F-6264-4DB4-9E58-CA005224A5A9}"/>
    <cellStyle name="Millares 34 3 7 2 2" xfId="35460" xr:uid="{86AD5FA6-0C97-44BC-B32E-3BB9B8B1CC36}"/>
    <cellStyle name="Millares 34 3 7 3" xfId="20592" xr:uid="{E70654D9-0415-4FAA-AAEC-F628FA764EF6}"/>
    <cellStyle name="Millares 34 3 7 3 2" xfId="42095" xr:uid="{EBFFE73C-A98D-450B-BCB1-893C20838195}"/>
    <cellStyle name="Millares 34 3 7 4" xfId="27197" xr:uid="{CC0E79B7-D994-4A9A-BE8B-056BB2FD7C27}"/>
    <cellStyle name="Millares 34 3 7 5" xfId="48700" xr:uid="{82E61EBA-3CE1-409F-95AB-16EC8483345D}"/>
    <cellStyle name="Millares 34 3 7 6" xfId="55304" xr:uid="{1C125ADC-202D-4F57-AA3E-D65A85847435}"/>
    <cellStyle name="Millares 34 3 8" xfId="7332" xr:uid="{70039C79-F281-422D-8561-1BF8A7C854BC}"/>
    <cellStyle name="Millares 34 3 8 2" xfId="28835" xr:uid="{495E3033-60C5-45C6-A4A2-6576E4AE4D79}"/>
    <cellStyle name="Millares 34 3 9" xfId="8989" xr:uid="{EAC1C39F-4E8E-4EBC-AD70-6FAF38C2B283}"/>
    <cellStyle name="Millares 34 3 9 2" xfId="30492" xr:uid="{805CEE4E-305F-4CE2-980C-F27740B8F478}"/>
    <cellStyle name="Millares 34 4" xfId="993" xr:uid="{9FA6F20D-FD69-4176-BA4D-D2FAFD36117A}"/>
    <cellStyle name="Millares 34 4 2" xfId="3822" xr:uid="{D2D2897A-110B-4971-8B72-4436BE1EBD48}"/>
    <cellStyle name="Millares 34 4 2 2" xfId="12088" xr:uid="{0E40495B-C369-4E60-AAF0-69E53553D2EE}"/>
    <cellStyle name="Millares 34 4 2 2 2" xfId="33591" xr:uid="{1E6F11C5-38C5-4DEA-B667-76B049042A61}"/>
    <cellStyle name="Millares 34 4 2 3" xfId="18723" xr:uid="{36E978CE-B771-43A5-B199-C610102E2EB0}"/>
    <cellStyle name="Millares 34 4 2 3 2" xfId="40226" xr:uid="{34205F29-7665-425D-B98C-936DD316AF0D}"/>
    <cellStyle name="Millares 34 4 2 4" xfId="25328" xr:uid="{8468CDF3-7DE4-470A-901A-359FC0E2AFA3}"/>
    <cellStyle name="Millares 34 4 2 5" xfId="46831" xr:uid="{27CFD5C9-2523-4706-B993-B94FC595B1A1}"/>
    <cellStyle name="Millares 34 4 2 6" xfId="53435" xr:uid="{9FD46828-3869-44CF-9F7F-3674B633C74C}"/>
    <cellStyle name="Millares 34 4 3" xfId="5961" xr:uid="{9AAAB1C5-81AB-4B3D-B226-F64C89E8FF9F}"/>
    <cellStyle name="Millares 34 4 3 2" xfId="14227" xr:uid="{2F893C0A-DDA4-4D67-A166-733D65D2541F}"/>
    <cellStyle name="Millares 34 4 3 2 2" xfId="35730" xr:uid="{C46626CE-228C-4619-92CD-6F74A2E93D67}"/>
    <cellStyle name="Millares 34 4 3 3" xfId="20862" xr:uid="{1291AFC1-9338-4B13-A5FB-D556F3FBB671}"/>
    <cellStyle name="Millares 34 4 3 3 2" xfId="42365" xr:uid="{EE49AE6D-4D24-4479-B5D6-C7206AC5450D}"/>
    <cellStyle name="Millares 34 4 3 4" xfId="27467" xr:uid="{3E4072F2-73B9-4A2A-927B-A7367FB4E380}"/>
    <cellStyle name="Millares 34 4 3 5" xfId="48970" xr:uid="{5DE4C1E9-B69C-4F01-8377-A4394C9BD62B}"/>
    <cellStyle name="Millares 34 4 3 6" xfId="55574" xr:uid="{AF4F7BB1-ED6F-46C2-A8C4-A05B8A719EC1}"/>
    <cellStyle name="Millares 34 4 4" xfId="7602" xr:uid="{85D4BC7C-E49C-4337-96BC-EFD8A77DDBE5}"/>
    <cellStyle name="Millares 34 4 4 2" xfId="29105" xr:uid="{DC2671EB-CD9F-4DE6-93F5-2F36A0E54022}"/>
    <cellStyle name="Millares 34 4 5" xfId="9259" xr:uid="{FFC96B65-DED8-4D22-9BF9-F5B093D9A5B1}"/>
    <cellStyle name="Millares 34 4 5 2" xfId="30762" xr:uid="{DF0B5CEB-535C-4643-9E8A-1809F7C81F79}"/>
    <cellStyle name="Millares 34 4 6" xfId="15894" xr:uid="{E51192AB-3344-4FC5-BD67-01F57A82E349}"/>
    <cellStyle name="Millares 34 4 6 2" xfId="37397" xr:uid="{7BC819D8-7598-4A71-9A4E-4AC969F14187}"/>
    <cellStyle name="Millares 34 4 7" xfId="22499" xr:uid="{248590C2-211B-4131-877C-B9D98C74AE92}"/>
    <cellStyle name="Millares 34 4 8" xfId="44002" xr:uid="{7A6857D0-0880-40DB-AD26-741AF4FD82DE}"/>
    <cellStyle name="Millares 34 4 9" xfId="50606" xr:uid="{F4C67A5A-B920-4245-BC9D-429359DAF9C1}"/>
    <cellStyle name="Millares 34 5" xfId="1389" xr:uid="{4CCB9D62-AE36-4DF7-8B22-6CCDE6E05B55}"/>
    <cellStyle name="Millares 34 5 2" xfId="4218" xr:uid="{A11F4E2B-E61D-43BE-81FE-1D7FFBAB9DFF}"/>
    <cellStyle name="Millares 34 5 2 2" xfId="12484" xr:uid="{EDAFF153-3591-4612-B472-306C731CB58E}"/>
    <cellStyle name="Millares 34 5 2 2 2" xfId="33987" xr:uid="{8A244826-2B7C-4E6D-8A36-9361624B7763}"/>
    <cellStyle name="Millares 34 5 2 3" xfId="19119" xr:uid="{E380EAFC-F14E-494F-BFD7-D0CCE5AC2EB0}"/>
    <cellStyle name="Millares 34 5 2 3 2" xfId="40622" xr:uid="{3B0BC29A-859E-4CD3-90F4-41542A4F4802}"/>
    <cellStyle name="Millares 34 5 2 4" xfId="25724" xr:uid="{A6FEF1DD-8325-4B33-9B36-C95E68FD731E}"/>
    <cellStyle name="Millares 34 5 2 5" xfId="47227" xr:uid="{9156D705-0865-4E69-BBC7-4F8F27305658}"/>
    <cellStyle name="Millares 34 5 2 6" xfId="53831" xr:uid="{8E4E9ADA-226D-4FD3-86EA-8827EEEE03C3}"/>
    <cellStyle name="Millares 34 5 3" xfId="6357" xr:uid="{026E1A97-C68F-42CB-9770-493AE7A29B28}"/>
    <cellStyle name="Millares 34 5 3 2" xfId="14623" xr:uid="{133280FA-B82E-4364-B909-480FF5B1500B}"/>
    <cellStyle name="Millares 34 5 3 2 2" xfId="36126" xr:uid="{8E8ECA1B-B654-434F-BBB7-026B40A0CE0A}"/>
    <cellStyle name="Millares 34 5 3 3" xfId="21258" xr:uid="{E4DCC51C-1C94-4F6A-9A39-A8A6ABE7DC56}"/>
    <cellStyle name="Millares 34 5 3 3 2" xfId="42761" xr:uid="{E259B48B-ABC8-412C-B1D6-1AE5AECCBEFC}"/>
    <cellStyle name="Millares 34 5 3 4" xfId="27863" xr:uid="{8FA02A79-14EF-4687-95EA-73ECECE5442C}"/>
    <cellStyle name="Millares 34 5 3 5" xfId="49366" xr:uid="{3451A794-05E8-4AEF-922F-C68EF5566F93}"/>
    <cellStyle name="Millares 34 5 3 6" xfId="55970" xr:uid="{44CBC0A8-667F-4140-971B-38495896D934}"/>
    <cellStyle name="Millares 34 5 4" xfId="7998" xr:uid="{DB00E9FF-CF6A-4045-8042-026AAFEE0C44}"/>
    <cellStyle name="Millares 34 5 4 2" xfId="29501" xr:uid="{40977CD4-283B-40D9-9BF7-13049C49DB5D}"/>
    <cellStyle name="Millares 34 5 5" xfId="9655" xr:uid="{90F3653C-9C4F-4F34-AB3B-1E1F150E622D}"/>
    <cellStyle name="Millares 34 5 5 2" xfId="31158" xr:uid="{308C94E6-9F67-42CE-BE5C-A788AF766B4E}"/>
    <cellStyle name="Millares 34 5 6" xfId="16290" xr:uid="{A2A7FF22-C6F6-4E28-B317-2DA9916DA2D2}"/>
    <cellStyle name="Millares 34 5 6 2" xfId="37793" xr:uid="{2938C8EA-1EAF-4B2A-8451-BF52E37814F6}"/>
    <cellStyle name="Millares 34 5 7" xfId="22895" xr:uid="{59BACD28-F0F4-47FF-86F2-09AC3ECD66C7}"/>
    <cellStyle name="Millares 34 5 8" xfId="44398" xr:uid="{07907866-AA0D-4E85-908C-6596216B9DD0}"/>
    <cellStyle name="Millares 34 5 9" xfId="51002" xr:uid="{17190CAE-4E34-4188-BF35-E529D77A7A57}"/>
    <cellStyle name="Millares 34 6" xfId="2076" xr:uid="{CECA5D55-B284-41CB-98E1-D8C1675AEC53}"/>
    <cellStyle name="Millares 34 6 2" xfId="10342" xr:uid="{1E66547B-8DD8-4673-B1F9-AB65C05E61E8}"/>
    <cellStyle name="Millares 34 6 2 2" xfId="31845" xr:uid="{74703F0B-8951-46B0-A262-7187DD732BBA}"/>
    <cellStyle name="Millares 34 6 3" xfId="16977" xr:uid="{D8D1C5D0-380B-4102-82D1-F85A1ADC3E03}"/>
    <cellStyle name="Millares 34 6 3 2" xfId="38480" xr:uid="{ECDDA8A8-6B73-4E98-ACF2-7895DF1BE01C}"/>
    <cellStyle name="Millares 34 6 4" xfId="23582" xr:uid="{B4E13093-2A15-4347-ACD7-0F76137517DB}"/>
    <cellStyle name="Millares 34 6 5" xfId="45085" xr:uid="{F6411A6C-0711-4C1F-8C23-7ADFAF3BC332}"/>
    <cellStyle name="Millares 34 6 6" xfId="51689" xr:uid="{2FAE5311-5733-4BC5-838E-9AFA0409724A}"/>
    <cellStyle name="Millares 34 7" xfId="2749" xr:uid="{878881AB-2628-482E-AD5D-B1366F3834F6}"/>
    <cellStyle name="Millares 34 7 2" xfId="11015" xr:uid="{9E81B513-0C9D-4555-8950-057D2BE957F6}"/>
    <cellStyle name="Millares 34 7 2 2" xfId="32518" xr:uid="{8D5E2EA9-5ACB-4F57-BE8E-48743B5AE7C9}"/>
    <cellStyle name="Millares 34 7 3" xfId="17650" xr:uid="{36E53606-683E-4476-976B-2667B1AFFE6D}"/>
    <cellStyle name="Millares 34 7 3 2" xfId="39153" xr:uid="{1C9B14F0-E6F8-4A36-AFDA-40D2D8D8D5FF}"/>
    <cellStyle name="Millares 34 7 4" xfId="24255" xr:uid="{91F72A05-1D20-42AA-AAA3-F15A074CE8E4}"/>
    <cellStyle name="Millares 34 7 5" xfId="45758" xr:uid="{DB525FEE-E26B-44B9-88C5-4F2ECBDC503C}"/>
    <cellStyle name="Millares 34 7 6" xfId="52362" xr:uid="{62B249C0-3B8C-43EA-8ACE-AB82EBABD31E}"/>
    <cellStyle name="Millares 34 8" xfId="3272" xr:uid="{DC8239A3-2FC0-4572-8231-622EA7292C44}"/>
    <cellStyle name="Millares 34 8 2" xfId="11538" xr:uid="{C3DC4BB0-DD10-4551-89DC-D51214941B95}"/>
    <cellStyle name="Millares 34 8 2 2" xfId="33041" xr:uid="{D13D50D8-C7B3-4295-A994-5C72878486F2}"/>
    <cellStyle name="Millares 34 8 3" xfId="18173" xr:uid="{36CFADFE-3787-47B4-AFE6-D51E70582328}"/>
    <cellStyle name="Millares 34 8 3 2" xfId="39676" xr:uid="{87CD3CD2-E245-4AF2-863B-573D418F4BFF}"/>
    <cellStyle name="Millares 34 8 4" xfId="24778" xr:uid="{D2763AB3-3CC4-4424-8773-AC7FD26869ED}"/>
    <cellStyle name="Millares 34 8 5" xfId="46281" xr:uid="{0C4E08BA-73AA-4FF3-B217-D13DF87C2ADF}"/>
    <cellStyle name="Millares 34 8 6" xfId="52885" xr:uid="{DE66543E-C025-4F2E-993B-F0100D87B829}"/>
    <cellStyle name="Millares 34 9" xfId="4893" xr:uid="{3297F4D6-B582-4F40-B92F-9A2EEE4881C7}"/>
    <cellStyle name="Millares 34 9 2" xfId="13159" xr:uid="{7A87D60C-E1F9-46AD-95B0-DB696FF7F163}"/>
    <cellStyle name="Millares 34 9 2 2" xfId="34662" xr:uid="{941DEE85-259B-4F89-A677-4CF74A85CC5C}"/>
    <cellStyle name="Millares 34 9 3" xfId="19794" xr:uid="{64ABAB4A-925E-4118-8945-444381258265}"/>
    <cellStyle name="Millares 34 9 3 2" xfId="41297" xr:uid="{2399E9E8-F1BC-4B09-94BC-F9CAE7AC608D}"/>
    <cellStyle name="Millares 34 9 4" xfId="26399" xr:uid="{53D92994-9EAC-4B33-A1C1-1AB0FC271CE1}"/>
    <cellStyle name="Millares 34 9 5" xfId="47902" xr:uid="{20390CDD-EF31-46DE-9F56-4E2278B6912C}"/>
    <cellStyle name="Millares 34 9 6" xfId="54506" xr:uid="{26477742-7C9C-46D6-AE53-84AF4EC34EA1}"/>
    <cellStyle name="Millares 35" xfId="576" xr:uid="{BAB1B438-9FAB-4B02-ADE6-ABB970809785}"/>
    <cellStyle name="Millares 35 10" xfId="7187" xr:uid="{AE4CF19D-A710-4461-9084-3BA41E4632CB}"/>
    <cellStyle name="Millares 35 10 2" xfId="28690" xr:uid="{D83C0F86-A5A3-4659-86CC-EED2673339DC}"/>
    <cellStyle name="Millares 35 11" xfId="8843" xr:uid="{AF51DEAE-D077-466C-9A35-AC350882E2ED}"/>
    <cellStyle name="Millares 35 11 2" xfId="30346" xr:uid="{E1CD9186-C32F-4158-B3B3-EA7D2ADD9B91}"/>
    <cellStyle name="Millares 35 12" xfId="15479" xr:uid="{586A609E-2513-4CD9-A7BD-17AB9A22E9EE}"/>
    <cellStyle name="Millares 35 12 2" xfId="36982" xr:uid="{7F32C5C9-2269-4C7D-8130-F09199519C40}"/>
    <cellStyle name="Millares 35 13" xfId="22084" xr:uid="{A03F722F-BED3-4B4A-9374-278C2366A677}"/>
    <cellStyle name="Millares 35 14" xfId="43587" xr:uid="{5D598227-8A82-41FC-A982-DC46E778D2D6}"/>
    <cellStyle name="Millares 35 15" xfId="50191" xr:uid="{43F358D2-55BC-4FD5-910C-1BB59779DA54}"/>
    <cellStyle name="Millares 35 2" xfId="858" xr:uid="{5E1B0363-BA3C-43C4-9BD0-26C123B8401C}"/>
    <cellStyle name="Millares 35 2 10" xfId="43867" xr:uid="{608F9A40-A14C-4F61-8C58-5A76CAA5713F}"/>
    <cellStyle name="Millares 35 2 11" xfId="50471" xr:uid="{82A1D022-0267-4AF4-A16A-E36668E22D5E}"/>
    <cellStyle name="Millares 35 2 2" xfId="1804" xr:uid="{406DD2AE-1268-4408-AA48-A8C2BC4C9860}"/>
    <cellStyle name="Millares 35 2 2 2" xfId="4633" xr:uid="{175F3B40-3FD1-4F5D-A435-0D983DC5AB79}"/>
    <cellStyle name="Millares 35 2 2 2 2" xfId="12899" xr:uid="{4D525901-2652-41F4-9D7B-916AB29768ED}"/>
    <cellStyle name="Millares 35 2 2 2 2 2" xfId="34402" xr:uid="{15F6C9A3-A94D-447E-A831-6BC3B9FA1CA2}"/>
    <cellStyle name="Millares 35 2 2 2 3" xfId="19534" xr:uid="{8D063935-9E5F-4B19-9CE4-37F50FE236AC}"/>
    <cellStyle name="Millares 35 2 2 2 3 2" xfId="41037" xr:uid="{AD9B4173-FBE4-46A6-98C7-ACA7075CF426}"/>
    <cellStyle name="Millares 35 2 2 2 4" xfId="26139" xr:uid="{0E9F63D2-A1DE-4AF0-89D3-CC019F9C00A3}"/>
    <cellStyle name="Millares 35 2 2 2 5" xfId="47642" xr:uid="{084C2F8A-3459-42B8-ABCE-393453E895C8}"/>
    <cellStyle name="Millares 35 2 2 2 6" xfId="54246" xr:uid="{CD511E69-165D-4BAE-BC3C-29DED0CF1C44}"/>
    <cellStyle name="Millares 35 2 2 3" xfId="6772" xr:uid="{33828F65-D1D0-4B45-8199-CACE4CBD4D72}"/>
    <cellStyle name="Millares 35 2 2 3 2" xfId="15038" xr:uid="{0E056B8F-F0D6-4078-B510-A2E8F54AA1C6}"/>
    <cellStyle name="Millares 35 2 2 3 2 2" xfId="36541" xr:uid="{89108536-C8DD-4789-8655-A804952419AC}"/>
    <cellStyle name="Millares 35 2 2 3 3" xfId="21673" xr:uid="{F8DC1DF8-DCC4-4023-BC30-078EF028A9E8}"/>
    <cellStyle name="Millares 35 2 2 3 3 2" xfId="43176" xr:uid="{8C299E9F-E519-4253-9027-66C589B0C206}"/>
    <cellStyle name="Millares 35 2 2 3 4" xfId="28278" xr:uid="{76D3532D-17C2-448C-BB75-9BC087DF9608}"/>
    <cellStyle name="Millares 35 2 2 3 5" xfId="49781" xr:uid="{95287897-E2D9-4CD0-A33D-6447C0B8D104}"/>
    <cellStyle name="Millares 35 2 2 3 6" xfId="56385" xr:uid="{C50C3204-746A-48BE-896E-FC819638DCE1}"/>
    <cellStyle name="Millares 35 2 2 4" xfId="8413" xr:uid="{364FE1B5-889B-4648-9008-F917F8A09E29}"/>
    <cellStyle name="Millares 35 2 2 4 2" xfId="29916" xr:uid="{3F78382E-7E3F-4E6C-BC97-1E382818F4F0}"/>
    <cellStyle name="Millares 35 2 2 5" xfId="10070" xr:uid="{ACFB94B0-DF9B-4816-9460-BC575344F7C2}"/>
    <cellStyle name="Millares 35 2 2 5 2" xfId="31573" xr:uid="{C7FA2945-6780-4522-B39D-67EF8593B480}"/>
    <cellStyle name="Millares 35 2 2 6" xfId="16705" xr:uid="{281E4DD6-540E-48E4-885E-FDC2727C683E}"/>
    <cellStyle name="Millares 35 2 2 6 2" xfId="38208" xr:uid="{6D67614A-F6E5-4938-9A3B-F2EF653B74EC}"/>
    <cellStyle name="Millares 35 2 2 7" xfId="23310" xr:uid="{F511E303-9AC8-4CF2-B9C3-DCED5241BE24}"/>
    <cellStyle name="Millares 35 2 2 8" xfId="44813" xr:uid="{75D96796-6035-4DBF-98C4-957F8AE79E16}"/>
    <cellStyle name="Millares 35 2 2 9" xfId="51417" xr:uid="{2A0DAF17-F2F6-4BD9-BFDF-8EC9F9FFD139}"/>
    <cellStyle name="Millares 35 2 3" xfId="2491" xr:uid="{34A03959-57F8-4387-A724-3EBEED673707}"/>
    <cellStyle name="Millares 35 2 3 2" xfId="10757" xr:uid="{4B283FCE-0411-4AAE-8D03-38F3610A317F}"/>
    <cellStyle name="Millares 35 2 3 2 2" xfId="32260" xr:uid="{5F4E43DA-628B-496A-9428-E26BBB5FA1A9}"/>
    <cellStyle name="Millares 35 2 3 3" xfId="17392" xr:uid="{111185C6-A32E-4AB0-BB66-BF528BEE5537}"/>
    <cellStyle name="Millares 35 2 3 3 2" xfId="38895" xr:uid="{5D68A5AD-3A2F-4608-8EEC-2C09468F84A0}"/>
    <cellStyle name="Millares 35 2 3 4" xfId="23997" xr:uid="{73FEB4AB-3C20-4292-9855-B5688288AC27}"/>
    <cellStyle name="Millares 35 2 3 5" xfId="45500" xr:uid="{A45F0E89-07FD-4271-88A3-C2EA25CB4432}"/>
    <cellStyle name="Millares 35 2 3 6" xfId="52104" xr:uid="{A43C4505-CDEF-4013-8A95-50000D98DB4D}"/>
    <cellStyle name="Millares 35 2 4" xfId="3687" xr:uid="{AB31BCDC-B1A3-4EAD-A67A-F978B78FB61C}"/>
    <cellStyle name="Millares 35 2 4 2" xfId="11953" xr:uid="{5F6D25CC-C788-40B7-B59B-61DF5CFDDCBC}"/>
    <cellStyle name="Millares 35 2 4 2 2" xfId="33456" xr:uid="{4F596C75-AD0B-460A-AE66-72AB3691F721}"/>
    <cellStyle name="Millares 35 2 4 3" xfId="18588" xr:uid="{E7D35848-F574-47E1-8E20-9B6AEC742A3C}"/>
    <cellStyle name="Millares 35 2 4 3 2" xfId="40091" xr:uid="{45DEF357-C4EF-4BF9-9DC4-8E1B4F3BA6BA}"/>
    <cellStyle name="Millares 35 2 4 4" xfId="25193" xr:uid="{97A14F64-E4D7-4D2B-B380-B16FBED3E442}"/>
    <cellStyle name="Millares 35 2 4 5" xfId="46696" xr:uid="{2ECEDC8D-FB61-43E0-B58B-FF7A114446E0}"/>
    <cellStyle name="Millares 35 2 4 6" xfId="53300" xr:uid="{B85088C6-230C-429B-84E4-5259C22D0663}"/>
    <cellStyle name="Millares 35 2 5" xfId="5826" xr:uid="{21BA753C-60EF-4445-8B20-2BDF82933735}"/>
    <cellStyle name="Millares 35 2 5 2" xfId="14092" xr:uid="{E692A974-77D1-43CA-9060-354A78455907}"/>
    <cellStyle name="Millares 35 2 5 2 2" xfId="35595" xr:uid="{4BDA73F9-4BD3-47B5-9627-B72D85E382A8}"/>
    <cellStyle name="Millares 35 2 5 3" xfId="20727" xr:uid="{520BBC55-C0C0-425E-B402-D8A4D02AB839}"/>
    <cellStyle name="Millares 35 2 5 3 2" xfId="42230" xr:uid="{C15EEE45-9EF6-4995-AA1F-288A5361CA88}"/>
    <cellStyle name="Millares 35 2 5 4" xfId="27332" xr:uid="{F6C4B661-735D-481A-BD7C-B694180DDA48}"/>
    <cellStyle name="Millares 35 2 5 5" xfId="48835" xr:uid="{6C2EA11B-D274-40E4-9D43-5A528116D659}"/>
    <cellStyle name="Millares 35 2 5 6" xfId="55439" xr:uid="{FA891A7C-87F4-4CDE-BD7C-0DC3AF9FE895}"/>
    <cellStyle name="Millares 35 2 6" xfId="7467" xr:uid="{AB123C63-93A0-4D4D-ABEE-03DB22205C2B}"/>
    <cellStyle name="Millares 35 2 6 2" xfId="28970" xr:uid="{441CA164-188D-4E29-AB72-66B551EA43A4}"/>
    <cellStyle name="Millares 35 2 7" xfId="9124" xr:uid="{E17BE381-BE44-49FB-B660-9C264F0F5FD9}"/>
    <cellStyle name="Millares 35 2 7 2" xfId="30627" xr:uid="{A129282F-C067-467B-AD57-8BCA2842A1B3}"/>
    <cellStyle name="Millares 35 2 8" xfId="15759" xr:uid="{26A17059-5167-4A5D-8318-9252706FEDA3}"/>
    <cellStyle name="Millares 35 2 8 2" xfId="37262" xr:uid="{9FAA1BE1-5031-4FD1-B42A-902034350692}"/>
    <cellStyle name="Millares 35 2 9" xfId="22364" xr:uid="{C10FAF69-C4F9-418D-B50C-08BA38544C0D}"/>
    <cellStyle name="Millares 35 3" xfId="1128" xr:uid="{B44FD964-4ABF-48E6-82D9-48C58D512532}"/>
    <cellStyle name="Millares 35 3 2" xfId="3957" xr:uid="{2F5397A7-D8AA-481E-A465-EF1CB52B55F6}"/>
    <cellStyle name="Millares 35 3 2 2" xfId="12223" xr:uid="{B4A3891A-F22C-4532-92D8-06F76B98DF80}"/>
    <cellStyle name="Millares 35 3 2 2 2" xfId="33726" xr:uid="{9BBED557-F617-4E18-BEF7-ACD346773277}"/>
    <cellStyle name="Millares 35 3 2 3" xfId="18858" xr:uid="{7B08482E-0CE9-4446-A380-EBA5E38C6789}"/>
    <cellStyle name="Millares 35 3 2 3 2" xfId="40361" xr:uid="{808A5D3F-3DE1-4716-8E75-32E048EF564E}"/>
    <cellStyle name="Millares 35 3 2 4" xfId="25463" xr:uid="{B7946F09-4A42-4550-8C0E-A7092C2922F5}"/>
    <cellStyle name="Millares 35 3 2 5" xfId="46966" xr:uid="{797F9698-701F-46CB-81AD-7A0426453960}"/>
    <cellStyle name="Millares 35 3 2 6" xfId="53570" xr:uid="{4BF2E120-5720-4AAA-906C-E5EB32D70696}"/>
    <cellStyle name="Millares 35 3 3" xfId="6096" xr:uid="{B045B05A-C282-4A5E-A71A-3D4BA5A697EE}"/>
    <cellStyle name="Millares 35 3 3 2" xfId="14362" xr:uid="{6ADEE66E-00CD-469C-8415-E5CF1D9CB199}"/>
    <cellStyle name="Millares 35 3 3 2 2" xfId="35865" xr:uid="{9FD37E94-0A8F-4E6A-9230-2E93E784B502}"/>
    <cellStyle name="Millares 35 3 3 3" xfId="20997" xr:uid="{AAB6222F-F660-44B5-BA9D-C1276D38AE90}"/>
    <cellStyle name="Millares 35 3 3 3 2" xfId="42500" xr:uid="{15EC9692-D02F-439A-B8AA-66569AAE1848}"/>
    <cellStyle name="Millares 35 3 3 4" xfId="27602" xr:uid="{3BEE3538-5052-441B-963D-7E3D9187930B}"/>
    <cellStyle name="Millares 35 3 3 5" xfId="49105" xr:uid="{D0337752-26AA-44CC-9280-C52AB3F365EC}"/>
    <cellStyle name="Millares 35 3 3 6" xfId="55709" xr:uid="{6B2F4D20-8FAF-4E34-9162-456D795F74C9}"/>
    <cellStyle name="Millares 35 3 4" xfId="7737" xr:uid="{96DD9496-A01A-48CF-96FC-0262E80F86AE}"/>
    <cellStyle name="Millares 35 3 4 2" xfId="29240" xr:uid="{E9A8AB4F-39BE-45AF-A507-1471A4D2CF99}"/>
    <cellStyle name="Millares 35 3 5" xfId="9394" xr:uid="{C74298D3-267C-46D8-89F3-8B5E4B2BD023}"/>
    <cellStyle name="Millares 35 3 5 2" xfId="30897" xr:uid="{C2BBB676-01F1-457D-A8CE-637AFFDC7D40}"/>
    <cellStyle name="Millares 35 3 6" xfId="16029" xr:uid="{A969CC7F-7F1E-4C6B-BA6A-3C7AC543F976}"/>
    <cellStyle name="Millares 35 3 6 2" xfId="37532" xr:uid="{131A250B-F3F9-41FD-A429-24C9174177E0}"/>
    <cellStyle name="Millares 35 3 7" xfId="22634" xr:uid="{42E19E8A-1A71-4A3A-A2ED-0209B071E478}"/>
    <cellStyle name="Millares 35 3 8" xfId="44137" xr:uid="{15B46BE5-9D85-430F-B64D-A2C0C8CE361E}"/>
    <cellStyle name="Millares 35 3 9" xfId="50741" xr:uid="{261E2BEE-D07D-4195-8300-4CD1446BF8CD}"/>
    <cellStyle name="Millares 35 4" xfId="1524" xr:uid="{5ABD4B60-BB95-4FA0-BD44-864CBAC5664E}"/>
    <cellStyle name="Millares 35 4 2" xfId="4353" xr:uid="{91BAEAA1-0700-4261-80E2-6B60F1F8BB74}"/>
    <cellStyle name="Millares 35 4 2 2" xfId="12619" xr:uid="{34CD2DF9-78F5-4184-B341-9A2B1D3BE197}"/>
    <cellStyle name="Millares 35 4 2 2 2" xfId="34122" xr:uid="{DFA3772D-2CA1-4998-8A6F-9FE5C4D3BF79}"/>
    <cellStyle name="Millares 35 4 2 3" xfId="19254" xr:uid="{06DF4842-66D6-4310-A8D2-78D926B58996}"/>
    <cellStyle name="Millares 35 4 2 3 2" xfId="40757" xr:uid="{614A65EB-0ACE-4158-85F3-F03D1DA61DD3}"/>
    <cellStyle name="Millares 35 4 2 4" xfId="25859" xr:uid="{59398A9F-EAA8-4609-BE13-1F5D8A311AD2}"/>
    <cellStyle name="Millares 35 4 2 5" xfId="47362" xr:uid="{20566E42-7195-4291-BD50-71E586613608}"/>
    <cellStyle name="Millares 35 4 2 6" xfId="53966" xr:uid="{B51803F5-D686-45D3-9F09-7B767D8C5EB6}"/>
    <cellStyle name="Millares 35 4 3" xfId="6492" xr:uid="{B8D892F8-EF96-45D7-A291-640C5D940E76}"/>
    <cellStyle name="Millares 35 4 3 2" xfId="14758" xr:uid="{E9A8AE0C-4A2A-4965-B534-F6C807BF09E1}"/>
    <cellStyle name="Millares 35 4 3 2 2" xfId="36261" xr:uid="{297496C6-A128-4FE4-B4B1-3528D790F539}"/>
    <cellStyle name="Millares 35 4 3 3" xfId="21393" xr:uid="{7BD2AF82-55CC-4FAC-AB03-12F19990C869}"/>
    <cellStyle name="Millares 35 4 3 3 2" xfId="42896" xr:uid="{3161E65D-ADC3-4EC0-AD9E-DE126BAE516D}"/>
    <cellStyle name="Millares 35 4 3 4" xfId="27998" xr:uid="{E813861D-8A5D-487B-98A9-C164F63D0EA0}"/>
    <cellStyle name="Millares 35 4 3 5" xfId="49501" xr:uid="{0D50DCD4-39B6-4C61-A066-C0A215377889}"/>
    <cellStyle name="Millares 35 4 3 6" xfId="56105" xr:uid="{EB1A4791-5792-4F6F-AD8B-9A93AF0453D6}"/>
    <cellStyle name="Millares 35 4 4" xfId="8133" xr:uid="{BCB1D306-ED92-4548-9158-74FC2C75226F}"/>
    <cellStyle name="Millares 35 4 4 2" xfId="29636" xr:uid="{2150121D-DCB0-4162-8800-9B58E6E38445}"/>
    <cellStyle name="Millares 35 4 5" xfId="9790" xr:uid="{7ADB40AD-E750-40B5-A0F9-B9AE4F9D23DA}"/>
    <cellStyle name="Millares 35 4 5 2" xfId="31293" xr:uid="{D9F56901-40DC-465E-A233-0F841FCF9740}"/>
    <cellStyle name="Millares 35 4 6" xfId="16425" xr:uid="{AAEC3342-4106-47D3-A8EF-B3AFCB7FC1E4}"/>
    <cellStyle name="Millares 35 4 6 2" xfId="37928" xr:uid="{A88438AB-5A9E-4DDC-976C-6E6F74803352}"/>
    <cellStyle name="Millares 35 4 7" xfId="23030" xr:uid="{0D855911-B9FA-4CD1-915D-154C68CC4F9D}"/>
    <cellStyle name="Millares 35 4 8" xfId="44533" xr:uid="{FAB096F9-2B69-4829-9DB1-9B12EE04CF11}"/>
    <cellStyle name="Millares 35 4 9" xfId="51137" xr:uid="{07FD92CC-8FCE-4DFA-A460-8C91F9479BA5}"/>
    <cellStyle name="Millares 35 5" xfId="2211" xr:uid="{544962EE-C85F-472D-B4CB-5620DD90B05E}"/>
    <cellStyle name="Millares 35 5 2" xfId="10477" xr:uid="{E274A639-39EA-45FE-A269-4C71C6F2107F}"/>
    <cellStyle name="Millares 35 5 2 2" xfId="31980" xr:uid="{AE205007-8318-4E66-9DBE-FEE1C6B63656}"/>
    <cellStyle name="Millares 35 5 3" xfId="17112" xr:uid="{41CAD22E-6EAE-4426-9691-E487F8E4B1BA}"/>
    <cellStyle name="Millares 35 5 3 2" xfId="38615" xr:uid="{436C7137-24CE-4AD1-8DC5-C3DC83CB1A7B}"/>
    <cellStyle name="Millares 35 5 4" xfId="23717" xr:uid="{601135A0-1552-4744-B638-248EFA6FAC0A}"/>
    <cellStyle name="Millares 35 5 5" xfId="45220" xr:uid="{7B10A1C3-8D7B-478B-B244-15B1335C639E}"/>
    <cellStyle name="Millares 35 5 6" xfId="51824" xr:uid="{69F062CB-B890-457D-8E19-8F477AF3A7DF}"/>
    <cellStyle name="Millares 35 6" xfId="3008" xr:uid="{F8AE9DE4-39E5-4666-9DC9-BF234AC103AA}"/>
    <cellStyle name="Millares 35 6 2" xfId="11274" xr:uid="{77324265-D249-439D-93A9-02595B9ABB6D}"/>
    <cellStyle name="Millares 35 6 2 2" xfId="32777" xr:uid="{D178F541-AF15-4C06-A484-E79908C98FB5}"/>
    <cellStyle name="Millares 35 6 3" xfId="17909" xr:uid="{081387B4-7E51-454C-B400-51D0A0DEBA49}"/>
    <cellStyle name="Millares 35 6 3 2" xfId="39412" xr:uid="{BEBE7A4E-864D-428C-988E-E2A7500456FE}"/>
    <cellStyle name="Millares 35 6 4" xfId="24514" xr:uid="{988B52F8-72C0-409B-B9CC-61163D87F5B8}"/>
    <cellStyle name="Millares 35 6 5" xfId="46017" xr:uid="{0C79D167-C4C7-4373-A42E-C4BE40624CE8}"/>
    <cellStyle name="Millares 35 6 6" xfId="52621" xr:uid="{B9390144-C692-4B7C-A4D8-6A7B5C19E271}"/>
    <cellStyle name="Millares 35 7" xfId="3407" xr:uid="{4BCFAD69-220E-4314-B0C5-3C930F0751A3}"/>
    <cellStyle name="Millares 35 7 2" xfId="11673" xr:uid="{AFE9DEC7-EF01-423B-A053-84713F3F6BD0}"/>
    <cellStyle name="Millares 35 7 2 2" xfId="33176" xr:uid="{0413EFD3-3744-4AFA-992E-902EF813771A}"/>
    <cellStyle name="Millares 35 7 3" xfId="18308" xr:uid="{1DCC7151-17D9-4DB1-BD1A-D82D7569A4C5}"/>
    <cellStyle name="Millares 35 7 3 2" xfId="39811" xr:uid="{01226FA8-5570-4707-A3C0-525D8E201287}"/>
    <cellStyle name="Millares 35 7 4" xfId="24913" xr:uid="{CC2D39CE-D7CB-4B4E-AB62-DE5BB22CFED2}"/>
    <cellStyle name="Millares 35 7 5" xfId="46416" xr:uid="{AE3AF5B5-8729-4A10-B5E0-9CD50534EBEC}"/>
    <cellStyle name="Millares 35 7 6" xfId="53020" xr:uid="{0FD5E3F5-45F0-4B0C-9439-C02150234A83}"/>
    <cellStyle name="Millares 35 8" xfId="5152" xr:uid="{75B6A210-2683-40C1-9592-FC216FE17E86}"/>
    <cellStyle name="Millares 35 8 2" xfId="13418" xr:uid="{D8CF6196-E074-4885-B8F6-E73A58A795AE}"/>
    <cellStyle name="Millares 35 8 2 2" xfId="34921" xr:uid="{4FEE23FE-D2C2-4B5E-B4B1-32E51952D1EE}"/>
    <cellStyle name="Millares 35 8 3" xfId="20053" xr:uid="{FB1066BE-F4B9-4011-92AD-604FD72DB55A}"/>
    <cellStyle name="Millares 35 8 3 2" xfId="41556" xr:uid="{69862482-657F-48AB-8428-C4E877140E45}"/>
    <cellStyle name="Millares 35 8 4" xfId="26658" xr:uid="{44273959-C740-404E-BFE4-1181B70D5628}"/>
    <cellStyle name="Millares 35 8 5" xfId="48161" xr:uid="{F5146C45-E492-44D2-9572-7B4BCBC56996}"/>
    <cellStyle name="Millares 35 8 6" xfId="54765" xr:uid="{51CA4BCB-F787-4ABA-8F8D-5988D7AD2203}"/>
    <cellStyle name="Millares 35 9" xfId="5546" xr:uid="{216A8B69-1AA2-4654-8F0D-F2C311995D72}"/>
    <cellStyle name="Millares 35 9 2" xfId="13812" xr:uid="{55BE7E94-667F-4C16-B0D9-8FF4BC8E7400}"/>
    <cellStyle name="Millares 35 9 2 2" xfId="35315" xr:uid="{30AADEF4-4376-42EF-81B4-4A0C21C4750F}"/>
    <cellStyle name="Millares 35 9 3" xfId="20447" xr:uid="{FEC3C0DE-F262-4F74-BAC2-0933636AF527}"/>
    <cellStyle name="Millares 35 9 3 2" xfId="41950" xr:uid="{F2F0E36B-3CEB-484F-BE04-9A4262E6E281}"/>
    <cellStyle name="Millares 35 9 4" xfId="27052" xr:uid="{D3E15234-B826-43CD-826D-5D2E7A287978}"/>
    <cellStyle name="Millares 35 9 5" xfId="48555" xr:uid="{EBA16FD8-F851-4EB5-BAFA-3440F85CC0CA}"/>
    <cellStyle name="Millares 35 9 6" xfId="55159" xr:uid="{64A6749D-0454-42B0-A97A-D536BF95FB38}"/>
    <cellStyle name="Millares 36" xfId="179" xr:uid="{6A674B83-EC7C-47E7-B080-770F33853E3C}"/>
    <cellStyle name="Millares 36 10" xfId="3080" xr:uid="{C25E5F6E-2C4D-425C-B4E8-9ACAFC3920C7}"/>
    <cellStyle name="Millares 36 10 2" xfId="11346" xr:uid="{22E48FE1-0535-40B5-A6BF-1A153775041A}"/>
    <cellStyle name="Millares 36 10 2 2" xfId="32849" xr:uid="{D25476A7-2CAE-4784-91A0-A563F4C49548}"/>
    <cellStyle name="Millares 36 10 3" xfId="17981" xr:uid="{53124B8E-F43E-439C-BBD3-CC94DDC7D42E}"/>
    <cellStyle name="Millares 36 10 3 2" xfId="39484" xr:uid="{1EF4BBE0-3972-4362-B511-0A7AD0190675}"/>
    <cellStyle name="Millares 36 10 4" xfId="24586" xr:uid="{B8D5AA8B-FC92-44FB-940D-1A4F633DF7FD}"/>
    <cellStyle name="Millares 36 10 5" xfId="46089" xr:uid="{B78E5501-D356-4373-A404-5883FF99211B}"/>
    <cellStyle name="Millares 36 10 6" xfId="52693" xr:uid="{2ACA53DC-97F0-41F2-8F11-30890B75BE49}"/>
    <cellStyle name="Millares 36 11" xfId="4715" xr:uid="{BFECAB1A-64A8-4E5E-8C48-9B8E048CE214}"/>
    <cellStyle name="Millares 36 11 2" xfId="12981" xr:uid="{739CF884-F9B6-49C1-8900-57EBF9A45453}"/>
    <cellStyle name="Millares 36 11 2 2" xfId="34484" xr:uid="{75442F0C-86D0-415F-A324-4C9572FC8C7D}"/>
    <cellStyle name="Millares 36 11 3" xfId="19616" xr:uid="{F82EFB41-2FEC-46BF-B49A-3F293EDAEE4D}"/>
    <cellStyle name="Millares 36 11 3 2" xfId="41119" xr:uid="{346811A8-0FFB-41EC-8610-D9000FA2393B}"/>
    <cellStyle name="Millares 36 11 4" xfId="26221" xr:uid="{4F2959BD-8B97-49EB-BA02-66DCDA0A60F0}"/>
    <cellStyle name="Millares 36 11 5" xfId="47724" xr:uid="{B4E8F252-59E9-4F4E-BB05-C2957BE7687C}"/>
    <cellStyle name="Millares 36 11 6" xfId="54328" xr:uid="{5FB01BDE-9375-4595-84E5-9FE0A6842796}"/>
    <cellStyle name="Millares 36 12" xfId="5218" xr:uid="{C34C04A7-C814-4E5E-A019-018FC80145FD}"/>
    <cellStyle name="Millares 36 12 2" xfId="13484" xr:uid="{0DBDEDBB-E0CA-46A9-A1DD-F1A6D0F85ACB}"/>
    <cellStyle name="Millares 36 12 2 2" xfId="34987" xr:uid="{37DD0C1F-463D-4977-A54E-AD432F465260}"/>
    <cellStyle name="Millares 36 12 3" xfId="20119" xr:uid="{9C51F480-E6EC-4900-9240-5711BC226259}"/>
    <cellStyle name="Millares 36 12 3 2" xfId="41622" xr:uid="{7774E5B0-8E49-42A9-8517-E84786343C54}"/>
    <cellStyle name="Millares 36 12 4" xfId="26724" xr:uid="{DF2CAECD-2596-42CA-8016-6ED33C3B40DD}"/>
    <cellStyle name="Millares 36 12 5" xfId="48227" xr:uid="{2F7F189F-1BE8-4B50-BF52-1F97D6559B25}"/>
    <cellStyle name="Millares 36 12 6" xfId="54831" xr:uid="{C10021CF-936D-4FF5-9F1D-72B1899D5FD2}"/>
    <cellStyle name="Millares 36 13" xfId="6859" xr:uid="{BDDAAF00-40C7-469F-9B59-98D23310B56D}"/>
    <cellStyle name="Millares 36 13 2" xfId="28362" xr:uid="{BEB9148B-5A84-4B92-8A98-55F52D7B76DF}"/>
    <cellStyle name="Millares 36 14" xfId="8513" xr:uid="{4EC52284-B426-4A79-835F-2F523B607C8E}"/>
    <cellStyle name="Millares 36 14 2" xfId="30016" xr:uid="{8E93AF64-E99A-4383-9B10-C2201E3C73E6}"/>
    <cellStyle name="Millares 36 15" xfId="15152" xr:uid="{F3D4312F-6CA8-48B4-81EA-08AD05A470B3}"/>
    <cellStyle name="Millares 36 15 2" xfId="36655" xr:uid="{389B830D-31DC-4A36-AC1E-873A8B67958F}"/>
    <cellStyle name="Millares 36 16" xfId="21757" xr:uid="{7D1136AE-5FBB-49F6-B639-F0BBB2A2DFB3}"/>
    <cellStyle name="Millares 36 17" xfId="43260" xr:uid="{125F4453-1216-40FE-8892-9ECC5F48C0B8}"/>
    <cellStyle name="Millares 36 18" xfId="49864" xr:uid="{38C66D6E-8D29-4488-86ED-E708CC6258D5}"/>
    <cellStyle name="Millares 36 2" xfId="192" xr:uid="{C6CFBBC9-EEC1-4DF9-B3BB-0C0542509664}"/>
    <cellStyle name="Millares 36 3" xfId="510" xr:uid="{54B1A8D3-B349-4067-8BAC-C0B0CFB42FB0}"/>
    <cellStyle name="Millares 36 3 10" xfId="7121" xr:uid="{834B4290-A074-4C2A-B0C7-DF1BE025D0CD}"/>
    <cellStyle name="Millares 36 3 10 2" xfId="28624" xr:uid="{991E0055-FDB3-477F-A9EE-048410196A74}"/>
    <cellStyle name="Millares 36 3 11" xfId="8777" xr:uid="{53EB0525-D5B9-4067-BC7A-C4212709DAF0}"/>
    <cellStyle name="Millares 36 3 11 2" xfId="30280" xr:uid="{46A5F111-93CA-4012-A944-F2B1924ED745}"/>
    <cellStyle name="Millares 36 3 12" xfId="15413" xr:uid="{749E20D7-094C-4BEA-BAB7-2A5CA0E15AAC}"/>
    <cellStyle name="Millares 36 3 12 2" xfId="36916" xr:uid="{B3EB5ED6-8649-463D-9BB9-5AE51D32D1A2}"/>
    <cellStyle name="Millares 36 3 13" xfId="22018" xr:uid="{02C432A6-94C6-430C-B24F-DA3FF8A41940}"/>
    <cellStyle name="Millares 36 3 14" xfId="43521" xr:uid="{B58CA766-70A1-4C11-9362-93751B3F3394}"/>
    <cellStyle name="Millares 36 3 15" xfId="50125" xr:uid="{1310AA66-B07E-409A-AD74-4B78AF7B45D2}"/>
    <cellStyle name="Millares 36 3 2" xfId="792" xr:uid="{66F2211E-0FE2-44A1-9972-316C706E0FEC}"/>
    <cellStyle name="Millares 36 3 2 10" xfId="15693" xr:uid="{2CC84563-3DB6-4F12-9CB4-67D7FDA303D4}"/>
    <cellStyle name="Millares 36 3 2 10 2" xfId="37196" xr:uid="{32AF2E84-EF18-476C-AB23-6307DD8DE10F}"/>
    <cellStyle name="Millares 36 3 2 11" xfId="22298" xr:uid="{BED06621-776C-46D8-BC04-C8EB3C983756}"/>
    <cellStyle name="Millares 36 3 2 12" xfId="43801" xr:uid="{A2F9A212-00AD-4494-BFDF-7D7DA19EC08A}"/>
    <cellStyle name="Millares 36 3 2 13" xfId="50405" xr:uid="{D928E232-0692-44FB-BCBA-F3401F4B14E2}"/>
    <cellStyle name="Millares 36 3 2 2" xfId="1738" xr:uid="{5D84DA39-3076-4855-9511-D84FFF693F75}"/>
    <cellStyle name="Millares 36 3 2 2 2" xfId="4567" xr:uid="{84F85C34-2749-4C38-B1FE-F5762D85420A}"/>
    <cellStyle name="Millares 36 3 2 2 2 2" xfId="12833" xr:uid="{D4205368-6B45-4F39-B11A-68B02DC19779}"/>
    <cellStyle name="Millares 36 3 2 2 2 2 2" xfId="34336" xr:uid="{EAFAEC62-0B16-410D-9B90-CB13CA6FE770}"/>
    <cellStyle name="Millares 36 3 2 2 2 3" xfId="19468" xr:uid="{36328947-0CBC-4E37-B600-0471812714EA}"/>
    <cellStyle name="Millares 36 3 2 2 2 3 2" xfId="40971" xr:uid="{EAC2A15E-710E-4928-8828-83CED133E618}"/>
    <cellStyle name="Millares 36 3 2 2 2 4" xfId="26073" xr:uid="{190A352B-D1C0-49AD-8B2C-854B2CF1C7A4}"/>
    <cellStyle name="Millares 36 3 2 2 2 5" xfId="47576" xr:uid="{A31F221E-FA6A-442A-B49C-57F1813280A8}"/>
    <cellStyle name="Millares 36 3 2 2 2 6" xfId="54180" xr:uid="{C4EFC398-E94C-4BFC-8090-675CC64C3B98}"/>
    <cellStyle name="Millares 36 3 2 2 3" xfId="6706" xr:uid="{47D8FDC5-C0DD-458E-90CB-40724E2E82E6}"/>
    <cellStyle name="Millares 36 3 2 2 3 2" xfId="14972" xr:uid="{CDDB7283-D089-4830-95DE-AAF5749EA7E8}"/>
    <cellStyle name="Millares 36 3 2 2 3 2 2" xfId="36475" xr:uid="{5669E0EA-3206-45E2-9D58-3D7C6C343100}"/>
    <cellStyle name="Millares 36 3 2 2 3 3" xfId="21607" xr:uid="{C19E6B85-8BF3-4155-AD25-8F561D19AD98}"/>
    <cellStyle name="Millares 36 3 2 2 3 3 2" xfId="43110" xr:uid="{B71FF886-E798-4EDE-87F2-00401B568EAC}"/>
    <cellStyle name="Millares 36 3 2 2 3 4" xfId="28212" xr:uid="{44D37D8C-6DBF-4CB1-90D9-9EA5EC34B135}"/>
    <cellStyle name="Millares 36 3 2 2 3 5" xfId="49715" xr:uid="{C8C9BEBB-29AC-440D-B29B-F3D2055043B7}"/>
    <cellStyle name="Millares 36 3 2 2 3 6" xfId="56319" xr:uid="{D096D1A4-83F7-4FDF-95A4-2EDC4DADC493}"/>
    <cellStyle name="Millares 36 3 2 2 4" xfId="8347" xr:uid="{0C61B2A8-F3FF-4C64-9F30-5A6E0A58307A}"/>
    <cellStyle name="Millares 36 3 2 2 4 2" xfId="29850" xr:uid="{D97382C8-ED13-4424-A9F1-1D92AE7C74BB}"/>
    <cellStyle name="Millares 36 3 2 2 5" xfId="10004" xr:uid="{EFD24EB5-2832-4EEB-A9FF-C008A00DE1F5}"/>
    <cellStyle name="Millares 36 3 2 2 5 2" xfId="31507" xr:uid="{EBB35045-8EA5-44D9-8FA7-FE9AF02CD6F2}"/>
    <cellStyle name="Millares 36 3 2 2 6" xfId="16639" xr:uid="{247B8768-0AA1-43C1-AE4C-F2C57E3CB354}"/>
    <cellStyle name="Millares 36 3 2 2 6 2" xfId="38142" xr:uid="{B457A263-0B01-4DC5-A8E8-F45CFB299A2C}"/>
    <cellStyle name="Millares 36 3 2 2 7" xfId="23244" xr:uid="{F1D0E465-98FB-4803-A4AF-9CC9B37E795C}"/>
    <cellStyle name="Millares 36 3 2 2 8" xfId="44747" xr:uid="{387EC4EB-8E65-440E-894B-95E99FF504E8}"/>
    <cellStyle name="Millares 36 3 2 2 9" xfId="51351" xr:uid="{C2E78C0A-8762-41DB-ABD5-92AF86B5856C}"/>
    <cellStyle name="Millares 36 3 2 3" xfId="2425" xr:uid="{325D3960-8709-42EA-BAE8-588A3BDF49C0}"/>
    <cellStyle name="Millares 36 3 2 3 2" xfId="10691" xr:uid="{6224138B-73D9-46F4-BEDF-3A7070F2A281}"/>
    <cellStyle name="Millares 36 3 2 3 2 2" xfId="32194" xr:uid="{9E38153D-0157-4E32-8412-FCB2C1E85243}"/>
    <cellStyle name="Millares 36 3 2 3 3" xfId="17326" xr:uid="{8109B1C2-604F-42B1-922C-2D1B7ECE7E88}"/>
    <cellStyle name="Millares 36 3 2 3 3 2" xfId="38829" xr:uid="{C460EB6B-C7B5-4D6E-A812-194F09CEEA66}"/>
    <cellStyle name="Millares 36 3 2 3 4" xfId="23931" xr:uid="{7FF8D78C-2BB0-4685-82D6-9727A79D0626}"/>
    <cellStyle name="Millares 36 3 2 3 5" xfId="45434" xr:uid="{B71F691A-F660-4CEF-AB3A-2097C5F78E7A}"/>
    <cellStyle name="Millares 36 3 2 3 6" xfId="52038" xr:uid="{C3FD255F-6ED3-427D-AF65-5D84D7147793}"/>
    <cellStyle name="Millares 36 3 2 4" xfId="2942" xr:uid="{83C68433-51FB-461B-9FEE-5A03A7C623E2}"/>
    <cellStyle name="Millares 36 3 2 4 2" xfId="11208" xr:uid="{8DA06AEC-1D11-478B-A0A1-4D5A52A2900F}"/>
    <cellStyle name="Millares 36 3 2 4 2 2" xfId="32711" xr:uid="{DF911385-C045-4EB0-AF47-6392B7EA9E6D}"/>
    <cellStyle name="Millares 36 3 2 4 3" xfId="17843" xr:uid="{2F4B69D2-8002-473D-8682-69116A5673FA}"/>
    <cellStyle name="Millares 36 3 2 4 3 2" xfId="39346" xr:uid="{057C8B8C-72E9-407D-BA75-20970534CAD2}"/>
    <cellStyle name="Millares 36 3 2 4 4" xfId="24448" xr:uid="{62A7F8B2-1167-47E3-B9B3-3B75F189A3E1}"/>
    <cellStyle name="Millares 36 3 2 4 5" xfId="45951" xr:uid="{00DF33CC-9E0C-4250-AB43-4C526465626B}"/>
    <cellStyle name="Millares 36 3 2 4 6" xfId="52555" xr:uid="{D5C0C49F-2CF5-4CAD-A146-B9467A001B56}"/>
    <cellStyle name="Millares 36 3 2 5" xfId="3621" xr:uid="{6290015A-D1FB-46F6-98CC-087B51F8AE0A}"/>
    <cellStyle name="Millares 36 3 2 5 2" xfId="11887" xr:uid="{6B10A181-8559-4F0A-9700-27814CEF2C57}"/>
    <cellStyle name="Millares 36 3 2 5 2 2" xfId="33390" xr:uid="{5A00CB39-AFC1-40C4-A8DE-90CBF02ED2BE}"/>
    <cellStyle name="Millares 36 3 2 5 3" xfId="18522" xr:uid="{FA6E0983-43E3-44BD-A789-3EDD92A8CCBE}"/>
    <cellStyle name="Millares 36 3 2 5 3 2" xfId="40025" xr:uid="{EB7474FF-B949-4E3E-9AB2-2AF9661C286B}"/>
    <cellStyle name="Millares 36 3 2 5 4" xfId="25127" xr:uid="{3E7294AA-B63D-42DF-A63E-8FF8DF9A7F82}"/>
    <cellStyle name="Millares 36 3 2 5 5" xfId="46630" xr:uid="{3E4F471D-AAE6-491C-9E1F-4E66558E859C}"/>
    <cellStyle name="Millares 36 3 2 5 6" xfId="53234" xr:uid="{7C0A206C-5C30-46CE-AED5-D743FA2DCFA2}"/>
    <cellStyle name="Millares 36 3 2 6" xfId="5086" xr:uid="{9A63D4C7-E471-445D-ACC9-518A4CA77F3F}"/>
    <cellStyle name="Millares 36 3 2 6 2" xfId="13352" xr:uid="{7321CE1A-AF7D-4AAB-A340-0ABCD4AFFE1D}"/>
    <cellStyle name="Millares 36 3 2 6 2 2" xfId="34855" xr:uid="{67ECC409-30F0-4F11-A389-6ACD95A05790}"/>
    <cellStyle name="Millares 36 3 2 6 3" xfId="19987" xr:uid="{BE7F57C1-6399-47EA-88E4-63F505A3BDCC}"/>
    <cellStyle name="Millares 36 3 2 6 3 2" xfId="41490" xr:uid="{C7F03AF0-DB9D-4065-BA64-1E7C2C9D0325}"/>
    <cellStyle name="Millares 36 3 2 6 4" xfId="26592" xr:uid="{B8B122ED-F835-43CE-8ABF-29885762A5CB}"/>
    <cellStyle name="Millares 36 3 2 6 5" xfId="48095" xr:uid="{5A8C4669-C877-427C-869A-EA02D4BC3398}"/>
    <cellStyle name="Millares 36 3 2 6 6" xfId="54699" xr:uid="{739E925F-6727-488C-ADAA-D3A7CB98D2EC}"/>
    <cellStyle name="Millares 36 3 2 7" xfId="5760" xr:uid="{E657AB66-2ADD-4EBD-A5A8-59E242685BFC}"/>
    <cellStyle name="Millares 36 3 2 7 2" xfId="14026" xr:uid="{D0323EF1-5374-4DEF-AF7C-BB9AD40D781E}"/>
    <cellStyle name="Millares 36 3 2 7 2 2" xfId="35529" xr:uid="{64E352DF-C812-4C86-AD94-E9D196C9EAA0}"/>
    <cellStyle name="Millares 36 3 2 7 3" xfId="20661" xr:uid="{D9BA1FE9-DC05-4C47-AF31-79C4A2B81D48}"/>
    <cellStyle name="Millares 36 3 2 7 3 2" xfId="42164" xr:uid="{EA013990-1A3F-4832-862B-5B220E2F6CB7}"/>
    <cellStyle name="Millares 36 3 2 7 4" xfId="27266" xr:uid="{73E42D30-8359-452B-BC1D-0EE7FE933EB9}"/>
    <cellStyle name="Millares 36 3 2 7 5" xfId="48769" xr:uid="{3B26B2F1-7473-4DEF-BB66-930ED4123F86}"/>
    <cellStyle name="Millares 36 3 2 7 6" xfId="55373" xr:uid="{8D6FC287-8D02-4E58-A519-6D7DA80B6391}"/>
    <cellStyle name="Millares 36 3 2 8" xfId="7401" xr:uid="{905760AF-D093-43F8-A2DD-26945A39C8F5}"/>
    <cellStyle name="Millares 36 3 2 8 2" xfId="28904" xr:uid="{5658547F-E669-45F0-83D5-AF8494D8D58F}"/>
    <cellStyle name="Millares 36 3 2 9" xfId="9058" xr:uid="{F129F833-CF77-47E6-9C2F-FB77A7A1A517}"/>
    <cellStyle name="Millares 36 3 2 9 2" xfId="30561" xr:uid="{1D035B7A-CA26-4E77-9382-F85E5519C8BC}"/>
    <cellStyle name="Millares 36 3 3" xfId="1062" xr:uid="{536FBCC8-5790-4731-9AD2-1CC7F5D9D7FD}"/>
    <cellStyle name="Millares 36 3 3 2" xfId="3891" xr:uid="{0B4C1452-77E4-4436-951E-86C522A9B4CD}"/>
    <cellStyle name="Millares 36 3 3 2 2" xfId="12157" xr:uid="{390E2075-59E0-4AA5-A825-263409F26ADA}"/>
    <cellStyle name="Millares 36 3 3 2 2 2" xfId="33660" xr:uid="{4FB846AB-B5D0-4362-9F5C-9E19159797FB}"/>
    <cellStyle name="Millares 36 3 3 2 3" xfId="18792" xr:uid="{513E87E8-834D-4524-A989-385AE1017011}"/>
    <cellStyle name="Millares 36 3 3 2 3 2" xfId="40295" xr:uid="{38C28489-512E-43D8-844C-8430D52F626E}"/>
    <cellStyle name="Millares 36 3 3 2 4" xfId="25397" xr:uid="{216CC804-F9E2-4ED1-B516-4495B1A2531A}"/>
    <cellStyle name="Millares 36 3 3 2 5" xfId="46900" xr:uid="{F42B0D84-F703-4F7E-A80B-80DAA5F057B8}"/>
    <cellStyle name="Millares 36 3 3 2 6" xfId="53504" xr:uid="{E67CCB74-72FD-4DAF-92D0-6A39038FD440}"/>
    <cellStyle name="Millares 36 3 3 3" xfId="6030" xr:uid="{58775552-F864-4FE3-AE4D-56BF0A079846}"/>
    <cellStyle name="Millares 36 3 3 3 2" xfId="14296" xr:uid="{306FF532-4916-414E-A7E4-682012DEF4D3}"/>
    <cellStyle name="Millares 36 3 3 3 2 2" xfId="35799" xr:uid="{E9C25A31-97B0-4763-B162-B0115806A2B5}"/>
    <cellStyle name="Millares 36 3 3 3 3" xfId="20931" xr:uid="{CE2799D9-821B-4146-8C10-BBBBA44D4438}"/>
    <cellStyle name="Millares 36 3 3 3 3 2" xfId="42434" xr:uid="{99D22155-7643-4E9E-81DE-6BB2ECFCCC6F}"/>
    <cellStyle name="Millares 36 3 3 3 4" xfId="27536" xr:uid="{8035A3DF-0D74-4E1F-B18B-A3D3EAF8EED1}"/>
    <cellStyle name="Millares 36 3 3 3 5" xfId="49039" xr:uid="{01CC7FDB-BCF4-43E7-885C-50415DDB472A}"/>
    <cellStyle name="Millares 36 3 3 3 6" xfId="55643" xr:uid="{30E9E330-0F16-4317-96FC-3351AC1A0924}"/>
    <cellStyle name="Millares 36 3 3 4" xfId="7671" xr:uid="{839F8F5C-B559-40EF-B183-BF0595D0B6D5}"/>
    <cellStyle name="Millares 36 3 3 4 2" xfId="29174" xr:uid="{9184BC6F-640C-4735-BF69-A8EBD00F6781}"/>
    <cellStyle name="Millares 36 3 3 5" xfId="9328" xr:uid="{E7AB987D-7B6D-4E83-A2E3-993CE06E1F54}"/>
    <cellStyle name="Millares 36 3 3 5 2" xfId="30831" xr:uid="{4F689110-746D-49E5-B071-D2BD5C3835B0}"/>
    <cellStyle name="Millares 36 3 3 6" xfId="15963" xr:uid="{48295D54-B8DD-4F13-90A0-44C84C23BBC7}"/>
    <cellStyle name="Millares 36 3 3 6 2" xfId="37466" xr:uid="{883C3AA4-6ABE-4A10-9AE1-218AECE7CCEC}"/>
    <cellStyle name="Millares 36 3 3 7" xfId="22568" xr:uid="{80FDD1FB-7431-417F-AA2E-BB5ADA070FF2}"/>
    <cellStyle name="Millares 36 3 3 8" xfId="44071" xr:uid="{8F2695EA-9BAD-494D-AD0F-0D133B4EB4FA}"/>
    <cellStyle name="Millares 36 3 3 9" xfId="50675" xr:uid="{123286DA-CC5D-4637-9B0B-B7A723C90662}"/>
    <cellStyle name="Millares 36 3 4" xfId="1458" xr:uid="{42EFC1F6-609E-45B8-92F0-4FCAF9948C8A}"/>
    <cellStyle name="Millares 36 3 4 2" xfId="4287" xr:uid="{F802A63F-EC3C-4D2C-BCB2-D2570BD263D1}"/>
    <cellStyle name="Millares 36 3 4 2 2" xfId="12553" xr:uid="{B17A9608-3836-4995-8938-4A22DA38E6BA}"/>
    <cellStyle name="Millares 36 3 4 2 2 2" xfId="34056" xr:uid="{6FFFF8C2-884D-42AD-A340-9C53098017C3}"/>
    <cellStyle name="Millares 36 3 4 2 3" xfId="19188" xr:uid="{5EF951C1-B82C-4AF5-B1B6-D61194313B02}"/>
    <cellStyle name="Millares 36 3 4 2 3 2" xfId="40691" xr:uid="{0DA4DF08-8742-4013-86AA-36E45E70C2CC}"/>
    <cellStyle name="Millares 36 3 4 2 4" xfId="25793" xr:uid="{9FDA1113-A1B9-4E86-AAB8-F7C761839CB2}"/>
    <cellStyle name="Millares 36 3 4 2 5" xfId="47296" xr:uid="{F0651694-8F1D-436F-B11D-6761F5E485C3}"/>
    <cellStyle name="Millares 36 3 4 2 6" xfId="53900" xr:uid="{6DD8B0AA-7805-40B2-9739-C0FCD8A801E3}"/>
    <cellStyle name="Millares 36 3 4 3" xfId="6426" xr:uid="{F032C8BA-9AF8-4F88-88D6-C79C68A2B224}"/>
    <cellStyle name="Millares 36 3 4 3 2" xfId="14692" xr:uid="{57258793-737E-43B6-9DB5-6782AF4E4243}"/>
    <cellStyle name="Millares 36 3 4 3 2 2" xfId="36195" xr:uid="{2AAABBDE-0E2E-44E1-A54A-755FA7E9871E}"/>
    <cellStyle name="Millares 36 3 4 3 3" xfId="21327" xr:uid="{0EFC31D1-470E-4D57-8314-0B89FD8DD0D4}"/>
    <cellStyle name="Millares 36 3 4 3 3 2" xfId="42830" xr:uid="{276EA796-7D98-4F5A-B851-451FB786FC74}"/>
    <cellStyle name="Millares 36 3 4 3 4" xfId="27932" xr:uid="{47BC23BF-F9FF-45FF-A829-FFDD94F86B63}"/>
    <cellStyle name="Millares 36 3 4 3 5" xfId="49435" xr:uid="{AAA84846-4E74-4614-B426-4D96F3DDF0B6}"/>
    <cellStyle name="Millares 36 3 4 3 6" xfId="56039" xr:uid="{2940554F-48CF-4A6D-8EE6-D64C67E35F2B}"/>
    <cellStyle name="Millares 36 3 4 4" xfId="8067" xr:uid="{9A66689A-EA18-40C2-9E26-1BD585A13014}"/>
    <cellStyle name="Millares 36 3 4 4 2" xfId="29570" xr:uid="{BEFB505C-679C-4EC1-B824-F4EFE265D07A}"/>
    <cellStyle name="Millares 36 3 4 5" xfId="9724" xr:uid="{C06A1FFD-E372-4CC8-912A-FCC01210D397}"/>
    <cellStyle name="Millares 36 3 4 5 2" xfId="31227" xr:uid="{BF626FB8-D3A2-48EE-A456-AEB8C14D0241}"/>
    <cellStyle name="Millares 36 3 4 6" xfId="16359" xr:uid="{C4C3693A-3A34-4B16-9BD0-E25B4A37C73C}"/>
    <cellStyle name="Millares 36 3 4 6 2" xfId="37862" xr:uid="{6C60F279-3834-4AEC-A194-AEEC2ABCF348}"/>
    <cellStyle name="Millares 36 3 4 7" xfId="22964" xr:uid="{BACF8AF8-AE27-4EB1-94A4-7E671B65C80D}"/>
    <cellStyle name="Millares 36 3 4 8" xfId="44467" xr:uid="{CEBC6C76-F3F3-4B1A-AEBC-AABD9632926B}"/>
    <cellStyle name="Millares 36 3 4 9" xfId="51071" xr:uid="{8454D073-FFBD-4B6C-A73E-92A5E4400668}"/>
    <cellStyle name="Millares 36 3 5" xfId="2145" xr:uid="{056561AB-F314-4D5D-BABE-BA2733AB9894}"/>
    <cellStyle name="Millares 36 3 5 2" xfId="10411" xr:uid="{F1202E59-90E5-43FF-A904-0F9CB51FE3B5}"/>
    <cellStyle name="Millares 36 3 5 2 2" xfId="31914" xr:uid="{3F971939-726F-4FFE-BDA9-FD40A2A785AE}"/>
    <cellStyle name="Millares 36 3 5 3" xfId="17046" xr:uid="{BC27CED4-E12A-4A73-89B6-819E2E864CF9}"/>
    <cellStyle name="Millares 36 3 5 3 2" xfId="38549" xr:uid="{0D53AC98-2F5E-4785-BE06-03B73E5435AE}"/>
    <cellStyle name="Millares 36 3 5 4" xfId="23651" xr:uid="{39965C15-AAA4-4563-BFC7-3D6336DE3C1D}"/>
    <cellStyle name="Millares 36 3 5 5" xfId="45154" xr:uid="{013E204F-1C37-43B8-9BA3-62B0F7F6513B}"/>
    <cellStyle name="Millares 36 3 5 6" xfId="51758" xr:uid="{5074B584-2A08-473E-BD3D-F7811157DC8C}"/>
    <cellStyle name="Millares 36 3 6" xfId="2693" xr:uid="{CBA66E26-1744-45F0-AEE0-607C8B670A47}"/>
    <cellStyle name="Millares 36 3 6 2" xfId="10959" xr:uid="{CA39AC7E-749F-43D7-89F7-B9C08A0240C4}"/>
    <cellStyle name="Millares 36 3 6 2 2" xfId="32462" xr:uid="{84AAABF5-3520-4E4E-9B20-047FEE554FDE}"/>
    <cellStyle name="Millares 36 3 6 3" xfId="17594" xr:uid="{3A87F246-A8B1-40D5-A0EC-79DC652354A8}"/>
    <cellStyle name="Millares 36 3 6 3 2" xfId="39097" xr:uid="{299F2C63-7C4C-4BAC-BD76-EC2D68F07433}"/>
    <cellStyle name="Millares 36 3 6 4" xfId="24199" xr:uid="{92073F63-C380-4B7D-98B6-80C72DC3BE28}"/>
    <cellStyle name="Millares 36 3 6 5" xfId="45702" xr:uid="{D8221B3F-46A6-43D2-8EF8-C4B827493639}"/>
    <cellStyle name="Millares 36 3 6 6" xfId="52306" xr:uid="{442C0C51-9497-449A-B37C-55E0C3C9EABA}"/>
    <cellStyle name="Millares 36 3 7" xfId="3341" xr:uid="{73DB1172-9250-4604-8D90-62FE3A548325}"/>
    <cellStyle name="Millares 36 3 7 2" xfId="11607" xr:uid="{F55FDD67-7BFC-4021-91EF-59F3162DBB29}"/>
    <cellStyle name="Millares 36 3 7 2 2" xfId="33110" xr:uid="{5B3AF6C7-BBDC-45E5-9869-E70DDD6DD969}"/>
    <cellStyle name="Millares 36 3 7 3" xfId="18242" xr:uid="{CB324F34-8864-4FC8-B082-4EAC65841D29}"/>
    <cellStyle name="Millares 36 3 7 3 2" xfId="39745" xr:uid="{BBCBCB22-8E24-48F1-A38D-F8F193461B58}"/>
    <cellStyle name="Millares 36 3 7 4" xfId="24847" xr:uid="{9C4FA7E5-EBB7-4F0B-85E1-D420A099239F}"/>
    <cellStyle name="Millares 36 3 7 5" xfId="46350" xr:uid="{F75375A7-D012-4E67-B119-761639B30ADA}"/>
    <cellStyle name="Millares 36 3 7 6" xfId="52954" xr:uid="{877675FC-1CD7-4921-B624-29D8F9AF3C36}"/>
    <cellStyle name="Millares 36 3 8" xfId="4837" xr:uid="{997A2E83-87AD-4318-B075-C64A582D0C9B}"/>
    <cellStyle name="Millares 36 3 8 2" xfId="13103" xr:uid="{EDB6C766-EB78-4A66-97B2-172F8E205043}"/>
    <cellStyle name="Millares 36 3 8 2 2" xfId="34606" xr:uid="{A3B4BA05-2AF4-4AEB-A321-190871B64B10}"/>
    <cellStyle name="Millares 36 3 8 3" xfId="19738" xr:uid="{E8E9B029-A2AD-4804-AEED-1523DB5F499B}"/>
    <cellStyle name="Millares 36 3 8 3 2" xfId="41241" xr:uid="{2663CB0E-E105-4DEC-99C5-F6CE5C621168}"/>
    <cellStyle name="Millares 36 3 8 4" xfId="26343" xr:uid="{79761A5B-A7E7-4060-BEBF-2502859FD76A}"/>
    <cellStyle name="Millares 36 3 8 5" xfId="47846" xr:uid="{C859E8F6-ED64-42EA-A240-1F3E9AFF402F}"/>
    <cellStyle name="Millares 36 3 8 6" xfId="54450" xr:uid="{179E1F47-3C6C-45F9-9DBD-1BBF39355CD1}"/>
    <cellStyle name="Millares 36 3 9" xfId="5480" xr:uid="{F414E56D-E8F3-496B-AEB3-33D66C28D80A}"/>
    <cellStyle name="Millares 36 3 9 2" xfId="13746" xr:uid="{36AD11C1-0EA7-4A96-BF30-DCA690515A93}"/>
    <cellStyle name="Millares 36 3 9 2 2" xfId="35249" xr:uid="{E331BB02-4E65-4577-9888-1220C545230F}"/>
    <cellStyle name="Millares 36 3 9 3" xfId="20381" xr:uid="{26343CC1-D034-43C6-AD91-DF1D3B2AE0FA}"/>
    <cellStyle name="Millares 36 3 9 3 2" xfId="41884" xr:uid="{B1F3DC36-CA5E-40DE-B6D6-898B800D00E4}"/>
    <cellStyle name="Millares 36 3 9 4" xfId="26986" xr:uid="{4860F0AB-FC75-4D5E-8EDB-1AD5044F2BAB}"/>
    <cellStyle name="Millares 36 3 9 5" xfId="48489" xr:uid="{6B38BB11-8B03-4BB3-8BFB-577704D830EE}"/>
    <cellStyle name="Millares 36 3 9 6" xfId="55093" xr:uid="{4213CF25-480D-4B48-B981-83AC94135AA0}"/>
    <cellStyle name="Millares 36 4" xfId="383" xr:uid="{06A74199-9517-4042-807D-0231F410F7DB}"/>
    <cellStyle name="Millares 36 4 10" xfId="15286" xr:uid="{1081681D-3745-4589-8AEF-D0E4248FD98E}"/>
    <cellStyle name="Millares 36 4 10 2" xfId="36789" xr:uid="{585A480A-BDD2-42CC-9F23-2B894B89D130}"/>
    <cellStyle name="Millares 36 4 11" xfId="21891" xr:uid="{B03F9CB5-F213-4548-AC8E-23C8BEB63761}"/>
    <cellStyle name="Millares 36 4 12" xfId="43394" xr:uid="{08F05D3C-AB07-4915-BD79-6C1A39D37CC7}"/>
    <cellStyle name="Millares 36 4 13" xfId="49998" xr:uid="{363F5FFD-1257-4644-BB75-B1D9A5DC4E33}"/>
    <cellStyle name="Millares 36 4 2" xfId="1331" xr:uid="{932A4061-6AC4-4593-BF89-7741B43A2E32}"/>
    <cellStyle name="Millares 36 4 2 2" xfId="4160" xr:uid="{F3742025-EA82-4638-A1A4-B9D82C99025A}"/>
    <cellStyle name="Millares 36 4 2 2 2" xfId="12426" xr:uid="{6E04F669-86F4-45F0-9E20-76C45150CFE3}"/>
    <cellStyle name="Millares 36 4 2 2 2 2" xfId="33929" xr:uid="{5212A224-FDB0-40F8-9BCA-6AC2F5113BEC}"/>
    <cellStyle name="Millares 36 4 2 2 3" xfId="19061" xr:uid="{89867602-5226-42FA-A38E-298584AE8E47}"/>
    <cellStyle name="Millares 36 4 2 2 3 2" xfId="40564" xr:uid="{2414327C-58E4-4CA1-8A44-D82F562F6D79}"/>
    <cellStyle name="Millares 36 4 2 2 4" xfId="25666" xr:uid="{1A1063DC-9C26-4AB7-8FDC-4D7F67D6D9D7}"/>
    <cellStyle name="Millares 36 4 2 2 5" xfId="47169" xr:uid="{5CC58641-32AF-49F8-94B7-8F21F18A9D02}"/>
    <cellStyle name="Millares 36 4 2 2 6" xfId="53773" xr:uid="{B28FD9ED-E627-405A-B94B-57D7E3A63AF8}"/>
    <cellStyle name="Millares 36 4 2 3" xfId="6299" xr:uid="{8358C77A-7CDB-4FE2-A844-643B35C397D1}"/>
    <cellStyle name="Millares 36 4 2 3 2" xfId="14565" xr:uid="{9C0F0A48-CC34-4467-AE58-B32C7C499881}"/>
    <cellStyle name="Millares 36 4 2 3 2 2" xfId="36068" xr:uid="{4CD3D87D-1ABE-4FB7-B03C-0FBAA96CD18C}"/>
    <cellStyle name="Millares 36 4 2 3 3" xfId="21200" xr:uid="{1CFA3D78-7C19-41B7-BB77-9033D5BFE38D}"/>
    <cellStyle name="Millares 36 4 2 3 3 2" xfId="42703" xr:uid="{32A5F7DC-0AA3-4CC3-B93E-3DD21663C875}"/>
    <cellStyle name="Millares 36 4 2 3 4" xfId="27805" xr:uid="{0414576D-6DBC-4693-97F0-171BCA66DF62}"/>
    <cellStyle name="Millares 36 4 2 3 5" xfId="49308" xr:uid="{4DCEF132-E27B-437C-A546-178743BF5DB4}"/>
    <cellStyle name="Millares 36 4 2 3 6" xfId="55912" xr:uid="{1AB5EF2C-4057-41AC-9E39-A25FA009B9AC}"/>
    <cellStyle name="Millares 36 4 2 4" xfId="7940" xr:uid="{21877CA1-622A-49A0-8339-2083A0977312}"/>
    <cellStyle name="Millares 36 4 2 4 2" xfId="29443" xr:uid="{13A80919-BE16-480C-AC76-C61D0E3E0554}"/>
    <cellStyle name="Millares 36 4 2 5" xfId="9597" xr:uid="{79962AD8-82E3-4588-9FBA-DF7D1CA540FA}"/>
    <cellStyle name="Millares 36 4 2 5 2" xfId="31100" xr:uid="{88C329F1-794F-480F-B6AF-DD838B41A4B8}"/>
    <cellStyle name="Millares 36 4 2 6" xfId="16232" xr:uid="{111CE568-BAAF-452B-94B2-938BE84B4C87}"/>
    <cellStyle name="Millares 36 4 2 6 2" xfId="37735" xr:uid="{114AF63B-5235-4948-B8F2-612FF897E0BC}"/>
    <cellStyle name="Millares 36 4 2 7" xfId="22837" xr:uid="{816D9922-6BAC-4F35-9789-7B3842D79813}"/>
    <cellStyle name="Millares 36 4 2 8" xfId="44340" xr:uid="{5F023247-B616-41E5-8B61-17E0F34DEA88}"/>
    <cellStyle name="Millares 36 4 2 9" xfId="50944" xr:uid="{409B2E59-6422-4564-963C-5CFDD27682D5}"/>
    <cellStyle name="Millares 36 4 3" xfId="2018" xr:uid="{9202C626-F09B-4D3C-9402-B9BD3A9D66B9}"/>
    <cellStyle name="Millares 36 4 3 2" xfId="10284" xr:uid="{D506160D-C602-4E00-AFE3-6AC51C7B6FE4}"/>
    <cellStyle name="Millares 36 4 3 2 2" xfId="31787" xr:uid="{9F4D7CA1-0639-4337-A780-85B5FC581EC4}"/>
    <cellStyle name="Millares 36 4 3 3" xfId="16919" xr:uid="{B8EE54E7-9FCB-4454-8DB8-4A6D98F40A59}"/>
    <cellStyle name="Millares 36 4 3 3 2" xfId="38422" xr:uid="{700F16ED-4707-4E70-9DAD-517F01CF56BB}"/>
    <cellStyle name="Millares 36 4 3 4" xfId="23524" xr:uid="{48148BF1-B379-4773-B312-E5ADB2A47E08}"/>
    <cellStyle name="Millares 36 4 3 5" xfId="45027" xr:uid="{A4473EC8-36FE-482F-BABC-8593DE9A0D78}"/>
    <cellStyle name="Millares 36 4 3 6" xfId="51631" xr:uid="{63BF768B-A67F-4178-91BD-A50305B01BBA}"/>
    <cellStyle name="Millares 36 4 4" xfId="2817" xr:uid="{09246CC5-6421-4C9A-BE3C-FD5A86336E7A}"/>
    <cellStyle name="Millares 36 4 4 2" xfId="11083" xr:uid="{C38ACAA8-C874-46E2-8A4D-9C8840BDD3DD}"/>
    <cellStyle name="Millares 36 4 4 2 2" xfId="32586" xr:uid="{1A4BF2A4-0072-4DAE-A930-3A1CB3A9570D}"/>
    <cellStyle name="Millares 36 4 4 3" xfId="17718" xr:uid="{D313BF41-60D6-4346-9711-7BF1360ECCDE}"/>
    <cellStyle name="Millares 36 4 4 3 2" xfId="39221" xr:uid="{3ADF65CB-D654-4FEA-8B1C-3BCCFC513393}"/>
    <cellStyle name="Millares 36 4 4 4" xfId="24323" xr:uid="{117D5B1F-4C4A-4FC3-9A02-8B7FB4B3B0B8}"/>
    <cellStyle name="Millares 36 4 4 5" xfId="45826" xr:uid="{D82CFE91-05C7-4EB1-96E8-AD1161A9CDA3}"/>
    <cellStyle name="Millares 36 4 4 6" xfId="52430" xr:uid="{69CDE358-1AE5-4E9F-B6D7-308132FF723C}"/>
    <cellStyle name="Millares 36 4 5" xfId="3214" xr:uid="{2313F731-79ED-4F23-8251-DCACBD3D60AC}"/>
    <cellStyle name="Millares 36 4 5 2" xfId="11480" xr:uid="{3290F5B5-7F6B-444F-9EB2-781A8CA033EC}"/>
    <cellStyle name="Millares 36 4 5 2 2" xfId="32983" xr:uid="{6FA2E807-593E-4513-8ED1-DA4447230DBC}"/>
    <cellStyle name="Millares 36 4 5 3" xfId="18115" xr:uid="{2298E6F6-FF9A-4009-A706-003AED420C30}"/>
    <cellStyle name="Millares 36 4 5 3 2" xfId="39618" xr:uid="{DCD1AAAD-B611-4832-9010-149DD844EDB3}"/>
    <cellStyle name="Millares 36 4 5 4" xfId="24720" xr:uid="{BC380643-B32C-4A3D-BA84-8112CBCEA0B8}"/>
    <cellStyle name="Millares 36 4 5 5" xfId="46223" xr:uid="{0BEDE539-A5F2-45BC-A000-F98D6183EBE1}"/>
    <cellStyle name="Millares 36 4 5 6" xfId="52827" xr:uid="{21EBC648-D1EC-4C78-9446-DEEE8729A144}"/>
    <cellStyle name="Millares 36 4 6" xfId="4961" xr:uid="{F999CAC4-A191-4B1D-BF7B-4ED33A733AB0}"/>
    <cellStyle name="Millares 36 4 6 2" xfId="13227" xr:uid="{693D23F0-4D67-4843-B80A-918F1908AF0F}"/>
    <cellStyle name="Millares 36 4 6 2 2" xfId="34730" xr:uid="{177D515E-58D0-4BB0-A2AF-7C9B720C71DF}"/>
    <cellStyle name="Millares 36 4 6 3" xfId="19862" xr:uid="{3B41EF3B-94C9-4D93-8227-8130D14869B8}"/>
    <cellStyle name="Millares 36 4 6 3 2" xfId="41365" xr:uid="{3869629F-7B7E-48BC-BF8E-E9DFDF530067}"/>
    <cellStyle name="Millares 36 4 6 4" xfId="26467" xr:uid="{0FAD5C4F-6F41-4260-94DF-D6FA05C6AFA9}"/>
    <cellStyle name="Millares 36 4 6 5" xfId="47970" xr:uid="{65494444-4E73-4E9D-B6DD-CA4DA5B59BA8}"/>
    <cellStyle name="Millares 36 4 6 6" xfId="54574" xr:uid="{327EB306-8D1E-4E62-98CA-C08184CFBD9F}"/>
    <cellStyle name="Millares 36 4 7" xfId="5353" xr:uid="{E709DEA1-25C5-4F3F-99E7-FCBCA3838CD3}"/>
    <cellStyle name="Millares 36 4 7 2" xfId="13619" xr:uid="{C81DC507-CDCF-457E-B04B-D63DAA1BD894}"/>
    <cellStyle name="Millares 36 4 7 2 2" xfId="35122" xr:uid="{7968F046-8BB3-486B-A672-413F3E751EA7}"/>
    <cellStyle name="Millares 36 4 7 3" xfId="20254" xr:uid="{E5A17969-4946-4655-8FC7-4BF638AA9182}"/>
    <cellStyle name="Millares 36 4 7 3 2" xfId="41757" xr:uid="{EDB4C0AD-2CF8-423B-9F93-036CECEE62A4}"/>
    <cellStyle name="Millares 36 4 7 4" xfId="26859" xr:uid="{A099CF40-A6D2-4E04-AA6F-0097BE942F00}"/>
    <cellStyle name="Millares 36 4 7 5" xfId="48362" xr:uid="{89C7D2BE-15FE-47A6-BB23-DD7E94EE2040}"/>
    <cellStyle name="Millares 36 4 7 6" xfId="54966" xr:uid="{413AA8E5-A523-45F2-A5CD-5905D3085058}"/>
    <cellStyle name="Millares 36 4 8" xfId="6994" xr:uid="{0FC61CC9-1495-49E8-89AC-7C24FD978FC9}"/>
    <cellStyle name="Millares 36 4 8 2" xfId="28497" xr:uid="{D5181263-AC34-4149-9A9C-FAE944F9F3B3}"/>
    <cellStyle name="Millares 36 4 9" xfId="8650" xr:uid="{80246959-E278-41B6-8944-F42B1EFA8B35}"/>
    <cellStyle name="Millares 36 4 9 2" xfId="30153" xr:uid="{23D91C1C-EDCC-4A9A-9E65-B72905804FC6}"/>
    <cellStyle name="Millares 36 5" xfId="667" xr:uid="{AE5C3C58-0A2A-434E-8DEC-CFA3ACC28C17}"/>
    <cellStyle name="Millares 36 5 10" xfId="43676" xr:uid="{018B8FFD-BF2B-4A8B-8F70-7B2E0FC631FB}"/>
    <cellStyle name="Millares 36 5 11" xfId="50280" xr:uid="{A1AD6FD1-434B-4D56-9522-EF1878804030}"/>
    <cellStyle name="Millares 36 5 2" xfId="1613" xr:uid="{7042145D-6034-417A-9A7C-C8B194B36A10}"/>
    <cellStyle name="Millares 36 5 2 2" xfId="4442" xr:uid="{65E939AC-37A8-4389-A1FE-90892CFD822C}"/>
    <cellStyle name="Millares 36 5 2 2 2" xfId="12708" xr:uid="{746E8402-F440-4C76-B492-BECD63458E24}"/>
    <cellStyle name="Millares 36 5 2 2 2 2" xfId="34211" xr:uid="{56BF0E1E-A730-42A2-95EC-CB61E52793F8}"/>
    <cellStyle name="Millares 36 5 2 2 3" xfId="19343" xr:uid="{16377AE0-57E4-471B-B099-7F933B65F946}"/>
    <cellStyle name="Millares 36 5 2 2 3 2" xfId="40846" xr:uid="{8E24F424-2B13-4152-B475-80DEC9BAE62A}"/>
    <cellStyle name="Millares 36 5 2 2 4" xfId="25948" xr:uid="{046C2752-C2E0-44FE-BE6E-A1E041CEEEA1}"/>
    <cellStyle name="Millares 36 5 2 2 5" xfId="47451" xr:uid="{C38D4E79-4D84-4D0C-BFE9-238A8E4B81AA}"/>
    <cellStyle name="Millares 36 5 2 2 6" xfId="54055" xr:uid="{5596976F-72A4-4B68-9838-D86210D5402E}"/>
    <cellStyle name="Millares 36 5 2 3" xfId="6581" xr:uid="{C3DB3A56-1E0D-46CD-A05F-474A1FBBE0A9}"/>
    <cellStyle name="Millares 36 5 2 3 2" xfId="14847" xr:uid="{6893CFF0-3608-476A-86A2-6C5BE1440BB1}"/>
    <cellStyle name="Millares 36 5 2 3 2 2" xfId="36350" xr:uid="{CA0C2513-1380-4CB6-B305-1B1D582D3D85}"/>
    <cellStyle name="Millares 36 5 2 3 3" xfId="21482" xr:uid="{E7D7F042-458F-45E7-92A2-908CB59FC302}"/>
    <cellStyle name="Millares 36 5 2 3 3 2" xfId="42985" xr:uid="{29EE4985-782B-45D8-A347-7D901BDA01D3}"/>
    <cellStyle name="Millares 36 5 2 3 4" xfId="28087" xr:uid="{37A466CE-66C8-4A65-8C14-80BBC1F65690}"/>
    <cellStyle name="Millares 36 5 2 3 5" xfId="49590" xr:uid="{96534981-53F6-444B-88EF-2400AC4D72E0}"/>
    <cellStyle name="Millares 36 5 2 3 6" xfId="56194" xr:uid="{726AFC8A-7C25-47D8-8D0D-4CA5E1E93B70}"/>
    <cellStyle name="Millares 36 5 2 4" xfId="8222" xr:uid="{79CE5092-A47D-48BC-AE28-D89ABADD8B40}"/>
    <cellStyle name="Millares 36 5 2 4 2" xfId="29725" xr:uid="{F76B97A3-A16C-4DB9-BFE3-6791D5D57D03}"/>
    <cellStyle name="Millares 36 5 2 5" xfId="9879" xr:uid="{950C59B8-E2F7-4198-997C-794AD5E28BB5}"/>
    <cellStyle name="Millares 36 5 2 5 2" xfId="31382" xr:uid="{A8F7417C-BC6E-43D8-8E39-4624D151ACF8}"/>
    <cellStyle name="Millares 36 5 2 6" xfId="16514" xr:uid="{E13F60BD-2C03-4F73-9FD2-42B0BF663C20}"/>
    <cellStyle name="Millares 36 5 2 6 2" xfId="38017" xr:uid="{98322605-958D-4DFA-A1E5-D6211C108339}"/>
    <cellStyle name="Millares 36 5 2 7" xfId="23119" xr:uid="{BA30E662-F9E0-4736-B7E8-354AB23981B7}"/>
    <cellStyle name="Millares 36 5 2 8" xfId="44622" xr:uid="{DC8CC7B8-3857-49CE-A6DC-A141530176A8}"/>
    <cellStyle name="Millares 36 5 2 9" xfId="51226" xr:uid="{09186786-D091-48A1-A46E-91C44E2D507C}"/>
    <cellStyle name="Millares 36 5 3" xfId="2300" xr:uid="{7F63AF61-CABE-4E47-81F6-2F3835F61B99}"/>
    <cellStyle name="Millares 36 5 3 2" xfId="10566" xr:uid="{525ADF81-635E-4019-8BC6-F780C455B261}"/>
    <cellStyle name="Millares 36 5 3 2 2" xfId="32069" xr:uid="{7865ED86-D25B-44BB-BA78-DC12184D0245}"/>
    <cellStyle name="Millares 36 5 3 3" xfId="17201" xr:uid="{BA71D578-7437-44FB-B2AB-6EA99D80F8C2}"/>
    <cellStyle name="Millares 36 5 3 3 2" xfId="38704" xr:uid="{BD356B77-3B83-4928-AF52-F3B800E86125}"/>
    <cellStyle name="Millares 36 5 3 4" xfId="23806" xr:uid="{1B48B92C-DEC3-4D9B-8A39-BF83499838F8}"/>
    <cellStyle name="Millares 36 5 3 5" xfId="45309" xr:uid="{F7972A97-A7C6-4C81-84FA-B37D7D837465}"/>
    <cellStyle name="Millares 36 5 3 6" xfId="51913" xr:uid="{676895C7-B24E-48AF-A60E-0B5203C3205F}"/>
    <cellStyle name="Millares 36 5 4" xfId="3496" xr:uid="{3F37D1AA-8614-4F74-80F0-83FF7568A320}"/>
    <cellStyle name="Millares 36 5 4 2" xfId="11762" xr:uid="{EA47FA5E-1092-42A9-B95C-C831A5684A73}"/>
    <cellStyle name="Millares 36 5 4 2 2" xfId="33265" xr:uid="{06717E8D-593B-46E5-B46A-B8AB8D6FAFD2}"/>
    <cellStyle name="Millares 36 5 4 3" xfId="18397" xr:uid="{502C3838-27FE-4FDC-9980-47D2ECD74733}"/>
    <cellStyle name="Millares 36 5 4 3 2" xfId="39900" xr:uid="{F19D5B92-1B6B-443D-8BD0-CB00E5EF83C7}"/>
    <cellStyle name="Millares 36 5 4 4" xfId="25002" xr:uid="{EC1BC387-B18A-4D22-ADC9-5EAE6FB21773}"/>
    <cellStyle name="Millares 36 5 4 5" xfId="46505" xr:uid="{305497C3-67A8-4919-BBF3-22C5717F4988}"/>
    <cellStyle name="Millares 36 5 4 6" xfId="53109" xr:uid="{11EFFB57-3FE6-406B-BC70-7601926A3286}"/>
    <cellStyle name="Millares 36 5 5" xfId="5635" xr:uid="{D7D5B2DD-8AA8-40AF-9B23-73464C1652E7}"/>
    <cellStyle name="Millares 36 5 5 2" xfId="13901" xr:uid="{4219152A-2A79-4D4A-AE78-B4675E69F513}"/>
    <cellStyle name="Millares 36 5 5 2 2" xfId="35404" xr:uid="{B30C0557-9845-431C-B8FC-7ACC6731EE67}"/>
    <cellStyle name="Millares 36 5 5 3" xfId="20536" xr:uid="{B8DCF5AA-5652-4FAB-96EB-B2D7B6BC9054}"/>
    <cellStyle name="Millares 36 5 5 3 2" xfId="42039" xr:uid="{38989152-630F-450D-9D74-B1EFA8D2D90D}"/>
    <cellStyle name="Millares 36 5 5 4" xfId="27141" xr:uid="{07619B7C-DCDF-4408-935D-8C33D67C0524}"/>
    <cellStyle name="Millares 36 5 5 5" xfId="48644" xr:uid="{1FB40A41-DF4C-4037-A910-D8788AE7FC6D}"/>
    <cellStyle name="Millares 36 5 5 6" xfId="55248" xr:uid="{9C19564E-89FE-4F92-BAC1-3C75F9588A0D}"/>
    <cellStyle name="Millares 36 5 6" xfId="7276" xr:uid="{B601E3D1-A450-4040-B405-EFA2D9FD52E1}"/>
    <cellStyle name="Millares 36 5 6 2" xfId="28779" xr:uid="{F1D3DF11-9859-47CC-90A5-22F117F1E1A3}"/>
    <cellStyle name="Millares 36 5 7" xfId="8933" xr:uid="{5C7C73D1-D137-463F-85B7-67ABE78A8B93}"/>
    <cellStyle name="Millares 36 5 7 2" xfId="30436" xr:uid="{B04A3CD6-FA87-4E24-87C0-FD6259534DE4}"/>
    <cellStyle name="Millares 36 5 8" xfId="15568" xr:uid="{6D70F5B1-BB44-4C0D-839E-B2DC001F3B3B}"/>
    <cellStyle name="Millares 36 5 8 2" xfId="37071" xr:uid="{0E1975F4-8C92-4CB8-A85C-8C6A3E321E60}"/>
    <cellStyle name="Millares 36 5 9" xfId="22173" xr:uid="{0040BEB3-4E0C-4693-973D-C1BB23EBA86C}"/>
    <cellStyle name="Millares 36 6" xfId="935" xr:uid="{826BFA96-E666-43AB-9ABB-ED68E1EA5A7D}"/>
    <cellStyle name="Millares 36 6 2" xfId="3764" xr:uid="{0847E14A-4D40-46CD-A9D9-07518387A0EF}"/>
    <cellStyle name="Millares 36 6 2 2" xfId="12030" xr:uid="{8E7E3EAB-350E-40B5-86D6-55C339A75FCE}"/>
    <cellStyle name="Millares 36 6 2 2 2" xfId="33533" xr:uid="{97112260-B676-4357-8FA5-6C521B517827}"/>
    <cellStyle name="Millares 36 6 2 3" xfId="18665" xr:uid="{E71D4B90-2BBF-4948-A13F-0173C9A1BA35}"/>
    <cellStyle name="Millares 36 6 2 3 2" xfId="40168" xr:uid="{0EB8D9A8-7393-4048-AB0E-D0F11FC6E0ED}"/>
    <cellStyle name="Millares 36 6 2 4" xfId="25270" xr:uid="{4CA35DF1-A426-4B1F-9C2D-EE5FDABBFC0C}"/>
    <cellStyle name="Millares 36 6 2 5" xfId="46773" xr:uid="{999D26F5-AA14-4B4D-BE24-96C5A697230E}"/>
    <cellStyle name="Millares 36 6 2 6" xfId="53377" xr:uid="{3A85F6CC-EB50-4A83-8F1A-AE344B157EF7}"/>
    <cellStyle name="Millares 36 6 3" xfId="5903" xr:uid="{BD03EC76-3B4C-465A-822B-ECCE1667D94E}"/>
    <cellStyle name="Millares 36 6 3 2" xfId="14169" xr:uid="{AE35029E-F5A3-4E26-A136-B6883F3CC60A}"/>
    <cellStyle name="Millares 36 6 3 2 2" xfId="35672" xr:uid="{BC542A03-563C-4D08-B0F1-CE32824BECC1}"/>
    <cellStyle name="Millares 36 6 3 3" xfId="20804" xr:uid="{F2527143-A211-49AF-9834-6B511889DA18}"/>
    <cellStyle name="Millares 36 6 3 3 2" xfId="42307" xr:uid="{FADB6579-711E-4941-B838-0FE950A23184}"/>
    <cellStyle name="Millares 36 6 3 4" xfId="27409" xr:uid="{BD3A2F2A-D2A5-49E9-946C-59A41110E232}"/>
    <cellStyle name="Millares 36 6 3 5" xfId="48912" xr:uid="{331C1FBD-ADD1-41B5-A3D0-4C22B053A54F}"/>
    <cellStyle name="Millares 36 6 3 6" xfId="55516" xr:uid="{775C116C-5B91-4EB3-9C72-B8B27FF0B9E0}"/>
    <cellStyle name="Millares 36 6 4" xfId="7544" xr:uid="{9C3489F5-75D0-4116-B6D2-94788C689008}"/>
    <cellStyle name="Millares 36 6 4 2" xfId="29047" xr:uid="{1CFCA3BE-5205-480D-8D27-11C4393D8889}"/>
    <cellStyle name="Millares 36 6 5" xfId="9201" xr:uid="{76F53A22-9A55-4288-AE85-367D6C549859}"/>
    <cellStyle name="Millares 36 6 5 2" xfId="30704" xr:uid="{87CFDE53-D132-485A-9AD6-1542ECFE9046}"/>
    <cellStyle name="Millares 36 6 6" xfId="15836" xr:uid="{AACE78D9-3FF8-4D31-AA49-D9A303943D8F}"/>
    <cellStyle name="Millares 36 6 6 2" xfId="37339" xr:uid="{31EB20EA-6162-4050-A096-39EAD67909A0}"/>
    <cellStyle name="Millares 36 6 7" xfId="22441" xr:uid="{FE4DBE5E-2714-46DB-BE75-1E2D8DED4AFE}"/>
    <cellStyle name="Millares 36 6 8" xfId="43944" xr:uid="{971547E4-4FDD-45A0-8E7A-C48C23192BC5}"/>
    <cellStyle name="Millares 36 6 9" xfId="50548" xr:uid="{90107BA7-0C5D-4B65-9A07-C8B7D3C6E314}"/>
    <cellStyle name="Millares 36 7" xfId="1196" xr:uid="{D5760830-BB69-48AE-9B6D-7084BD2C524E}"/>
    <cellStyle name="Millares 36 7 2" xfId="4025" xr:uid="{7C8F5AB6-99AA-47AF-A93D-F310D906EE4F}"/>
    <cellStyle name="Millares 36 7 2 2" xfId="12291" xr:uid="{372A31F6-BB4E-4F98-A291-012AD13F512B}"/>
    <cellStyle name="Millares 36 7 2 2 2" xfId="33794" xr:uid="{D7385725-472A-4D71-8B00-E9FA9610505C}"/>
    <cellStyle name="Millares 36 7 2 3" xfId="18926" xr:uid="{85CFB2C7-C6B6-4B0E-82AC-7DC21ABFA9C0}"/>
    <cellStyle name="Millares 36 7 2 3 2" xfId="40429" xr:uid="{7AC6ABE2-5099-4CC3-B24F-CE13F56E6DFB}"/>
    <cellStyle name="Millares 36 7 2 4" xfId="25531" xr:uid="{1FCD3ED9-D7CF-4DEE-8D7D-4EFB09840DC9}"/>
    <cellStyle name="Millares 36 7 2 5" xfId="47034" xr:uid="{ABBC8DE5-76EC-400B-8C59-6542959F4856}"/>
    <cellStyle name="Millares 36 7 2 6" xfId="53638" xr:uid="{9A97E295-23DC-48BC-8AD5-40962F0B4AEA}"/>
    <cellStyle name="Millares 36 7 3" xfId="6164" xr:uid="{D65E66D0-418A-4ED3-8EF8-F01C65156D45}"/>
    <cellStyle name="Millares 36 7 3 2" xfId="14430" xr:uid="{26F46211-58F8-4070-8F0A-B474C458E7B7}"/>
    <cellStyle name="Millares 36 7 3 2 2" xfId="35933" xr:uid="{2BD8A06D-0778-4028-B0A1-12E6FCB6A072}"/>
    <cellStyle name="Millares 36 7 3 3" xfId="21065" xr:uid="{3E4A7CCD-79AF-421E-B10F-A608846DD20B}"/>
    <cellStyle name="Millares 36 7 3 3 2" xfId="42568" xr:uid="{4D29F798-03E5-4545-B62B-16667A9BE5DE}"/>
    <cellStyle name="Millares 36 7 3 4" xfId="27670" xr:uid="{D7C1641F-158F-4AC6-86CE-522D10AD6D4C}"/>
    <cellStyle name="Millares 36 7 3 5" xfId="49173" xr:uid="{D17C3D5C-6F76-4C23-A9CC-7D75CC8247D2}"/>
    <cellStyle name="Millares 36 7 3 6" xfId="55777" xr:uid="{BFC6E7D9-DCC8-4C66-AEE4-D94E2A23D452}"/>
    <cellStyle name="Millares 36 7 4" xfId="7805" xr:uid="{C482433A-BB65-4266-BAED-181C55237137}"/>
    <cellStyle name="Millares 36 7 4 2" xfId="29308" xr:uid="{900E6DBA-58D4-404D-A418-4450B4D40CC5}"/>
    <cellStyle name="Millares 36 7 5" xfId="9462" xr:uid="{389769AB-30D0-45B8-9683-A47EA1819E25}"/>
    <cellStyle name="Millares 36 7 5 2" xfId="30965" xr:uid="{ED673BB6-8C56-4840-B079-2F310C115C87}"/>
    <cellStyle name="Millares 36 7 6" xfId="16097" xr:uid="{7E9C8B00-B5FF-4512-BB11-A3AC99ACB635}"/>
    <cellStyle name="Millares 36 7 6 2" xfId="37600" xr:uid="{4BE1D654-A588-4109-ACA7-186124CFFECC}"/>
    <cellStyle name="Millares 36 7 7" xfId="22702" xr:uid="{EDEBF456-FE30-4302-8BD2-19AE0C200652}"/>
    <cellStyle name="Millares 36 7 8" xfId="44205" xr:uid="{62E9AA42-F89A-4A33-9FB9-E7B5D5C9AB45}"/>
    <cellStyle name="Millares 36 7 9" xfId="50809" xr:uid="{570062E7-5FCC-45EC-9CCE-557D571EE9C2}"/>
    <cellStyle name="Millares 36 8" xfId="1884" xr:uid="{5E5D6335-7347-48D1-B318-9D8B4924FBAB}"/>
    <cellStyle name="Millares 36 8 2" xfId="10150" xr:uid="{1E41A1CF-B42E-4795-9230-D6E6CE528F88}"/>
    <cellStyle name="Millares 36 8 2 2" xfId="31653" xr:uid="{0D0C0E66-45C1-44B7-B731-A724FDF2FB9E}"/>
    <cellStyle name="Millares 36 8 3" xfId="16785" xr:uid="{F8F34C38-3C19-4E52-82AA-DC83F5436862}"/>
    <cellStyle name="Millares 36 8 3 2" xfId="38288" xr:uid="{355A1F48-236F-477F-B38A-ED3476A2B531}"/>
    <cellStyle name="Millares 36 8 4" xfId="23390" xr:uid="{52A685D3-9A3A-444F-BC16-8DAB03B100AB}"/>
    <cellStyle name="Millares 36 8 5" xfId="44893" xr:uid="{E8F3EC9E-6794-4CCF-9A28-1CDDE3ED6B09}"/>
    <cellStyle name="Millares 36 8 6" xfId="51497" xr:uid="{67D553C7-3BB8-40CB-AB75-560D89B1EBF6}"/>
    <cellStyle name="Millares 36 9" xfId="2569" xr:uid="{DFD964CE-A7C7-42DF-BC71-4E5ED0649666}"/>
    <cellStyle name="Millares 36 9 2" xfId="10835" xr:uid="{386CEB8F-A2D9-4D2E-B4DB-D5F19ED1CD1A}"/>
    <cellStyle name="Millares 36 9 2 2" xfId="32338" xr:uid="{94D88606-6CE4-448C-96DE-5B5CD9B14BED}"/>
    <cellStyle name="Millares 36 9 3" xfId="17470" xr:uid="{86A4171E-0B4F-4FF0-BA91-23CED2C8C00C}"/>
    <cellStyle name="Millares 36 9 3 2" xfId="38973" xr:uid="{F448E142-408E-4925-AB1E-291617C4B48E}"/>
    <cellStyle name="Millares 36 9 4" xfId="24075" xr:uid="{34674F33-D415-4E32-A5C5-8AC464C36FDA}"/>
    <cellStyle name="Millares 36 9 5" xfId="45578" xr:uid="{C4C4D368-40F4-4E52-B987-42EA5D4B6EEE}"/>
    <cellStyle name="Millares 36 9 6" xfId="52182" xr:uid="{B6D09BFC-87B0-4503-BB4F-E21EA8D0C625}"/>
    <cellStyle name="Millares 37" xfId="573" xr:uid="{F3824E03-7E9D-4EBC-866C-F8F4D8DFA5FD}"/>
    <cellStyle name="Millares 37 10" xfId="7184" xr:uid="{CCE62C6D-0FEA-4E48-8D72-65FAF8AF7505}"/>
    <cellStyle name="Millares 37 10 2" xfId="28687" xr:uid="{27A8F075-D235-4F2B-B77C-9E3E832A0E59}"/>
    <cellStyle name="Millares 37 11" xfId="8840" xr:uid="{B48F1F2F-5D57-4E20-AB92-35806075F7B2}"/>
    <cellStyle name="Millares 37 11 2" xfId="30343" xr:uid="{AAECB22C-1B21-43ED-B7B7-FA4CCBD73635}"/>
    <cellStyle name="Millares 37 12" xfId="15476" xr:uid="{7F470CA7-6810-4A57-B2C9-5A2A9AAB4925}"/>
    <cellStyle name="Millares 37 12 2" xfId="36979" xr:uid="{ED4FB692-9961-4A0A-B674-BB98E37B7441}"/>
    <cellStyle name="Millares 37 13" xfId="22081" xr:uid="{29C2B69A-59AB-41DD-9D9E-D2F128E79452}"/>
    <cellStyle name="Millares 37 14" xfId="43584" xr:uid="{76139A93-02E2-4711-8158-E7E8B4FEFA5D}"/>
    <cellStyle name="Millares 37 15" xfId="50188" xr:uid="{025B79F6-427E-441C-8F92-95618739D499}"/>
    <cellStyle name="Millares 37 2" xfId="855" xr:uid="{8875F789-18C1-47F3-9857-ADB671F3B626}"/>
    <cellStyle name="Millares 37 2 10" xfId="43864" xr:uid="{21383461-A033-4041-8B7A-25F5B6511B08}"/>
    <cellStyle name="Millares 37 2 11" xfId="50468" xr:uid="{6311838B-94DB-4E04-A420-9D8AA7FEE02A}"/>
    <cellStyle name="Millares 37 2 2" xfId="1801" xr:uid="{54C597C2-9CD0-46C3-B185-FCB63E0E61F4}"/>
    <cellStyle name="Millares 37 2 2 2" xfId="4630" xr:uid="{7DA157B9-1D4E-41ED-B369-2EDFEE6B79B2}"/>
    <cellStyle name="Millares 37 2 2 2 2" xfId="12896" xr:uid="{EFFB1588-9792-4AC0-B021-CE45DE9E127E}"/>
    <cellStyle name="Millares 37 2 2 2 2 2" xfId="34399" xr:uid="{73ADB901-CC00-4D3B-BDBA-F33818844ECB}"/>
    <cellStyle name="Millares 37 2 2 2 3" xfId="19531" xr:uid="{3B25D719-E11C-4D8C-B99E-ABDC5E53CCDA}"/>
    <cellStyle name="Millares 37 2 2 2 3 2" xfId="41034" xr:uid="{CC36831D-9889-4ED7-A6C8-E5E0E865710F}"/>
    <cellStyle name="Millares 37 2 2 2 4" xfId="26136" xr:uid="{CE05E433-0699-455B-ADA8-5D2C1301DD11}"/>
    <cellStyle name="Millares 37 2 2 2 5" xfId="47639" xr:uid="{F5AB26D4-45ED-4438-8BFD-F750CF6BBEB0}"/>
    <cellStyle name="Millares 37 2 2 2 6" xfId="54243" xr:uid="{91031579-0E0A-415B-BBAB-D913B7DB9D14}"/>
    <cellStyle name="Millares 37 2 2 3" xfId="6769" xr:uid="{63DD25B5-5B51-4B77-A77E-F87AD0DCAA32}"/>
    <cellStyle name="Millares 37 2 2 3 2" xfId="15035" xr:uid="{E24980F0-CF0C-4733-A86A-5453E23EC7A7}"/>
    <cellStyle name="Millares 37 2 2 3 2 2" xfId="36538" xr:uid="{4292B38D-5340-4778-8282-A2BA46AE196F}"/>
    <cellStyle name="Millares 37 2 2 3 3" xfId="21670" xr:uid="{5B4F5987-9BC3-48EC-B370-451A53FFBBDB}"/>
    <cellStyle name="Millares 37 2 2 3 3 2" xfId="43173" xr:uid="{3BCC3AE8-FAE0-4A31-8AA2-6A64646993B2}"/>
    <cellStyle name="Millares 37 2 2 3 4" xfId="28275" xr:uid="{837BB60B-FDCB-4540-B94D-4EB36B0AA9D6}"/>
    <cellStyle name="Millares 37 2 2 3 5" xfId="49778" xr:uid="{5E26DB25-5EA3-4DC4-A4EC-5A296F57BECF}"/>
    <cellStyle name="Millares 37 2 2 3 6" xfId="56382" xr:uid="{28BFAA01-072F-4C82-88E2-3044CE4F2150}"/>
    <cellStyle name="Millares 37 2 2 4" xfId="8410" xr:uid="{159EA7BC-9920-42DA-9000-30CA8E12805F}"/>
    <cellStyle name="Millares 37 2 2 4 2" xfId="29913" xr:uid="{39F8113A-56D1-426D-A8EB-A1212FE454DC}"/>
    <cellStyle name="Millares 37 2 2 5" xfId="10067" xr:uid="{2D40FDDF-9357-4932-BF3A-A186E764193B}"/>
    <cellStyle name="Millares 37 2 2 5 2" xfId="31570" xr:uid="{314B6519-3D43-4725-9E74-70BDD6833F3E}"/>
    <cellStyle name="Millares 37 2 2 6" xfId="16702" xr:uid="{C93BDF14-C92F-4AEB-B3D8-EEBD3C06803D}"/>
    <cellStyle name="Millares 37 2 2 6 2" xfId="38205" xr:uid="{4EE13A54-47FC-4B43-9D9D-94A07286E568}"/>
    <cellStyle name="Millares 37 2 2 7" xfId="23307" xr:uid="{AAA5E5CE-5DA3-49D9-8BF6-2B7BEE08D92A}"/>
    <cellStyle name="Millares 37 2 2 8" xfId="44810" xr:uid="{3ADA8F67-0BA7-4F08-AF53-578102E2B83B}"/>
    <cellStyle name="Millares 37 2 2 9" xfId="51414" xr:uid="{A4A97DD3-E7A0-40B7-8273-9AB9941F9454}"/>
    <cellStyle name="Millares 37 2 3" xfId="2488" xr:uid="{F6F2E1FC-1FC6-4DCA-9F03-5DB1D6A2220B}"/>
    <cellStyle name="Millares 37 2 3 2" xfId="10754" xr:uid="{7C9B7373-00D7-42AB-AE08-C4EEB35038F5}"/>
    <cellStyle name="Millares 37 2 3 2 2" xfId="32257" xr:uid="{5D7C359A-CFE6-4BB6-842A-50ECC1E1EE55}"/>
    <cellStyle name="Millares 37 2 3 3" xfId="17389" xr:uid="{2EC0C793-E554-4928-8FF2-C49EDC54E5BD}"/>
    <cellStyle name="Millares 37 2 3 3 2" xfId="38892" xr:uid="{6C623B5F-CEB8-40E0-8AFC-8FFF75D68693}"/>
    <cellStyle name="Millares 37 2 3 4" xfId="23994" xr:uid="{577FB25B-A38C-453F-8973-BE6AC4EC514B}"/>
    <cellStyle name="Millares 37 2 3 5" xfId="45497" xr:uid="{66124C47-676D-48F0-A023-4C0BE465ACB8}"/>
    <cellStyle name="Millares 37 2 3 6" xfId="52101" xr:uid="{7776FDBD-9F06-405F-B96C-B47A3AA947A0}"/>
    <cellStyle name="Millares 37 2 4" xfId="3684" xr:uid="{51127DC4-793D-4893-A0D4-69ED37349C23}"/>
    <cellStyle name="Millares 37 2 4 2" xfId="11950" xr:uid="{C728CFF2-2B95-406A-AC3A-3A4D220ED854}"/>
    <cellStyle name="Millares 37 2 4 2 2" xfId="33453" xr:uid="{ED888AF0-4A40-40E8-8BAC-34AD906DF137}"/>
    <cellStyle name="Millares 37 2 4 3" xfId="18585" xr:uid="{9B2FE499-2A3F-47E4-8C52-A166CAD471C5}"/>
    <cellStyle name="Millares 37 2 4 3 2" xfId="40088" xr:uid="{20D8C936-A865-4233-ABE7-8F7EF311BBB0}"/>
    <cellStyle name="Millares 37 2 4 4" xfId="25190" xr:uid="{9BCE42F9-E799-48A4-A5B6-DE8042F225C0}"/>
    <cellStyle name="Millares 37 2 4 5" xfId="46693" xr:uid="{8B6C982D-DE71-4D28-AAD8-EA7396F99D89}"/>
    <cellStyle name="Millares 37 2 4 6" xfId="53297" xr:uid="{15560CF9-6BC6-4183-A7B4-083ADABC0E29}"/>
    <cellStyle name="Millares 37 2 5" xfId="5823" xr:uid="{A2F71F4C-B413-4228-A76E-511A8A4E67BD}"/>
    <cellStyle name="Millares 37 2 5 2" xfId="14089" xr:uid="{AAFDE266-D4C3-4E6D-A04D-6CDE29E78963}"/>
    <cellStyle name="Millares 37 2 5 2 2" xfId="35592" xr:uid="{AE17D0F2-1126-40D6-B8D0-FEA2FFACC45A}"/>
    <cellStyle name="Millares 37 2 5 3" xfId="20724" xr:uid="{15573600-D0DD-4813-A897-1D09F9539B68}"/>
    <cellStyle name="Millares 37 2 5 3 2" xfId="42227" xr:uid="{E65E377C-7FE5-459B-A7F9-02ACFAFF3357}"/>
    <cellStyle name="Millares 37 2 5 4" xfId="27329" xr:uid="{DE4B44BB-31F2-4780-A71E-CDC8AB4B1089}"/>
    <cellStyle name="Millares 37 2 5 5" xfId="48832" xr:uid="{A23FDE6A-06E0-400F-AB2E-4DB6E96B1635}"/>
    <cellStyle name="Millares 37 2 5 6" xfId="55436" xr:uid="{11B7A1B0-4BD2-467D-83E8-F55C79A26CF6}"/>
    <cellStyle name="Millares 37 2 6" xfId="7464" xr:uid="{34774229-DACE-4A0F-9FDA-EBA6C46D10F3}"/>
    <cellStyle name="Millares 37 2 6 2" xfId="28967" xr:uid="{37731811-326E-4D1E-936A-41F018E0190B}"/>
    <cellStyle name="Millares 37 2 7" xfId="9121" xr:uid="{0A513234-FF69-4D48-91AC-E9363968F30D}"/>
    <cellStyle name="Millares 37 2 7 2" xfId="30624" xr:uid="{AED8C346-077C-4A54-889E-F75378BFCFD9}"/>
    <cellStyle name="Millares 37 2 8" xfId="15756" xr:uid="{1E02C316-D4ED-47E8-8308-EC0736DEB958}"/>
    <cellStyle name="Millares 37 2 8 2" xfId="37259" xr:uid="{DCC620FC-73DE-4531-BB7D-B1BABCB57FB8}"/>
    <cellStyle name="Millares 37 2 9" xfId="22361" xr:uid="{D2314E36-C0A9-49AF-9C3B-42F34140FA19}"/>
    <cellStyle name="Millares 37 3" xfId="1125" xr:uid="{EFF44493-EE2B-4C77-8082-27DB04DCDDA3}"/>
    <cellStyle name="Millares 37 3 2" xfId="3954" xr:uid="{9A520AF3-AFEE-412F-827C-F02BEE736A10}"/>
    <cellStyle name="Millares 37 3 2 2" xfId="12220" xr:uid="{FE177BF5-C1A3-4A7D-A296-C7EA60156293}"/>
    <cellStyle name="Millares 37 3 2 2 2" xfId="33723" xr:uid="{5BC0E832-325B-470F-883C-392C771E0D1F}"/>
    <cellStyle name="Millares 37 3 2 3" xfId="18855" xr:uid="{1A3C13C3-F281-4CC0-959B-62A29F235282}"/>
    <cellStyle name="Millares 37 3 2 3 2" xfId="40358" xr:uid="{52065CC9-28C1-45A7-9D24-787E2D1072F9}"/>
    <cellStyle name="Millares 37 3 2 4" xfId="25460" xr:uid="{70B62C35-665E-4C92-822B-D1B3A21F1668}"/>
    <cellStyle name="Millares 37 3 2 5" xfId="46963" xr:uid="{BDDAB9B4-BABF-438A-9407-90A37FE17294}"/>
    <cellStyle name="Millares 37 3 2 6" xfId="53567" xr:uid="{8CBA8199-9C13-4318-86DD-08CFE2A9B5CC}"/>
    <cellStyle name="Millares 37 3 3" xfId="6093" xr:uid="{2EF8ADA3-E52C-4B7F-B0C9-E2312B797BA6}"/>
    <cellStyle name="Millares 37 3 3 2" xfId="14359" xr:uid="{BB78ECC4-04DC-4697-A5EC-796789FF678C}"/>
    <cellStyle name="Millares 37 3 3 2 2" xfId="35862" xr:uid="{863FB2B6-AB70-48A7-A9C0-7AED94E9F2A7}"/>
    <cellStyle name="Millares 37 3 3 3" xfId="20994" xr:uid="{5BD1C015-CBC7-45E9-91C4-DFFFA22A764F}"/>
    <cellStyle name="Millares 37 3 3 3 2" xfId="42497" xr:uid="{4EFC471C-0AE0-4856-8299-3C656820D990}"/>
    <cellStyle name="Millares 37 3 3 4" xfId="27599" xr:uid="{2261A59B-AAB1-4E64-BFF1-574FEC7D2449}"/>
    <cellStyle name="Millares 37 3 3 5" xfId="49102" xr:uid="{D3736F17-49C1-49BC-B6B1-D5CE1F84A9AF}"/>
    <cellStyle name="Millares 37 3 3 6" xfId="55706" xr:uid="{E0484F26-661C-4EA6-8C81-48C0FDA3D6AA}"/>
    <cellStyle name="Millares 37 3 4" xfId="7734" xr:uid="{AD014220-4E55-4132-B322-BDBC60932B39}"/>
    <cellStyle name="Millares 37 3 4 2" xfId="29237" xr:uid="{85566072-4537-4A2D-8CAE-66DF068EAD4A}"/>
    <cellStyle name="Millares 37 3 5" xfId="9391" xr:uid="{4E45FCE1-FC51-4968-BAA0-96696E02BE68}"/>
    <cellStyle name="Millares 37 3 5 2" xfId="30894" xr:uid="{EEF3F5A6-306D-4347-AF62-8A11B60B8D2C}"/>
    <cellStyle name="Millares 37 3 6" xfId="16026" xr:uid="{596F1687-F06B-4C60-8831-56986A6E37D0}"/>
    <cellStyle name="Millares 37 3 6 2" xfId="37529" xr:uid="{49A242AE-9883-4C52-9ED2-EEF8028C7B36}"/>
    <cellStyle name="Millares 37 3 7" xfId="22631" xr:uid="{E13B26C7-387B-4479-B389-0FA585049FC8}"/>
    <cellStyle name="Millares 37 3 8" xfId="44134" xr:uid="{473CC865-4232-407B-A211-7562552F2CF7}"/>
    <cellStyle name="Millares 37 3 9" xfId="50738" xr:uid="{B150A44A-AECF-4B23-BB89-619775C59007}"/>
    <cellStyle name="Millares 37 4" xfId="1521" xr:uid="{0BEA79AE-5200-4F2D-B806-AF703974B38B}"/>
    <cellStyle name="Millares 37 4 2" xfId="4350" xr:uid="{4C38151A-11AB-4738-B743-7D4EAF245427}"/>
    <cellStyle name="Millares 37 4 2 2" xfId="12616" xr:uid="{F3816C27-EEFD-4EB3-ACA8-E7F9EBAD6FA7}"/>
    <cellStyle name="Millares 37 4 2 2 2" xfId="34119" xr:uid="{0DD9237B-443F-4E41-B15C-9C60AEF7387A}"/>
    <cellStyle name="Millares 37 4 2 3" xfId="19251" xr:uid="{076311A0-6B32-490C-9062-0A08F8EC9507}"/>
    <cellStyle name="Millares 37 4 2 3 2" xfId="40754" xr:uid="{3A55AB5E-AE27-4BE0-8101-A7AAEA07A149}"/>
    <cellStyle name="Millares 37 4 2 4" xfId="25856" xr:uid="{D615868C-CBD2-40AE-A389-12B999A7EC3F}"/>
    <cellStyle name="Millares 37 4 2 5" xfId="47359" xr:uid="{04AB674A-C852-450D-965B-6438D307DEF7}"/>
    <cellStyle name="Millares 37 4 2 6" xfId="53963" xr:uid="{8FC9DB23-11E4-4680-A616-836CC176C756}"/>
    <cellStyle name="Millares 37 4 3" xfId="6489" xr:uid="{318EBE23-D601-4BF6-83D0-7984FCA0915D}"/>
    <cellStyle name="Millares 37 4 3 2" xfId="14755" xr:uid="{1C9B310C-A979-491F-B605-1C7EEB735824}"/>
    <cellStyle name="Millares 37 4 3 2 2" xfId="36258" xr:uid="{A862EAFC-EE53-4950-AB54-51416C225E06}"/>
    <cellStyle name="Millares 37 4 3 3" xfId="21390" xr:uid="{6296B5A3-8F78-4D38-A1DB-B6E1738E6EE5}"/>
    <cellStyle name="Millares 37 4 3 3 2" xfId="42893" xr:uid="{838D0499-F49F-4E32-BD5B-1138C634AED8}"/>
    <cellStyle name="Millares 37 4 3 4" xfId="27995" xr:uid="{50EF93D0-E556-4889-8E1E-49347B9CE959}"/>
    <cellStyle name="Millares 37 4 3 5" xfId="49498" xr:uid="{0E554DE8-C2FC-4034-9644-793791D35A9D}"/>
    <cellStyle name="Millares 37 4 3 6" xfId="56102" xr:uid="{FA348E6C-BE8D-442C-BE94-9DFC36DDBC2E}"/>
    <cellStyle name="Millares 37 4 4" xfId="8130" xr:uid="{27952195-6123-4749-B274-6808A66FC609}"/>
    <cellStyle name="Millares 37 4 4 2" xfId="29633" xr:uid="{DAD2EBEF-267A-421C-AE01-B46799E52C86}"/>
    <cellStyle name="Millares 37 4 5" xfId="9787" xr:uid="{E8DE3E6C-889A-4AA2-AF3A-0BF8D1CB82AD}"/>
    <cellStyle name="Millares 37 4 5 2" xfId="31290" xr:uid="{06C3F2A1-D9C5-4551-802F-C7A2ECB7BD06}"/>
    <cellStyle name="Millares 37 4 6" xfId="16422" xr:uid="{CD4E691F-4B71-444E-8A96-9DC3592BF246}"/>
    <cellStyle name="Millares 37 4 6 2" xfId="37925" xr:uid="{86E5B6C6-D925-4B49-BE4B-BC715329DD71}"/>
    <cellStyle name="Millares 37 4 7" xfId="23027" xr:uid="{11FCF0B3-F5F4-4D68-9C97-EBA6886C0F45}"/>
    <cellStyle name="Millares 37 4 8" xfId="44530" xr:uid="{DFE94E11-24D0-44BB-B65A-A3FB286D4C99}"/>
    <cellStyle name="Millares 37 4 9" xfId="51134" xr:uid="{72BD7841-4B1B-4AE6-99CE-51D0DAD9CE72}"/>
    <cellStyle name="Millares 37 5" xfId="2208" xr:uid="{E00C5783-9A00-4B99-8CDC-34223B819E44}"/>
    <cellStyle name="Millares 37 5 2" xfId="10474" xr:uid="{4233DA3B-A887-4A2D-B926-CCAC48110B5F}"/>
    <cellStyle name="Millares 37 5 2 2" xfId="31977" xr:uid="{D1581CAB-9858-43C3-8649-E0807A8D771E}"/>
    <cellStyle name="Millares 37 5 3" xfId="17109" xr:uid="{A464AF9E-7BD6-4177-AAE9-AE22A22CA013}"/>
    <cellStyle name="Millares 37 5 3 2" xfId="38612" xr:uid="{155EF34E-5224-4FE3-AF18-F71DBE9BE025}"/>
    <cellStyle name="Millares 37 5 4" xfId="23714" xr:uid="{3891C3F5-246D-4AE6-BB87-2946F380F8CD}"/>
    <cellStyle name="Millares 37 5 5" xfId="45217" xr:uid="{1262026E-4BA3-4BDC-9E07-5F070F0362A3}"/>
    <cellStyle name="Millares 37 5 6" xfId="51821" xr:uid="{C9B3ED91-5E7A-498C-8658-678E85A26065}"/>
    <cellStyle name="Millares 37 6" xfId="3005" xr:uid="{7A94929B-00AA-417E-814B-DE13E495FA11}"/>
    <cellStyle name="Millares 37 6 2" xfId="11271" xr:uid="{05F16461-EE38-4CCF-B678-4A694E09902C}"/>
    <cellStyle name="Millares 37 6 2 2" xfId="32774" xr:uid="{9EC5AC14-5A8F-4789-8A92-20B153ABD1C7}"/>
    <cellStyle name="Millares 37 6 3" xfId="17906" xr:uid="{667F13AA-5625-45E1-86C7-22584106FE69}"/>
    <cellStyle name="Millares 37 6 3 2" xfId="39409" xr:uid="{FB3DE487-256D-4FD7-AC30-01553569273A}"/>
    <cellStyle name="Millares 37 6 4" xfId="24511" xr:uid="{578FEAD2-A7E5-460F-9C1E-7F7CF09CDE59}"/>
    <cellStyle name="Millares 37 6 5" xfId="46014" xr:uid="{F1AE7B21-C18E-4D79-91E6-0F15EB773FC0}"/>
    <cellStyle name="Millares 37 6 6" xfId="52618" xr:uid="{50CF364F-2F1D-4B53-8F84-8C4B38CF2DF9}"/>
    <cellStyle name="Millares 37 7" xfId="3404" xr:uid="{814C67ED-91AE-4479-B510-436D048B7331}"/>
    <cellStyle name="Millares 37 7 2" xfId="11670" xr:uid="{1FD983E2-0BA9-4F54-95B0-98116E8450C0}"/>
    <cellStyle name="Millares 37 7 2 2" xfId="33173" xr:uid="{797C218A-A5F7-41EE-901A-065F10CF9EA9}"/>
    <cellStyle name="Millares 37 7 3" xfId="18305" xr:uid="{F2B6ECEF-4C02-4E4F-ADB2-E57C00653132}"/>
    <cellStyle name="Millares 37 7 3 2" xfId="39808" xr:uid="{75C3E86E-FB2A-4C3A-AEB1-034FC23EC2D2}"/>
    <cellStyle name="Millares 37 7 4" xfId="24910" xr:uid="{937F53AA-BD49-4495-BBD6-D4B2F46A6F98}"/>
    <cellStyle name="Millares 37 7 5" xfId="46413" xr:uid="{DB2E3136-C96F-4D35-9F61-DEBFC95FF0BA}"/>
    <cellStyle name="Millares 37 7 6" xfId="53017" xr:uid="{F47FB223-970F-4F50-982F-5729A86152B3}"/>
    <cellStyle name="Millares 37 8" xfId="5149" xr:uid="{91A7A395-1074-49B5-B6C3-F62F83B06788}"/>
    <cellStyle name="Millares 37 8 2" xfId="13415" xr:uid="{D7394835-31FC-4DD0-A135-480FC0AA6F4C}"/>
    <cellStyle name="Millares 37 8 2 2" xfId="34918" xr:uid="{7F11DDE5-8679-41A7-90E0-F648A4929658}"/>
    <cellStyle name="Millares 37 8 3" xfId="20050" xr:uid="{E2F25415-6B90-48C7-B17E-DA11DD2C29E4}"/>
    <cellStyle name="Millares 37 8 3 2" xfId="41553" xr:uid="{4D3490B4-DD83-416B-91BA-5A7A71E1346A}"/>
    <cellStyle name="Millares 37 8 4" xfId="26655" xr:uid="{1E1B1E09-19C5-43C5-BFA3-455930909D2F}"/>
    <cellStyle name="Millares 37 8 5" xfId="48158" xr:uid="{2A77FBBA-197C-497D-8E4D-BEE0CDFE491B}"/>
    <cellStyle name="Millares 37 8 6" xfId="54762" xr:uid="{6F7DCCA9-7CBC-4B15-AFF5-7EA31F3410EA}"/>
    <cellStyle name="Millares 37 9" xfId="5543" xr:uid="{5EEC5A15-82CC-4050-BDA3-246EFDB4AF2D}"/>
    <cellStyle name="Millares 37 9 2" xfId="13809" xr:uid="{755E2733-CB2E-4858-8C8A-BFE8EDF1566A}"/>
    <cellStyle name="Millares 37 9 2 2" xfId="35312" xr:uid="{638E89CC-5951-4A18-8B32-A3201EB518F0}"/>
    <cellStyle name="Millares 37 9 3" xfId="20444" xr:uid="{2DA672BE-961A-4F2C-8BFE-BEAA8A188343}"/>
    <cellStyle name="Millares 37 9 3 2" xfId="41947" xr:uid="{E81FDCD9-8669-453F-A0AC-6B7E17759890}"/>
    <cellStyle name="Millares 37 9 4" xfId="27049" xr:uid="{AB00AE28-233D-4E32-8AC9-10DA57E29A5D}"/>
    <cellStyle name="Millares 37 9 5" xfId="48552" xr:uid="{A8021971-AA7B-4F9A-B136-58E90BBCE580}"/>
    <cellStyle name="Millares 37 9 6" xfId="55156" xr:uid="{FCD6D0D0-7CA7-40CA-9301-E8F4A2D90DCA}"/>
    <cellStyle name="Millares 38" xfId="572" xr:uid="{7F5659CF-83B7-4773-B2F2-B87D89BBA703}"/>
    <cellStyle name="Millares 38 10" xfId="7183" xr:uid="{553FB6A2-408A-4285-9176-20E87557933B}"/>
    <cellStyle name="Millares 38 10 2" xfId="28686" xr:uid="{73778DFF-89FC-4511-B92B-2E880F6FF080}"/>
    <cellStyle name="Millares 38 11" xfId="8839" xr:uid="{8BDB58A6-95F6-4DFF-B02F-27115E8C553E}"/>
    <cellStyle name="Millares 38 11 2" xfId="30342" xr:uid="{F3A38C4C-9741-43D3-9F79-3E7898334411}"/>
    <cellStyle name="Millares 38 12" xfId="15475" xr:uid="{86CB9B5D-6946-4F18-88E9-57256956381E}"/>
    <cellStyle name="Millares 38 12 2" xfId="36978" xr:uid="{3EEA8E16-92B0-4367-AE49-A85E09982500}"/>
    <cellStyle name="Millares 38 13" xfId="22080" xr:uid="{BDD16C2B-E48C-45D2-9E27-69E4F7979C93}"/>
    <cellStyle name="Millares 38 14" xfId="43583" xr:uid="{F456C3B7-4F22-4612-BEE2-D18AF56C1CE4}"/>
    <cellStyle name="Millares 38 15" xfId="50187" xr:uid="{B499E72C-5C67-4A13-89AB-6B3F20E6D8C8}"/>
    <cellStyle name="Millares 38 2" xfId="854" xr:uid="{F7BBA935-D1DE-4544-8D5C-63DE0123BAD6}"/>
    <cellStyle name="Millares 38 2 10" xfId="43863" xr:uid="{6A9D933C-0A12-41F8-9BB0-21287CAA95D5}"/>
    <cellStyle name="Millares 38 2 11" xfId="50467" xr:uid="{792B0F4E-7A5E-48F2-A672-40506DB99C54}"/>
    <cellStyle name="Millares 38 2 2" xfId="1800" xr:uid="{5036A0E3-EE0B-490D-AA48-129980C270D8}"/>
    <cellStyle name="Millares 38 2 2 2" xfId="4629" xr:uid="{EA23C3A6-0618-4062-93BD-E8E81BEF4FAA}"/>
    <cellStyle name="Millares 38 2 2 2 2" xfId="12895" xr:uid="{B82D43EE-DD32-488D-9380-7EEB4E2A3B74}"/>
    <cellStyle name="Millares 38 2 2 2 2 2" xfId="34398" xr:uid="{89FD1F5B-77B3-4960-A69E-AE284FDD0802}"/>
    <cellStyle name="Millares 38 2 2 2 3" xfId="19530" xr:uid="{02A44A59-8B9A-43CA-BA60-18CE8DC73A64}"/>
    <cellStyle name="Millares 38 2 2 2 3 2" xfId="41033" xr:uid="{2355D61F-5319-40F9-BF68-1B5FF7A3C1B6}"/>
    <cellStyle name="Millares 38 2 2 2 4" xfId="26135" xr:uid="{5601402A-A984-4DCC-A99B-EF9C2251AF6E}"/>
    <cellStyle name="Millares 38 2 2 2 5" xfId="47638" xr:uid="{E3362E1D-7100-497C-AB27-3F75A398D392}"/>
    <cellStyle name="Millares 38 2 2 2 6" xfId="54242" xr:uid="{C9AB9A60-0F8B-49DB-8AB2-D011F7701421}"/>
    <cellStyle name="Millares 38 2 2 3" xfId="6768" xr:uid="{7BE444D1-024B-45FE-A8CC-80BB1D0C4089}"/>
    <cellStyle name="Millares 38 2 2 3 2" xfId="15034" xr:uid="{CFCC9AE6-B37C-407E-96CF-625778DFE92C}"/>
    <cellStyle name="Millares 38 2 2 3 2 2" xfId="36537" xr:uid="{1BAEF4FF-ED7C-4E3B-8452-D408D2962BE0}"/>
    <cellStyle name="Millares 38 2 2 3 3" xfId="21669" xr:uid="{794B8030-E521-445B-BB62-4CE8F1F32011}"/>
    <cellStyle name="Millares 38 2 2 3 3 2" xfId="43172" xr:uid="{19B6E168-CB03-42BA-8251-F1B6E148982C}"/>
    <cellStyle name="Millares 38 2 2 3 4" xfId="28274" xr:uid="{CDCE2793-79BC-4C0C-8BD5-3E8C9811B6C5}"/>
    <cellStyle name="Millares 38 2 2 3 5" xfId="49777" xr:uid="{FBEB00F5-61D3-4831-9610-B2F48B84AD83}"/>
    <cellStyle name="Millares 38 2 2 3 6" xfId="56381" xr:uid="{24AB95B3-E9B7-4887-9C88-118DFE19112B}"/>
    <cellStyle name="Millares 38 2 2 4" xfId="8409" xr:uid="{1EF54B07-CD8C-43E7-A7B8-44F8138EBE8B}"/>
    <cellStyle name="Millares 38 2 2 4 2" xfId="29912" xr:uid="{3D31A4FF-F968-4F50-9D44-AFC39E0768A8}"/>
    <cellStyle name="Millares 38 2 2 5" xfId="10066" xr:uid="{7A5BD59D-E5AD-4E59-ACA8-E3EB6E963799}"/>
    <cellStyle name="Millares 38 2 2 5 2" xfId="31569" xr:uid="{A245C5D0-58A9-44E5-BD00-D99729DCA282}"/>
    <cellStyle name="Millares 38 2 2 6" xfId="16701" xr:uid="{C98F3267-7C51-47AE-851E-30D8CEFF01C8}"/>
    <cellStyle name="Millares 38 2 2 6 2" xfId="38204" xr:uid="{3ACB67B1-43B5-4EB4-AA12-EC0135A2A224}"/>
    <cellStyle name="Millares 38 2 2 7" xfId="23306" xr:uid="{C5C11A30-4C3C-4C89-9BD4-39A0BB844BF3}"/>
    <cellStyle name="Millares 38 2 2 8" xfId="44809" xr:uid="{79E25828-5C6E-43E7-BAAC-3E253C149761}"/>
    <cellStyle name="Millares 38 2 2 9" xfId="51413" xr:uid="{2F1E0041-10E3-4CCE-A9A0-054ECD6B5D5A}"/>
    <cellStyle name="Millares 38 2 3" xfId="2487" xr:uid="{8A986784-97B5-420B-AC12-46D9C88C9E70}"/>
    <cellStyle name="Millares 38 2 3 2" xfId="10753" xr:uid="{1ED2EBAD-EC47-49DD-8B6C-6D19B972EC5B}"/>
    <cellStyle name="Millares 38 2 3 2 2" xfId="32256" xr:uid="{34DED139-D671-4C56-B8FD-15CE70E86A31}"/>
    <cellStyle name="Millares 38 2 3 3" xfId="17388" xr:uid="{F02AE27C-DB5D-47A1-B71A-24AC61496592}"/>
    <cellStyle name="Millares 38 2 3 3 2" xfId="38891" xr:uid="{1A5307AA-F838-44D9-A29F-5E08512C1E3E}"/>
    <cellStyle name="Millares 38 2 3 4" xfId="23993" xr:uid="{6210279C-46A1-4747-A773-C6EA74BED4A7}"/>
    <cellStyle name="Millares 38 2 3 5" xfId="45496" xr:uid="{428AA6EF-E0AB-49BE-ABC6-52BEDAAAA7B0}"/>
    <cellStyle name="Millares 38 2 3 6" xfId="52100" xr:uid="{F727EF33-2F20-4317-9AAB-42A6EFB57020}"/>
    <cellStyle name="Millares 38 2 4" xfId="3683" xr:uid="{CCE35052-52E2-4323-8A3E-23318E4E5E90}"/>
    <cellStyle name="Millares 38 2 4 2" xfId="11949" xr:uid="{0C9D2391-36B7-44C2-A386-650A3504E4A7}"/>
    <cellStyle name="Millares 38 2 4 2 2" xfId="33452" xr:uid="{33130FF0-0FAB-486C-9DDA-AB5D8077AD8D}"/>
    <cellStyle name="Millares 38 2 4 3" xfId="18584" xr:uid="{AD5C20A8-C1FD-425B-A9EC-8C86D1799875}"/>
    <cellStyle name="Millares 38 2 4 3 2" xfId="40087" xr:uid="{F8D1FDFC-0AD2-4CCE-AAB4-A29AB014B088}"/>
    <cellStyle name="Millares 38 2 4 4" xfId="25189" xr:uid="{F6CB10E7-6DC1-48DE-86F5-354A371F63D0}"/>
    <cellStyle name="Millares 38 2 4 5" xfId="46692" xr:uid="{395949C6-0F30-49E4-B7B1-BF22B0953508}"/>
    <cellStyle name="Millares 38 2 4 6" xfId="53296" xr:uid="{47302293-433E-42A2-85A7-61766C0A5AFB}"/>
    <cellStyle name="Millares 38 2 5" xfId="5822" xr:uid="{ABFD283D-3E6E-4AC1-A8D5-DCE3FF39EB49}"/>
    <cellStyle name="Millares 38 2 5 2" xfId="14088" xr:uid="{8B96811F-1D80-44B6-A2E7-C77CBA742973}"/>
    <cellStyle name="Millares 38 2 5 2 2" xfId="35591" xr:uid="{B032D5EB-2BD0-461B-A2BE-C58817C2C13E}"/>
    <cellStyle name="Millares 38 2 5 3" xfId="20723" xr:uid="{2D683F51-B9E9-411F-9562-98855488E5A3}"/>
    <cellStyle name="Millares 38 2 5 3 2" xfId="42226" xr:uid="{BD67B74B-9A75-4BD3-8067-ADCED6B4C62A}"/>
    <cellStyle name="Millares 38 2 5 4" xfId="27328" xr:uid="{5D702883-297F-466D-A182-A67E0B3C7734}"/>
    <cellStyle name="Millares 38 2 5 5" xfId="48831" xr:uid="{BA0D54EE-A2C8-444E-A9F1-CB849F851745}"/>
    <cellStyle name="Millares 38 2 5 6" xfId="55435" xr:uid="{7A51DAA3-5452-44F7-B4CB-2D31D4D877AF}"/>
    <cellStyle name="Millares 38 2 6" xfId="7463" xr:uid="{8974F1D3-2A7D-430B-BE18-371612460E68}"/>
    <cellStyle name="Millares 38 2 6 2" xfId="28966" xr:uid="{15736FBF-A40A-4C94-A66C-C34F9467008B}"/>
    <cellStyle name="Millares 38 2 7" xfId="9120" xr:uid="{88C438E8-D5BC-41C3-ABD5-975F83E2F772}"/>
    <cellStyle name="Millares 38 2 7 2" xfId="30623" xr:uid="{1F33804B-9BC2-42B9-9D8E-B60A78C04300}"/>
    <cellStyle name="Millares 38 2 8" xfId="15755" xr:uid="{C6FF39F6-FEDC-4874-A639-7A688CDC2615}"/>
    <cellStyle name="Millares 38 2 8 2" xfId="37258" xr:uid="{6BFB16DB-316F-455B-BBED-D9288663C302}"/>
    <cellStyle name="Millares 38 2 9" xfId="22360" xr:uid="{300F6BB2-38A2-46D1-BC7C-C920915846B6}"/>
    <cellStyle name="Millares 38 3" xfId="1124" xr:uid="{C028AFF4-12B6-4E7B-97FE-B66743ACC347}"/>
    <cellStyle name="Millares 38 3 2" xfId="3953" xr:uid="{254477C3-F5C1-40F1-AA21-7E72F0E05A40}"/>
    <cellStyle name="Millares 38 3 2 2" xfId="12219" xr:uid="{D6EC6E35-3F33-4F99-A11E-313A4039A699}"/>
    <cellStyle name="Millares 38 3 2 2 2" xfId="33722" xr:uid="{3069E26C-0FEB-4A7C-8350-C6B271BD66A4}"/>
    <cellStyle name="Millares 38 3 2 3" xfId="18854" xr:uid="{F780C561-D228-4707-ABFC-5ACE212770ED}"/>
    <cellStyle name="Millares 38 3 2 3 2" xfId="40357" xr:uid="{4A623380-CB8A-4EB1-BEFB-07DF887E3539}"/>
    <cellStyle name="Millares 38 3 2 4" xfId="25459" xr:uid="{E0323AF3-FF3D-4E66-BE78-F2CE44B97589}"/>
    <cellStyle name="Millares 38 3 2 5" xfId="46962" xr:uid="{4F1845F4-99D0-4CF9-BEEE-5B5A926C8FE6}"/>
    <cellStyle name="Millares 38 3 2 6" xfId="53566" xr:uid="{F628D9C5-2A97-42CE-A9F2-1D7210DA0659}"/>
    <cellStyle name="Millares 38 3 3" xfId="6092" xr:uid="{ADA1BAF4-A761-48DD-A525-CA2890C53EB8}"/>
    <cellStyle name="Millares 38 3 3 2" xfId="14358" xr:uid="{C62FFF13-D662-4341-9F9A-EABA381F9DAF}"/>
    <cellStyle name="Millares 38 3 3 2 2" xfId="35861" xr:uid="{FFB77C3C-9282-40EA-BC8F-B52C632CEE84}"/>
    <cellStyle name="Millares 38 3 3 3" xfId="20993" xr:uid="{2F1A1E4A-43AE-47A6-99AA-DF6B8CFA64C4}"/>
    <cellStyle name="Millares 38 3 3 3 2" xfId="42496" xr:uid="{2B8EDF11-5512-4ED5-B624-2BB9A2F28747}"/>
    <cellStyle name="Millares 38 3 3 4" xfId="27598" xr:uid="{8E53CAFC-2265-4E95-8DA6-8D0BD98C3035}"/>
    <cellStyle name="Millares 38 3 3 5" xfId="49101" xr:uid="{481D3866-6D74-4FF5-B6A7-D7D1AA15E8EF}"/>
    <cellStyle name="Millares 38 3 3 6" xfId="55705" xr:uid="{04AA6C4D-9B30-4584-89D7-24BC5DEB83A2}"/>
    <cellStyle name="Millares 38 3 4" xfId="7733" xr:uid="{051F3719-F23C-485C-8F41-5095EC86FE99}"/>
    <cellStyle name="Millares 38 3 4 2" xfId="29236" xr:uid="{7B77D47E-5BF1-4E51-AA59-A19E4A173C29}"/>
    <cellStyle name="Millares 38 3 5" xfId="9390" xr:uid="{459CE5E9-2865-4D09-8A1F-A90CE000C149}"/>
    <cellStyle name="Millares 38 3 5 2" xfId="30893" xr:uid="{662CFBBA-00EA-4A25-8ADC-ABA9AE531F9A}"/>
    <cellStyle name="Millares 38 3 6" xfId="16025" xr:uid="{35D77091-31FA-46F1-81D3-3DB505FF19E3}"/>
    <cellStyle name="Millares 38 3 6 2" xfId="37528" xr:uid="{CEB7A2F0-0BA8-4F92-9F41-0893DEE35E4F}"/>
    <cellStyle name="Millares 38 3 7" xfId="22630" xr:uid="{858193CA-0CF5-4903-944D-F9BD37614057}"/>
    <cellStyle name="Millares 38 3 8" xfId="44133" xr:uid="{577843D1-E1D4-4FD7-84DA-D7C2809857DA}"/>
    <cellStyle name="Millares 38 3 9" xfId="50737" xr:uid="{582D0D4B-4DBE-44CC-9557-4FE6300B841F}"/>
    <cellStyle name="Millares 38 4" xfId="1520" xr:uid="{90685966-555F-4EA1-8C54-7C8A6E26BE5B}"/>
    <cellStyle name="Millares 38 4 2" xfId="4349" xr:uid="{FC4C698B-62C3-4FF5-A2F2-0E1E5C7F778B}"/>
    <cellStyle name="Millares 38 4 2 2" xfId="12615" xr:uid="{B3F0253E-630C-4133-BCAF-6387415D1BD8}"/>
    <cellStyle name="Millares 38 4 2 2 2" xfId="34118" xr:uid="{B150A400-8A2D-45E4-8760-22B0511F9EF6}"/>
    <cellStyle name="Millares 38 4 2 3" xfId="19250" xr:uid="{1E20C499-72E1-426D-AC0F-6B38AB6C43C5}"/>
    <cellStyle name="Millares 38 4 2 3 2" xfId="40753" xr:uid="{872E069D-84CB-4096-B9CC-6176CE42903C}"/>
    <cellStyle name="Millares 38 4 2 4" xfId="25855" xr:uid="{BF87C176-492F-4829-B1DE-722FC0425329}"/>
    <cellStyle name="Millares 38 4 2 5" xfId="47358" xr:uid="{15FFDB78-361E-40C4-BF4C-0D69085C3977}"/>
    <cellStyle name="Millares 38 4 2 6" xfId="53962" xr:uid="{A9FA24E5-3005-4B92-9B70-160E6678E8DF}"/>
    <cellStyle name="Millares 38 4 3" xfId="6488" xr:uid="{C0CE1974-025D-4B08-9FB4-76635A817E69}"/>
    <cellStyle name="Millares 38 4 3 2" xfId="14754" xr:uid="{3061D73B-0738-4907-8299-2D3608805B82}"/>
    <cellStyle name="Millares 38 4 3 2 2" xfId="36257" xr:uid="{8F2D10EB-C6F7-45E9-8715-65280B7BCBFD}"/>
    <cellStyle name="Millares 38 4 3 3" xfId="21389" xr:uid="{1BA0BB0A-625E-4017-82BE-55CEA6A2EDA5}"/>
    <cellStyle name="Millares 38 4 3 3 2" xfId="42892" xr:uid="{9B76A0BC-2F41-47B4-82EA-D78E731B998B}"/>
    <cellStyle name="Millares 38 4 3 4" xfId="27994" xr:uid="{759D5980-695A-4323-BF2B-5C2E80FA3C39}"/>
    <cellStyle name="Millares 38 4 3 5" xfId="49497" xr:uid="{C5B285BF-F8F0-47D9-9ECF-71F3399226A5}"/>
    <cellStyle name="Millares 38 4 3 6" xfId="56101" xr:uid="{512E5870-C7DD-40E6-922E-F5ADF77595F0}"/>
    <cellStyle name="Millares 38 4 4" xfId="8129" xr:uid="{C2B4ADBD-2AC4-4EA7-ACAF-671C3FEB5ECD}"/>
    <cellStyle name="Millares 38 4 4 2" xfId="29632" xr:uid="{12064099-5205-4ADF-B168-6FED57AE78A7}"/>
    <cellStyle name="Millares 38 4 5" xfId="9786" xr:uid="{3783E238-BE5D-4F67-B780-D811F00AB35E}"/>
    <cellStyle name="Millares 38 4 5 2" xfId="31289" xr:uid="{34C8CF30-2DDE-4AB0-80E0-F49D917FD8C8}"/>
    <cellStyle name="Millares 38 4 6" xfId="16421" xr:uid="{831D6E21-6E5B-4DAF-9222-FA2F4A855865}"/>
    <cellStyle name="Millares 38 4 6 2" xfId="37924" xr:uid="{A024B560-04C6-4BA4-913B-986D0198008B}"/>
    <cellStyle name="Millares 38 4 7" xfId="23026" xr:uid="{C2A613F8-2C0A-47E6-B2D7-C44E8C354865}"/>
    <cellStyle name="Millares 38 4 8" xfId="44529" xr:uid="{DE7C40F1-D784-40D4-80CA-2226A13F9B5E}"/>
    <cellStyle name="Millares 38 4 9" xfId="51133" xr:uid="{D87A0B7A-5765-448E-87FE-28B6A6A2145A}"/>
    <cellStyle name="Millares 38 5" xfId="2207" xr:uid="{47C386A4-0F96-4E50-A619-C5B292CE614B}"/>
    <cellStyle name="Millares 38 5 2" xfId="10473" xr:uid="{717F45A5-89B4-4AC6-AA54-1E1AFBC8206E}"/>
    <cellStyle name="Millares 38 5 2 2" xfId="31976" xr:uid="{319762D3-FF1C-4342-95E0-D989B870CD16}"/>
    <cellStyle name="Millares 38 5 3" xfId="17108" xr:uid="{06A5709C-C96A-4E39-B811-81A6CDACDA6E}"/>
    <cellStyle name="Millares 38 5 3 2" xfId="38611" xr:uid="{AE59E7BC-6D31-45EF-ABCC-03D2EDDAFAD5}"/>
    <cellStyle name="Millares 38 5 4" xfId="23713" xr:uid="{04803E41-2028-4271-9D68-A19E8F31A8D0}"/>
    <cellStyle name="Millares 38 5 5" xfId="45216" xr:uid="{8CF11224-069F-4644-A6A7-B19E17B2A3A2}"/>
    <cellStyle name="Millares 38 5 6" xfId="51820" xr:uid="{8406D86D-825F-4ADD-BB6B-F93C5BD0B714}"/>
    <cellStyle name="Millares 38 6" xfId="3004" xr:uid="{6B97DEE6-FF4F-43FA-8C13-6BDF28C83DC0}"/>
    <cellStyle name="Millares 38 6 2" xfId="11270" xr:uid="{1306D6C9-FFCF-4605-B0A4-D4DEC9085B43}"/>
    <cellStyle name="Millares 38 6 2 2" xfId="32773" xr:uid="{BB123951-1669-400F-A260-C7B39F422A5D}"/>
    <cellStyle name="Millares 38 6 3" xfId="17905" xr:uid="{D53E7791-E62E-4AC5-B389-428CCA3B91CA}"/>
    <cellStyle name="Millares 38 6 3 2" xfId="39408" xr:uid="{8C08042B-8C40-4D0A-B1C9-0D1CA309E955}"/>
    <cellStyle name="Millares 38 6 4" xfId="24510" xr:uid="{90512251-7EEB-4EF3-A08E-B8D83D88F1D2}"/>
    <cellStyle name="Millares 38 6 5" xfId="46013" xr:uid="{9BB9F083-FE6A-4DE7-9F53-189FF45FF749}"/>
    <cellStyle name="Millares 38 6 6" xfId="52617" xr:uid="{A14A417C-8509-4BB6-B3C3-B60BE1B9FDBD}"/>
    <cellStyle name="Millares 38 7" xfId="3403" xr:uid="{B0CEC585-FFB3-4D08-9839-51C07D9BE204}"/>
    <cellStyle name="Millares 38 7 2" xfId="11669" xr:uid="{20420628-CB22-4D9A-81C5-23C45551D334}"/>
    <cellStyle name="Millares 38 7 2 2" xfId="33172" xr:uid="{23044A1B-1141-4C4A-B619-7382E9D4EDBA}"/>
    <cellStyle name="Millares 38 7 3" xfId="18304" xr:uid="{9B342D7C-C5C8-49AD-BADC-31FC177D2508}"/>
    <cellStyle name="Millares 38 7 3 2" xfId="39807" xr:uid="{20F017A6-34C2-4052-978B-AFE83322962A}"/>
    <cellStyle name="Millares 38 7 4" xfId="24909" xr:uid="{97513691-F42F-4339-9C7F-AF3BD8FB29C2}"/>
    <cellStyle name="Millares 38 7 5" xfId="46412" xr:uid="{AF7859E6-2184-4D82-9C8C-E17A41ED819E}"/>
    <cellStyle name="Millares 38 7 6" xfId="53016" xr:uid="{B00871E5-696C-4EB4-BDF4-0A103D9E51E9}"/>
    <cellStyle name="Millares 38 8" xfId="5148" xr:uid="{05360291-A07D-400E-8CB9-218671D6538F}"/>
    <cellStyle name="Millares 38 8 2" xfId="13414" xr:uid="{E59F591F-39B1-4341-AF8A-148A77190A62}"/>
    <cellStyle name="Millares 38 8 2 2" xfId="34917" xr:uid="{9F093484-DC36-45E6-A9C5-36F325483E65}"/>
    <cellStyle name="Millares 38 8 3" xfId="20049" xr:uid="{8DC20C23-0768-4A4A-80D2-62B55BA8B4A8}"/>
    <cellStyle name="Millares 38 8 3 2" xfId="41552" xr:uid="{765C55A2-E57C-478D-8F34-1C6D376F5441}"/>
    <cellStyle name="Millares 38 8 4" xfId="26654" xr:uid="{8BB1E14F-8740-489B-9BF0-1BEAF573A578}"/>
    <cellStyle name="Millares 38 8 5" xfId="48157" xr:uid="{4952BA98-2262-46CC-9141-B27C8CCA7090}"/>
    <cellStyle name="Millares 38 8 6" xfId="54761" xr:uid="{0FD6064F-7B58-4163-8FEA-5A6D5EF26A65}"/>
    <cellStyle name="Millares 38 9" xfId="5542" xr:uid="{87114FF6-F059-414C-8C37-87E77ACE0326}"/>
    <cellStyle name="Millares 38 9 2" xfId="13808" xr:uid="{2B8F946E-F538-41F1-8010-3E8E69EB4B7A}"/>
    <cellStyle name="Millares 38 9 2 2" xfId="35311" xr:uid="{57E81E72-0B73-40F9-B4D0-D0F0937224A7}"/>
    <cellStyle name="Millares 38 9 3" xfId="20443" xr:uid="{549A3F3D-174E-49E2-9A07-1E75B7A174AF}"/>
    <cellStyle name="Millares 38 9 3 2" xfId="41946" xr:uid="{B441F1B7-F295-49EC-9E67-3752F523D265}"/>
    <cellStyle name="Millares 38 9 4" xfId="27048" xr:uid="{8AB1D141-1602-40CB-9CF8-FBE288907880}"/>
    <cellStyle name="Millares 38 9 5" xfId="48551" xr:uid="{5B6070B6-6817-4797-8F3C-57FD2E87DA20}"/>
    <cellStyle name="Millares 38 9 6" xfId="55155" xr:uid="{97515C92-60EF-4709-AB83-EF5A15DCED89}"/>
    <cellStyle name="Millares 39" xfId="542" xr:uid="{77585621-3AAF-42AE-91D2-B165E59013C0}"/>
    <cellStyle name="Millares 39 10" xfId="7153" xr:uid="{13140DB9-84A7-4CE1-B1C9-B2A283A437CA}"/>
    <cellStyle name="Millares 39 10 2" xfId="28656" xr:uid="{A1DD2838-79BC-4FB7-9ED1-83B01317D26F}"/>
    <cellStyle name="Millares 39 11" xfId="8809" xr:uid="{351FFCF0-9FE3-4605-A56A-95E14A55DCE2}"/>
    <cellStyle name="Millares 39 11 2" xfId="30312" xr:uid="{C350A56E-87AC-47E3-94FE-CF871070E835}"/>
    <cellStyle name="Millares 39 12" xfId="15445" xr:uid="{05B6B9C0-5FD4-462C-A8B0-4E96B2F4E37F}"/>
    <cellStyle name="Millares 39 12 2" xfId="36948" xr:uid="{362B272F-9AF1-4D6C-A358-EA7E26C7CC9A}"/>
    <cellStyle name="Millares 39 13" xfId="22050" xr:uid="{1EB4B25C-3AED-47B9-9DC6-81EDBC5A86C6}"/>
    <cellStyle name="Millares 39 14" xfId="43553" xr:uid="{0F011229-FB41-4ECE-8202-8FD395B0E7DE}"/>
    <cellStyle name="Millares 39 15" xfId="50157" xr:uid="{03DD9A38-4EA1-4200-8402-32524B571245}"/>
    <cellStyle name="Millares 39 2" xfId="824" xr:uid="{EB5B2950-7E71-4BD9-8A84-455A3A633B56}"/>
    <cellStyle name="Millares 39 2 10" xfId="43833" xr:uid="{922D7225-CCA9-4260-A648-81549DEC0F2D}"/>
    <cellStyle name="Millares 39 2 11" xfId="50437" xr:uid="{0FE11FAB-7D83-4EE8-814F-0F20B3205B11}"/>
    <cellStyle name="Millares 39 2 2" xfId="1770" xr:uid="{5C5FCDA2-AC0A-4E9B-ABB1-CE580585A56D}"/>
    <cellStyle name="Millares 39 2 2 2" xfId="4599" xr:uid="{D1AE26C1-E929-49D5-ADD5-C4917A4D8562}"/>
    <cellStyle name="Millares 39 2 2 2 2" xfId="12865" xr:uid="{B562113D-4671-4480-9391-E5236822734D}"/>
    <cellStyle name="Millares 39 2 2 2 2 2" xfId="34368" xr:uid="{5BD7B7C9-4C99-446A-B3E1-684E7A410143}"/>
    <cellStyle name="Millares 39 2 2 2 3" xfId="19500" xr:uid="{B615B071-312A-4896-BE36-246A2C8224E5}"/>
    <cellStyle name="Millares 39 2 2 2 3 2" xfId="41003" xr:uid="{2CEA9FBD-5DAF-454D-942E-97A70551F364}"/>
    <cellStyle name="Millares 39 2 2 2 4" xfId="26105" xr:uid="{050DC1E4-C887-47C3-8F16-694DC0682CC3}"/>
    <cellStyle name="Millares 39 2 2 2 5" xfId="47608" xr:uid="{2DE654A8-4DF0-43A9-8EA6-A36256B73809}"/>
    <cellStyle name="Millares 39 2 2 2 6" xfId="54212" xr:uid="{4C3AAB39-C9C4-4B4D-86D0-6B9103A1DF38}"/>
    <cellStyle name="Millares 39 2 2 3" xfId="6738" xr:uid="{B3584235-4475-40F7-879D-2BE9D51E4CE9}"/>
    <cellStyle name="Millares 39 2 2 3 2" xfId="15004" xr:uid="{D441CF7B-15C8-41F8-B996-BF78AD61B1DE}"/>
    <cellStyle name="Millares 39 2 2 3 2 2" xfId="36507" xr:uid="{5D55B61E-7CAD-4500-84C8-93F20B63D18F}"/>
    <cellStyle name="Millares 39 2 2 3 3" xfId="21639" xr:uid="{D6DE9B04-3206-45C5-96D2-77A6A9DE0B19}"/>
    <cellStyle name="Millares 39 2 2 3 3 2" xfId="43142" xr:uid="{E02B35E6-C5C0-4DD7-8815-2C7A22BFA221}"/>
    <cellStyle name="Millares 39 2 2 3 4" xfId="28244" xr:uid="{60D05949-D249-453E-9CF3-D53C08DE6DFC}"/>
    <cellStyle name="Millares 39 2 2 3 5" xfId="49747" xr:uid="{713E1663-A99A-4FC4-9E60-4579057B66F9}"/>
    <cellStyle name="Millares 39 2 2 3 6" xfId="56351" xr:uid="{DFFF88DD-1456-47DB-B0FE-3FBFE2D04487}"/>
    <cellStyle name="Millares 39 2 2 4" xfId="8379" xr:uid="{4F751613-1FF4-4ACB-8F4D-A35C0C7CEA83}"/>
    <cellStyle name="Millares 39 2 2 4 2" xfId="29882" xr:uid="{75BAF9DC-F514-4B84-8AF8-D425DC51B47F}"/>
    <cellStyle name="Millares 39 2 2 5" xfId="10036" xr:uid="{E385E2A8-16AD-4E7D-8247-8C21B77FBA92}"/>
    <cellStyle name="Millares 39 2 2 5 2" xfId="31539" xr:uid="{870B01AA-48CB-47D4-A3D8-7B68138A0EBE}"/>
    <cellStyle name="Millares 39 2 2 6" xfId="16671" xr:uid="{C5B4B616-95E5-478C-B70C-328C908EF7AC}"/>
    <cellStyle name="Millares 39 2 2 6 2" xfId="38174" xr:uid="{83D6E2BA-37F8-4A4D-87FD-21A9B69E2847}"/>
    <cellStyle name="Millares 39 2 2 7" xfId="23276" xr:uid="{0F2E3049-2674-4340-9725-E9EC26AB2E10}"/>
    <cellStyle name="Millares 39 2 2 8" xfId="44779" xr:uid="{190939A4-62E5-495B-8650-CCE598ECFDD7}"/>
    <cellStyle name="Millares 39 2 2 9" xfId="51383" xr:uid="{9E580ED9-6DFE-455F-8A90-8B98399F2556}"/>
    <cellStyle name="Millares 39 2 3" xfId="2457" xr:uid="{82285F9B-9375-4AAA-8F73-ACB30DFBD6E5}"/>
    <cellStyle name="Millares 39 2 3 2" xfId="10723" xr:uid="{63DC4C66-5EA0-443F-9095-1C778CD73CCA}"/>
    <cellStyle name="Millares 39 2 3 2 2" xfId="32226" xr:uid="{DC08ECBF-E108-493A-986B-452A043129DB}"/>
    <cellStyle name="Millares 39 2 3 3" xfId="17358" xr:uid="{5CE418D8-B9FD-42D8-BFB5-A5C249069DD3}"/>
    <cellStyle name="Millares 39 2 3 3 2" xfId="38861" xr:uid="{AFE6B2ED-B5C2-4209-9CC9-0C2AB821CDA5}"/>
    <cellStyle name="Millares 39 2 3 4" xfId="23963" xr:uid="{B9B648B1-2723-4452-81F3-91435E2D9904}"/>
    <cellStyle name="Millares 39 2 3 5" xfId="45466" xr:uid="{99556ED6-335C-42A2-8BF4-D1D1B28E7402}"/>
    <cellStyle name="Millares 39 2 3 6" xfId="52070" xr:uid="{A1DD211D-9415-4216-9F1A-48A7BC5153F1}"/>
    <cellStyle name="Millares 39 2 4" xfId="3653" xr:uid="{4C402883-5EC4-45F3-85D3-E025DC09D172}"/>
    <cellStyle name="Millares 39 2 4 2" xfId="11919" xr:uid="{CED6E5B4-AEE6-4E5B-B3C4-5A28C1992B15}"/>
    <cellStyle name="Millares 39 2 4 2 2" xfId="33422" xr:uid="{8F7DE0E3-E346-461B-AB1B-F314173C3D68}"/>
    <cellStyle name="Millares 39 2 4 3" xfId="18554" xr:uid="{D7F4F493-474A-4003-A245-2D5B2F31112B}"/>
    <cellStyle name="Millares 39 2 4 3 2" xfId="40057" xr:uid="{AE8A6C99-EB53-4D4B-BEF1-563C9911D857}"/>
    <cellStyle name="Millares 39 2 4 4" xfId="25159" xr:uid="{DF79DCDF-C7C2-44AD-858F-9F964EA929C3}"/>
    <cellStyle name="Millares 39 2 4 5" xfId="46662" xr:uid="{91E42EB8-18C5-40F6-BC05-F64495A1CB1C}"/>
    <cellStyle name="Millares 39 2 4 6" xfId="53266" xr:uid="{9CCA6260-94AF-4329-BC07-03EA4AD84489}"/>
    <cellStyle name="Millares 39 2 5" xfId="5792" xr:uid="{6471BCB3-ADF4-4F49-97EA-61B871281C7F}"/>
    <cellStyle name="Millares 39 2 5 2" xfId="14058" xr:uid="{98BE33BD-77EB-43B3-8ED5-1E14CAFCC7C6}"/>
    <cellStyle name="Millares 39 2 5 2 2" xfId="35561" xr:uid="{A5117DCE-769E-44ED-98F5-4366691BFCAC}"/>
    <cellStyle name="Millares 39 2 5 3" xfId="20693" xr:uid="{836A8538-4159-4287-9819-795928E900DB}"/>
    <cellStyle name="Millares 39 2 5 3 2" xfId="42196" xr:uid="{3C5C28F3-1B9E-4A9F-B4BD-573959E8329A}"/>
    <cellStyle name="Millares 39 2 5 4" xfId="27298" xr:uid="{917CDC80-3212-4693-B175-3740961F8C20}"/>
    <cellStyle name="Millares 39 2 5 5" xfId="48801" xr:uid="{E531E553-C564-45E1-8C4D-2B084E66B002}"/>
    <cellStyle name="Millares 39 2 5 6" xfId="55405" xr:uid="{E3C7CA55-5CCC-4DBD-B065-E466D87954D8}"/>
    <cellStyle name="Millares 39 2 6" xfId="7433" xr:uid="{F298B0FA-4A3E-43A7-9A68-E7F417D42ECE}"/>
    <cellStyle name="Millares 39 2 6 2" xfId="28936" xr:uid="{CB1F7B4B-5A1A-418D-8DA0-F442CD84E4FE}"/>
    <cellStyle name="Millares 39 2 7" xfId="9090" xr:uid="{3B00AB29-2CA4-4053-96DC-284616DC3B91}"/>
    <cellStyle name="Millares 39 2 7 2" xfId="30593" xr:uid="{1F919B1D-DB1A-4EF3-8225-95051DF3A0A8}"/>
    <cellStyle name="Millares 39 2 8" xfId="15725" xr:uid="{DB5360B6-4170-4C50-A3A8-CA7114297688}"/>
    <cellStyle name="Millares 39 2 8 2" xfId="37228" xr:uid="{587668CF-D42A-45EB-9811-695741E9286A}"/>
    <cellStyle name="Millares 39 2 9" xfId="22330" xr:uid="{EA75513F-964B-4C2C-B4A8-93985CE25546}"/>
    <cellStyle name="Millares 39 3" xfId="1094" xr:uid="{8D1F07E3-069B-4807-9C38-902CB36D40B6}"/>
    <cellStyle name="Millares 39 3 2" xfId="3923" xr:uid="{89131298-ED69-41E7-9316-8346479B3BF6}"/>
    <cellStyle name="Millares 39 3 2 2" xfId="12189" xr:uid="{C3A9AE4F-6E03-4BE9-895D-D8CC78BA1FB7}"/>
    <cellStyle name="Millares 39 3 2 2 2" xfId="33692" xr:uid="{DACD866F-0A04-44CC-A28D-DCE1EFBC6847}"/>
    <cellStyle name="Millares 39 3 2 3" xfId="18824" xr:uid="{321CEC5A-184E-432A-95BC-6E7446E17840}"/>
    <cellStyle name="Millares 39 3 2 3 2" xfId="40327" xr:uid="{C81229F3-2679-4E97-9BD4-72C86C217B3F}"/>
    <cellStyle name="Millares 39 3 2 4" xfId="25429" xr:uid="{053BF343-15AD-482C-A6EA-CA850D62C5D9}"/>
    <cellStyle name="Millares 39 3 2 5" xfId="46932" xr:uid="{4C7A5F37-CC00-4B53-B0CE-63C10CAC3A83}"/>
    <cellStyle name="Millares 39 3 2 6" xfId="53536" xr:uid="{73A444ED-3580-4421-A71F-A6CCC2D8628C}"/>
    <cellStyle name="Millares 39 3 3" xfId="6062" xr:uid="{E8D75D5D-9869-4C69-BCA7-2898E31D142C}"/>
    <cellStyle name="Millares 39 3 3 2" xfId="14328" xr:uid="{E57D1543-0EF2-4096-AB05-3D10CCB5B19E}"/>
    <cellStyle name="Millares 39 3 3 2 2" xfId="35831" xr:uid="{F65C11E2-7868-4363-9C63-EA3B3C59D36F}"/>
    <cellStyle name="Millares 39 3 3 3" xfId="20963" xr:uid="{A4930EDF-0F0A-4B42-9AD3-3A76F17E7A5F}"/>
    <cellStyle name="Millares 39 3 3 3 2" xfId="42466" xr:uid="{33F88F8D-463E-4231-A57E-E58E4203748D}"/>
    <cellStyle name="Millares 39 3 3 4" xfId="27568" xr:uid="{371EA2A4-A380-43CD-AF06-6B1B83541002}"/>
    <cellStyle name="Millares 39 3 3 5" xfId="49071" xr:uid="{2D918428-F5C6-4032-BDCB-9373F69D141B}"/>
    <cellStyle name="Millares 39 3 3 6" xfId="55675" xr:uid="{AF6E9B43-A0A6-46DB-AB8D-B153F9929902}"/>
    <cellStyle name="Millares 39 3 4" xfId="7703" xr:uid="{32BC134A-D682-4564-8D93-05EB14D167C2}"/>
    <cellStyle name="Millares 39 3 4 2" xfId="29206" xr:uid="{2B13A354-D1C9-4D1B-BB2B-FA24C7C807B0}"/>
    <cellStyle name="Millares 39 3 5" xfId="9360" xr:uid="{DB1FAF5D-9CC5-4700-A459-314F684610B1}"/>
    <cellStyle name="Millares 39 3 5 2" xfId="30863" xr:uid="{691A0888-728B-48DD-AACC-A3EA43F6F8AC}"/>
    <cellStyle name="Millares 39 3 6" xfId="15995" xr:uid="{BF296586-BBF8-43CD-9801-3AA8B82DF549}"/>
    <cellStyle name="Millares 39 3 6 2" xfId="37498" xr:uid="{08BE2A62-AB62-41DC-91A3-BFCED478FE23}"/>
    <cellStyle name="Millares 39 3 7" xfId="22600" xr:uid="{2994AB25-F600-422C-B02C-AE53DD01BC59}"/>
    <cellStyle name="Millares 39 3 8" xfId="44103" xr:uid="{6139A970-5D6C-4CAD-AD04-49F6572625A0}"/>
    <cellStyle name="Millares 39 3 9" xfId="50707" xr:uid="{1F4B12D7-4E72-47A5-9C5D-4F0722BD6EFD}"/>
    <cellStyle name="Millares 39 4" xfId="1490" xr:uid="{4A4F6999-0F82-4AE9-BAE7-581ACBB3E588}"/>
    <cellStyle name="Millares 39 4 2" xfId="4319" xr:uid="{E7D38737-8958-4C29-808F-26BD466853D2}"/>
    <cellStyle name="Millares 39 4 2 2" xfId="12585" xr:uid="{1D494926-55D0-47C1-AB2F-04594AB86F4C}"/>
    <cellStyle name="Millares 39 4 2 2 2" xfId="34088" xr:uid="{4D160B9F-1691-4ED6-90D8-1E36BA9430E8}"/>
    <cellStyle name="Millares 39 4 2 3" xfId="19220" xr:uid="{78863C0B-DD37-481F-AB25-CBCEB9871E14}"/>
    <cellStyle name="Millares 39 4 2 3 2" xfId="40723" xr:uid="{4F8006D9-5B17-4102-BA5E-E1E1DFDA5304}"/>
    <cellStyle name="Millares 39 4 2 4" xfId="25825" xr:uid="{1751E07F-820B-4227-A534-A1B0753217DC}"/>
    <cellStyle name="Millares 39 4 2 5" xfId="47328" xr:uid="{CB0880A4-AFEE-4ADB-AAF5-911EB2BAF525}"/>
    <cellStyle name="Millares 39 4 2 6" xfId="53932" xr:uid="{3D0BCCB4-3122-4E0B-9085-761EDB096F80}"/>
    <cellStyle name="Millares 39 4 3" xfId="6458" xr:uid="{4C464EE2-B036-484A-9995-6D0E514A3679}"/>
    <cellStyle name="Millares 39 4 3 2" xfId="14724" xr:uid="{221D4C83-4DF3-4C1C-B32B-EAA61C869E46}"/>
    <cellStyle name="Millares 39 4 3 2 2" xfId="36227" xr:uid="{FB848B7D-EA0D-4A51-B6B2-ABFAE85F8E05}"/>
    <cellStyle name="Millares 39 4 3 3" xfId="21359" xr:uid="{4759120A-294C-419C-A22E-FEC4568C5C32}"/>
    <cellStyle name="Millares 39 4 3 3 2" xfId="42862" xr:uid="{1DE5E842-90B2-451C-B381-B5C170084CEC}"/>
    <cellStyle name="Millares 39 4 3 4" xfId="27964" xr:uid="{BACC5228-E026-4317-AC8D-98812532300C}"/>
    <cellStyle name="Millares 39 4 3 5" xfId="49467" xr:uid="{ED8A6FF1-404F-4B54-B409-8F534F3EA361}"/>
    <cellStyle name="Millares 39 4 3 6" xfId="56071" xr:uid="{22AA0179-B07A-4937-82C0-B94A32A00509}"/>
    <cellStyle name="Millares 39 4 4" xfId="8099" xr:uid="{6129B982-D14E-4F4C-A4D8-9234B3E6B0DD}"/>
    <cellStyle name="Millares 39 4 4 2" xfId="29602" xr:uid="{BBA27293-0AF8-46F7-B84B-2A944EACB07F}"/>
    <cellStyle name="Millares 39 4 5" xfId="9756" xr:uid="{03AB3BBD-290E-44D1-B6B4-731077B84F65}"/>
    <cellStyle name="Millares 39 4 5 2" xfId="31259" xr:uid="{E92707C1-F1B0-43F6-9D25-55B646C889D8}"/>
    <cellStyle name="Millares 39 4 6" xfId="16391" xr:uid="{78F154DD-2B18-4254-8936-19186191F874}"/>
    <cellStyle name="Millares 39 4 6 2" xfId="37894" xr:uid="{60E5BBE8-8BD8-4EAC-960B-A2B204560595}"/>
    <cellStyle name="Millares 39 4 7" xfId="22996" xr:uid="{A15AFDCC-2118-425D-ABE1-E6C0A1509789}"/>
    <cellStyle name="Millares 39 4 8" xfId="44499" xr:uid="{6A92A166-0FFF-4754-B9A5-4270C0777E80}"/>
    <cellStyle name="Millares 39 4 9" xfId="51103" xr:uid="{1FD88848-DBB6-4652-BB87-ACC37E335FA9}"/>
    <cellStyle name="Millares 39 5" xfId="2177" xr:uid="{A8151BA4-1B1C-4F43-82A5-641E457A2F31}"/>
    <cellStyle name="Millares 39 5 2" xfId="10443" xr:uid="{3DD1AF7F-ED4F-417A-9F6C-532375A7CDA6}"/>
    <cellStyle name="Millares 39 5 2 2" xfId="31946" xr:uid="{ED7D402D-3181-42A6-A988-866A644A32BC}"/>
    <cellStyle name="Millares 39 5 3" xfId="17078" xr:uid="{1B3F63C3-A160-4D38-B822-BBAFD9B1731C}"/>
    <cellStyle name="Millares 39 5 3 2" xfId="38581" xr:uid="{561EFBDB-EC73-4636-95D7-43A7C8CED003}"/>
    <cellStyle name="Millares 39 5 4" xfId="23683" xr:uid="{C45BC5EF-CE0E-4F84-910E-039D61A205B4}"/>
    <cellStyle name="Millares 39 5 5" xfId="45186" xr:uid="{4C85222A-2698-41E3-9FAB-CD6F438C5AB2}"/>
    <cellStyle name="Millares 39 5 6" xfId="51790" xr:uid="{45B4A21E-FCE8-4310-A8F4-89F18C50080D}"/>
    <cellStyle name="Millares 39 6" xfId="2974" xr:uid="{AA6471FD-EBC3-4508-B2A3-680CBFC4BF4B}"/>
    <cellStyle name="Millares 39 6 2" xfId="11240" xr:uid="{811742C6-97A3-4369-8945-10E22DF84548}"/>
    <cellStyle name="Millares 39 6 2 2" xfId="32743" xr:uid="{027F517B-3423-4F04-AEED-C284EA22E573}"/>
    <cellStyle name="Millares 39 6 3" xfId="17875" xr:uid="{4A0776C3-0AB4-4FCD-98A8-ACC532C39F5F}"/>
    <cellStyle name="Millares 39 6 3 2" xfId="39378" xr:uid="{D33EDEE4-AC85-4357-AC9F-4E34DCCF0514}"/>
    <cellStyle name="Millares 39 6 4" xfId="24480" xr:uid="{6CD5C40A-C4A1-41C3-8C92-C1C71C65A0DB}"/>
    <cellStyle name="Millares 39 6 5" xfId="45983" xr:uid="{9FB0BAA4-64D8-4166-9F32-44DC377F26A1}"/>
    <cellStyle name="Millares 39 6 6" xfId="52587" xr:uid="{1DCD80A8-7706-4E82-86F6-B017516A6861}"/>
    <cellStyle name="Millares 39 7" xfId="3373" xr:uid="{98ECE8F7-A069-4D8E-80D3-00B1C0CD167F}"/>
    <cellStyle name="Millares 39 7 2" xfId="11639" xr:uid="{D4F1F646-DCB1-4154-B5FE-8F261B96F84C}"/>
    <cellStyle name="Millares 39 7 2 2" xfId="33142" xr:uid="{8310982B-A519-43A0-A2E8-92C85191AC45}"/>
    <cellStyle name="Millares 39 7 3" xfId="18274" xr:uid="{655E02B8-EA33-4846-9A80-D140C2A634A2}"/>
    <cellStyle name="Millares 39 7 3 2" xfId="39777" xr:uid="{600ECB32-1AE5-4FA9-9E41-4DB0354D9EA8}"/>
    <cellStyle name="Millares 39 7 4" xfId="24879" xr:uid="{ABDE8D25-511A-4167-89BF-034A9BEFB1DC}"/>
    <cellStyle name="Millares 39 7 5" xfId="46382" xr:uid="{565842E9-591E-44BB-8D61-1C40CEF71A4A}"/>
    <cellStyle name="Millares 39 7 6" xfId="52986" xr:uid="{9FA96DE4-6ED6-4EE8-8E26-8D1885BF04DA}"/>
    <cellStyle name="Millares 39 8" xfId="5118" xr:uid="{4B2F059E-8F13-47E2-8D4A-861AFD232345}"/>
    <cellStyle name="Millares 39 8 2" xfId="13384" xr:uid="{72D95F83-CAC8-4A29-A13D-D958745339B6}"/>
    <cellStyle name="Millares 39 8 2 2" xfId="34887" xr:uid="{FF565861-9805-41AA-947C-D101437B67FB}"/>
    <cellStyle name="Millares 39 8 3" xfId="20019" xr:uid="{D217D678-2820-405E-A90D-74E4C1F832EF}"/>
    <cellStyle name="Millares 39 8 3 2" xfId="41522" xr:uid="{9C11144D-295D-4861-9FC3-35D9DAD630AA}"/>
    <cellStyle name="Millares 39 8 4" xfId="26624" xr:uid="{6E60F8CE-2489-43D0-B296-4C1E7B9C246D}"/>
    <cellStyle name="Millares 39 8 5" xfId="48127" xr:uid="{32E75919-CBA5-45D2-BFBD-BE72363F557B}"/>
    <cellStyle name="Millares 39 8 6" xfId="54731" xr:uid="{9724B5A3-FD7D-425C-A481-815DA0CC164D}"/>
    <cellStyle name="Millares 39 9" xfId="5512" xr:uid="{3C467D76-F323-41F6-A5D1-CF8B6D30EBC5}"/>
    <cellStyle name="Millares 39 9 2" xfId="13778" xr:uid="{ED3326F4-8780-483B-AFA9-3B5AF24A6A0E}"/>
    <cellStyle name="Millares 39 9 2 2" xfId="35281" xr:uid="{5D42ADF0-ADCA-4BEE-ABBD-52997F687451}"/>
    <cellStyle name="Millares 39 9 3" xfId="20413" xr:uid="{5FA2F247-F1A2-499F-AAE1-E2CDF7F85E40}"/>
    <cellStyle name="Millares 39 9 3 2" xfId="41916" xr:uid="{5ABA1692-3563-4644-BBF8-09607E218A59}"/>
    <cellStyle name="Millares 39 9 4" xfId="27018" xr:uid="{1B07F1B4-ACAD-4E00-AC8D-C3353F28EC82}"/>
    <cellStyle name="Millares 39 9 5" xfId="48521" xr:uid="{1553355B-FD38-4365-AEE9-D7F218F0F09F}"/>
    <cellStyle name="Millares 39 9 6" xfId="55125" xr:uid="{19EA112E-0A68-4FC0-8F55-48F33B8B285A}"/>
    <cellStyle name="Millares 4" xfId="106" xr:uid="{E5A3BE48-C039-430C-9CBB-13DD94BB8312}"/>
    <cellStyle name="Millares 4 2" xfId="296" xr:uid="{B2DD0C05-DA7D-4FA4-BF54-01404FEC9FEC}"/>
    <cellStyle name="Millares 4 3" xfId="866" xr:uid="{4EC6200B-E6B5-46E0-85AE-D87E22D450DD}"/>
    <cellStyle name="Millares 4 3 10" xfId="43875" xr:uid="{DEB301CF-1800-4206-BED4-D6C32BF4F9B7}"/>
    <cellStyle name="Millares 4 3 11" xfId="50479" xr:uid="{9559E34C-686E-4814-A32A-32AC34040682}"/>
    <cellStyle name="Millares 4 3 2" xfId="1812" xr:uid="{99C1B48E-5B45-4520-8B46-9507F02D0372}"/>
    <cellStyle name="Millares 4 3 2 2" xfId="4641" xr:uid="{A6CF9BF9-27CD-4399-8DF6-722AD05CF8EA}"/>
    <cellStyle name="Millares 4 3 2 2 2" xfId="12907" xr:uid="{3D738326-2E6D-4D83-97BD-F9E745518592}"/>
    <cellStyle name="Millares 4 3 2 2 2 2" xfId="34410" xr:uid="{1F16A4CE-38DC-43AC-841B-A6447E886107}"/>
    <cellStyle name="Millares 4 3 2 2 3" xfId="19542" xr:uid="{D0038661-B6B4-40E4-9C81-D14D62905A52}"/>
    <cellStyle name="Millares 4 3 2 2 3 2" xfId="41045" xr:uid="{B7EBDA56-3C75-4854-A624-EDC630DE3208}"/>
    <cellStyle name="Millares 4 3 2 2 4" xfId="26147" xr:uid="{C27A7C30-FAA3-41B0-9D90-71CB508EDAAA}"/>
    <cellStyle name="Millares 4 3 2 2 5" xfId="47650" xr:uid="{2367EEC7-E189-4DBB-9A16-A81DC948DE1D}"/>
    <cellStyle name="Millares 4 3 2 2 6" xfId="54254" xr:uid="{0D93B851-023B-490E-9567-06825AE8ABEB}"/>
    <cellStyle name="Millares 4 3 2 3" xfId="6780" xr:uid="{B6E400DB-72A2-46DE-859F-B86F81FBBA3D}"/>
    <cellStyle name="Millares 4 3 2 3 2" xfId="15046" xr:uid="{3A60CC1D-CB54-42F5-A2CC-64C9EE230266}"/>
    <cellStyle name="Millares 4 3 2 3 2 2" xfId="36549" xr:uid="{7CD4AEFC-86B6-4595-B0AC-40E7CE69DD9F}"/>
    <cellStyle name="Millares 4 3 2 3 3" xfId="21681" xr:uid="{822BC47A-C52D-45D2-B350-0CC97474EEDD}"/>
    <cellStyle name="Millares 4 3 2 3 3 2" xfId="43184" xr:uid="{D3DF8F14-5460-4626-BDDA-62207EF4A146}"/>
    <cellStyle name="Millares 4 3 2 3 4" xfId="28286" xr:uid="{A76FEB09-577A-40F3-B776-984F7E15D758}"/>
    <cellStyle name="Millares 4 3 2 3 5" xfId="49789" xr:uid="{362ABC85-E2F7-423E-9B20-521E6F54CF89}"/>
    <cellStyle name="Millares 4 3 2 3 6" xfId="56393" xr:uid="{DAF4D4E2-07AF-4B85-9828-32E04284A165}"/>
    <cellStyle name="Millares 4 3 2 4" xfId="8421" xr:uid="{9178FCFD-581C-4BDA-AE53-36963F437AA9}"/>
    <cellStyle name="Millares 4 3 2 4 2" xfId="29924" xr:uid="{7A338F25-7DF8-4284-95C4-C7A0B08E829C}"/>
    <cellStyle name="Millares 4 3 2 5" xfId="10078" xr:uid="{28109D88-4296-43C6-B9B2-B0EC61B14476}"/>
    <cellStyle name="Millares 4 3 2 5 2" xfId="31581" xr:uid="{1398BE4A-4DAE-46A3-ACBA-28D3FE8E9AF1}"/>
    <cellStyle name="Millares 4 3 2 6" xfId="16713" xr:uid="{7B241FD6-5F1E-485B-BA97-D87E6F81CDC6}"/>
    <cellStyle name="Millares 4 3 2 6 2" xfId="38216" xr:uid="{ED898773-6C4C-47D3-960F-BE0251B836ED}"/>
    <cellStyle name="Millares 4 3 2 7" xfId="23318" xr:uid="{66FD3692-0C6F-4568-B388-73255B35E300}"/>
    <cellStyle name="Millares 4 3 2 8" xfId="44821" xr:uid="{C39D6F0D-1DE6-49DC-944B-23DA45F0BEF6}"/>
    <cellStyle name="Millares 4 3 2 9" xfId="51425" xr:uid="{27C131E3-AB27-42BD-A32D-541879A19256}"/>
    <cellStyle name="Millares 4 3 3" xfId="2499" xr:uid="{BA526BA8-CA8C-4E4F-BE92-F950A000B884}"/>
    <cellStyle name="Millares 4 3 3 2" xfId="10765" xr:uid="{F18F96D6-EC75-40DE-81C7-152AC90D9D93}"/>
    <cellStyle name="Millares 4 3 3 2 2" xfId="32268" xr:uid="{1A1C2D1F-4BB8-41AD-B1B2-4DAAC380E353}"/>
    <cellStyle name="Millares 4 3 3 3" xfId="17400" xr:uid="{85E068F2-CE0E-4700-8CF1-9F6A9102D9A7}"/>
    <cellStyle name="Millares 4 3 3 3 2" xfId="38903" xr:uid="{27159392-7467-4B4F-BD80-E5D7B50E2E14}"/>
    <cellStyle name="Millares 4 3 3 4" xfId="24005" xr:uid="{79264F5A-3F83-4648-B325-58272DB7FE4E}"/>
    <cellStyle name="Millares 4 3 3 5" xfId="45508" xr:uid="{808E61C5-6427-4DD2-9CD0-40E90BA93A6E}"/>
    <cellStyle name="Millares 4 3 3 6" xfId="52112" xr:uid="{4006C9C5-89D2-4E5A-A17E-CD98907733A8}"/>
    <cellStyle name="Millares 4 3 4" xfId="3695" xr:uid="{1574477E-9F9E-42E6-85A0-2D44D10AB0DD}"/>
    <cellStyle name="Millares 4 3 4 2" xfId="11961" xr:uid="{B0136FB4-E25A-4AB2-81B6-CADB5A58AD36}"/>
    <cellStyle name="Millares 4 3 4 2 2" xfId="33464" xr:uid="{3336AF3A-E5E7-4AA1-8474-17F35E69BE0C}"/>
    <cellStyle name="Millares 4 3 4 3" xfId="18596" xr:uid="{2E234ED0-9B56-43C0-8DBE-5EFD94E6C2DF}"/>
    <cellStyle name="Millares 4 3 4 3 2" xfId="40099" xr:uid="{600D6E38-8A41-456B-9B9C-A3CC788E78FE}"/>
    <cellStyle name="Millares 4 3 4 4" xfId="25201" xr:uid="{AD294825-6B9E-4694-8585-DE06FCCBCC6A}"/>
    <cellStyle name="Millares 4 3 4 5" xfId="46704" xr:uid="{53B4FEF8-06B2-4581-848A-B634DCD29B5A}"/>
    <cellStyle name="Millares 4 3 4 6" xfId="53308" xr:uid="{44773F48-08BD-4431-8D63-E605FE7DD87E}"/>
    <cellStyle name="Millares 4 3 5" xfId="5834" xr:uid="{663E2B81-CFB9-4AD3-AAF7-FD3714809D8B}"/>
    <cellStyle name="Millares 4 3 5 2" xfId="14100" xr:uid="{CCC39857-478D-44AD-B3BD-21BF3ED43C16}"/>
    <cellStyle name="Millares 4 3 5 2 2" xfId="35603" xr:uid="{61E5ECB7-CCE2-45E8-9630-D24C8BDCAD3C}"/>
    <cellStyle name="Millares 4 3 5 3" xfId="20735" xr:uid="{45371491-D516-4938-9D19-242641B45C68}"/>
    <cellStyle name="Millares 4 3 5 3 2" xfId="42238" xr:uid="{106D55A2-C269-4CA8-B812-F6EFD298600E}"/>
    <cellStyle name="Millares 4 3 5 4" xfId="27340" xr:uid="{FA49FE26-E375-48D7-B0FA-3520F4F89ADA}"/>
    <cellStyle name="Millares 4 3 5 5" xfId="48843" xr:uid="{143739EB-1D49-42AD-8664-77FF019126C5}"/>
    <cellStyle name="Millares 4 3 5 6" xfId="55447" xr:uid="{7F0C58D7-C4B9-4D48-86E7-9866B1583633}"/>
    <cellStyle name="Millares 4 3 6" xfId="7475" xr:uid="{D1F05D37-FE81-48FA-B978-15F22FEE4D79}"/>
    <cellStyle name="Millares 4 3 6 2" xfId="28978" xr:uid="{C32DD860-2B11-44EF-BF8C-4A1F5DB181C5}"/>
    <cellStyle name="Millares 4 3 7" xfId="9132" xr:uid="{246D15DA-D020-4EC9-B24E-1217D3BB3B3E}"/>
    <cellStyle name="Millares 4 3 7 2" xfId="30635" xr:uid="{1D2851EA-62B3-43D0-83DC-A2D0CCE0C91F}"/>
    <cellStyle name="Millares 4 3 8" xfId="15767" xr:uid="{238339B4-9656-420D-B460-F37183642310}"/>
    <cellStyle name="Millares 4 3 8 2" xfId="37270" xr:uid="{A1DF3EEF-19B6-4E83-8C7F-80E97252E84B}"/>
    <cellStyle name="Millares 4 3 9" xfId="22372" xr:uid="{CD9A3783-CA80-4903-927B-033F2CF0FF5E}"/>
    <cellStyle name="Millares 4 5" xfId="182" xr:uid="{30A1B3ED-51E1-4C0F-92E8-9E3855DC365D}"/>
    <cellStyle name="Millares 40" xfId="575" xr:uid="{1EED3B76-F9BE-4783-9063-389556C42302}"/>
    <cellStyle name="Millares 40 10" xfId="7186" xr:uid="{26C8D25D-13E9-4FB3-B24F-AB2E3D8D8FDF}"/>
    <cellStyle name="Millares 40 10 2" xfId="28689" xr:uid="{39B011BF-9448-465B-949A-199067889081}"/>
    <cellStyle name="Millares 40 11" xfId="8842" xr:uid="{5AB019EE-4D64-4ADE-AE8F-3C592C8832C8}"/>
    <cellStyle name="Millares 40 11 2" xfId="30345" xr:uid="{6A3A6244-671C-4E2B-8EDA-658FFB1343AA}"/>
    <cellStyle name="Millares 40 12" xfId="15478" xr:uid="{EBF2AF32-1A49-4681-9577-0A077BF4BF2A}"/>
    <cellStyle name="Millares 40 12 2" xfId="36981" xr:uid="{CC1BA415-0307-4FE4-8516-AA42AA66829E}"/>
    <cellStyle name="Millares 40 13" xfId="22083" xr:uid="{D34A3768-00E9-4680-8D66-E4313F0E8F15}"/>
    <cellStyle name="Millares 40 14" xfId="43586" xr:uid="{D236F405-2CB4-49E9-823E-33537CE41539}"/>
    <cellStyle name="Millares 40 15" xfId="50190" xr:uid="{F3126D8A-B3CA-47FE-89E1-E23370D06A70}"/>
    <cellStyle name="Millares 40 2" xfId="857" xr:uid="{48FB62D6-EFDA-4943-9CED-5D6B5B51AE6D}"/>
    <cellStyle name="Millares 40 2 10" xfId="43866" xr:uid="{53E6743E-69BE-4195-8897-DB0ED934A002}"/>
    <cellStyle name="Millares 40 2 11" xfId="50470" xr:uid="{2B41B2E1-E6E1-4862-B6AA-2D8E8923CA05}"/>
    <cellStyle name="Millares 40 2 2" xfId="1803" xr:uid="{F267B2F8-3D69-4CDC-B402-64F5771879B1}"/>
    <cellStyle name="Millares 40 2 2 2" xfId="4632" xr:uid="{B4E82406-FD56-4257-8FA6-84C5F805AF86}"/>
    <cellStyle name="Millares 40 2 2 2 2" xfId="12898" xr:uid="{974B1A6F-31D8-4DA4-96B8-EFBD1D7FCFFE}"/>
    <cellStyle name="Millares 40 2 2 2 2 2" xfId="34401" xr:uid="{00B0732C-D67B-4F42-A98D-1E91361CE722}"/>
    <cellStyle name="Millares 40 2 2 2 3" xfId="19533" xr:uid="{849BDC9E-C434-45DC-839B-C54043939D65}"/>
    <cellStyle name="Millares 40 2 2 2 3 2" xfId="41036" xr:uid="{94D01FA8-722B-49E4-9DD3-C4C406E3F4E2}"/>
    <cellStyle name="Millares 40 2 2 2 4" xfId="26138" xr:uid="{2A540767-984B-4302-8476-5048D5A2FCC5}"/>
    <cellStyle name="Millares 40 2 2 2 5" xfId="47641" xr:uid="{64055CCB-DFA1-4D21-83C1-007A30EB1FB0}"/>
    <cellStyle name="Millares 40 2 2 2 6" xfId="54245" xr:uid="{1A6B3AC2-1913-4AA5-A8C5-A1AAD5FC8B98}"/>
    <cellStyle name="Millares 40 2 2 3" xfId="6771" xr:uid="{10520B65-AF8D-42FF-BC0A-6073B15B3ED0}"/>
    <cellStyle name="Millares 40 2 2 3 2" xfId="15037" xr:uid="{96F2485E-B380-4208-9147-ECC9C227B4EE}"/>
    <cellStyle name="Millares 40 2 2 3 2 2" xfId="36540" xr:uid="{ED9BB8B0-6C0D-4514-9BFF-39CC943352A0}"/>
    <cellStyle name="Millares 40 2 2 3 3" xfId="21672" xr:uid="{1B2F6368-0788-4048-9173-6E19C5E1BE48}"/>
    <cellStyle name="Millares 40 2 2 3 3 2" xfId="43175" xr:uid="{D37E73A4-F25F-4774-9F36-EB2B61CF7E4B}"/>
    <cellStyle name="Millares 40 2 2 3 4" xfId="28277" xr:uid="{0D8F7D3E-D44A-4925-9AB7-C5DA0FCADE13}"/>
    <cellStyle name="Millares 40 2 2 3 5" xfId="49780" xr:uid="{A7C918E4-5C52-41A8-8AC3-1CCFDD81DF1E}"/>
    <cellStyle name="Millares 40 2 2 3 6" xfId="56384" xr:uid="{4D510EA9-7BC5-456E-AF08-FF3E9B43B964}"/>
    <cellStyle name="Millares 40 2 2 4" xfId="8412" xr:uid="{187B8586-1646-43C2-A487-C48ABD98434D}"/>
    <cellStyle name="Millares 40 2 2 4 2" xfId="29915" xr:uid="{E13558B8-5DD1-46F8-AD0B-956C21956AB0}"/>
    <cellStyle name="Millares 40 2 2 5" xfId="10069" xr:uid="{0856412C-8CE1-41BA-91CF-28363EC9EB73}"/>
    <cellStyle name="Millares 40 2 2 5 2" xfId="31572" xr:uid="{FCD36571-0B95-4180-9449-25823051D1CE}"/>
    <cellStyle name="Millares 40 2 2 6" xfId="16704" xr:uid="{108EE10A-5B8A-4F75-A403-43D025A6A196}"/>
    <cellStyle name="Millares 40 2 2 6 2" xfId="38207" xr:uid="{36F8F351-2F5E-4256-A638-CB61B7F96C68}"/>
    <cellStyle name="Millares 40 2 2 7" xfId="23309" xr:uid="{C79D6D63-D74E-47CA-ABEF-32340626D512}"/>
    <cellStyle name="Millares 40 2 2 8" xfId="44812" xr:uid="{BC91CA5F-06FB-4F5F-B4E4-A5D2A5DA72BD}"/>
    <cellStyle name="Millares 40 2 2 9" xfId="51416" xr:uid="{22A169B2-C0BE-4080-A242-160A3122CC33}"/>
    <cellStyle name="Millares 40 2 3" xfId="2490" xr:uid="{603F7727-04BF-4A98-90E1-8AB7531249B2}"/>
    <cellStyle name="Millares 40 2 3 2" xfId="10756" xr:uid="{DBFB707F-182B-4041-BB79-945E95DD3430}"/>
    <cellStyle name="Millares 40 2 3 2 2" xfId="32259" xr:uid="{8B33860B-E863-4C2C-A896-591940EA9195}"/>
    <cellStyle name="Millares 40 2 3 3" xfId="17391" xr:uid="{2EB856E4-62FB-4933-A3F9-E4F368F7B1FF}"/>
    <cellStyle name="Millares 40 2 3 3 2" xfId="38894" xr:uid="{FF230467-4703-49D7-98E8-6462FE611623}"/>
    <cellStyle name="Millares 40 2 3 4" xfId="23996" xr:uid="{324F45A8-36F3-4F18-84AA-A3E9051EBEE8}"/>
    <cellStyle name="Millares 40 2 3 5" xfId="45499" xr:uid="{D80490C5-3333-4938-BFE2-8CB12D9F59A9}"/>
    <cellStyle name="Millares 40 2 3 6" xfId="52103" xr:uid="{3CCE50E6-FF03-498F-B329-35AC30589513}"/>
    <cellStyle name="Millares 40 2 4" xfId="3686" xr:uid="{22CDEC57-738F-4257-8C7F-7696A3448543}"/>
    <cellStyle name="Millares 40 2 4 2" xfId="11952" xr:uid="{5372436C-AC89-4136-A976-A5D6D79CC2EB}"/>
    <cellStyle name="Millares 40 2 4 2 2" xfId="33455" xr:uid="{1D7AA001-E79B-417A-B4C7-7C25E0B7EB55}"/>
    <cellStyle name="Millares 40 2 4 3" xfId="18587" xr:uid="{2959746D-6053-46C0-8E72-B675764833E8}"/>
    <cellStyle name="Millares 40 2 4 3 2" xfId="40090" xr:uid="{98074077-ACC1-4DC8-9F4F-B3B027B7E9EB}"/>
    <cellStyle name="Millares 40 2 4 4" xfId="25192" xr:uid="{E3ED6043-8472-4C31-A8AB-92B610F0DB03}"/>
    <cellStyle name="Millares 40 2 4 5" xfId="46695" xr:uid="{7EC5007B-EB1C-424B-A4F7-230C1F542B99}"/>
    <cellStyle name="Millares 40 2 4 6" xfId="53299" xr:uid="{74F802E2-8FEF-483E-A03B-1ADA15D252F7}"/>
    <cellStyle name="Millares 40 2 5" xfId="5825" xr:uid="{363DDF77-ADA2-40E5-8971-9764A7EA550B}"/>
    <cellStyle name="Millares 40 2 5 2" xfId="14091" xr:uid="{8CEE4886-48A2-4FC3-9222-D93E46881987}"/>
    <cellStyle name="Millares 40 2 5 2 2" xfId="35594" xr:uid="{BBF952BF-3A2B-4137-85FA-380C51E073B0}"/>
    <cellStyle name="Millares 40 2 5 3" xfId="20726" xr:uid="{8FD755B2-EE39-4590-AE29-274B08B33A6A}"/>
    <cellStyle name="Millares 40 2 5 3 2" xfId="42229" xr:uid="{2C73CFF1-6023-4359-8BBA-336A168E5F4B}"/>
    <cellStyle name="Millares 40 2 5 4" xfId="27331" xr:uid="{B6715DD9-D7E6-485B-AB3F-0D769BC0FF72}"/>
    <cellStyle name="Millares 40 2 5 5" xfId="48834" xr:uid="{C340CE46-1309-49CD-9057-5D2D1C19D47F}"/>
    <cellStyle name="Millares 40 2 5 6" xfId="55438" xr:uid="{0FFA4A80-E05F-44B0-B19D-2A64352B87F1}"/>
    <cellStyle name="Millares 40 2 6" xfId="7466" xr:uid="{EC5BA4E4-EAA8-4AF1-B7CB-4C034A9A9706}"/>
    <cellStyle name="Millares 40 2 6 2" xfId="28969" xr:uid="{3359F533-F743-4A10-A2CA-8C7FE4031D82}"/>
    <cellStyle name="Millares 40 2 7" xfId="9123" xr:uid="{A9649FC5-EC54-48AB-8D9D-F1CB3D789CEB}"/>
    <cellStyle name="Millares 40 2 7 2" xfId="30626" xr:uid="{48ABAB86-F007-4025-9C12-ABBD91B1BDE6}"/>
    <cellStyle name="Millares 40 2 8" xfId="15758" xr:uid="{244DC5D8-1C08-4929-881D-7D224A1E9C7E}"/>
    <cellStyle name="Millares 40 2 8 2" xfId="37261" xr:uid="{8E934377-E86B-4B39-A724-B11B6DFDC2E4}"/>
    <cellStyle name="Millares 40 2 9" xfId="22363" xr:uid="{98F53C6C-71BE-4A75-9273-3A815352219D}"/>
    <cellStyle name="Millares 40 3" xfId="1127" xr:uid="{50D037B8-9506-4F72-88D3-A05D6E6EA5F0}"/>
    <cellStyle name="Millares 40 3 2" xfId="3956" xr:uid="{93443DD0-F43B-4FC2-BB4C-E9D3050EEB2B}"/>
    <cellStyle name="Millares 40 3 2 2" xfId="12222" xr:uid="{6859483E-DBF1-4166-B652-BDF10CC67E7A}"/>
    <cellStyle name="Millares 40 3 2 2 2" xfId="33725" xr:uid="{B88CCCA9-76D8-4396-ACBD-52946E01F4D0}"/>
    <cellStyle name="Millares 40 3 2 3" xfId="18857" xr:uid="{20611DF8-7F06-4880-AC01-7D049C1EFB39}"/>
    <cellStyle name="Millares 40 3 2 3 2" xfId="40360" xr:uid="{1EB72306-6780-4B02-B841-172AC622AF50}"/>
    <cellStyle name="Millares 40 3 2 4" xfId="25462" xr:uid="{B8B6A173-7673-4791-BB4F-6CACA99A8767}"/>
    <cellStyle name="Millares 40 3 2 5" xfId="46965" xr:uid="{0FB456F5-A9B3-48AD-86F0-B1356424583F}"/>
    <cellStyle name="Millares 40 3 2 6" xfId="53569" xr:uid="{87CF9113-DAB0-4F40-9DE4-38D3AEBDFA6B}"/>
    <cellStyle name="Millares 40 3 3" xfId="6095" xr:uid="{ED550BE9-48FA-415C-B93F-752466877B75}"/>
    <cellStyle name="Millares 40 3 3 2" xfId="14361" xr:uid="{3ED68562-1FD8-4B7A-9AD4-1E4B0DE078C1}"/>
    <cellStyle name="Millares 40 3 3 2 2" xfId="35864" xr:uid="{DD9A3741-ED2F-4D92-86EA-4B0226DC932E}"/>
    <cellStyle name="Millares 40 3 3 3" xfId="20996" xr:uid="{51652976-60AC-4298-9166-C965F8C8F352}"/>
    <cellStyle name="Millares 40 3 3 3 2" xfId="42499" xr:uid="{5F3B96BE-0310-471B-AE8D-DA87C3259FEF}"/>
    <cellStyle name="Millares 40 3 3 4" xfId="27601" xr:uid="{7F4316BC-494B-4459-A29C-EA08570CF63F}"/>
    <cellStyle name="Millares 40 3 3 5" xfId="49104" xr:uid="{09D59AC5-7513-45E3-B767-C57187FE9EF7}"/>
    <cellStyle name="Millares 40 3 3 6" xfId="55708" xr:uid="{1FFCC18C-CD0E-4C54-A819-8677CB6D7123}"/>
    <cellStyle name="Millares 40 3 4" xfId="7736" xr:uid="{433E237F-9178-4B31-B511-3916477A61E7}"/>
    <cellStyle name="Millares 40 3 4 2" xfId="29239" xr:uid="{B0EF194D-9A1C-4102-9A09-D57D4D3BAAB0}"/>
    <cellStyle name="Millares 40 3 5" xfId="9393" xr:uid="{4957B2B7-DE17-49E5-AB1E-A2FA25481AFD}"/>
    <cellStyle name="Millares 40 3 5 2" xfId="30896" xr:uid="{D9E6A6CF-1E12-4C7C-9559-4BFD1AD02D3B}"/>
    <cellStyle name="Millares 40 3 6" xfId="16028" xr:uid="{F1934BDE-9B9E-473B-A1F5-A01A80833A33}"/>
    <cellStyle name="Millares 40 3 6 2" xfId="37531" xr:uid="{268A5C18-7378-4CFF-BE09-E97B750A897E}"/>
    <cellStyle name="Millares 40 3 7" xfId="22633" xr:uid="{948CADB3-273A-41AB-8FD2-40392430502D}"/>
    <cellStyle name="Millares 40 3 8" xfId="44136" xr:uid="{8FC9D60A-2CEA-4968-BA06-31C9F8E688EF}"/>
    <cellStyle name="Millares 40 3 9" xfId="50740" xr:uid="{EB97890E-44CD-4522-9265-EDD6194F3E4C}"/>
    <cellStyle name="Millares 40 4" xfId="1523" xr:uid="{EE3EE1C2-E1DB-4242-A349-491966F00754}"/>
    <cellStyle name="Millares 40 4 2" xfId="4352" xr:uid="{7E6F339F-69E0-4941-9948-39CF8BE92C75}"/>
    <cellStyle name="Millares 40 4 2 2" xfId="12618" xr:uid="{E90DDEC1-5E3E-4219-8B7F-901458AABD35}"/>
    <cellStyle name="Millares 40 4 2 2 2" xfId="34121" xr:uid="{5309CE01-CDAB-4E3A-8284-FD5F5D37CF5F}"/>
    <cellStyle name="Millares 40 4 2 3" xfId="19253" xr:uid="{A543AFE1-C9F7-42B0-B03C-C34B56128433}"/>
    <cellStyle name="Millares 40 4 2 3 2" xfId="40756" xr:uid="{4C95A84C-1799-44C1-B218-1DF5C6653CEF}"/>
    <cellStyle name="Millares 40 4 2 4" xfId="25858" xr:uid="{422C1233-BA28-4C57-B820-919F5AC240B4}"/>
    <cellStyle name="Millares 40 4 2 5" xfId="47361" xr:uid="{CE10F9CD-D1C9-4A2C-BC20-2B56B32122F3}"/>
    <cellStyle name="Millares 40 4 2 6" xfId="53965" xr:uid="{9F51325B-C6A2-47CF-A3BB-4B042D5E44BE}"/>
    <cellStyle name="Millares 40 4 3" xfId="6491" xr:uid="{3D8F82CC-F88C-478B-899E-51924628F3AC}"/>
    <cellStyle name="Millares 40 4 3 2" xfId="14757" xr:uid="{7C53D0B9-766C-415D-9957-18D579E58738}"/>
    <cellStyle name="Millares 40 4 3 2 2" xfId="36260" xr:uid="{25D00DE4-E493-4C0C-A0D9-80EFE71BF6C0}"/>
    <cellStyle name="Millares 40 4 3 3" xfId="21392" xr:uid="{56B03038-5FF9-44C4-BFC1-D4B8493D97CB}"/>
    <cellStyle name="Millares 40 4 3 3 2" xfId="42895" xr:uid="{574D94CA-CF68-4021-AB50-FC230BB7DC6A}"/>
    <cellStyle name="Millares 40 4 3 4" xfId="27997" xr:uid="{EC5ED8CE-1599-4A7C-B311-0D878195CBF0}"/>
    <cellStyle name="Millares 40 4 3 5" xfId="49500" xr:uid="{AA48B850-EB40-4C97-A762-BE7B6A65F0D4}"/>
    <cellStyle name="Millares 40 4 3 6" xfId="56104" xr:uid="{B1FFB61D-5467-4497-A5A0-CE381F54648D}"/>
    <cellStyle name="Millares 40 4 4" xfId="8132" xr:uid="{D5DE6E64-3400-4867-80AD-5D97C1058D31}"/>
    <cellStyle name="Millares 40 4 4 2" xfId="29635" xr:uid="{77D2CFAE-3FE8-4C02-81D7-0241A3639590}"/>
    <cellStyle name="Millares 40 4 5" xfId="9789" xr:uid="{A1753D10-7C6F-4A3C-A771-3861F049A812}"/>
    <cellStyle name="Millares 40 4 5 2" xfId="31292" xr:uid="{FFF04423-B0F0-45A4-830D-54206E4F90B6}"/>
    <cellStyle name="Millares 40 4 6" xfId="16424" xr:uid="{13614CC2-FD37-47DD-8D00-D2446CB8B2D5}"/>
    <cellStyle name="Millares 40 4 6 2" xfId="37927" xr:uid="{8DD9D83C-F99D-4307-954B-84DB37A63687}"/>
    <cellStyle name="Millares 40 4 7" xfId="23029" xr:uid="{45FEF004-8776-4C61-A5A9-C728A87B8609}"/>
    <cellStyle name="Millares 40 4 8" xfId="44532" xr:uid="{4838D54F-A0D4-4575-BF91-A97F90D9D6B8}"/>
    <cellStyle name="Millares 40 4 9" xfId="51136" xr:uid="{3442C702-6B6C-4E59-84B3-D82E31F323A5}"/>
    <cellStyle name="Millares 40 5" xfId="2210" xr:uid="{1B9BD5D0-A91C-4582-B56B-B610CBE157C7}"/>
    <cellStyle name="Millares 40 5 2" xfId="10476" xr:uid="{26B01268-E6D2-4C28-9254-C1D04DCD3E80}"/>
    <cellStyle name="Millares 40 5 2 2" xfId="31979" xr:uid="{4F4250EF-8BF3-4807-9386-DD24EA776F57}"/>
    <cellStyle name="Millares 40 5 3" xfId="17111" xr:uid="{936B999A-88B3-4AA5-9BED-0C813A3DD7FF}"/>
    <cellStyle name="Millares 40 5 3 2" xfId="38614" xr:uid="{7DA03AE8-6F2E-4FE0-BF47-394D74F1A05B}"/>
    <cellStyle name="Millares 40 5 4" xfId="23716" xr:uid="{86E48060-EF71-493A-A687-01B1082D52C7}"/>
    <cellStyle name="Millares 40 5 5" xfId="45219" xr:uid="{61B490D3-EE3D-492C-8044-ACC863942804}"/>
    <cellStyle name="Millares 40 5 6" xfId="51823" xr:uid="{4544181E-A3C4-4CED-8A1A-73099AE35CF3}"/>
    <cellStyle name="Millares 40 6" xfId="3007" xr:uid="{7BFC9691-85C7-4BB0-9214-96AA5ACCDDB2}"/>
    <cellStyle name="Millares 40 6 2" xfId="11273" xr:uid="{7C1A0C89-3DDA-4E4F-8AB2-7C60C6859168}"/>
    <cellStyle name="Millares 40 6 2 2" xfId="32776" xr:uid="{90F9CD95-C79E-47DD-AA6F-0512F55ABA4D}"/>
    <cellStyle name="Millares 40 6 3" xfId="17908" xr:uid="{558B198B-FC54-4186-A009-0EA4E04D0D18}"/>
    <cellStyle name="Millares 40 6 3 2" xfId="39411" xr:uid="{B0633253-A8D3-4618-B465-31B04AB00339}"/>
    <cellStyle name="Millares 40 6 4" xfId="24513" xr:uid="{F3A68F45-4D33-4DE2-BF5E-E1F656EC9281}"/>
    <cellStyle name="Millares 40 6 5" xfId="46016" xr:uid="{535243FC-44EC-4561-9571-428B55DDFAD5}"/>
    <cellStyle name="Millares 40 6 6" xfId="52620" xr:uid="{823B61C7-0E6E-49B0-92AC-DB8E8941DB5D}"/>
    <cellStyle name="Millares 40 7" xfId="3406" xr:uid="{5DECDD85-7014-4913-A408-9F0C99551D00}"/>
    <cellStyle name="Millares 40 7 2" xfId="11672" xr:uid="{50B6B7E4-F810-406D-9B1B-E7971457B887}"/>
    <cellStyle name="Millares 40 7 2 2" xfId="33175" xr:uid="{A53D9450-1C99-4E1C-8A29-6373B77FD2BE}"/>
    <cellStyle name="Millares 40 7 3" xfId="18307" xr:uid="{2FE2988F-A6EE-49F4-9E75-929157E38121}"/>
    <cellStyle name="Millares 40 7 3 2" xfId="39810" xr:uid="{AA156E33-AA1B-4D4F-8833-32D9F1406968}"/>
    <cellStyle name="Millares 40 7 4" xfId="24912" xr:uid="{084C35CF-7ADE-42BB-A29F-99AE9C2268E5}"/>
    <cellStyle name="Millares 40 7 5" xfId="46415" xr:uid="{11F1C932-7A4B-4EBC-A171-2393196A6F1A}"/>
    <cellStyle name="Millares 40 7 6" xfId="53019" xr:uid="{723DA3D9-9412-4CF4-BD32-DD7F7B7089AD}"/>
    <cellStyle name="Millares 40 8" xfId="5151" xr:uid="{514FA2F5-3928-4554-BD51-B84993DF280A}"/>
    <cellStyle name="Millares 40 8 2" xfId="13417" xr:uid="{F416A58F-94E4-458A-9407-E0DC326E25EA}"/>
    <cellStyle name="Millares 40 8 2 2" xfId="34920" xr:uid="{4F91229C-24EF-4854-B803-1E48E6650550}"/>
    <cellStyle name="Millares 40 8 3" xfId="20052" xr:uid="{7A987600-4C4C-41F5-A263-B05D83560FEB}"/>
    <cellStyle name="Millares 40 8 3 2" xfId="41555" xr:uid="{BFB7D132-6FA5-4019-A88E-33EC621CBE4E}"/>
    <cellStyle name="Millares 40 8 4" xfId="26657" xr:uid="{4A4E4A1E-56DB-465E-86E1-55DC65F5B662}"/>
    <cellStyle name="Millares 40 8 5" xfId="48160" xr:uid="{60E871FD-8C7B-461D-816B-5844F8F557D2}"/>
    <cellStyle name="Millares 40 8 6" xfId="54764" xr:uid="{228A5A6E-92BD-49E1-AB69-5E968212AEC7}"/>
    <cellStyle name="Millares 40 9" xfId="5545" xr:uid="{506B4DE4-BB94-47BB-95C9-55F24F345B46}"/>
    <cellStyle name="Millares 40 9 2" xfId="13811" xr:uid="{A645593F-4EED-49B2-A1D4-CB775B0E0A90}"/>
    <cellStyle name="Millares 40 9 2 2" xfId="35314" xr:uid="{B5BC3875-8D9D-4050-A12F-3EA4CA8F29D1}"/>
    <cellStyle name="Millares 40 9 3" xfId="20446" xr:uid="{C08783FF-7432-400C-A819-87C2E8CFBE58}"/>
    <cellStyle name="Millares 40 9 3 2" xfId="41949" xr:uid="{32A02803-7C66-4883-8453-34C60FC0368E}"/>
    <cellStyle name="Millares 40 9 4" xfId="27051" xr:uid="{DE544796-E54D-4646-8DC3-53C523B8BBB9}"/>
    <cellStyle name="Millares 40 9 5" xfId="48554" xr:uid="{C0A1D64A-00BB-447D-9B49-70F00B6FFC9D}"/>
    <cellStyle name="Millares 40 9 6" xfId="55158" xr:uid="{957BC348-255D-4738-A171-A9867C494EEE}"/>
    <cellStyle name="Millares 41" xfId="511" xr:uid="{CFC5CB96-6A8B-47A5-A343-D160358AA53C}"/>
    <cellStyle name="Millares 41 10" xfId="7122" xr:uid="{A8820167-ACEA-43D4-9A97-C31A4DEEFC66}"/>
    <cellStyle name="Millares 41 10 2" xfId="28625" xr:uid="{7A21F5A5-A3F2-47E3-8A1E-73345DCB3F64}"/>
    <cellStyle name="Millares 41 11" xfId="8778" xr:uid="{73D50E01-9C50-4672-AB3F-F77E6F942AC5}"/>
    <cellStyle name="Millares 41 11 2" xfId="30281" xr:uid="{BF9DA582-FE57-456D-A670-FCFD647C7DE4}"/>
    <cellStyle name="Millares 41 12" xfId="15414" xr:uid="{F5732F5F-190A-4ED5-B5EC-91783B665C53}"/>
    <cellStyle name="Millares 41 12 2" xfId="36917" xr:uid="{1A8D1EF3-4E30-4B75-ACC0-BCD1C7F850BF}"/>
    <cellStyle name="Millares 41 13" xfId="22019" xr:uid="{8EE8C5C5-373A-4B44-8362-EE2CE56DC2BA}"/>
    <cellStyle name="Millares 41 14" xfId="43522" xr:uid="{6E32181B-A168-4284-A44A-595FCE90D3D7}"/>
    <cellStyle name="Millares 41 15" xfId="50126" xr:uid="{543BFA3A-AA03-4106-8CED-1CCC8E6320D9}"/>
    <cellStyle name="Millares 41 2" xfId="793" xr:uid="{E6EB9164-BE55-47F1-91CA-95B02F0471F9}"/>
    <cellStyle name="Millares 41 2 10" xfId="43802" xr:uid="{E1DC4A48-0EA6-4118-B2A4-4B52284A11B5}"/>
    <cellStyle name="Millares 41 2 11" xfId="50406" xr:uid="{7E1677D7-60E8-4895-821B-6A87B4442E22}"/>
    <cellStyle name="Millares 41 2 2" xfId="1739" xr:uid="{81207BBF-B651-4AE4-8A9D-D9999201595A}"/>
    <cellStyle name="Millares 41 2 2 2" xfId="4568" xr:uid="{6B3B701B-4433-49A9-91F3-1A1C35D54511}"/>
    <cellStyle name="Millares 41 2 2 2 2" xfId="12834" xr:uid="{702D76FB-4E46-4E96-9062-D250B880DEE4}"/>
    <cellStyle name="Millares 41 2 2 2 2 2" xfId="34337" xr:uid="{C9B160F5-BE85-417A-80E2-51863C161408}"/>
    <cellStyle name="Millares 41 2 2 2 3" xfId="19469" xr:uid="{6ACB49B2-CE9D-45A3-8789-5BC6868B836B}"/>
    <cellStyle name="Millares 41 2 2 2 3 2" xfId="40972" xr:uid="{557952B4-DE73-410C-B333-B94B9BD9AD05}"/>
    <cellStyle name="Millares 41 2 2 2 4" xfId="26074" xr:uid="{2480A6E1-5ADE-459F-B446-CABD3F6EF8E3}"/>
    <cellStyle name="Millares 41 2 2 2 5" xfId="47577" xr:uid="{9CE90FE8-07BE-4E0C-B689-E1F4B78D808D}"/>
    <cellStyle name="Millares 41 2 2 2 6" xfId="54181" xr:uid="{737641AA-C1DA-4E9E-B9AE-C72442276D51}"/>
    <cellStyle name="Millares 41 2 2 3" xfId="6707" xr:uid="{B3C4DD33-9603-4877-A834-1FCB62250B0E}"/>
    <cellStyle name="Millares 41 2 2 3 2" xfId="14973" xr:uid="{32EE048B-E13E-4D5B-A098-5F5B75471FF1}"/>
    <cellStyle name="Millares 41 2 2 3 2 2" xfId="36476" xr:uid="{CF957F4C-7065-4E3E-BB70-7FC9C3AEFA76}"/>
    <cellStyle name="Millares 41 2 2 3 3" xfId="21608" xr:uid="{42C56888-1604-43DA-97AE-3DBED0E7EA9B}"/>
    <cellStyle name="Millares 41 2 2 3 3 2" xfId="43111" xr:uid="{B05637D6-FEBC-4B68-B67F-409CEE53FA62}"/>
    <cellStyle name="Millares 41 2 2 3 4" xfId="28213" xr:uid="{E5A82761-FFEB-47B8-8B6E-A2907C8D2C97}"/>
    <cellStyle name="Millares 41 2 2 3 5" xfId="49716" xr:uid="{C86A6209-8054-42A5-9EF1-B249C572BC16}"/>
    <cellStyle name="Millares 41 2 2 3 6" xfId="56320" xr:uid="{4DF70261-0091-407D-AD9A-E1CED1722C4C}"/>
    <cellStyle name="Millares 41 2 2 4" xfId="8348" xr:uid="{D4762ED6-4433-454E-8740-5F9814351DEB}"/>
    <cellStyle name="Millares 41 2 2 4 2" xfId="29851" xr:uid="{4269B078-997F-4E45-81A6-47F5D52170FC}"/>
    <cellStyle name="Millares 41 2 2 5" xfId="10005" xr:uid="{B0A31CEC-DE33-44E1-AAE3-9D1B6F36BD04}"/>
    <cellStyle name="Millares 41 2 2 5 2" xfId="31508" xr:uid="{1770F6BF-73C6-4F32-9999-7919D98B6773}"/>
    <cellStyle name="Millares 41 2 2 6" xfId="16640" xr:uid="{7B0B1716-2990-4FC9-B7C5-1F2795D2C4B7}"/>
    <cellStyle name="Millares 41 2 2 6 2" xfId="38143" xr:uid="{CC1578C7-A3B7-4D91-860B-4264EB7A98C9}"/>
    <cellStyle name="Millares 41 2 2 7" xfId="23245" xr:uid="{748AAF0A-4E4F-41B5-A82A-FFA7D47E2B2C}"/>
    <cellStyle name="Millares 41 2 2 8" xfId="44748" xr:uid="{F597EF73-FC27-48D1-A0B9-02CF5824413E}"/>
    <cellStyle name="Millares 41 2 2 9" xfId="51352" xr:uid="{1A0D68A9-9A95-45D7-8049-4515B7397D0D}"/>
    <cellStyle name="Millares 41 2 3" xfId="2426" xr:uid="{B30C72BB-17D6-4EBF-9866-14D93EDF4B08}"/>
    <cellStyle name="Millares 41 2 3 2" xfId="10692" xr:uid="{54B6D168-AAE8-4273-8DBC-9D20AF0C878C}"/>
    <cellStyle name="Millares 41 2 3 2 2" xfId="32195" xr:uid="{48272E7E-28BC-4707-990F-9D07DBA9C19D}"/>
    <cellStyle name="Millares 41 2 3 3" xfId="17327" xr:uid="{12B00C34-1CA4-48AD-A85F-B533774AA0E9}"/>
    <cellStyle name="Millares 41 2 3 3 2" xfId="38830" xr:uid="{395AF6D1-FDEB-4BD0-958F-D7B7D0DCDB68}"/>
    <cellStyle name="Millares 41 2 3 4" xfId="23932" xr:uid="{65E2392B-4F0A-4247-A6E3-D675873295D3}"/>
    <cellStyle name="Millares 41 2 3 5" xfId="45435" xr:uid="{05333616-8469-449A-AEF1-B44170E84BAA}"/>
    <cellStyle name="Millares 41 2 3 6" xfId="52039" xr:uid="{E9DC4BA4-CA83-4248-803F-AFFEE01FC64F}"/>
    <cellStyle name="Millares 41 2 4" xfId="3622" xr:uid="{1A63716C-2A38-4789-8A48-EC566EE33BC5}"/>
    <cellStyle name="Millares 41 2 4 2" xfId="11888" xr:uid="{12694B9D-9DB5-4E62-A819-B2F23EABAAA4}"/>
    <cellStyle name="Millares 41 2 4 2 2" xfId="33391" xr:uid="{A7592A1B-70CB-425B-93B4-51181B51E903}"/>
    <cellStyle name="Millares 41 2 4 3" xfId="18523" xr:uid="{3C0B8AF0-E7B4-41BA-9249-4F479E6CF9CC}"/>
    <cellStyle name="Millares 41 2 4 3 2" xfId="40026" xr:uid="{4B9C13FE-85B0-49D3-A84E-5F14E0AD0492}"/>
    <cellStyle name="Millares 41 2 4 4" xfId="25128" xr:uid="{8E45B15C-14ED-473A-9098-5C0493AAFF97}"/>
    <cellStyle name="Millares 41 2 4 5" xfId="46631" xr:uid="{B10F2FBD-BD2B-49CF-80CA-53B51CF7A9BB}"/>
    <cellStyle name="Millares 41 2 4 6" xfId="53235" xr:uid="{A9366E32-BBBF-4F69-A1A6-540DC3FE1CF5}"/>
    <cellStyle name="Millares 41 2 5" xfId="5761" xr:uid="{C0579851-BC19-4CEE-B839-E56679464DD0}"/>
    <cellStyle name="Millares 41 2 5 2" xfId="14027" xr:uid="{4B0A6AC9-E463-40E4-B095-1D2BB6B408DB}"/>
    <cellStyle name="Millares 41 2 5 2 2" xfId="35530" xr:uid="{BC965E1B-81A5-4AEB-B0CE-57094DE41B6F}"/>
    <cellStyle name="Millares 41 2 5 3" xfId="20662" xr:uid="{1D4767F3-1ABE-4AAE-BC05-607096B931D8}"/>
    <cellStyle name="Millares 41 2 5 3 2" xfId="42165" xr:uid="{916090ED-7AED-472B-861C-5947BD0D1E4D}"/>
    <cellStyle name="Millares 41 2 5 4" xfId="27267" xr:uid="{4A31295E-0E86-4CE3-A42E-FACBBC396804}"/>
    <cellStyle name="Millares 41 2 5 5" xfId="48770" xr:uid="{E2A30950-0E6D-408F-8FF6-114CB636274D}"/>
    <cellStyle name="Millares 41 2 5 6" xfId="55374" xr:uid="{8EA015E0-B1A4-4442-B5A8-88F269226647}"/>
    <cellStyle name="Millares 41 2 6" xfId="7402" xr:uid="{C16BDB80-BA55-4788-BC75-970445B4954F}"/>
    <cellStyle name="Millares 41 2 6 2" xfId="28905" xr:uid="{9A9CA426-83C3-4F26-B264-FAC952025DF2}"/>
    <cellStyle name="Millares 41 2 7" xfId="9059" xr:uid="{DC1CEC1A-0BA1-4316-A035-B49699F656F9}"/>
    <cellStyle name="Millares 41 2 7 2" xfId="30562" xr:uid="{B5F6BEC4-6618-43BD-B535-6308B0C00404}"/>
    <cellStyle name="Millares 41 2 8" xfId="15694" xr:uid="{E7753686-B546-4768-A5FC-680EE368EBA2}"/>
    <cellStyle name="Millares 41 2 8 2" xfId="37197" xr:uid="{1CDEDEC1-A277-49C7-957A-EC757248E022}"/>
    <cellStyle name="Millares 41 2 9" xfId="22299" xr:uid="{68641D22-15B4-4423-BB98-A85488D23E0C}"/>
    <cellStyle name="Millares 41 3" xfId="1063" xr:uid="{0C13D916-C612-4BB9-965F-FAD4D7E8B065}"/>
    <cellStyle name="Millares 41 3 2" xfId="3892" xr:uid="{793927C4-2635-4D54-BC88-2EBD5BAE8B6B}"/>
    <cellStyle name="Millares 41 3 2 2" xfId="12158" xr:uid="{DE88E98D-5AE7-4AEB-AEAD-99A75F4CDD8A}"/>
    <cellStyle name="Millares 41 3 2 2 2" xfId="33661" xr:uid="{52A6C9AB-8429-417B-B378-B83D4E46C3E5}"/>
    <cellStyle name="Millares 41 3 2 3" xfId="18793" xr:uid="{BDED8195-6783-4E36-9885-DD4BAE92F0E6}"/>
    <cellStyle name="Millares 41 3 2 3 2" xfId="40296" xr:uid="{EFEF6419-076A-435A-ABF9-EF294CA751DC}"/>
    <cellStyle name="Millares 41 3 2 4" xfId="25398" xr:uid="{AD719ACD-DCD3-4570-B3C3-DF4602B64434}"/>
    <cellStyle name="Millares 41 3 2 5" xfId="46901" xr:uid="{9CE27387-52D3-4252-BB39-DE9049210921}"/>
    <cellStyle name="Millares 41 3 2 6" xfId="53505" xr:uid="{9C101476-B411-4183-9F16-9BEA184068DD}"/>
    <cellStyle name="Millares 41 3 3" xfId="6031" xr:uid="{8F3170D8-B56F-4D60-9B8D-E0D6C89307F9}"/>
    <cellStyle name="Millares 41 3 3 2" xfId="14297" xr:uid="{8513A8F8-F9F2-4D7A-BDAB-73AAF8B459F0}"/>
    <cellStyle name="Millares 41 3 3 2 2" xfId="35800" xr:uid="{8933506E-0B1C-42F0-9CDF-A72DDD3AF887}"/>
    <cellStyle name="Millares 41 3 3 3" xfId="20932" xr:uid="{2D90AC64-8D3E-4669-AFC4-F44C3729C1AE}"/>
    <cellStyle name="Millares 41 3 3 3 2" xfId="42435" xr:uid="{3F1F82B1-C10E-4ED5-B069-2A601A9D141B}"/>
    <cellStyle name="Millares 41 3 3 4" xfId="27537" xr:uid="{DF99029A-9BA6-4BF5-8208-E46E10093432}"/>
    <cellStyle name="Millares 41 3 3 5" xfId="49040" xr:uid="{E0467B17-2C9A-4ED1-853C-1B0124B2CFC9}"/>
    <cellStyle name="Millares 41 3 3 6" xfId="55644" xr:uid="{5D26415E-34DC-4671-8E6B-E54ACFA0EDAB}"/>
    <cellStyle name="Millares 41 3 4" xfId="7672" xr:uid="{09616D7F-72AC-4289-98DE-034280562DB9}"/>
    <cellStyle name="Millares 41 3 4 2" xfId="29175" xr:uid="{5450D137-DDC8-48E9-A430-93BDB00D8558}"/>
    <cellStyle name="Millares 41 3 5" xfId="9329" xr:uid="{4714976A-E9CC-4AD2-A34E-DA4D39D77E06}"/>
    <cellStyle name="Millares 41 3 5 2" xfId="30832" xr:uid="{AFF7F692-A7AF-4A35-AB9D-5365E32726FE}"/>
    <cellStyle name="Millares 41 3 6" xfId="15964" xr:uid="{C4020607-E829-4AE2-BCCF-5F90D6B2909F}"/>
    <cellStyle name="Millares 41 3 6 2" xfId="37467" xr:uid="{8FD65C1C-BEC6-4E81-AB57-A3BCC2D8A5E9}"/>
    <cellStyle name="Millares 41 3 7" xfId="22569" xr:uid="{A54F1F4A-B41F-4955-8C9F-CCF0C7E70B67}"/>
    <cellStyle name="Millares 41 3 8" xfId="44072" xr:uid="{8EEFDBD3-6360-4948-BFF9-ABC6D4875240}"/>
    <cellStyle name="Millares 41 3 9" xfId="50676" xr:uid="{7CB16E09-7C6F-48F7-8AFF-C9914847A444}"/>
    <cellStyle name="Millares 41 4" xfId="1459" xr:uid="{29B6B847-2F6C-4158-AC93-FB67776429B0}"/>
    <cellStyle name="Millares 41 4 2" xfId="4288" xr:uid="{466FBFE9-399B-4E7F-865D-437A4C118970}"/>
    <cellStyle name="Millares 41 4 2 2" xfId="12554" xr:uid="{21458174-86C4-414F-B7EB-1477CB558CE1}"/>
    <cellStyle name="Millares 41 4 2 2 2" xfId="34057" xr:uid="{8046EBB8-1B9E-4001-B2AB-A51B73E48705}"/>
    <cellStyle name="Millares 41 4 2 3" xfId="19189" xr:uid="{8D45F3E5-6EE9-445A-85DF-7F1DF0953EB2}"/>
    <cellStyle name="Millares 41 4 2 3 2" xfId="40692" xr:uid="{B31F0C37-9509-4ACD-8F96-190ABDE35722}"/>
    <cellStyle name="Millares 41 4 2 4" xfId="25794" xr:uid="{C4B3723D-0ADE-4AEE-A953-A1E6B3E26A01}"/>
    <cellStyle name="Millares 41 4 2 5" xfId="47297" xr:uid="{FD3783F6-9170-485E-B133-1FDF14731BA6}"/>
    <cellStyle name="Millares 41 4 2 6" xfId="53901" xr:uid="{1C933943-8A3D-45A3-A4B1-7938F8BC8A92}"/>
    <cellStyle name="Millares 41 4 3" xfId="6427" xr:uid="{F25E1956-E96F-40AD-859B-DEDC821D53E1}"/>
    <cellStyle name="Millares 41 4 3 2" xfId="14693" xr:uid="{45D58292-8F2C-4776-82AF-F9A7AE677E69}"/>
    <cellStyle name="Millares 41 4 3 2 2" xfId="36196" xr:uid="{19D627D0-B333-4FB4-B268-F16A922F00A6}"/>
    <cellStyle name="Millares 41 4 3 3" xfId="21328" xr:uid="{C1495850-F07D-4731-BADA-F07048CD8DB7}"/>
    <cellStyle name="Millares 41 4 3 3 2" xfId="42831" xr:uid="{FF5B7E59-2752-4B42-B2A5-FA5D26225079}"/>
    <cellStyle name="Millares 41 4 3 4" xfId="27933" xr:uid="{296824A6-D70F-4B06-8B19-0A0EF67A459F}"/>
    <cellStyle name="Millares 41 4 3 5" xfId="49436" xr:uid="{AD4EDE73-6E32-499A-A1D1-C21A8A0D4B5F}"/>
    <cellStyle name="Millares 41 4 3 6" xfId="56040" xr:uid="{E1C2FD35-84A6-494A-9EF6-D7D3C80996F7}"/>
    <cellStyle name="Millares 41 4 4" xfId="8068" xr:uid="{60384CB5-DE12-4782-B8A2-10EE617AC8E1}"/>
    <cellStyle name="Millares 41 4 4 2" xfId="29571" xr:uid="{49A77C95-7E93-4D42-BA27-A8A60F7B46C2}"/>
    <cellStyle name="Millares 41 4 5" xfId="9725" xr:uid="{23F5F183-A5D0-416B-8EC2-BBDD24D939EE}"/>
    <cellStyle name="Millares 41 4 5 2" xfId="31228" xr:uid="{C85A912E-449B-4D12-8B43-913492D73727}"/>
    <cellStyle name="Millares 41 4 6" xfId="16360" xr:uid="{96C23889-960E-489F-912B-FD5D451BDDF8}"/>
    <cellStyle name="Millares 41 4 6 2" xfId="37863" xr:uid="{B6C7D266-2929-4AD1-8C8E-B7B3EDC313B1}"/>
    <cellStyle name="Millares 41 4 7" xfId="22965" xr:uid="{E00C5202-7E4E-4789-BA45-883201E05878}"/>
    <cellStyle name="Millares 41 4 8" xfId="44468" xr:uid="{C0A28209-BCD7-4482-B364-863A5C69A900}"/>
    <cellStyle name="Millares 41 4 9" xfId="51072" xr:uid="{70F0D7EB-A267-4701-9BFD-CEA1FD6D9477}"/>
    <cellStyle name="Millares 41 5" xfId="2146" xr:uid="{ADADE568-BF4E-41F8-962F-FAF636A6D2CF}"/>
    <cellStyle name="Millares 41 5 2" xfId="10412" xr:uid="{3C777787-8725-45C1-A761-B1BB17AF5E72}"/>
    <cellStyle name="Millares 41 5 2 2" xfId="31915" xr:uid="{11861D9B-3721-4197-AA77-BE2F14FDC1F3}"/>
    <cellStyle name="Millares 41 5 3" xfId="17047" xr:uid="{9FE7F595-ED69-4005-BC91-E36393DC24F2}"/>
    <cellStyle name="Millares 41 5 3 2" xfId="38550" xr:uid="{66E2932C-CA86-4772-9E93-0F960CBFFF90}"/>
    <cellStyle name="Millares 41 5 4" xfId="23652" xr:uid="{C9EBC3CD-07BE-4A9D-ADCC-D2BCD5849ADB}"/>
    <cellStyle name="Millares 41 5 5" xfId="45155" xr:uid="{8F1B7535-FF55-4B53-AFB9-432CE387FF5D}"/>
    <cellStyle name="Millares 41 5 6" xfId="51759" xr:uid="{C17D1C66-6507-4B7C-ADC9-CF2154BE2028}"/>
    <cellStyle name="Millares 41 6" xfId="2943" xr:uid="{3E446F6A-D659-4EE3-9C25-C04AAC431E30}"/>
    <cellStyle name="Millares 41 6 2" xfId="11209" xr:uid="{1CF2FB82-5CD1-4BE8-92EF-B839F9088EB1}"/>
    <cellStyle name="Millares 41 6 2 2" xfId="32712" xr:uid="{1E68A450-2025-4D19-8DCC-93E3170FDFD8}"/>
    <cellStyle name="Millares 41 6 3" xfId="17844" xr:uid="{0C9372E2-8E05-4B10-A1EA-C6BB0A4B0764}"/>
    <cellStyle name="Millares 41 6 3 2" xfId="39347" xr:uid="{2377F9AE-3E28-4BC1-9896-C2345C4D230F}"/>
    <cellStyle name="Millares 41 6 4" xfId="24449" xr:uid="{BE077C9C-6B5A-4B29-9CE5-16E4480DFF86}"/>
    <cellStyle name="Millares 41 6 5" xfId="45952" xr:uid="{DDEC93A6-6182-4BA4-8FF4-0B2E18D8F2AD}"/>
    <cellStyle name="Millares 41 6 6" xfId="52556" xr:uid="{95217E03-9422-4F54-A933-9B703AB62F4F}"/>
    <cellStyle name="Millares 41 7" xfId="3342" xr:uid="{5AA2896A-1896-4808-BA1F-822C697ECCCD}"/>
    <cellStyle name="Millares 41 7 2" xfId="11608" xr:uid="{E76E27F5-B5D1-4699-8682-79458FCA6977}"/>
    <cellStyle name="Millares 41 7 2 2" xfId="33111" xr:uid="{CCA131B0-D114-40E0-8226-8CBB67C6BDED}"/>
    <cellStyle name="Millares 41 7 3" xfId="18243" xr:uid="{C491CEEF-BF49-41FA-B1AB-985AC5C37D66}"/>
    <cellStyle name="Millares 41 7 3 2" xfId="39746" xr:uid="{83E2D884-28FD-40C5-8C7D-7415CC723BEA}"/>
    <cellStyle name="Millares 41 7 4" xfId="24848" xr:uid="{D4B8CC85-79C9-40E3-BE57-260CAB209B9F}"/>
    <cellStyle name="Millares 41 7 5" xfId="46351" xr:uid="{DD6D433F-F75F-4D0B-9E38-A8F825B6246F}"/>
    <cellStyle name="Millares 41 7 6" xfId="52955" xr:uid="{CA746A7F-4670-422F-BD39-A1BBB8D5F773}"/>
    <cellStyle name="Millares 41 8" xfId="5087" xr:uid="{2C98CB17-B84F-421B-B4EA-F8D938B17074}"/>
    <cellStyle name="Millares 41 8 2" xfId="13353" xr:uid="{5BE3ED2E-BA46-4770-A5D8-E26E1C493ACF}"/>
    <cellStyle name="Millares 41 8 2 2" xfId="34856" xr:uid="{3DEE0AC6-7548-4629-8CC4-645AE3BAEF16}"/>
    <cellStyle name="Millares 41 8 3" xfId="19988" xr:uid="{46252C9B-3162-4F8A-915D-01B5448EA154}"/>
    <cellStyle name="Millares 41 8 3 2" xfId="41491" xr:uid="{4295B0CB-458A-4FB7-BD05-441E9D89F314}"/>
    <cellStyle name="Millares 41 8 4" xfId="26593" xr:uid="{8B6AE704-AAD6-4212-A41D-BA1EC46B4AD4}"/>
    <cellStyle name="Millares 41 8 5" xfId="48096" xr:uid="{6639F245-BF05-431A-A8B3-096FE1038660}"/>
    <cellStyle name="Millares 41 8 6" xfId="54700" xr:uid="{49F77138-F83C-4D50-96C4-01B663BCDB92}"/>
    <cellStyle name="Millares 41 9" xfId="5481" xr:uid="{52AAD484-AF74-4CB2-981D-ACFD1F6ADEBE}"/>
    <cellStyle name="Millares 41 9 2" xfId="13747" xr:uid="{CF93EA4D-9E1B-4C7D-B331-498856BB4303}"/>
    <cellStyle name="Millares 41 9 2 2" xfId="35250" xr:uid="{42DF5AC8-AEF6-47EB-8322-15B51B946257}"/>
    <cellStyle name="Millares 41 9 3" xfId="20382" xr:uid="{541AAA6E-9C8A-4423-891C-B821C96231D7}"/>
    <cellStyle name="Millares 41 9 3 2" xfId="41885" xr:uid="{BDFDA221-AF06-415A-8CC7-D7931DA2DF3E}"/>
    <cellStyle name="Millares 41 9 4" xfId="26987" xr:uid="{487D2E49-B1EE-4819-938B-7BAFA7FF64CF}"/>
    <cellStyle name="Millares 41 9 5" xfId="48490" xr:uid="{B656524A-B3E6-439E-9F38-136F784EB645}"/>
    <cellStyle name="Millares 41 9 6" xfId="55094" xr:uid="{368AF42E-B6E7-4756-BF63-448DEE87C11B}"/>
    <cellStyle name="Millares 42" xfId="312" xr:uid="{04C61AAC-7171-4EFC-8810-571422941A45}"/>
    <cellStyle name="Millares 42 10" xfId="15215" xr:uid="{643FF0E0-9E6E-4BBC-A17C-018391FDC886}"/>
    <cellStyle name="Millares 42 10 2" xfId="36718" xr:uid="{113D397B-DB33-49AD-8C49-8DCE20AC4410}"/>
    <cellStyle name="Millares 42 11" xfId="21820" xr:uid="{CB2B605F-E741-4D1C-9E34-77F57E540939}"/>
    <cellStyle name="Millares 42 12" xfId="43323" xr:uid="{B16B2516-D3F0-49CD-9917-286F4613DC52}"/>
    <cellStyle name="Millares 42 13" xfId="49927" xr:uid="{6F38F3C5-531E-4C43-8537-4E7BDB60B2FD}"/>
    <cellStyle name="Millares 42 2" xfId="1260" xr:uid="{3A278C56-6F4B-4283-A0DF-8ABA72215FD1}"/>
    <cellStyle name="Millares 42 2 2" xfId="4089" xr:uid="{0672AE27-97BF-4A63-B74B-3B86794A19F8}"/>
    <cellStyle name="Millares 42 2 2 2" xfId="12355" xr:uid="{6B8EF896-9FA0-47FF-955E-0242AF93EDE1}"/>
    <cellStyle name="Millares 42 2 2 2 2" xfId="33858" xr:uid="{646BEF50-F154-4B0C-ACD1-8B4E95F8F305}"/>
    <cellStyle name="Millares 42 2 2 3" xfId="18990" xr:uid="{34017CFB-E9BA-49E8-A9C4-59989041D373}"/>
    <cellStyle name="Millares 42 2 2 3 2" xfId="40493" xr:uid="{E2B07937-E8B3-46A6-A94B-7618D1D2680B}"/>
    <cellStyle name="Millares 42 2 2 4" xfId="25595" xr:uid="{0FF13832-6454-4719-8E55-0A8FA8072C4C}"/>
    <cellStyle name="Millares 42 2 2 5" xfId="47098" xr:uid="{443C343E-D232-4450-A223-03A579ADA1CB}"/>
    <cellStyle name="Millares 42 2 2 6" xfId="53702" xr:uid="{F08983B4-D68B-4F88-9DE5-832E55A574C7}"/>
    <cellStyle name="Millares 42 2 3" xfId="6228" xr:uid="{9B3674E3-63B2-49B1-8A1E-41A7ABE59AE7}"/>
    <cellStyle name="Millares 42 2 3 2" xfId="14494" xr:uid="{283C0AFA-75B6-4543-865F-D840E7B1C58B}"/>
    <cellStyle name="Millares 42 2 3 2 2" xfId="35997" xr:uid="{A4EF8817-DC29-438A-8B83-4ABB203BEB4D}"/>
    <cellStyle name="Millares 42 2 3 3" xfId="21129" xr:uid="{A5B58F9E-C5EC-44D4-B69B-46B41A9B670D}"/>
    <cellStyle name="Millares 42 2 3 3 2" xfId="42632" xr:uid="{54322A29-F8BB-4F1A-A491-696F95E59F51}"/>
    <cellStyle name="Millares 42 2 3 4" xfId="27734" xr:uid="{6C054907-C703-46B9-BFA4-09C81DC0CC83}"/>
    <cellStyle name="Millares 42 2 3 5" xfId="49237" xr:uid="{7D1C0476-0A99-496C-B68E-F691E71BED61}"/>
    <cellStyle name="Millares 42 2 3 6" xfId="55841" xr:uid="{6B89DDE4-3842-44F5-911C-5D26386A73FA}"/>
    <cellStyle name="Millares 42 2 4" xfId="7869" xr:uid="{E57841D4-00CE-4AF6-B186-4A43E622AA3B}"/>
    <cellStyle name="Millares 42 2 4 2" xfId="29372" xr:uid="{5D6274B8-CAC9-4E27-9DB1-AEEBA9D35FA1}"/>
    <cellStyle name="Millares 42 2 5" xfId="9526" xr:uid="{A6298317-AFD9-4B4C-9D27-B61237CC824D}"/>
    <cellStyle name="Millares 42 2 5 2" xfId="31029" xr:uid="{C592C827-1B06-406F-ABE0-2EB342C73914}"/>
    <cellStyle name="Millares 42 2 6" xfId="16161" xr:uid="{B000899D-5C2E-4CE6-B6FF-A7BE2A753DA3}"/>
    <cellStyle name="Millares 42 2 6 2" xfId="37664" xr:uid="{46DD99FE-9632-4207-A736-DE5955666D95}"/>
    <cellStyle name="Millares 42 2 7" xfId="22766" xr:uid="{817DDF25-89AE-414D-BCF0-F701E08DF324}"/>
    <cellStyle name="Millares 42 2 8" xfId="44269" xr:uid="{991211C9-934B-46BB-B899-405CFEEF087F}"/>
    <cellStyle name="Millares 42 2 9" xfId="50873" xr:uid="{FE547748-F323-4414-A9A1-0B8610E0F51F}"/>
    <cellStyle name="Millares 42 3" xfId="1947" xr:uid="{64971125-1E84-4B26-926A-4DB3664E4CB5}"/>
    <cellStyle name="Millares 42 3 2" xfId="10213" xr:uid="{E6E88E7E-3280-47B4-8FB2-F811BA18D912}"/>
    <cellStyle name="Millares 42 3 2 2" xfId="31716" xr:uid="{877255E0-9D78-4D73-83A4-8A393B71B809}"/>
    <cellStyle name="Millares 42 3 3" xfId="16848" xr:uid="{9BBBD7CC-DB8B-4F30-9A6C-AAB334758645}"/>
    <cellStyle name="Millares 42 3 3 2" xfId="38351" xr:uid="{71619010-C20C-4D95-AC01-D935B73F22A4}"/>
    <cellStyle name="Millares 42 3 4" xfId="23453" xr:uid="{A2BEDE19-6583-4AB4-A55B-6E4F8A261F7E}"/>
    <cellStyle name="Millares 42 3 5" xfId="44956" xr:uid="{352A5F90-4B0B-429D-B4E3-C978B613E0A9}"/>
    <cellStyle name="Millares 42 3 6" xfId="51560" xr:uid="{5F367C3A-A4CF-46CB-8D8D-9921E0153C01}"/>
    <cellStyle name="Millares 42 4" xfId="2752" xr:uid="{CF8FC739-B7D9-45F7-A3A9-7BF61C72979B}"/>
    <cellStyle name="Millares 42 4 2" xfId="11018" xr:uid="{CEB46FD3-5E55-431D-83C3-F874371781BB}"/>
    <cellStyle name="Millares 42 4 2 2" xfId="32521" xr:uid="{46AD628B-CA02-4160-BA91-01AFA9E46FB8}"/>
    <cellStyle name="Millares 42 4 3" xfId="17653" xr:uid="{C6C0E732-DDB5-4C1A-9EDA-26CDE2200087}"/>
    <cellStyle name="Millares 42 4 3 2" xfId="39156" xr:uid="{795C58EB-7652-491F-988F-B15064BCB576}"/>
    <cellStyle name="Millares 42 4 4" xfId="24258" xr:uid="{AFA5DF76-69E7-4140-A6B8-7AEF678A1457}"/>
    <cellStyle name="Millares 42 4 5" xfId="45761" xr:uid="{173494BA-712E-4EFF-ACAD-8B0830502082}"/>
    <cellStyle name="Millares 42 4 6" xfId="52365" xr:uid="{4A67A7D9-8418-4750-96E4-5061C95243DA}"/>
    <cellStyle name="Millares 42 5" xfId="3143" xr:uid="{C4748C1F-3A63-4B24-89CA-EDA955713E98}"/>
    <cellStyle name="Millares 42 5 2" xfId="11409" xr:uid="{A7283852-42A9-4301-9FD3-7D7389F6172A}"/>
    <cellStyle name="Millares 42 5 2 2" xfId="32912" xr:uid="{87F64D26-9A90-4763-A69A-913F0650C156}"/>
    <cellStyle name="Millares 42 5 3" xfId="18044" xr:uid="{0810E5BC-B2A0-4D1B-BFD9-C7CA757C4071}"/>
    <cellStyle name="Millares 42 5 3 2" xfId="39547" xr:uid="{F69AF48D-7552-4C2A-B684-99F3C94F7F56}"/>
    <cellStyle name="Millares 42 5 4" xfId="24649" xr:uid="{ECB0FD22-513C-4EB4-8335-0B57B035F0F1}"/>
    <cellStyle name="Millares 42 5 5" xfId="46152" xr:uid="{8E9A5523-9217-4633-B26D-C1FC0F97DA87}"/>
    <cellStyle name="Millares 42 5 6" xfId="52756" xr:uid="{A5ABE234-39E2-4842-A99E-5DE1CE0A1603}"/>
    <cellStyle name="Millares 42 6" xfId="4896" xr:uid="{81E8C674-2FD2-45AE-B09A-3CBA86842BAE}"/>
    <cellStyle name="Millares 42 6 2" xfId="13162" xr:uid="{7FCC2C79-0AE6-4C4B-9595-D5A212DF0FC5}"/>
    <cellStyle name="Millares 42 6 2 2" xfId="34665" xr:uid="{6EFD079A-BD9F-42E2-A9F4-55EDDD449196}"/>
    <cellStyle name="Millares 42 6 3" xfId="19797" xr:uid="{4F9AAEBE-2823-4195-95B0-4F8D187DA4BD}"/>
    <cellStyle name="Millares 42 6 3 2" xfId="41300" xr:uid="{B6949223-E1B3-436A-9F9D-267513B790D7}"/>
    <cellStyle name="Millares 42 6 4" xfId="26402" xr:uid="{727D2675-62C0-4914-AE34-3C058C4974F3}"/>
    <cellStyle name="Millares 42 6 5" xfId="47905" xr:uid="{84A7A331-0316-4CDC-8299-9BA6ADF9A557}"/>
    <cellStyle name="Millares 42 6 6" xfId="54509" xr:uid="{A01EA103-C774-4C1E-9CF8-A6ACDEF7C922}"/>
    <cellStyle name="Millares 42 7" xfId="5282" xr:uid="{718A5A41-501A-46FD-9725-EFE9F65036F3}"/>
    <cellStyle name="Millares 42 7 2" xfId="13548" xr:uid="{63D87376-E7E8-489E-BEB9-94E61606DE02}"/>
    <cellStyle name="Millares 42 7 2 2" xfId="35051" xr:uid="{BB48CFC5-CF77-46EB-AFF1-F58B99678B61}"/>
    <cellStyle name="Millares 42 7 3" xfId="20183" xr:uid="{9E71E031-20BD-476D-8405-07940B1521BF}"/>
    <cellStyle name="Millares 42 7 3 2" xfId="41686" xr:uid="{2CF329CE-FC36-4C24-86F7-D2B9CD47556C}"/>
    <cellStyle name="Millares 42 7 4" xfId="26788" xr:uid="{B846C924-2F5D-47B0-A12B-D92747793971}"/>
    <cellStyle name="Millares 42 7 5" xfId="48291" xr:uid="{A424C9D1-AD16-486F-BA34-AA8EC37151DE}"/>
    <cellStyle name="Millares 42 7 6" xfId="54895" xr:uid="{43C0D651-A41F-45CC-9934-7938ED2C87DD}"/>
    <cellStyle name="Millares 42 8" xfId="6923" xr:uid="{FD7343E6-BAB0-46AF-B7E2-2B1ED0407111}"/>
    <cellStyle name="Millares 42 8 2" xfId="28426" xr:uid="{5436A9EE-F384-449E-B429-C1074A3EA3C9}"/>
    <cellStyle name="Millares 42 9" xfId="8579" xr:uid="{90136DB6-C5C6-4066-AE6D-91FA32E6F369}"/>
    <cellStyle name="Millares 42 9 2" xfId="30082" xr:uid="{933E032F-01DC-4FAA-AB1E-CF0A4DA4B555}"/>
    <cellStyle name="Millares 43" xfId="434" xr:uid="{0AE50A66-E5C4-4934-87A9-EA03758B35D3}"/>
    <cellStyle name="Millares 43 10" xfId="43445" xr:uid="{8FD46A68-8EBF-4400-B10C-0510BB88B2AA}"/>
    <cellStyle name="Millares 43 11" xfId="50049" xr:uid="{4F044ED6-1186-4227-8DD5-959222E2B76E}"/>
    <cellStyle name="Millares 43 2" xfId="1382" xr:uid="{91FB1080-5270-48EC-AD45-9A6032D35691}"/>
    <cellStyle name="Millares 43 2 2" xfId="4211" xr:uid="{F86169D3-B9E5-45E0-9EF4-789DA8C87CBE}"/>
    <cellStyle name="Millares 43 2 2 2" xfId="12477" xr:uid="{7B3BAE74-ED25-4CED-A181-CD45E7F28F56}"/>
    <cellStyle name="Millares 43 2 2 2 2" xfId="33980" xr:uid="{0D35B8F8-FABE-45A0-B755-509DE5573536}"/>
    <cellStyle name="Millares 43 2 2 3" xfId="19112" xr:uid="{8F6B3B70-C6C2-4E58-AECB-D0E355F53505}"/>
    <cellStyle name="Millares 43 2 2 3 2" xfId="40615" xr:uid="{0D4C096A-1FA0-4516-8C81-788150CF4B95}"/>
    <cellStyle name="Millares 43 2 2 4" xfId="25717" xr:uid="{68C74EF6-EDF2-46F9-A295-89DAB37108A2}"/>
    <cellStyle name="Millares 43 2 2 5" xfId="47220" xr:uid="{D628549E-7725-4B99-9440-C63DAD592381}"/>
    <cellStyle name="Millares 43 2 2 6" xfId="53824" xr:uid="{358943C3-ABE1-4403-AF7B-F308505BF185}"/>
    <cellStyle name="Millares 43 2 3" xfId="6350" xr:uid="{D015DFC5-4B58-447C-B556-A829A8A9A9A0}"/>
    <cellStyle name="Millares 43 2 3 2" xfId="14616" xr:uid="{E8E21146-6725-4C96-9DA1-F800E83F71D2}"/>
    <cellStyle name="Millares 43 2 3 2 2" xfId="36119" xr:uid="{8194B387-FE79-4DDE-A4BB-407D60528BD7}"/>
    <cellStyle name="Millares 43 2 3 3" xfId="21251" xr:uid="{764CC743-D627-4BCB-96A2-770D335DF2E9}"/>
    <cellStyle name="Millares 43 2 3 3 2" xfId="42754" xr:uid="{8EA30929-A60F-411A-ADEB-2C01A93CFBD7}"/>
    <cellStyle name="Millares 43 2 3 4" xfId="27856" xr:uid="{BB35FD2B-13AD-4C97-AB7F-249830CB6C60}"/>
    <cellStyle name="Millares 43 2 3 5" xfId="49359" xr:uid="{D68CBEFB-0E7E-4CAF-96D8-5E018D268E4C}"/>
    <cellStyle name="Millares 43 2 3 6" xfId="55963" xr:uid="{1CBE4971-B324-4E0D-BA87-35737B0D3B13}"/>
    <cellStyle name="Millares 43 2 4" xfId="7991" xr:uid="{593748A8-5B43-4D8A-A84C-1EB4D4E0133D}"/>
    <cellStyle name="Millares 43 2 4 2" xfId="29494" xr:uid="{8A1CEE80-ECD1-467A-B01A-D14842A8656F}"/>
    <cellStyle name="Millares 43 2 5" xfId="9648" xr:uid="{850A1F7E-01BE-4F17-AABF-BB957875D4BA}"/>
    <cellStyle name="Millares 43 2 5 2" xfId="31151" xr:uid="{B7574DF5-2C8D-45E5-A42D-857A7DFAAFC8}"/>
    <cellStyle name="Millares 43 2 6" xfId="16283" xr:uid="{B87475D9-FBB7-4365-B3AD-D2FFDB9BAF32}"/>
    <cellStyle name="Millares 43 2 6 2" xfId="37786" xr:uid="{18934AF9-9E77-4275-A457-F90561301EA6}"/>
    <cellStyle name="Millares 43 2 7" xfId="22888" xr:uid="{489C1040-273D-4D7F-85B1-D12914D7F5E2}"/>
    <cellStyle name="Millares 43 2 8" xfId="44391" xr:uid="{AE769CA6-EC28-4450-885E-E8414763447D}"/>
    <cellStyle name="Millares 43 2 9" xfId="50995" xr:uid="{5561DB34-C3AA-4F0D-9D81-FED076CB02D3}"/>
    <cellStyle name="Millares 43 3" xfId="2069" xr:uid="{6590CDCA-6314-48D5-9636-DE8B9F7DE2F3}"/>
    <cellStyle name="Millares 43 3 2" xfId="10335" xr:uid="{809B74CD-C24C-4A57-A44A-172C35D86F07}"/>
    <cellStyle name="Millares 43 3 2 2" xfId="31838" xr:uid="{CF5169CE-5787-4A48-90A4-7741257EE77C}"/>
    <cellStyle name="Millares 43 3 3" xfId="16970" xr:uid="{10AEF98A-EE3E-470E-BDE4-7CDF701C63D5}"/>
    <cellStyle name="Millares 43 3 3 2" xfId="38473" xr:uid="{61678477-324F-4049-B1C7-E7F18F13D699}"/>
    <cellStyle name="Millares 43 3 4" xfId="23575" xr:uid="{BA789356-4860-4542-97B3-563B87856EF1}"/>
    <cellStyle name="Millares 43 3 5" xfId="45078" xr:uid="{959B7D28-79A4-4376-87F6-41D4777A92E2}"/>
    <cellStyle name="Millares 43 3 6" xfId="51682" xr:uid="{FA9E2889-1139-43F0-8B35-EA7D4732522F}"/>
    <cellStyle name="Millares 43 4" xfId="3265" xr:uid="{8F504479-A080-4D1A-A597-07AC11E781A6}"/>
    <cellStyle name="Millares 43 4 2" xfId="11531" xr:uid="{DFC65C9C-CF9F-4449-AA06-7EB5D5DF7378}"/>
    <cellStyle name="Millares 43 4 2 2" xfId="33034" xr:uid="{53A2794B-5087-44CA-BABA-282326D881AD}"/>
    <cellStyle name="Millares 43 4 3" xfId="18166" xr:uid="{3E19E6BE-0F3C-4708-9326-DFD6DF24AE10}"/>
    <cellStyle name="Millares 43 4 3 2" xfId="39669" xr:uid="{624E6143-B8D2-4A89-916A-9AC31E7240C8}"/>
    <cellStyle name="Millares 43 4 4" xfId="24771" xr:uid="{C234B8DF-D99C-43C1-8F63-B89137E4217A}"/>
    <cellStyle name="Millares 43 4 5" xfId="46274" xr:uid="{05361A30-2FC2-4B0B-BA5D-0E8E3B68607B}"/>
    <cellStyle name="Millares 43 4 6" xfId="52878" xr:uid="{FCA18E1D-A16D-4C94-BEAA-3DC8090A10FE}"/>
    <cellStyle name="Millares 43 5" xfId="5404" xr:uid="{BE8ECC8F-396D-4FBA-9CE5-4C2A9FDC3A22}"/>
    <cellStyle name="Millares 43 5 2" xfId="13670" xr:uid="{6444A616-3522-41DE-BB7E-BE587C2EA9A3}"/>
    <cellStyle name="Millares 43 5 2 2" xfId="35173" xr:uid="{613C119D-F475-4BE6-9002-DA398C71AE15}"/>
    <cellStyle name="Millares 43 5 3" xfId="20305" xr:uid="{D28636ED-4504-461B-9859-627FAA4F5FB9}"/>
    <cellStyle name="Millares 43 5 3 2" xfId="41808" xr:uid="{656BFC3F-660F-46CE-B0D5-5D713B301918}"/>
    <cellStyle name="Millares 43 5 4" xfId="26910" xr:uid="{5E006B9A-CB56-449F-9771-342BCF0CD828}"/>
    <cellStyle name="Millares 43 5 5" xfId="48413" xr:uid="{7E6706DD-9E39-4193-BB1B-EFB68EFF800D}"/>
    <cellStyle name="Millares 43 5 6" xfId="55017" xr:uid="{0199A6E7-2064-439B-A82C-9D7CBD990C7B}"/>
    <cellStyle name="Millares 43 6" xfId="7045" xr:uid="{40504BE0-9AF3-425F-85A1-47D40539F254}"/>
    <cellStyle name="Millares 43 6 2" xfId="28548" xr:uid="{7654EA15-F972-489B-87D6-144CF8BE4731}"/>
    <cellStyle name="Millares 43 7" xfId="8701" xr:uid="{D645D6DD-2F1B-4952-9049-1F15A117D80F}"/>
    <cellStyle name="Millares 43 7 2" xfId="30204" xr:uid="{A43D9E84-B88D-418B-B666-358C953E984F}"/>
    <cellStyle name="Millares 43 8" xfId="15337" xr:uid="{1D069C79-4407-490D-82F2-312E1E7B2867}"/>
    <cellStyle name="Millares 43 8 2" xfId="36840" xr:uid="{AACA5D3C-19A3-4146-88E6-4DF94179D4C4}"/>
    <cellStyle name="Millares 43 9" xfId="21942" xr:uid="{1869AC2B-6E8D-44C2-8C12-8B6DC8B244B5}"/>
    <cellStyle name="Millares 44" xfId="585" xr:uid="{9177049E-EEE9-45A3-95B0-C9FC00D0755D}"/>
    <cellStyle name="Millares 44 10" xfId="43596" xr:uid="{053592EC-0FE9-48CB-98E2-32FF55410BE7}"/>
    <cellStyle name="Millares 44 11" xfId="50200" xr:uid="{436CBAA6-D80F-42D1-A072-5929F3C4F55F}"/>
    <cellStyle name="Millares 44 2" xfId="1533" xr:uid="{5B203575-844D-46BC-A42B-3CA49C472EA2}"/>
    <cellStyle name="Millares 44 2 2" xfId="4362" xr:uid="{E851FCBE-FEA9-42EE-B861-3399AE439417}"/>
    <cellStyle name="Millares 44 2 2 2" xfId="12628" xr:uid="{437EC286-3DFB-4EAA-A81E-83B566E25700}"/>
    <cellStyle name="Millares 44 2 2 2 2" xfId="34131" xr:uid="{C4A14DCD-891D-4642-858F-33CF71398959}"/>
    <cellStyle name="Millares 44 2 2 3" xfId="19263" xr:uid="{57156231-F6FE-491B-8A58-4A3F62C270BF}"/>
    <cellStyle name="Millares 44 2 2 3 2" xfId="40766" xr:uid="{D0F5F29F-5EDC-4FDA-9DD0-1CDA33B3B056}"/>
    <cellStyle name="Millares 44 2 2 4" xfId="25868" xr:uid="{36BE4A22-D301-4D34-9889-687B4EF4F957}"/>
    <cellStyle name="Millares 44 2 2 5" xfId="47371" xr:uid="{83E4A778-04F6-402B-AEF8-FD70C3ACAAD2}"/>
    <cellStyle name="Millares 44 2 2 6" xfId="53975" xr:uid="{A924F0EA-95C5-436E-9C68-2FAD559F1FAD}"/>
    <cellStyle name="Millares 44 2 3" xfId="6501" xr:uid="{814FB5FC-686E-4671-A8FC-75A08421910C}"/>
    <cellStyle name="Millares 44 2 3 2" xfId="14767" xr:uid="{04946A83-5B57-4E3D-AB0B-E003D002B2F5}"/>
    <cellStyle name="Millares 44 2 3 2 2" xfId="36270" xr:uid="{C4F59E17-EC1B-452A-BBD1-13B688800904}"/>
    <cellStyle name="Millares 44 2 3 3" xfId="21402" xr:uid="{91F6A137-B134-465D-9E3F-E7329564DA24}"/>
    <cellStyle name="Millares 44 2 3 3 2" xfId="42905" xr:uid="{31C7D5ED-7C0F-4497-8B3F-0700746D2FB4}"/>
    <cellStyle name="Millares 44 2 3 4" xfId="28007" xr:uid="{B063DBDB-997C-4EB5-811D-9627BC0D7E1F}"/>
    <cellStyle name="Millares 44 2 3 5" xfId="49510" xr:uid="{3C8C7E42-1437-41C3-ABF3-827C0BA4E5FB}"/>
    <cellStyle name="Millares 44 2 3 6" xfId="56114" xr:uid="{B51BB97D-B003-43A2-9EF6-A76E89EE25FB}"/>
    <cellStyle name="Millares 44 2 4" xfId="8142" xr:uid="{F54F22BD-1E86-4646-A23D-6A233846B093}"/>
    <cellStyle name="Millares 44 2 4 2" xfId="29645" xr:uid="{3EAD7825-1E99-43BB-A409-74AC7D5B7DA8}"/>
    <cellStyle name="Millares 44 2 5" xfId="9799" xr:uid="{D7DF5766-A461-4292-836E-B278F4A3AD26}"/>
    <cellStyle name="Millares 44 2 5 2" xfId="31302" xr:uid="{3E28AADE-12AB-473A-9A6B-074EF253BDF5}"/>
    <cellStyle name="Millares 44 2 6" xfId="16434" xr:uid="{E994DEAA-DFA6-41ED-AE40-CA214E8C6D43}"/>
    <cellStyle name="Millares 44 2 6 2" xfId="37937" xr:uid="{401F91F4-D86F-45DE-80D7-E78432431A1E}"/>
    <cellStyle name="Millares 44 2 7" xfId="23039" xr:uid="{85F3DD4C-2833-4B1C-BBF3-3C5D0CBF6A94}"/>
    <cellStyle name="Millares 44 2 8" xfId="44542" xr:uid="{7E5259A8-A00D-4408-961C-702FFA7F4843}"/>
    <cellStyle name="Millares 44 2 9" xfId="51146" xr:uid="{F00ED143-9FAF-4F5D-B077-2FD824566E1D}"/>
    <cellStyle name="Millares 44 3" xfId="2220" xr:uid="{7AE08198-C167-435D-BD47-D7BAF45596F1}"/>
    <cellStyle name="Millares 44 3 2" xfId="10486" xr:uid="{A8BCCB55-34BF-40DC-A636-D745B715C5A3}"/>
    <cellStyle name="Millares 44 3 2 2" xfId="31989" xr:uid="{1F1D0E3A-671D-449E-ADCB-45B8DB8773B2}"/>
    <cellStyle name="Millares 44 3 3" xfId="17121" xr:uid="{F3A26985-ED54-4912-BA8B-9B07635C1E12}"/>
    <cellStyle name="Millares 44 3 3 2" xfId="38624" xr:uid="{642DFC85-64E3-49A2-BC83-266936FC147B}"/>
    <cellStyle name="Millares 44 3 4" xfId="23726" xr:uid="{2300589F-DC9F-4F5F-B9EF-B0A1EDE07619}"/>
    <cellStyle name="Millares 44 3 5" xfId="45229" xr:uid="{BB6D16D3-6C09-4D8D-8BC4-714ED09BDB5A}"/>
    <cellStyle name="Millares 44 3 6" xfId="51833" xr:uid="{F579A599-0536-42FF-888B-8D9987B9B5C4}"/>
    <cellStyle name="Millares 44 4" xfId="3416" xr:uid="{B6CBCF69-673F-4903-8493-EBD31C1A0975}"/>
    <cellStyle name="Millares 44 4 2" xfId="11682" xr:uid="{904B8405-FF56-4055-89F0-58AE7F0CB94F}"/>
    <cellStyle name="Millares 44 4 2 2" xfId="33185" xr:uid="{0337DA8C-92C6-4A6A-B71B-6D26789FCC0F}"/>
    <cellStyle name="Millares 44 4 3" xfId="18317" xr:uid="{E5A73D3B-4B32-4D02-8F88-5BE5860FA81C}"/>
    <cellStyle name="Millares 44 4 3 2" xfId="39820" xr:uid="{1DBD7D9E-C4DF-44DF-83EF-44C78D64B682}"/>
    <cellStyle name="Millares 44 4 4" xfId="24922" xr:uid="{5E40A31B-8FBA-4FDE-AF86-F8ACB95A80EB}"/>
    <cellStyle name="Millares 44 4 5" xfId="46425" xr:uid="{F505E87F-FF9C-4DBB-9757-7522785D11ED}"/>
    <cellStyle name="Millares 44 4 6" xfId="53029" xr:uid="{358FB165-D9F6-4AB6-ADC0-0925E1AC4AA3}"/>
    <cellStyle name="Millares 44 5" xfId="5555" xr:uid="{5EB3CA9A-4A04-462D-A1CD-0C3DC21A2979}"/>
    <cellStyle name="Millares 44 5 2" xfId="13821" xr:uid="{D7E6C877-5178-4D1E-82B3-91D7F4D44824}"/>
    <cellStyle name="Millares 44 5 2 2" xfId="35324" xr:uid="{0A83FC55-61A2-4B5E-9743-68D7FE7F0CC4}"/>
    <cellStyle name="Millares 44 5 3" xfId="20456" xr:uid="{FCA3C4E7-2F43-41AE-81CF-AF85F73F9A5A}"/>
    <cellStyle name="Millares 44 5 3 2" xfId="41959" xr:uid="{E0EEB59A-14BF-4211-B783-16EB36C23D19}"/>
    <cellStyle name="Millares 44 5 4" xfId="27061" xr:uid="{F6F54309-4101-4190-8EC3-10C0F81F5BF4}"/>
    <cellStyle name="Millares 44 5 5" xfId="48564" xr:uid="{FAD41214-4FD8-4FF3-B91F-4DF06073F39A}"/>
    <cellStyle name="Millares 44 5 6" xfId="55168" xr:uid="{2F8CBBAC-4D4C-43C8-9B3E-DBA2A665195E}"/>
    <cellStyle name="Millares 44 6" xfId="7196" xr:uid="{A59CEC54-910A-4A88-B3B4-4D60BFC147DF}"/>
    <cellStyle name="Millares 44 6 2" xfId="28699" xr:uid="{A52F1390-6294-4572-A27E-5B77B0E9CAA3}"/>
    <cellStyle name="Millares 44 7" xfId="8852" xr:uid="{970C48D2-7E89-4ACA-90EC-09B93C441CAD}"/>
    <cellStyle name="Millares 44 7 2" xfId="30355" xr:uid="{732C5717-F17A-4AE0-8350-27D1DD052AF1}"/>
    <cellStyle name="Millares 44 8" xfId="15488" xr:uid="{8C16D29D-CF65-4BAD-81CB-BACB45CB7023}"/>
    <cellStyle name="Millares 44 8 2" xfId="36991" xr:uid="{DFF06C01-4853-45EB-9739-1A365333BAFA}"/>
    <cellStyle name="Millares 44 9" xfId="22093" xr:uid="{DB093DC5-CCE0-492E-9E51-3AAE0A093ACF}"/>
    <cellStyle name="Millares 45" xfId="577" xr:uid="{73ECEDCA-D9F8-47CB-BC74-ACE0AAF213C1}"/>
    <cellStyle name="Millares 45 10" xfId="43588" xr:uid="{1C35905C-1B47-4246-A9E4-EC52BA4D3A0A}"/>
    <cellStyle name="Millares 45 11" xfId="50192" xr:uid="{8486C5CA-B2C2-430B-AE6C-5257411EC15D}"/>
    <cellStyle name="Millares 45 2" xfId="1525" xr:uid="{71B83EFF-FF98-484D-9051-DAED0E3DA6DF}"/>
    <cellStyle name="Millares 45 2 2" xfId="4354" xr:uid="{BB90D888-677B-4AA0-B32E-F551250F189E}"/>
    <cellStyle name="Millares 45 2 2 2" xfId="12620" xr:uid="{7571A4F3-329C-4F04-B799-0C3E46A163C1}"/>
    <cellStyle name="Millares 45 2 2 2 2" xfId="34123" xr:uid="{3A71EEA8-B41C-4B59-ADC6-D650D9DED2A8}"/>
    <cellStyle name="Millares 45 2 2 3" xfId="19255" xr:uid="{9B70FC69-0CFE-4ACB-965F-C99B6E5F7ECF}"/>
    <cellStyle name="Millares 45 2 2 3 2" xfId="40758" xr:uid="{BEDC76C1-BA0D-4629-B51D-B89B93F88643}"/>
    <cellStyle name="Millares 45 2 2 4" xfId="25860" xr:uid="{53AC3D0E-EF7B-439D-97A8-9AFF51F944EC}"/>
    <cellStyle name="Millares 45 2 2 5" xfId="47363" xr:uid="{47ABE9E9-217C-4E77-9674-5F62A401B293}"/>
    <cellStyle name="Millares 45 2 2 6" xfId="53967" xr:uid="{4F535146-A6D9-4939-A3E8-E65101576258}"/>
    <cellStyle name="Millares 45 2 3" xfId="6493" xr:uid="{ECD575AA-6824-4BE2-B72B-06DD82B54825}"/>
    <cellStyle name="Millares 45 2 3 2" xfId="14759" xr:uid="{A0A9E0B7-B174-4C03-8478-698ED48D5B75}"/>
    <cellStyle name="Millares 45 2 3 2 2" xfId="36262" xr:uid="{13C76B61-4053-45C3-95CE-743221045B88}"/>
    <cellStyle name="Millares 45 2 3 3" xfId="21394" xr:uid="{173A0734-B51D-4575-A20E-7E1E0EE6590F}"/>
    <cellStyle name="Millares 45 2 3 3 2" xfId="42897" xr:uid="{B2790A9F-7BA8-40AB-BE62-2833A38B7696}"/>
    <cellStyle name="Millares 45 2 3 4" xfId="27999" xr:uid="{7BE13BD9-B5E6-416D-8539-B189ED6BF15C}"/>
    <cellStyle name="Millares 45 2 3 5" xfId="49502" xr:uid="{2898122B-6375-44B2-8EA7-F44958D19BE4}"/>
    <cellStyle name="Millares 45 2 3 6" xfId="56106" xr:uid="{4F126244-7B76-4030-939F-E527391B41C4}"/>
    <cellStyle name="Millares 45 2 4" xfId="8134" xr:uid="{162F659E-5027-440B-AC50-F1DAD20D92E7}"/>
    <cellStyle name="Millares 45 2 4 2" xfId="29637" xr:uid="{20F3F817-7E10-49FC-9FF4-7762379C84F5}"/>
    <cellStyle name="Millares 45 2 5" xfId="9791" xr:uid="{7B61CF99-554B-4611-A432-9A93828C2086}"/>
    <cellStyle name="Millares 45 2 5 2" xfId="31294" xr:uid="{4C70DFE5-63D2-4011-917C-B570FF24CC85}"/>
    <cellStyle name="Millares 45 2 6" xfId="16426" xr:uid="{15183A66-1611-492C-AD91-4B8B29B3A425}"/>
    <cellStyle name="Millares 45 2 6 2" xfId="37929" xr:uid="{9FA2A460-11DC-4DE7-AF1E-1BD6EE4C996C}"/>
    <cellStyle name="Millares 45 2 7" xfId="23031" xr:uid="{6F17779D-500D-4986-892E-D7421DF29730}"/>
    <cellStyle name="Millares 45 2 8" xfId="44534" xr:uid="{3883B41A-8326-47AD-B20F-6961FF052A8D}"/>
    <cellStyle name="Millares 45 2 9" xfId="51138" xr:uid="{43F70A33-40F3-439D-A0A4-3035D2712A07}"/>
    <cellStyle name="Millares 45 3" xfId="2212" xr:uid="{FAEDC338-107D-4A79-B906-4E94D2BB32C3}"/>
    <cellStyle name="Millares 45 3 2" xfId="10478" xr:uid="{FD9EB7F7-C221-4067-8A84-E7FC2BED51AD}"/>
    <cellStyle name="Millares 45 3 2 2" xfId="31981" xr:uid="{00DBE94F-B42F-4F39-9F5B-439926CF42FE}"/>
    <cellStyle name="Millares 45 3 3" xfId="17113" xr:uid="{45A36B71-62C3-47C0-8E84-45F0E4A66A21}"/>
    <cellStyle name="Millares 45 3 3 2" xfId="38616" xr:uid="{85B1B941-DA17-4C94-9E71-C1D57E96B778}"/>
    <cellStyle name="Millares 45 3 4" xfId="23718" xr:uid="{1F5B9544-6735-4584-8C3A-62C760327D17}"/>
    <cellStyle name="Millares 45 3 5" xfId="45221" xr:uid="{70BB8EA8-EA54-40D5-9314-96F5904ACE99}"/>
    <cellStyle name="Millares 45 3 6" xfId="51825" xr:uid="{3E94712C-933C-42F4-828A-BC2A59CF251B}"/>
    <cellStyle name="Millares 45 4" xfId="3408" xr:uid="{CC0F8785-8843-4AD8-8A51-943ED50C527A}"/>
    <cellStyle name="Millares 45 4 2" xfId="11674" xr:uid="{CCB37E3A-10AC-4280-A511-BC47288F3441}"/>
    <cellStyle name="Millares 45 4 2 2" xfId="33177" xr:uid="{A38690A8-297C-4C6F-9A22-21BCDC4951AC}"/>
    <cellStyle name="Millares 45 4 3" xfId="18309" xr:uid="{410A624C-B852-4422-8ADA-11125C18E35C}"/>
    <cellStyle name="Millares 45 4 3 2" xfId="39812" xr:uid="{F8BC22E1-CDBE-4589-89CA-4D5B1BB2569E}"/>
    <cellStyle name="Millares 45 4 4" xfId="24914" xr:uid="{97E54551-F9A6-4137-9717-D5A8E96A0308}"/>
    <cellStyle name="Millares 45 4 5" xfId="46417" xr:uid="{8EF606BB-5611-4B1B-B496-8AC1FAAE164E}"/>
    <cellStyle name="Millares 45 4 6" xfId="53021" xr:uid="{AAC279E3-6830-4781-A9DE-D9A3B512DF08}"/>
    <cellStyle name="Millares 45 5" xfId="5547" xr:uid="{8D07B8C0-D7D6-45F1-87D2-08611E5B0991}"/>
    <cellStyle name="Millares 45 5 2" xfId="13813" xr:uid="{E4543C68-64F1-4230-9FF7-8D606B3FC35B}"/>
    <cellStyle name="Millares 45 5 2 2" xfId="35316" xr:uid="{38537860-8B62-4897-A3B2-77DD9A7BE1AC}"/>
    <cellStyle name="Millares 45 5 3" xfId="20448" xr:uid="{0207EA50-E232-4D72-ABB2-838CD5DFC096}"/>
    <cellStyle name="Millares 45 5 3 2" xfId="41951" xr:uid="{715E3424-35CF-4965-8329-8694C187B1A0}"/>
    <cellStyle name="Millares 45 5 4" xfId="27053" xr:uid="{8E4B4C59-7806-42C1-BC0E-5B873086EB1F}"/>
    <cellStyle name="Millares 45 5 5" xfId="48556" xr:uid="{4EB5C2B0-62E1-4331-94BE-FE2860E112BB}"/>
    <cellStyle name="Millares 45 5 6" xfId="55160" xr:uid="{717D9F61-F96B-4352-9305-FD6D7696EA9E}"/>
    <cellStyle name="Millares 45 6" xfId="7188" xr:uid="{841E9B68-1014-43B5-B1AC-989D5AD2C8BD}"/>
    <cellStyle name="Millares 45 6 2" xfId="28691" xr:uid="{E6979D96-7B63-4236-8E37-2429027D08D2}"/>
    <cellStyle name="Millares 45 7" xfId="8844" xr:uid="{65A5643A-E8CB-45BA-B904-C32E0022AE04}"/>
    <cellStyle name="Millares 45 7 2" xfId="30347" xr:uid="{A8771997-E160-42D0-BBDA-BB41F9AF7B52}"/>
    <cellStyle name="Millares 45 8" xfId="15480" xr:uid="{7CB04766-CCB6-427E-8CD2-017D3E814887}"/>
    <cellStyle name="Millares 45 8 2" xfId="36983" xr:uid="{A22A3C46-3BCA-4169-89DF-C71BD34C0021}"/>
    <cellStyle name="Millares 45 9" xfId="22085" xr:uid="{C0EC3F1E-0E5B-406F-9693-366A4DD93EC0}"/>
    <cellStyle name="Millares 46" xfId="319" xr:uid="{40CF02CF-C9C7-47EF-81C9-9B1277FCCC43}"/>
    <cellStyle name="Millares 46 10" xfId="43330" xr:uid="{138C315E-A21D-4A74-A9CF-2ABE9E0B272C}"/>
    <cellStyle name="Millares 46 11" xfId="49934" xr:uid="{EA2A2B7F-2F0F-48EB-B1EE-B6AC7294BEC8}"/>
    <cellStyle name="Millares 46 2" xfId="1267" xr:uid="{E4BCC06F-E8C7-4064-AFC4-4F743BBD7752}"/>
    <cellStyle name="Millares 46 2 2" xfId="4096" xr:uid="{17F7CFDC-30D7-4240-B992-496080C87D7B}"/>
    <cellStyle name="Millares 46 2 2 2" xfId="12362" xr:uid="{8F8738D7-223E-4B99-8161-F5863A158A4B}"/>
    <cellStyle name="Millares 46 2 2 2 2" xfId="33865" xr:uid="{DA0C03AD-E5C9-4DB9-B995-4AF24517D7A7}"/>
    <cellStyle name="Millares 46 2 2 3" xfId="18997" xr:uid="{EBD8F9E3-3641-4E67-95F0-EBD259A6B85F}"/>
    <cellStyle name="Millares 46 2 2 3 2" xfId="40500" xr:uid="{001BF66B-A1F4-4A4F-8758-C4303B46D2B1}"/>
    <cellStyle name="Millares 46 2 2 4" xfId="25602" xr:uid="{BA921976-7243-4FCB-815B-E86F0F13D3AF}"/>
    <cellStyle name="Millares 46 2 2 5" xfId="47105" xr:uid="{40E00EDD-A969-4A04-A67B-BF37EA5CB208}"/>
    <cellStyle name="Millares 46 2 2 6" xfId="53709" xr:uid="{693E2377-6DC4-4277-A910-FE6360033F0E}"/>
    <cellStyle name="Millares 46 2 3" xfId="6235" xr:uid="{CBC7A65F-0AE7-4C83-8A60-8583FA392727}"/>
    <cellStyle name="Millares 46 2 3 2" xfId="14501" xr:uid="{381619A1-A124-4AF1-81E0-4521676F4AC5}"/>
    <cellStyle name="Millares 46 2 3 2 2" xfId="36004" xr:uid="{E43205A3-CED2-4937-A775-72DA1F32DBC5}"/>
    <cellStyle name="Millares 46 2 3 3" xfId="21136" xr:uid="{9A6D566B-648A-4AEA-8BCF-EE1594716800}"/>
    <cellStyle name="Millares 46 2 3 3 2" xfId="42639" xr:uid="{0C954EC0-F497-43CD-88A6-A90C181C69F6}"/>
    <cellStyle name="Millares 46 2 3 4" xfId="27741" xr:uid="{2212C7F3-E92B-4165-AD8C-F2DE43091402}"/>
    <cellStyle name="Millares 46 2 3 5" xfId="49244" xr:uid="{77F77BC1-8FDE-456F-91B2-4317F20B1AA6}"/>
    <cellStyle name="Millares 46 2 3 6" xfId="55848" xr:uid="{B00D4382-559D-495F-B600-965D9841F22F}"/>
    <cellStyle name="Millares 46 2 4" xfId="7876" xr:uid="{D0FF5B1B-D25E-4FF0-BF32-BB7FDB280A69}"/>
    <cellStyle name="Millares 46 2 4 2" xfId="29379" xr:uid="{71A0271B-05EB-48FE-BF99-0307D4513A5C}"/>
    <cellStyle name="Millares 46 2 5" xfId="9533" xr:uid="{E3ED8EA2-EE61-4C8E-9A40-0143F5D1212C}"/>
    <cellStyle name="Millares 46 2 5 2" xfId="31036" xr:uid="{926B5020-13E3-4676-806B-C5A8D343EE80}"/>
    <cellStyle name="Millares 46 2 6" xfId="16168" xr:uid="{0F17D3DF-6F03-46B0-B54B-B38548F02CD2}"/>
    <cellStyle name="Millares 46 2 6 2" xfId="37671" xr:uid="{5293190B-E667-424E-A96D-B53E13AD65E1}"/>
    <cellStyle name="Millares 46 2 7" xfId="22773" xr:uid="{EC6C3909-D427-4476-8CBA-6D0F8FBEF2DC}"/>
    <cellStyle name="Millares 46 2 8" xfId="44276" xr:uid="{C84B1287-7466-49D2-B3C7-C93E87FA12A1}"/>
    <cellStyle name="Millares 46 2 9" xfId="50880" xr:uid="{E58B6371-54C9-4302-9DED-3FD1B53D4AC7}"/>
    <cellStyle name="Millares 46 3" xfId="1954" xr:uid="{D9FAE4BE-A580-4B58-B5E2-9E62A8B93AB6}"/>
    <cellStyle name="Millares 46 3 2" xfId="10220" xr:uid="{C5F36FE0-A49F-4EBF-BD3C-DB1099735A40}"/>
    <cellStyle name="Millares 46 3 2 2" xfId="31723" xr:uid="{7DC00759-2A24-4F0C-8454-FE5AE42C4CCB}"/>
    <cellStyle name="Millares 46 3 3" xfId="16855" xr:uid="{4399762E-3170-4E95-998A-E1C5E1FC78A7}"/>
    <cellStyle name="Millares 46 3 3 2" xfId="38358" xr:uid="{B4178D25-BB0D-44B2-82C0-5F7C90F57B03}"/>
    <cellStyle name="Millares 46 3 4" xfId="23460" xr:uid="{393D9F20-F812-44D0-923C-EE39D9421BB6}"/>
    <cellStyle name="Millares 46 3 5" xfId="44963" xr:uid="{EF5AE615-4575-42FB-A584-7E7368D20EFD}"/>
    <cellStyle name="Millares 46 3 6" xfId="51567" xr:uid="{C5B4E8B3-D916-407C-8482-956AF1B23D60}"/>
    <cellStyle name="Millares 46 4" xfId="3150" xr:uid="{D66F6DBE-C6BB-4761-A04E-C01D81080726}"/>
    <cellStyle name="Millares 46 4 2" xfId="11416" xr:uid="{CE4C18F4-F749-4914-B6A3-7F02F6E3EE01}"/>
    <cellStyle name="Millares 46 4 2 2" xfId="32919" xr:uid="{0CA5C3F6-CDF9-4FD6-AEAE-8F0F41124641}"/>
    <cellStyle name="Millares 46 4 3" xfId="18051" xr:uid="{FD394A75-4CE3-46DB-AF6F-E5075418AADC}"/>
    <cellStyle name="Millares 46 4 3 2" xfId="39554" xr:uid="{2B48F45E-4F9B-45B9-837A-2883D62C764B}"/>
    <cellStyle name="Millares 46 4 4" xfId="24656" xr:uid="{6EBC0E75-0F59-4004-987A-BA08AD008187}"/>
    <cellStyle name="Millares 46 4 5" xfId="46159" xr:uid="{18603117-C7E1-4C3E-8304-B843F6C25DF6}"/>
    <cellStyle name="Millares 46 4 6" xfId="52763" xr:uid="{A394FCE9-CB08-4F9E-B731-4E4782BD122D}"/>
    <cellStyle name="Millares 46 5" xfId="5289" xr:uid="{6C3A5EC1-8A7A-42B1-9622-CC429E2D4B9C}"/>
    <cellStyle name="Millares 46 5 2" xfId="13555" xr:uid="{AF784B7A-A02D-426E-BE90-51D7CAD80358}"/>
    <cellStyle name="Millares 46 5 2 2" xfId="35058" xr:uid="{34C503C5-0778-4FB1-BE78-AADAABA88FAB}"/>
    <cellStyle name="Millares 46 5 3" xfId="20190" xr:uid="{FDA6538E-2E37-40F7-84C6-D25743566D95}"/>
    <cellStyle name="Millares 46 5 3 2" xfId="41693" xr:uid="{A922D8E0-21BE-43C8-821B-AF5AD9D4266B}"/>
    <cellStyle name="Millares 46 5 4" xfId="26795" xr:uid="{5D804488-811A-4BC1-BB94-B9FE13AF266E}"/>
    <cellStyle name="Millares 46 5 5" xfId="48298" xr:uid="{92DA27A9-87A1-42F8-93FD-3CD2C61C2E6E}"/>
    <cellStyle name="Millares 46 5 6" xfId="54902" xr:uid="{A30B9A35-60AA-4116-9C22-F9DC69AAD193}"/>
    <cellStyle name="Millares 46 6" xfId="6930" xr:uid="{B989454B-0A27-4B53-8765-3E9A54B00DA8}"/>
    <cellStyle name="Millares 46 6 2" xfId="28433" xr:uid="{1A0BADD1-9E8A-4ECF-9156-EF38C12C7709}"/>
    <cellStyle name="Millares 46 7" xfId="8586" xr:uid="{5F59A30F-653C-4EFD-BCDE-C501A289670F}"/>
    <cellStyle name="Millares 46 7 2" xfId="30089" xr:uid="{2F347FE5-3987-4DB8-BB50-99AC51E302C0}"/>
    <cellStyle name="Millares 46 8" xfId="15222" xr:uid="{505B94F6-6B0F-4AAF-B4D6-240701BD18F3}"/>
    <cellStyle name="Millares 46 8 2" xfId="36725" xr:uid="{B57098EA-0F25-43B0-830C-7A48124DD73B}"/>
    <cellStyle name="Millares 46 9" xfId="21827" xr:uid="{A8E9F956-1297-4478-B541-BFA644462FE6}"/>
    <cellStyle name="Millares 47" xfId="583" xr:uid="{2B5A83AC-A863-40C2-B044-83A407FB2905}"/>
    <cellStyle name="Millares 47 10" xfId="43594" xr:uid="{C94C7E8F-FC77-4619-BB44-620169BD49EA}"/>
    <cellStyle name="Millares 47 11" xfId="50198" xr:uid="{EDDB94C9-8FFB-4519-AB0D-6FBC55E2784F}"/>
    <cellStyle name="Millares 47 2" xfId="1531" xr:uid="{51726F98-C2EF-4F89-AC10-B0CD8B0E02F7}"/>
    <cellStyle name="Millares 47 2 2" xfId="4360" xr:uid="{28B35FEC-49FF-4B43-B97A-CF2B6DA0CB3A}"/>
    <cellStyle name="Millares 47 2 2 2" xfId="12626" xr:uid="{2C9C0A69-BACE-48FD-9457-9C048818E522}"/>
    <cellStyle name="Millares 47 2 2 2 2" xfId="34129" xr:uid="{5A7F01EC-4879-448E-9BBA-7690DBB37F50}"/>
    <cellStyle name="Millares 47 2 2 3" xfId="19261" xr:uid="{A89652D1-81E6-4C82-B5A8-A3937FD9D81D}"/>
    <cellStyle name="Millares 47 2 2 3 2" xfId="40764" xr:uid="{A71ED2C9-2507-4ED2-9216-759EE3CF7185}"/>
    <cellStyle name="Millares 47 2 2 4" xfId="25866" xr:uid="{31803CC7-B63A-4EF4-BEB5-2B79D91A3AE4}"/>
    <cellStyle name="Millares 47 2 2 5" xfId="47369" xr:uid="{A7C9A015-FFC3-4811-83F7-4B26BF344C8E}"/>
    <cellStyle name="Millares 47 2 2 6" xfId="53973" xr:uid="{3954642F-4C9A-4780-9356-43CE283C5023}"/>
    <cellStyle name="Millares 47 2 3" xfId="6499" xr:uid="{2A073541-6FD7-4188-B8CC-7628E581D9F6}"/>
    <cellStyle name="Millares 47 2 3 2" xfId="14765" xr:uid="{CE900D90-0F74-4A05-A142-594EACB4633E}"/>
    <cellStyle name="Millares 47 2 3 2 2" xfId="36268" xr:uid="{78BC32F0-38DF-45E0-91B4-92503270E6AE}"/>
    <cellStyle name="Millares 47 2 3 3" xfId="21400" xr:uid="{943D1C4A-E7DD-4DF8-80DD-372CDB25A37F}"/>
    <cellStyle name="Millares 47 2 3 3 2" xfId="42903" xr:uid="{B9D3F1F5-85E5-48AB-B012-318C8E919FEE}"/>
    <cellStyle name="Millares 47 2 3 4" xfId="28005" xr:uid="{621BD455-A11D-466D-85B8-B7756AB77024}"/>
    <cellStyle name="Millares 47 2 3 5" xfId="49508" xr:uid="{D9A26D8B-9ACB-4101-972C-D5E25574D01D}"/>
    <cellStyle name="Millares 47 2 3 6" xfId="56112" xr:uid="{39C92282-5F99-440E-95C2-7D72465478B4}"/>
    <cellStyle name="Millares 47 2 4" xfId="8140" xr:uid="{8E2B6D41-8186-4CA5-8B1C-038DA4BD328E}"/>
    <cellStyle name="Millares 47 2 4 2" xfId="29643" xr:uid="{1003B345-A391-44FA-A090-E4A46FCBB195}"/>
    <cellStyle name="Millares 47 2 5" xfId="9797" xr:uid="{D213FF17-0F16-4F9B-8233-5ACBB1C3E004}"/>
    <cellStyle name="Millares 47 2 5 2" xfId="31300" xr:uid="{E1E2C37A-59AB-42BE-B070-BE9AF4D41932}"/>
    <cellStyle name="Millares 47 2 6" xfId="16432" xr:uid="{EF4202C4-E8F9-41DD-A310-A1ADE31E891D}"/>
    <cellStyle name="Millares 47 2 6 2" xfId="37935" xr:uid="{EAE952CA-BEB0-4A2E-95C4-BC1CF1F5138B}"/>
    <cellStyle name="Millares 47 2 7" xfId="23037" xr:uid="{5161B19D-4C59-47F0-89DC-DBD0A2B4D7C6}"/>
    <cellStyle name="Millares 47 2 8" xfId="44540" xr:uid="{B4C70B9B-2A9A-4F56-9043-613E1012F672}"/>
    <cellStyle name="Millares 47 2 9" xfId="51144" xr:uid="{728E84F2-77F1-4216-8F6A-A3322E938E15}"/>
    <cellStyle name="Millares 47 3" xfId="2218" xr:uid="{47AF080E-E83A-4A24-9826-83E3FEA6D021}"/>
    <cellStyle name="Millares 47 3 2" xfId="10484" xr:uid="{2DCF3120-6E36-4192-A68E-BF9E6F4CBD72}"/>
    <cellStyle name="Millares 47 3 2 2" xfId="31987" xr:uid="{BE33F25D-83B5-445D-8C49-B5AC3FE464E2}"/>
    <cellStyle name="Millares 47 3 3" xfId="17119" xr:uid="{3B42CD14-467B-4D9B-9446-70E1C6767B39}"/>
    <cellStyle name="Millares 47 3 3 2" xfId="38622" xr:uid="{A25F1FA0-0CAB-477B-96D4-E0093D84553C}"/>
    <cellStyle name="Millares 47 3 4" xfId="23724" xr:uid="{FE0FAD33-440B-4270-820D-A16E47BE8AD9}"/>
    <cellStyle name="Millares 47 3 5" xfId="45227" xr:uid="{98A8E424-5FCC-43F3-A283-B2807A70C1E3}"/>
    <cellStyle name="Millares 47 3 6" xfId="51831" xr:uid="{0FCFA675-3F0D-44D9-AA5C-FA67C09D77CB}"/>
    <cellStyle name="Millares 47 4" xfId="3414" xr:uid="{B5ABA999-9F9D-435A-B758-CDEA1FD8A885}"/>
    <cellStyle name="Millares 47 4 2" xfId="11680" xr:uid="{BEE8B8E5-5790-42F7-8F77-5919FAE19679}"/>
    <cellStyle name="Millares 47 4 2 2" xfId="33183" xr:uid="{299E8E6B-8BDF-4F2C-A780-EFD08C9ECC88}"/>
    <cellStyle name="Millares 47 4 3" xfId="18315" xr:uid="{C415F4BF-B652-49D6-A91D-76F553FB9CBB}"/>
    <cellStyle name="Millares 47 4 3 2" xfId="39818" xr:uid="{EE6067A0-422A-4CC5-AB1E-77E2D527D211}"/>
    <cellStyle name="Millares 47 4 4" xfId="24920" xr:uid="{ED4144F7-4CDF-4983-AFA6-DA2C1F7BEDD2}"/>
    <cellStyle name="Millares 47 4 5" xfId="46423" xr:uid="{3D8384D9-E5BD-4F36-BC80-F4D15290481E}"/>
    <cellStyle name="Millares 47 4 6" xfId="53027" xr:uid="{8FB302B3-91C8-424E-AF1A-CA85A261E39D}"/>
    <cellStyle name="Millares 47 5" xfId="5553" xr:uid="{339DD2BF-31B4-42D0-8898-3239043B3004}"/>
    <cellStyle name="Millares 47 5 2" xfId="13819" xr:uid="{0A7C4375-2D3D-4D88-B100-CB1594D9A9E0}"/>
    <cellStyle name="Millares 47 5 2 2" xfId="35322" xr:uid="{5EA1ACA5-EF95-4C87-B01B-EEE73E486CC5}"/>
    <cellStyle name="Millares 47 5 3" xfId="20454" xr:uid="{9854EB96-F02A-47FC-BDAB-77DD24F7F6BD}"/>
    <cellStyle name="Millares 47 5 3 2" xfId="41957" xr:uid="{4DE06C35-3558-4F4A-91BF-A79F2EF662A2}"/>
    <cellStyle name="Millares 47 5 4" xfId="27059" xr:uid="{3E82CC1A-110A-45D4-AE25-1533DBE5BFF0}"/>
    <cellStyle name="Millares 47 5 5" xfId="48562" xr:uid="{71C02A36-4DE8-4E4C-852E-2771701659A2}"/>
    <cellStyle name="Millares 47 5 6" xfId="55166" xr:uid="{0079BA2D-A35E-40A8-80CD-F4198242575C}"/>
    <cellStyle name="Millares 47 6" xfId="7194" xr:uid="{B4A03355-00C1-4556-9999-E7E467411B6F}"/>
    <cellStyle name="Millares 47 6 2" xfId="28697" xr:uid="{F0AC9CE5-336F-4D02-BE97-6B2CF6D05B9C}"/>
    <cellStyle name="Millares 47 7" xfId="8850" xr:uid="{B65B93CA-82F5-4A28-A42D-1D2A992A7247}"/>
    <cellStyle name="Millares 47 7 2" xfId="30353" xr:uid="{48E273B0-FB68-4488-9F37-0D0CCE954FC3}"/>
    <cellStyle name="Millares 47 8" xfId="15486" xr:uid="{AC02D9FE-BF5B-47BE-A062-5CEFF814446C}"/>
    <cellStyle name="Millares 47 8 2" xfId="36989" xr:uid="{1DF9F433-2576-4F54-9AB4-DD2C6AC43385}"/>
    <cellStyle name="Millares 47 9" xfId="22091" xr:uid="{A6FC1563-09B2-49B5-AE83-82387998A8DB}"/>
    <cellStyle name="Millares 48" xfId="590" xr:uid="{AE27D9CF-B2E8-40CA-9170-B2BD2021DD20}"/>
    <cellStyle name="Millares 48 10" xfId="43601" xr:uid="{46CD62F3-9311-4505-96E7-3163A230BFE8}"/>
    <cellStyle name="Millares 48 11" xfId="50205" xr:uid="{4774B524-E5BB-4949-A3DA-A708FF96590A}"/>
    <cellStyle name="Millares 48 2" xfId="1538" xr:uid="{DA278814-2DAB-4FC7-B736-3EFD6C0857ED}"/>
    <cellStyle name="Millares 48 2 2" xfId="4367" xr:uid="{12989023-A402-48EE-803B-301ECA91D3BB}"/>
    <cellStyle name="Millares 48 2 2 2" xfId="12633" xr:uid="{41CEB9E2-E658-4C26-B2D1-492F298F01F5}"/>
    <cellStyle name="Millares 48 2 2 2 2" xfId="34136" xr:uid="{9B29B031-B10E-4875-AE7E-8BA53F52A545}"/>
    <cellStyle name="Millares 48 2 2 3" xfId="19268" xr:uid="{74045CDE-ABF1-4640-AC08-314B1D6A90E5}"/>
    <cellStyle name="Millares 48 2 2 3 2" xfId="40771" xr:uid="{2C1A59C5-8229-40F5-98B7-AA3636DE206D}"/>
    <cellStyle name="Millares 48 2 2 4" xfId="25873" xr:uid="{736150A5-7397-473D-89C4-4A9C5E056981}"/>
    <cellStyle name="Millares 48 2 2 5" xfId="47376" xr:uid="{46029F79-E61B-46BF-90E8-CCD6F3DD5E2C}"/>
    <cellStyle name="Millares 48 2 2 6" xfId="53980" xr:uid="{CFAA7053-BB51-4295-8D9C-BEB59A0545DB}"/>
    <cellStyle name="Millares 48 2 3" xfId="6506" xr:uid="{9A431037-35FC-4E04-9D3F-97E9339DE10D}"/>
    <cellStyle name="Millares 48 2 3 2" xfId="14772" xr:uid="{97DDF847-0D21-4936-9E79-443270909F7D}"/>
    <cellStyle name="Millares 48 2 3 2 2" xfId="36275" xr:uid="{79220027-3228-4EF7-87B6-13849EFD9BEE}"/>
    <cellStyle name="Millares 48 2 3 3" xfId="21407" xr:uid="{7A3E0636-B90B-4F5B-9760-B89F668DC513}"/>
    <cellStyle name="Millares 48 2 3 3 2" xfId="42910" xr:uid="{DCBF069E-A44B-4DA1-9727-53852E268C2C}"/>
    <cellStyle name="Millares 48 2 3 4" xfId="28012" xr:uid="{56DDF45D-8EA1-4909-8089-C01A82F80090}"/>
    <cellStyle name="Millares 48 2 3 5" xfId="49515" xr:uid="{B8FB4CA4-AD29-4D8F-A493-995A31F54720}"/>
    <cellStyle name="Millares 48 2 3 6" xfId="56119" xr:uid="{476CE101-17DC-4EFE-BC56-B3C460B8A40A}"/>
    <cellStyle name="Millares 48 2 4" xfId="8147" xr:uid="{84CB4700-2752-4C8C-9446-C7BABF7FC0B6}"/>
    <cellStyle name="Millares 48 2 4 2" xfId="29650" xr:uid="{D4A00177-69B4-48CB-990D-DC9C3AE1458E}"/>
    <cellStyle name="Millares 48 2 5" xfId="9804" xr:uid="{847F2B33-2257-460D-BA9C-533223C23A13}"/>
    <cellStyle name="Millares 48 2 5 2" xfId="31307" xr:uid="{160321C8-3DB1-47CE-9814-C708759CC165}"/>
    <cellStyle name="Millares 48 2 6" xfId="16439" xr:uid="{5F58D413-FC12-4E77-9757-DD9A85640D92}"/>
    <cellStyle name="Millares 48 2 6 2" xfId="37942" xr:uid="{3F958751-6823-4B3B-A6BC-FA1EAF354B8F}"/>
    <cellStyle name="Millares 48 2 7" xfId="23044" xr:uid="{2B0EF377-DFC5-4BDD-90C0-8446B70DEFF4}"/>
    <cellStyle name="Millares 48 2 8" xfId="44547" xr:uid="{9B18ABA6-3BDC-4956-8A63-6FC2C945F5E8}"/>
    <cellStyle name="Millares 48 2 9" xfId="51151" xr:uid="{01BC4E68-23BF-46BA-B044-6577ACFBBF40}"/>
    <cellStyle name="Millares 48 3" xfId="2225" xr:uid="{66209ED5-4131-48E1-8D26-4BE0924CEC85}"/>
    <cellStyle name="Millares 48 3 2" xfId="10491" xr:uid="{7AA5A4B2-0612-47BC-8392-FE13F2167F46}"/>
    <cellStyle name="Millares 48 3 2 2" xfId="31994" xr:uid="{8FBE34DF-B467-4035-80FC-22DB3B3718BD}"/>
    <cellStyle name="Millares 48 3 3" xfId="17126" xr:uid="{B27A85AC-851D-4873-879D-A4398B3645CC}"/>
    <cellStyle name="Millares 48 3 3 2" xfId="38629" xr:uid="{C4144B33-6422-4CB1-B86D-247816B8B048}"/>
    <cellStyle name="Millares 48 3 4" xfId="23731" xr:uid="{8EF13797-666B-41E5-8747-3B64E9E82085}"/>
    <cellStyle name="Millares 48 3 5" xfId="45234" xr:uid="{3A2EC21E-8E79-4410-95DE-9B8B5A6866AE}"/>
    <cellStyle name="Millares 48 3 6" xfId="51838" xr:uid="{1A566744-34A4-49AE-BBD6-B673186BF605}"/>
    <cellStyle name="Millares 48 4" xfId="3421" xr:uid="{04E2624B-7695-4C13-8C96-8B6459949E70}"/>
    <cellStyle name="Millares 48 4 2" xfId="11687" xr:uid="{BABE979F-1A07-4F02-9BF0-14BF7D33085A}"/>
    <cellStyle name="Millares 48 4 2 2" xfId="33190" xr:uid="{C6C1A3D4-56F9-452F-9005-4D89A0C29301}"/>
    <cellStyle name="Millares 48 4 3" xfId="18322" xr:uid="{DD7583E9-243D-40EE-BC83-4DC6307D8AF4}"/>
    <cellStyle name="Millares 48 4 3 2" xfId="39825" xr:uid="{02E41D15-0D19-4402-8398-0248F2138EA3}"/>
    <cellStyle name="Millares 48 4 4" xfId="24927" xr:uid="{7B974ADF-F4F2-4358-8B6D-4B04CEEA4A8B}"/>
    <cellStyle name="Millares 48 4 5" xfId="46430" xr:uid="{3CCA4DE2-D602-4DE5-949D-B9A882F64821}"/>
    <cellStyle name="Millares 48 4 6" xfId="53034" xr:uid="{2AC50504-5FED-4F85-BE96-4B004C5321EF}"/>
    <cellStyle name="Millares 48 5" xfId="5560" xr:uid="{6355EF15-D8FF-4F04-B535-4D16D14F48B1}"/>
    <cellStyle name="Millares 48 5 2" xfId="13826" xr:uid="{CDA23AB9-E971-4C8F-B043-85E4C6920486}"/>
    <cellStyle name="Millares 48 5 2 2" xfId="35329" xr:uid="{749BE40C-07A9-459D-858F-5C5F09B70927}"/>
    <cellStyle name="Millares 48 5 3" xfId="20461" xr:uid="{00D5D628-060B-4E81-B572-24271FF8CECF}"/>
    <cellStyle name="Millares 48 5 3 2" xfId="41964" xr:uid="{8EA2F02C-F668-4F58-A63D-C13094E1AB4F}"/>
    <cellStyle name="Millares 48 5 4" xfId="27066" xr:uid="{69C427E7-9535-4826-A57D-AA301D4D75EE}"/>
    <cellStyle name="Millares 48 5 5" xfId="48569" xr:uid="{50FF1CDA-E2E0-454E-93C1-635F4AC7D813}"/>
    <cellStyle name="Millares 48 5 6" xfId="55173" xr:uid="{F87C7580-637B-449A-9025-2832ED7B3718}"/>
    <cellStyle name="Millares 48 6" xfId="7201" xr:uid="{E22ED69B-D438-4F77-A2E0-A8E9A39CA600}"/>
    <cellStyle name="Millares 48 6 2" xfId="28704" xr:uid="{8319DC53-75F8-40FD-B73A-2791AFE067D3}"/>
    <cellStyle name="Millares 48 7" xfId="8857" xr:uid="{72DB27C8-1A4E-48F8-905C-92D84F8CC0C7}"/>
    <cellStyle name="Millares 48 7 2" xfId="30360" xr:uid="{93D277D7-9041-41C4-B39D-D2C20E77BFE2}"/>
    <cellStyle name="Millares 48 8" xfId="15493" xr:uid="{5182F04B-A865-44BE-B5DE-704C00C58A14}"/>
    <cellStyle name="Millares 48 8 2" xfId="36996" xr:uid="{359DAB6B-083E-40E2-83EF-1A6919019ED2}"/>
    <cellStyle name="Millares 48 9" xfId="22098" xr:uid="{F2503F5F-57D9-43D2-A949-15984CC8CD04}"/>
    <cellStyle name="Millares 49" xfId="589" xr:uid="{2C93DB29-FD18-48BF-A27C-A07A24A1CCC0}"/>
    <cellStyle name="Millares 49 10" xfId="43600" xr:uid="{DB7EACD7-9A66-44A8-A03E-4C778D30ACB3}"/>
    <cellStyle name="Millares 49 11" xfId="50204" xr:uid="{6D461DDD-3D3B-4343-8F8C-025268EDECCF}"/>
    <cellStyle name="Millares 49 2" xfId="1537" xr:uid="{C682BFEA-295F-4EE8-BE2F-14E451D9224E}"/>
    <cellStyle name="Millares 49 2 2" xfId="4366" xr:uid="{EF5C21E3-CF7B-4EF3-A2C1-840502B81C83}"/>
    <cellStyle name="Millares 49 2 2 2" xfId="12632" xr:uid="{E9D30680-1678-4E05-9E16-2EB9A08F2AC4}"/>
    <cellStyle name="Millares 49 2 2 2 2" xfId="34135" xr:uid="{ABC0846B-6D63-4114-B0E7-04D23B33FB87}"/>
    <cellStyle name="Millares 49 2 2 3" xfId="19267" xr:uid="{EEF31D79-8B47-4C1C-8E7F-562D3B545DF1}"/>
    <cellStyle name="Millares 49 2 2 3 2" xfId="40770" xr:uid="{B9C83286-84A6-40E2-BBF1-33A172BF16BB}"/>
    <cellStyle name="Millares 49 2 2 4" xfId="25872" xr:uid="{FF62D5FC-8976-471A-A241-0853C55C3F42}"/>
    <cellStyle name="Millares 49 2 2 5" xfId="47375" xr:uid="{4BC06097-6F06-4B6F-A1AF-100BAE9DED78}"/>
    <cellStyle name="Millares 49 2 2 6" xfId="53979" xr:uid="{F088A32B-08BA-49F3-A20C-52A9D6EA2E5A}"/>
    <cellStyle name="Millares 49 2 3" xfId="6505" xr:uid="{8983BAC2-80FD-4579-B921-53235E2EB425}"/>
    <cellStyle name="Millares 49 2 3 2" xfId="14771" xr:uid="{CB6C593D-F00D-4F9C-AF0E-7B775F6C6EF2}"/>
    <cellStyle name="Millares 49 2 3 2 2" xfId="36274" xr:uid="{22C251AB-C3C3-431E-ABDF-0028735D8E8E}"/>
    <cellStyle name="Millares 49 2 3 3" xfId="21406" xr:uid="{CFE6427F-9E32-498B-822F-498EB8936254}"/>
    <cellStyle name="Millares 49 2 3 3 2" xfId="42909" xr:uid="{8B68FFD4-35F6-46A0-AAAA-3E6C3564D5AC}"/>
    <cellStyle name="Millares 49 2 3 4" xfId="28011" xr:uid="{F4135581-C2D6-4930-B451-D99697A463F5}"/>
    <cellStyle name="Millares 49 2 3 5" xfId="49514" xr:uid="{61B0EB0C-0CA4-41A5-8D2B-07A74E1C7E0B}"/>
    <cellStyle name="Millares 49 2 3 6" xfId="56118" xr:uid="{2E365BB7-4DDC-4A13-87FF-083275099DE4}"/>
    <cellStyle name="Millares 49 2 4" xfId="8146" xr:uid="{EC780B7E-9B9E-4D2B-B314-B4556D0D4C83}"/>
    <cellStyle name="Millares 49 2 4 2" xfId="29649" xr:uid="{CE7D8275-ABB4-4A28-BA63-E8112C16E90F}"/>
    <cellStyle name="Millares 49 2 5" xfId="9803" xr:uid="{A40E6101-1265-4DBD-B017-9FB07307A7F7}"/>
    <cellStyle name="Millares 49 2 5 2" xfId="31306" xr:uid="{496E79D1-7708-4B77-8157-79BFBD8665B7}"/>
    <cellStyle name="Millares 49 2 6" xfId="16438" xr:uid="{7FC942D8-AEEA-42EC-85E7-F2BA30A8C340}"/>
    <cellStyle name="Millares 49 2 6 2" xfId="37941" xr:uid="{E55A7BDF-36B5-4A06-8B1B-81A9684ECCEE}"/>
    <cellStyle name="Millares 49 2 7" xfId="23043" xr:uid="{41A7EA72-5D22-42FB-B0E8-ABFC1B294A64}"/>
    <cellStyle name="Millares 49 2 8" xfId="44546" xr:uid="{8CC9FB7A-C026-495D-8669-78550C8BFBF8}"/>
    <cellStyle name="Millares 49 2 9" xfId="51150" xr:uid="{C1DFCA97-8F95-438D-B20A-43E622B354B2}"/>
    <cellStyle name="Millares 49 3" xfId="2224" xr:uid="{3CE9D442-C774-4C19-AE76-FCD3B30BE3DD}"/>
    <cellStyle name="Millares 49 3 2" xfId="10490" xr:uid="{1AD7B491-D80B-4224-9A08-B16D623F8E10}"/>
    <cellStyle name="Millares 49 3 2 2" xfId="31993" xr:uid="{F39592FC-8E0D-4617-8A86-76A410AFC0E4}"/>
    <cellStyle name="Millares 49 3 3" xfId="17125" xr:uid="{A1F1F5FF-CB93-447A-B1B5-FADECD0594D6}"/>
    <cellStyle name="Millares 49 3 3 2" xfId="38628" xr:uid="{FBB7943E-1995-4543-9EA8-B9FF81ACC0AD}"/>
    <cellStyle name="Millares 49 3 4" xfId="23730" xr:uid="{5C5DF6BD-39DB-48D5-9580-444B5112119F}"/>
    <cellStyle name="Millares 49 3 5" xfId="45233" xr:uid="{1DD55560-E0EB-4896-83C7-4BAF0B590F5C}"/>
    <cellStyle name="Millares 49 3 6" xfId="51837" xr:uid="{A1C62FCD-42E0-470E-BDA7-373CE7F82EB9}"/>
    <cellStyle name="Millares 49 4" xfId="3420" xr:uid="{57F79927-1B2D-452A-884D-D45D9CCDA72E}"/>
    <cellStyle name="Millares 49 4 2" xfId="11686" xr:uid="{B9077C5D-9A58-4852-A752-6E5E7D3EB122}"/>
    <cellStyle name="Millares 49 4 2 2" xfId="33189" xr:uid="{9FCE1CA2-53B9-42EC-8E0C-093E5C2A1D65}"/>
    <cellStyle name="Millares 49 4 3" xfId="18321" xr:uid="{EC2C89EA-EC66-457E-B55E-76F04FCF48C9}"/>
    <cellStyle name="Millares 49 4 3 2" xfId="39824" xr:uid="{4E962707-0777-49DE-85E9-12EA96A6DE4B}"/>
    <cellStyle name="Millares 49 4 4" xfId="24926" xr:uid="{E57418A6-C548-4997-AC73-0DC4D9B9BE5F}"/>
    <cellStyle name="Millares 49 4 5" xfId="46429" xr:uid="{D643E7BD-536E-4F79-9A67-EF30465DB009}"/>
    <cellStyle name="Millares 49 4 6" xfId="53033" xr:uid="{D24FE32F-9D73-4440-9BAD-4887B9FEFF4A}"/>
    <cellStyle name="Millares 49 5" xfId="5559" xr:uid="{49BCF9AF-766D-4E50-867B-5DFA3ED6F13B}"/>
    <cellStyle name="Millares 49 5 2" xfId="13825" xr:uid="{AC9CFEC6-75A3-47EE-9CBF-058CB1FBFC8D}"/>
    <cellStyle name="Millares 49 5 2 2" xfId="35328" xr:uid="{3C4B5FB3-F28F-4D5C-9F73-AF834889DF0B}"/>
    <cellStyle name="Millares 49 5 3" xfId="20460" xr:uid="{44B50661-C069-48F5-82C0-57229DE5887D}"/>
    <cellStyle name="Millares 49 5 3 2" xfId="41963" xr:uid="{116843EE-68E4-4DEA-84C8-8F0DC2E59FF0}"/>
    <cellStyle name="Millares 49 5 4" xfId="27065" xr:uid="{1F7FFF4C-BF7F-4BAD-A428-46957EFFA51B}"/>
    <cellStyle name="Millares 49 5 5" xfId="48568" xr:uid="{3A811535-2CA1-418B-A5A6-7B12214AFEAF}"/>
    <cellStyle name="Millares 49 5 6" xfId="55172" xr:uid="{94FDDA8E-1D94-435C-A123-D387773A88EB}"/>
    <cellStyle name="Millares 49 6" xfId="7200" xr:uid="{343EECC9-FAE6-4E0A-91F3-24A8619EDAB5}"/>
    <cellStyle name="Millares 49 6 2" xfId="28703" xr:uid="{68C578B1-4731-4374-8ABD-FB2ABEBB6D8B}"/>
    <cellStyle name="Millares 49 7" xfId="8856" xr:uid="{F57690AD-DCF8-4A4C-8AC9-C287DE1BA145}"/>
    <cellStyle name="Millares 49 7 2" xfId="30359" xr:uid="{12CB6268-5A37-42CD-BC1A-F434257F99E8}"/>
    <cellStyle name="Millares 49 8" xfId="15492" xr:uid="{C61D78F6-E178-456E-9817-575A556C1FDF}"/>
    <cellStyle name="Millares 49 8 2" xfId="36995" xr:uid="{13641519-F10F-4570-9CAA-82C0705D6011}"/>
    <cellStyle name="Millares 49 9" xfId="22097" xr:uid="{812EFD55-BDA2-4D32-81FF-1370B06AECB4}"/>
    <cellStyle name="Millares 5" xfId="107" xr:uid="{1F226ABB-D685-4E06-8ED5-D0C4E5461FB1}"/>
    <cellStyle name="Millares 5 2" xfId="297" xr:uid="{3B8AFE74-CBF2-482B-9E35-9A4A80F5B4F8}"/>
    <cellStyle name="Millares 5 2 10" xfId="4766" xr:uid="{A17BB0EB-78D6-4CC2-833C-885104D388FD}"/>
    <cellStyle name="Millares 5 2 10 2" xfId="13032" xr:uid="{239C8D36-2F9F-4EA6-83DE-06906A583E41}"/>
    <cellStyle name="Millares 5 2 10 2 2" xfId="34535" xr:uid="{CEFD7AB2-CC8E-43DF-B4FC-0FD35737B0EC}"/>
    <cellStyle name="Millares 5 2 10 3" xfId="19667" xr:uid="{98E5B61E-FB8C-47C6-911A-64FA6388413F}"/>
    <cellStyle name="Millares 5 2 10 3 2" xfId="41170" xr:uid="{1CA6D9E7-4161-4C3B-96C1-032C7235D4A1}"/>
    <cellStyle name="Millares 5 2 10 4" xfId="26272" xr:uid="{7FD3CD0F-6651-41A9-A0FD-0CF61C1545CD}"/>
    <cellStyle name="Millares 5 2 10 5" xfId="47775" xr:uid="{D641CD90-856A-4656-929E-31FF2B01BEDE}"/>
    <cellStyle name="Millares 5 2 10 6" xfId="54379" xr:uid="{B33E6DBD-44C0-49BB-BA86-E705BEBF71B1}"/>
    <cellStyle name="Millares 5 2 11" xfId="5270" xr:uid="{A08ECD67-5D7A-4529-8D40-059D648039F1}"/>
    <cellStyle name="Millares 5 2 11 2" xfId="13536" xr:uid="{EEDACA76-6E28-4E9E-AD3C-9FD5035F58DA}"/>
    <cellStyle name="Millares 5 2 11 2 2" xfId="35039" xr:uid="{77BEEFEC-FDD7-4289-AA55-477559552218}"/>
    <cellStyle name="Millares 5 2 11 3" xfId="20171" xr:uid="{EF3FD526-5B31-4C8D-98F1-C97E2C7D674B}"/>
    <cellStyle name="Millares 5 2 11 3 2" xfId="41674" xr:uid="{32790A06-7D15-48AD-AFBA-660BECDA3D2F}"/>
    <cellStyle name="Millares 5 2 11 4" xfId="26776" xr:uid="{2571D7C4-7346-4EAC-B291-3CBB49D7BA35}"/>
    <cellStyle name="Millares 5 2 11 5" xfId="48279" xr:uid="{4B571845-60B7-4B08-9A95-40C2BAE0DA1C}"/>
    <cellStyle name="Millares 5 2 11 6" xfId="54883" xr:uid="{8891B966-FF9C-417B-882D-342717DFDCB4}"/>
    <cellStyle name="Millares 5 2 12" xfId="6911" xr:uid="{E361F143-3CE5-4E2E-BB3C-05C3882763C0}"/>
    <cellStyle name="Millares 5 2 12 2" xfId="28414" xr:uid="{E61740EE-68E1-446B-B56E-EF147C31EE31}"/>
    <cellStyle name="Millares 5 2 13" xfId="8567" xr:uid="{2A36F561-5671-4268-9902-9181EEFB98F6}"/>
    <cellStyle name="Millares 5 2 13 2" xfId="30070" xr:uid="{6ACC179D-D958-4535-9DCD-106902F59402}"/>
    <cellStyle name="Millares 5 2 14" xfId="15203" xr:uid="{B379D354-4C72-493F-AAD0-9E3E4AEAD989}"/>
    <cellStyle name="Millares 5 2 14 2" xfId="36706" xr:uid="{258E80B1-7F11-405C-B0BF-FAB6052D196D}"/>
    <cellStyle name="Millares 5 2 15" xfId="21808" xr:uid="{BBC48D50-F5F5-416F-BA10-AC79563B1C83}"/>
    <cellStyle name="Millares 5 2 16" xfId="43311" xr:uid="{8F76087E-1383-4C62-A08B-6A1E6DCA1435}"/>
    <cellStyle name="Millares 5 2 17" xfId="49915" xr:uid="{70EE91C3-19AE-4943-9F65-93CC2B546703}"/>
    <cellStyle name="Millares 5 2 2" xfId="564" xr:uid="{A74A7A01-9C6E-4E05-B98E-020320881CEA}"/>
    <cellStyle name="Millares 5 2 2 10" xfId="7175" xr:uid="{98961EF4-5A67-4012-AA72-A32E05417EC5}"/>
    <cellStyle name="Millares 5 2 2 10 2" xfId="28678" xr:uid="{7E755818-05B9-47A1-BB77-4997C108A9DA}"/>
    <cellStyle name="Millares 5 2 2 11" xfId="8831" xr:uid="{622303DF-7871-4E14-B374-685363DF45EC}"/>
    <cellStyle name="Millares 5 2 2 11 2" xfId="30334" xr:uid="{782C4C4B-7B20-4D55-920E-A3A45D721EB0}"/>
    <cellStyle name="Millares 5 2 2 12" xfId="15467" xr:uid="{D5BF4EC2-56B2-4A35-85D7-A988FD81738C}"/>
    <cellStyle name="Millares 5 2 2 12 2" xfId="36970" xr:uid="{AEFBC5D5-200B-45A7-97BE-367021C152B1}"/>
    <cellStyle name="Millares 5 2 2 13" xfId="22072" xr:uid="{66DD8620-7E61-42D8-B52F-051316DE478D}"/>
    <cellStyle name="Millares 5 2 2 14" xfId="43575" xr:uid="{9E6C7C56-07DE-4DD3-B1BA-30C4AF51822B}"/>
    <cellStyle name="Millares 5 2 2 15" xfId="50179" xr:uid="{76B4491C-2156-46A8-9814-B670ABE77865}"/>
    <cellStyle name="Millares 5 2 2 2" xfId="846" xr:uid="{A5A7C98D-05E8-4B6E-9AAC-F1D0EEFF564A}"/>
    <cellStyle name="Millares 5 2 2 2 10" xfId="15747" xr:uid="{2999407A-A96C-4C4A-9CBE-E5C803AC1D36}"/>
    <cellStyle name="Millares 5 2 2 2 10 2" xfId="37250" xr:uid="{234D5188-56BF-41A4-B215-53D8C9C862DC}"/>
    <cellStyle name="Millares 5 2 2 2 11" xfId="22352" xr:uid="{AF6D5351-7D7E-487D-9E4C-A5244D944978}"/>
    <cellStyle name="Millares 5 2 2 2 12" xfId="43855" xr:uid="{F49E780E-6896-4643-AA3F-54EF21DE5A0B}"/>
    <cellStyle name="Millares 5 2 2 2 13" xfId="50459" xr:uid="{60536E35-5D58-402E-8852-2B156C700EA7}"/>
    <cellStyle name="Millares 5 2 2 2 2" xfId="1792" xr:uid="{70A37DDB-DD72-456D-A17F-C10936116FF2}"/>
    <cellStyle name="Millares 5 2 2 2 2 2" xfId="4621" xr:uid="{F8919852-6112-4FE2-8F31-41DF4E18D5ED}"/>
    <cellStyle name="Millares 5 2 2 2 2 2 2" xfId="12887" xr:uid="{D50EB981-EED8-4A36-A5DD-1A8DE203DC2D}"/>
    <cellStyle name="Millares 5 2 2 2 2 2 2 2" xfId="34390" xr:uid="{BBAB1D25-B894-4B1B-BA4E-30E10329143E}"/>
    <cellStyle name="Millares 5 2 2 2 2 2 3" xfId="19522" xr:uid="{42BE5AEE-CEDB-4EE5-B7DB-4ED0E2E538D2}"/>
    <cellStyle name="Millares 5 2 2 2 2 2 3 2" xfId="41025" xr:uid="{A1D51503-0BDA-497F-BD87-1F7C8E7C4E43}"/>
    <cellStyle name="Millares 5 2 2 2 2 2 4" xfId="26127" xr:uid="{9D36A657-AB22-40FD-ABEE-7EA7FA8732C9}"/>
    <cellStyle name="Millares 5 2 2 2 2 2 5" xfId="47630" xr:uid="{7AEE493D-B8BC-4B0C-B203-BBC8BEB48079}"/>
    <cellStyle name="Millares 5 2 2 2 2 2 6" xfId="54234" xr:uid="{051F23A2-3713-4597-B3FA-C6AE0C623F07}"/>
    <cellStyle name="Millares 5 2 2 2 2 3" xfId="6760" xr:uid="{50A44B9F-386B-4867-90E5-7AA1858A8D4F}"/>
    <cellStyle name="Millares 5 2 2 2 2 3 2" xfId="15026" xr:uid="{9787306E-94CB-4332-8148-818D7CBDA1ED}"/>
    <cellStyle name="Millares 5 2 2 2 2 3 2 2" xfId="36529" xr:uid="{A5134093-A8F8-474E-AF07-C392AD7034E5}"/>
    <cellStyle name="Millares 5 2 2 2 2 3 3" xfId="21661" xr:uid="{F3919C87-4D22-4EA6-9D1A-58AF4C1A7480}"/>
    <cellStyle name="Millares 5 2 2 2 2 3 3 2" xfId="43164" xr:uid="{3636569F-37DC-4112-A836-A0284DAA4FDE}"/>
    <cellStyle name="Millares 5 2 2 2 2 3 4" xfId="28266" xr:uid="{64BC488A-EF7C-45AC-A2AF-FB9F19D40BD4}"/>
    <cellStyle name="Millares 5 2 2 2 2 3 5" xfId="49769" xr:uid="{C1EBA022-BCE7-4996-944D-6206A8B53F74}"/>
    <cellStyle name="Millares 5 2 2 2 2 3 6" xfId="56373" xr:uid="{7DE48CE1-C4BB-4429-B1C9-93963502EB39}"/>
    <cellStyle name="Millares 5 2 2 2 2 4" xfId="8401" xr:uid="{004D82C2-AF28-4EA2-988A-70E863893E43}"/>
    <cellStyle name="Millares 5 2 2 2 2 4 2" xfId="29904" xr:uid="{A1BF6F9D-EA60-4560-B2D4-4DBE68C80D97}"/>
    <cellStyle name="Millares 5 2 2 2 2 5" xfId="10058" xr:uid="{E5FC9CC4-F52B-4C4D-8A44-CFE3522B6593}"/>
    <cellStyle name="Millares 5 2 2 2 2 5 2" xfId="31561" xr:uid="{179B0C4B-7AED-401B-B69C-7AC8DA8D5776}"/>
    <cellStyle name="Millares 5 2 2 2 2 6" xfId="16693" xr:uid="{44C33CE1-D920-42B6-9FC6-327F52745E5D}"/>
    <cellStyle name="Millares 5 2 2 2 2 6 2" xfId="38196" xr:uid="{F49F5C5E-EFBD-491A-9066-D5EE1B989E4A}"/>
    <cellStyle name="Millares 5 2 2 2 2 7" xfId="23298" xr:uid="{69E09941-908B-4BFE-B3C0-A631D037328E}"/>
    <cellStyle name="Millares 5 2 2 2 2 8" xfId="44801" xr:uid="{6006F767-48CA-4882-80C5-419E621C7CFE}"/>
    <cellStyle name="Millares 5 2 2 2 2 9" xfId="51405" xr:uid="{72FC8AB9-0197-4578-BF56-0BB80C26C35C}"/>
    <cellStyle name="Millares 5 2 2 2 3" xfId="2479" xr:uid="{BAF2BB39-0C28-4ADD-A6E9-19EF4C5DA172}"/>
    <cellStyle name="Millares 5 2 2 2 3 2" xfId="10745" xr:uid="{4B58273E-F5EC-40F1-A641-9FBE06B56145}"/>
    <cellStyle name="Millares 5 2 2 2 3 2 2" xfId="32248" xr:uid="{EA943079-33C8-4DB1-84F3-AB20C8C5CEC4}"/>
    <cellStyle name="Millares 5 2 2 2 3 3" xfId="17380" xr:uid="{9ECB7AED-6BE4-4999-8AB3-4CC2A077A064}"/>
    <cellStyle name="Millares 5 2 2 2 3 3 2" xfId="38883" xr:uid="{27D716DE-8B02-4848-B252-79DE4364E702}"/>
    <cellStyle name="Millares 5 2 2 2 3 4" xfId="23985" xr:uid="{E9937BAD-54E1-4763-A867-D7C2059147D1}"/>
    <cellStyle name="Millares 5 2 2 2 3 5" xfId="45488" xr:uid="{DAF9D222-4162-4D7A-83E5-6CD0AD2E85BA}"/>
    <cellStyle name="Millares 5 2 2 2 3 6" xfId="52092" xr:uid="{5C512BBE-81DF-4384-A4D1-E65CC081AB51}"/>
    <cellStyle name="Millares 5 2 2 2 4" xfId="2996" xr:uid="{876AE124-84C4-4D68-92DA-76E73624FE8E}"/>
    <cellStyle name="Millares 5 2 2 2 4 2" xfId="11262" xr:uid="{CC2E4DDB-7442-42BF-813C-5BED8E2A735A}"/>
    <cellStyle name="Millares 5 2 2 2 4 2 2" xfId="32765" xr:uid="{96B83E16-A680-4353-BA87-E246069C5D55}"/>
    <cellStyle name="Millares 5 2 2 2 4 3" xfId="17897" xr:uid="{D2BC2CD4-BF44-443B-A0DD-503C085EF356}"/>
    <cellStyle name="Millares 5 2 2 2 4 3 2" xfId="39400" xr:uid="{505B82B6-D791-4B04-A5B1-84759E68A2EE}"/>
    <cellStyle name="Millares 5 2 2 2 4 4" xfId="24502" xr:uid="{FF18BB47-E481-4498-BC57-20C69B5C69F0}"/>
    <cellStyle name="Millares 5 2 2 2 4 5" xfId="46005" xr:uid="{40076399-5723-4D7E-AC75-9C86BB6A760A}"/>
    <cellStyle name="Millares 5 2 2 2 4 6" xfId="52609" xr:uid="{720E54A9-C724-4F61-99B5-B21221E1B4AD}"/>
    <cellStyle name="Millares 5 2 2 2 5" xfId="3675" xr:uid="{8272D58C-288F-4D16-9BF8-C9CC2EB3944D}"/>
    <cellStyle name="Millares 5 2 2 2 5 2" xfId="11941" xr:uid="{45954F94-5CC5-4FE8-88CC-6798028A2120}"/>
    <cellStyle name="Millares 5 2 2 2 5 2 2" xfId="33444" xr:uid="{BB8D8185-D14E-41D4-A515-8DD9CBA88E8D}"/>
    <cellStyle name="Millares 5 2 2 2 5 3" xfId="18576" xr:uid="{ECCF2A4E-0A11-4664-AAA9-311775C0D96B}"/>
    <cellStyle name="Millares 5 2 2 2 5 3 2" xfId="40079" xr:uid="{FF2349A6-257F-4F2F-A11B-395E8F02F15A}"/>
    <cellStyle name="Millares 5 2 2 2 5 4" xfId="25181" xr:uid="{84AB8B6E-3091-476F-8604-7D73E589C241}"/>
    <cellStyle name="Millares 5 2 2 2 5 5" xfId="46684" xr:uid="{139CD6DC-4CE7-4484-A49B-9BB7D5213769}"/>
    <cellStyle name="Millares 5 2 2 2 5 6" xfId="53288" xr:uid="{DBD2774E-E3B3-434E-979F-3A0D310CB3AC}"/>
    <cellStyle name="Millares 5 2 2 2 6" xfId="5140" xr:uid="{3DEC1A17-5054-4C75-9D7C-D4213F2B03A4}"/>
    <cellStyle name="Millares 5 2 2 2 6 2" xfId="13406" xr:uid="{9E56C928-A711-43C2-9C0B-FB23E75AB68A}"/>
    <cellStyle name="Millares 5 2 2 2 6 2 2" xfId="34909" xr:uid="{D75D609C-9703-4E9B-9A67-3B3EB3AF6BDA}"/>
    <cellStyle name="Millares 5 2 2 2 6 3" xfId="20041" xr:uid="{B6C7CE28-1811-4F65-9770-6D9C52FCEA30}"/>
    <cellStyle name="Millares 5 2 2 2 6 3 2" xfId="41544" xr:uid="{12FBB7A1-D45F-407C-AB30-60B4C78C5F67}"/>
    <cellStyle name="Millares 5 2 2 2 6 4" xfId="26646" xr:uid="{5C75B58D-5387-4080-B9D7-39FAB3F0556E}"/>
    <cellStyle name="Millares 5 2 2 2 6 5" xfId="48149" xr:uid="{D1DECA5A-696C-49A3-A11E-CAAC167B7840}"/>
    <cellStyle name="Millares 5 2 2 2 6 6" xfId="54753" xr:uid="{05A845D3-8309-4978-8198-D879A152D789}"/>
    <cellStyle name="Millares 5 2 2 2 7" xfId="5814" xr:uid="{87CB8D3E-E666-4C10-ACF1-666D9CAC9D7C}"/>
    <cellStyle name="Millares 5 2 2 2 7 2" xfId="14080" xr:uid="{305ADEE8-65F6-4600-AFC7-1EB035FDFC6C}"/>
    <cellStyle name="Millares 5 2 2 2 7 2 2" xfId="35583" xr:uid="{787EC13A-B4B4-4FDE-A79A-350362B89530}"/>
    <cellStyle name="Millares 5 2 2 2 7 3" xfId="20715" xr:uid="{60AF7B88-A5FD-4A7E-9D15-C965FB3E4B2C}"/>
    <cellStyle name="Millares 5 2 2 2 7 3 2" xfId="42218" xr:uid="{A0F77094-81D0-4B7F-9B8F-A7C94C331F5C}"/>
    <cellStyle name="Millares 5 2 2 2 7 4" xfId="27320" xr:uid="{A6242754-0BBD-47A0-9CCA-F38131516F8C}"/>
    <cellStyle name="Millares 5 2 2 2 7 5" xfId="48823" xr:uid="{76E66B2E-8CC8-4485-9E17-BD8B92D07033}"/>
    <cellStyle name="Millares 5 2 2 2 7 6" xfId="55427" xr:uid="{E6A08625-D68A-4F01-BB79-65DF90CE6A8B}"/>
    <cellStyle name="Millares 5 2 2 2 8" xfId="7455" xr:uid="{A71D8C96-8E54-4008-B7A4-CDE5167215CE}"/>
    <cellStyle name="Millares 5 2 2 2 8 2" xfId="28958" xr:uid="{B1166151-3FDE-4F51-8C03-16A22DEDFCA4}"/>
    <cellStyle name="Millares 5 2 2 2 9" xfId="9112" xr:uid="{9F0038DD-BF47-49E6-8352-B2FE896FADA3}"/>
    <cellStyle name="Millares 5 2 2 2 9 2" xfId="30615" xr:uid="{97FCC7B0-1A0A-4FBA-B22F-0C3F0ECD2EAF}"/>
    <cellStyle name="Millares 5 2 2 3" xfId="1116" xr:uid="{B30C5E61-9D1D-4C37-A8F9-1FC12D10617F}"/>
    <cellStyle name="Millares 5 2 2 3 2" xfId="3945" xr:uid="{4DF786B6-1481-4775-AC11-4E04700B6419}"/>
    <cellStyle name="Millares 5 2 2 3 2 2" xfId="12211" xr:uid="{AC2FC880-8A5C-4DED-9D1B-7D12F0E6EC10}"/>
    <cellStyle name="Millares 5 2 2 3 2 2 2" xfId="33714" xr:uid="{27690275-8749-47A3-8716-E842E1C30EA8}"/>
    <cellStyle name="Millares 5 2 2 3 2 3" xfId="18846" xr:uid="{DEFC563C-5035-48E0-9741-4147E8B6204F}"/>
    <cellStyle name="Millares 5 2 2 3 2 3 2" xfId="40349" xr:uid="{210E417C-2CA2-481E-B7CD-FE3A218FAD9E}"/>
    <cellStyle name="Millares 5 2 2 3 2 4" xfId="25451" xr:uid="{A4170134-CD1D-4EA5-B4BB-2AC260152B66}"/>
    <cellStyle name="Millares 5 2 2 3 2 5" xfId="46954" xr:uid="{293FFA50-A7CD-4CB4-93C1-DBC9A07A3E81}"/>
    <cellStyle name="Millares 5 2 2 3 2 6" xfId="53558" xr:uid="{488C26A4-8A4D-4E46-85C5-F49423A8931E}"/>
    <cellStyle name="Millares 5 2 2 3 3" xfId="6084" xr:uid="{8242125C-3CF9-426F-854F-F8B2B7C48FD6}"/>
    <cellStyle name="Millares 5 2 2 3 3 2" xfId="14350" xr:uid="{3550769E-4B4F-4458-B8D6-17B101B83B36}"/>
    <cellStyle name="Millares 5 2 2 3 3 2 2" xfId="35853" xr:uid="{DBE06BD6-C63F-41EC-881C-616A982B6356}"/>
    <cellStyle name="Millares 5 2 2 3 3 3" xfId="20985" xr:uid="{B4DFE243-2154-4070-BAA3-A20376AEE22F}"/>
    <cellStyle name="Millares 5 2 2 3 3 3 2" xfId="42488" xr:uid="{4213B0CF-23B0-453C-9361-3232B5355B3D}"/>
    <cellStyle name="Millares 5 2 2 3 3 4" xfId="27590" xr:uid="{7F7188F0-BB16-4F3B-B258-0CE110ACFE99}"/>
    <cellStyle name="Millares 5 2 2 3 3 5" xfId="49093" xr:uid="{A2E844A3-434B-46E5-A50C-82F6E4CE088C}"/>
    <cellStyle name="Millares 5 2 2 3 3 6" xfId="55697" xr:uid="{DE77091F-9B76-4E27-8F3C-C758379C3A25}"/>
    <cellStyle name="Millares 5 2 2 3 4" xfId="7725" xr:uid="{7EB85D50-C01D-478B-BE8D-5B0D56FDA291}"/>
    <cellStyle name="Millares 5 2 2 3 4 2" xfId="29228" xr:uid="{07270CA9-83EA-45DC-9EB6-946308B3F6C2}"/>
    <cellStyle name="Millares 5 2 2 3 5" xfId="9382" xr:uid="{0151D7CF-514C-4AF6-82E0-35600C83A094}"/>
    <cellStyle name="Millares 5 2 2 3 5 2" xfId="30885" xr:uid="{6AA33AB5-A36B-45A4-9A33-64EAC591EEC4}"/>
    <cellStyle name="Millares 5 2 2 3 6" xfId="16017" xr:uid="{81F0E012-DD0C-4DF2-A9F8-D958B5E09C4F}"/>
    <cellStyle name="Millares 5 2 2 3 6 2" xfId="37520" xr:uid="{70261ED9-1E5F-4E9B-85F8-8B7E3DFAD2C5}"/>
    <cellStyle name="Millares 5 2 2 3 7" xfId="22622" xr:uid="{493A8B45-1C28-4C0A-8A39-E1A3CEB8AD81}"/>
    <cellStyle name="Millares 5 2 2 3 8" xfId="44125" xr:uid="{22D54A24-AA99-43BB-A5C3-9AEE48EA5F6D}"/>
    <cellStyle name="Millares 5 2 2 3 9" xfId="50729" xr:uid="{4C718203-6716-481C-B885-6C707C477E5F}"/>
    <cellStyle name="Millares 5 2 2 4" xfId="1512" xr:uid="{AA02EB42-3871-446A-9731-B95683FD2A0F}"/>
    <cellStyle name="Millares 5 2 2 4 2" xfId="4341" xr:uid="{27E84380-8E36-450C-B3BE-A12279924CC8}"/>
    <cellStyle name="Millares 5 2 2 4 2 2" xfId="12607" xr:uid="{7256C727-A873-49C1-AF40-05EDEF80ADCD}"/>
    <cellStyle name="Millares 5 2 2 4 2 2 2" xfId="34110" xr:uid="{CCDB3372-790E-44D6-B3A8-1C972B298A2C}"/>
    <cellStyle name="Millares 5 2 2 4 2 3" xfId="19242" xr:uid="{577E0DE4-4544-4008-A516-19C8C03ED887}"/>
    <cellStyle name="Millares 5 2 2 4 2 3 2" xfId="40745" xr:uid="{1D7927D9-E236-461D-B28B-497930A37539}"/>
    <cellStyle name="Millares 5 2 2 4 2 4" xfId="25847" xr:uid="{5E37D63C-AB86-42AE-91F9-C1B13FA2032F}"/>
    <cellStyle name="Millares 5 2 2 4 2 5" xfId="47350" xr:uid="{682799B6-F126-401E-B291-F7F0EC5F218D}"/>
    <cellStyle name="Millares 5 2 2 4 2 6" xfId="53954" xr:uid="{0C091373-DF88-4C20-91D8-5A73B72953D1}"/>
    <cellStyle name="Millares 5 2 2 4 3" xfId="6480" xr:uid="{3C07407A-7FF5-40CA-A457-FC99725CBA42}"/>
    <cellStyle name="Millares 5 2 2 4 3 2" xfId="14746" xr:uid="{334E54CA-357C-426E-95FE-94A45F44C747}"/>
    <cellStyle name="Millares 5 2 2 4 3 2 2" xfId="36249" xr:uid="{08C80D55-7315-4668-B675-68F7C169C76C}"/>
    <cellStyle name="Millares 5 2 2 4 3 3" xfId="21381" xr:uid="{20838CED-D42B-48B4-80DE-0B41B4B6E20E}"/>
    <cellStyle name="Millares 5 2 2 4 3 3 2" xfId="42884" xr:uid="{348334F9-DAF6-4FD4-8E74-6469D58D51DB}"/>
    <cellStyle name="Millares 5 2 2 4 3 4" xfId="27986" xr:uid="{3D303881-2784-4990-9D05-E50F7222DB6B}"/>
    <cellStyle name="Millares 5 2 2 4 3 5" xfId="49489" xr:uid="{2D9EBBCD-840A-4AB5-A2C0-449BE97925B5}"/>
    <cellStyle name="Millares 5 2 2 4 3 6" xfId="56093" xr:uid="{A5756C6A-305E-43F3-9064-971B08CE70B8}"/>
    <cellStyle name="Millares 5 2 2 4 4" xfId="8121" xr:uid="{1E7F6D91-3390-448B-B725-0F4FB4350E2D}"/>
    <cellStyle name="Millares 5 2 2 4 4 2" xfId="29624" xr:uid="{F5AF220A-6FC1-4CDA-A96F-0C0546B3870E}"/>
    <cellStyle name="Millares 5 2 2 4 5" xfId="9778" xr:uid="{CD457FFD-5A61-4103-AA83-36C1876819A5}"/>
    <cellStyle name="Millares 5 2 2 4 5 2" xfId="31281" xr:uid="{DE7118A8-F429-4372-A31F-E1CAE0FB85FE}"/>
    <cellStyle name="Millares 5 2 2 4 6" xfId="16413" xr:uid="{9F8F919C-6762-45E8-A088-B03D7F3EDFBE}"/>
    <cellStyle name="Millares 5 2 2 4 6 2" xfId="37916" xr:uid="{5660EAB3-40B0-43B8-9A02-8AAE45C13A3D}"/>
    <cellStyle name="Millares 5 2 2 4 7" xfId="23018" xr:uid="{505B67DF-C128-41D9-A1C2-A141ADEEFCBB}"/>
    <cellStyle name="Millares 5 2 2 4 8" xfId="44521" xr:uid="{09BE542B-068F-4199-A612-420A6944AAE2}"/>
    <cellStyle name="Millares 5 2 2 4 9" xfId="51125" xr:uid="{5A52D8CF-8315-495F-8C54-E9D1E4521319}"/>
    <cellStyle name="Millares 5 2 2 5" xfId="2199" xr:uid="{A90CD979-1AFB-4BD0-9C8B-178E3F0996C2}"/>
    <cellStyle name="Millares 5 2 2 5 2" xfId="10465" xr:uid="{6BD3B2BD-8FE0-4FD5-A849-7823D6B8E527}"/>
    <cellStyle name="Millares 5 2 2 5 2 2" xfId="31968" xr:uid="{365B511F-225F-467F-8722-70D3FD72298D}"/>
    <cellStyle name="Millares 5 2 2 5 3" xfId="17100" xr:uid="{0182E307-642F-4274-8975-D59AB562B4BD}"/>
    <cellStyle name="Millares 5 2 2 5 3 2" xfId="38603" xr:uid="{0C03D01E-D42F-46A6-AFAE-3A62CD89930E}"/>
    <cellStyle name="Millares 5 2 2 5 4" xfId="23705" xr:uid="{4736F033-8C9E-41A0-BE1C-314677FE4755}"/>
    <cellStyle name="Millares 5 2 2 5 5" xfId="45208" xr:uid="{6285BBA2-BBD2-456B-852C-A7AAA16D7DB2}"/>
    <cellStyle name="Millares 5 2 2 5 6" xfId="51812" xr:uid="{FAB44820-2EDB-4892-B9FF-A705433FEB93}"/>
    <cellStyle name="Millares 5 2 2 6" xfId="2744" xr:uid="{427759BF-138E-4FA2-93CD-B5D6550CBE2D}"/>
    <cellStyle name="Millares 5 2 2 6 2" xfId="11010" xr:uid="{B938C151-816D-4292-81F1-9CE8692AC488}"/>
    <cellStyle name="Millares 5 2 2 6 2 2" xfId="32513" xr:uid="{3C071BFE-0E81-4EDB-BEEC-4D2794A04A6E}"/>
    <cellStyle name="Millares 5 2 2 6 3" xfId="17645" xr:uid="{8DB8F60F-F3E0-4F8D-946C-34FA5A05DF8B}"/>
    <cellStyle name="Millares 5 2 2 6 3 2" xfId="39148" xr:uid="{9246F00F-047A-4F2D-AC53-FEF5D9A320B3}"/>
    <cellStyle name="Millares 5 2 2 6 4" xfId="24250" xr:uid="{3E629099-74A9-4C79-8740-39B01B5F259A}"/>
    <cellStyle name="Millares 5 2 2 6 5" xfId="45753" xr:uid="{38788DA9-75D7-4B76-BCE8-CA1EBC795468}"/>
    <cellStyle name="Millares 5 2 2 6 6" xfId="52357" xr:uid="{33D9D015-9EF1-477A-91C7-2A05EED1C375}"/>
    <cellStyle name="Millares 5 2 2 7" xfId="3395" xr:uid="{F1FD5898-3A6B-4695-BE45-5C1B976CF21D}"/>
    <cellStyle name="Millares 5 2 2 7 2" xfId="11661" xr:uid="{1961169F-1B87-457F-A3A0-537C29FCD2E7}"/>
    <cellStyle name="Millares 5 2 2 7 2 2" xfId="33164" xr:uid="{02D64017-2C5A-4C61-B18B-A0C31743BC53}"/>
    <cellStyle name="Millares 5 2 2 7 3" xfId="18296" xr:uid="{287D02F6-B39F-4C66-BB9A-223BBA99DADF}"/>
    <cellStyle name="Millares 5 2 2 7 3 2" xfId="39799" xr:uid="{427342FB-56EE-4FD8-A980-052A5A6210A8}"/>
    <cellStyle name="Millares 5 2 2 7 4" xfId="24901" xr:uid="{237B045C-56DD-4042-9DB4-6CE25953D568}"/>
    <cellStyle name="Millares 5 2 2 7 5" xfId="46404" xr:uid="{6B28FD47-767B-4F46-9AA4-FC8C2A23299B}"/>
    <cellStyle name="Millares 5 2 2 7 6" xfId="53008" xr:uid="{E5CAD660-FD8C-4B23-9B40-3F69F3C039D0}"/>
    <cellStyle name="Millares 5 2 2 8" xfId="4888" xr:uid="{38FD1B37-E0B9-4612-BAB7-8FEC4AF06806}"/>
    <cellStyle name="Millares 5 2 2 8 2" xfId="13154" xr:uid="{7E5927DA-27C6-4353-8233-EEE6A7B1FD99}"/>
    <cellStyle name="Millares 5 2 2 8 2 2" xfId="34657" xr:uid="{5E59EFDD-BFEE-4956-A58F-E3FFECDACA51}"/>
    <cellStyle name="Millares 5 2 2 8 3" xfId="19789" xr:uid="{4A9BB127-9128-484E-AD40-01948C848FFF}"/>
    <cellStyle name="Millares 5 2 2 8 3 2" xfId="41292" xr:uid="{3E75C5FB-8F60-4924-AA60-2D9E6DC2D2F1}"/>
    <cellStyle name="Millares 5 2 2 8 4" xfId="26394" xr:uid="{EE9BE96B-0422-421A-880D-D081B7BC9573}"/>
    <cellStyle name="Millares 5 2 2 8 5" xfId="47897" xr:uid="{D8374BC9-8944-4A6B-9101-5FC2E432467D}"/>
    <cellStyle name="Millares 5 2 2 8 6" xfId="54501" xr:uid="{F24ADB9F-BA5E-44A4-95A2-84817D5331E4}"/>
    <cellStyle name="Millares 5 2 2 9" xfId="5534" xr:uid="{79947C78-8F5D-4ED9-A4E7-87287961CD20}"/>
    <cellStyle name="Millares 5 2 2 9 2" xfId="13800" xr:uid="{C27A3C0B-B434-4FFD-9D57-CDCC0276E516}"/>
    <cellStyle name="Millares 5 2 2 9 2 2" xfId="35303" xr:uid="{FEA3E6C7-E2F8-4E9F-9C53-7285A2A6EBAB}"/>
    <cellStyle name="Millares 5 2 2 9 3" xfId="20435" xr:uid="{7A0E5681-8642-4F6D-A208-7B0DE84BD65D}"/>
    <cellStyle name="Millares 5 2 2 9 3 2" xfId="41938" xr:uid="{1B7F3D29-D14F-4000-9070-D5AA6FE41EF4}"/>
    <cellStyle name="Millares 5 2 2 9 4" xfId="27040" xr:uid="{16DBB893-7C2F-43E4-A0BC-2963129E80D0}"/>
    <cellStyle name="Millares 5 2 2 9 5" xfId="48543" xr:uid="{DB3767EE-63B2-4DB1-924F-5D752F9BB6AC}"/>
    <cellStyle name="Millares 5 2 2 9 6" xfId="55147" xr:uid="{4B3CB939-43F1-416C-9FC6-143A9158524D}"/>
    <cellStyle name="Millares 5 2 3" xfId="436" xr:uid="{E659D79E-95D1-4526-8B86-1E6AF88D965A}"/>
    <cellStyle name="Millares 5 2 3 10" xfId="15339" xr:uid="{C991DEF3-10B6-4259-90FF-A12C115238D7}"/>
    <cellStyle name="Millares 5 2 3 10 2" xfId="36842" xr:uid="{8FE87D3A-580D-420D-BA4D-9D509BC63B03}"/>
    <cellStyle name="Millares 5 2 3 11" xfId="21944" xr:uid="{64EA410A-D082-40E8-B5B3-058F45E87222}"/>
    <cellStyle name="Millares 5 2 3 12" xfId="43447" xr:uid="{98244094-C9E4-4E5B-92C5-3974693A14FF}"/>
    <cellStyle name="Millares 5 2 3 13" xfId="50051" xr:uid="{0B722305-FB5E-4CC8-9006-846C884256A6}"/>
    <cellStyle name="Millares 5 2 3 2" xfId="1384" xr:uid="{E932C0FE-5676-4CFC-BC80-0E2CC6203167}"/>
    <cellStyle name="Millares 5 2 3 2 2" xfId="4213" xr:uid="{C0C2E332-99E2-4042-84FD-31887C6F9134}"/>
    <cellStyle name="Millares 5 2 3 2 2 2" xfId="12479" xr:uid="{C4659B48-EF55-4DD4-868F-CF73174D6AF1}"/>
    <cellStyle name="Millares 5 2 3 2 2 2 2" xfId="33982" xr:uid="{868746A2-5A93-4CDD-8747-7F65CEFF89C3}"/>
    <cellStyle name="Millares 5 2 3 2 2 3" xfId="19114" xr:uid="{543BCF4A-D8E4-469A-AF53-153C8DBC5BAE}"/>
    <cellStyle name="Millares 5 2 3 2 2 3 2" xfId="40617" xr:uid="{D4987C59-6D2F-4012-9CB3-7748AA6E6DB9}"/>
    <cellStyle name="Millares 5 2 3 2 2 4" xfId="25719" xr:uid="{9E8BA9A6-E748-40EC-8D2C-470BA6FF07AD}"/>
    <cellStyle name="Millares 5 2 3 2 2 5" xfId="47222" xr:uid="{2B81C92B-DDA8-48C8-A2DE-3A8997E64534}"/>
    <cellStyle name="Millares 5 2 3 2 2 6" xfId="53826" xr:uid="{C6DCA12F-5292-4640-910F-90C4291B86A0}"/>
    <cellStyle name="Millares 5 2 3 2 3" xfId="6352" xr:uid="{7DFA1D02-F28F-4FB2-926E-6886073175B2}"/>
    <cellStyle name="Millares 5 2 3 2 3 2" xfId="14618" xr:uid="{8BECD0D3-A616-498A-B3D0-DEBAB8FB8339}"/>
    <cellStyle name="Millares 5 2 3 2 3 2 2" xfId="36121" xr:uid="{41EA6D79-2E74-44C2-A216-229219284F22}"/>
    <cellStyle name="Millares 5 2 3 2 3 3" xfId="21253" xr:uid="{EE047869-4472-4B2A-9937-0FE507CCC7D5}"/>
    <cellStyle name="Millares 5 2 3 2 3 3 2" xfId="42756" xr:uid="{726F58AB-176F-4BAD-9DEA-51FE09F19A0F}"/>
    <cellStyle name="Millares 5 2 3 2 3 4" xfId="27858" xr:uid="{7436599F-72D5-4856-89FA-AC552A8C4A42}"/>
    <cellStyle name="Millares 5 2 3 2 3 5" xfId="49361" xr:uid="{C1B68333-36D2-4DEB-9FA1-866564F95649}"/>
    <cellStyle name="Millares 5 2 3 2 3 6" xfId="55965" xr:uid="{273C63B2-2050-4169-8058-84F56ED93C44}"/>
    <cellStyle name="Millares 5 2 3 2 4" xfId="7993" xr:uid="{5EA09CF1-5C27-4E1A-8AF9-9D30F497F110}"/>
    <cellStyle name="Millares 5 2 3 2 4 2" xfId="29496" xr:uid="{A24FC19B-F4A8-43E9-9103-20A7827DBB41}"/>
    <cellStyle name="Millares 5 2 3 2 5" xfId="9650" xr:uid="{97EFE76B-649C-48B6-84FD-0E9BA9DC8F55}"/>
    <cellStyle name="Millares 5 2 3 2 5 2" xfId="31153" xr:uid="{5D6B9798-D3B3-4E11-8967-50BFDF266A24}"/>
    <cellStyle name="Millares 5 2 3 2 6" xfId="16285" xr:uid="{8E49C48F-4570-49B7-94CD-76B3F65C9AFB}"/>
    <cellStyle name="Millares 5 2 3 2 6 2" xfId="37788" xr:uid="{0F997712-6ACF-4D14-9B8C-992D3FEF0FCF}"/>
    <cellStyle name="Millares 5 2 3 2 7" xfId="22890" xr:uid="{B93901B4-8630-40BD-B887-3AB2AE81A04E}"/>
    <cellStyle name="Millares 5 2 3 2 8" xfId="44393" xr:uid="{967C0B34-9836-45CA-97AA-D7B5A20711B4}"/>
    <cellStyle name="Millares 5 2 3 2 9" xfId="50997" xr:uid="{317FBEC6-5478-421D-967A-BC5F85FE2259}"/>
    <cellStyle name="Millares 5 2 3 3" xfId="2071" xr:uid="{75CA0CC9-B9F4-4083-B99A-5A8674C52FE5}"/>
    <cellStyle name="Millares 5 2 3 3 2" xfId="10337" xr:uid="{592B79AE-06EC-4837-B145-2C124D18532A}"/>
    <cellStyle name="Millares 5 2 3 3 2 2" xfId="31840" xr:uid="{403DF120-D13F-4F5C-AA0C-BA6B86F2FDD9}"/>
    <cellStyle name="Millares 5 2 3 3 3" xfId="16972" xr:uid="{5594B608-8332-449C-AAF1-E85090A5D1C9}"/>
    <cellStyle name="Millares 5 2 3 3 3 2" xfId="38475" xr:uid="{21CCEAC4-393A-4DE1-A193-3DA905DED165}"/>
    <cellStyle name="Millares 5 2 3 3 4" xfId="23577" xr:uid="{839DC7A0-0899-4E22-8E8C-313237C42C2A}"/>
    <cellStyle name="Millares 5 2 3 3 5" xfId="45080" xr:uid="{A77ACBAA-42CD-4B5F-AF5C-32ED15BE6E48}"/>
    <cellStyle name="Millares 5 2 3 3 6" xfId="51684" xr:uid="{EE2D1EF9-0A93-43D8-9B0A-C81938A8DE64}"/>
    <cellStyle name="Millares 5 2 3 4" xfId="2868" xr:uid="{153B060E-5538-433A-B0BA-D808AAD45E44}"/>
    <cellStyle name="Millares 5 2 3 4 2" xfId="11134" xr:uid="{8ED99707-E2A8-4687-BEA5-84A61B80AE38}"/>
    <cellStyle name="Millares 5 2 3 4 2 2" xfId="32637" xr:uid="{24ED6791-7FCC-431C-87E7-B281D387003A}"/>
    <cellStyle name="Millares 5 2 3 4 3" xfId="17769" xr:uid="{82EB8D38-03A9-478A-9CFE-01D3E057528C}"/>
    <cellStyle name="Millares 5 2 3 4 3 2" xfId="39272" xr:uid="{08344803-4EAB-4989-901C-FA1475907E19}"/>
    <cellStyle name="Millares 5 2 3 4 4" xfId="24374" xr:uid="{9D8091B9-FCB2-41E7-B126-79B4BDF00FB8}"/>
    <cellStyle name="Millares 5 2 3 4 5" xfId="45877" xr:uid="{1F4B4DBF-8115-4812-8EAD-DBAD58B41FB9}"/>
    <cellStyle name="Millares 5 2 3 4 6" xfId="52481" xr:uid="{22A73AF8-F18D-4749-AE5B-0409FC535C66}"/>
    <cellStyle name="Millares 5 2 3 5" xfId="3267" xr:uid="{A6C70531-8DF1-44BD-A129-6D4578F974FE}"/>
    <cellStyle name="Millares 5 2 3 5 2" xfId="11533" xr:uid="{A9B6A353-E52F-4928-AF10-87385AB08EF4}"/>
    <cellStyle name="Millares 5 2 3 5 2 2" xfId="33036" xr:uid="{8BD48D10-E31F-4777-A6E0-05A113D109AC}"/>
    <cellStyle name="Millares 5 2 3 5 3" xfId="18168" xr:uid="{FE0488E7-304B-4A7B-9A9A-353D3BC74DC3}"/>
    <cellStyle name="Millares 5 2 3 5 3 2" xfId="39671" xr:uid="{B4B1FAC0-1A52-4279-AD07-2860BD949F13}"/>
    <cellStyle name="Millares 5 2 3 5 4" xfId="24773" xr:uid="{34BA2E2E-59E1-4389-B3DB-6BDFAD6E2401}"/>
    <cellStyle name="Millares 5 2 3 5 5" xfId="46276" xr:uid="{527FF6C8-EB60-4FD7-A41F-CFDE3AE3D2E5}"/>
    <cellStyle name="Millares 5 2 3 5 6" xfId="52880" xr:uid="{DFC49C2F-51FA-454F-A486-0AE493DCAC91}"/>
    <cellStyle name="Millares 5 2 3 6" xfId="5012" xr:uid="{AD2F0179-91C1-4275-8D3B-8BB8551A79F8}"/>
    <cellStyle name="Millares 5 2 3 6 2" xfId="13278" xr:uid="{997E82C2-E0B9-4653-92AA-73F3BB83AD3D}"/>
    <cellStyle name="Millares 5 2 3 6 2 2" xfId="34781" xr:uid="{EE35C2C6-AC2E-493E-BBC3-47F9FB58D057}"/>
    <cellStyle name="Millares 5 2 3 6 3" xfId="19913" xr:uid="{90F3E431-42CA-44D3-A0A7-065975067814}"/>
    <cellStyle name="Millares 5 2 3 6 3 2" xfId="41416" xr:uid="{A04FC11A-32F9-48BE-81B8-DC73557664EC}"/>
    <cellStyle name="Millares 5 2 3 6 4" xfId="26518" xr:uid="{84235831-3F93-440F-B847-4030669FF877}"/>
    <cellStyle name="Millares 5 2 3 6 5" xfId="48021" xr:uid="{866D0A43-2951-4390-B1C4-8C41382A9C5F}"/>
    <cellStyle name="Millares 5 2 3 6 6" xfId="54625" xr:uid="{B1FA1BDD-F176-421D-ACDE-F511EFB06D10}"/>
    <cellStyle name="Millares 5 2 3 7" xfId="5406" xr:uid="{0BFFB313-694B-469F-A96A-1C01D3FE29A1}"/>
    <cellStyle name="Millares 5 2 3 7 2" xfId="13672" xr:uid="{812A3BA7-620F-4F6A-8326-F38E8BF8652C}"/>
    <cellStyle name="Millares 5 2 3 7 2 2" xfId="35175" xr:uid="{C781A97B-2935-40A1-BC10-77872E34A92E}"/>
    <cellStyle name="Millares 5 2 3 7 3" xfId="20307" xr:uid="{8C542566-35CE-4290-B01D-B77E261416A6}"/>
    <cellStyle name="Millares 5 2 3 7 3 2" xfId="41810" xr:uid="{56667C00-BF25-4CDB-9479-04CE70AB052B}"/>
    <cellStyle name="Millares 5 2 3 7 4" xfId="26912" xr:uid="{0563AD36-775E-4535-BB66-9F478810F295}"/>
    <cellStyle name="Millares 5 2 3 7 5" xfId="48415" xr:uid="{FD6B151A-387E-4AF3-B08E-14F079A9D65A}"/>
    <cellStyle name="Millares 5 2 3 7 6" xfId="55019" xr:uid="{469614D8-ABBA-401C-BFBA-0DD2F209DE57}"/>
    <cellStyle name="Millares 5 2 3 8" xfId="7047" xr:uid="{47ABB962-3A84-4BCC-8330-08D5A22A58EA}"/>
    <cellStyle name="Millares 5 2 3 8 2" xfId="28550" xr:uid="{AD2AA339-7381-48F3-B6E4-B55A59265AE3}"/>
    <cellStyle name="Millares 5 2 3 9" xfId="8703" xr:uid="{33A3674F-8BC7-49B8-8B08-232D4795D4FC}"/>
    <cellStyle name="Millares 5 2 3 9 2" xfId="30206" xr:uid="{DC3D2F7B-79B2-4F8D-A7AD-E1189A9393AE}"/>
    <cellStyle name="Millares 5 2 4" xfId="718" xr:uid="{E1D5C7BD-D4D3-4C07-8D2B-2DFC092A2147}"/>
    <cellStyle name="Millares 5 2 4 10" xfId="43727" xr:uid="{5053FD0E-ECD4-4820-B153-1B0F0F5D0D40}"/>
    <cellStyle name="Millares 5 2 4 11" xfId="50331" xr:uid="{D5FE9E86-AF3C-45D8-BB9B-4CC9758FC6B7}"/>
    <cellStyle name="Millares 5 2 4 2" xfId="1664" xr:uid="{72D03171-4410-48DB-94D3-31203F791880}"/>
    <cellStyle name="Millares 5 2 4 2 2" xfId="4493" xr:uid="{52FFE66A-C182-434E-B83E-CCC4974DE323}"/>
    <cellStyle name="Millares 5 2 4 2 2 2" xfId="12759" xr:uid="{5ED15184-E4A9-4E35-9573-506E56DB2B32}"/>
    <cellStyle name="Millares 5 2 4 2 2 2 2" xfId="34262" xr:uid="{5CE47865-A6F3-435D-AEB5-B40E0CD2E94A}"/>
    <cellStyle name="Millares 5 2 4 2 2 3" xfId="19394" xr:uid="{E728E772-87A9-4460-880B-CED60B6FBAD0}"/>
    <cellStyle name="Millares 5 2 4 2 2 3 2" xfId="40897" xr:uid="{98A7EEB8-C20B-4EFC-87C3-D40F3A722C71}"/>
    <cellStyle name="Millares 5 2 4 2 2 4" xfId="25999" xr:uid="{2CF80C51-7FC8-41D8-B74A-FE12EA66DF3B}"/>
    <cellStyle name="Millares 5 2 4 2 2 5" xfId="47502" xr:uid="{431A467F-5A33-411A-BBAB-804DF35FFCF7}"/>
    <cellStyle name="Millares 5 2 4 2 2 6" xfId="54106" xr:uid="{8A55F47A-1994-4B0E-820B-D477E699CF09}"/>
    <cellStyle name="Millares 5 2 4 2 3" xfId="6632" xr:uid="{E55B48A2-3952-4A9C-ABA5-467B059DAB9A}"/>
    <cellStyle name="Millares 5 2 4 2 3 2" xfId="14898" xr:uid="{713303B0-96E4-4F22-8191-75D3D9132DE2}"/>
    <cellStyle name="Millares 5 2 4 2 3 2 2" xfId="36401" xr:uid="{9EA7F39B-77DB-46A3-B56F-9866FDCDDDEE}"/>
    <cellStyle name="Millares 5 2 4 2 3 3" xfId="21533" xr:uid="{26519F15-347D-4EDD-A32A-8BC46BA91700}"/>
    <cellStyle name="Millares 5 2 4 2 3 3 2" xfId="43036" xr:uid="{69BD72FC-09C6-40F3-A199-083E1949447E}"/>
    <cellStyle name="Millares 5 2 4 2 3 4" xfId="28138" xr:uid="{C407BAAE-C483-4945-A486-77F967D1AA25}"/>
    <cellStyle name="Millares 5 2 4 2 3 5" xfId="49641" xr:uid="{657D71E0-1EF7-4FEA-BE2F-C9E9795350E3}"/>
    <cellStyle name="Millares 5 2 4 2 3 6" xfId="56245" xr:uid="{E8A4B3EA-1662-4863-AE87-18E1E95AF9FB}"/>
    <cellStyle name="Millares 5 2 4 2 4" xfId="8273" xr:uid="{07E28487-AB5E-4592-8D8A-D90A71DEA238}"/>
    <cellStyle name="Millares 5 2 4 2 4 2" xfId="29776" xr:uid="{0A14E2F9-515B-4F0B-A526-4C933518AC17}"/>
    <cellStyle name="Millares 5 2 4 2 5" xfId="9930" xr:uid="{FCFD86B2-3B87-408B-9F48-1A6060A883FB}"/>
    <cellStyle name="Millares 5 2 4 2 5 2" xfId="31433" xr:uid="{6A49319A-6C0C-4E8D-BC9D-AE7555BBDA8E}"/>
    <cellStyle name="Millares 5 2 4 2 6" xfId="16565" xr:uid="{CED546BB-9461-4BC3-B246-02414CED59B0}"/>
    <cellStyle name="Millares 5 2 4 2 6 2" xfId="38068" xr:uid="{8D1BF328-F628-4CD1-B689-31E147B3511A}"/>
    <cellStyle name="Millares 5 2 4 2 7" xfId="23170" xr:uid="{820EC679-7354-436E-B22E-29769644BA21}"/>
    <cellStyle name="Millares 5 2 4 2 8" xfId="44673" xr:uid="{C5BEDA45-E985-4FC4-80D2-59386305F012}"/>
    <cellStyle name="Millares 5 2 4 2 9" xfId="51277" xr:uid="{B61E78C2-EB2A-482A-933E-F11934919DEB}"/>
    <cellStyle name="Millares 5 2 4 3" xfId="2351" xr:uid="{AA7F04F0-024C-4E8E-A883-8EFC8E026423}"/>
    <cellStyle name="Millares 5 2 4 3 2" xfId="10617" xr:uid="{630039C4-A6DF-436B-B584-DB30A5DFAB6C}"/>
    <cellStyle name="Millares 5 2 4 3 2 2" xfId="32120" xr:uid="{9DC49D01-57D2-41CA-A90B-D0FA75B03B40}"/>
    <cellStyle name="Millares 5 2 4 3 3" xfId="17252" xr:uid="{13B1D90F-F28B-493E-93C0-649C47A01E27}"/>
    <cellStyle name="Millares 5 2 4 3 3 2" xfId="38755" xr:uid="{61AB9B4A-78AC-4F2E-B93B-B40C88471B40}"/>
    <cellStyle name="Millares 5 2 4 3 4" xfId="23857" xr:uid="{99E2D85F-6903-4E3A-8EA3-9A72F1C7284C}"/>
    <cellStyle name="Millares 5 2 4 3 5" xfId="45360" xr:uid="{42410A07-DB44-467E-9B6F-B8DD17BBD9B1}"/>
    <cellStyle name="Millares 5 2 4 3 6" xfId="51964" xr:uid="{58E7839E-A1D3-482D-A660-9AB25B7EDC9D}"/>
    <cellStyle name="Millares 5 2 4 4" xfId="3547" xr:uid="{1896AA63-F007-42CC-A193-8D885202C824}"/>
    <cellStyle name="Millares 5 2 4 4 2" xfId="11813" xr:uid="{76DF1103-7717-4063-B558-3B41EA4809B0}"/>
    <cellStyle name="Millares 5 2 4 4 2 2" xfId="33316" xr:uid="{D159EEB6-A8D3-49E2-B3EF-806A6F24459D}"/>
    <cellStyle name="Millares 5 2 4 4 3" xfId="18448" xr:uid="{1AAB2B5A-68C8-4D20-A266-081F52F4B039}"/>
    <cellStyle name="Millares 5 2 4 4 3 2" xfId="39951" xr:uid="{AA4B04DF-208B-493E-9310-762D026057B9}"/>
    <cellStyle name="Millares 5 2 4 4 4" xfId="25053" xr:uid="{B6623071-AB62-417D-90CA-B7B964C5F2E1}"/>
    <cellStyle name="Millares 5 2 4 4 5" xfId="46556" xr:uid="{61A8405B-F955-4D20-9CBE-9D8C8967D0B6}"/>
    <cellStyle name="Millares 5 2 4 4 6" xfId="53160" xr:uid="{9ACB6636-9318-40AB-8BD3-8AB5D858A92E}"/>
    <cellStyle name="Millares 5 2 4 5" xfId="5686" xr:uid="{A8C9BD56-126C-4AEE-9686-508E4938FA77}"/>
    <cellStyle name="Millares 5 2 4 5 2" xfId="13952" xr:uid="{8091050E-E598-4988-B641-A7677C2F3EF8}"/>
    <cellStyle name="Millares 5 2 4 5 2 2" xfId="35455" xr:uid="{644B4CEF-257B-46B6-86CC-4C86DB3DFD78}"/>
    <cellStyle name="Millares 5 2 4 5 3" xfId="20587" xr:uid="{44027EB7-6C52-41DF-B630-0E2A2FE031AF}"/>
    <cellStyle name="Millares 5 2 4 5 3 2" xfId="42090" xr:uid="{D4AC92BA-4753-4CC9-BDA7-3FCCA891A23B}"/>
    <cellStyle name="Millares 5 2 4 5 4" xfId="27192" xr:uid="{911DF078-82D3-4032-A90C-E6ABC66B7CD6}"/>
    <cellStyle name="Millares 5 2 4 5 5" xfId="48695" xr:uid="{ECEDF582-64A5-4083-843E-53959BF00A4E}"/>
    <cellStyle name="Millares 5 2 4 5 6" xfId="55299" xr:uid="{5C2FB54E-418D-4FD2-AF43-F5EB9CC0D3E1}"/>
    <cellStyle name="Millares 5 2 4 6" xfId="7327" xr:uid="{78866C93-6C11-4750-AAB5-C12A1B093820}"/>
    <cellStyle name="Millares 5 2 4 6 2" xfId="28830" xr:uid="{53CCA486-EC99-4C57-B83F-4E6F881F218E}"/>
    <cellStyle name="Millares 5 2 4 7" xfId="8984" xr:uid="{A6305A28-E7DA-483E-AE4B-ADCEDDD118CA}"/>
    <cellStyle name="Millares 5 2 4 7 2" xfId="30487" xr:uid="{9BDDF5EB-253D-46E6-ADAF-BB24702089FA}"/>
    <cellStyle name="Millares 5 2 4 8" xfId="15619" xr:uid="{C51EB091-47E1-4365-86C2-912335439F1E}"/>
    <cellStyle name="Millares 5 2 4 8 2" xfId="37122" xr:uid="{6288533C-90C1-4521-A197-4319D813B2A1}"/>
    <cellStyle name="Millares 5 2 4 9" xfId="22224" xr:uid="{208BF02A-5CE1-4470-BA1C-DDA008A3EBB3}"/>
    <cellStyle name="Millares 5 2 5" xfId="988" xr:uid="{C4F75D53-E5D6-4E87-965F-63698D4D7149}"/>
    <cellStyle name="Millares 5 2 5 2" xfId="3817" xr:uid="{C114D94A-D161-4B52-B835-60D62897D5E2}"/>
    <cellStyle name="Millares 5 2 5 2 2" xfId="12083" xr:uid="{4660BD66-3060-467A-B337-835F25F5AE5A}"/>
    <cellStyle name="Millares 5 2 5 2 2 2" xfId="33586" xr:uid="{109533D8-7CE5-466B-8816-289A48F9D0CE}"/>
    <cellStyle name="Millares 5 2 5 2 3" xfId="18718" xr:uid="{7E8F9A7F-BC2C-47AC-BD0D-E0901B71EA92}"/>
    <cellStyle name="Millares 5 2 5 2 3 2" xfId="40221" xr:uid="{DCCB9F39-7550-4073-89D6-A59F367DDD3C}"/>
    <cellStyle name="Millares 5 2 5 2 4" xfId="25323" xr:uid="{E2FF739F-1575-40F0-83B3-B56AB0F2FDD2}"/>
    <cellStyle name="Millares 5 2 5 2 5" xfId="46826" xr:uid="{5B90E8BD-3679-4CD4-8C9A-0AB44593FAE8}"/>
    <cellStyle name="Millares 5 2 5 2 6" xfId="53430" xr:uid="{7FA7D54C-A4A0-48DC-9B7C-C60123EACB14}"/>
    <cellStyle name="Millares 5 2 5 3" xfId="5956" xr:uid="{CB905E64-4DFF-44B5-AF3B-D8067CE4D817}"/>
    <cellStyle name="Millares 5 2 5 3 2" xfId="14222" xr:uid="{7A03933F-88CF-45A6-91F3-310A3FA52525}"/>
    <cellStyle name="Millares 5 2 5 3 2 2" xfId="35725" xr:uid="{88975014-95CB-4520-8C5D-184D79012739}"/>
    <cellStyle name="Millares 5 2 5 3 3" xfId="20857" xr:uid="{CDD93792-8892-4D51-BF66-05985D68D70F}"/>
    <cellStyle name="Millares 5 2 5 3 3 2" xfId="42360" xr:uid="{F00E244D-355E-4D94-8603-82D85D6482C8}"/>
    <cellStyle name="Millares 5 2 5 3 4" xfId="27462" xr:uid="{7DEA334A-15A2-48C3-90F7-80365BB5D048}"/>
    <cellStyle name="Millares 5 2 5 3 5" xfId="48965" xr:uid="{BC3B934D-A246-41BD-B551-F80A80796122}"/>
    <cellStyle name="Millares 5 2 5 3 6" xfId="55569" xr:uid="{D1D13184-8ADD-46C2-A94F-8DD00EA949F3}"/>
    <cellStyle name="Millares 5 2 5 4" xfId="7597" xr:uid="{83AC2D39-C53D-4EC7-AD64-A237C355CDE2}"/>
    <cellStyle name="Millares 5 2 5 4 2" xfId="29100" xr:uid="{550054B4-EDC7-48FF-B338-F5B163C32AC7}"/>
    <cellStyle name="Millares 5 2 5 5" xfId="9254" xr:uid="{FF0FE51C-50BE-4625-B906-B15A1FA32D4B}"/>
    <cellStyle name="Millares 5 2 5 5 2" xfId="30757" xr:uid="{43556588-A0D1-4289-8D00-02BEB500ADF1}"/>
    <cellStyle name="Millares 5 2 5 6" xfId="15889" xr:uid="{258C0DD8-15F3-4FAA-91BB-52819BEA2D0D}"/>
    <cellStyle name="Millares 5 2 5 6 2" xfId="37392" xr:uid="{CBCFCC7D-1873-474D-84CB-5DBE3C383AB0}"/>
    <cellStyle name="Millares 5 2 5 7" xfId="22494" xr:uid="{C846758E-DD5D-49DD-AA40-496C2A5EDE3B}"/>
    <cellStyle name="Millares 5 2 5 8" xfId="43997" xr:uid="{176DBB2C-8EC0-4FD2-BBB4-63E28165C5D3}"/>
    <cellStyle name="Millares 5 2 5 9" xfId="50601" xr:uid="{0B97B28D-C616-48FC-A4C1-F4A7738F588C}"/>
    <cellStyle name="Millares 5 2 6" xfId="1248" xr:uid="{53B5CD7D-CC94-43DF-9C14-22B7F107B74E}"/>
    <cellStyle name="Millares 5 2 6 2" xfId="4077" xr:uid="{7FA371FE-B932-4EA8-A109-2C3629A77668}"/>
    <cellStyle name="Millares 5 2 6 2 2" xfId="12343" xr:uid="{DED8A95D-F4C0-4CCC-BC1A-01AD059242D7}"/>
    <cellStyle name="Millares 5 2 6 2 2 2" xfId="33846" xr:uid="{9CBF4BCE-3E2E-44FA-8738-3EA0EBFE1F08}"/>
    <cellStyle name="Millares 5 2 6 2 3" xfId="18978" xr:uid="{1B57EE27-BB8B-4373-BFEC-C6ECA35D33A4}"/>
    <cellStyle name="Millares 5 2 6 2 3 2" xfId="40481" xr:uid="{560019BE-1FE7-4306-BBF7-7056E9617435}"/>
    <cellStyle name="Millares 5 2 6 2 4" xfId="25583" xr:uid="{C0DA14CF-D82D-472E-9541-7551362C8A48}"/>
    <cellStyle name="Millares 5 2 6 2 5" xfId="47086" xr:uid="{34367AFB-5F0A-4C10-ABDD-EAC3EAD198E8}"/>
    <cellStyle name="Millares 5 2 6 2 6" xfId="53690" xr:uid="{9C8B1DAE-72A3-47AD-B039-57F89E468245}"/>
    <cellStyle name="Millares 5 2 6 3" xfId="6216" xr:uid="{04B8A1D0-EB82-4DBA-8A11-EDB8CBDDD431}"/>
    <cellStyle name="Millares 5 2 6 3 2" xfId="14482" xr:uid="{FBD2D387-A7BF-4FF0-9ED6-ED2873FD82E4}"/>
    <cellStyle name="Millares 5 2 6 3 2 2" xfId="35985" xr:uid="{346D7DE5-CFC6-48FD-80BC-040A307981C8}"/>
    <cellStyle name="Millares 5 2 6 3 3" xfId="21117" xr:uid="{5ABF7093-B611-4C8D-91C1-15C4A7A95591}"/>
    <cellStyle name="Millares 5 2 6 3 3 2" xfId="42620" xr:uid="{72350E43-DC3A-4DB7-B1E0-3684535155CF}"/>
    <cellStyle name="Millares 5 2 6 3 4" xfId="27722" xr:uid="{9038E81E-2E33-416C-89B9-BF14870F401D}"/>
    <cellStyle name="Millares 5 2 6 3 5" xfId="49225" xr:uid="{00EECC9A-6505-4495-AF1B-3CBAE4AEE499}"/>
    <cellStyle name="Millares 5 2 6 3 6" xfId="55829" xr:uid="{6FF93EE9-F847-4FA3-90EF-CB7ED5EE6428}"/>
    <cellStyle name="Millares 5 2 6 4" xfId="7857" xr:uid="{E1B50419-36A1-41CA-A76D-31914BE7FE94}"/>
    <cellStyle name="Millares 5 2 6 4 2" xfId="29360" xr:uid="{C8EB0CBC-9C1B-42BF-9941-82162D6862FF}"/>
    <cellStyle name="Millares 5 2 6 5" xfId="9514" xr:uid="{46E21952-BD72-4C6B-8E76-18CF4A5F211E}"/>
    <cellStyle name="Millares 5 2 6 5 2" xfId="31017" xr:uid="{6100F7E4-BD24-48D5-BDD8-A63648CC6A7F}"/>
    <cellStyle name="Millares 5 2 6 6" xfId="16149" xr:uid="{930D8620-84EA-4929-8DFC-35F0283B5684}"/>
    <cellStyle name="Millares 5 2 6 6 2" xfId="37652" xr:uid="{5BA6E9C0-C162-4985-A2B2-2EB488AE153D}"/>
    <cellStyle name="Millares 5 2 6 7" xfId="22754" xr:uid="{C09D73CA-A409-47D0-AD5D-94AEF65CEE57}"/>
    <cellStyle name="Millares 5 2 6 8" xfId="44257" xr:uid="{819EEA49-0E10-49EB-AAD2-5D2947E42420}"/>
    <cellStyle name="Millares 5 2 6 9" xfId="50861" xr:uid="{F38B3FBD-67A9-4011-AFC5-9E7F38F3E917}"/>
    <cellStyle name="Millares 5 2 7" xfId="1935" xr:uid="{C53FE9C3-AA1E-4F9F-961A-283E6974DFF2}"/>
    <cellStyle name="Millares 5 2 7 2" xfId="10201" xr:uid="{0B3B40D2-261C-4275-B931-D97496DE441E}"/>
    <cellStyle name="Millares 5 2 7 2 2" xfId="31704" xr:uid="{9BD6BDEA-934B-41FC-9FF6-DA48EDAD03D8}"/>
    <cellStyle name="Millares 5 2 7 3" xfId="16836" xr:uid="{21B03DDE-6B12-482D-9033-EC52FC2EB419}"/>
    <cellStyle name="Millares 5 2 7 3 2" xfId="38339" xr:uid="{FE95EC34-E71C-42AC-B432-ACC19768BC8C}"/>
    <cellStyle name="Millares 5 2 7 4" xfId="23441" xr:uid="{3C917A46-57C4-4199-8219-8210C7A227BA}"/>
    <cellStyle name="Millares 5 2 7 5" xfId="44944" xr:uid="{85C12AB8-160B-4599-B5EA-D57A567E4525}"/>
    <cellStyle name="Millares 5 2 7 6" xfId="51548" xr:uid="{87227F4F-FEE0-4BE7-959C-2B7C3B9E8115}"/>
    <cellStyle name="Millares 5 2 8" xfId="2622" xr:uid="{4706A722-63DF-45FB-B2C6-820577EC2A39}"/>
    <cellStyle name="Millares 5 2 8 2" xfId="10888" xr:uid="{C17213E3-3810-4DEC-B03F-609159105D88}"/>
    <cellStyle name="Millares 5 2 8 2 2" xfId="32391" xr:uid="{543963B9-EDB5-4692-BA85-45BCC6CEA1AB}"/>
    <cellStyle name="Millares 5 2 8 3" xfId="17523" xr:uid="{602E46B8-017C-4E01-AE8B-3E7BBA39A7C6}"/>
    <cellStyle name="Millares 5 2 8 3 2" xfId="39026" xr:uid="{480EA134-2A84-4682-A1DB-A30E0F4C4D1F}"/>
    <cellStyle name="Millares 5 2 8 4" xfId="24128" xr:uid="{DBAC2F14-7B74-4838-88ED-FA062F4A0F8D}"/>
    <cellStyle name="Millares 5 2 8 5" xfId="45631" xr:uid="{85F794A7-3AB3-4432-9E86-614C3AFF8877}"/>
    <cellStyle name="Millares 5 2 8 6" xfId="52235" xr:uid="{CF44BC5B-C9D2-4EFA-9409-839071CC8EC1}"/>
    <cellStyle name="Millares 5 2 9" xfId="3131" xr:uid="{7D47F8CC-6524-4DFC-BAD9-E2D9A350F803}"/>
    <cellStyle name="Millares 5 2 9 2" xfId="11397" xr:uid="{34ABFD69-8921-4BC6-ADBE-04F5E9BE7269}"/>
    <cellStyle name="Millares 5 2 9 2 2" xfId="32900" xr:uid="{9DB94B81-870D-469F-B3A2-B31DDA73B710}"/>
    <cellStyle name="Millares 5 2 9 3" xfId="18032" xr:uid="{78F97DAB-5B87-4F9B-A95C-38C2001D90D7}"/>
    <cellStyle name="Millares 5 2 9 3 2" xfId="39535" xr:uid="{B17034C1-6B5C-4E0F-8ED2-EA29E9EE8E2B}"/>
    <cellStyle name="Millares 5 2 9 4" xfId="24637" xr:uid="{59C45AD4-D406-4470-867E-097216C7DF95}"/>
    <cellStyle name="Millares 5 2 9 5" xfId="46140" xr:uid="{F25A22F7-BC41-4823-82D3-F9F23820B0D7}"/>
    <cellStyle name="Millares 5 2 9 6" xfId="52744" xr:uid="{24116172-FE62-4069-9F76-5797D453DBDA}"/>
    <cellStyle name="Millares 5 3" xfId="867" xr:uid="{DB9D6CB5-6F8C-49A2-96EA-5AFEFD9F4D88}"/>
    <cellStyle name="Millares 5 3 10" xfId="43876" xr:uid="{5E22ECD8-8C72-4F99-9DCF-5D4FC9EA4412}"/>
    <cellStyle name="Millares 5 3 11" xfId="50480" xr:uid="{FA720397-8226-4302-8E7B-50ACF2388343}"/>
    <cellStyle name="Millares 5 3 2" xfId="1813" xr:uid="{934A61AB-CB58-4940-B7F2-0BF83D56C940}"/>
    <cellStyle name="Millares 5 3 2 2" xfId="4642" xr:uid="{D55AAFD2-1347-42E2-A27A-685246F50527}"/>
    <cellStyle name="Millares 5 3 2 2 2" xfId="12908" xr:uid="{851EDCD2-5628-451F-B5EA-D4F9DC9DD516}"/>
    <cellStyle name="Millares 5 3 2 2 2 2" xfId="34411" xr:uid="{F5A610D7-7B1A-4837-A892-ECC592FBF5AC}"/>
    <cellStyle name="Millares 5 3 2 2 3" xfId="19543" xr:uid="{9D22D7BC-0C46-4C3A-B210-76C4BFCAF303}"/>
    <cellStyle name="Millares 5 3 2 2 3 2" xfId="41046" xr:uid="{07BE49D2-C4B5-4C07-A38D-76C0E2CD5F5E}"/>
    <cellStyle name="Millares 5 3 2 2 4" xfId="26148" xr:uid="{7452B228-F3B5-4FB7-AB76-E35721E7C478}"/>
    <cellStyle name="Millares 5 3 2 2 5" xfId="47651" xr:uid="{8CEE979A-FD6A-4CF1-8EE3-16E6EA646A90}"/>
    <cellStyle name="Millares 5 3 2 2 6" xfId="54255" xr:uid="{314585AF-BC9E-4952-90C5-B4D0F41F47DB}"/>
    <cellStyle name="Millares 5 3 2 3" xfId="6781" xr:uid="{FF2481EB-E88F-43EA-9B2B-4718F7373DC7}"/>
    <cellStyle name="Millares 5 3 2 3 2" xfId="15047" xr:uid="{B3A764DD-45F5-43F5-B359-0B82B3562D15}"/>
    <cellStyle name="Millares 5 3 2 3 2 2" xfId="36550" xr:uid="{1F9DC04E-B77B-4BF1-853A-9BBE9D948D39}"/>
    <cellStyle name="Millares 5 3 2 3 3" xfId="21682" xr:uid="{224A23B2-7484-4DF0-98DB-D2B99D83F9EF}"/>
    <cellStyle name="Millares 5 3 2 3 3 2" xfId="43185" xr:uid="{CCDB9589-74E7-44A1-B046-42B19FFEF079}"/>
    <cellStyle name="Millares 5 3 2 3 4" xfId="28287" xr:uid="{AD9C397F-131E-4655-AE9E-A632AE972121}"/>
    <cellStyle name="Millares 5 3 2 3 5" xfId="49790" xr:uid="{5F899D1A-5002-4568-86A6-1087C7905F45}"/>
    <cellStyle name="Millares 5 3 2 3 6" xfId="56394" xr:uid="{C580DBD0-4774-449C-8A7B-5EAD9611BAD2}"/>
    <cellStyle name="Millares 5 3 2 4" xfId="8422" xr:uid="{BCC676E0-A364-4C76-BFAC-2E69CD75797C}"/>
    <cellStyle name="Millares 5 3 2 4 2" xfId="29925" xr:uid="{CC9C5EC7-34F9-4232-A87C-DF56250EEFE9}"/>
    <cellStyle name="Millares 5 3 2 5" xfId="10079" xr:uid="{0683828B-3931-471B-94DC-214BFA87C85D}"/>
    <cellStyle name="Millares 5 3 2 5 2" xfId="31582" xr:uid="{6E29AFF1-DCD0-480C-89FA-D12EA4E09C61}"/>
    <cellStyle name="Millares 5 3 2 6" xfId="16714" xr:uid="{B197E6F5-07EA-492F-93A5-0880390CC02F}"/>
    <cellStyle name="Millares 5 3 2 6 2" xfId="38217" xr:uid="{F61E1999-3FF9-4684-A6ED-0EF1FC2C119A}"/>
    <cellStyle name="Millares 5 3 2 7" xfId="23319" xr:uid="{E6532E4C-8E0F-49D0-95A6-52CD3FF3AC1A}"/>
    <cellStyle name="Millares 5 3 2 8" xfId="44822" xr:uid="{95F01E36-98CC-400F-90E7-D15634B6A787}"/>
    <cellStyle name="Millares 5 3 2 9" xfId="51426" xr:uid="{F5B65BD4-6228-4DC3-BABA-13964ED40D29}"/>
    <cellStyle name="Millares 5 3 3" xfId="2500" xr:uid="{FA25B90A-E83D-4AE1-A956-1A1701405F24}"/>
    <cellStyle name="Millares 5 3 3 2" xfId="10766" xr:uid="{7BB03F67-0F10-4C03-95C9-0EFA54D05052}"/>
    <cellStyle name="Millares 5 3 3 2 2" xfId="32269" xr:uid="{CE021698-6526-4692-B359-4ECE45A3FBC2}"/>
    <cellStyle name="Millares 5 3 3 3" xfId="17401" xr:uid="{B58ADCDB-E393-4850-A823-881A0896A7D2}"/>
    <cellStyle name="Millares 5 3 3 3 2" xfId="38904" xr:uid="{E83C4D13-7E7E-415C-B940-8D5C242AE053}"/>
    <cellStyle name="Millares 5 3 3 4" xfId="24006" xr:uid="{01E2C8FD-5E9E-49B6-8CAE-55B3AB14983B}"/>
    <cellStyle name="Millares 5 3 3 5" xfId="45509" xr:uid="{87AA9FA5-D29F-4163-BD4C-6CBBE111AA94}"/>
    <cellStyle name="Millares 5 3 3 6" xfId="52113" xr:uid="{7B631FAF-5FC7-43DB-A65C-9A4568106AAF}"/>
    <cellStyle name="Millares 5 3 4" xfId="3696" xr:uid="{12160C35-6AA8-4389-AAEA-6CC1C83550D7}"/>
    <cellStyle name="Millares 5 3 4 2" xfId="11962" xr:uid="{A2F97578-B74F-4B88-A925-2FE4F374DD08}"/>
    <cellStyle name="Millares 5 3 4 2 2" xfId="33465" xr:uid="{B9B53C46-E84B-4073-8FEB-B6272E95126F}"/>
    <cellStyle name="Millares 5 3 4 3" xfId="18597" xr:uid="{CC6AE7CE-A5B9-4373-A15E-75CAB800659A}"/>
    <cellStyle name="Millares 5 3 4 3 2" xfId="40100" xr:uid="{EB7A6FD4-5A3A-416B-B3BC-395F70C239EA}"/>
    <cellStyle name="Millares 5 3 4 4" xfId="25202" xr:uid="{5BA60F9E-FC3C-46FD-8057-D0EEEDD0923D}"/>
    <cellStyle name="Millares 5 3 4 5" xfId="46705" xr:uid="{A60881CA-07DE-4B97-890B-05ED515430CF}"/>
    <cellStyle name="Millares 5 3 4 6" xfId="53309" xr:uid="{8ED8A14A-0703-4BD5-85F0-9051FE023253}"/>
    <cellStyle name="Millares 5 3 5" xfId="5835" xr:uid="{584EF2DE-F8CC-4458-BB6C-13DCBBF4F639}"/>
    <cellStyle name="Millares 5 3 5 2" xfId="14101" xr:uid="{C5AC67B4-614B-46F5-A531-AE0AA4CEEED2}"/>
    <cellStyle name="Millares 5 3 5 2 2" xfId="35604" xr:uid="{58146F00-951D-48DA-B44D-3FA92F246D9E}"/>
    <cellStyle name="Millares 5 3 5 3" xfId="20736" xr:uid="{DE2359C3-16FF-456F-8F0D-216914A930CB}"/>
    <cellStyle name="Millares 5 3 5 3 2" xfId="42239" xr:uid="{7D822973-1110-44B7-90C5-16B116EE2188}"/>
    <cellStyle name="Millares 5 3 5 4" xfId="27341" xr:uid="{FFECE301-8CDE-4761-89C0-AF444C816F54}"/>
    <cellStyle name="Millares 5 3 5 5" xfId="48844" xr:uid="{F2504849-1A96-4F77-AD41-DF2A7AEE89D5}"/>
    <cellStyle name="Millares 5 3 5 6" xfId="55448" xr:uid="{BC273FE1-41F4-4F0B-9EDA-73D46E8420B3}"/>
    <cellStyle name="Millares 5 3 6" xfId="7476" xr:uid="{A83621F7-F0B1-4FBB-AEE1-F0C64027D239}"/>
    <cellStyle name="Millares 5 3 6 2" xfId="28979" xr:uid="{37831991-C558-4ED6-A2BA-626B1A30A2A1}"/>
    <cellStyle name="Millares 5 3 7" xfId="9133" xr:uid="{A03611E3-F7B4-4883-9A44-730B687BEFA2}"/>
    <cellStyle name="Millares 5 3 7 2" xfId="30636" xr:uid="{761C66F6-0318-48ED-9655-DC049E839B81}"/>
    <cellStyle name="Millares 5 3 8" xfId="15768" xr:uid="{12C21C78-5578-421F-B9B0-D065B73B7E79}"/>
    <cellStyle name="Millares 5 3 8 2" xfId="37271" xr:uid="{BF6A00CF-A928-4267-86CB-DC0ABF9E2C43}"/>
    <cellStyle name="Millares 5 3 9" xfId="22373" xr:uid="{3950D97C-706D-4B80-9F1A-22F51FCA81C3}"/>
    <cellStyle name="Millares 50" xfId="435" xr:uid="{065B2D8F-FC26-4DAB-A61B-E57CD9DD14AD}"/>
    <cellStyle name="Millares 50 10" xfId="43446" xr:uid="{199D47BF-BFAE-4D32-9D55-1999640FC383}"/>
    <cellStyle name="Millares 50 11" xfId="50050" xr:uid="{B8A56F1F-FE68-475D-BD37-E6E431B71308}"/>
    <cellStyle name="Millares 50 2" xfId="1383" xr:uid="{D91B90D8-1B36-4590-9CF9-18CEEBB4A44D}"/>
    <cellStyle name="Millares 50 2 2" xfId="4212" xr:uid="{6292131A-3BA5-495C-AA83-AB166DF2254F}"/>
    <cellStyle name="Millares 50 2 2 2" xfId="12478" xr:uid="{798DF9C3-2CF3-4817-B121-E5B27A4EDDA5}"/>
    <cellStyle name="Millares 50 2 2 2 2" xfId="33981" xr:uid="{B3B2C52F-FAD7-4FC3-BEAC-288E5426A87F}"/>
    <cellStyle name="Millares 50 2 2 3" xfId="19113" xr:uid="{7EC74002-0ED1-4EC4-A1CB-CBE4238E4CE8}"/>
    <cellStyle name="Millares 50 2 2 3 2" xfId="40616" xr:uid="{92F59347-7255-4915-893B-25DBD636381E}"/>
    <cellStyle name="Millares 50 2 2 4" xfId="25718" xr:uid="{A91C2022-9CD2-4251-8086-EEF5B64BD7FF}"/>
    <cellStyle name="Millares 50 2 2 5" xfId="47221" xr:uid="{11B6355A-AF20-4CFD-BC62-E85884475DF8}"/>
    <cellStyle name="Millares 50 2 2 6" xfId="53825" xr:uid="{4F72BB63-2EFD-4AB9-B9A6-DDE141E0E6E2}"/>
    <cellStyle name="Millares 50 2 3" xfId="6351" xr:uid="{0911A535-10DF-41C3-B5D0-1D39273B3CDE}"/>
    <cellStyle name="Millares 50 2 3 2" xfId="14617" xr:uid="{6C70C7E3-31AC-4961-90B2-01722DE44C4A}"/>
    <cellStyle name="Millares 50 2 3 2 2" xfId="36120" xr:uid="{74901BE3-F83C-4FE5-834C-E58DF28C6E0B}"/>
    <cellStyle name="Millares 50 2 3 3" xfId="21252" xr:uid="{12CE3900-DA01-4248-920D-3E884D06CBEA}"/>
    <cellStyle name="Millares 50 2 3 3 2" xfId="42755" xr:uid="{2A09D082-67C9-46F3-B023-E20E95185D2B}"/>
    <cellStyle name="Millares 50 2 3 4" xfId="27857" xr:uid="{D782E3E5-6650-4622-AF9B-B483C0AA5569}"/>
    <cellStyle name="Millares 50 2 3 5" xfId="49360" xr:uid="{FCF11D5D-A734-4D5D-A3EB-8BF35B3E0709}"/>
    <cellStyle name="Millares 50 2 3 6" xfId="55964" xr:uid="{85C16B33-F21E-489B-969D-F1A24AC6A14D}"/>
    <cellStyle name="Millares 50 2 4" xfId="7992" xr:uid="{FDFFB194-6512-4E46-B5CA-0712A38EF470}"/>
    <cellStyle name="Millares 50 2 4 2" xfId="29495" xr:uid="{B44F28E4-1E40-418B-9B1C-2D820030023D}"/>
    <cellStyle name="Millares 50 2 5" xfId="9649" xr:uid="{2D1BA308-C522-446E-BB9D-329CC6E76FC9}"/>
    <cellStyle name="Millares 50 2 5 2" xfId="31152" xr:uid="{2F1DD602-1AC9-41DC-AE3D-B133DE1D551F}"/>
    <cellStyle name="Millares 50 2 6" xfId="16284" xr:uid="{7D342040-718B-4D0E-94B8-F544021AC4F8}"/>
    <cellStyle name="Millares 50 2 6 2" xfId="37787" xr:uid="{A3ECEAB1-9C4F-4757-B88C-29DDEA10234F}"/>
    <cellStyle name="Millares 50 2 7" xfId="22889" xr:uid="{0D6CDB58-AEB4-4356-ADEF-D4F36B64EA4D}"/>
    <cellStyle name="Millares 50 2 8" xfId="44392" xr:uid="{96127D60-962E-4E12-9E18-255CEA21BEAD}"/>
    <cellStyle name="Millares 50 2 9" xfId="50996" xr:uid="{5D324BFB-8ACE-4C2D-BF45-D44AA290BBB4}"/>
    <cellStyle name="Millares 50 3" xfId="2070" xr:uid="{19A7142D-8935-4EE0-848E-657D286A3F30}"/>
    <cellStyle name="Millares 50 3 2" xfId="10336" xr:uid="{C23748D9-F588-4A68-842C-F7EC5D361DFF}"/>
    <cellStyle name="Millares 50 3 2 2" xfId="31839" xr:uid="{391D851B-B999-4476-9295-039E29CA24DF}"/>
    <cellStyle name="Millares 50 3 3" xfId="16971" xr:uid="{18182C53-A0CD-45C0-85CE-477311AD755E}"/>
    <cellStyle name="Millares 50 3 3 2" xfId="38474" xr:uid="{149862B3-A857-49EB-873D-2C194047E3F4}"/>
    <cellStyle name="Millares 50 3 4" xfId="23576" xr:uid="{26AD69DA-F30C-41DD-976F-F0325D7481D8}"/>
    <cellStyle name="Millares 50 3 5" xfId="45079" xr:uid="{720D59B5-1470-4D5A-86DD-EBBA49ADB9AB}"/>
    <cellStyle name="Millares 50 3 6" xfId="51683" xr:uid="{FA05897C-2D31-4B18-87B7-143F59ABA487}"/>
    <cellStyle name="Millares 50 4" xfId="3266" xr:uid="{C4CD4034-BA34-4047-B4D2-6C8F363DFF15}"/>
    <cellStyle name="Millares 50 4 2" xfId="11532" xr:uid="{2534B6AC-8655-4104-9F9E-9E9B3AD5E3EC}"/>
    <cellStyle name="Millares 50 4 2 2" xfId="33035" xr:uid="{461BD3B0-50FD-41E6-B5E1-D4C5837F9FBA}"/>
    <cellStyle name="Millares 50 4 3" xfId="18167" xr:uid="{9B8E09E9-F576-4EEC-8680-D569F0AE4B99}"/>
    <cellStyle name="Millares 50 4 3 2" xfId="39670" xr:uid="{54243315-3849-49D6-88C4-660B9AF63EF1}"/>
    <cellStyle name="Millares 50 4 4" xfId="24772" xr:uid="{136092EB-B1F6-4213-86B1-9AA0611D57F4}"/>
    <cellStyle name="Millares 50 4 5" xfId="46275" xr:uid="{7F040C02-0EE5-4D1E-8B3D-16F30A0FB549}"/>
    <cellStyle name="Millares 50 4 6" xfId="52879" xr:uid="{96A18160-E916-495B-9FF6-C0A5F40D4AA7}"/>
    <cellStyle name="Millares 50 5" xfId="5405" xr:uid="{FD025935-471A-4E90-AD62-D589EC97AAA2}"/>
    <cellStyle name="Millares 50 5 2" xfId="13671" xr:uid="{4E252000-4B2C-4A3C-8848-029AB9F8ADC3}"/>
    <cellStyle name="Millares 50 5 2 2" xfId="35174" xr:uid="{9336CB02-2FEC-4470-BC36-93919C530FD4}"/>
    <cellStyle name="Millares 50 5 3" xfId="20306" xr:uid="{1153F7C5-6431-4F4A-BC9F-C10F05BA746F}"/>
    <cellStyle name="Millares 50 5 3 2" xfId="41809" xr:uid="{53E5BAD0-50F3-400E-9807-2353CA11316E}"/>
    <cellStyle name="Millares 50 5 4" xfId="26911" xr:uid="{C6ACFF90-49E8-4734-AC26-4FC9DE58D4BD}"/>
    <cellStyle name="Millares 50 5 5" xfId="48414" xr:uid="{EAFB5A8A-266D-49D2-98F6-A8E55995AD22}"/>
    <cellStyle name="Millares 50 5 6" xfId="55018" xr:uid="{AE327C31-B3DF-4F3F-8E9A-CA09A5FB9BD1}"/>
    <cellStyle name="Millares 50 6" xfId="7046" xr:uid="{EEEF85DF-EC8D-4476-BD40-296C6F3D7423}"/>
    <cellStyle name="Millares 50 6 2" xfId="28549" xr:uid="{04D13CF8-4298-45B8-A647-08F27FB9F077}"/>
    <cellStyle name="Millares 50 7" xfId="8702" xr:uid="{BDD9B826-F424-4E53-ABC3-22B4226A67D0}"/>
    <cellStyle name="Millares 50 7 2" xfId="30205" xr:uid="{C00FB5D1-436C-4EB6-B225-156933F04A89}"/>
    <cellStyle name="Millares 50 8" xfId="15338" xr:uid="{799CE7F8-1A12-4989-981E-95C223A6928D}"/>
    <cellStyle name="Millares 50 8 2" xfId="36841" xr:uid="{6AC4D25E-4340-4A56-89BD-B5BB6CBF0345}"/>
    <cellStyle name="Millares 50 9" xfId="21943" xr:uid="{C09B14C9-73BD-403E-88D6-F7FD97A43784}"/>
    <cellStyle name="Millares 51" xfId="587" xr:uid="{95D3CE72-76A2-456F-857A-A486A7C88008}"/>
    <cellStyle name="Millares 51 10" xfId="43598" xr:uid="{78D4C3B2-2BD4-4329-953F-BF48745BD927}"/>
    <cellStyle name="Millares 51 11" xfId="50202" xr:uid="{3CFF207A-8694-4832-A0FA-DA22A991CB2E}"/>
    <cellStyle name="Millares 51 2" xfId="1535" xr:uid="{656F9C13-E486-4E65-8BA9-EA3E23B0797D}"/>
    <cellStyle name="Millares 51 2 2" xfId="4364" xr:uid="{9825DF16-2005-4692-A558-B2234A89990E}"/>
    <cellStyle name="Millares 51 2 2 2" xfId="12630" xr:uid="{0D9CEC26-3927-4B7B-BAC5-FAE830ABBDA4}"/>
    <cellStyle name="Millares 51 2 2 2 2" xfId="34133" xr:uid="{5AE0617B-D304-4381-B992-646F6B47C6C3}"/>
    <cellStyle name="Millares 51 2 2 3" xfId="19265" xr:uid="{01C964E3-0481-4E76-8F63-66A67A5B3284}"/>
    <cellStyle name="Millares 51 2 2 3 2" xfId="40768" xr:uid="{5DEB886D-8225-4046-AD55-19181ADC99D1}"/>
    <cellStyle name="Millares 51 2 2 4" xfId="25870" xr:uid="{41C982AE-4CF4-4F2D-A2BC-1313E97BEDBE}"/>
    <cellStyle name="Millares 51 2 2 5" xfId="47373" xr:uid="{1AE0E0AE-4960-4BB5-97E2-6A0411D6FB3C}"/>
    <cellStyle name="Millares 51 2 2 6" xfId="53977" xr:uid="{3E8697A5-9BA5-43D1-B7E3-91AF27261D3A}"/>
    <cellStyle name="Millares 51 2 3" xfId="6503" xr:uid="{0218BCAC-90D4-4E3F-B9EE-8F56A4FF934A}"/>
    <cellStyle name="Millares 51 2 3 2" xfId="14769" xr:uid="{F2D630CE-64E1-429C-A2F5-579381DE49E4}"/>
    <cellStyle name="Millares 51 2 3 2 2" xfId="36272" xr:uid="{70453565-3246-475D-B926-F9972328347E}"/>
    <cellStyle name="Millares 51 2 3 3" xfId="21404" xr:uid="{0FB0225D-7F9E-4EA9-BEFB-BC92F68A127B}"/>
    <cellStyle name="Millares 51 2 3 3 2" xfId="42907" xr:uid="{029F18AE-8994-4E01-AAFE-79BA5A464435}"/>
    <cellStyle name="Millares 51 2 3 4" xfId="28009" xr:uid="{D3559E2C-41A2-4932-BD02-EADB8FDE1CCF}"/>
    <cellStyle name="Millares 51 2 3 5" xfId="49512" xr:uid="{368E312C-C1E2-4EF9-8DB7-48083515D218}"/>
    <cellStyle name="Millares 51 2 3 6" xfId="56116" xr:uid="{9E1FB9C1-B529-4DAB-B863-A036DA634F7E}"/>
    <cellStyle name="Millares 51 2 4" xfId="8144" xr:uid="{84BC2BE4-4F31-4D98-B8FE-DF20D85A2BA8}"/>
    <cellStyle name="Millares 51 2 4 2" xfId="29647" xr:uid="{D3612FFF-449A-4D08-A6B8-4FBB302E4E80}"/>
    <cellStyle name="Millares 51 2 5" xfId="9801" xr:uid="{276BB3B4-24EC-4C1F-9AE8-D5199305979E}"/>
    <cellStyle name="Millares 51 2 5 2" xfId="31304" xr:uid="{30D62C1A-3FBF-4D0E-92DB-D667DC13B024}"/>
    <cellStyle name="Millares 51 2 6" xfId="16436" xr:uid="{205E4C46-D750-443F-8687-3A41A39617CD}"/>
    <cellStyle name="Millares 51 2 6 2" xfId="37939" xr:uid="{AFF525E5-2392-4BF3-9044-9A583974E46E}"/>
    <cellStyle name="Millares 51 2 7" xfId="23041" xr:uid="{BAE157DF-6D14-4FE7-B77E-586B842F9F38}"/>
    <cellStyle name="Millares 51 2 8" xfId="44544" xr:uid="{533E0EDA-BC97-4030-A9D8-389FE3D18528}"/>
    <cellStyle name="Millares 51 2 9" xfId="51148" xr:uid="{75AD3893-E70A-4DBB-A377-92B72A20B957}"/>
    <cellStyle name="Millares 51 3" xfId="2222" xr:uid="{8CB59573-E11D-4ACD-ACBD-D01CFB7F739A}"/>
    <cellStyle name="Millares 51 3 2" xfId="10488" xr:uid="{020529FA-7B48-4A11-AAA5-147407E21A5A}"/>
    <cellStyle name="Millares 51 3 2 2" xfId="31991" xr:uid="{2C972621-67FE-4CE3-98F2-1DAD83AF2391}"/>
    <cellStyle name="Millares 51 3 3" xfId="17123" xr:uid="{17538372-8D45-4693-9D4E-4DB592AD4F27}"/>
    <cellStyle name="Millares 51 3 3 2" xfId="38626" xr:uid="{32C7BDDC-7FFF-4DC3-A925-B0A52288FE28}"/>
    <cellStyle name="Millares 51 3 4" xfId="23728" xr:uid="{26B97A5C-41D2-400C-B672-F9B7B5AACF9B}"/>
    <cellStyle name="Millares 51 3 5" xfId="45231" xr:uid="{D037BF37-16B1-4B13-8641-1FC244A7A558}"/>
    <cellStyle name="Millares 51 3 6" xfId="51835" xr:uid="{1BEB6BB0-9368-4B98-A49C-45211B63E356}"/>
    <cellStyle name="Millares 51 4" xfId="3418" xr:uid="{81F1993F-265B-4889-B90F-F0AC449D96C8}"/>
    <cellStyle name="Millares 51 4 2" xfId="11684" xr:uid="{DF5AED54-77C9-436E-8E9F-E3A50B243A89}"/>
    <cellStyle name="Millares 51 4 2 2" xfId="33187" xr:uid="{2095E51F-74B3-4C85-A03F-1E98B8513887}"/>
    <cellStyle name="Millares 51 4 3" xfId="18319" xr:uid="{9EAC049E-E3A1-4937-8A99-A7C30F43875A}"/>
    <cellStyle name="Millares 51 4 3 2" xfId="39822" xr:uid="{FBF01084-B42B-4E81-8486-B9968F046857}"/>
    <cellStyle name="Millares 51 4 4" xfId="24924" xr:uid="{41C3AC4E-72C9-478F-8077-8048B686BC02}"/>
    <cellStyle name="Millares 51 4 5" xfId="46427" xr:uid="{533E5E55-A028-4C57-AB4B-F7BAACB4CD92}"/>
    <cellStyle name="Millares 51 4 6" xfId="53031" xr:uid="{E46BDA2D-420E-4E32-BD5A-A97056A5D03D}"/>
    <cellStyle name="Millares 51 5" xfId="5557" xr:uid="{4AFEAC61-9098-4B4B-9CCA-36F6F6D5081E}"/>
    <cellStyle name="Millares 51 5 2" xfId="13823" xr:uid="{CF7C81A5-6B7D-499A-9D17-8AE4B90EFE78}"/>
    <cellStyle name="Millares 51 5 2 2" xfId="35326" xr:uid="{B7087155-3341-4ADE-A2C5-85C5AEB67086}"/>
    <cellStyle name="Millares 51 5 3" xfId="20458" xr:uid="{52E2F7B2-0A3B-4CE6-875E-9F99C6EF595E}"/>
    <cellStyle name="Millares 51 5 3 2" xfId="41961" xr:uid="{B00D3A65-D096-40C2-A85B-9FA66186AD10}"/>
    <cellStyle name="Millares 51 5 4" xfId="27063" xr:uid="{6D3D8C01-750D-4D8A-8C60-F9ED61E07CB8}"/>
    <cellStyle name="Millares 51 5 5" xfId="48566" xr:uid="{1D1F6E9A-1D0D-4D83-A8DF-32CA82D9C961}"/>
    <cellStyle name="Millares 51 5 6" xfId="55170" xr:uid="{F010C49E-B6CD-4480-BE49-69BE4DB684B1}"/>
    <cellStyle name="Millares 51 6" xfId="7198" xr:uid="{08A16457-C877-41BC-B3DD-9BDB39729B25}"/>
    <cellStyle name="Millares 51 6 2" xfId="28701" xr:uid="{709A211C-4A0D-41B7-BB96-17DD6ADE1044}"/>
    <cellStyle name="Millares 51 7" xfId="8854" xr:uid="{F3727EFC-8AD7-44BD-8A02-76E6EB5B0B22}"/>
    <cellStyle name="Millares 51 7 2" xfId="30357" xr:uid="{66E54D0D-2E9E-4D3C-9B99-F780B56A0420}"/>
    <cellStyle name="Millares 51 8" xfId="15490" xr:uid="{C6B4CC0A-EFB5-4EC7-AE8E-DF2DB550B9C5}"/>
    <cellStyle name="Millares 51 8 2" xfId="36993" xr:uid="{22EEAD3D-FB4D-4940-AD0E-56910BC804CB}"/>
    <cellStyle name="Millares 51 9" xfId="22095" xr:uid="{ACEC86AB-865F-4E61-908A-7C6F3895D2D6}"/>
    <cellStyle name="Millares 52" xfId="579" xr:uid="{537B8F6C-4270-4526-8196-E3092ED5664B}"/>
    <cellStyle name="Millares 52 10" xfId="43590" xr:uid="{2CAD7283-5F4E-4ABA-8D70-B389F2D34CEC}"/>
    <cellStyle name="Millares 52 11" xfId="50194" xr:uid="{69D53E1A-8CFD-4CD1-BA07-78D19E986CFC}"/>
    <cellStyle name="Millares 52 2" xfId="1527" xr:uid="{C1447986-B463-453D-B7ED-A7E9DB68665E}"/>
    <cellStyle name="Millares 52 2 2" xfId="4356" xr:uid="{29A6B0A9-4A69-440B-BAEC-30B6B435CEC6}"/>
    <cellStyle name="Millares 52 2 2 2" xfId="12622" xr:uid="{E096DA01-26A3-4959-A5A8-D7FC7407BBD7}"/>
    <cellStyle name="Millares 52 2 2 2 2" xfId="34125" xr:uid="{2793051E-E970-49FE-BA67-1CEC8BB0FB6A}"/>
    <cellStyle name="Millares 52 2 2 3" xfId="19257" xr:uid="{79139F16-DF06-4CA9-A07C-24AD8C5BCEBC}"/>
    <cellStyle name="Millares 52 2 2 3 2" xfId="40760" xr:uid="{AF6CC2F5-401B-4708-AF1C-198019F3DD20}"/>
    <cellStyle name="Millares 52 2 2 4" xfId="25862" xr:uid="{7F26398E-673A-4709-A16B-18425AA3ED00}"/>
    <cellStyle name="Millares 52 2 2 5" xfId="47365" xr:uid="{A9F08F4B-8189-46D4-9E0F-18A99B65AE8E}"/>
    <cellStyle name="Millares 52 2 2 6" xfId="53969" xr:uid="{CBACB336-7CA6-4B93-AB66-02ED428FC257}"/>
    <cellStyle name="Millares 52 2 3" xfId="6495" xr:uid="{F17A1F9D-23F7-475A-A1D7-A47BF6044A9F}"/>
    <cellStyle name="Millares 52 2 3 2" xfId="14761" xr:uid="{E7FA9D80-ED35-4072-9C10-38957AA06A0D}"/>
    <cellStyle name="Millares 52 2 3 2 2" xfId="36264" xr:uid="{FD878A7E-2490-4508-AB70-7DD54AEDF738}"/>
    <cellStyle name="Millares 52 2 3 3" xfId="21396" xr:uid="{7649742E-5E08-42BB-952F-9A6484FD0E52}"/>
    <cellStyle name="Millares 52 2 3 3 2" xfId="42899" xr:uid="{6D95B11D-1D73-44D6-A78F-E5AD69E993B1}"/>
    <cellStyle name="Millares 52 2 3 4" xfId="28001" xr:uid="{5718C94F-D03E-4706-9D2A-7467032E41FF}"/>
    <cellStyle name="Millares 52 2 3 5" xfId="49504" xr:uid="{D4735377-C378-4D50-845D-8C93F5236AC3}"/>
    <cellStyle name="Millares 52 2 3 6" xfId="56108" xr:uid="{EB06D2C3-DF58-4BD1-9E84-5766B5781CEA}"/>
    <cellStyle name="Millares 52 2 4" xfId="8136" xr:uid="{B22334AF-4F18-46FB-8437-12B0A2AA6348}"/>
    <cellStyle name="Millares 52 2 4 2" xfId="29639" xr:uid="{ADABA73F-2F59-4695-BCDD-4F6AE0FCE6BD}"/>
    <cellStyle name="Millares 52 2 5" xfId="9793" xr:uid="{DE85C82F-7058-4BA6-B057-AC8E2AFDD5B1}"/>
    <cellStyle name="Millares 52 2 5 2" xfId="31296" xr:uid="{B9CAA9EC-E537-41D5-A757-565211051836}"/>
    <cellStyle name="Millares 52 2 6" xfId="16428" xr:uid="{62A54111-27F4-4F9A-82DF-4B51C916D9CF}"/>
    <cellStyle name="Millares 52 2 6 2" xfId="37931" xr:uid="{D4AEF41B-3B0D-48BD-895F-3040B80E5426}"/>
    <cellStyle name="Millares 52 2 7" xfId="23033" xr:uid="{D113D3FA-A215-4656-A5BC-942790910941}"/>
    <cellStyle name="Millares 52 2 8" xfId="44536" xr:uid="{0BE674E6-7EA2-46FF-906C-0B53ECDF47D4}"/>
    <cellStyle name="Millares 52 2 9" xfId="51140" xr:uid="{25A6765A-18FC-4747-B377-B7C3DC28D42A}"/>
    <cellStyle name="Millares 52 3" xfId="2214" xr:uid="{5444095A-3736-4134-94E7-12F78E5D6062}"/>
    <cellStyle name="Millares 52 3 2" xfId="10480" xr:uid="{C493A985-2485-4C9F-A7B8-F970A5E14DED}"/>
    <cellStyle name="Millares 52 3 2 2" xfId="31983" xr:uid="{F6D411ED-A2B5-4659-84AB-16E048A5580A}"/>
    <cellStyle name="Millares 52 3 3" xfId="17115" xr:uid="{D88C9F66-E036-4FBF-A964-9F0BBE32B01F}"/>
    <cellStyle name="Millares 52 3 3 2" xfId="38618" xr:uid="{49262B51-5A73-4D43-9EA0-DE0260EAB2E4}"/>
    <cellStyle name="Millares 52 3 4" xfId="23720" xr:uid="{06772CD7-1FC0-4439-85CF-5E2E7725B74B}"/>
    <cellStyle name="Millares 52 3 5" xfId="45223" xr:uid="{F0552ACB-DE81-4DB6-85AF-4B60899E7909}"/>
    <cellStyle name="Millares 52 3 6" xfId="51827" xr:uid="{FDCEC456-D499-41B3-8B71-13D28ED204F1}"/>
    <cellStyle name="Millares 52 4" xfId="3410" xr:uid="{8D773911-4682-4C36-80C4-225859F1C10E}"/>
    <cellStyle name="Millares 52 4 2" xfId="11676" xr:uid="{63D72CFF-DFCC-40B8-8FD5-775C23A90D5F}"/>
    <cellStyle name="Millares 52 4 2 2" xfId="33179" xr:uid="{4CCD6FA3-F345-46AC-91C8-82A3863E4A8D}"/>
    <cellStyle name="Millares 52 4 3" xfId="18311" xr:uid="{04171BA3-905B-4470-AA8F-DCF3C6A1B68E}"/>
    <cellStyle name="Millares 52 4 3 2" xfId="39814" xr:uid="{297F3BAD-FD92-4208-AF5B-280F479F99B1}"/>
    <cellStyle name="Millares 52 4 4" xfId="24916" xr:uid="{C673D432-75B8-4106-8813-10513008E8DA}"/>
    <cellStyle name="Millares 52 4 5" xfId="46419" xr:uid="{9CE820FB-00F2-42C9-9F81-94C84A71C1E7}"/>
    <cellStyle name="Millares 52 4 6" xfId="53023" xr:uid="{27B2E740-C8FE-4857-8BDC-DB3BFCC22648}"/>
    <cellStyle name="Millares 52 5" xfId="5549" xr:uid="{A1B162CD-5C7D-4156-839D-4E6A22E2AEA5}"/>
    <cellStyle name="Millares 52 5 2" xfId="13815" xr:uid="{D59C2347-97E7-43FF-9EDF-E68A5035751B}"/>
    <cellStyle name="Millares 52 5 2 2" xfId="35318" xr:uid="{EF3C601B-D12B-47C2-A1E8-2BE33D9A2B99}"/>
    <cellStyle name="Millares 52 5 3" xfId="20450" xr:uid="{511503AC-50B9-4478-A1ED-C63550065AFD}"/>
    <cellStyle name="Millares 52 5 3 2" xfId="41953" xr:uid="{23A4F830-7D5B-49AD-B173-7453EBF2478F}"/>
    <cellStyle name="Millares 52 5 4" xfId="27055" xr:uid="{BC66473B-2169-4507-9725-5F2F5C0FB890}"/>
    <cellStyle name="Millares 52 5 5" xfId="48558" xr:uid="{102E1E64-F053-45CE-A303-DBDF0719CA4E}"/>
    <cellStyle name="Millares 52 5 6" xfId="55162" xr:uid="{A494EA32-1C7E-4904-A880-6B0AB84AFEBE}"/>
    <cellStyle name="Millares 52 6" xfId="7190" xr:uid="{7F2FD3A1-974A-4046-978D-2BDE4635AD77}"/>
    <cellStyle name="Millares 52 6 2" xfId="28693" xr:uid="{395572B8-AC95-4861-84FD-6673CF0F42C0}"/>
    <cellStyle name="Millares 52 7" xfId="8846" xr:uid="{ED6C984B-C801-456A-9286-8997748222EF}"/>
    <cellStyle name="Millares 52 7 2" xfId="30349" xr:uid="{75DE202A-52BA-457C-9EE4-211E0729139D}"/>
    <cellStyle name="Millares 52 8" xfId="15482" xr:uid="{93A23AAC-B883-4CE1-9D6B-D53729CD1688}"/>
    <cellStyle name="Millares 52 8 2" xfId="36985" xr:uid="{D8623512-059D-498D-A245-AC44ADF9810B}"/>
    <cellStyle name="Millares 52 9" xfId="22087" xr:uid="{7D9DCE4B-F60F-45E6-8495-234CF8FFCB8A}"/>
    <cellStyle name="Millares 53" xfId="320" xr:uid="{B7C6285E-8488-4D2A-AAF4-6FBA295A5F32}"/>
    <cellStyle name="Millares 53 10" xfId="43331" xr:uid="{E1376E61-22D5-401D-9EC9-7F71775B3797}"/>
    <cellStyle name="Millares 53 11" xfId="49935" xr:uid="{8F4E4D7D-1140-43AB-8886-E122829CA315}"/>
    <cellStyle name="Millares 53 2" xfId="1268" xr:uid="{31B5496D-972C-4F9E-A353-30F9697EB9CD}"/>
    <cellStyle name="Millares 53 2 2" xfId="4097" xr:uid="{406544C2-D7AA-4C79-ABDA-5C573A0EB43E}"/>
    <cellStyle name="Millares 53 2 2 2" xfId="12363" xr:uid="{5F458A35-E021-4E40-9E2A-C556C2AC78A9}"/>
    <cellStyle name="Millares 53 2 2 2 2" xfId="33866" xr:uid="{ED1B9DF8-7FD7-4D61-B4B0-9E90A1E837CC}"/>
    <cellStyle name="Millares 53 2 2 3" xfId="18998" xr:uid="{63E8504C-8764-433A-A9B1-C479365F2A61}"/>
    <cellStyle name="Millares 53 2 2 3 2" xfId="40501" xr:uid="{73E67D84-97B7-4131-A4D3-C5D887E4679F}"/>
    <cellStyle name="Millares 53 2 2 4" xfId="25603" xr:uid="{EAA6DEF3-58FB-4823-9893-A51BBD177874}"/>
    <cellStyle name="Millares 53 2 2 5" xfId="47106" xr:uid="{05E6C4BA-F613-4495-840A-A43434B21062}"/>
    <cellStyle name="Millares 53 2 2 6" xfId="53710" xr:uid="{CA601EAB-DACC-43C1-9B94-B19BA692EA74}"/>
    <cellStyle name="Millares 53 2 3" xfId="6236" xr:uid="{0E7CC1C8-0EA8-49F2-97CD-BCFBACB8CF43}"/>
    <cellStyle name="Millares 53 2 3 2" xfId="14502" xr:uid="{B3E283AF-1B74-4809-A396-8E5EC6AA63A1}"/>
    <cellStyle name="Millares 53 2 3 2 2" xfId="36005" xr:uid="{3AE6FD33-CE0D-40D1-98EF-2EDE0B5CEBAB}"/>
    <cellStyle name="Millares 53 2 3 3" xfId="21137" xr:uid="{8A825042-67E5-445C-946C-4B83ADC151E0}"/>
    <cellStyle name="Millares 53 2 3 3 2" xfId="42640" xr:uid="{3E7BD32B-41E9-4A81-B3E8-9A672EA327EE}"/>
    <cellStyle name="Millares 53 2 3 4" xfId="27742" xr:uid="{1410D0A7-B26F-4C8D-BAF7-A5C450EC659A}"/>
    <cellStyle name="Millares 53 2 3 5" xfId="49245" xr:uid="{10839CD9-556E-4B19-9CEE-72CCCFCC0E63}"/>
    <cellStyle name="Millares 53 2 3 6" xfId="55849" xr:uid="{C8E50C2C-0501-41D1-BC16-C84B013A7520}"/>
    <cellStyle name="Millares 53 2 4" xfId="7877" xr:uid="{21C8C799-9A36-4748-BA54-7E1CA820AD42}"/>
    <cellStyle name="Millares 53 2 4 2" xfId="29380" xr:uid="{B7707AAB-C103-427A-8717-C94B0469D736}"/>
    <cellStyle name="Millares 53 2 5" xfId="9534" xr:uid="{312F34C5-0FA2-4A0A-A353-6C5D8F8FDFA2}"/>
    <cellStyle name="Millares 53 2 5 2" xfId="31037" xr:uid="{EF2A947E-8434-4061-8B1D-163921391111}"/>
    <cellStyle name="Millares 53 2 6" xfId="16169" xr:uid="{44B3E16E-0FFE-46D9-BAF7-4A8B078B0CBD}"/>
    <cellStyle name="Millares 53 2 6 2" xfId="37672" xr:uid="{AFC07A16-EDE4-49E1-B43E-87FDBF75394C}"/>
    <cellStyle name="Millares 53 2 7" xfId="22774" xr:uid="{1C6CAD77-AD82-40AC-BCC0-B79041DB6689}"/>
    <cellStyle name="Millares 53 2 8" xfId="44277" xr:uid="{9A9529DA-F49F-46B2-877C-097EF49FA58E}"/>
    <cellStyle name="Millares 53 2 9" xfId="50881" xr:uid="{BB12C367-ECA2-432A-9266-D90BC87546CD}"/>
    <cellStyle name="Millares 53 3" xfId="1955" xr:uid="{D719B75B-91E0-42FA-B31D-B3EA9329F767}"/>
    <cellStyle name="Millares 53 3 2" xfId="10221" xr:uid="{809E4A2D-EB67-459D-88A4-EF6D82379DE5}"/>
    <cellStyle name="Millares 53 3 2 2" xfId="31724" xr:uid="{AB15B955-BF49-440F-A262-D25A37A951BD}"/>
    <cellStyle name="Millares 53 3 3" xfId="16856" xr:uid="{13E1CFC6-EEE5-4D1C-8236-D059D6AFB393}"/>
    <cellStyle name="Millares 53 3 3 2" xfId="38359" xr:uid="{DAFEAC0B-2ADE-42CA-861F-F0B910430649}"/>
    <cellStyle name="Millares 53 3 4" xfId="23461" xr:uid="{B7DFAD98-F03F-4AEE-B324-B0C906044A82}"/>
    <cellStyle name="Millares 53 3 5" xfId="44964" xr:uid="{352FD76C-2206-4834-81EE-1519A8A5FDF5}"/>
    <cellStyle name="Millares 53 3 6" xfId="51568" xr:uid="{8271A55C-56A0-4D93-AEBB-D7005A66F51C}"/>
    <cellStyle name="Millares 53 4" xfId="3151" xr:uid="{03A1D7CF-C485-43E9-92C4-7F42278C1D18}"/>
    <cellStyle name="Millares 53 4 2" xfId="11417" xr:uid="{FCDE726D-F650-4959-815A-CF669E6F4F25}"/>
    <cellStyle name="Millares 53 4 2 2" xfId="32920" xr:uid="{8D7DB093-EBD7-4F1C-9087-C1ED13E4C047}"/>
    <cellStyle name="Millares 53 4 3" xfId="18052" xr:uid="{363B19BC-1283-4212-9A54-60ED1AAFC46D}"/>
    <cellStyle name="Millares 53 4 3 2" xfId="39555" xr:uid="{FE7DAC6C-3D77-469C-BD91-3137EDCB1300}"/>
    <cellStyle name="Millares 53 4 4" xfId="24657" xr:uid="{1DD90340-591D-45F0-AF68-4BA5BEC6C3C9}"/>
    <cellStyle name="Millares 53 4 5" xfId="46160" xr:uid="{9B9BCFF1-D090-4FF5-9981-7C6284C90AFF}"/>
    <cellStyle name="Millares 53 4 6" xfId="52764" xr:uid="{D768340A-F6FF-43CA-AE3A-3F7BFC1860D1}"/>
    <cellStyle name="Millares 53 5" xfId="5290" xr:uid="{C273B7B1-2E9C-4DBF-888A-0BAC8D12874A}"/>
    <cellStyle name="Millares 53 5 2" xfId="13556" xr:uid="{BDF11CCF-7FEE-45F7-87E8-FE744FDB4361}"/>
    <cellStyle name="Millares 53 5 2 2" xfId="35059" xr:uid="{8A2FC2FA-8E65-4671-A402-47D38C2D1810}"/>
    <cellStyle name="Millares 53 5 3" xfId="20191" xr:uid="{6AA66DFD-4DFA-4C40-B283-E27C1E6251F6}"/>
    <cellStyle name="Millares 53 5 3 2" xfId="41694" xr:uid="{7C275FD6-1DC4-43D9-849D-B4BE069EEF52}"/>
    <cellStyle name="Millares 53 5 4" xfId="26796" xr:uid="{58299F98-36C6-4189-971F-881058BD2B60}"/>
    <cellStyle name="Millares 53 5 5" xfId="48299" xr:uid="{CC7DCCEE-9643-438B-B807-2D363C8A6F28}"/>
    <cellStyle name="Millares 53 5 6" xfId="54903" xr:uid="{390BB8EB-93A8-4BBE-8465-0A18C10071B8}"/>
    <cellStyle name="Millares 53 6" xfId="6931" xr:uid="{097E325B-E5AC-406D-A6C1-5A0585BC218C}"/>
    <cellStyle name="Millares 53 6 2" xfId="28434" xr:uid="{B937E852-1C03-4473-880E-0D7543968D17}"/>
    <cellStyle name="Millares 53 7" xfId="8587" xr:uid="{493F2D90-1243-42CB-8030-DC92CD4E1AE5}"/>
    <cellStyle name="Millares 53 7 2" xfId="30090" xr:uid="{F7F0283B-592C-412C-9F1D-D240863AC9CA}"/>
    <cellStyle name="Millares 53 8" xfId="15223" xr:uid="{0A537EE9-2C07-4B29-97E6-930FB4D4A47F}"/>
    <cellStyle name="Millares 53 8 2" xfId="36726" xr:uid="{E6644FDC-7AF0-4FD2-B78D-546FD0E41C5A}"/>
    <cellStyle name="Millares 53 9" xfId="21828" xr:uid="{7CC654FF-4DF6-4225-92A5-AD925B80755F}"/>
    <cellStyle name="Millares 54" xfId="313" xr:uid="{7BF95A6A-9B2B-4453-A3F1-8FEBCC51DD0C}"/>
    <cellStyle name="Millares 54 10" xfId="43324" xr:uid="{2E165DC7-50C2-4C27-8981-CF5B973D6834}"/>
    <cellStyle name="Millares 54 11" xfId="49928" xr:uid="{3FE68281-5225-4D89-B06E-1F777E89C947}"/>
    <cellStyle name="Millares 54 2" xfId="1261" xr:uid="{E27FF7CE-C1D9-45D0-B063-4F0CB9D3C1F6}"/>
    <cellStyle name="Millares 54 2 2" xfId="4090" xr:uid="{F3AFA65D-181A-4B9D-8EA2-B53C489F2D30}"/>
    <cellStyle name="Millares 54 2 2 2" xfId="12356" xr:uid="{197E82D7-8681-489D-942D-A2CD33741DB8}"/>
    <cellStyle name="Millares 54 2 2 2 2" xfId="33859" xr:uid="{AC8BE0DB-3FC9-4BBD-90CD-F7063C9AE60D}"/>
    <cellStyle name="Millares 54 2 2 3" xfId="18991" xr:uid="{950FD805-9002-43F6-A43A-1D26A8F30FFF}"/>
    <cellStyle name="Millares 54 2 2 3 2" xfId="40494" xr:uid="{CECBED28-635A-4B4B-843B-A96483312A97}"/>
    <cellStyle name="Millares 54 2 2 4" xfId="25596" xr:uid="{C93CBC62-9B6D-4CBA-AFD7-B9177175EFD8}"/>
    <cellStyle name="Millares 54 2 2 5" xfId="47099" xr:uid="{7CD352C1-4326-4612-AD5C-6307E920A813}"/>
    <cellStyle name="Millares 54 2 2 6" xfId="53703" xr:uid="{311C2C11-32BC-4847-85AC-33F7964380ED}"/>
    <cellStyle name="Millares 54 2 3" xfId="6229" xr:uid="{67DE4D8F-F506-451E-B6FA-72B7CBFA78D7}"/>
    <cellStyle name="Millares 54 2 3 2" xfId="14495" xr:uid="{2109C20D-6A08-43F8-A05F-0BB4828566D8}"/>
    <cellStyle name="Millares 54 2 3 2 2" xfId="35998" xr:uid="{DBD204DC-1AF7-49C6-8D70-5BD419A121F9}"/>
    <cellStyle name="Millares 54 2 3 3" xfId="21130" xr:uid="{BC6E01DF-28A0-405D-9E53-9DAD51A78E43}"/>
    <cellStyle name="Millares 54 2 3 3 2" xfId="42633" xr:uid="{8C3F31D3-2A6C-410C-A900-8B7A92703666}"/>
    <cellStyle name="Millares 54 2 3 4" xfId="27735" xr:uid="{5CE158C7-8B85-42C9-BD41-FCD049B7A03C}"/>
    <cellStyle name="Millares 54 2 3 5" xfId="49238" xr:uid="{6C73E6E2-35DE-4351-ABC7-212F36917DED}"/>
    <cellStyle name="Millares 54 2 3 6" xfId="55842" xr:uid="{44C17698-3B78-4354-968E-4E4034D62D85}"/>
    <cellStyle name="Millares 54 2 4" xfId="7870" xr:uid="{DEC24712-213E-44FE-A78E-3A0D72CDF00B}"/>
    <cellStyle name="Millares 54 2 4 2" xfId="29373" xr:uid="{ABA27E83-0699-42D0-8032-AF7C79D30203}"/>
    <cellStyle name="Millares 54 2 5" xfId="9527" xr:uid="{A6CE793B-F7C1-4600-AA7A-D36A5207DC1E}"/>
    <cellStyle name="Millares 54 2 5 2" xfId="31030" xr:uid="{9A7ED2B2-FDD3-4803-8552-D5CBE12D1EC6}"/>
    <cellStyle name="Millares 54 2 6" xfId="16162" xr:uid="{93F0C34D-837B-47B9-854A-EB6BBC2B7A70}"/>
    <cellStyle name="Millares 54 2 6 2" xfId="37665" xr:uid="{7C189C5D-01F7-492A-8AD1-352EB01D7957}"/>
    <cellStyle name="Millares 54 2 7" xfId="22767" xr:uid="{C31D7E07-4B24-48BB-9B6C-2A581975DE73}"/>
    <cellStyle name="Millares 54 2 8" xfId="44270" xr:uid="{0F94AC4C-BFD3-4A3F-BEB1-AAD048460F9D}"/>
    <cellStyle name="Millares 54 2 9" xfId="50874" xr:uid="{40216825-8168-4A3B-9374-888D0BB3D13C}"/>
    <cellStyle name="Millares 54 3" xfId="1948" xr:uid="{E957BDBF-F59E-419D-9D6B-DFC74ECA3E0A}"/>
    <cellStyle name="Millares 54 3 2" xfId="10214" xr:uid="{CF4E422E-A770-4D26-BA46-582C557B7DBD}"/>
    <cellStyle name="Millares 54 3 2 2" xfId="31717" xr:uid="{A4206997-D755-4636-82B3-BC7BC0E84440}"/>
    <cellStyle name="Millares 54 3 3" xfId="16849" xr:uid="{713B119D-890A-4ECF-8E02-E1EEEA94996A}"/>
    <cellStyle name="Millares 54 3 3 2" xfId="38352" xr:uid="{EC271D28-1587-4EA9-B8E3-CD7CF1E8ADB6}"/>
    <cellStyle name="Millares 54 3 4" xfId="23454" xr:uid="{FF605F79-7324-41E4-AA94-79D94CC9DF53}"/>
    <cellStyle name="Millares 54 3 5" xfId="44957" xr:uid="{8D272202-898C-4F10-B783-987C7E5EA141}"/>
    <cellStyle name="Millares 54 3 6" xfId="51561" xr:uid="{A63A5FDE-74B4-4548-BBC8-33C8A0723210}"/>
    <cellStyle name="Millares 54 4" xfId="3144" xr:uid="{117CC2BA-7E1E-4521-8359-1106269FB172}"/>
    <cellStyle name="Millares 54 4 2" xfId="11410" xr:uid="{F581A91F-6E48-422E-AD9A-D592374C5841}"/>
    <cellStyle name="Millares 54 4 2 2" xfId="32913" xr:uid="{28038600-4B5E-4F47-980B-2004508A0526}"/>
    <cellStyle name="Millares 54 4 3" xfId="18045" xr:uid="{0FEADB0C-2C22-481C-9554-C3E3BBFA050B}"/>
    <cellStyle name="Millares 54 4 3 2" xfId="39548" xr:uid="{14C51B86-46C1-44C3-A5CB-BEDD149D0969}"/>
    <cellStyle name="Millares 54 4 4" xfId="24650" xr:uid="{C125ECA8-44F1-40C1-872A-586DAA019482}"/>
    <cellStyle name="Millares 54 4 5" xfId="46153" xr:uid="{AF929608-0880-466A-B751-473CCBE0D500}"/>
    <cellStyle name="Millares 54 4 6" xfId="52757" xr:uid="{E9E1319F-3B27-4779-9A63-970BD3B34382}"/>
    <cellStyle name="Millares 54 5" xfId="5283" xr:uid="{8242E997-558D-404F-BC76-511B5877FCC5}"/>
    <cellStyle name="Millares 54 5 2" xfId="13549" xr:uid="{C97B6662-5BF8-4198-AF6D-52C330AE3AB5}"/>
    <cellStyle name="Millares 54 5 2 2" xfId="35052" xr:uid="{541E1AD3-7D0B-4925-9C25-FF71EC11D80F}"/>
    <cellStyle name="Millares 54 5 3" xfId="20184" xr:uid="{34B9AE89-4761-400B-A3A9-16ADACD5FB89}"/>
    <cellStyle name="Millares 54 5 3 2" xfId="41687" xr:uid="{4878F032-0BAF-440C-8F77-B607D68AB455}"/>
    <cellStyle name="Millares 54 5 4" xfId="26789" xr:uid="{26D70DE6-18CC-493B-9A13-F0450F4C94D5}"/>
    <cellStyle name="Millares 54 5 5" xfId="48292" xr:uid="{17FE7BE5-C363-4E22-B21E-3D117F623910}"/>
    <cellStyle name="Millares 54 5 6" xfId="54896" xr:uid="{F66FF574-E372-4C03-84B1-29AFA5116232}"/>
    <cellStyle name="Millares 54 6" xfId="6924" xr:uid="{E4688665-31A6-4B96-87A2-9C83AD7AFFF7}"/>
    <cellStyle name="Millares 54 6 2" xfId="28427" xr:uid="{D737D03F-C87E-4A05-B91A-F5ED6759D2D9}"/>
    <cellStyle name="Millares 54 7" xfId="8580" xr:uid="{B936464D-AC5D-4574-A5BE-1D44C3E3270A}"/>
    <cellStyle name="Millares 54 7 2" xfId="30083" xr:uid="{F56182A3-AA3C-49BC-98FF-DED2BC9BF348}"/>
    <cellStyle name="Millares 54 8" xfId="15216" xr:uid="{499ACD15-6EDD-4A05-9461-E43534279AF4}"/>
    <cellStyle name="Millares 54 8 2" xfId="36719" xr:uid="{D5606E90-7BCD-45A1-AD9F-F2483421E2C6}"/>
    <cellStyle name="Millares 54 9" xfId="21821" xr:uid="{659E3AE4-AD14-451C-8F1B-154C707C7114}"/>
    <cellStyle name="Millares 55" xfId="316" xr:uid="{7FEA04BF-5C4F-413D-A9AC-FF12DCF9F30B}"/>
    <cellStyle name="Millares 55 10" xfId="43327" xr:uid="{3D6ED61D-3475-466A-920E-CB4D952D0C55}"/>
    <cellStyle name="Millares 55 11" xfId="49931" xr:uid="{C87DC19C-DB95-4D5E-9CB4-A1265D519AE9}"/>
    <cellStyle name="Millares 55 2" xfId="1264" xr:uid="{D254BC0A-1F53-4FD7-A5EF-5CF5E9FA83D3}"/>
    <cellStyle name="Millares 55 2 2" xfId="4093" xr:uid="{AE34AC43-D07D-435F-8E6A-3E7146C80B98}"/>
    <cellStyle name="Millares 55 2 2 2" xfId="12359" xr:uid="{2FC385BE-0EDB-499D-8501-0A1AAC65A3E5}"/>
    <cellStyle name="Millares 55 2 2 2 2" xfId="33862" xr:uid="{5442B63D-6FCE-4B54-9DF2-D90E2446B27A}"/>
    <cellStyle name="Millares 55 2 2 3" xfId="18994" xr:uid="{078C4501-F4B7-4542-A5E1-9B5AA2C44482}"/>
    <cellStyle name="Millares 55 2 2 3 2" xfId="40497" xr:uid="{A69F28BD-D025-44D7-8E6E-8B542C106D89}"/>
    <cellStyle name="Millares 55 2 2 4" xfId="25599" xr:uid="{835632B3-5C97-4D34-8423-BE86C2FF4E74}"/>
    <cellStyle name="Millares 55 2 2 5" xfId="47102" xr:uid="{7BF02974-A96E-4308-A5C0-7AD5B8582055}"/>
    <cellStyle name="Millares 55 2 2 6" xfId="53706" xr:uid="{C141052B-E6AC-424F-8081-29E332B954FD}"/>
    <cellStyle name="Millares 55 2 3" xfId="6232" xr:uid="{151C1F52-51C5-410B-A344-C8F2932743A0}"/>
    <cellStyle name="Millares 55 2 3 2" xfId="14498" xr:uid="{144E5358-01D3-469F-B193-DF9C9939E0BE}"/>
    <cellStyle name="Millares 55 2 3 2 2" xfId="36001" xr:uid="{831BC949-49B6-48A8-B497-A33355D8B71D}"/>
    <cellStyle name="Millares 55 2 3 3" xfId="21133" xr:uid="{FFC11A17-0F7C-424E-9684-50EAB249FC8F}"/>
    <cellStyle name="Millares 55 2 3 3 2" xfId="42636" xr:uid="{9DE56681-4FC5-4234-BAFA-C5B80CE459F2}"/>
    <cellStyle name="Millares 55 2 3 4" xfId="27738" xr:uid="{3E297645-190C-40CB-8E71-A269EB392F62}"/>
    <cellStyle name="Millares 55 2 3 5" xfId="49241" xr:uid="{D7F822A7-A2AB-4EC8-BB63-A3112D91E2AF}"/>
    <cellStyle name="Millares 55 2 3 6" xfId="55845" xr:uid="{2BD35CC4-0147-4F09-830D-6FD5B5BD89F9}"/>
    <cellStyle name="Millares 55 2 4" xfId="7873" xr:uid="{AD63D5FA-1DDA-40ED-BF90-ADBFE7CDE387}"/>
    <cellStyle name="Millares 55 2 4 2" xfId="29376" xr:uid="{5C5D6F05-48DC-437D-8CDC-EDF54ED7DFE9}"/>
    <cellStyle name="Millares 55 2 5" xfId="9530" xr:uid="{347F461B-2B10-461B-993D-ED5A05429807}"/>
    <cellStyle name="Millares 55 2 5 2" xfId="31033" xr:uid="{3C1855AA-5BB3-43C2-B358-B8AEA4339161}"/>
    <cellStyle name="Millares 55 2 6" xfId="16165" xr:uid="{BCA718C9-6113-4979-A9A1-F7D7D66EA72F}"/>
    <cellStyle name="Millares 55 2 6 2" xfId="37668" xr:uid="{D3C25874-DFD7-4259-8400-6BED8B07970F}"/>
    <cellStyle name="Millares 55 2 7" xfId="22770" xr:uid="{08A8E99D-3610-4584-9918-8B3BADDF2050}"/>
    <cellStyle name="Millares 55 2 8" xfId="44273" xr:uid="{40C1A95F-3B77-448A-911A-41B604A97554}"/>
    <cellStyle name="Millares 55 2 9" xfId="50877" xr:uid="{6A2A3025-5103-42A3-B9B0-7F66B9EA37A7}"/>
    <cellStyle name="Millares 55 3" xfId="1951" xr:uid="{9C529F13-AFF2-4EBE-B965-D04252D57906}"/>
    <cellStyle name="Millares 55 3 2" xfId="10217" xr:uid="{EC8C2D13-6B87-4227-A851-CC0D849E08D6}"/>
    <cellStyle name="Millares 55 3 2 2" xfId="31720" xr:uid="{E7493A8F-BE4E-4F8F-99F8-13C3EFB45961}"/>
    <cellStyle name="Millares 55 3 3" xfId="16852" xr:uid="{115FD7EC-F14F-4D0D-9F2F-C455FDB68498}"/>
    <cellStyle name="Millares 55 3 3 2" xfId="38355" xr:uid="{FA08C1CA-D3D3-473F-873B-F5B9148B49E5}"/>
    <cellStyle name="Millares 55 3 4" xfId="23457" xr:uid="{7BE06CE6-2904-4ACD-B743-F37D2A5E09CF}"/>
    <cellStyle name="Millares 55 3 5" xfId="44960" xr:uid="{EF947DD2-126E-4D6D-9F2B-D2E3B7AECD88}"/>
    <cellStyle name="Millares 55 3 6" xfId="51564" xr:uid="{D985BC41-1DD1-4E30-ABF4-CBF4D53F749C}"/>
    <cellStyle name="Millares 55 4" xfId="3147" xr:uid="{15AC2EE8-434A-47C3-B141-5D2023EE599C}"/>
    <cellStyle name="Millares 55 4 2" xfId="11413" xr:uid="{3F3E4A31-74F3-48C2-A334-2AE857451095}"/>
    <cellStyle name="Millares 55 4 2 2" xfId="32916" xr:uid="{E6996969-CBCE-4B92-8A7A-ED52CE952A8E}"/>
    <cellStyle name="Millares 55 4 3" xfId="18048" xr:uid="{2E2DD883-4AE8-4A9B-9D83-6DFD477F9F7E}"/>
    <cellStyle name="Millares 55 4 3 2" xfId="39551" xr:uid="{232569A4-BFFF-41ED-A9BD-2C06986C1F49}"/>
    <cellStyle name="Millares 55 4 4" xfId="24653" xr:uid="{EF4092D2-5161-44C3-8F78-ECF1AAF14831}"/>
    <cellStyle name="Millares 55 4 5" xfId="46156" xr:uid="{69790F29-3791-4B35-884B-77C9654C1F44}"/>
    <cellStyle name="Millares 55 4 6" xfId="52760" xr:uid="{52FEA236-A35C-4666-AD31-CFF28D28B6B2}"/>
    <cellStyle name="Millares 55 5" xfId="5286" xr:uid="{C545A6D8-D8F7-4138-92C4-720C82486D66}"/>
    <cellStyle name="Millares 55 5 2" xfId="13552" xr:uid="{B19B05AB-0F0D-4EA7-8A7B-FAA3215FA21A}"/>
    <cellStyle name="Millares 55 5 2 2" xfId="35055" xr:uid="{B7F71213-086B-4CB5-A702-38312E493A0F}"/>
    <cellStyle name="Millares 55 5 3" xfId="20187" xr:uid="{D698F278-DFD0-44F1-884D-DFD9F873639E}"/>
    <cellStyle name="Millares 55 5 3 2" xfId="41690" xr:uid="{7BAF3D78-4C3D-4E29-AA8D-4D062251F1F1}"/>
    <cellStyle name="Millares 55 5 4" xfId="26792" xr:uid="{AD5059CC-4DDB-4BF6-90C5-1FC79FB6CDC9}"/>
    <cellStyle name="Millares 55 5 5" xfId="48295" xr:uid="{50C39887-701F-422A-8587-6062DCDD1700}"/>
    <cellStyle name="Millares 55 5 6" xfId="54899" xr:uid="{65087954-DE24-4C66-B026-53B48E21BAD8}"/>
    <cellStyle name="Millares 55 6" xfId="6927" xr:uid="{5D2EB735-AEE2-4D86-A26C-4AE331ED0A79}"/>
    <cellStyle name="Millares 55 6 2" xfId="28430" xr:uid="{52D797BD-4D26-4D0A-BE9D-70A354FE0120}"/>
    <cellStyle name="Millares 55 7" xfId="8583" xr:uid="{2DEF7F26-AD7B-4FFC-994D-274EE4C0F3CA}"/>
    <cellStyle name="Millares 55 7 2" xfId="30086" xr:uid="{AC580DFC-690D-4132-A389-A14C3761FF99}"/>
    <cellStyle name="Millares 55 8" xfId="15219" xr:uid="{20CD09E0-775B-4855-AAAB-5AF4DE97DE99}"/>
    <cellStyle name="Millares 55 8 2" xfId="36722" xr:uid="{67ED3543-1681-4FFD-B0ED-4AD185F55E43}"/>
    <cellStyle name="Millares 55 9" xfId="21824" xr:uid="{1E89F6F8-ACA8-4207-B687-27BC609E7739}"/>
    <cellStyle name="Millares 56" xfId="318" xr:uid="{C045CE72-9C70-4463-89AF-E9C07BFD96A4}"/>
    <cellStyle name="Millares 56 10" xfId="43329" xr:uid="{755B0451-BA20-4307-9F82-5281EAA92D5B}"/>
    <cellStyle name="Millares 56 11" xfId="49933" xr:uid="{BDAD0507-5372-460A-93BD-E8D30F1EA5D8}"/>
    <cellStyle name="Millares 56 2" xfId="1266" xr:uid="{649D1520-F47D-4F0E-AF30-9AA017057A3F}"/>
    <cellStyle name="Millares 56 2 2" xfId="4095" xr:uid="{5BDAACF1-019E-4AE5-B3DD-E4B57CD3C86D}"/>
    <cellStyle name="Millares 56 2 2 2" xfId="12361" xr:uid="{7271A926-E968-40AA-9C05-F7DC56223CF0}"/>
    <cellStyle name="Millares 56 2 2 2 2" xfId="33864" xr:uid="{E3D1ED88-5EF3-4F4A-B7C5-FC1E20EDAFF3}"/>
    <cellStyle name="Millares 56 2 2 3" xfId="18996" xr:uid="{11F9D2CB-57DA-4A24-B36F-9F4C382907A9}"/>
    <cellStyle name="Millares 56 2 2 3 2" xfId="40499" xr:uid="{D6D0D1C6-C741-477C-89DD-595759D63787}"/>
    <cellStyle name="Millares 56 2 2 4" xfId="25601" xr:uid="{3C9690AA-06B8-4E33-A11B-26948767BB41}"/>
    <cellStyle name="Millares 56 2 2 5" xfId="47104" xr:uid="{CB04F256-AD58-44F4-90F3-1D3CBA7F959B}"/>
    <cellStyle name="Millares 56 2 2 6" xfId="53708" xr:uid="{536376C9-4338-476B-B652-435C80ED859F}"/>
    <cellStyle name="Millares 56 2 3" xfId="6234" xr:uid="{7E4D09DB-FE6B-4698-B6A2-61128B2FEA93}"/>
    <cellStyle name="Millares 56 2 3 2" xfId="14500" xr:uid="{D5A86F07-8194-49A5-B6F9-40409474C8E2}"/>
    <cellStyle name="Millares 56 2 3 2 2" xfId="36003" xr:uid="{7855A55A-D633-4127-9461-93A5B40D19D3}"/>
    <cellStyle name="Millares 56 2 3 3" xfId="21135" xr:uid="{B298EA1D-5BC4-413F-8A8C-7F6FA710763D}"/>
    <cellStyle name="Millares 56 2 3 3 2" xfId="42638" xr:uid="{6B7BA060-A1F7-4558-AE0C-971A5711C528}"/>
    <cellStyle name="Millares 56 2 3 4" xfId="27740" xr:uid="{5250CDCE-D099-457A-A1E5-0ABB361CAA8C}"/>
    <cellStyle name="Millares 56 2 3 5" xfId="49243" xr:uid="{39E05AF9-9B94-46A5-880F-83AFC751A43D}"/>
    <cellStyle name="Millares 56 2 3 6" xfId="55847" xr:uid="{E0A7CC69-1A88-4B4A-BD35-F54100F258FB}"/>
    <cellStyle name="Millares 56 2 4" xfId="7875" xr:uid="{2A94EF47-1D6E-4FC7-9A44-F849D448D3E1}"/>
    <cellStyle name="Millares 56 2 4 2" xfId="29378" xr:uid="{061D7307-5823-4098-806D-80AEAA4B2B79}"/>
    <cellStyle name="Millares 56 2 5" xfId="9532" xr:uid="{0CFAD015-01D2-47FC-B89A-1BBE9924E86B}"/>
    <cellStyle name="Millares 56 2 5 2" xfId="31035" xr:uid="{D668158E-3A15-4239-A834-BA129B0EB65C}"/>
    <cellStyle name="Millares 56 2 6" xfId="16167" xr:uid="{83665215-C347-4BF5-B6A6-73DBA207A170}"/>
    <cellStyle name="Millares 56 2 6 2" xfId="37670" xr:uid="{06C19D7F-E94E-4BFC-B076-C4A7C143A8DB}"/>
    <cellStyle name="Millares 56 2 7" xfId="22772" xr:uid="{F12B1D1C-0417-4892-91B3-85FAEA9AB271}"/>
    <cellStyle name="Millares 56 2 8" xfId="44275" xr:uid="{4DAB5680-1F76-4143-8058-5919F6BE5144}"/>
    <cellStyle name="Millares 56 2 9" xfId="50879" xr:uid="{6BC1BA60-FD96-453C-9522-B36DFD17EEAE}"/>
    <cellStyle name="Millares 56 3" xfId="1953" xr:uid="{6488BE47-B8F6-4054-8A08-C424E9649BA2}"/>
    <cellStyle name="Millares 56 3 2" xfId="10219" xr:uid="{7E7B64CC-3D41-4D68-8E75-7AFDD47E061C}"/>
    <cellStyle name="Millares 56 3 2 2" xfId="31722" xr:uid="{5E6E852B-5BC2-4FC3-B1D0-8E947176409C}"/>
    <cellStyle name="Millares 56 3 3" xfId="16854" xr:uid="{A0FBCF14-C3C6-4500-A6F9-17367388DB2D}"/>
    <cellStyle name="Millares 56 3 3 2" xfId="38357" xr:uid="{AF14F862-90A1-42E4-8363-48298A00F39A}"/>
    <cellStyle name="Millares 56 3 4" xfId="23459" xr:uid="{6168C73E-FD9B-41D5-B196-0F4054785FE2}"/>
    <cellStyle name="Millares 56 3 5" xfId="44962" xr:uid="{B98B6202-7688-4D63-9893-E1EEB342DF46}"/>
    <cellStyle name="Millares 56 3 6" xfId="51566" xr:uid="{5480A8ED-B78B-4D7A-9D4E-9EF80E2E1852}"/>
    <cellStyle name="Millares 56 4" xfId="3149" xr:uid="{67464CD7-4E27-4559-B92C-76FBA3E78608}"/>
    <cellStyle name="Millares 56 4 2" xfId="11415" xr:uid="{DF191B11-C48A-4777-9905-1D19BF9170D4}"/>
    <cellStyle name="Millares 56 4 2 2" xfId="32918" xr:uid="{5435857D-4831-4D35-9428-036E2D92288F}"/>
    <cellStyle name="Millares 56 4 3" xfId="18050" xr:uid="{45F061D3-CAD2-44FD-91A2-ED0898BB2AA6}"/>
    <cellStyle name="Millares 56 4 3 2" xfId="39553" xr:uid="{04DD5B9E-244B-4C7F-8590-FFAA37323895}"/>
    <cellStyle name="Millares 56 4 4" xfId="24655" xr:uid="{8BFEAC3A-28AA-40D5-A1CF-A1264C053DCC}"/>
    <cellStyle name="Millares 56 4 5" xfId="46158" xr:uid="{491EF20E-8E89-40DF-B93C-E2DD55E7DE5E}"/>
    <cellStyle name="Millares 56 4 6" xfId="52762" xr:uid="{CDF61B08-C3C1-42D2-804B-A6A57ACFF389}"/>
    <cellStyle name="Millares 56 5" xfId="5288" xr:uid="{F6A750EF-FA54-429D-B619-D6E1D948AA80}"/>
    <cellStyle name="Millares 56 5 2" xfId="13554" xr:uid="{149154BB-9464-4E18-AA7D-DD6E4F571353}"/>
    <cellStyle name="Millares 56 5 2 2" xfId="35057" xr:uid="{B22E2D13-A43E-48F9-A600-2DDB32D41316}"/>
    <cellStyle name="Millares 56 5 3" xfId="20189" xr:uid="{874E38D8-D763-4C69-8B93-6C04AAA0072F}"/>
    <cellStyle name="Millares 56 5 3 2" xfId="41692" xr:uid="{EDE42935-DE8D-4CCD-86D8-487C2101C427}"/>
    <cellStyle name="Millares 56 5 4" xfId="26794" xr:uid="{98668930-DA22-488A-8743-1D65CDEE1439}"/>
    <cellStyle name="Millares 56 5 5" xfId="48297" xr:uid="{FA9898B2-ED38-4CF2-B822-E3CE98141195}"/>
    <cellStyle name="Millares 56 5 6" xfId="54901" xr:uid="{BFC06ECA-BD6E-47F5-8E29-55F1A444E575}"/>
    <cellStyle name="Millares 56 6" xfId="6929" xr:uid="{AB5EC720-C1DA-41C2-902A-6F0D79865E4F}"/>
    <cellStyle name="Millares 56 6 2" xfId="28432" xr:uid="{8665EAB2-E48B-4006-A3C4-4B86F174CBF9}"/>
    <cellStyle name="Millares 56 7" xfId="8585" xr:uid="{12AA50BF-6210-4DAC-9EAB-5AB0CFE29F46}"/>
    <cellStyle name="Millares 56 7 2" xfId="30088" xr:uid="{0E82DCE3-9641-4EF2-8B94-2EA2927EF99E}"/>
    <cellStyle name="Millares 56 8" xfId="15221" xr:uid="{34274282-F872-4588-AD75-35E2802081A6}"/>
    <cellStyle name="Millares 56 8 2" xfId="36724" xr:uid="{91DF519A-9A95-4729-8E15-3A8F25B03F49}"/>
    <cellStyle name="Millares 56 9" xfId="21826" xr:uid="{7A2B378C-BCBC-47E9-AF3E-0BF1167ED03B}"/>
    <cellStyle name="Millares 57" xfId="317" xr:uid="{C5AAC425-0871-4982-AA04-6DB961AD6E20}"/>
    <cellStyle name="Millares 57 10" xfId="43328" xr:uid="{71137280-650B-4797-ABA5-E4BF347A80B4}"/>
    <cellStyle name="Millares 57 11" xfId="49932" xr:uid="{465D0EBD-7A96-46A3-B4BE-ECB5B39A34F0}"/>
    <cellStyle name="Millares 57 2" xfId="1265" xr:uid="{AE315DFB-F42F-4C29-8435-272FE63738CF}"/>
    <cellStyle name="Millares 57 2 2" xfId="4094" xr:uid="{0C6748AB-B704-45D0-8BB8-5EA9033613A2}"/>
    <cellStyle name="Millares 57 2 2 2" xfId="12360" xr:uid="{47436D1D-3A10-4C2B-B892-60B86CD02B2C}"/>
    <cellStyle name="Millares 57 2 2 2 2" xfId="33863" xr:uid="{0AD7F19A-CCD8-41D9-857D-A00F74D95542}"/>
    <cellStyle name="Millares 57 2 2 3" xfId="18995" xr:uid="{59E033C6-A585-4EDF-9820-CB7D94E9CAB5}"/>
    <cellStyle name="Millares 57 2 2 3 2" xfId="40498" xr:uid="{2967F787-573C-4EFF-B6A4-6174E0DF31A2}"/>
    <cellStyle name="Millares 57 2 2 4" xfId="25600" xr:uid="{568DF9DC-60C4-4080-99CA-2DBE854C8F48}"/>
    <cellStyle name="Millares 57 2 2 5" xfId="47103" xr:uid="{591D3D2A-A448-402A-90E7-C8A8456D0D38}"/>
    <cellStyle name="Millares 57 2 2 6" xfId="53707" xr:uid="{8BFB4AE1-D065-48EF-9EC5-8A3AF26D45B5}"/>
    <cellStyle name="Millares 57 2 3" xfId="6233" xr:uid="{3D9AE393-9CE3-442A-A77B-7E2DB5F28F00}"/>
    <cellStyle name="Millares 57 2 3 2" xfId="14499" xr:uid="{2B7441A6-A3FD-4086-937B-EDA8E1203FBB}"/>
    <cellStyle name="Millares 57 2 3 2 2" xfId="36002" xr:uid="{57289A47-B2E7-4D81-B641-1A65CFE137C7}"/>
    <cellStyle name="Millares 57 2 3 3" xfId="21134" xr:uid="{EF531944-5914-4105-B487-169709EA1C89}"/>
    <cellStyle name="Millares 57 2 3 3 2" xfId="42637" xr:uid="{B053A485-168B-4299-B08B-2DB051800110}"/>
    <cellStyle name="Millares 57 2 3 4" xfId="27739" xr:uid="{6F72EE5F-C632-475E-8F65-497CC835375B}"/>
    <cellStyle name="Millares 57 2 3 5" xfId="49242" xr:uid="{852A6C29-F9B7-4037-96CA-6F7EFDA8191B}"/>
    <cellStyle name="Millares 57 2 3 6" xfId="55846" xr:uid="{2690FDF8-A296-43F3-B8D1-E8CBE061C250}"/>
    <cellStyle name="Millares 57 2 4" xfId="7874" xr:uid="{09FD0227-D2F7-4816-B242-6D6817C6E85F}"/>
    <cellStyle name="Millares 57 2 4 2" xfId="29377" xr:uid="{9AD9EDCA-54ED-4AE1-950B-608CC884559F}"/>
    <cellStyle name="Millares 57 2 5" xfId="9531" xr:uid="{469AA170-4563-4560-806B-145E68B7A351}"/>
    <cellStyle name="Millares 57 2 5 2" xfId="31034" xr:uid="{88E6D27C-005D-42DB-9F1A-B44062B0F43C}"/>
    <cellStyle name="Millares 57 2 6" xfId="16166" xr:uid="{7405CB19-F015-49DC-8D5E-86DE5586783E}"/>
    <cellStyle name="Millares 57 2 6 2" xfId="37669" xr:uid="{2572EC1F-8E02-4462-BF6B-29C414FA066A}"/>
    <cellStyle name="Millares 57 2 7" xfId="22771" xr:uid="{938A7583-91C6-49FA-824D-F0CBD48BEDD8}"/>
    <cellStyle name="Millares 57 2 8" xfId="44274" xr:uid="{6F4245F0-BC0C-4A28-8BE1-6B35D544B24C}"/>
    <cellStyle name="Millares 57 2 9" xfId="50878" xr:uid="{F464B140-9DF3-456D-8F92-75B4BFFC0752}"/>
    <cellStyle name="Millares 57 3" xfId="1952" xr:uid="{E67311FA-8368-4E42-9726-FB55ACA9BF3C}"/>
    <cellStyle name="Millares 57 3 2" xfId="10218" xr:uid="{98F07C7C-BB04-45B9-A101-2D252FE26111}"/>
    <cellStyle name="Millares 57 3 2 2" xfId="31721" xr:uid="{07A83473-2F72-4B6E-AFE9-459081695ADF}"/>
    <cellStyle name="Millares 57 3 3" xfId="16853" xr:uid="{BD1A02AB-B3DE-4C82-A8E0-E296BC9D2C7D}"/>
    <cellStyle name="Millares 57 3 3 2" xfId="38356" xr:uid="{E7186B6D-0047-47D0-B0B8-B089D5F9FDD5}"/>
    <cellStyle name="Millares 57 3 4" xfId="23458" xr:uid="{91B4B12D-4D9A-4798-A93D-DCF592B88C30}"/>
    <cellStyle name="Millares 57 3 5" xfId="44961" xr:uid="{23A78D34-6A56-42E0-89D7-595871D07D6C}"/>
    <cellStyle name="Millares 57 3 6" xfId="51565" xr:uid="{95FE6D69-37CA-49E7-A1C7-330B857C57F7}"/>
    <cellStyle name="Millares 57 4" xfId="3148" xr:uid="{C2ED4DCA-1315-477A-B4C2-177E9628A97F}"/>
    <cellStyle name="Millares 57 4 2" xfId="11414" xr:uid="{BF49318A-319D-4291-A84E-7B1BE2AAD4FA}"/>
    <cellStyle name="Millares 57 4 2 2" xfId="32917" xr:uid="{5D1A5874-6767-4CF7-912C-8BB86996777A}"/>
    <cellStyle name="Millares 57 4 3" xfId="18049" xr:uid="{902CAC69-4AAE-4733-A86A-4E42477E3E6A}"/>
    <cellStyle name="Millares 57 4 3 2" xfId="39552" xr:uid="{D9C1E1DF-CB0C-4141-AD4C-4958881F0C7F}"/>
    <cellStyle name="Millares 57 4 4" xfId="24654" xr:uid="{36831504-2E8F-4EEA-935C-1E29AC02A82A}"/>
    <cellStyle name="Millares 57 4 5" xfId="46157" xr:uid="{302F4857-AE0F-42B9-8B52-C4F8B74AD3A8}"/>
    <cellStyle name="Millares 57 4 6" xfId="52761" xr:uid="{56971A3B-BB8D-4E0B-BC28-FBB583E4636A}"/>
    <cellStyle name="Millares 57 5" xfId="5287" xr:uid="{727A0859-1B97-4FDC-A02F-F7C0AA35B5D5}"/>
    <cellStyle name="Millares 57 5 2" xfId="13553" xr:uid="{4CBD71F5-49B6-4521-80BF-B195A9DDB76B}"/>
    <cellStyle name="Millares 57 5 2 2" xfId="35056" xr:uid="{218D2D1F-D96D-4489-B1A0-377183FFD227}"/>
    <cellStyle name="Millares 57 5 3" xfId="20188" xr:uid="{DD106BE0-69BD-4719-B053-7251290CDCC1}"/>
    <cellStyle name="Millares 57 5 3 2" xfId="41691" xr:uid="{CD01665C-97EE-4C68-93C5-B3A12C8775F4}"/>
    <cellStyle name="Millares 57 5 4" xfId="26793" xr:uid="{B87B456F-FCC2-40BC-83C6-963CAF4E8BFC}"/>
    <cellStyle name="Millares 57 5 5" xfId="48296" xr:uid="{0C5A2690-0E8D-4CE5-98B3-5E27F39B07C4}"/>
    <cellStyle name="Millares 57 5 6" xfId="54900" xr:uid="{4A6DD37B-4EF4-48F8-8AAC-B48836625233}"/>
    <cellStyle name="Millares 57 6" xfId="6928" xr:uid="{E25F4BCC-303E-4006-BA1C-E676F214168B}"/>
    <cellStyle name="Millares 57 6 2" xfId="28431" xr:uid="{54D753DC-A96A-49E8-A193-03E6E0C2A931}"/>
    <cellStyle name="Millares 57 7" xfId="8584" xr:uid="{7A97D937-B8B3-41B6-BB86-6EF541097205}"/>
    <cellStyle name="Millares 57 7 2" xfId="30087" xr:uid="{D0FAC158-4754-417C-AF79-A758B9F69E9B}"/>
    <cellStyle name="Millares 57 8" xfId="15220" xr:uid="{E13CE5C8-C00C-44E8-A816-C93DD560A7D6}"/>
    <cellStyle name="Millares 57 8 2" xfId="36723" xr:uid="{769E1055-8FAA-474A-A389-F162AC6E00A8}"/>
    <cellStyle name="Millares 57 9" xfId="21825" xr:uid="{7D14EF1E-0067-4253-BEA3-8050EEB9F48D}"/>
    <cellStyle name="Millares 58" xfId="578" xr:uid="{B1D85308-DF84-47CD-85CF-7CF51050F94D}"/>
    <cellStyle name="Millares 58 10" xfId="43589" xr:uid="{BFD7412A-82F8-446D-A058-201CA441A6D3}"/>
    <cellStyle name="Millares 58 11" xfId="50193" xr:uid="{7FD55A3C-FABD-45D8-BA0F-704D3D49CC08}"/>
    <cellStyle name="Millares 58 2" xfId="1526" xr:uid="{4502FECB-E121-4A17-9639-2667379577A5}"/>
    <cellStyle name="Millares 58 2 2" xfId="4355" xr:uid="{1F7A03CA-2E30-405E-A436-AB32091FE20E}"/>
    <cellStyle name="Millares 58 2 2 2" xfId="12621" xr:uid="{36B58996-1EF0-411F-89F3-F39F1F315965}"/>
    <cellStyle name="Millares 58 2 2 2 2" xfId="34124" xr:uid="{E6AF4281-5325-43F7-846C-9E8551755722}"/>
    <cellStyle name="Millares 58 2 2 3" xfId="19256" xr:uid="{18071E58-ED84-4960-AEEC-58FE34533839}"/>
    <cellStyle name="Millares 58 2 2 3 2" xfId="40759" xr:uid="{D1E6399E-AC4A-4195-AEFF-6093104550DC}"/>
    <cellStyle name="Millares 58 2 2 4" xfId="25861" xr:uid="{DB362C55-8422-4F59-9B1C-0B70227401D6}"/>
    <cellStyle name="Millares 58 2 2 5" xfId="47364" xr:uid="{06B84E2E-53E3-4C64-9546-FEE65D963DC4}"/>
    <cellStyle name="Millares 58 2 2 6" xfId="53968" xr:uid="{44CEE4D9-346D-408C-BD9B-50E29E7AF015}"/>
    <cellStyle name="Millares 58 2 3" xfId="6494" xr:uid="{B4F6FA4E-D3A1-46CA-A618-2F9195DFB91D}"/>
    <cellStyle name="Millares 58 2 3 2" xfId="14760" xr:uid="{48FB398E-1E26-4D2A-AC5F-EC748D473DBF}"/>
    <cellStyle name="Millares 58 2 3 2 2" xfId="36263" xr:uid="{0C420E01-5FC2-450F-8E96-EAD1B24FA4D8}"/>
    <cellStyle name="Millares 58 2 3 3" xfId="21395" xr:uid="{EB304B93-3A4A-44EA-B119-06E079E6BDC3}"/>
    <cellStyle name="Millares 58 2 3 3 2" xfId="42898" xr:uid="{642C3627-F93B-4B63-AC74-3B41FCE92FD1}"/>
    <cellStyle name="Millares 58 2 3 4" xfId="28000" xr:uid="{80D43AC0-B989-42BA-A774-3561312C56FF}"/>
    <cellStyle name="Millares 58 2 3 5" xfId="49503" xr:uid="{577BD72D-7A30-40A9-B87E-04B407AAD5B4}"/>
    <cellStyle name="Millares 58 2 3 6" xfId="56107" xr:uid="{BCF9D200-2CA5-4A52-BC11-032AE20BD600}"/>
    <cellStyle name="Millares 58 2 4" xfId="8135" xr:uid="{D3497A34-5440-4F8A-A95A-1B1B539F130A}"/>
    <cellStyle name="Millares 58 2 4 2" xfId="29638" xr:uid="{487FDBB7-7ADB-42F0-9154-50F336A20C1F}"/>
    <cellStyle name="Millares 58 2 5" xfId="9792" xr:uid="{4BE88247-3B28-4FDC-ABC6-D1B4FAE1E25C}"/>
    <cellStyle name="Millares 58 2 5 2" xfId="31295" xr:uid="{7FCB4A2F-E71B-46E8-B088-64F28F58ADBF}"/>
    <cellStyle name="Millares 58 2 6" xfId="16427" xr:uid="{11F68FB1-D3F3-4EF1-A2E6-8E7495371922}"/>
    <cellStyle name="Millares 58 2 6 2" xfId="37930" xr:uid="{5F44F509-5DFF-488B-8E21-23E52B450336}"/>
    <cellStyle name="Millares 58 2 7" xfId="23032" xr:uid="{001F6FD3-EB7C-4FC8-BC21-7B8EF373F4FF}"/>
    <cellStyle name="Millares 58 2 8" xfId="44535" xr:uid="{82ECE371-6364-418D-99A5-1FF4B882713C}"/>
    <cellStyle name="Millares 58 2 9" xfId="51139" xr:uid="{CE1EA195-C74C-4B77-A3BD-99E1E1670304}"/>
    <cellStyle name="Millares 58 3" xfId="2213" xr:uid="{4B3F616B-3AE7-4CD2-8CBB-E7192D75228C}"/>
    <cellStyle name="Millares 58 3 2" xfId="10479" xr:uid="{8EEDE8D7-27D2-444A-B828-406CF3EF121F}"/>
    <cellStyle name="Millares 58 3 2 2" xfId="31982" xr:uid="{79045DC0-EE85-4C1D-B12B-B3AB8947C329}"/>
    <cellStyle name="Millares 58 3 3" xfId="17114" xr:uid="{ED9FEA97-5BF2-4FBA-9B7B-43CC531929D2}"/>
    <cellStyle name="Millares 58 3 3 2" xfId="38617" xr:uid="{27BFBE4A-BE5F-4FF4-B459-71F3A11488AC}"/>
    <cellStyle name="Millares 58 3 4" xfId="23719" xr:uid="{4465EB07-69C8-42B4-9E25-C9E593787029}"/>
    <cellStyle name="Millares 58 3 5" xfId="45222" xr:uid="{51603289-03E7-4F81-9929-7E183CC27840}"/>
    <cellStyle name="Millares 58 3 6" xfId="51826" xr:uid="{E5D6B201-F9D5-4820-9E94-834E1EDC1599}"/>
    <cellStyle name="Millares 58 4" xfId="3409" xr:uid="{0AE5CE7B-B5B6-4E60-9A35-4B8E2501B122}"/>
    <cellStyle name="Millares 58 4 2" xfId="11675" xr:uid="{0E75689F-51FC-4626-AEC8-BDCC3243D51E}"/>
    <cellStyle name="Millares 58 4 2 2" xfId="33178" xr:uid="{F3D47F89-65A4-4374-98AA-AFE46BA79CC6}"/>
    <cellStyle name="Millares 58 4 3" xfId="18310" xr:uid="{CDCB4707-0361-412E-897C-E57F3E900031}"/>
    <cellStyle name="Millares 58 4 3 2" xfId="39813" xr:uid="{D0AC14EE-276B-46AA-848F-C21D6C6D07F9}"/>
    <cellStyle name="Millares 58 4 4" xfId="24915" xr:uid="{28C98A85-9DD6-4DB1-9185-50C831C4FCFA}"/>
    <cellStyle name="Millares 58 4 5" xfId="46418" xr:uid="{79372D69-99E8-4B0A-A920-698D129669A6}"/>
    <cellStyle name="Millares 58 4 6" xfId="53022" xr:uid="{CE92CC37-8C99-402F-8525-CE3651426E41}"/>
    <cellStyle name="Millares 58 5" xfId="5548" xr:uid="{7F565D10-8446-4F54-99E4-FDFACCF57564}"/>
    <cellStyle name="Millares 58 5 2" xfId="13814" xr:uid="{C0E8A513-2D0F-4FA7-AD76-91DF282DE2FF}"/>
    <cellStyle name="Millares 58 5 2 2" xfId="35317" xr:uid="{DDCF79D9-85B9-4550-A16D-919FD5E17C78}"/>
    <cellStyle name="Millares 58 5 3" xfId="20449" xr:uid="{1A711650-3F92-4645-A20A-9E27E2110740}"/>
    <cellStyle name="Millares 58 5 3 2" xfId="41952" xr:uid="{65FF93FF-3EF4-4701-9113-F37441D432D7}"/>
    <cellStyle name="Millares 58 5 4" xfId="27054" xr:uid="{2F2C8B94-9006-4538-9044-6C1D3AE48CA4}"/>
    <cellStyle name="Millares 58 5 5" xfId="48557" xr:uid="{A6AED948-C1BA-428F-ADDA-C271642C88BC}"/>
    <cellStyle name="Millares 58 5 6" xfId="55161" xr:uid="{D911B890-F9D2-47C7-987B-1F1332DE89F6}"/>
    <cellStyle name="Millares 58 6" xfId="7189" xr:uid="{255834E9-3763-48A6-920E-842AE898814A}"/>
    <cellStyle name="Millares 58 6 2" xfId="28692" xr:uid="{0DFEBC71-950F-4B1B-B9DC-830C7F1D2DD6}"/>
    <cellStyle name="Millares 58 7" xfId="8845" xr:uid="{5A348650-0968-49E1-A5A1-D116D9C813CC}"/>
    <cellStyle name="Millares 58 7 2" xfId="30348" xr:uid="{EC8FA24E-7863-4C19-883D-F2BF22EFC130}"/>
    <cellStyle name="Millares 58 8" xfId="15481" xr:uid="{BE55784C-EF5E-4007-8C1B-4ABA20370E3B}"/>
    <cellStyle name="Millares 58 8 2" xfId="36984" xr:uid="{F53BB2B8-F346-4C88-B6A5-001E2C33023E}"/>
    <cellStyle name="Millares 58 9" xfId="22086" xr:uid="{B2C61AC6-1BF3-4046-893E-67C90BD65665}"/>
    <cellStyle name="Millares 59" xfId="594" xr:uid="{FD9BC8A6-C448-45E1-A8CB-A8552479BA43}"/>
    <cellStyle name="Millares 59 10" xfId="43605" xr:uid="{6465AE78-3DA9-4AE4-8A9C-6753658B96A4}"/>
    <cellStyle name="Millares 59 11" xfId="50209" xr:uid="{5E4B2DB9-6D45-4DC1-B8FC-D351745B887D}"/>
    <cellStyle name="Millares 59 2" xfId="1542" xr:uid="{D49AAA60-DD80-4F04-9B20-67080E5E893D}"/>
    <cellStyle name="Millares 59 2 2" xfId="4371" xr:uid="{15DEFE4F-3F95-4F51-83E4-F41B424C8A33}"/>
    <cellStyle name="Millares 59 2 2 2" xfId="12637" xr:uid="{2A2C500B-E45A-41DC-8EAA-7D4E9A210CDC}"/>
    <cellStyle name="Millares 59 2 2 2 2" xfId="34140" xr:uid="{3C17AAE1-98AB-4B34-B6E6-97E9120CAADA}"/>
    <cellStyle name="Millares 59 2 2 3" xfId="19272" xr:uid="{1D9E5269-3030-4A22-91E1-2B77C8D21ECA}"/>
    <cellStyle name="Millares 59 2 2 3 2" xfId="40775" xr:uid="{EC0EAF30-CB00-4B4C-B965-BD7D189B4631}"/>
    <cellStyle name="Millares 59 2 2 4" xfId="25877" xr:uid="{8E2E8DB2-A1F3-4934-92E0-782E9043DBC3}"/>
    <cellStyle name="Millares 59 2 2 5" xfId="47380" xr:uid="{74173E9C-888D-4E36-94DC-4073D3F83550}"/>
    <cellStyle name="Millares 59 2 2 6" xfId="53984" xr:uid="{3D1DFCF7-67DB-4DE3-9506-3F7294963F04}"/>
    <cellStyle name="Millares 59 2 3" xfId="6510" xr:uid="{51CC6683-0BEF-48E2-B762-17D68AF04FCA}"/>
    <cellStyle name="Millares 59 2 3 2" xfId="14776" xr:uid="{73E0968E-2206-4FDF-A1C0-1426A24C689F}"/>
    <cellStyle name="Millares 59 2 3 2 2" xfId="36279" xr:uid="{A6EE15A0-D6DB-4F1A-9F6B-606E3509A030}"/>
    <cellStyle name="Millares 59 2 3 3" xfId="21411" xr:uid="{7CD8383E-5DA7-4327-89E5-AF1EC39C5EF3}"/>
    <cellStyle name="Millares 59 2 3 3 2" xfId="42914" xr:uid="{1EE9C0D4-EAF3-43C6-A67C-CF8838D8B6E8}"/>
    <cellStyle name="Millares 59 2 3 4" xfId="28016" xr:uid="{0BAD079D-2064-49CC-85B3-A3A03CC8635B}"/>
    <cellStyle name="Millares 59 2 3 5" xfId="49519" xr:uid="{BABB1AB2-70BF-4A2A-8577-DB31653914A8}"/>
    <cellStyle name="Millares 59 2 3 6" xfId="56123" xr:uid="{C9155631-728F-4BF4-9017-A67562E720D5}"/>
    <cellStyle name="Millares 59 2 4" xfId="8151" xr:uid="{FA58463A-8A7F-41DA-A4E2-F34A218DE23A}"/>
    <cellStyle name="Millares 59 2 4 2" xfId="29654" xr:uid="{1D24F14E-8CF7-4390-8D9E-E3EDD37318ED}"/>
    <cellStyle name="Millares 59 2 5" xfId="9808" xr:uid="{078FE4A9-6870-4D24-ACAF-683B404867F0}"/>
    <cellStyle name="Millares 59 2 5 2" xfId="31311" xr:uid="{F10E661B-8B87-45C0-932D-ACCE4D9EDA00}"/>
    <cellStyle name="Millares 59 2 6" xfId="16443" xr:uid="{8E966E0F-FC7F-46A6-B7C1-A1060C552D5D}"/>
    <cellStyle name="Millares 59 2 6 2" xfId="37946" xr:uid="{A4B9A8B3-4445-4EC4-B20E-7151507F7A6E}"/>
    <cellStyle name="Millares 59 2 7" xfId="23048" xr:uid="{960CFCDC-141D-4513-8E9D-E260384C95A2}"/>
    <cellStyle name="Millares 59 2 8" xfId="44551" xr:uid="{FCAED9AF-3E94-434B-8625-AE615B74C665}"/>
    <cellStyle name="Millares 59 2 9" xfId="51155" xr:uid="{0F26EE3E-BEEB-4A78-9A19-1B61C1D11FFC}"/>
    <cellStyle name="Millares 59 3" xfId="2229" xr:uid="{E8A85B30-0B8D-464F-91E1-2D833A4171E2}"/>
    <cellStyle name="Millares 59 3 2" xfId="10495" xr:uid="{DF9815FE-58A3-48D6-B1BE-CCB0610E6102}"/>
    <cellStyle name="Millares 59 3 2 2" xfId="31998" xr:uid="{F792935E-51A9-461D-BBBC-93ED0D913718}"/>
    <cellStyle name="Millares 59 3 3" xfId="17130" xr:uid="{A20807CF-F091-41A6-BD8F-20D2DEC4D667}"/>
    <cellStyle name="Millares 59 3 3 2" xfId="38633" xr:uid="{7617C5F8-CB2D-4CC5-829E-5A9684940E96}"/>
    <cellStyle name="Millares 59 3 4" xfId="23735" xr:uid="{B73AD82C-CDD4-485F-A2ED-0EE98D48737C}"/>
    <cellStyle name="Millares 59 3 5" xfId="45238" xr:uid="{14D4D172-B7BF-483C-98C1-7C70BF99DFEE}"/>
    <cellStyle name="Millares 59 3 6" xfId="51842" xr:uid="{3B295FF7-CEF2-48EB-A68A-68715C0CEFB1}"/>
    <cellStyle name="Millares 59 4" xfId="3425" xr:uid="{6119DA96-2D0F-4108-BF55-AA4FDAEC2360}"/>
    <cellStyle name="Millares 59 4 2" xfId="11691" xr:uid="{96C61713-1831-4D71-B672-DAE1FB368789}"/>
    <cellStyle name="Millares 59 4 2 2" xfId="33194" xr:uid="{7F281FFE-3DC2-4BED-9434-9D2248C54EE4}"/>
    <cellStyle name="Millares 59 4 3" xfId="18326" xr:uid="{C75B22C9-9F31-48B6-BA90-9E4F112DD763}"/>
    <cellStyle name="Millares 59 4 3 2" xfId="39829" xr:uid="{7E16AE92-BA16-4A91-82E9-24D3B3E2243B}"/>
    <cellStyle name="Millares 59 4 4" xfId="24931" xr:uid="{5F5F600F-1933-4CAA-821D-5E2D095211E7}"/>
    <cellStyle name="Millares 59 4 5" xfId="46434" xr:uid="{7B47018B-CE57-45C0-8ADD-8C11439EAE36}"/>
    <cellStyle name="Millares 59 4 6" xfId="53038" xr:uid="{56247A08-7AFD-406A-944A-87A6F8885B85}"/>
    <cellStyle name="Millares 59 5" xfId="5564" xr:uid="{E2AC1277-84B1-458D-BFAB-DEEC128F7A2B}"/>
    <cellStyle name="Millares 59 5 2" xfId="13830" xr:uid="{AAF45675-079E-4D59-934F-EBA1B60784A4}"/>
    <cellStyle name="Millares 59 5 2 2" xfId="35333" xr:uid="{3DB506E5-F4C1-4692-8539-7DB5E6875169}"/>
    <cellStyle name="Millares 59 5 3" xfId="20465" xr:uid="{55380BF4-29BC-4466-BA36-9E93723EE9E3}"/>
    <cellStyle name="Millares 59 5 3 2" xfId="41968" xr:uid="{2ECD91DC-1F05-4F48-AAAB-A17916E02953}"/>
    <cellStyle name="Millares 59 5 4" xfId="27070" xr:uid="{260A84D7-BC68-4FE1-BB41-6D22EB1CCADB}"/>
    <cellStyle name="Millares 59 5 5" xfId="48573" xr:uid="{7CE23A46-C482-4573-BB36-302DD86D731F}"/>
    <cellStyle name="Millares 59 5 6" xfId="55177" xr:uid="{61DA3516-3C56-44AE-8D4C-F06BB435250D}"/>
    <cellStyle name="Millares 59 6" xfId="7205" xr:uid="{31A897C9-0E4F-4E4B-AB96-AF5D20272563}"/>
    <cellStyle name="Millares 59 6 2" xfId="28708" xr:uid="{9E80AFBD-C2C8-4666-9B29-A6A9ACD64E9E}"/>
    <cellStyle name="Millares 59 7" xfId="8861" xr:uid="{3B8CE733-72E9-413F-9208-2D8F51ECAA10}"/>
    <cellStyle name="Millares 59 7 2" xfId="30364" xr:uid="{AB10D454-27A7-4765-B865-919F1F54CF84}"/>
    <cellStyle name="Millares 59 8" xfId="15497" xr:uid="{94632B09-DE51-4801-9895-1012336B0FE3}"/>
    <cellStyle name="Millares 59 8 2" xfId="37000" xr:uid="{46088B89-1C1C-4FDC-9DAC-98A3B7006489}"/>
    <cellStyle name="Millares 59 9" xfId="22102" xr:uid="{694941F9-232F-4401-94AC-D7E35AC06FD9}"/>
    <cellStyle name="Millares 6" xfId="103" xr:uid="{60D062B7-7193-420A-96AD-0DAB02B2FD99}"/>
    <cellStyle name="Millares 6 10" xfId="607" xr:uid="{0068FAEA-EA6E-4771-981A-152FCE224745}"/>
    <cellStyle name="Millares 6 10 10" xfId="43616" xr:uid="{00395153-667D-4CED-BB97-5AAA2341B704}"/>
    <cellStyle name="Millares 6 10 11" xfId="50220" xr:uid="{E860EDDC-0662-4DE4-BCB7-FE7B81C8D5DC}"/>
    <cellStyle name="Millares 6 10 2" xfId="1553" xr:uid="{21DE4822-7F95-4DA8-8E07-2C1161BA24E1}"/>
    <cellStyle name="Millares 6 10 2 2" xfId="4382" xr:uid="{D4E976C0-9975-46ED-BF89-78916CBBACEB}"/>
    <cellStyle name="Millares 6 10 2 2 2" xfId="12648" xr:uid="{D00F4225-BB7D-48B2-92CF-C744AFD2D772}"/>
    <cellStyle name="Millares 6 10 2 2 2 2" xfId="34151" xr:uid="{C0433619-6895-4AA8-AA2A-74E2DEDE5E6D}"/>
    <cellStyle name="Millares 6 10 2 2 3" xfId="19283" xr:uid="{2889C31D-AC84-432C-801A-201B1577A4DD}"/>
    <cellStyle name="Millares 6 10 2 2 3 2" xfId="40786" xr:uid="{7348ADF8-C89A-46BA-91E3-A2157A821072}"/>
    <cellStyle name="Millares 6 10 2 2 4" xfId="25888" xr:uid="{D6C2A1FA-B98D-49B9-BEEE-D9B24239F1A3}"/>
    <cellStyle name="Millares 6 10 2 2 5" xfId="47391" xr:uid="{5AF3F5F8-8793-413E-9017-207CF3F37455}"/>
    <cellStyle name="Millares 6 10 2 2 6" xfId="53995" xr:uid="{A8315A0F-17B4-4070-ACA7-DFB2F5C41A90}"/>
    <cellStyle name="Millares 6 10 2 3" xfId="6521" xr:uid="{FFF40A2A-4EB9-4A30-B530-7E6654145F12}"/>
    <cellStyle name="Millares 6 10 2 3 2" xfId="14787" xr:uid="{4FA13F6D-8915-4914-9E39-CC06C00046BF}"/>
    <cellStyle name="Millares 6 10 2 3 2 2" xfId="36290" xr:uid="{4B9E54F3-C0F4-4330-A93D-4168263FA822}"/>
    <cellStyle name="Millares 6 10 2 3 3" xfId="21422" xr:uid="{0A5E4EDE-9836-4643-9E49-56254233CE12}"/>
    <cellStyle name="Millares 6 10 2 3 3 2" xfId="42925" xr:uid="{DD11622D-9786-4D20-8A32-1A661CE965FD}"/>
    <cellStyle name="Millares 6 10 2 3 4" xfId="28027" xr:uid="{3D55E98D-1024-40EB-9F66-5EC8ADC2112A}"/>
    <cellStyle name="Millares 6 10 2 3 5" xfId="49530" xr:uid="{5B7436DC-F3C2-4B34-BD61-CDF988A8FCA8}"/>
    <cellStyle name="Millares 6 10 2 3 6" xfId="56134" xr:uid="{7185D265-BAA7-476D-BF1A-784ABA6B3AE5}"/>
    <cellStyle name="Millares 6 10 2 4" xfId="8162" xr:uid="{7835EF1A-9D8D-41CB-97C6-DE2F263D54E2}"/>
    <cellStyle name="Millares 6 10 2 4 2" xfId="29665" xr:uid="{CA3E7140-3E0A-4989-892F-FEB31B42D3A3}"/>
    <cellStyle name="Millares 6 10 2 5" xfId="9819" xr:uid="{140222B6-565C-4D28-9208-A18F060E2C7F}"/>
    <cellStyle name="Millares 6 10 2 5 2" xfId="31322" xr:uid="{8A450F5E-0762-4C7E-9DD6-338D33A26773}"/>
    <cellStyle name="Millares 6 10 2 6" xfId="16454" xr:uid="{24B3E0DE-A800-4C91-9A66-C0192A761F6B}"/>
    <cellStyle name="Millares 6 10 2 6 2" xfId="37957" xr:uid="{D8BB5A43-B080-4243-80D7-5908A1D14F3A}"/>
    <cellStyle name="Millares 6 10 2 7" xfId="23059" xr:uid="{78F36788-B275-41AE-9BE4-D8D7526F9121}"/>
    <cellStyle name="Millares 6 10 2 8" xfId="44562" xr:uid="{8994A7D4-1019-4ED4-8CCF-F7A37B41BF6C}"/>
    <cellStyle name="Millares 6 10 2 9" xfId="51166" xr:uid="{292B2CA1-B834-499F-B9D5-539CF899A7C8}"/>
    <cellStyle name="Millares 6 10 3" xfId="2240" xr:uid="{0E1D9238-D5F4-4760-9675-2C4FBE22D8F5}"/>
    <cellStyle name="Millares 6 10 3 2" xfId="10506" xr:uid="{FC11E91E-9464-4F92-9B51-B501F66F0F16}"/>
    <cellStyle name="Millares 6 10 3 2 2" xfId="32009" xr:uid="{AE59E332-7AC8-4E18-BDBF-FAED4272FDBB}"/>
    <cellStyle name="Millares 6 10 3 3" xfId="17141" xr:uid="{67AAD150-F717-4AEF-89D4-28EF92964DC8}"/>
    <cellStyle name="Millares 6 10 3 3 2" xfId="38644" xr:uid="{B2C02B00-4329-4EA3-A1AF-0B7FFC188C4D}"/>
    <cellStyle name="Millares 6 10 3 4" xfId="23746" xr:uid="{978A31C3-109D-4FCC-AB28-42391A3C9793}"/>
    <cellStyle name="Millares 6 10 3 5" xfId="45249" xr:uid="{8AD70000-3DE8-4D09-9D54-85FC87D4FB89}"/>
    <cellStyle name="Millares 6 10 3 6" xfId="51853" xr:uid="{E8B74105-D4E2-4D10-A93A-319372804CBF}"/>
    <cellStyle name="Millares 6 10 4" xfId="3436" xr:uid="{2C12A138-620B-4C06-B639-E35F8EBC6A4E}"/>
    <cellStyle name="Millares 6 10 4 2" xfId="11702" xr:uid="{F336ECED-7B6B-4183-9F16-9A59BBFAB36E}"/>
    <cellStyle name="Millares 6 10 4 2 2" xfId="33205" xr:uid="{B71AF407-4336-4DA1-A9DF-5496E261A8B5}"/>
    <cellStyle name="Millares 6 10 4 3" xfId="18337" xr:uid="{5F588796-EB20-4F4D-A518-56D9EC90EDE3}"/>
    <cellStyle name="Millares 6 10 4 3 2" xfId="39840" xr:uid="{D23075A7-C5EB-474E-9DEF-C5006D73AD7B}"/>
    <cellStyle name="Millares 6 10 4 4" xfId="24942" xr:uid="{2A448A1C-C33A-446E-AEA6-940721686408}"/>
    <cellStyle name="Millares 6 10 4 5" xfId="46445" xr:uid="{FB0189CD-1299-45CA-8186-33C7E44181A6}"/>
    <cellStyle name="Millares 6 10 4 6" xfId="53049" xr:uid="{2CEC8CAD-2745-4C84-8ED4-8ABC77E315EF}"/>
    <cellStyle name="Millares 6 10 5" xfId="5575" xr:uid="{4AE5D8A6-9462-49C3-8842-B53A5FEFAC80}"/>
    <cellStyle name="Millares 6 10 5 2" xfId="13841" xr:uid="{284968FD-5284-4591-9450-091F69E36FEE}"/>
    <cellStyle name="Millares 6 10 5 2 2" xfId="35344" xr:uid="{E9DF2D36-CDF9-4EFA-92F3-7787B756DBFC}"/>
    <cellStyle name="Millares 6 10 5 3" xfId="20476" xr:uid="{014AB48C-B9D0-4EA5-A7A2-4B87066ABB65}"/>
    <cellStyle name="Millares 6 10 5 3 2" xfId="41979" xr:uid="{6C2AC5D8-9EC3-4C14-BA40-36BB4E8484AB}"/>
    <cellStyle name="Millares 6 10 5 4" xfId="27081" xr:uid="{40D12860-C8F4-49BE-89C0-A7E56F7E05F7}"/>
    <cellStyle name="Millares 6 10 5 5" xfId="48584" xr:uid="{D347C243-5D92-4220-9398-2D72D124905B}"/>
    <cellStyle name="Millares 6 10 5 6" xfId="55188" xr:uid="{192CCC45-8E02-41CD-97F9-ED46E985DED7}"/>
    <cellStyle name="Millares 6 10 6" xfId="7216" xr:uid="{28977DC0-AE4D-4F07-8344-EED03E7AD608}"/>
    <cellStyle name="Millares 6 10 6 2" xfId="28719" xr:uid="{DB4BB561-D459-48AD-811F-16ECEAF6ACFA}"/>
    <cellStyle name="Millares 6 10 7" xfId="8873" xr:uid="{94B03910-EAD0-495F-A86F-07F24706B586}"/>
    <cellStyle name="Millares 6 10 7 2" xfId="30376" xr:uid="{89616F9F-071F-4C4D-BAFB-F15CBCB35B0C}"/>
    <cellStyle name="Millares 6 10 8" xfId="15508" xr:uid="{7322224D-A1F0-46A1-9AF5-63F28B798D23}"/>
    <cellStyle name="Millares 6 10 8 2" xfId="37011" xr:uid="{15F7F65E-5ADF-4F8B-803B-452FEF64EB3C}"/>
    <cellStyle name="Millares 6 10 9" xfId="22113" xr:uid="{C058BC1E-678D-4225-A7C5-7DEEB4BCE6E1}"/>
    <cellStyle name="Millares 6 11" xfId="868" xr:uid="{514BA913-5E76-44ED-925C-ADDBBA268ED7}"/>
    <cellStyle name="Millares 6 11 10" xfId="43877" xr:uid="{B90699BE-D670-4712-B0A3-87E135CB399F}"/>
    <cellStyle name="Millares 6 11 11" xfId="50481" xr:uid="{D9484179-9FDE-4020-A580-7517D56FEEBF}"/>
    <cellStyle name="Millares 6 11 2" xfId="1814" xr:uid="{35C8ABC2-ADCC-41E1-9F11-D2DBD87A431E}"/>
    <cellStyle name="Millares 6 11 2 2" xfId="4643" xr:uid="{0B3AA7A9-818A-47AD-88EC-073A583C7C5E}"/>
    <cellStyle name="Millares 6 11 2 2 2" xfId="12909" xr:uid="{EA1A4660-DB8F-4F6E-90B4-64760DCDF4BA}"/>
    <cellStyle name="Millares 6 11 2 2 2 2" xfId="34412" xr:uid="{4A53FFDA-041A-4AB7-A9A9-6D12778A4347}"/>
    <cellStyle name="Millares 6 11 2 2 3" xfId="19544" xr:uid="{D2C327DF-0717-46BA-A73D-5B0974ACDB05}"/>
    <cellStyle name="Millares 6 11 2 2 3 2" xfId="41047" xr:uid="{93AB675B-BE61-416A-9F4E-6C884B4D69FF}"/>
    <cellStyle name="Millares 6 11 2 2 4" xfId="26149" xr:uid="{056870C7-C066-434C-863A-2A2568458345}"/>
    <cellStyle name="Millares 6 11 2 2 5" xfId="47652" xr:uid="{4BFABC04-F6A7-4911-9D0F-71CC1B71558A}"/>
    <cellStyle name="Millares 6 11 2 2 6" xfId="54256" xr:uid="{A55689A3-0298-431F-987F-A2027CCCCAC1}"/>
    <cellStyle name="Millares 6 11 2 3" xfId="6782" xr:uid="{DD5E67BF-132D-4B9D-81D5-734C1C4E8D59}"/>
    <cellStyle name="Millares 6 11 2 3 2" xfId="15048" xr:uid="{EE9546A9-FFFD-413E-A7D7-4F7D80FEBE85}"/>
    <cellStyle name="Millares 6 11 2 3 2 2" xfId="36551" xr:uid="{EA757720-1CD7-4B88-999A-AB2ABA199F81}"/>
    <cellStyle name="Millares 6 11 2 3 3" xfId="21683" xr:uid="{E3F348F8-2864-4A71-BBD4-F5CEE4684BF9}"/>
    <cellStyle name="Millares 6 11 2 3 3 2" xfId="43186" xr:uid="{66B66D32-3E70-414A-B9BE-5B498AB04E29}"/>
    <cellStyle name="Millares 6 11 2 3 4" xfId="28288" xr:uid="{CDF5D208-4D04-44A1-B74F-A835C757D77D}"/>
    <cellStyle name="Millares 6 11 2 3 5" xfId="49791" xr:uid="{E23B5243-7A7B-4653-86EC-B93671A78D27}"/>
    <cellStyle name="Millares 6 11 2 3 6" xfId="56395" xr:uid="{F7C5D067-759D-41F1-9D37-CA24073A1147}"/>
    <cellStyle name="Millares 6 11 2 4" xfId="8423" xr:uid="{D1590F98-72A2-436D-9D37-DAC3650355F0}"/>
    <cellStyle name="Millares 6 11 2 4 2" xfId="29926" xr:uid="{89BA337F-BF34-4E85-B8FB-7CFE118A9FE7}"/>
    <cellStyle name="Millares 6 11 2 5" xfId="10080" xr:uid="{F962CF8B-AAE0-4FDE-8F65-6F37BEF3C856}"/>
    <cellStyle name="Millares 6 11 2 5 2" xfId="31583" xr:uid="{611B3A75-368D-43BB-A07A-3F0188E7FE18}"/>
    <cellStyle name="Millares 6 11 2 6" xfId="16715" xr:uid="{F3998D83-E1B5-4694-878E-A200E0CEE2EF}"/>
    <cellStyle name="Millares 6 11 2 6 2" xfId="38218" xr:uid="{B51C0CAA-12DD-4B67-B636-D68B5E0224EC}"/>
    <cellStyle name="Millares 6 11 2 7" xfId="23320" xr:uid="{FC4CDD37-BE9B-48CE-A502-AABDEB351BA3}"/>
    <cellStyle name="Millares 6 11 2 8" xfId="44823" xr:uid="{7F502DF0-344F-424B-9D22-54DE3CF2E3E0}"/>
    <cellStyle name="Millares 6 11 2 9" xfId="51427" xr:uid="{810D3013-7715-477A-A4BA-546FCE68E7F2}"/>
    <cellStyle name="Millares 6 11 3" xfId="2501" xr:uid="{D4A499DA-D40A-46A7-B8E5-66248518F526}"/>
    <cellStyle name="Millares 6 11 3 2" xfId="10767" xr:uid="{92D9A12B-A861-4CBA-ABD5-CA88AE26714F}"/>
    <cellStyle name="Millares 6 11 3 2 2" xfId="32270" xr:uid="{563893CF-67C7-478D-AFBF-262BDD532FB5}"/>
    <cellStyle name="Millares 6 11 3 3" xfId="17402" xr:uid="{938F0CD7-558E-4AB0-ADF9-286CC2020751}"/>
    <cellStyle name="Millares 6 11 3 3 2" xfId="38905" xr:uid="{A684C5D1-791F-466A-B658-24CF66C671E8}"/>
    <cellStyle name="Millares 6 11 3 4" xfId="24007" xr:uid="{58B4C076-F980-41C3-AE7F-E85B003915BD}"/>
    <cellStyle name="Millares 6 11 3 5" xfId="45510" xr:uid="{866372A8-056C-465C-AD64-A7537EC620FA}"/>
    <cellStyle name="Millares 6 11 3 6" xfId="52114" xr:uid="{CA7C2786-7445-4551-8930-B0665BE0E187}"/>
    <cellStyle name="Millares 6 11 4" xfId="3697" xr:uid="{9C79EBDA-A045-41B5-A184-1A11F23F1429}"/>
    <cellStyle name="Millares 6 11 4 2" xfId="11963" xr:uid="{32E86062-C275-4B0A-AB03-B122350EEC0E}"/>
    <cellStyle name="Millares 6 11 4 2 2" xfId="33466" xr:uid="{246D514D-1763-4A02-BE2E-D7C319886776}"/>
    <cellStyle name="Millares 6 11 4 3" xfId="18598" xr:uid="{E8C97641-7005-4478-BFDF-502FFF6DC74E}"/>
    <cellStyle name="Millares 6 11 4 3 2" xfId="40101" xr:uid="{39C26265-D58D-4DFB-9151-3584D286B99C}"/>
    <cellStyle name="Millares 6 11 4 4" xfId="25203" xr:uid="{0889BA71-E06D-445F-BDD0-507DD729DBDA}"/>
    <cellStyle name="Millares 6 11 4 5" xfId="46706" xr:uid="{2E486BA0-2627-4546-BC28-27717F922075}"/>
    <cellStyle name="Millares 6 11 4 6" xfId="53310" xr:uid="{3F0B1BEE-2F37-4B57-AE5B-97F0240D42F4}"/>
    <cellStyle name="Millares 6 11 5" xfId="5836" xr:uid="{5CFC207D-AF69-4593-B041-AAAF8778334D}"/>
    <cellStyle name="Millares 6 11 5 2" xfId="14102" xr:uid="{19D2CC7E-95D4-426A-8CEC-F544CC77B833}"/>
    <cellStyle name="Millares 6 11 5 2 2" xfId="35605" xr:uid="{7686A7C9-EF54-42A6-AC52-E802431FEA19}"/>
    <cellStyle name="Millares 6 11 5 3" xfId="20737" xr:uid="{ED762F67-9B7A-4B6B-AF13-971C0AFC5ADA}"/>
    <cellStyle name="Millares 6 11 5 3 2" xfId="42240" xr:uid="{F2798596-936E-4566-AA13-B5C18C6D148C}"/>
    <cellStyle name="Millares 6 11 5 4" xfId="27342" xr:uid="{FCABB194-40D4-4FD6-8B4D-8280D381305D}"/>
    <cellStyle name="Millares 6 11 5 5" xfId="48845" xr:uid="{7046A637-089D-45B8-B7BE-CF78882443D6}"/>
    <cellStyle name="Millares 6 11 5 6" xfId="55449" xr:uid="{2B278CBF-E5C8-4125-9C8B-61E793E006EC}"/>
    <cellStyle name="Millares 6 11 6" xfId="7477" xr:uid="{1B5A3861-F722-4F80-B9D1-DC3FB485D317}"/>
    <cellStyle name="Millares 6 11 6 2" xfId="28980" xr:uid="{3C0AFAE9-2A74-4290-97CD-D807DF73841B}"/>
    <cellStyle name="Millares 6 11 7" xfId="9134" xr:uid="{22C1672A-2FD4-4F77-A4CB-F300025E1C7E}"/>
    <cellStyle name="Millares 6 11 7 2" xfId="30637" xr:uid="{B61F9BC3-C844-42F1-A452-8038C38E6CC2}"/>
    <cellStyle name="Millares 6 11 8" xfId="15769" xr:uid="{91EB6868-54A5-4520-BFB6-CAA55DE11999}"/>
    <cellStyle name="Millares 6 11 8 2" xfId="37272" xr:uid="{DAEC0997-A9F9-4871-BAF2-CC9FEAC35D4A}"/>
    <cellStyle name="Millares 6 11 9" xfId="22374" xr:uid="{78C050C2-51CF-48CC-A923-668F393AB280}"/>
    <cellStyle name="Millares 6 12" xfId="875" xr:uid="{E5D893A7-1575-4D8B-AC12-90B2CC16978D}"/>
    <cellStyle name="Millares 6 12 2" xfId="3704" xr:uid="{233B0CA9-7A5B-4A10-B89A-DAEC3E155F11}"/>
    <cellStyle name="Millares 6 12 2 2" xfId="11970" xr:uid="{4CB58357-FB29-452A-ACB5-9ACAF8335E51}"/>
    <cellStyle name="Millares 6 12 2 2 2" xfId="33473" xr:uid="{A9C6F58D-0774-4448-A273-4B645CE052E1}"/>
    <cellStyle name="Millares 6 12 2 3" xfId="18605" xr:uid="{F3A13819-FB7F-440D-848D-2C5EFD6C2FC2}"/>
    <cellStyle name="Millares 6 12 2 3 2" xfId="40108" xr:uid="{47C8C6EB-BCB6-4687-ABFB-4D1D75027662}"/>
    <cellStyle name="Millares 6 12 2 4" xfId="25210" xr:uid="{9D8A9A49-A45A-4033-A60E-688EBDD0A3FC}"/>
    <cellStyle name="Millares 6 12 2 5" xfId="46713" xr:uid="{A5E030FD-3CE4-49D4-9300-640B42062AA3}"/>
    <cellStyle name="Millares 6 12 2 6" xfId="53317" xr:uid="{C19001FD-E9D5-4991-B3D3-BFDAE5B4AE63}"/>
    <cellStyle name="Millares 6 12 3" xfId="5843" xr:uid="{1E2855F9-62EA-491C-8EB0-6F9D7B81E419}"/>
    <cellStyle name="Millares 6 12 3 2" xfId="14109" xr:uid="{42F588DD-CC88-410C-A0CC-C02AA34353DD}"/>
    <cellStyle name="Millares 6 12 3 2 2" xfId="35612" xr:uid="{6978ED1E-3E2D-4617-A5D2-52CA75577C02}"/>
    <cellStyle name="Millares 6 12 3 3" xfId="20744" xr:uid="{F70F6230-CF62-4643-A2E6-2ED0EE3698EA}"/>
    <cellStyle name="Millares 6 12 3 3 2" xfId="42247" xr:uid="{E14EF55E-4923-4FF3-B5E7-2E44592CA114}"/>
    <cellStyle name="Millares 6 12 3 4" xfId="27349" xr:uid="{6D05C8C5-73CA-47CB-81E5-23A14806EEEE}"/>
    <cellStyle name="Millares 6 12 3 5" xfId="48852" xr:uid="{5D2B16CF-229D-41E4-8E7B-1AF672C1D1A7}"/>
    <cellStyle name="Millares 6 12 3 6" xfId="55456" xr:uid="{39DCA1F5-3ACB-46AC-888A-F0FAC052EDF3}"/>
    <cellStyle name="Millares 6 12 4" xfId="7484" xr:uid="{77E93EBC-DC91-4BF0-8FA4-95B914C6B874}"/>
    <cellStyle name="Millares 6 12 4 2" xfId="28987" xr:uid="{89CFF3DD-6061-4981-84EB-5F3550719AE9}"/>
    <cellStyle name="Millares 6 12 5" xfId="9141" xr:uid="{92EBF459-E1DC-4F33-9530-D4086BFB07F3}"/>
    <cellStyle name="Millares 6 12 5 2" xfId="30644" xr:uid="{CA6A93AB-5505-4D0B-AF3F-4F4E2836075E}"/>
    <cellStyle name="Millares 6 12 6" xfId="15776" xr:uid="{C4E72EA5-F6C7-432F-8EE8-4CE6C4B88E4D}"/>
    <cellStyle name="Millares 6 12 6 2" xfId="37279" xr:uid="{FC9D94F0-F18B-44EC-B1B7-0D4A232192E7}"/>
    <cellStyle name="Millares 6 12 7" xfId="22381" xr:uid="{27ED9B4D-68DB-4FD6-B41F-4A56940DA6E8}"/>
    <cellStyle name="Millares 6 12 8" xfId="43884" xr:uid="{2D68B21F-B647-40A6-B96D-DEEDEA9F17C9}"/>
    <cellStyle name="Millares 6 12 9" xfId="50488" xr:uid="{8EA813EE-99FA-4397-AEBF-CD4D18666BD2}"/>
    <cellStyle name="Millares 6 13" xfId="1136" xr:uid="{1C14F0EB-69FB-48A6-867C-8088EB7FE353}"/>
    <cellStyle name="Millares 6 13 2" xfId="3965" xr:uid="{CDE32998-639B-434E-9048-6CCCAEF40CA4}"/>
    <cellStyle name="Millares 6 13 2 2" xfId="12231" xr:uid="{2130B96F-53AB-4560-9B61-ADA2700002F5}"/>
    <cellStyle name="Millares 6 13 2 2 2" xfId="33734" xr:uid="{AE19E9D8-4BF2-480C-9D31-05E86D44C87C}"/>
    <cellStyle name="Millares 6 13 2 3" xfId="18866" xr:uid="{6740D0E2-D5A6-4233-8B14-D44D0368338E}"/>
    <cellStyle name="Millares 6 13 2 3 2" xfId="40369" xr:uid="{920A8BFF-BAB1-471A-961C-9E3B9AEDE221}"/>
    <cellStyle name="Millares 6 13 2 4" xfId="25471" xr:uid="{E3D3461F-9F84-48E5-A918-2D4D48F2B122}"/>
    <cellStyle name="Millares 6 13 2 5" xfId="46974" xr:uid="{D94EA3BF-4EC3-4939-8BA8-982A4FABE088}"/>
    <cellStyle name="Millares 6 13 2 6" xfId="53578" xr:uid="{121BC3EB-8DB3-4C26-BAB1-BC0DB717EC0E}"/>
    <cellStyle name="Millares 6 13 3" xfId="6104" xr:uid="{6546EA80-4E7A-4E89-8F2D-2ED7733464AE}"/>
    <cellStyle name="Millares 6 13 3 2" xfId="14370" xr:uid="{15DB4981-82E4-42DA-8A65-810B11C491C8}"/>
    <cellStyle name="Millares 6 13 3 2 2" xfId="35873" xr:uid="{BA4AC424-CA28-4DEB-8162-651491BC9ED4}"/>
    <cellStyle name="Millares 6 13 3 3" xfId="21005" xr:uid="{6C442FFE-2151-44EB-974B-ED62C6CA24DB}"/>
    <cellStyle name="Millares 6 13 3 3 2" xfId="42508" xr:uid="{B6406DD5-57E9-428C-ABCF-142A1D8909B0}"/>
    <cellStyle name="Millares 6 13 3 4" xfId="27610" xr:uid="{58266B8A-7E3D-4A6B-98E6-A34F3B07A7D1}"/>
    <cellStyle name="Millares 6 13 3 5" xfId="49113" xr:uid="{6CE68F6C-5D5D-407C-A280-6EE6424B6B9A}"/>
    <cellStyle name="Millares 6 13 3 6" xfId="55717" xr:uid="{4B5F00AD-1A36-4E7F-8876-319D1493389E}"/>
    <cellStyle name="Millares 6 13 4" xfId="7745" xr:uid="{0B0A561B-8171-44E5-9CF5-D148EA3DB2B9}"/>
    <cellStyle name="Millares 6 13 4 2" xfId="29248" xr:uid="{442E74D0-5049-4567-8C3D-EDADD85C22F5}"/>
    <cellStyle name="Millares 6 13 5" xfId="9402" xr:uid="{FC2867D3-6231-487D-BD7C-99A4C3633483}"/>
    <cellStyle name="Millares 6 13 5 2" xfId="30905" xr:uid="{C36B104C-D5BB-4533-904C-B566BAD91D82}"/>
    <cellStyle name="Millares 6 13 6" xfId="16037" xr:uid="{7DB88C81-5BDD-44B7-8173-9998AC4C5596}"/>
    <cellStyle name="Millares 6 13 6 2" xfId="37540" xr:uid="{26B872B7-2718-42F8-9526-53113AA7E33A}"/>
    <cellStyle name="Millares 6 13 7" xfId="22642" xr:uid="{1596DB5B-2F40-42C7-A3B6-A2761F32016E}"/>
    <cellStyle name="Millares 6 13 8" xfId="44145" xr:uid="{3B363A3A-6461-45B2-A671-3033AD11C474}"/>
    <cellStyle name="Millares 6 13 9" xfId="50749" xr:uid="{31A116F6-0DB4-4660-B374-A145223FEAB1}"/>
    <cellStyle name="Millares 6 14" xfId="1824" xr:uid="{3D831BB0-FFDA-495E-A956-BD3BF5778441}"/>
    <cellStyle name="Millares 6 14 2" xfId="10090" xr:uid="{0AEC93E4-704F-4C3F-BFBC-4539E0693C19}"/>
    <cellStyle name="Millares 6 14 2 2" xfId="31593" xr:uid="{2495ABF6-0435-4507-8077-1A3FCDE91874}"/>
    <cellStyle name="Millares 6 14 3" xfId="16725" xr:uid="{9A20030F-CA12-45F9-B373-EA53C291F248}"/>
    <cellStyle name="Millares 6 14 3 2" xfId="38228" xr:uid="{6666DCC3-4197-4C1E-9E9D-311BA450EA3D}"/>
    <cellStyle name="Millares 6 14 4" xfId="23330" xr:uid="{9F42F111-BC7A-4DB7-BF8A-E707EA92110A}"/>
    <cellStyle name="Millares 6 14 5" xfId="44833" xr:uid="{380D1B1B-F6DD-4A3A-9FB2-F049C97E6DEF}"/>
    <cellStyle name="Millares 6 14 6" xfId="51437" xr:uid="{2582EF55-3AB4-4591-830C-8296FC447DEF}"/>
    <cellStyle name="Millares 6 15" xfId="2509" xr:uid="{FA30E88C-9A2F-4D4C-8D24-D6DE13A0E9A3}"/>
    <cellStyle name="Millares 6 15 2" xfId="10775" xr:uid="{2DA577ED-B64E-4709-8010-D54F3414FFD6}"/>
    <cellStyle name="Millares 6 15 2 2" xfId="32278" xr:uid="{2EE5A656-9314-4FD4-BCD7-4E40A73D8503}"/>
    <cellStyle name="Millares 6 15 3" xfId="17410" xr:uid="{A14AD4AB-3F6D-4FD0-BB9B-3EF37F446563}"/>
    <cellStyle name="Millares 6 15 3 2" xfId="38913" xr:uid="{AC3D50AC-2C66-4083-B89F-76F1ABA8C34E}"/>
    <cellStyle name="Millares 6 15 4" xfId="24015" xr:uid="{698EAAAD-9B2A-489A-9782-A2A5CFAC788D}"/>
    <cellStyle name="Millares 6 15 5" xfId="45518" xr:uid="{D691119C-A300-4062-A96B-CFF1C9D11AEE}"/>
    <cellStyle name="Millares 6 15 6" xfId="52122" xr:uid="{0964C123-C632-453D-98D6-AC155E3396A6}"/>
    <cellStyle name="Millares 6 16" xfId="3020" xr:uid="{3F6DDE25-65F2-41D9-B0AA-C65841769035}"/>
    <cellStyle name="Millares 6 16 2" xfId="11286" xr:uid="{40C98663-2D34-4B84-9BF1-0A0EC6DFA9D7}"/>
    <cellStyle name="Millares 6 16 2 2" xfId="32789" xr:uid="{5B834ABD-DFED-4AE6-AB51-0C99F31063FD}"/>
    <cellStyle name="Millares 6 16 3" xfId="17921" xr:uid="{0A9D4F77-8EAB-4F06-B500-0C1305DFF74F}"/>
    <cellStyle name="Millares 6 16 3 2" xfId="39424" xr:uid="{F12EC5C2-20CE-46E8-ACBA-0ECE14FFA1B6}"/>
    <cellStyle name="Millares 6 16 4" xfId="24526" xr:uid="{05B316BC-2535-48C3-94A6-0A366F9DE2D2}"/>
    <cellStyle name="Millares 6 16 5" xfId="46029" xr:uid="{99572340-A7F7-4A47-B81E-D1E3A536C46A}"/>
    <cellStyle name="Millares 6 16 6" xfId="52633" xr:uid="{8BA6A454-F642-4033-9E8A-5F9FA22AC1B1}"/>
    <cellStyle name="Millares 6 17" xfId="4655" xr:uid="{43151224-13C6-47A3-8BD1-1177804C5A8D}"/>
    <cellStyle name="Millares 6 17 2" xfId="12921" xr:uid="{9C9ACAC0-CB0B-4851-A759-70E8BEB41212}"/>
    <cellStyle name="Millares 6 17 2 2" xfId="34424" xr:uid="{EE585915-1E6A-4B15-A47C-6EF80EC2A1A0}"/>
    <cellStyle name="Millares 6 17 3" xfId="19556" xr:uid="{04944D4D-5411-447A-A501-7C59AF8AD5F1}"/>
    <cellStyle name="Millares 6 17 3 2" xfId="41059" xr:uid="{4AF83E72-1B53-46EB-965C-7D0935D1211E}"/>
    <cellStyle name="Millares 6 17 4" xfId="26161" xr:uid="{6806371D-80CD-4226-A2B7-B4564C6AB023}"/>
    <cellStyle name="Millares 6 17 5" xfId="47664" xr:uid="{0ACC1006-CF00-49A1-B587-FAFF21B7A885}"/>
    <cellStyle name="Millares 6 17 6" xfId="54268" xr:uid="{8342D2DF-569E-4607-AC62-081DBC120901}"/>
    <cellStyle name="Millares 6 18" xfId="5158" xr:uid="{B846884D-4DDD-4A99-BE6F-E4CCB1282032}"/>
    <cellStyle name="Millares 6 18 2" xfId="13424" xr:uid="{586CE536-EF06-49A5-9F0D-BED36F62E582}"/>
    <cellStyle name="Millares 6 18 2 2" xfId="34927" xr:uid="{CD89595A-FFDA-48E7-87E5-2D8E66405595}"/>
    <cellStyle name="Millares 6 18 3" xfId="20059" xr:uid="{637B18EB-E2B9-4480-A6D2-6AAA7252C8F0}"/>
    <cellStyle name="Millares 6 18 3 2" xfId="41562" xr:uid="{3C382EA0-15B2-4EC4-8F01-66D7DA8DFDA6}"/>
    <cellStyle name="Millares 6 18 4" xfId="26664" xr:uid="{2D7DC8A5-5F58-4E61-9D38-70A1B0405AED}"/>
    <cellStyle name="Millares 6 18 5" xfId="48167" xr:uid="{E60BD3D8-6950-4E97-94C9-F5D409DC2292}"/>
    <cellStyle name="Millares 6 18 6" xfId="54771" xr:uid="{0EB4934B-0916-45EA-99BD-221A83F59F20}"/>
    <cellStyle name="Millares 6 19" xfId="6799" xr:uid="{30CD6DB1-1538-438C-A368-F7D79D3C6738}"/>
    <cellStyle name="Millares 6 19 2" xfId="28302" xr:uid="{A65792BE-C50E-4C0E-9780-B2A369F97A07}"/>
    <cellStyle name="Millares 6 2" xfId="99" xr:uid="{E1CF9E30-A2D1-4110-BF8D-DCDF3510AADC}"/>
    <cellStyle name="Millares 6 2 10" xfId="873" xr:uid="{8E38E750-D796-4AAD-8940-D806597F2E20}"/>
    <cellStyle name="Millares 6 2 10 2" xfId="3702" xr:uid="{B0A2379C-6C60-434D-926B-8871B70A8504}"/>
    <cellStyle name="Millares 6 2 10 2 2" xfId="11968" xr:uid="{CF8800E9-2E05-42EF-BEC1-2B6FCFF3E6F0}"/>
    <cellStyle name="Millares 6 2 10 2 2 2" xfId="33471" xr:uid="{E575175C-3D29-45AC-B9FE-99B2F97E299A}"/>
    <cellStyle name="Millares 6 2 10 2 3" xfId="18603" xr:uid="{26CCA2C8-1A49-4232-A0A2-D300EB069FE6}"/>
    <cellStyle name="Millares 6 2 10 2 3 2" xfId="40106" xr:uid="{0AA5D8F5-0DA7-4E7A-8E25-EC7B2CE2302A}"/>
    <cellStyle name="Millares 6 2 10 2 4" xfId="25208" xr:uid="{A22B35DF-9CBD-4DFF-A054-4F5CA8C17C2F}"/>
    <cellStyle name="Millares 6 2 10 2 5" xfId="46711" xr:uid="{CD83E674-3A19-418E-88C0-521D29115818}"/>
    <cellStyle name="Millares 6 2 10 2 6" xfId="53315" xr:uid="{0662AAD8-6C56-40B8-A0ED-A94B55953D9F}"/>
    <cellStyle name="Millares 6 2 10 3" xfId="5841" xr:uid="{7FDF3B57-0D9F-4B87-9187-5F26EAB1C5D8}"/>
    <cellStyle name="Millares 6 2 10 3 2" xfId="14107" xr:uid="{EA60F816-6A61-4C03-8FC4-472196BDB22D}"/>
    <cellStyle name="Millares 6 2 10 3 2 2" xfId="35610" xr:uid="{B24B41BD-EFB3-4D39-AB49-CC2DA9B30382}"/>
    <cellStyle name="Millares 6 2 10 3 3" xfId="20742" xr:uid="{2A39C370-1AE3-4912-98FE-BB1E63B88450}"/>
    <cellStyle name="Millares 6 2 10 3 3 2" xfId="42245" xr:uid="{738A533F-51C0-40BB-A314-BCAEEDA6162A}"/>
    <cellStyle name="Millares 6 2 10 3 4" xfId="27347" xr:uid="{F18F35F3-749F-4012-96CB-9549F1B9C1F7}"/>
    <cellStyle name="Millares 6 2 10 3 5" xfId="48850" xr:uid="{F3E7BA12-E9FF-4C75-93F8-120D82DAE7A2}"/>
    <cellStyle name="Millares 6 2 10 3 6" xfId="55454" xr:uid="{96066C6F-DFAD-463B-AA26-0F461803D067}"/>
    <cellStyle name="Millares 6 2 10 4" xfId="7482" xr:uid="{F428B89D-1DAF-485C-B34F-77CFB8160C6C}"/>
    <cellStyle name="Millares 6 2 10 4 2" xfId="28985" xr:uid="{E1FE4BAF-53AD-4463-BD7C-5EE737B5C26A}"/>
    <cellStyle name="Millares 6 2 10 5" xfId="9139" xr:uid="{5DF675ED-E701-4ABF-8531-F7027533B10E}"/>
    <cellStyle name="Millares 6 2 10 5 2" xfId="30642" xr:uid="{7D1AFFDD-FCFE-4211-8EC9-66ED919EC9BE}"/>
    <cellStyle name="Millares 6 2 10 6" xfId="15774" xr:uid="{E42038B2-C9A4-4A9E-B777-4E31FBBC698E}"/>
    <cellStyle name="Millares 6 2 10 6 2" xfId="37277" xr:uid="{7DE0584A-7AF7-4866-9E50-3BEAFDC98772}"/>
    <cellStyle name="Millares 6 2 10 7" xfId="22379" xr:uid="{6A5FDAFB-5728-488F-90A1-7753BD777F40}"/>
    <cellStyle name="Millares 6 2 10 8" xfId="43882" xr:uid="{1A960004-BDEA-4F5E-8BB1-1D0383545F0B}"/>
    <cellStyle name="Millares 6 2 10 9" xfId="50486" xr:uid="{C1E54746-AF6A-436B-9A69-0632DE537E17}"/>
    <cellStyle name="Millares 6 2 11" xfId="1134" xr:uid="{6D490D64-2ADC-41B5-A18C-E7AEA01B64D4}"/>
    <cellStyle name="Millares 6 2 11 2" xfId="3963" xr:uid="{A9C903F1-8A32-4C8B-B0C1-F973DCE524AC}"/>
    <cellStyle name="Millares 6 2 11 2 2" xfId="12229" xr:uid="{DA2B9DB3-C0A0-434C-81D7-306E1E796176}"/>
    <cellStyle name="Millares 6 2 11 2 2 2" xfId="33732" xr:uid="{9087CAA8-56A4-49F4-AABB-A7158D059418}"/>
    <cellStyle name="Millares 6 2 11 2 3" xfId="18864" xr:uid="{1C05519B-4C72-4E58-A97C-C7EC92FF2703}"/>
    <cellStyle name="Millares 6 2 11 2 3 2" xfId="40367" xr:uid="{FE619E4C-DAE1-4811-82CD-73FAE94F003C}"/>
    <cellStyle name="Millares 6 2 11 2 4" xfId="25469" xr:uid="{9FFA2F14-424D-448F-BDF5-B49FA00B2022}"/>
    <cellStyle name="Millares 6 2 11 2 5" xfId="46972" xr:uid="{18DC8630-350D-4D86-AC42-A48BC59DDEFC}"/>
    <cellStyle name="Millares 6 2 11 2 6" xfId="53576" xr:uid="{F57D2FB7-8E0C-40DB-9744-F6B80EDC1BF7}"/>
    <cellStyle name="Millares 6 2 11 3" xfId="6102" xr:uid="{A5580157-6FF5-4B4A-9888-E011B2AB4FEF}"/>
    <cellStyle name="Millares 6 2 11 3 2" xfId="14368" xr:uid="{F4EAB798-0B47-43E8-8323-25386788F32A}"/>
    <cellStyle name="Millares 6 2 11 3 2 2" xfId="35871" xr:uid="{A773A933-5138-420D-B578-6CD3D2BC4BB1}"/>
    <cellStyle name="Millares 6 2 11 3 3" xfId="21003" xr:uid="{C38E1A78-BBC2-4F9A-9FE3-ADA67B76EEC1}"/>
    <cellStyle name="Millares 6 2 11 3 3 2" xfId="42506" xr:uid="{07DB0074-5D7C-4E5E-859F-DE0300071FEA}"/>
    <cellStyle name="Millares 6 2 11 3 4" xfId="27608" xr:uid="{56B553B2-EFDD-4C17-A0F5-5DAD63E37906}"/>
    <cellStyle name="Millares 6 2 11 3 5" xfId="49111" xr:uid="{BB8841BD-1FE8-460C-87A3-422958CB7307}"/>
    <cellStyle name="Millares 6 2 11 3 6" xfId="55715" xr:uid="{2DC1F93E-652C-4952-9DE6-C535B5F62A16}"/>
    <cellStyle name="Millares 6 2 11 4" xfId="7743" xr:uid="{E3DED6C1-BD4A-4EC7-BF37-FD814399980D}"/>
    <cellStyle name="Millares 6 2 11 4 2" xfId="29246" xr:uid="{011F5CF1-0D73-43F2-B328-CD5948C89513}"/>
    <cellStyle name="Millares 6 2 11 5" xfId="9400" xr:uid="{603D9A9B-3C6E-4D95-B995-1EFEAA117D12}"/>
    <cellStyle name="Millares 6 2 11 5 2" xfId="30903" xr:uid="{2E448E13-D071-4A5E-9466-CD68E5999C04}"/>
    <cellStyle name="Millares 6 2 11 6" xfId="16035" xr:uid="{342AC700-CF07-4D17-893B-55697E42970A}"/>
    <cellStyle name="Millares 6 2 11 6 2" xfId="37538" xr:uid="{87DD08A9-AEA7-4E80-811E-0F295FA207B3}"/>
    <cellStyle name="Millares 6 2 11 7" xfId="22640" xr:uid="{C1B6F2CF-661B-4B73-8F7F-7851D4A3DF2D}"/>
    <cellStyle name="Millares 6 2 11 8" xfId="44143" xr:uid="{9F8B4D92-2A22-4E2B-947A-16EA93D0635E}"/>
    <cellStyle name="Millares 6 2 11 9" xfId="50747" xr:uid="{49D80A72-7461-4A72-B4E3-2EA83F5F0C82}"/>
    <cellStyle name="Millares 6 2 12" xfId="1822" xr:uid="{DD48B23B-D220-43FC-B388-7AEE5FB602E1}"/>
    <cellStyle name="Millares 6 2 12 2" xfId="10088" xr:uid="{C9DE3670-7651-4003-B9FB-8DCB8DAF9752}"/>
    <cellStyle name="Millares 6 2 12 2 2" xfId="31591" xr:uid="{24050B88-DD86-46BA-85BC-4B1C7E581017}"/>
    <cellStyle name="Millares 6 2 12 3" xfId="16723" xr:uid="{7FD3CB23-DCBB-4DF3-BAAB-41645BC55DBD}"/>
    <cellStyle name="Millares 6 2 12 3 2" xfId="38226" xr:uid="{57A6E5D4-AFC9-42E7-AD69-1A6E20DB3B45}"/>
    <cellStyle name="Millares 6 2 12 4" xfId="23328" xr:uid="{8DCE0549-AC85-4D5C-8563-8E7AEC25B730}"/>
    <cellStyle name="Millares 6 2 12 5" xfId="44831" xr:uid="{E8F00541-90E7-4B15-8D9D-842659B6DDE2}"/>
    <cellStyle name="Millares 6 2 12 6" xfId="51435" xr:uid="{55E26918-A64A-4D3B-921C-82ECBDF56CF2}"/>
    <cellStyle name="Millares 6 2 13" xfId="2507" xr:uid="{0EAF51A7-A873-4246-8EBD-D0D0703F634A}"/>
    <cellStyle name="Millares 6 2 13 2" xfId="10773" xr:uid="{34883FF3-5722-4B7E-825D-92B5E9D6CF56}"/>
    <cellStyle name="Millares 6 2 13 2 2" xfId="32276" xr:uid="{4A540538-AD65-42DB-AFAF-263AF0D68467}"/>
    <cellStyle name="Millares 6 2 13 3" xfId="17408" xr:uid="{E6EDA7EA-91D4-4AD0-9601-CFBFCFD38606}"/>
    <cellStyle name="Millares 6 2 13 3 2" xfId="38911" xr:uid="{DB7CA520-DBA7-4904-B5AB-BC3829E50690}"/>
    <cellStyle name="Millares 6 2 13 4" xfId="24013" xr:uid="{33107F92-1A7F-4EE3-8899-6806447AD0B4}"/>
    <cellStyle name="Millares 6 2 13 5" xfId="45516" xr:uid="{2A98A9C7-5116-4A02-A360-8BECC71C9F22}"/>
    <cellStyle name="Millares 6 2 13 6" xfId="52120" xr:uid="{3048DB30-9494-4404-B7AB-2801C517620F}"/>
    <cellStyle name="Millares 6 2 14" xfId="3018" xr:uid="{2988D163-5283-4DE7-9B3D-C26874FC821D}"/>
    <cellStyle name="Millares 6 2 14 2" xfId="11284" xr:uid="{36F0148C-851C-4D8F-952B-4BE963E396CD}"/>
    <cellStyle name="Millares 6 2 14 2 2" xfId="32787" xr:uid="{4358D780-A677-41F4-978B-655650D149E9}"/>
    <cellStyle name="Millares 6 2 14 3" xfId="17919" xr:uid="{2C4FFEBC-4BEA-45AD-A54E-BEC2B0041A97}"/>
    <cellStyle name="Millares 6 2 14 3 2" xfId="39422" xr:uid="{B1013844-28AC-4282-B829-3B15DD49464F}"/>
    <cellStyle name="Millares 6 2 14 4" xfId="24524" xr:uid="{A3BCBBEE-FC3F-426D-9548-7CA1B9EA54C4}"/>
    <cellStyle name="Millares 6 2 14 5" xfId="46027" xr:uid="{04951FA5-833E-4412-AF14-D104F480EB12}"/>
    <cellStyle name="Millares 6 2 14 6" xfId="52631" xr:uid="{A7A6AAD3-6D8E-40E0-8BAC-DB1EAD53C7E8}"/>
    <cellStyle name="Millares 6 2 15" xfId="4653" xr:uid="{A6B60F83-60E8-4117-996D-7D57A3C25CF3}"/>
    <cellStyle name="Millares 6 2 15 2" xfId="12919" xr:uid="{BC558B20-1811-4123-8C56-5A12E6DE9DB5}"/>
    <cellStyle name="Millares 6 2 15 2 2" xfId="34422" xr:uid="{875A43A2-081C-46BD-819F-40859978227B}"/>
    <cellStyle name="Millares 6 2 15 3" xfId="19554" xr:uid="{8BBC5FAD-E03E-4583-8346-2E0310654426}"/>
    <cellStyle name="Millares 6 2 15 3 2" xfId="41057" xr:uid="{763A7169-D7D1-4ADB-8555-AC7783019B0F}"/>
    <cellStyle name="Millares 6 2 15 4" xfId="26159" xr:uid="{AD056B12-AF64-4786-B165-6FC33399A47D}"/>
    <cellStyle name="Millares 6 2 15 5" xfId="47662" xr:uid="{1C2F3F5F-9256-44A5-A3F9-2F3DBDBBD5BB}"/>
    <cellStyle name="Millares 6 2 15 6" xfId="54266" xr:uid="{EFA171F3-8E14-4ADD-9774-25A209C3663C}"/>
    <cellStyle name="Millares 6 2 16" xfId="5156" xr:uid="{8C4A70A8-35D6-4D20-A663-BE039D534670}"/>
    <cellStyle name="Millares 6 2 16 2" xfId="13422" xr:uid="{8AC31F00-DF9C-4D3F-94F5-DA1E62C369DE}"/>
    <cellStyle name="Millares 6 2 16 2 2" xfId="34925" xr:uid="{D2FAD6FC-A054-43F3-B6BD-78BF1A99CAD7}"/>
    <cellStyle name="Millares 6 2 16 3" xfId="20057" xr:uid="{A2247C9D-8506-4075-9A1A-74137E9DEE1D}"/>
    <cellStyle name="Millares 6 2 16 3 2" xfId="41560" xr:uid="{4D3DB5A9-C80D-4A3E-BE04-B3E49475A1C6}"/>
    <cellStyle name="Millares 6 2 16 4" xfId="26662" xr:uid="{8AEE7E73-EB96-48F2-A01A-205D476295B0}"/>
    <cellStyle name="Millares 6 2 16 5" xfId="48165" xr:uid="{FF4D99A3-F5E1-4213-9454-6C7E285B59FB}"/>
    <cellStyle name="Millares 6 2 16 6" xfId="54769" xr:uid="{B78C2CD7-FBDF-4FE9-8009-CEDBDCC2802F}"/>
    <cellStyle name="Millares 6 2 17" xfId="6797" xr:uid="{EC8DBB57-4B4B-4AA5-8424-3EA3FB577BC7}"/>
    <cellStyle name="Millares 6 2 17 2" xfId="28300" xr:uid="{0863E7F8-BD24-4146-BF0F-187E95AED110}"/>
    <cellStyle name="Millares 6 2 18" xfId="8450" xr:uid="{37821EF0-1D53-40D6-9C76-FBA3AE227D84}"/>
    <cellStyle name="Millares 6 2 18 2" xfId="29953" xr:uid="{31AC8D74-B98E-4106-9F93-562C8BE75FCF}"/>
    <cellStyle name="Millares 6 2 19" xfId="15090" xr:uid="{5FFD4A91-7676-4076-9CD6-A9B56C10BD26}"/>
    <cellStyle name="Millares 6 2 19 2" xfId="36593" xr:uid="{900E7C68-7265-4976-A7C9-19DFD6BAEF0A}"/>
    <cellStyle name="Millares 6 2 2" xfId="132" xr:uid="{62F13C35-2336-47B1-BAA7-4E71348373CF}"/>
    <cellStyle name="Millares 6 2 2 10" xfId="3035" xr:uid="{F3BCF214-A29F-4A72-9D71-9DA42AC63892}"/>
    <cellStyle name="Millares 6 2 2 10 2" xfId="11301" xr:uid="{D925248D-EC54-4078-B73F-1D730F47A1BA}"/>
    <cellStyle name="Millares 6 2 2 10 2 2" xfId="32804" xr:uid="{D37579FA-A151-4F54-A336-D94BD68BD068}"/>
    <cellStyle name="Millares 6 2 2 10 3" xfId="17936" xr:uid="{50B326C7-FE05-47B7-83B1-86D714ABD223}"/>
    <cellStyle name="Millares 6 2 2 10 3 2" xfId="39439" xr:uid="{04DC09C3-2AEF-4D1B-A737-AD02BCF52F94}"/>
    <cellStyle name="Millares 6 2 2 10 4" xfId="24541" xr:uid="{4E02402A-7B8D-4464-85E0-9A981EEA18B3}"/>
    <cellStyle name="Millares 6 2 2 10 5" xfId="46044" xr:uid="{06CE5240-68FF-4F07-9C8E-2F6EAFD8E653}"/>
    <cellStyle name="Millares 6 2 2 10 6" xfId="52648" xr:uid="{61CE2E3B-8374-45C2-AEA6-DF1D8565364F}"/>
    <cellStyle name="Millares 6 2 2 11" xfId="4670" xr:uid="{2401FA5A-55EE-420D-9316-99592408B866}"/>
    <cellStyle name="Millares 6 2 2 11 2" xfId="12936" xr:uid="{6E88CCA2-9673-447E-BCA0-9DEE7E472559}"/>
    <cellStyle name="Millares 6 2 2 11 2 2" xfId="34439" xr:uid="{015BCA9C-DCB9-4F90-B9FD-0A1957259BFF}"/>
    <cellStyle name="Millares 6 2 2 11 3" xfId="19571" xr:uid="{DB6A832E-39CE-4883-A555-12138BB8CCDE}"/>
    <cellStyle name="Millares 6 2 2 11 3 2" xfId="41074" xr:uid="{76CB3DD5-394F-49B2-BECC-8BF35E6C2F95}"/>
    <cellStyle name="Millares 6 2 2 11 4" xfId="26176" xr:uid="{2F1412C4-875C-46C5-A30C-F5CD0DF8C5C5}"/>
    <cellStyle name="Millares 6 2 2 11 5" xfId="47679" xr:uid="{FEE351AE-6F8A-4DAB-A880-E2B2275E58F4}"/>
    <cellStyle name="Millares 6 2 2 11 6" xfId="54283" xr:uid="{14376E82-F876-4C99-A242-CB23C16B83D5}"/>
    <cellStyle name="Millares 6 2 2 12" xfId="5173" xr:uid="{94A1BC54-E405-4A06-819E-1456B84E4881}"/>
    <cellStyle name="Millares 6 2 2 12 2" xfId="13439" xr:uid="{A7A01127-8E45-4671-A0C5-7D149BE27536}"/>
    <cellStyle name="Millares 6 2 2 12 2 2" xfId="34942" xr:uid="{3D03E527-43AE-41FD-92E9-0A84524A1F3F}"/>
    <cellStyle name="Millares 6 2 2 12 3" xfId="20074" xr:uid="{6D20FF2B-AEB9-4CB5-9CD4-F2E243DD7900}"/>
    <cellStyle name="Millares 6 2 2 12 3 2" xfId="41577" xr:uid="{BB93664B-ACC3-447B-A489-8A4683B56803}"/>
    <cellStyle name="Millares 6 2 2 12 4" xfId="26679" xr:uid="{7F69D62E-47CA-4A3A-B870-675C03FF7176}"/>
    <cellStyle name="Millares 6 2 2 12 5" xfId="48182" xr:uid="{22975D03-0A7C-404D-95E7-9814FC1B4894}"/>
    <cellStyle name="Millares 6 2 2 12 6" xfId="54786" xr:uid="{BD1E1C8F-D49E-4535-8108-4C12CBB865D2}"/>
    <cellStyle name="Millares 6 2 2 13" xfId="6814" xr:uid="{0C8F6BA8-DDE1-4911-B3BE-0480104FC315}"/>
    <cellStyle name="Millares 6 2 2 13 2" xfId="28317" xr:uid="{DC812EEF-53B2-42D9-82BE-A634DBCDA199}"/>
    <cellStyle name="Millares 6 2 2 14" xfId="8468" xr:uid="{1D0E6572-8BF9-4795-ABEA-B7A01E86DA44}"/>
    <cellStyle name="Millares 6 2 2 14 2" xfId="29971" xr:uid="{0C062E27-5F66-4D74-85B9-4A0272E68CA7}"/>
    <cellStyle name="Millares 6 2 2 15" xfId="15107" xr:uid="{21A86DA5-1CD8-48D2-8CF2-8FCC2B9CD51F}"/>
    <cellStyle name="Millares 6 2 2 15 2" xfId="36610" xr:uid="{A20CE6FA-3B07-4FF3-AA0B-E6766B0F1A1A}"/>
    <cellStyle name="Millares 6 2 2 16" xfId="21712" xr:uid="{C8E1152B-CA2E-4661-AA6C-BB6C1914C2DA}"/>
    <cellStyle name="Millares 6 2 2 17" xfId="43215" xr:uid="{6F9F03A3-37D3-4821-A70A-763FFD3D1202}"/>
    <cellStyle name="Millares 6 2 2 18" xfId="49819" xr:uid="{75E528C1-4CA0-45E1-AC6B-028991EDA287}"/>
    <cellStyle name="Millares 6 2 2 2" xfId="170" xr:uid="{F351F3D0-764C-4BFC-AC89-F756C990BFFF}"/>
    <cellStyle name="Millares 6 2 2 2 10" xfId="4707" xr:uid="{036DB058-473C-4FFE-8C3B-92221DECD205}"/>
    <cellStyle name="Millares 6 2 2 2 10 2" xfId="12973" xr:uid="{75BE9D31-46DA-4927-843E-09C2A0B2AAA5}"/>
    <cellStyle name="Millares 6 2 2 2 10 2 2" xfId="34476" xr:uid="{6FB0E706-79DB-44B4-937C-56E23BB41816}"/>
    <cellStyle name="Millares 6 2 2 2 10 3" xfId="19608" xr:uid="{E0757D16-299A-445C-B78E-7CC351946E31}"/>
    <cellStyle name="Millares 6 2 2 2 10 3 2" xfId="41111" xr:uid="{F17897C2-540E-4021-A51C-D031677C623F}"/>
    <cellStyle name="Millares 6 2 2 2 10 4" xfId="26213" xr:uid="{06A86A18-8403-44EB-BE04-0C70846C697B}"/>
    <cellStyle name="Millares 6 2 2 2 10 5" xfId="47716" xr:uid="{08C45AF3-E1D7-436E-81D5-C9FDCEACA0D5}"/>
    <cellStyle name="Millares 6 2 2 2 10 6" xfId="54320" xr:uid="{B60B0254-A043-49AC-A699-2411F2A63534}"/>
    <cellStyle name="Millares 6 2 2 2 11" xfId="5210" xr:uid="{A8AC5665-1B61-4FE3-8881-8395565323EC}"/>
    <cellStyle name="Millares 6 2 2 2 11 2" xfId="13476" xr:uid="{0B04864E-D5B7-4068-BFD8-8F796250B4BA}"/>
    <cellStyle name="Millares 6 2 2 2 11 2 2" xfId="34979" xr:uid="{3B6582EA-50A8-40C8-AFBA-F04BFBD8CCEB}"/>
    <cellStyle name="Millares 6 2 2 2 11 3" xfId="20111" xr:uid="{529D9587-C4C3-4C54-81D0-805E76344016}"/>
    <cellStyle name="Millares 6 2 2 2 11 3 2" xfId="41614" xr:uid="{71CDCFEF-9C93-459C-ADC3-090070BD9DDB}"/>
    <cellStyle name="Millares 6 2 2 2 11 4" xfId="26716" xr:uid="{D5060999-DB27-49DD-9C3E-C248179DA42D}"/>
    <cellStyle name="Millares 6 2 2 2 11 5" xfId="48219" xr:uid="{8B205460-5415-45CB-BE36-B682E78C126C}"/>
    <cellStyle name="Millares 6 2 2 2 11 6" xfId="54823" xr:uid="{EA8B0615-9DAC-4219-A905-EF3B5956CEBB}"/>
    <cellStyle name="Millares 6 2 2 2 12" xfId="6851" xr:uid="{7D225882-547F-4875-B7F2-0872F25DF6BC}"/>
    <cellStyle name="Millares 6 2 2 2 12 2" xfId="28354" xr:uid="{A3F0753E-E872-4B42-B41B-0CD1C50B507C}"/>
    <cellStyle name="Millares 6 2 2 2 13" xfId="8505" xr:uid="{3C76C9AF-2AB3-4AB2-A19F-30268F64C1A6}"/>
    <cellStyle name="Millares 6 2 2 2 13 2" xfId="30008" xr:uid="{D5725EE0-4388-4F41-82CD-1373ADD6AA1A}"/>
    <cellStyle name="Millares 6 2 2 2 14" xfId="15144" xr:uid="{B88F1F52-74ED-43BF-A476-B829C9E29C24}"/>
    <cellStyle name="Millares 6 2 2 2 14 2" xfId="36647" xr:uid="{8D20ECEA-D6C4-4E34-9897-AB530E87BDA1}"/>
    <cellStyle name="Millares 6 2 2 2 15" xfId="21749" xr:uid="{ED13F822-FD66-4626-AE18-7201FCCCF38E}"/>
    <cellStyle name="Millares 6 2 2 2 16" xfId="43252" xr:uid="{AC087F7E-56C7-420E-B75D-C5A4A9EB2A28}"/>
    <cellStyle name="Millares 6 2 2 2 17" xfId="49856" xr:uid="{85759DE2-9FD4-494A-A69C-D2CD6AC436D0}"/>
    <cellStyle name="Millares 6 2 2 2 2" xfId="502" xr:uid="{7CB36FF0-BD00-4FFD-8D15-3E89ACCD8D87}"/>
    <cellStyle name="Millares 6 2 2 2 2 10" xfId="7113" xr:uid="{ACDBF51D-2385-4772-894E-F2600BAC8275}"/>
    <cellStyle name="Millares 6 2 2 2 2 10 2" xfId="28616" xr:uid="{ACC01BCC-F189-4C70-A9AA-40996918BFE3}"/>
    <cellStyle name="Millares 6 2 2 2 2 11" xfId="8769" xr:uid="{3725CF30-BFE1-4E2C-86BF-4E910F393E8E}"/>
    <cellStyle name="Millares 6 2 2 2 2 11 2" xfId="30272" xr:uid="{2A1B23B1-51EC-4E21-8DF7-CCCBDF6B41E5}"/>
    <cellStyle name="Millares 6 2 2 2 2 12" xfId="15405" xr:uid="{39066B37-A7E6-4103-9A5D-23B8BB756C5E}"/>
    <cellStyle name="Millares 6 2 2 2 2 12 2" xfId="36908" xr:uid="{00AB5ED4-1814-495A-A1D8-4DD7B969BD38}"/>
    <cellStyle name="Millares 6 2 2 2 2 13" xfId="22010" xr:uid="{5B593281-79EF-4CD3-8290-469E438D4FD9}"/>
    <cellStyle name="Millares 6 2 2 2 2 14" xfId="43513" xr:uid="{CB548E05-8BCF-4278-B2F4-20379777DF06}"/>
    <cellStyle name="Millares 6 2 2 2 2 15" xfId="50117" xr:uid="{9138E16D-1362-4BD2-BC6C-F7ECAEC888F0}"/>
    <cellStyle name="Millares 6 2 2 2 2 2" xfId="784" xr:uid="{786988A3-13A4-4DAE-92D9-E6A32F5B4DB6}"/>
    <cellStyle name="Millares 6 2 2 2 2 2 10" xfId="15685" xr:uid="{AE15A5D7-9B04-420E-A9E6-7E62EA030DB6}"/>
    <cellStyle name="Millares 6 2 2 2 2 2 10 2" xfId="37188" xr:uid="{72435CBD-3C87-41A5-B70F-2238A90C1CEE}"/>
    <cellStyle name="Millares 6 2 2 2 2 2 11" xfId="22290" xr:uid="{307B65CC-5787-4874-BFC4-7547A49F03DB}"/>
    <cellStyle name="Millares 6 2 2 2 2 2 12" xfId="43793" xr:uid="{B556BE2E-6F6F-4E77-99DF-5B8EF2696930}"/>
    <cellStyle name="Millares 6 2 2 2 2 2 13" xfId="50397" xr:uid="{EEE1E9D0-6713-4F08-AB64-B1E63CCAA011}"/>
    <cellStyle name="Millares 6 2 2 2 2 2 2" xfId="1730" xr:uid="{6A830153-759C-49AE-AEE7-B46F72E95BD7}"/>
    <cellStyle name="Millares 6 2 2 2 2 2 2 2" xfId="4559" xr:uid="{FEEF6355-13F0-4078-B802-19E07F155D8C}"/>
    <cellStyle name="Millares 6 2 2 2 2 2 2 2 2" xfId="12825" xr:uid="{F783C900-4A97-44C8-93E4-64557B1B0C1D}"/>
    <cellStyle name="Millares 6 2 2 2 2 2 2 2 2 2" xfId="34328" xr:uid="{2715C9BE-F4A7-4552-AF03-B05099BC52B7}"/>
    <cellStyle name="Millares 6 2 2 2 2 2 2 2 3" xfId="19460" xr:uid="{896D93A2-B963-41CC-B93E-8AFA6847FD48}"/>
    <cellStyle name="Millares 6 2 2 2 2 2 2 2 3 2" xfId="40963" xr:uid="{3DBD5A2B-68E3-4A0C-A586-EC7DBCCC3DEE}"/>
    <cellStyle name="Millares 6 2 2 2 2 2 2 2 4" xfId="26065" xr:uid="{24D456DF-1BCD-4166-A2E2-3FBA5F0324D3}"/>
    <cellStyle name="Millares 6 2 2 2 2 2 2 2 5" xfId="47568" xr:uid="{F01894C8-63CE-4F5C-8920-551226B9D3A3}"/>
    <cellStyle name="Millares 6 2 2 2 2 2 2 2 6" xfId="54172" xr:uid="{019A305D-1260-46D9-AF10-AF3D36FD1A49}"/>
    <cellStyle name="Millares 6 2 2 2 2 2 2 3" xfId="6698" xr:uid="{E3C2AE32-ADCB-41AF-8B44-B74939455B38}"/>
    <cellStyle name="Millares 6 2 2 2 2 2 2 3 2" xfId="14964" xr:uid="{215A9BC2-8193-4141-BF6F-C1F00F89BE5D}"/>
    <cellStyle name="Millares 6 2 2 2 2 2 2 3 2 2" xfId="36467" xr:uid="{83154ABD-2CA4-44AB-B366-0CFED288FBF0}"/>
    <cellStyle name="Millares 6 2 2 2 2 2 2 3 3" xfId="21599" xr:uid="{5D6F6D46-F9CD-4100-8A06-F3157F18194B}"/>
    <cellStyle name="Millares 6 2 2 2 2 2 2 3 3 2" xfId="43102" xr:uid="{F9C3044B-17F4-45A9-A935-E2E71F7B744B}"/>
    <cellStyle name="Millares 6 2 2 2 2 2 2 3 4" xfId="28204" xr:uid="{10251947-977C-473D-A72C-B00E30D61DA3}"/>
    <cellStyle name="Millares 6 2 2 2 2 2 2 3 5" xfId="49707" xr:uid="{A1108D70-A6C9-4E45-978E-47FBD7ED501C}"/>
    <cellStyle name="Millares 6 2 2 2 2 2 2 3 6" xfId="56311" xr:uid="{C35F6267-20C3-468C-98A3-87E336E7D0BB}"/>
    <cellStyle name="Millares 6 2 2 2 2 2 2 4" xfId="8339" xr:uid="{A4BA8285-4ED8-484F-AB54-898A55F3586A}"/>
    <cellStyle name="Millares 6 2 2 2 2 2 2 4 2" xfId="29842" xr:uid="{C8BCEDA1-8488-458A-9D79-C8694C51F393}"/>
    <cellStyle name="Millares 6 2 2 2 2 2 2 5" xfId="9996" xr:uid="{B7B661E1-E816-42E1-9AE4-D956A57ED9E3}"/>
    <cellStyle name="Millares 6 2 2 2 2 2 2 5 2" xfId="31499" xr:uid="{FC24732F-F82E-46C2-81A0-AA5D54B1F227}"/>
    <cellStyle name="Millares 6 2 2 2 2 2 2 6" xfId="16631" xr:uid="{EED3D878-B4D1-49A3-B25B-AEC4BEFEBDE2}"/>
    <cellStyle name="Millares 6 2 2 2 2 2 2 6 2" xfId="38134" xr:uid="{A5B0E931-562E-4A00-8D50-56EC25AAE191}"/>
    <cellStyle name="Millares 6 2 2 2 2 2 2 7" xfId="23236" xr:uid="{02D28A10-1692-4195-AFE1-EAD12A98862C}"/>
    <cellStyle name="Millares 6 2 2 2 2 2 2 8" xfId="44739" xr:uid="{15C651CE-FF3F-4DB3-BD28-7D5F95EBD4B5}"/>
    <cellStyle name="Millares 6 2 2 2 2 2 2 9" xfId="51343" xr:uid="{93DD4587-0E5E-465A-B029-0EEF8AAF7C3A}"/>
    <cellStyle name="Millares 6 2 2 2 2 2 3" xfId="2417" xr:uid="{CEFE86F5-5ED2-4EE3-9E6C-116AE7A5EA1F}"/>
    <cellStyle name="Millares 6 2 2 2 2 2 3 2" xfId="10683" xr:uid="{CDF3A94F-4A1F-4FF7-AEEF-D0155AB5E133}"/>
    <cellStyle name="Millares 6 2 2 2 2 2 3 2 2" xfId="32186" xr:uid="{BDCA0296-D61F-4B0A-9A67-1CF810D64D11}"/>
    <cellStyle name="Millares 6 2 2 2 2 2 3 3" xfId="17318" xr:uid="{0BA76DC0-7579-41BD-99B6-AB9421F81013}"/>
    <cellStyle name="Millares 6 2 2 2 2 2 3 3 2" xfId="38821" xr:uid="{34A70562-FE01-428D-A8E3-3375A0E15E1E}"/>
    <cellStyle name="Millares 6 2 2 2 2 2 3 4" xfId="23923" xr:uid="{E4AC5245-BDCE-4EE1-8420-BD99FC4C8840}"/>
    <cellStyle name="Millares 6 2 2 2 2 2 3 5" xfId="45426" xr:uid="{B9C45010-3798-4A00-8B4B-364CF2DBB61C}"/>
    <cellStyle name="Millares 6 2 2 2 2 2 3 6" xfId="52030" xr:uid="{4E5EFDFC-F2B6-4A00-817B-A3775B80CA40}"/>
    <cellStyle name="Millares 6 2 2 2 2 2 4" xfId="2934" xr:uid="{703A6D99-6C32-4B8C-A53C-A46B066BF00C}"/>
    <cellStyle name="Millares 6 2 2 2 2 2 4 2" xfId="11200" xr:uid="{1B627A6D-1A3C-44C6-B16A-FC24573A21E3}"/>
    <cellStyle name="Millares 6 2 2 2 2 2 4 2 2" xfId="32703" xr:uid="{E84DE8C1-E221-450A-86C6-1E7F3BC329B2}"/>
    <cellStyle name="Millares 6 2 2 2 2 2 4 3" xfId="17835" xr:uid="{C96962D2-BEFE-423D-85F4-A4D3BA8476E4}"/>
    <cellStyle name="Millares 6 2 2 2 2 2 4 3 2" xfId="39338" xr:uid="{7FF6AC61-AF62-4387-B5D7-EEF779D9944D}"/>
    <cellStyle name="Millares 6 2 2 2 2 2 4 4" xfId="24440" xr:uid="{F65AEA83-B52B-438F-9E24-2999CB16899C}"/>
    <cellStyle name="Millares 6 2 2 2 2 2 4 5" xfId="45943" xr:uid="{CACD0B12-9261-4D55-8A44-D2B94BECD630}"/>
    <cellStyle name="Millares 6 2 2 2 2 2 4 6" xfId="52547" xr:uid="{B4F3F344-21C2-46D6-901D-871F50CD4A75}"/>
    <cellStyle name="Millares 6 2 2 2 2 2 5" xfId="3613" xr:uid="{DBEBE52E-B4A6-4B04-8C9E-1AC85831A3C0}"/>
    <cellStyle name="Millares 6 2 2 2 2 2 5 2" xfId="11879" xr:uid="{60BE02CF-153D-46B1-9E97-34FF4C895526}"/>
    <cellStyle name="Millares 6 2 2 2 2 2 5 2 2" xfId="33382" xr:uid="{0F77FE34-A89C-41FD-9835-C04F891DD8B1}"/>
    <cellStyle name="Millares 6 2 2 2 2 2 5 3" xfId="18514" xr:uid="{5EFE0A1D-0826-43A3-8C47-EE097C49B3B2}"/>
    <cellStyle name="Millares 6 2 2 2 2 2 5 3 2" xfId="40017" xr:uid="{D2D66B98-F16C-4FE1-B0E7-7AEA33D247FC}"/>
    <cellStyle name="Millares 6 2 2 2 2 2 5 4" xfId="25119" xr:uid="{FDC56F56-555E-4B3E-BEB5-7995FE9818BC}"/>
    <cellStyle name="Millares 6 2 2 2 2 2 5 5" xfId="46622" xr:uid="{432B5773-348B-44AD-BD94-4A7B245FCFD0}"/>
    <cellStyle name="Millares 6 2 2 2 2 2 5 6" xfId="53226" xr:uid="{4401A67D-C450-4B9A-9EDF-D0633CFC1093}"/>
    <cellStyle name="Millares 6 2 2 2 2 2 6" xfId="5078" xr:uid="{7BAAC443-A6BE-46CB-859A-5E21A1349D01}"/>
    <cellStyle name="Millares 6 2 2 2 2 2 6 2" xfId="13344" xr:uid="{BF7A38AC-93F8-4B5E-B388-EE5265F47D56}"/>
    <cellStyle name="Millares 6 2 2 2 2 2 6 2 2" xfId="34847" xr:uid="{2BA21637-E147-4C25-86AA-F331DF4BD6BB}"/>
    <cellStyle name="Millares 6 2 2 2 2 2 6 3" xfId="19979" xr:uid="{B7204CA9-C56F-42A4-B944-5BDDE05D449A}"/>
    <cellStyle name="Millares 6 2 2 2 2 2 6 3 2" xfId="41482" xr:uid="{F235C345-A8DB-45A4-9539-F494CFF759C8}"/>
    <cellStyle name="Millares 6 2 2 2 2 2 6 4" xfId="26584" xr:uid="{14C1E7FC-573C-488A-BBD0-A0CECC034744}"/>
    <cellStyle name="Millares 6 2 2 2 2 2 6 5" xfId="48087" xr:uid="{67C604B5-78E7-487E-AAAD-44EE0A425337}"/>
    <cellStyle name="Millares 6 2 2 2 2 2 6 6" xfId="54691" xr:uid="{66563901-527C-4414-A245-ACEBDFF24455}"/>
    <cellStyle name="Millares 6 2 2 2 2 2 7" xfId="5752" xr:uid="{9140843F-3DDE-4EF8-877E-2A71C456E586}"/>
    <cellStyle name="Millares 6 2 2 2 2 2 7 2" xfId="14018" xr:uid="{0F0EE0B6-43CB-42B7-A897-2B80D0339DB9}"/>
    <cellStyle name="Millares 6 2 2 2 2 2 7 2 2" xfId="35521" xr:uid="{D521D664-6E68-4348-92EC-40F0B0467CDD}"/>
    <cellStyle name="Millares 6 2 2 2 2 2 7 3" xfId="20653" xr:uid="{8C2589D3-5B5D-4831-8D17-B645239B3ADD}"/>
    <cellStyle name="Millares 6 2 2 2 2 2 7 3 2" xfId="42156" xr:uid="{3DBB7300-BC85-4CDB-AEED-3A1E77B7D840}"/>
    <cellStyle name="Millares 6 2 2 2 2 2 7 4" xfId="27258" xr:uid="{D59E3D48-C48D-4795-89FB-F85511E27E5E}"/>
    <cellStyle name="Millares 6 2 2 2 2 2 7 5" xfId="48761" xr:uid="{88432A04-7B74-49E3-9B6D-797BE066A5E3}"/>
    <cellStyle name="Millares 6 2 2 2 2 2 7 6" xfId="55365" xr:uid="{D48995C3-C84D-4D01-9983-EC4305E99500}"/>
    <cellStyle name="Millares 6 2 2 2 2 2 8" xfId="7393" xr:uid="{56F7D675-59E1-4098-8435-32C729F3A72F}"/>
    <cellStyle name="Millares 6 2 2 2 2 2 8 2" xfId="28896" xr:uid="{713AF663-2E9F-41B8-A65C-AE60484DBAB9}"/>
    <cellStyle name="Millares 6 2 2 2 2 2 9" xfId="9050" xr:uid="{5327C81E-004B-4AB9-8809-49046CDDF722}"/>
    <cellStyle name="Millares 6 2 2 2 2 2 9 2" xfId="30553" xr:uid="{C52904D2-F7EF-49E0-A01F-B662570563D7}"/>
    <cellStyle name="Millares 6 2 2 2 2 3" xfId="1054" xr:uid="{050571EE-E286-42A5-8F01-30E8A596E122}"/>
    <cellStyle name="Millares 6 2 2 2 2 3 2" xfId="3883" xr:uid="{23F9756D-0493-4A05-826F-707B8521328A}"/>
    <cellStyle name="Millares 6 2 2 2 2 3 2 2" xfId="12149" xr:uid="{FBC83685-FDB2-4AE7-AEA0-39CF040CD167}"/>
    <cellStyle name="Millares 6 2 2 2 2 3 2 2 2" xfId="33652" xr:uid="{A0E893F9-C773-49A6-AB7B-3E7131D0AEB7}"/>
    <cellStyle name="Millares 6 2 2 2 2 3 2 3" xfId="18784" xr:uid="{70765CA0-1AC0-4E2D-A4F1-E4BBE7071E1E}"/>
    <cellStyle name="Millares 6 2 2 2 2 3 2 3 2" xfId="40287" xr:uid="{7469DECB-B7F8-403A-8F84-51BC11C52F3A}"/>
    <cellStyle name="Millares 6 2 2 2 2 3 2 4" xfId="25389" xr:uid="{75870B69-FB52-4109-8EC5-FF8FBB0178C1}"/>
    <cellStyle name="Millares 6 2 2 2 2 3 2 5" xfId="46892" xr:uid="{2DE74A74-7A50-4B3B-814D-C70D7235EDDB}"/>
    <cellStyle name="Millares 6 2 2 2 2 3 2 6" xfId="53496" xr:uid="{ADFCA6CB-FE40-43E8-B8FC-E361BE7CFC54}"/>
    <cellStyle name="Millares 6 2 2 2 2 3 3" xfId="6022" xr:uid="{09C14C02-CB79-4D71-AF3B-3873E153A624}"/>
    <cellStyle name="Millares 6 2 2 2 2 3 3 2" xfId="14288" xr:uid="{A0AE8581-4B34-4A31-AF36-D7A57708478A}"/>
    <cellStyle name="Millares 6 2 2 2 2 3 3 2 2" xfId="35791" xr:uid="{7A40E8EC-7C0A-4AD7-8DA0-FC94855CE108}"/>
    <cellStyle name="Millares 6 2 2 2 2 3 3 3" xfId="20923" xr:uid="{F90051B7-7003-4A9E-A9CD-C5C3AECD01F9}"/>
    <cellStyle name="Millares 6 2 2 2 2 3 3 3 2" xfId="42426" xr:uid="{EA197698-50B7-48D2-B9FC-AB4C8EFEEFDD}"/>
    <cellStyle name="Millares 6 2 2 2 2 3 3 4" xfId="27528" xr:uid="{1B8DDD8C-CCE7-4959-A420-E8997B00E9FD}"/>
    <cellStyle name="Millares 6 2 2 2 2 3 3 5" xfId="49031" xr:uid="{DC268DB0-0B75-4D3B-A2BE-7762B195914E}"/>
    <cellStyle name="Millares 6 2 2 2 2 3 3 6" xfId="55635" xr:uid="{F80FD2C8-9B5C-4095-8ACE-79AE4A7FB8A7}"/>
    <cellStyle name="Millares 6 2 2 2 2 3 4" xfId="7663" xr:uid="{B596E651-BDA8-44FD-A5A0-1C2A6A2B80EA}"/>
    <cellStyle name="Millares 6 2 2 2 2 3 4 2" xfId="29166" xr:uid="{E79EB985-9B34-453E-9D00-C9A0173DAE36}"/>
    <cellStyle name="Millares 6 2 2 2 2 3 5" xfId="9320" xr:uid="{A1D8779F-A3AE-4E1E-9F4E-7B8CFF9252E7}"/>
    <cellStyle name="Millares 6 2 2 2 2 3 5 2" xfId="30823" xr:uid="{649D7495-106A-4C13-B4FF-EC14D262F95A}"/>
    <cellStyle name="Millares 6 2 2 2 2 3 6" xfId="15955" xr:uid="{C6CE2F32-6127-48DD-9141-84699D0577B5}"/>
    <cellStyle name="Millares 6 2 2 2 2 3 6 2" xfId="37458" xr:uid="{4948FC25-9C3B-4AC4-81DB-E5A63EAF96DA}"/>
    <cellStyle name="Millares 6 2 2 2 2 3 7" xfId="22560" xr:uid="{A7216682-B8DE-4C99-AD35-C56929951BAD}"/>
    <cellStyle name="Millares 6 2 2 2 2 3 8" xfId="44063" xr:uid="{EB9F0A50-D35B-4CBE-8F7B-262E92B70844}"/>
    <cellStyle name="Millares 6 2 2 2 2 3 9" xfId="50667" xr:uid="{4D75FB4E-1392-475E-9EB7-9EE0123F535D}"/>
    <cellStyle name="Millares 6 2 2 2 2 4" xfId="1450" xr:uid="{A67E013E-6D62-46E3-9AE0-88BFFD557A04}"/>
    <cellStyle name="Millares 6 2 2 2 2 4 2" xfId="4279" xr:uid="{AB4AE64F-B613-456A-8BAD-5884CA25FEC4}"/>
    <cellStyle name="Millares 6 2 2 2 2 4 2 2" xfId="12545" xr:uid="{9729C9F3-16B4-4AFD-B2B2-A01E61B27333}"/>
    <cellStyle name="Millares 6 2 2 2 2 4 2 2 2" xfId="34048" xr:uid="{5BE5AD67-170A-4676-9CF3-614716F150A6}"/>
    <cellStyle name="Millares 6 2 2 2 2 4 2 3" xfId="19180" xr:uid="{5EF524A3-F42C-4E95-AE8F-01F5440A05E5}"/>
    <cellStyle name="Millares 6 2 2 2 2 4 2 3 2" xfId="40683" xr:uid="{80416B76-DBAB-4316-BC36-23596E18ABA6}"/>
    <cellStyle name="Millares 6 2 2 2 2 4 2 4" xfId="25785" xr:uid="{0778641A-A3DA-4B19-B328-C78825DDE4D0}"/>
    <cellStyle name="Millares 6 2 2 2 2 4 2 5" xfId="47288" xr:uid="{9CBF1FDE-8D80-4C94-9A49-8A0979F1EFAD}"/>
    <cellStyle name="Millares 6 2 2 2 2 4 2 6" xfId="53892" xr:uid="{06F13D3E-B5D0-4D61-BDDA-3142CFAABBCA}"/>
    <cellStyle name="Millares 6 2 2 2 2 4 3" xfId="6418" xr:uid="{59B7CD1A-3CFC-4D0E-AAE3-5BC4B38C3E3F}"/>
    <cellStyle name="Millares 6 2 2 2 2 4 3 2" xfId="14684" xr:uid="{CCB3EE45-2E46-4CC9-B473-9FC85D691640}"/>
    <cellStyle name="Millares 6 2 2 2 2 4 3 2 2" xfId="36187" xr:uid="{D0E2F0F0-A246-410C-9624-5E9E3C148824}"/>
    <cellStyle name="Millares 6 2 2 2 2 4 3 3" xfId="21319" xr:uid="{25F73B17-43B7-46B9-ADA5-EA9F94F3F6F3}"/>
    <cellStyle name="Millares 6 2 2 2 2 4 3 3 2" xfId="42822" xr:uid="{4B325161-9872-4CC4-B859-AFE33669FFA2}"/>
    <cellStyle name="Millares 6 2 2 2 2 4 3 4" xfId="27924" xr:uid="{CE865C9A-3FFB-4B90-A636-65F781EB14A4}"/>
    <cellStyle name="Millares 6 2 2 2 2 4 3 5" xfId="49427" xr:uid="{DF2FB8DB-F69A-4E45-B974-E5BEE65369C0}"/>
    <cellStyle name="Millares 6 2 2 2 2 4 3 6" xfId="56031" xr:uid="{D00F5CE6-7C44-4C9F-B0BD-C72620F64CB9}"/>
    <cellStyle name="Millares 6 2 2 2 2 4 4" xfId="8059" xr:uid="{292602A5-CA13-4F79-B217-3D7FCDDD6184}"/>
    <cellStyle name="Millares 6 2 2 2 2 4 4 2" xfId="29562" xr:uid="{3442A029-D5C6-47FC-90E3-628EEBACF16D}"/>
    <cellStyle name="Millares 6 2 2 2 2 4 5" xfId="9716" xr:uid="{6336991B-AB2C-4E3F-A6DE-CEE06388DAF5}"/>
    <cellStyle name="Millares 6 2 2 2 2 4 5 2" xfId="31219" xr:uid="{21993F21-B898-4890-8D0C-72F9DD1D08A2}"/>
    <cellStyle name="Millares 6 2 2 2 2 4 6" xfId="16351" xr:uid="{50169463-C977-4EE8-BF13-C0C3CA5D2B60}"/>
    <cellStyle name="Millares 6 2 2 2 2 4 6 2" xfId="37854" xr:uid="{40E2BA02-5A0D-4D03-8110-DB460571E6DF}"/>
    <cellStyle name="Millares 6 2 2 2 2 4 7" xfId="22956" xr:uid="{D517A1FD-AA2C-43F0-B2A8-E5F6B982EF0A}"/>
    <cellStyle name="Millares 6 2 2 2 2 4 8" xfId="44459" xr:uid="{ED1DD502-E1E1-4F59-8457-F7790301694B}"/>
    <cellStyle name="Millares 6 2 2 2 2 4 9" xfId="51063" xr:uid="{36527EBF-49B7-429E-94AE-CDFCE812CDCD}"/>
    <cellStyle name="Millares 6 2 2 2 2 5" xfId="2137" xr:uid="{CB5998B1-6E2C-4186-9063-13F2876BA187}"/>
    <cellStyle name="Millares 6 2 2 2 2 5 2" xfId="10403" xr:uid="{B045EC43-9ADC-4379-812A-CE2B0273269E}"/>
    <cellStyle name="Millares 6 2 2 2 2 5 2 2" xfId="31906" xr:uid="{556A0A48-CC41-4944-8B85-32DB3B0254DF}"/>
    <cellStyle name="Millares 6 2 2 2 2 5 3" xfId="17038" xr:uid="{6F7B8BF2-CA2B-46C7-A310-7D53E053E991}"/>
    <cellStyle name="Millares 6 2 2 2 2 5 3 2" xfId="38541" xr:uid="{3142FD5E-37A1-4853-A4B0-4BB91125943B}"/>
    <cellStyle name="Millares 6 2 2 2 2 5 4" xfId="23643" xr:uid="{8D3DC9BC-A8F3-4222-937B-CE0FE0172772}"/>
    <cellStyle name="Millares 6 2 2 2 2 5 5" xfId="45146" xr:uid="{9867022B-E6C0-4555-886A-F59BC3E9849D}"/>
    <cellStyle name="Millares 6 2 2 2 2 5 6" xfId="51750" xr:uid="{090810A9-B44F-4504-A60F-C9B58F989E44}"/>
    <cellStyle name="Millares 6 2 2 2 2 6" xfId="2685" xr:uid="{AC803734-97A1-41F3-87E6-D83C0492CDEF}"/>
    <cellStyle name="Millares 6 2 2 2 2 6 2" xfId="10951" xr:uid="{A96BF21D-1C78-4176-A3EF-C8F6E50C4593}"/>
    <cellStyle name="Millares 6 2 2 2 2 6 2 2" xfId="32454" xr:uid="{31DAE9AB-6ADB-454A-AA85-3B1B91DF5FF2}"/>
    <cellStyle name="Millares 6 2 2 2 2 6 3" xfId="17586" xr:uid="{F0497DF6-9221-4D96-BDF4-662B450F8E0D}"/>
    <cellStyle name="Millares 6 2 2 2 2 6 3 2" xfId="39089" xr:uid="{C878EBAE-7309-476C-8344-0FCC6B776D23}"/>
    <cellStyle name="Millares 6 2 2 2 2 6 4" xfId="24191" xr:uid="{DF722224-1D91-4552-BD15-6C09B14900CE}"/>
    <cellStyle name="Millares 6 2 2 2 2 6 5" xfId="45694" xr:uid="{FAB7CF07-278F-4DEE-8444-482B6E3EF7EC}"/>
    <cellStyle name="Millares 6 2 2 2 2 6 6" xfId="52298" xr:uid="{87C1256D-03FC-4415-9A5A-0998529F2005}"/>
    <cellStyle name="Millares 6 2 2 2 2 7" xfId="3333" xr:uid="{B78047ED-3E30-4F23-8FF9-C5B2BE3632FF}"/>
    <cellStyle name="Millares 6 2 2 2 2 7 2" xfId="11599" xr:uid="{DBB6ECB3-E901-4FFB-ACD4-884F0D9BB8F8}"/>
    <cellStyle name="Millares 6 2 2 2 2 7 2 2" xfId="33102" xr:uid="{96F17671-BEBB-4060-BCE2-35769F68E37F}"/>
    <cellStyle name="Millares 6 2 2 2 2 7 3" xfId="18234" xr:uid="{6EE31A3D-9E38-4A88-A0DF-D28317CBFB29}"/>
    <cellStyle name="Millares 6 2 2 2 2 7 3 2" xfId="39737" xr:uid="{7CF1ECCD-5E21-4E63-A6F4-BB09542DB458}"/>
    <cellStyle name="Millares 6 2 2 2 2 7 4" xfId="24839" xr:uid="{78C2F1DF-6E86-4279-B122-D4690364444D}"/>
    <cellStyle name="Millares 6 2 2 2 2 7 5" xfId="46342" xr:uid="{CF82BED2-69CA-479B-A4A1-91FE40316C88}"/>
    <cellStyle name="Millares 6 2 2 2 2 7 6" xfId="52946" xr:uid="{3053E10E-1186-4DBF-9A7D-40B6E2C3719D}"/>
    <cellStyle name="Millares 6 2 2 2 2 8" xfId="4829" xr:uid="{5FCC2E38-0E71-49BA-9DE3-15878FABB91E}"/>
    <cellStyle name="Millares 6 2 2 2 2 8 2" xfId="13095" xr:uid="{A5BBC867-61F5-40A4-B215-48BC0E96CE25}"/>
    <cellStyle name="Millares 6 2 2 2 2 8 2 2" xfId="34598" xr:uid="{B05064FB-9996-47DC-86B6-C21BEF6CCDBA}"/>
    <cellStyle name="Millares 6 2 2 2 2 8 3" xfId="19730" xr:uid="{37DD4C81-CA11-4FE5-8DE6-B3982C105A3E}"/>
    <cellStyle name="Millares 6 2 2 2 2 8 3 2" xfId="41233" xr:uid="{7E69AC38-D187-437A-A2CC-2CDE70D3A465}"/>
    <cellStyle name="Millares 6 2 2 2 2 8 4" xfId="26335" xr:uid="{4C39F9BE-0FEF-4B40-9D16-86252EB7FDFE}"/>
    <cellStyle name="Millares 6 2 2 2 2 8 5" xfId="47838" xr:uid="{097254BB-7E1B-46C8-91AA-6E42A768605B}"/>
    <cellStyle name="Millares 6 2 2 2 2 8 6" xfId="54442" xr:uid="{2A7D25BB-A174-495D-8B23-835DCCC75A2F}"/>
    <cellStyle name="Millares 6 2 2 2 2 9" xfId="5472" xr:uid="{30984AE0-E48C-4228-B498-C7AAF0441843}"/>
    <cellStyle name="Millares 6 2 2 2 2 9 2" xfId="13738" xr:uid="{A2EAC832-FC3B-4B6C-9DAD-6829B808DDE5}"/>
    <cellStyle name="Millares 6 2 2 2 2 9 2 2" xfId="35241" xr:uid="{70EDB2CC-850B-4FCA-9633-008309527FB6}"/>
    <cellStyle name="Millares 6 2 2 2 2 9 3" xfId="20373" xr:uid="{4BDF1D44-BF27-475C-B255-1FE082F05A6D}"/>
    <cellStyle name="Millares 6 2 2 2 2 9 3 2" xfId="41876" xr:uid="{EFD4C7D3-2312-47FE-AB06-88FBCFB4F29D}"/>
    <cellStyle name="Millares 6 2 2 2 2 9 4" xfId="26978" xr:uid="{DC4777C9-3688-4865-9BAB-EEEC679B474A}"/>
    <cellStyle name="Millares 6 2 2 2 2 9 5" xfId="48481" xr:uid="{20804D77-4174-44C3-8F09-7380FD3A935C}"/>
    <cellStyle name="Millares 6 2 2 2 2 9 6" xfId="55085" xr:uid="{8D203785-2E97-4338-A803-E7EAD45F13DC}"/>
    <cellStyle name="Millares 6 2 2 2 3" xfId="375" xr:uid="{8F680E06-DD84-47AC-AD29-FEF48D7E69BE}"/>
    <cellStyle name="Millares 6 2 2 2 3 10" xfId="15278" xr:uid="{0A2206C6-7997-4C8B-B101-9556E1AEAFDB}"/>
    <cellStyle name="Millares 6 2 2 2 3 10 2" xfId="36781" xr:uid="{7C1C8A19-6B95-413C-8C0D-B1936D428480}"/>
    <cellStyle name="Millares 6 2 2 2 3 11" xfId="21883" xr:uid="{AE009A35-D6AE-4D69-861D-10AF583B4A11}"/>
    <cellStyle name="Millares 6 2 2 2 3 12" xfId="43386" xr:uid="{F6854662-282D-4F6B-8298-A4741C5D53B4}"/>
    <cellStyle name="Millares 6 2 2 2 3 13" xfId="49990" xr:uid="{0316001C-5102-45AC-8B47-5DE4C67701D5}"/>
    <cellStyle name="Millares 6 2 2 2 3 2" xfId="1323" xr:uid="{F46C178F-F662-4681-BD7D-C829D772D845}"/>
    <cellStyle name="Millares 6 2 2 2 3 2 2" xfId="4152" xr:uid="{BA315CA4-35B0-4202-B030-398082D2B974}"/>
    <cellStyle name="Millares 6 2 2 2 3 2 2 2" xfId="12418" xr:uid="{622F5D15-7F84-41AB-8BF7-D8867F9F32C8}"/>
    <cellStyle name="Millares 6 2 2 2 3 2 2 2 2" xfId="33921" xr:uid="{D2AE3979-7E30-4D52-803D-2C712857AEB9}"/>
    <cellStyle name="Millares 6 2 2 2 3 2 2 3" xfId="19053" xr:uid="{5C9997E5-87C6-43D3-A816-5FBD0D514C8C}"/>
    <cellStyle name="Millares 6 2 2 2 3 2 2 3 2" xfId="40556" xr:uid="{93EF229E-9C24-4135-A46A-E8EF26F5A664}"/>
    <cellStyle name="Millares 6 2 2 2 3 2 2 4" xfId="25658" xr:uid="{2921CFEA-4B33-40BC-B471-58E6EB1B6D15}"/>
    <cellStyle name="Millares 6 2 2 2 3 2 2 5" xfId="47161" xr:uid="{3607D993-32B3-444B-8EB9-23BCFBF3B331}"/>
    <cellStyle name="Millares 6 2 2 2 3 2 2 6" xfId="53765" xr:uid="{B34F458D-363B-47B3-BC7B-65ED88C526ED}"/>
    <cellStyle name="Millares 6 2 2 2 3 2 3" xfId="6291" xr:uid="{3310569D-33DD-451B-B983-355138C2C3A0}"/>
    <cellStyle name="Millares 6 2 2 2 3 2 3 2" xfId="14557" xr:uid="{C1692FB2-D68E-4B28-A3A4-9F9CF7EC1909}"/>
    <cellStyle name="Millares 6 2 2 2 3 2 3 2 2" xfId="36060" xr:uid="{63D0EA9F-712B-45A9-A85C-E69FE1B3906F}"/>
    <cellStyle name="Millares 6 2 2 2 3 2 3 3" xfId="21192" xr:uid="{A897B7CF-3212-417B-B979-0089A54A9889}"/>
    <cellStyle name="Millares 6 2 2 2 3 2 3 3 2" xfId="42695" xr:uid="{5DBC96FD-3466-4B84-9FB6-4A0833622BA1}"/>
    <cellStyle name="Millares 6 2 2 2 3 2 3 4" xfId="27797" xr:uid="{988B7A2D-EE2E-472B-B9FF-CF96811B0687}"/>
    <cellStyle name="Millares 6 2 2 2 3 2 3 5" xfId="49300" xr:uid="{DD335767-8427-4F03-9FD4-ECD2EA95DC6B}"/>
    <cellStyle name="Millares 6 2 2 2 3 2 3 6" xfId="55904" xr:uid="{0E1F3E32-9907-49A0-9700-17755A6F98D2}"/>
    <cellStyle name="Millares 6 2 2 2 3 2 4" xfId="7932" xr:uid="{5109F636-F1AA-4858-B402-B54FAE4B7D66}"/>
    <cellStyle name="Millares 6 2 2 2 3 2 4 2" xfId="29435" xr:uid="{FBB2A273-5CFF-4C02-9F97-9308660B930A}"/>
    <cellStyle name="Millares 6 2 2 2 3 2 5" xfId="9589" xr:uid="{C3F611C9-16EB-44D4-BE6D-E6077A8CC484}"/>
    <cellStyle name="Millares 6 2 2 2 3 2 5 2" xfId="31092" xr:uid="{3675B1C4-04D0-4CA2-9D71-DF1420D1FAC3}"/>
    <cellStyle name="Millares 6 2 2 2 3 2 6" xfId="16224" xr:uid="{9138DF59-52EE-47BC-B085-3E9F08D48BA8}"/>
    <cellStyle name="Millares 6 2 2 2 3 2 6 2" xfId="37727" xr:uid="{14CDFEE3-292A-40E0-BF9B-3039F7C21D48}"/>
    <cellStyle name="Millares 6 2 2 2 3 2 7" xfId="22829" xr:uid="{B0386100-8CA4-4392-A7C8-99FAF251D637}"/>
    <cellStyle name="Millares 6 2 2 2 3 2 8" xfId="44332" xr:uid="{7202EDE6-C2F3-43BA-BB2D-AF0E4F317029}"/>
    <cellStyle name="Millares 6 2 2 2 3 2 9" xfId="50936" xr:uid="{E5A89BE8-86C4-487C-AE30-B816BB6ABCEE}"/>
    <cellStyle name="Millares 6 2 2 2 3 3" xfId="2010" xr:uid="{FF55B6F8-DC92-4B22-9A1F-241F6CB83281}"/>
    <cellStyle name="Millares 6 2 2 2 3 3 2" xfId="10276" xr:uid="{15780AA3-88E7-4AC9-8FD6-89C582760A95}"/>
    <cellStyle name="Millares 6 2 2 2 3 3 2 2" xfId="31779" xr:uid="{7E25DC40-205C-40C9-982D-3721D2D4E67E}"/>
    <cellStyle name="Millares 6 2 2 2 3 3 3" xfId="16911" xr:uid="{62E983F5-7B21-4BA7-B51B-B8A7BAF1A149}"/>
    <cellStyle name="Millares 6 2 2 2 3 3 3 2" xfId="38414" xr:uid="{6E213E06-DB33-4EAE-9CEA-4EAFF18A1D03}"/>
    <cellStyle name="Millares 6 2 2 2 3 3 4" xfId="23516" xr:uid="{652A9875-2FEC-4198-890B-47455EEB3921}"/>
    <cellStyle name="Millares 6 2 2 2 3 3 5" xfId="45019" xr:uid="{EF44289F-BE0A-4258-A8BF-FC222112D7D4}"/>
    <cellStyle name="Millares 6 2 2 2 3 3 6" xfId="51623" xr:uid="{960E2857-FB0A-4049-A2E2-AF8D56507742}"/>
    <cellStyle name="Millares 6 2 2 2 3 4" xfId="2809" xr:uid="{0136D9DC-6073-4BBB-AB41-6B08EAFAA6A6}"/>
    <cellStyle name="Millares 6 2 2 2 3 4 2" xfId="11075" xr:uid="{8894E70D-984B-452D-A00D-AE446E8BF761}"/>
    <cellStyle name="Millares 6 2 2 2 3 4 2 2" xfId="32578" xr:uid="{F408E163-3F51-4F47-9492-B51816A676F2}"/>
    <cellStyle name="Millares 6 2 2 2 3 4 3" xfId="17710" xr:uid="{1E65B9A1-E08E-482A-A277-88F96424E289}"/>
    <cellStyle name="Millares 6 2 2 2 3 4 3 2" xfId="39213" xr:uid="{1BDF1ECE-9381-4C7F-ABB0-619647D03346}"/>
    <cellStyle name="Millares 6 2 2 2 3 4 4" xfId="24315" xr:uid="{B6CEC272-1562-453B-9853-0696E6C7DFAF}"/>
    <cellStyle name="Millares 6 2 2 2 3 4 5" xfId="45818" xr:uid="{A44FDEC1-D4CA-40A2-80FB-429E35E1D08D}"/>
    <cellStyle name="Millares 6 2 2 2 3 4 6" xfId="52422" xr:uid="{9026B965-6CF9-449E-8FF5-09E9DAA1A1EF}"/>
    <cellStyle name="Millares 6 2 2 2 3 5" xfId="3206" xr:uid="{4B65DA7C-6579-4470-9B65-695CF6CF122A}"/>
    <cellStyle name="Millares 6 2 2 2 3 5 2" xfId="11472" xr:uid="{54C99A55-5386-4ECF-8C78-9A913CFD70BF}"/>
    <cellStyle name="Millares 6 2 2 2 3 5 2 2" xfId="32975" xr:uid="{24BAB024-E89B-4CF7-89EB-CC79A40A9B9A}"/>
    <cellStyle name="Millares 6 2 2 2 3 5 3" xfId="18107" xr:uid="{9C2A8578-95BE-4154-8462-40144A3284DC}"/>
    <cellStyle name="Millares 6 2 2 2 3 5 3 2" xfId="39610" xr:uid="{C09EB85B-96CE-456D-9051-32953141A05E}"/>
    <cellStyle name="Millares 6 2 2 2 3 5 4" xfId="24712" xr:uid="{35860D43-040A-493E-A182-BC7679CBEFF4}"/>
    <cellStyle name="Millares 6 2 2 2 3 5 5" xfId="46215" xr:uid="{BCA3FCFD-0FAE-4EE5-94B3-597951390D6A}"/>
    <cellStyle name="Millares 6 2 2 2 3 5 6" xfId="52819" xr:uid="{24F39B54-1C2C-4562-A5BB-D9D6989137B2}"/>
    <cellStyle name="Millares 6 2 2 2 3 6" xfId="4953" xr:uid="{A86C42B8-AAE6-4655-B9C0-A9E0E554CEDF}"/>
    <cellStyle name="Millares 6 2 2 2 3 6 2" xfId="13219" xr:uid="{F96DF32C-8C37-4C54-9C49-0E1F5687B3D2}"/>
    <cellStyle name="Millares 6 2 2 2 3 6 2 2" xfId="34722" xr:uid="{01CB0CED-1334-4019-A6EF-C75F6F11E193}"/>
    <cellStyle name="Millares 6 2 2 2 3 6 3" xfId="19854" xr:uid="{BEB32EC0-487B-4FDF-8756-001193E47E92}"/>
    <cellStyle name="Millares 6 2 2 2 3 6 3 2" xfId="41357" xr:uid="{18A66BCB-6A79-456D-A6B6-3DFFA4465DF3}"/>
    <cellStyle name="Millares 6 2 2 2 3 6 4" xfId="26459" xr:uid="{BFCE7F66-39D2-4054-815E-02B67B1CAFE2}"/>
    <cellStyle name="Millares 6 2 2 2 3 6 5" xfId="47962" xr:uid="{ADF932EF-3AD4-44D6-B6E5-F8C2DD86B69C}"/>
    <cellStyle name="Millares 6 2 2 2 3 6 6" xfId="54566" xr:uid="{324C2B0F-CD36-44F9-AA89-AB8AD34A82FB}"/>
    <cellStyle name="Millares 6 2 2 2 3 7" xfId="5345" xr:uid="{AE4DB55A-FE55-463A-A0B9-D13582F7F9E7}"/>
    <cellStyle name="Millares 6 2 2 2 3 7 2" xfId="13611" xr:uid="{0705A1EF-09CA-47AB-B780-DC93A3C86AF5}"/>
    <cellStyle name="Millares 6 2 2 2 3 7 2 2" xfId="35114" xr:uid="{2FF160DA-387B-4B7E-BBDE-D548FCD2F6B1}"/>
    <cellStyle name="Millares 6 2 2 2 3 7 3" xfId="20246" xr:uid="{CE1E8AB6-232D-492A-9BF6-C65D9F5864A3}"/>
    <cellStyle name="Millares 6 2 2 2 3 7 3 2" xfId="41749" xr:uid="{CC8FB4B9-2777-4F87-9084-CA9BD58300CB}"/>
    <cellStyle name="Millares 6 2 2 2 3 7 4" xfId="26851" xr:uid="{FC81886F-4A0F-4FF2-A7DB-D0E49363EB11}"/>
    <cellStyle name="Millares 6 2 2 2 3 7 5" xfId="48354" xr:uid="{6DC5AFFD-5CE7-4DDB-9988-A824647D2376}"/>
    <cellStyle name="Millares 6 2 2 2 3 7 6" xfId="54958" xr:uid="{6BD04510-7FCF-43DA-AE03-A8DDA6A6E49F}"/>
    <cellStyle name="Millares 6 2 2 2 3 8" xfId="6986" xr:uid="{02303A45-C2FB-4338-AC51-C44A7FF26C9A}"/>
    <cellStyle name="Millares 6 2 2 2 3 8 2" xfId="28489" xr:uid="{50F6F505-4E34-4203-B613-221867A7E297}"/>
    <cellStyle name="Millares 6 2 2 2 3 9" xfId="8642" xr:uid="{E1C33C08-7044-467E-A28E-E419922A5E70}"/>
    <cellStyle name="Millares 6 2 2 2 3 9 2" xfId="30145" xr:uid="{2082BF4D-8D9A-4011-8E5F-0EFAABDBDCF1}"/>
    <cellStyle name="Millares 6 2 2 2 4" xfId="659" xr:uid="{FA59BB75-9F48-4972-A248-F9BD2E2EB503}"/>
    <cellStyle name="Millares 6 2 2 2 4 10" xfId="43668" xr:uid="{3ADE084D-C706-4642-8BB0-56B89C86DF2C}"/>
    <cellStyle name="Millares 6 2 2 2 4 11" xfId="50272" xr:uid="{58629D7B-FEA4-429F-86A1-F3CEA4B1729A}"/>
    <cellStyle name="Millares 6 2 2 2 4 2" xfId="1605" xr:uid="{ACE00DD1-7DD1-4EF0-9845-0766C116AC39}"/>
    <cellStyle name="Millares 6 2 2 2 4 2 2" xfId="4434" xr:uid="{BE8C41F7-9307-4C26-8561-829638AFAE2D}"/>
    <cellStyle name="Millares 6 2 2 2 4 2 2 2" xfId="12700" xr:uid="{BB1A3BFA-5F92-4511-B7EF-DC00CE1611F0}"/>
    <cellStyle name="Millares 6 2 2 2 4 2 2 2 2" xfId="34203" xr:uid="{A4D8150E-15B6-4126-8BE2-823725D578F6}"/>
    <cellStyle name="Millares 6 2 2 2 4 2 2 3" xfId="19335" xr:uid="{EFF869C1-6620-46A2-B5CF-02E7310A6504}"/>
    <cellStyle name="Millares 6 2 2 2 4 2 2 3 2" xfId="40838" xr:uid="{AD5128EE-93B1-40EF-A044-3B5C9A80F055}"/>
    <cellStyle name="Millares 6 2 2 2 4 2 2 4" xfId="25940" xr:uid="{143701F5-C8FC-48BC-86D1-0332B085ADC9}"/>
    <cellStyle name="Millares 6 2 2 2 4 2 2 5" xfId="47443" xr:uid="{A85A2A85-FF05-42C4-AB28-B922338BA1B0}"/>
    <cellStyle name="Millares 6 2 2 2 4 2 2 6" xfId="54047" xr:uid="{93459703-EB26-4F75-A719-919289699D1E}"/>
    <cellStyle name="Millares 6 2 2 2 4 2 3" xfId="6573" xr:uid="{BB12201D-309A-4F7F-B7A8-2F22D722D2D5}"/>
    <cellStyle name="Millares 6 2 2 2 4 2 3 2" xfId="14839" xr:uid="{F53C0683-1E4B-4D56-AB83-D604E735556A}"/>
    <cellStyle name="Millares 6 2 2 2 4 2 3 2 2" xfId="36342" xr:uid="{345E045D-F0E3-4FFB-AA9C-998B947729CC}"/>
    <cellStyle name="Millares 6 2 2 2 4 2 3 3" xfId="21474" xr:uid="{7D53401F-4A62-40C7-B379-D22040009CDA}"/>
    <cellStyle name="Millares 6 2 2 2 4 2 3 3 2" xfId="42977" xr:uid="{B8DE4050-5C2B-4055-84F4-997DBF17A961}"/>
    <cellStyle name="Millares 6 2 2 2 4 2 3 4" xfId="28079" xr:uid="{C08634B7-227E-46A2-85CB-2B4FF605A63C}"/>
    <cellStyle name="Millares 6 2 2 2 4 2 3 5" xfId="49582" xr:uid="{767A56F2-BDC3-4C1E-93CD-FAB73033CA01}"/>
    <cellStyle name="Millares 6 2 2 2 4 2 3 6" xfId="56186" xr:uid="{EBC0A3A7-5714-4362-B11E-B3B8474C8793}"/>
    <cellStyle name="Millares 6 2 2 2 4 2 4" xfId="8214" xr:uid="{F050D4D8-6789-4BC1-8A93-1552E02F6C78}"/>
    <cellStyle name="Millares 6 2 2 2 4 2 4 2" xfId="29717" xr:uid="{C5BF55B4-9296-412E-8AFB-59BE978B0338}"/>
    <cellStyle name="Millares 6 2 2 2 4 2 5" xfId="9871" xr:uid="{6E1B2033-BFAF-4F72-92F0-6FDC0BF9B63D}"/>
    <cellStyle name="Millares 6 2 2 2 4 2 5 2" xfId="31374" xr:uid="{F6827E66-A170-4938-9431-3C127D80EDF3}"/>
    <cellStyle name="Millares 6 2 2 2 4 2 6" xfId="16506" xr:uid="{8ECACEF2-DFEA-41A2-B55A-11176A273E69}"/>
    <cellStyle name="Millares 6 2 2 2 4 2 6 2" xfId="38009" xr:uid="{7FD08464-116B-49F3-A8BB-6C0BEAFFB365}"/>
    <cellStyle name="Millares 6 2 2 2 4 2 7" xfId="23111" xr:uid="{A6E34D1D-FE3C-492E-9362-373EFCED5AB8}"/>
    <cellStyle name="Millares 6 2 2 2 4 2 8" xfId="44614" xr:uid="{15AD766D-9FDF-4D10-A8A0-778447A8F4DF}"/>
    <cellStyle name="Millares 6 2 2 2 4 2 9" xfId="51218" xr:uid="{B7EA70B5-1F19-4F69-9B4C-8844DB244112}"/>
    <cellStyle name="Millares 6 2 2 2 4 3" xfId="2292" xr:uid="{569AEC89-9831-4653-8B6F-7948215E7822}"/>
    <cellStyle name="Millares 6 2 2 2 4 3 2" xfId="10558" xr:uid="{2127E938-38F0-489D-A3A7-43E5CF47F87C}"/>
    <cellStyle name="Millares 6 2 2 2 4 3 2 2" xfId="32061" xr:uid="{88A83527-2793-4254-8034-BC90AE2AB532}"/>
    <cellStyle name="Millares 6 2 2 2 4 3 3" xfId="17193" xr:uid="{27F534AD-417B-4538-8D92-A65C4EC95DFF}"/>
    <cellStyle name="Millares 6 2 2 2 4 3 3 2" xfId="38696" xr:uid="{A43DFDC8-9428-45D1-8071-8D6944951658}"/>
    <cellStyle name="Millares 6 2 2 2 4 3 4" xfId="23798" xr:uid="{DC1DBE58-B5E4-4BC8-B17D-23DE1AD23A87}"/>
    <cellStyle name="Millares 6 2 2 2 4 3 5" xfId="45301" xr:uid="{43233EE0-67C7-46C3-8830-31923A6805FD}"/>
    <cellStyle name="Millares 6 2 2 2 4 3 6" xfId="51905" xr:uid="{0FEC567B-1179-403B-83C5-9DAA3909FDD9}"/>
    <cellStyle name="Millares 6 2 2 2 4 4" xfId="3488" xr:uid="{B5879C48-FDB6-4332-9E07-FAB64F557CD7}"/>
    <cellStyle name="Millares 6 2 2 2 4 4 2" xfId="11754" xr:uid="{33D68940-2682-4F13-8797-3D937A8C6980}"/>
    <cellStyle name="Millares 6 2 2 2 4 4 2 2" xfId="33257" xr:uid="{30FC0A55-7959-470D-82A6-680ED645BA19}"/>
    <cellStyle name="Millares 6 2 2 2 4 4 3" xfId="18389" xr:uid="{B11CF47D-440D-44B0-BFC7-FB0165C8852E}"/>
    <cellStyle name="Millares 6 2 2 2 4 4 3 2" xfId="39892" xr:uid="{EE6CC6D9-7356-4A49-BD47-193E690E4473}"/>
    <cellStyle name="Millares 6 2 2 2 4 4 4" xfId="24994" xr:uid="{12CA3636-B439-448D-B3C3-F131271C7D8E}"/>
    <cellStyle name="Millares 6 2 2 2 4 4 5" xfId="46497" xr:uid="{F41114AA-C6F5-49E0-BC24-AB9003011A0B}"/>
    <cellStyle name="Millares 6 2 2 2 4 4 6" xfId="53101" xr:uid="{2D15CEC5-98A8-436B-A218-15F1ECF059EF}"/>
    <cellStyle name="Millares 6 2 2 2 4 5" xfId="5627" xr:uid="{87020BE5-0C24-4548-8562-A9BD0AEE9946}"/>
    <cellStyle name="Millares 6 2 2 2 4 5 2" xfId="13893" xr:uid="{CC56CE51-17C5-4B6C-A2AB-08A45252AAA4}"/>
    <cellStyle name="Millares 6 2 2 2 4 5 2 2" xfId="35396" xr:uid="{2AC7C07F-9C16-4B0D-AD88-43D44100EA47}"/>
    <cellStyle name="Millares 6 2 2 2 4 5 3" xfId="20528" xr:uid="{4F019F95-DBC0-4085-A3CA-0BC26C8AA7A2}"/>
    <cellStyle name="Millares 6 2 2 2 4 5 3 2" xfId="42031" xr:uid="{A62B30FA-EEE3-410F-AFB4-72478DD8781F}"/>
    <cellStyle name="Millares 6 2 2 2 4 5 4" xfId="27133" xr:uid="{8E67FE59-0284-4AA3-A6E6-63E7144F9607}"/>
    <cellStyle name="Millares 6 2 2 2 4 5 5" xfId="48636" xr:uid="{F2C9C624-A618-401D-84D6-F8B95A01B505}"/>
    <cellStyle name="Millares 6 2 2 2 4 5 6" xfId="55240" xr:uid="{0EFB33BD-111F-4954-8DED-2BEC8467B19A}"/>
    <cellStyle name="Millares 6 2 2 2 4 6" xfId="7268" xr:uid="{ECC4503A-2AB4-4DC6-A02A-DF3395D17DCF}"/>
    <cellStyle name="Millares 6 2 2 2 4 6 2" xfId="28771" xr:uid="{539CE786-9A1C-431C-A503-FBA26BA365AC}"/>
    <cellStyle name="Millares 6 2 2 2 4 7" xfId="8925" xr:uid="{9BCC31CA-A725-4850-AC99-CC75A004DF10}"/>
    <cellStyle name="Millares 6 2 2 2 4 7 2" xfId="30428" xr:uid="{360ADC18-66DE-4B56-943F-FA162E1B80CA}"/>
    <cellStyle name="Millares 6 2 2 2 4 8" xfId="15560" xr:uid="{341287B5-C4C6-4F7A-B992-3E2CEE99D035}"/>
    <cellStyle name="Millares 6 2 2 2 4 8 2" xfId="37063" xr:uid="{98C0A8D7-F939-4384-A10A-0739CC513E9F}"/>
    <cellStyle name="Millares 6 2 2 2 4 9" xfId="22165" xr:uid="{2130B8DD-40FB-4A01-AD89-983C52497389}"/>
    <cellStyle name="Millares 6 2 2 2 5" xfId="927" xr:uid="{DA2D779D-C7F0-4235-9BDD-66ED199838EE}"/>
    <cellStyle name="Millares 6 2 2 2 5 2" xfId="3756" xr:uid="{1F6B2041-F1E8-4CF5-8ED6-13420693D510}"/>
    <cellStyle name="Millares 6 2 2 2 5 2 2" xfId="12022" xr:uid="{BCFD6490-6CC9-4223-BE4C-624CA1FD82B9}"/>
    <cellStyle name="Millares 6 2 2 2 5 2 2 2" xfId="33525" xr:uid="{0415DEEC-C897-4928-8768-8F64B6634E58}"/>
    <cellStyle name="Millares 6 2 2 2 5 2 3" xfId="18657" xr:uid="{4AB704E7-821A-4809-BF11-6C80DE81B6FA}"/>
    <cellStyle name="Millares 6 2 2 2 5 2 3 2" xfId="40160" xr:uid="{63C89C65-93CD-4E84-8C20-9A4624849578}"/>
    <cellStyle name="Millares 6 2 2 2 5 2 4" xfId="25262" xr:uid="{CD80F85E-0C41-4C76-861F-F108CACCE0C8}"/>
    <cellStyle name="Millares 6 2 2 2 5 2 5" xfId="46765" xr:uid="{DE25A1C0-61B7-49EE-A907-C2DAACEDBD57}"/>
    <cellStyle name="Millares 6 2 2 2 5 2 6" xfId="53369" xr:uid="{0510EE79-C74A-4567-929B-D1DE51154E5C}"/>
    <cellStyle name="Millares 6 2 2 2 5 3" xfId="5895" xr:uid="{02E3F99A-21EF-4E05-AC6F-8F2953B4C8C6}"/>
    <cellStyle name="Millares 6 2 2 2 5 3 2" xfId="14161" xr:uid="{7C9630A8-6C85-4EEB-832A-459F5EBB79A8}"/>
    <cellStyle name="Millares 6 2 2 2 5 3 2 2" xfId="35664" xr:uid="{0E11E499-DDDB-47B3-A585-A2AF5015E185}"/>
    <cellStyle name="Millares 6 2 2 2 5 3 3" xfId="20796" xr:uid="{82767CDD-E7EC-406A-991E-EBEE25A797EC}"/>
    <cellStyle name="Millares 6 2 2 2 5 3 3 2" xfId="42299" xr:uid="{BC725BC2-4EC4-4FEF-80EA-8B5172E944E6}"/>
    <cellStyle name="Millares 6 2 2 2 5 3 4" xfId="27401" xr:uid="{1AA52E98-C546-4950-A2FB-C1636242460B}"/>
    <cellStyle name="Millares 6 2 2 2 5 3 5" xfId="48904" xr:uid="{0A58DE5D-64C0-40BC-BFD9-8468B31E3808}"/>
    <cellStyle name="Millares 6 2 2 2 5 3 6" xfId="55508" xr:uid="{ADC02757-E561-437A-98DD-C175617B27CF}"/>
    <cellStyle name="Millares 6 2 2 2 5 4" xfId="7536" xr:uid="{FE0FBECB-59E7-406A-A101-B7357DF35E9D}"/>
    <cellStyle name="Millares 6 2 2 2 5 4 2" xfId="29039" xr:uid="{69A13C1E-042C-4B78-8EB5-3BC45C6CC40F}"/>
    <cellStyle name="Millares 6 2 2 2 5 5" xfId="9193" xr:uid="{154E2FD7-6CFA-42E5-868C-5D885BC9CCD0}"/>
    <cellStyle name="Millares 6 2 2 2 5 5 2" xfId="30696" xr:uid="{2A63DDA1-0E2C-49BA-9D71-E0D69F8EFBE1}"/>
    <cellStyle name="Millares 6 2 2 2 5 6" xfId="15828" xr:uid="{1A0D825B-5433-4282-88EF-7DD6D1B78663}"/>
    <cellStyle name="Millares 6 2 2 2 5 6 2" xfId="37331" xr:uid="{912F437A-179D-418E-B1E1-6168D02EB4A9}"/>
    <cellStyle name="Millares 6 2 2 2 5 7" xfId="22433" xr:uid="{6E4326BF-8AA6-488F-9D7B-FF79E78BBC6B}"/>
    <cellStyle name="Millares 6 2 2 2 5 8" xfId="43936" xr:uid="{B1524FF1-13ED-4B6D-877F-8493AF2BB42F}"/>
    <cellStyle name="Millares 6 2 2 2 5 9" xfId="50540" xr:uid="{7763FC3C-507E-4776-952E-9B5B4B59E1D7}"/>
    <cellStyle name="Millares 6 2 2 2 6" xfId="1188" xr:uid="{C7ED7F7C-6C16-427C-A248-91BD1F148D94}"/>
    <cellStyle name="Millares 6 2 2 2 6 2" xfId="4017" xr:uid="{47266E34-6708-4353-9015-D8FE5D27E2A5}"/>
    <cellStyle name="Millares 6 2 2 2 6 2 2" xfId="12283" xr:uid="{41018C2B-4320-475E-BB98-7C96ECA20F1B}"/>
    <cellStyle name="Millares 6 2 2 2 6 2 2 2" xfId="33786" xr:uid="{9936A649-7729-4688-932A-5D852D781B33}"/>
    <cellStyle name="Millares 6 2 2 2 6 2 3" xfId="18918" xr:uid="{6ABC59F3-40DD-4C78-9594-FAB27384ECEF}"/>
    <cellStyle name="Millares 6 2 2 2 6 2 3 2" xfId="40421" xr:uid="{146293BF-013F-429F-9FDD-43A4653AE5EB}"/>
    <cellStyle name="Millares 6 2 2 2 6 2 4" xfId="25523" xr:uid="{978C662B-6C29-4EF9-B47F-531445CEB22B}"/>
    <cellStyle name="Millares 6 2 2 2 6 2 5" xfId="47026" xr:uid="{ECCA7E9C-66CB-40C0-922A-7C2FB6DF85E6}"/>
    <cellStyle name="Millares 6 2 2 2 6 2 6" xfId="53630" xr:uid="{80E6DA27-74F7-4BE7-BC9B-DE3539C59226}"/>
    <cellStyle name="Millares 6 2 2 2 6 3" xfId="6156" xr:uid="{8C0AAFE5-FB6C-463F-A014-FB9CD0EE3259}"/>
    <cellStyle name="Millares 6 2 2 2 6 3 2" xfId="14422" xr:uid="{B0999745-4E6F-47E6-9490-8A4C2295D132}"/>
    <cellStyle name="Millares 6 2 2 2 6 3 2 2" xfId="35925" xr:uid="{02CEED0C-691B-4465-8FE7-821A6EFD86A0}"/>
    <cellStyle name="Millares 6 2 2 2 6 3 3" xfId="21057" xr:uid="{25227046-448B-4A54-B7DF-2D2E373EFFB9}"/>
    <cellStyle name="Millares 6 2 2 2 6 3 3 2" xfId="42560" xr:uid="{4A58D310-5870-473F-8E83-A46044C0E581}"/>
    <cellStyle name="Millares 6 2 2 2 6 3 4" xfId="27662" xr:uid="{03890423-5D03-4FBB-A3D8-BF221EEB5575}"/>
    <cellStyle name="Millares 6 2 2 2 6 3 5" xfId="49165" xr:uid="{8F757AD4-3655-4025-A189-BEEDD1EB3594}"/>
    <cellStyle name="Millares 6 2 2 2 6 3 6" xfId="55769" xr:uid="{801F4296-ABA4-4B03-820E-59DEB17F0CDE}"/>
    <cellStyle name="Millares 6 2 2 2 6 4" xfId="7797" xr:uid="{EF157D63-4153-492C-8E5F-FB2BDFE57CFA}"/>
    <cellStyle name="Millares 6 2 2 2 6 4 2" xfId="29300" xr:uid="{3C43A063-95BE-4EB1-A369-331F372973F4}"/>
    <cellStyle name="Millares 6 2 2 2 6 5" xfId="9454" xr:uid="{EC307255-298E-4817-ADD3-5D760E01B2FC}"/>
    <cellStyle name="Millares 6 2 2 2 6 5 2" xfId="30957" xr:uid="{E6DB49BA-AC1E-47AD-9331-22A14277CE40}"/>
    <cellStyle name="Millares 6 2 2 2 6 6" xfId="16089" xr:uid="{FDD69CDA-F73A-4EB3-99B9-578BC06E04AA}"/>
    <cellStyle name="Millares 6 2 2 2 6 6 2" xfId="37592" xr:uid="{7533D29D-4206-4FB0-8D70-8720577ED89A}"/>
    <cellStyle name="Millares 6 2 2 2 6 7" xfId="22694" xr:uid="{18BEFE0E-4CFD-40E6-9ED5-7BA88A34F11B}"/>
    <cellStyle name="Millares 6 2 2 2 6 8" xfId="44197" xr:uid="{73137BD8-D254-40A1-9C75-84C0A03146DD}"/>
    <cellStyle name="Millares 6 2 2 2 6 9" xfId="50801" xr:uid="{0172E8C5-313B-4A0D-8E47-DFF642909D5C}"/>
    <cellStyle name="Millares 6 2 2 2 7" xfId="1876" xr:uid="{B6C175D0-00EC-48DA-B684-0CA1F2B61FA2}"/>
    <cellStyle name="Millares 6 2 2 2 7 2" xfId="10142" xr:uid="{F3C823DA-2FA9-437E-82A9-B56A4D600A8B}"/>
    <cellStyle name="Millares 6 2 2 2 7 2 2" xfId="31645" xr:uid="{43817AF8-ED68-441E-9BC6-A1A780357061}"/>
    <cellStyle name="Millares 6 2 2 2 7 3" xfId="16777" xr:uid="{4B5BCA5D-AF63-4700-BCFC-FB79FBA1373B}"/>
    <cellStyle name="Millares 6 2 2 2 7 3 2" xfId="38280" xr:uid="{D7D3CB61-2FE0-4287-847D-E058827AE93B}"/>
    <cellStyle name="Millares 6 2 2 2 7 4" xfId="23382" xr:uid="{C4D4E2F6-5299-4102-862C-89E9B9C563D3}"/>
    <cellStyle name="Millares 6 2 2 2 7 5" xfId="44885" xr:uid="{C80CD710-3CD5-4C59-B0AE-C7E688B647C2}"/>
    <cellStyle name="Millares 6 2 2 2 7 6" xfId="51489" xr:uid="{F1E1BE9A-95AE-4806-9DAD-67200CE68199}"/>
    <cellStyle name="Millares 6 2 2 2 8" xfId="2561" xr:uid="{931BAC55-0FF8-426E-857E-1469385A0622}"/>
    <cellStyle name="Millares 6 2 2 2 8 2" xfId="10827" xr:uid="{FD2B210C-6476-4115-81B0-136998739E69}"/>
    <cellStyle name="Millares 6 2 2 2 8 2 2" xfId="32330" xr:uid="{C872DD52-B59C-4868-A615-FDF85BC438F6}"/>
    <cellStyle name="Millares 6 2 2 2 8 3" xfId="17462" xr:uid="{DA7FC6D3-2361-4CF7-ACB2-766818E292F1}"/>
    <cellStyle name="Millares 6 2 2 2 8 3 2" xfId="38965" xr:uid="{2B0EA179-570D-48BB-A3E3-59129DC90485}"/>
    <cellStyle name="Millares 6 2 2 2 8 4" xfId="24067" xr:uid="{B0254609-55B0-4B28-8FE3-5DC05ADEA903}"/>
    <cellStyle name="Millares 6 2 2 2 8 5" xfId="45570" xr:uid="{B0E8A1FD-2071-4990-ABE7-95871FCC6ECB}"/>
    <cellStyle name="Millares 6 2 2 2 8 6" xfId="52174" xr:uid="{31092F15-AC59-46E2-999C-B0FFAF81E4CE}"/>
    <cellStyle name="Millares 6 2 2 2 9" xfId="3072" xr:uid="{CC7BFF29-7464-462B-8EE1-9D66B3416CDA}"/>
    <cellStyle name="Millares 6 2 2 2 9 2" xfId="11338" xr:uid="{C555E323-FCC0-4E36-AEB8-340ED5D331CD}"/>
    <cellStyle name="Millares 6 2 2 2 9 2 2" xfId="32841" xr:uid="{6390B3B9-831F-441A-876D-B316392739EC}"/>
    <cellStyle name="Millares 6 2 2 2 9 3" xfId="17973" xr:uid="{EEFFDEFF-423A-4512-9FDA-095D4966E9F7}"/>
    <cellStyle name="Millares 6 2 2 2 9 3 2" xfId="39476" xr:uid="{B82BF22B-D4C0-449E-95D1-2A937201A782}"/>
    <cellStyle name="Millares 6 2 2 2 9 4" xfId="24578" xr:uid="{AA5AC0D0-0D19-4B2F-B327-CDB6D488055D}"/>
    <cellStyle name="Millares 6 2 2 2 9 5" xfId="46081" xr:uid="{594556DE-412B-4D84-BFF3-33734CAF065E}"/>
    <cellStyle name="Millares 6 2 2 2 9 6" xfId="52685" xr:uid="{72D522F2-2F79-46AC-AE88-A110DB1A8CCD}"/>
    <cellStyle name="Millares 6 2 2 3" xfId="465" xr:uid="{4EA3E4AF-E2CC-4A76-B710-8E19ED49266A}"/>
    <cellStyle name="Millares 6 2 2 3 10" xfId="7076" xr:uid="{750C0B24-1EE5-4B7C-8D1F-19A3837B57D8}"/>
    <cellStyle name="Millares 6 2 2 3 10 2" xfId="28579" xr:uid="{40CB1EDD-57AB-4293-88C2-EFD9B21032D5}"/>
    <cellStyle name="Millares 6 2 2 3 11" xfId="8732" xr:uid="{7C5D4703-4375-4327-976E-02BD389CFA34}"/>
    <cellStyle name="Millares 6 2 2 3 11 2" xfId="30235" xr:uid="{D1763224-6702-4457-A03E-E1070EB97AE9}"/>
    <cellStyle name="Millares 6 2 2 3 12" xfId="15368" xr:uid="{03F4215C-CD30-489E-89B1-CFEE83598A97}"/>
    <cellStyle name="Millares 6 2 2 3 12 2" xfId="36871" xr:uid="{7C9FB5EF-1104-4502-8072-3D841D773F21}"/>
    <cellStyle name="Millares 6 2 2 3 13" xfId="21973" xr:uid="{0FB80198-9569-43FA-98E1-A349BAFA4FB6}"/>
    <cellStyle name="Millares 6 2 2 3 14" xfId="43476" xr:uid="{9D6986AB-0B26-45BE-9180-4BF4B46BE653}"/>
    <cellStyle name="Millares 6 2 2 3 15" xfId="50080" xr:uid="{BDC2BD76-43E8-4A3D-91A0-0C19FD03CEF3}"/>
    <cellStyle name="Millares 6 2 2 3 2" xfId="747" xr:uid="{C5DAC1EE-9285-4105-A9E8-110728A361F7}"/>
    <cellStyle name="Millares 6 2 2 3 2 10" xfId="15648" xr:uid="{B56A118C-449D-435E-BCAA-341E1DFBA0FB}"/>
    <cellStyle name="Millares 6 2 2 3 2 10 2" xfId="37151" xr:uid="{406F3565-19C9-4F9E-857F-4BA090CCBFDD}"/>
    <cellStyle name="Millares 6 2 2 3 2 11" xfId="22253" xr:uid="{C7ED0038-DA30-4D41-8661-796FF3C49B63}"/>
    <cellStyle name="Millares 6 2 2 3 2 12" xfId="43756" xr:uid="{3D3306E4-8E6C-4D6B-BDB8-08452EA909E4}"/>
    <cellStyle name="Millares 6 2 2 3 2 13" xfId="50360" xr:uid="{909A1804-F10C-4314-8486-D894E7FEB962}"/>
    <cellStyle name="Millares 6 2 2 3 2 2" xfId="1693" xr:uid="{E48708A3-1B81-4B3A-A66F-472F76AC5109}"/>
    <cellStyle name="Millares 6 2 2 3 2 2 2" xfId="4522" xr:uid="{E8217464-7955-4593-8AC0-BA101B94029F}"/>
    <cellStyle name="Millares 6 2 2 3 2 2 2 2" xfId="12788" xr:uid="{A7450A6B-38DD-4B65-A8A4-C328530E6435}"/>
    <cellStyle name="Millares 6 2 2 3 2 2 2 2 2" xfId="34291" xr:uid="{B2AB45A4-E3DA-447E-BA7F-828D748ABE1B}"/>
    <cellStyle name="Millares 6 2 2 3 2 2 2 3" xfId="19423" xr:uid="{7B9EF7BE-AD19-4F05-BA1F-C86426AFF778}"/>
    <cellStyle name="Millares 6 2 2 3 2 2 2 3 2" xfId="40926" xr:uid="{06BA5F3F-8F72-4ACC-9926-5F6043ACA3DD}"/>
    <cellStyle name="Millares 6 2 2 3 2 2 2 4" xfId="26028" xr:uid="{32C790FD-B659-494C-9ACA-F34607B415B6}"/>
    <cellStyle name="Millares 6 2 2 3 2 2 2 5" xfId="47531" xr:uid="{93EEB8AA-DDC8-4E66-8D1B-25F42E68D0D8}"/>
    <cellStyle name="Millares 6 2 2 3 2 2 2 6" xfId="54135" xr:uid="{E06D262B-7821-4859-9D86-A541B3D5442F}"/>
    <cellStyle name="Millares 6 2 2 3 2 2 3" xfId="6661" xr:uid="{5FE96073-B8AC-4FDC-A318-6AF4976D4517}"/>
    <cellStyle name="Millares 6 2 2 3 2 2 3 2" xfId="14927" xr:uid="{DCAB751F-8E5D-4ABD-A364-35433D8F7592}"/>
    <cellStyle name="Millares 6 2 2 3 2 2 3 2 2" xfId="36430" xr:uid="{5C82DE21-0C0B-4320-AEEB-36EEBBA97E48}"/>
    <cellStyle name="Millares 6 2 2 3 2 2 3 3" xfId="21562" xr:uid="{AB65B293-8EB8-48C9-A612-685CB6B1F7A8}"/>
    <cellStyle name="Millares 6 2 2 3 2 2 3 3 2" xfId="43065" xr:uid="{4D170785-088F-40B9-AC04-0DB354F40072}"/>
    <cellStyle name="Millares 6 2 2 3 2 2 3 4" xfId="28167" xr:uid="{0D75269B-5AD5-46AE-B331-FA2CD1113E61}"/>
    <cellStyle name="Millares 6 2 2 3 2 2 3 5" xfId="49670" xr:uid="{A4CA4F44-A3D8-4A6C-868C-F884C83C218E}"/>
    <cellStyle name="Millares 6 2 2 3 2 2 3 6" xfId="56274" xr:uid="{D3AF361A-1AF6-4947-8068-FD59CC79F763}"/>
    <cellStyle name="Millares 6 2 2 3 2 2 4" xfId="8302" xr:uid="{96A6FB42-A4B0-475A-965D-F18DD695ED7F}"/>
    <cellStyle name="Millares 6 2 2 3 2 2 4 2" xfId="29805" xr:uid="{325C589D-CF6A-4F2C-A828-9B5F9B6CA04C}"/>
    <cellStyle name="Millares 6 2 2 3 2 2 5" xfId="9959" xr:uid="{6D24845C-19E8-45E3-BAD3-D52F2F88B454}"/>
    <cellStyle name="Millares 6 2 2 3 2 2 5 2" xfId="31462" xr:uid="{5E6BCBC2-C1C7-42BA-A66E-4B412356663E}"/>
    <cellStyle name="Millares 6 2 2 3 2 2 6" xfId="16594" xr:uid="{BE20AD86-4632-4DB9-8DBB-843FA5A89529}"/>
    <cellStyle name="Millares 6 2 2 3 2 2 6 2" xfId="38097" xr:uid="{2C82AC8A-F110-465E-AAF5-F4377FD3EDD2}"/>
    <cellStyle name="Millares 6 2 2 3 2 2 7" xfId="23199" xr:uid="{5B77A1B4-AA0F-4396-A7F2-1235EB497C85}"/>
    <cellStyle name="Millares 6 2 2 3 2 2 8" xfId="44702" xr:uid="{5C2D6537-14AC-4BA6-87D1-3DBF12DC2041}"/>
    <cellStyle name="Millares 6 2 2 3 2 2 9" xfId="51306" xr:uid="{AB165EC4-38A6-4452-8721-6B0DE6905C52}"/>
    <cellStyle name="Millares 6 2 2 3 2 3" xfId="2380" xr:uid="{EA160051-3BFD-4915-BFCC-FF69B38EC278}"/>
    <cellStyle name="Millares 6 2 2 3 2 3 2" xfId="10646" xr:uid="{2FBA3BD5-7186-42A9-B82B-B36081E77FEE}"/>
    <cellStyle name="Millares 6 2 2 3 2 3 2 2" xfId="32149" xr:uid="{51590C94-32BE-48B7-9708-28E2FAC5C2B1}"/>
    <cellStyle name="Millares 6 2 2 3 2 3 3" xfId="17281" xr:uid="{18D09E58-400E-41C4-9808-C44A747D3CC8}"/>
    <cellStyle name="Millares 6 2 2 3 2 3 3 2" xfId="38784" xr:uid="{92440AEA-749C-47FB-A74D-D1585073AF55}"/>
    <cellStyle name="Millares 6 2 2 3 2 3 4" xfId="23886" xr:uid="{B6CAB010-BA83-4458-96B1-7D111A2D0131}"/>
    <cellStyle name="Millares 6 2 2 3 2 3 5" xfId="45389" xr:uid="{88C634A5-F08C-4C25-BE47-C0AD1A8BBA54}"/>
    <cellStyle name="Millares 6 2 2 3 2 3 6" xfId="51993" xr:uid="{51816969-0060-459E-BB06-4D82947A2E96}"/>
    <cellStyle name="Millares 6 2 2 3 2 4" xfId="2897" xr:uid="{619D45EB-C0CC-41FE-B1BB-2BBF2ED591C7}"/>
    <cellStyle name="Millares 6 2 2 3 2 4 2" xfId="11163" xr:uid="{05AF44A6-B8ED-4AEC-B2BC-F71BF57BF753}"/>
    <cellStyle name="Millares 6 2 2 3 2 4 2 2" xfId="32666" xr:uid="{DB465504-9CED-4C65-9B68-81E3C89D7042}"/>
    <cellStyle name="Millares 6 2 2 3 2 4 3" xfId="17798" xr:uid="{59981E0F-8367-4A57-A173-31F47F2FF918}"/>
    <cellStyle name="Millares 6 2 2 3 2 4 3 2" xfId="39301" xr:uid="{6A8B3F34-2F26-4B35-A965-C1FB8E144D50}"/>
    <cellStyle name="Millares 6 2 2 3 2 4 4" xfId="24403" xr:uid="{24D6813B-CD1C-4957-8BB9-1FEAE5D48985}"/>
    <cellStyle name="Millares 6 2 2 3 2 4 5" xfId="45906" xr:uid="{AA2E342E-D95F-4D7C-8BE5-F1F8B2A95C07}"/>
    <cellStyle name="Millares 6 2 2 3 2 4 6" xfId="52510" xr:uid="{049F93DE-C90E-4C42-930E-F6BD93B842FB}"/>
    <cellStyle name="Millares 6 2 2 3 2 5" xfId="3576" xr:uid="{353A4A2B-51D2-4B48-9608-A31ED7688248}"/>
    <cellStyle name="Millares 6 2 2 3 2 5 2" xfId="11842" xr:uid="{69B49317-144B-4418-9B76-F05426227074}"/>
    <cellStyle name="Millares 6 2 2 3 2 5 2 2" xfId="33345" xr:uid="{4835E08F-8F9D-4101-8796-BC14AE9399AC}"/>
    <cellStyle name="Millares 6 2 2 3 2 5 3" xfId="18477" xr:uid="{74299419-7DAE-4C75-AD27-3E4FA2EF7119}"/>
    <cellStyle name="Millares 6 2 2 3 2 5 3 2" xfId="39980" xr:uid="{26B51241-D07C-4AC3-9A64-A14D0FC00668}"/>
    <cellStyle name="Millares 6 2 2 3 2 5 4" xfId="25082" xr:uid="{1008FB8C-EBA4-430B-8CF2-430BF60E4C2E}"/>
    <cellStyle name="Millares 6 2 2 3 2 5 5" xfId="46585" xr:uid="{DDCF910B-8925-4C85-B582-19BD5E48C15A}"/>
    <cellStyle name="Millares 6 2 2 3 2 5 6" xfId="53189" xr:uid="{928C578C-E7DC-484E-8432-4B2741020371}"/>
    <cellStyle name="Millares 6 2 2 3 2 6" xfId="5041" xr:uid="{7EFE46B9-041A-410C-A5A3-784882A0CC88}"/>
    <cellStyle name="Millares 6 2 2 3 2 6 2" xfId="13307" xr:uid="{E2F945E4-8EB5-4F4B-A228-681C9487BABD}"/>
    <cellStyle name="Millares 6 2 2 3 2 6 2 2" xfId="34810" xr:uid="{030D9807-E2D4-438D-B314-C7EA39E0BDEE}"/>
    <cellStyle name="Millares 6 2 2 3 2 6 3" xfId="19942" xr:uid="{74D5C84E-C019-4725-971B-B3EA0519D1A4}"/>
    <cellStyle name="Millares 6 2 2 3 2 6 3 2" xfId="41445" xr:uid="{4143B034-A4B2-436E-832C-65A9760C61CE}"/>
    <cellStyle name="Millares 6 2 2 3 2 6 4" xfId="26547" xr:uid="{074FE1E3-F8BD-4375-A591-BFB7AF6B1135}"/>
    <cellStyle name="Millares 6 2 2 3 2 6 5" xfId="48050" xr:uid="{1992EB22-4E3B-4BE4-9F3A-F1E234A6350C}"/>
    <cellStyle name="Millares 6 2 2 3 2 6 6" xfId="54654" xr:uid="{BE314AB9-3546-42E2-BC44-BB7ED6FCF9C9}"/>
    <cellStyle name="Millares 6 2 2 3 2 7" xfId="5715" xr:uid="{54736A19-B6F9-42D3-A84A-4FE9EBF5432A}"/>
    <cellStyle name="Millares 6 2 2 3 2 7 2" xfId="13981" xr:uid="{3A47553B-F5E7-4218-8AFE-97E716204709}"/>
    <cellStyle name="Millares 6 2 2 3 2 7 2 2" xfId="35484" xr:uid="{CDDF2036-60B0-4C56-9DA6-90E66B825473}"/>
    <cellStyle name="Millares 6 2 2 3 2 7 3" xfId="20616" xr:uid="{6F1E956F-BBAA-477E-BCF6-89DBD4E164F8}"/>
    <cellStyle name="Millares 6 2 2 3 2 7 3 2" xfId="42119" xr:uid="{35549E74-7379-4FB7-AA01-9A2DDCE9A131}"/>
    <cellStyle name="Millares 6 2 2 3 2 7 4" xfId="27221" xr:uid="{126374E3-B347-46D0-893D-FF9647E2AB67}"/>
    <cellStyle name="Millares 6 2 2 3 2 7 5" xfId="48724" xr:uid="{84FABD2D-3A8A-4059-BDDA-402FA676A0DA}"/>
    <cellStyle name="Millares 6 2 2 3 2 7 6" xfId="55328" xr:uid="{01F09AB6-8FEB-4B88-97AA-A1BEC9AF0AA4}"/>
    <cellStyle name="Millares 6 2 2 3 2 8" xfId="7356" xr:uid="{9055CB78-E3FE-434B-B5DB-52BE3FAD9941}"/>
    <cellStyle name="Millares 6 2 2 3 2 8 2" xfId="28859" xr:uid="{4EC118AC-A2A7-4CB1-8BD7-F805DC040110}"/>
    <cellStyle name="Millares 6 2 2 3 2 9" xfId="9013" xr:uid="{C25EB3DB-34BE-4222-80C4-AD11A1DFB8C7}"/>
    <cellStyle name="Millares 6 2 2 3 2 9 2" xfId="30516" xr:uid="{DF1C284B-84CD-4967-94E6-D0113546B996}"/>
    <cellStyle name="Millares 6 2 2 3 3" xfId="1017" xr:uid="{EEEE04EB-D51A-418F-B571-6465D651CD32}"/>
    <cellStyle name="Millares 6 2 2 3 3 2" xfId="3846" xr:uid="{DB122102-7D92-4FB5-BD5D-60514F4817F6}"/>
    <cellStyle name="Millares 6 2 2 3 3 2 2" xfId="12112" xr:uid="{2143BF89-2517-4E8C-942C-6A670CCA1C33}"/>
    <cellStyle name="Millares 6 2 2 3 3 2 2 2" xfId="33615" xr:uid="{0C64B404-B46B-4FDA-94FF-7BCB52755EAF}"/>
    <cellStyle name="Millares 6 2 2 3 3 2 3" xfId="18747" xr:uid="{8480ADCD-A553-4E80-8A5C-D2AAF3FBE926}"/>
    <cellStyle name="Millares 6 2 2 3 3 2 3 2" xfId="40250" xr:uid="{A58349EF-0694-4CE9-B4B1-923C2D27D5E7}"/>
    <cellStyle name="Millares 6 2 2 3 3 2 4" xfId="25352" xr:uid="{E2E37493-9045-4F58-A058-D9686DBCC9E9}"/>
    <cellStyle name="Millares 6 2 2 3 3 2 5" xfId="46855" xr:uid="{7127238E-0521-41B4-BF05-1955735EFB8B}"/>
    <cellStyle name="Millares 6 2 2 3 3 2 6" xfId="53459" xr:uid="{808D0205-6EA2-4742-BCFF-B092C3FDFDD2}"/>
    <cellStyle name="Millares 6 2 2 3 3 3" xfId="5985" xr:uid="{51CAA55F-F854-4C2B-9757-DDCAA40A94FE}"/>
    <cellStyle name="Millares 6 2 2 3 3 3 2" xfId="14251" xr:uid="{8B3A2E2A-13B7-46EB-9B74-01AD2CC20817}"/>
    <cellStyle name="Millares 6 2 2 3 3 3 2 2" xfId="35754" xr:uid="{6C9C10D7-BDA1-4A99-B80B-057C3A78CF95}"/>
    <cellStyle name="Millares 6 2 2 3 3 3 3" xfId="20886" xr:uid="{C6F028BB-FE26-45D1-87FE-E4400D808025}"/>
    <cellStyle name="Millares 6 2 2 3 3 3 3 2" xfId="42389" xr:uid="{DCBA6DB2-0407-478F-9AAE-55E8B011D27C}"/>
    <cellStyle name="Millares 6 2 2 3 3 3 4" xfId="27491" xr:uid="{52F55AE3-A997-4CC4-BA3A-D1EA52097BAB}"/>
    <cellStyle name="Millares 6 2 2 3 3 3 5" xfId="48994" xr:uid="{EB838FC8-572B-4275-AFC8-507F016FCC9A}"/>
    <cellStyle name="Millares 6 2 2 3 3 3 6" xfId="55598" xr:uid="{F8FC7F3D-CA22-4986-A68E-F8CCF729A4BD}"/>
    <cellStyle name="Millares 6 2 2 3 3 4" xfId="7626" xr:uid="{2C8CA623-4148-4E8E-A24F-D4F9D45FB707}"/>
    <cellStyle name="Millares 6 2 2 3 3 4 2" xfId="29129" xr:uid="{B46ED49F-8D42-49A8-964E-A7B08E01151D}"/>
    <cellStyle name="Millares 6 2 2 3 3 5" xfId="9283" xr:uid="{DAE3841C-7E61-4CFB-9A26-3C6DED100D59}"/>
    <cellStyle name="Millares 6 2 2 3 3 5 2" xfId="30786" xr:uid="{1FBCC081-83FB-4DF4-B443-3EC69E77BABB}"/>
    <cellStyle name="Millares 6 2 2 3 3 6" xfId="15918" xr:uid="{14A006C3-B037-4490-B385-2B061DAA79D9}"/>
    <cellStyle name="Millares 6 2 2 3 3 6 2" xfId="37421" xr:uid="{117FE1DC-BB86-44F4-942F-DE387365EE2C}"/>
    <cellStyle name="Millares 6 2 2 3 3 7" xfId="22523" xr:uid="{2E2F7195-4254-4F39-93F4-ECCF3F144C8E}"/>
    <cellStyle name="Millares 6 2 2 3 3 8" xfId="44026" xr:uid="{D48F470C-AB93-4094-B576-6368193EB5ED}"/>
    <cellStyle name="Millares 6 2 2 3 3 9" xfId="50630" xr:uid="{1E320BE2-79E0-428B-AE94-2BC996FC8FE1}"/>
    <cellStyle name="Millares 6 2 2 3 4" xfId="1413" xr:uid="{060D524B-92BF-48D6-B495-D33A3AFD77DB}"/>
    <cellStyle name="Millares 6 2 2 3 4 2" xfId="4242" xr:uid="{9B87B13B-E4A2-4ED5-8285-3807F8DE3514}"/>
    <cellStyle name="Millares 6 2 2 3 4 2 2" xfId="12508" xr:uid="{AC0F4F7F-5D15-41A8-A514-19F729012CCC}"/>
    <cellStyle name="Millares 6 2 2 3 4 2 2 2" xfId="34011" xr:uid="{D84BDB34-481A-4C52-B38A-CEC0972141CA}"/>
    <cellStyle name="Millares 6 2 2 3 4 2 3" xfId="19143" xr:uid="{675B7270-449C-4B76-BCC2-C60CF730A69F}"/>
    <cellStyle name="Millares 6 2 2 3 4 2 3 2" xfId="40646" xr:uid="{28E002C3-4477-4146-89C6-3476AD6CA29E}"/>
    <cellStyle name="Millares 6 2 2 3 4 2 4" xfId="25748" xr:uid="{061CD2DD-234B-47CA-85F9-7A05DFD8EF48}"/>
    <cellStyle name="Millares 6 2 2 3 4 2 5" xfId="47251" xr:uid="{23561A5F-293A-4E72-99C1-BF104E98F94A}"/>
    <cellStyle name="Millares 6 2 2 3 4 2 6" xfId="53855" xr:uid="{91C37B97-3549-4C8D-B181-D02822FBBAD1}"/>
    <cellStyle name="Millares 6 2 2 3 4 3" xfId="6381" xr:uid="{7E3D474D-7322-4C4A-B361-AC55ED5E8C03}"/>
    <cellStyle name="Millares 6 2 2 3 4 3 2" xfId="14647" xr:uid="{B75B0680-7681-4538-A469-675C6E816861}"/>
    <cellStyle name="Millares 6 2 2 3 4 3 2 2" xfId="36150" xr:uid="{8DB626B3-3D42-4C06-9C38-53956FF54EA2}"/>
    <cellStyle name="Millares 6 2 2 3 4 3 3" xfId="21282" xr:uid="{BE9DC45F-7052-4239-9508-08024F9A05CA}"/>
    <cellStyle name="Millares 6 2 2 3 4 3 3 2" xfId="42785" xr:uid="{55BAF66C-24C2-464A-9A60-8B51962C8866}"/>
    <cellStyle name="Millares 6 2 2 3 4 3 4" xfId="27887" xr:uid="{24332B8C-0E29-4A4E-8847-3EFB1C82EEAE}"/>
    <cellStyle name="Millares 6 2 2 3 4 3 5" xfId="49390" xr:uid="{A665F148-8639-4FEB-AF42-FD8A7A25BE7D}"/>
    <cellStyle name="Millares 6 2 2 3 4 3 6" xfId="55994" xr:uid="{FBCBE948-A7DA-4AED-AE6C-3D075F1999BD}"/>
    <cellStyle name="Millares 6 2 2 3 4 4" xfId="8022" xr:uid="{B7BEBB1D-049E-485D-AFA6-E4044B00ACE4}"/>
    <cellStyle name="Millares 6 2 2 3 4 4 2" xfId="29525" xr:uid="{9683699C-4E09-4E96-8764-E927284126C3}"/>
    <cellStyle name="Millares 6 2 2 3 4 5" xfId="9679" xr:uid="{78668809-7E08-43A0-8ADD-317C39FF88E0}"/>
    <cellStyle name="Millares 6 2 2 3 4 5 2" xfId="31182" xr:uid="{E2E6ACA3-EBB7-414E-A3F7-D0B0BDDB7215}"/>
    <cellStyle name="Millares 6 2 2 3 4 6" xfId="16314" xr:uid="{778B958E-C8C0-40D6-B17D-3CA2DF01A2D5}"/>
    <cellStyle name="Millares 6 2 2 3 4 6 2" xfId="37817" xr:uid="{2A84D02A-FBE2-4652-8D58-778916E6FCA9}"/>
    <cellStyle name="Millares 6 2 2 3 4 7" xfId="22919" xr:uid="{59059822-A76E-4076-9D44-4AD55DFF6FCA}"/>
    <cellStyle name="Millares 6 2 2 3 4 8" xfId="44422" xr:uid="{DBAD3118-2D14-40E8-8039-C9E8621BFC28}"/>
    <cellStyle name="Millares 6 2 2 3 4 9" xfId="51026" xr:uid="{5BC5BEA1-4FD0-4B07-94DB-B8195584D105}"/>
    <cellStyle name="Millares 6 2 2 3 5" xfId="2100" xr:uid="{8FD1E06D-6A04-4054-9406-8F4821D876C2}"/>
    <cellStyle name="Millares 6 2 2 3 5 2" xfId="10366" xr:uid="{4DE4B913-CD77-4725-972E-4A60CAF6C5F6}"/>
    <cellStyle name="Millares 6 2 2 3 5 2 2" xfId="31869" xr:uid="{4E0FF88F-4930-4FD6-BE78-6880CF05B7B3}"/>
    <cellStyle name="Millares 6 2 2 3 5 3" xfId="17001" xr:uid="{B306B998-6F23-48FF-B7F0-875DC0D7C02B}"/>
    <cellStyle name="Millares 6 2 2 3 5 3 2" xfId="38504" xr:uid="{9A27F4B1-EA13-4B0F-811C-9704E7BE2B85}"/>
    <cellStyle name="Millares 6 2 2 3 5 4" xfId="23606" xr:uid="{792B4C30-BF8B-4508-91ED-DE98CEB349DE}"/>
    <cellStyle name="Millares 6 2 2 3 5 5" xfId="45109" xr:uid="{022A98D0-11B4-40AA-9301-4E97137CD10E}"/>
    <cellStyle name="Millares 6 2 2 3 5 6" xfId="51713" xr:uid="{9D6B82D0-532F-4D49-AECF-2768248D566D}"/>
    <cellStyle name="Millares 6 2 2 3 6" xfId="2648" xr:uid="{411ABC14-9E70-46AD-B317-CF8ED87E7DD0}"/>
    <cellStyle name="Millares 6 2 2 3 6 2" xfId="10914" xr:uid="{46222A8B-5947-4F16-9439-FFF99B56E072}"/>
    <cellStyle name="Millares 6 2 2 3 6 2 2" xfId="32417" xr:uid="{D236527C-D91E-45B0-A391-C431BACD2117}"/>
    <cellStyle name="Millares 6 2 2 3 6 3" xfId="17549" xr:uid="{9AA49E86-392F-44A2-9BC1-D502B70F4672}"/>
    <cellStyle name="Millares 6 2 2 3 6 3 2" xfId="39052" xr:uid="{10F172BD-F87A-4535-92F0-838CDF5A3854}"/>
    <cellStyle name="Millares 6 2 2 3 6 4" xfId="24154" xr:uid="{1757C0B6-0ACD-498F-BE91-075042402D52}"/>
    <cellStyle name="Millares 6 2 2 3 6 5" xfId="45657" xr:uid="{972A55BD-FF2E-4608-8D84-A1969F98437D}"/>
    <cellStyle name="Millares 6 2 2 3 6 6" xfId="52261" xr:uid="{4A62419A-1E13-4432-8534-C65068E14499}"/>
    <cellStyle name="Millares 6 2 2 3 7" xfId="3296" xr:uid="{53790EE1-CBD0-4B79-85BC-BB703ACFFF42}"/>
    <cellStyle name="Millares 6 2 2 3 7 2" xfId="11562" xr:uid="{BEC334F5-F944-4220-A46C-D65107F825FF}"/>
    <cellStyle name="Millares 6 2 2 3 7 2 2" xfId="33065" xr:uid="{0B4C871B-9118-475A-AEE4-C6C4DF674EEC}"/>
    <cellStyle name="Millares 6 2 2 3 7 3" xfId="18197" xr:uid="{05C51C39-6AF4-45ED-A3EE-FCF0333C511A}"/>
    <cellStyle name="Millares 6 2 2 3 7 3 2" xfId="39700" xr:uid="{F67AFDB0-A6F7-4272-AEEE-F872E8830916}"/>
    <cellStyle name="Millares 6 2 2 3 7 4" xfId="24802" xr:uid="{8122DFF5-92B3-47DD-BDEF-0AC463E4564A}"/>
    <cellStyle name="Millares 6 2 2 3 7 5" xfId="46305" xr:uid="{04DC5883-D55C-4D41-B5FE-51CFDEFE4741}"/>
    <cellStyle name="Millares 6 2 2 3 7 6" xfId="52909" xr:uid="{B7814EE2-5704-4649-B63F-EE09B95D563C}"/>
    <cellStyle name="Millares 6 2 2 3 8" xfId="4792" xr:uid="{DFDEA6E1-4E9F-4C1A-8F54-7B0EBF7AFBFD}"/>
    <cellStyle name="Millares 6 2 2 3 8 2" xfId="13058" xr:uid="{A9DF095F-4ED9-4CCE-932D-F2A666434849}"/>
    <cellStyle name="Millares 6 2 2 3 8 2 2" xfId="34561" xr:uid="{B04AA42B-7D51-49A7-9DDC-7C7498A85E43}"/>
    <cellStyle name="Millares 6 2 2 3 8 3" xfId="19693" xr:uid="{B15F5842-289B-4B92-9E93-16D702CDAFD7}"/>
    <cellStyle name="Millares 6 2 2 3 8 3 2" xfId="41196" xr:uid="{21686C3F-A54C-4E45-8666-BC0DE8320295}"/>
    <cellStyle name="Millares 6 2 2 3 8 4" xfId="26298" xr:uid="{B485ECB9-E76B-45EA-A8F2-7C81B08ED815}"/>
    <cellStyle name="Millares 6 2 2 3 8 5" xfId="47801" xr:uid="{C98C14EB-CB5E-4DC8-A71D-F8260AB43D2C}"/>
    <cellStyle name="Millares 6 2 2 3 8 6" xfId="54405" xr:uid="{E5955F07-A77B-471E-898C-796FD9281F9D}"/>
    <cellStyle name="Millares 6 2 2 3 9" xfId="5435" xr:uid="{F8A6A631-AF0F-4184-8481-5E63DE8C091A}"/>
    <cellStyle name="Millares 6 2 2 3 9 2" xfId="13701" xr:uid="{B7346BFF-A89C-494D-B2CF-B99B00E8288F}"/>
    <cellStyle name="Millares 6 2 2 3 9 2 2" xfId="35204" xr:uid="{DD88DDD2-CB82-4C05-8C9D-0A38436F2FB9}"/>
    <cellStyle name="Millares 6 2 2 3 9 3" xfId="20336" xr:uid="{D9A7779C-283E-4673-998D-BF9F8B315A42}"/>
    <cellStyle name="Millares 6 2 2 3 9 3 2" xfId="41839" xr:uid="{D4C1DB7A-EE4C-4D44-94DA-4C31AFDD31C7}"/>
    <cellStyle name="Millares 6 2 2 3 9 4" xfId="26941" xr:uid="{BB464FD7-343A-4F61-AF95-ED541A38F40A}"/>
    <cellStyle name="Millares 6 2 2 3 9 5" xfId="48444" xr:uid="{DC21542E-4853-497A-BB5D-9CE962B42B2C}"/>
    <cellStyle name="Millares 6 2 2 3 9 6" xfId="55048" xr:uid="{464ABC91-1612-4087-A243-74A6F81C8036}"/>
    <cellStyle name="Millares 6 2 2 4" xfId="338" xr:uid="{B30817BC-181C-483F-B3AD-16C7FC308C37}"/>
    <cellStyle name="Millares 6 2 2 4 10" xfId="15241" xr:uid="{632EE0B1-89DF-4C19-AA0D-F4ADF661F855}"/>
    <cellStyle name="Millares 6 2 2 4 10 2" xfId="36744" xr:uid="{36FDAB79-6CEE-444D-82CF-8CC30B34F4FE}"/>
    <cellStyle name="Millares 6 2 2 4 11" xfId="21846" xr:uid="{8DA3E09E-B92F-4C88-BC61-B0717B2C57AB}"/>
    <cellStyle name="Millares 6 2 2 4 12" xfId="43349" xr:uid="{1182F321-27F5-417D-B1CD-62C3B18E6BCC}"/>
    <cellStyle name="Millares 6 2 2 4 13" xfId="49953" xr:uid="{715506A9-3FD5-49FD-A63C-2AEECFBC1EF9}"/>
    <cellStyle name="Millares 6 2 2 4 2" xfId="1286" xr:uid="{CA19F2BA-0552-4464-A70C-49BF146854D9}"/>
    <cellStyle name="Millares 6 2 2 4 2 2" xfId="4115" xr:uid="{BD502808-76AC-458A-A43B-7B6E4636C7FF}"/>
    <cellStyle name="Millares 6 2 2 4 2 2 2" xfId="12381" xr:uid="{FE05BA9E-5B22-4004-BBB3-82AA213E95DE}"/>
    <cellStyle name="Millares 6 2 2 4 2 2 2 2" xfId="33884" xr:uid="{E6D3817D-E486-48F9-AA56-1EFB1CE1DD07}"/>
    <cellStyle name="Millares 6 2 2 4 2 2 3" xfId="19016" xr:uid="{EAC40EF0-F096-4C39-AB5F-BA55A14D341A}"/>
    <cellStyle name="Millares 6 2 2 4 2 2 3 2" xfId="40519" xr:uid="{77836A5E-9958-4C1F-A77B-2A5571C21800}"/>
    <cellStyle name="Millares 6 2 2 4 2 2 4" xfId="25621" xr:uid="{794A9519-46D5-44B1-ACCB-CDEEDE5D9D4B}"/>
    <cellStyle name="Millares 6 2 2 4 2 2 5" xfId="47124" xr:uid="{6C06153D-E661-412B-A5DD-28DB6B2B4091}"/>
    <cellStyle name="Millares 6 2 2 4 2 2 6" xfId="53728" xr:uid="{F2C0040A-4843-47E8-AF5B-BEE0F153B837}"/>
    <cellStyle name="Millares 6 2 2 4 2 3" xfId="6254" xr:uid="{B190B6C6-5A05-452D-A8ED-12CEB5912AEA}"/>
    <cellStyle name="Millares 6 2 2 4 2 3 2" xfId="14520" xr:uid="{0FB201BE-2326-47F0-AB51-F497031EA66B}"/>
    <cellStyle name="Millares 6 2 2 4 2 3 2 2" xfId="36023" xr:uid="{67D91FB3-BFF2-4E33-B5E3-517D6AFA1566}"/>
    <cellStyle name="Millares 6 2 2 4 2 3 3" xfId="21155" xr:uid="{865B4E83-171E-409F-AF3D-21DEA4888281}"/>
    <cellStyle name="Millares 6 2 2 4 2 3 3 2" xfId="42658" xr:uid="{D60A02DD-DCBF-4D66-8CA4-DF0CD70F8D63}"/>
    <cellStyle name="Millares 6 2 2 4 2 3 4" xfId="27760" xr:uid="{320192C0-3DAC-4CE0-A217-BAF054BA2645}"/>
    <cellStyle name="Millares 6 2 2 4 2 3 5" xfId="49263" xr:uid="{7AEFF93A-1BEB-43E0-9FF3-331B35350D7E}"/>
    <cellStyle name="Millares 6 2 2 4 2 3 6" xfId="55867" xr:uid="{778F182E-5C68-409D-8A0E-4CEFA83CD9BE}"/>
    <cellStyle name="Millares 6 2 2 4 2 4" xfId="7895" xr:uid="{925EFB60-5198-4CA6-A701-C52DA9043CF9}"/>
    <cellStyle name="Millares 6 2 2 4 2 4 2" xfId="29398" xr:uid="{957DDEE3-D851-44A6-B9E4-E3B2F5835BEC}"/>
    <cellStyle name="Millares 6 2 2 4 2 5" xfId="9552" xr:uid="{95315C0E-463F-4B84-921F-FB76138D5782}"/>
    <cellStyle name="Millares 6 2 2 4 2 5 2" xfId="31055" xr:uid="{0EC0046E-E439-43CD-ACCB-73E1C3992CD3}"/>
    <cellStyle name="Millares 6 2 2 4 2 6" xfId="16187" xr:uid="{40566DAB-8AD8-46F4-A248-0E20D3C51B25}"/>
    <cellStyle name="Millares 6 2 2 4 2 6 2" xfId="37690" xr:uid="{12A58BF9-74FF-4AE9-8D6E-289860862CF6}"/>
    <cellStyle name="Millares 6 2 2 4 2 7" xfId="22792" xr:uid="{F07562FF-C94E-4862-92B9-F671392B7B59}"/>
    <cellStyle name="Millares 6 2 2 4 2 8" xfId="44295" xr:uid="{FA825252-5DED-44FF-BAC0-B57063B9EF98}"/>
    <cellStyle name="Millares 6 2 2 4 2 9" xfId="50899" xr:uid="{DF751EF8-CAC4-4539-8C55-C955AA4551DB}"/>
    <cellStyle name="Millares 6 2 2 4 3" xfId="1973" xr:uid="{D37BBA78-071B-4267-A478-13F616E67250}"/>
    <cellStyle name="Millares 6 2 2 4 3 2" xfId="10239" xr:uid="{7B471784-F5EA-4B4B-BDF7-31138F047C8F}"/>
    <cellStyle name="Millares 6 2 2 4 3 2 2" xfId="31742" xr:uid="{BA3154BF-3056-4117-8F73-171331D752C3}"/>
    <cellStyle name="Millares 6 2 2 4 3 3" xfId="16874" xr:uid="{B2B8DD2E-A346-4C15-BD58-9123BCF5C3A3}"/>
    <cellStyle name="Millares 6 2 2 4 3 3 2" xfId="38377" xr:uid="{A52F8697-3913-4275-A88A-288FF5422BEB}"/>
    <cellStyle name="Millares 6 2 2 4 3 4" xfId="23479" xr:uid="{9B260FB0-864A-4AE0-BFBF-7CF186C9B842}"/>
    <cellStyle name="Millares 6 2 2 4 3 5" xfId="44982" xr:uid="{A9E8BDA6-BB30-4688-A65E-9027EAD84B2C}"/>
    <cellStyle name="Millares 6 2 2 4 3 6" xfId="51586" xr:uid="{ADA67655-A912-487B-83BC-2AD083246F61}"/>
    <cellStyle name="Millares 6 2 2 4 4" xfId="2772" xr:uid="{E48D302C-C11F-4585-A2BE-8E8B652D82AA}"/>
    <cellStyle name="Millares 6 2 2 4 4 2" xfId="11038" xr:uid="{BEC14645-3115-439A-B8B5-72D09E61FC02}"/>
    <cellStyle name="Millares 6 2 2 4 4 2 2" xfId="32541" xr:uid="{B9B7C9BA-9FDA-4277-B356-E53656B044D8}"/>
    <cellStyle name="Millares 6 2 2 4 4 3" xfId="17673" xr:uid="{4562BFC8-8509-4ED2-B8BE-7A456C543FF8}"/>
    <cellStyle name="Millares 6 2 2 4 4 3 2" xfId="39176" xr:uid="{0442C37A-9169-46B3-990D-83F5074EE58E}"/>
    <cellStyle name="Millares 6 2 2 4 4 4" xfId="24278" xr:uid="{62FCB587-5577-4B9F-A32A-3625F27C6B56}"/>
    <cellStyle name="Millares 6 2 2 4 4 5" xfId="45781" xr:uid="{6C902CCB-E35B-4775-A92A-6BFABDCD6630}"/>
    <cellStyle name="Millares 6 2 2 4 4 6" xfId="52385" xr:uid="{D9872E31-F67D-4A93-9807-F5ECBA4B6D26}"/>
    <cellStyle name="Millares 6 2 2 4 5" xfId="3169" xr:uid="{6DF29C76-E9D5-4240-85A9-633AA21BFAC5}"/>
    <cellStyle name="Millares 6 2 2 4 5 2" xfId="11435" xr:uid="{0E06A5FA-1212-48C8-AD0E-8E1A69C48271}"/>
    <cellStyle name="Millares 6 2 2 4 5 2 2" xfId="32938" xr:uid="{B87E31E6-6551-4F68-B09D-940BF398EFDA}"/>
    <cellStyle name="Millares 6 2 2 4 5 3" xfId="18070" xr:uid="{1FF2CD4B-CAC9-4DC7-9A78-F4E9775E6BD8}"/>
    <cellStyle name="Millares 6 2 2 4 5 3 2" xfId="39573" xr:uid="{6BD1DD78-68D7-4352-A995-DAEFB90368CA}"/>
    <cellStyle name="Millares 6 2 2 4 5 4" xfId="24675" xr:uid="{C5E302CF-1D34-4EF0-AD21-1925C8B242AC}"/>
    <cellStyle name="Millares 6 2 2 4 5 5" xfId="46178" xr:uid="{B43FF800-124A-4665-A398-013B442FB35F}"/>
    <cellStyle name="Millares 6 2 2 4 5 6" xfId="52782" xr:uid="{0D2CDBAE-5285-481D-B3C8-F96B4AE05E54}"/>
    <cellStyle name="Millares 6 2 2 4 6" xfId="4916" xr:uid="{A327C9AF-0D16-40EA-A576-296C6DB0F092}"/>
    <cellStyle name="Millares 6 2 2 4 6 2" xfId="13182" xr:uid="{F81469A1-27FE-49C1-8775-F942D8440609}"/>
    <cellStyle name="Millares 6 2 2 4 6 2 2" xfId="34685" xr:uid="{B4486079-480D-4E00-BE8A-E7F3D55D7F88}"/>
    <cellStyle name="Millares 6 2 2 4 6 3" xfId="19817" xr:uid="{2A234E50-A41D-492E-8E1E-D69E98285E25}"/>
    <cellStyle name="Millares 6 2 2 4 6 3 2" xfId="41320" xr:uid="{0DD29EF6-9F3E-4DF4-8E46-CC7856EA8B7C}"/>
    <cellStyle name="Millares 6 2 2 4 6 4" xfId="26422" xr:uid="{7179A0B3-1528-4ABB-A5ED-EF8685625177}"/>
    <cellStyle name="Millares 6 2 2 4 6 5" xfId="47925" xr:uid="{4F82233C-A92B-480C-AC69-8A3AE071FEAB}"/>
    <cellStyle name="Millares 6 2 2 4 6 6" xfId="54529" xr:uid="{5EBF2A88-C900-4844-A8C7-C349C8F07279}"/>
    <cellStyle name="Millares 6 2 2 4 7" xfId="5308" xr:uid="{16979B77-4F7E-48AB-93BE-71936B2078A9}"/>
    <cellStyle name="Millares 6 2 2 4 7 2" xfId="13574" xr:uid="{1276A53B-EC19-4780-8375-65648DA86A9A}"/>
    <cellStyle name="Millares 6 2 2 4 7 2 2" xfId="35077" xr:uid="{67B81CF2-4477-40B5-897E-B45FD01AF50A}"/>
    <cellStyle name="Millares 6 2 2 4 7 3" xfId="20209" xr:uid="{11EEBFB5-0A78-4AF6-9B8F-7F18C3EAA98B}"/>
    <cellStyle name="Millares 6 2 2 4 7 3 2" xfId="41712" xr:uid="{71565DAA-E3B6-418B-A60E-C8D86165D270}"/>
    <cellStyle name="Millares 6 2 2 4 7 4" xfId="26814" xr:uid="{3F3D1DA8-4C1A-4D81-AB10-ED38EBA2FB0B}"/>
    <cellStyle name="Millares 6 2 2 4 7 5" xfId="48317" xr:uid="{DFCC5772-A2A6-46B9-9302-4B07B1FA48B0}"/>
    <cellStyle name="Millares 6 2 2 4 7 6" xfId="54921" xr:uid="{D0E4A3BF-6201-4796-9566-9911220B4C97}"/>
    <cellStyle name="Millares 6 2 2 4 8" xfId="6949" xr:uid="{5DC634A7-30D6-41DD-9EB6-DB2393BA65F2}"/>
    <cellStyle name="Millares 6 2 2 4 8 2" xfId="28452" xr:uid="{8C0E93EE-0BFD-4B6B-811E-7437341D7273}"/>
    <cellStyle name="Millares 6 2 2 4 9" xfId="8605" xr:uid="{149C3AB3-5BD5-4953-A83B-46F3E5804620}"/>
    <cellStyle name="Millares 6 2 2 4 9 2" xfId="30108" xr:uid="{10F8263C-8DC5-439B-8EEF-A127051C55D9}"/>
    <cellStyle name="Millares 6 2 2 5" xfId="622" xr:uid="{22159145-9744-4222-ADCA-A7E7610421FC}"/>
    <cellStyle name="Millares 6 2 2 5 10" xfId="43631" xr:uid="{D9F4E955-F5F9-48A4-8BB1-AF48110F7C73}"/>
    <cellStyle name="Millares 6 2 2 5 11" xfId="50235" xr:uid="{32DC2D42-F38D-4DDD-9AE2-3A4011E4CF90}"/>
    <cellStyle name="Millares 6 2 2 5 2" xfId="1568" xr:uid="{81084B37-FDD3-410C-9594-AC2073766901}"/>
    <cellStyle name="Millares 6 2 2 5 2 2" xfId="4397" xr:uid="{31FAF38F-5AE8-4879-9C82-EA5CBD1C2355}"/>
    <cellStyle name="Millares 6 2 2 5 2 2 2" xfId="12663" xr:uid="{B4BAB955-16F2-4C99-9628-B88F0898FEA1}"/>
    <cellStyle name="Millares 6 2 2 5 2 2 2 2" xfId="34166" xr:uid="{2418DB98-DD43-43DA-A8C2-B15433373EC9}"/>
    <cellStyle name="Millares 6 2 2 5 2 2 3" xfId="19298" xr:uid="{AE64AD42-B24B-4BD9-9D9F-83527B30DD4C}"/>
    <cellStyle name="Millares 6 2 2 5 2 2 3 2" xfId="40801" xr:uid="{C598739D-FE8D-4D77-92E7-E6254DCB6533}"/>
    <cellStyle name="Millares 6 2 2 5 2 2 4" xfId="25903" xr:uid="{03C9D8C5-2F80-4CF3-84FA-45E2D4047567}"/>
    <cellStyle name="Millares 6 2 2 5 2 2 5" xfId="47406" xr:uid="{FB697069-B7CF-414C-9222-8043DA0823BD}"/>
    <cellStyle name="Millares 6 2 2 5 2 2 6" xfId="54010" xr:uid="{290FDFAD-C0B3-4B19-8E90-0AA2EE988D20}"/>
    <cellStyle name="Millares 6 2 2 5 2 3" xfId="6536" xr:uid="{D0EE11A2-4D9B-4240-8005-F84202A448ED}"/>
    <cellStyle name="Millares 6 2 2 5 2 3 2" xfId="14802" xr:uid="{3E2B87A7-7902-4893-A373-92EFE6A9BA6C}"/>
    <cellStyle name="Millares 6 2 2 5 2 3 2 2" xfId="36305" xr:uid="{AE4A338A-502C-4A78-9C26-8B5EBD2BEB5C}"/>
    <cellStyle name="Millares 6 2 2 5 2 3 3" xfId="21437" xr:uid="{6895388A-A9B1-4F54-BB6C-819D51495B41}"/>
    <cellStyle name="Millares 6 2 2 5 2 3 3 2" xfId="42940" xr:uid="{4CF7738F-E829-4EEC-B3B7-D42B1FE1C283}"/>
    <cellStyle name="Millares 6 2 2 5 2 3 4" xfId="28042" xr:uid="{407C7CBB-D269-4C39-B97A-75A6037DB32F}"/>
    <cellStyle name="Millares 6 2 2 5 2 3 5" xfId="49545" xr:uid="{AB11D47A-EFB7-4CEC-9D1E-AF0FAD7E36E0}"/>
    <cellStyle name="Millares 6 2 2 5 2 3 6" xfId="56149" xr:uid="{A788ADB5-B913-4F45-9E49-B7B0B5FFD98E}"/>
    <cellStyle name="Millares 6 2 2 5 2 4" xfId="8177" xr:uid="{C3EF8365-6FE8-4B7F-A88E-7773E9DE7CDB}"/>
    <cellStyle name="Millares 6 2 2 5 2 4 2" xfId="29680" xr:uid="{36CC3810-7EAE-4FE9-A98F-2C16CC045FD7}"/>
    <cellStyle name="Millares 6 2 2 5 2 5" xfId="9834" xr:uid="{74B04330-4BB0-42CC-AE27-6EA3A1D886AC}"/>
    <cellStyle name="Millares 6 2 2 5 2 5 2" xfId="31337" xr:uid="{9F481AF0-5494-42F8-83A8-604660F2A89E}"/>
    <cellStyle name="Millares 6 2 2 5 2 6" xfId="16469" xr:uid="{2FE80EB8-1ADB-4FCF-A8AA-8FB88AF6643A}"/>
    <cellStyle name="Millares 6 2 2 5 2 6 2" xfId="37972" xr:uid="{D76ED32C-21FF-455C-BD3C-FCDC8A1CCAD5}"/>
    <cellStyle name="Millares 6 2 2 5 2 7" xfId="23074" xr:uid="{BCB4714A-1691-4B2D-A34C-AF9E3275F9C9}"/>
    <cellStyle name="Millares 6 2 2 5 2 8" xfId="44577" xr:uid="{2F46DB52-8C2A-4E01-8DA8-57B0D91047EA}"/>
    <cellStyle name="Millares 6 2 2 5 2 9" xfId="51181" xr:uid="{EB0CFB4F-7B34-4383-939F-4088A6FC5EE2}"/>
    <cellStyle name="Millares 6 2 2 5 3" xfId="2255" xr:uid="{E11B51C7-9B57-4B2C-9242-EE83649FB819}"/>
    <cellStyle name="Millares 6 2 2 5 3 2" xfId="10521" xr:uid="{809BE0DA-152D-49F6-A4EF-D877566FDEC5}"/>
    <cellStyle name="Millares 6 2 2 5 3 2 2" xfId="32024" xr:uid="{D5F612D9-C78C-4D1A-A4DE-9D9C590C593E}"/>
    <cellStyle name="Millares 6 2 2 5 3 3" xfId="17156" xr:uid="{24DE1BDB-225C-4A0D-B578-1ACC3E5BFFAD}"/>
    <cellStyle name="Millares 6 2 2 5 3 3 2" xfId="38659" xr:uid="{E48BD228-708E-405A-9244-61E744ADA696}"/>
    <cellStyle name="Millares 6 2 2 5 3 4" xfId="23761" xr:uid="{660E28FF-A6BE-4926-88F4-5F3C0974FC7E}"/>
    <cellStyle name="Millares 6 2 2 5 3 5" xfId="45264" xr:uid="{A5472E85-41B7-4F10-882A-9EC7CA59F0BE}"/>
    <cellStyle name="Millares 6 2 2 5 3 6" xfId="51868" xr:uid="{7C84D2C8-F88A-4C2C-9F6C-A9946391B990}"/>
    <cellStyle name="Millares 6 2 2 5 4" xfId="3451" xr:uid="{A30D0FE4-6156-4AAF-8211-770250A5DE03}"/>
    <cellStyle name="Millares 6 2 2 5 4 2" xfId="11717" xr:uid="{F9E22C60-39CB-4A9B-87D0-330872C8A78B}"/>
    <cellStyle name="Millares 6 2 2 5 4 2 2" xfId="33220" xr:uid="{E89B9C7B-5BFA-49ED-8B40-77B1048E03CE}"/>
    <cellStyle name="Millares 6 2 2 5 4 3" xfId="18352" xr:uid="{0CF8DECA-F361-4B90-8388-0561F7CB732B}"/>
    <cellStyle name="Millares 6 2 2 5 4 3 2" xfId="39855" xr:uid="{5D766AFF-688C-4ED3-8ED3-4F2BA143EFBD}"/>
    <cellStyle name="Millares 6 2 2 5 4 4" xfId="24957" xr:uid="{4838F7A4-1796-4639-B23C-2146BFFF86EA}"/>
    <cellStyle name="Millares 6 2 2 5 4 5" xfId="46460" xr:uid="{91BCC20C-129B-408E-9D0E-5540F19CEDA1}"/>
    <cellStyle name="Millares 6 2 2 5 4 6" xfId="53064" xr:uid="{CF701951-8B5A-4725-8B15-FD23563BD22C}"/>
    <cellStyle name="Millares 6 2 2 5 5" xfId="5590" xr:uid="{565EE59C-001A-4B0A-9FAF-D35CC37839D7}"/>
    <cellStyle name="Millares 6 2 2 5 5 2" xfId="13856" xr:uid="{33990ED3-3ECE-42AE-9958-6D346B50A57E}"/>
    <cellStyle name="Millares 6 2 2 5 5 2 2" xfId="35359" xr:uid="{7B714F80-DEC0-446A-87FF-F2ECCCC405FD}"/>
    <cellStyle name="Millares 6 2 2 5 5 3" xfId="20491" xr:uid="{D6610AF7-BCBF-4C46-A49C-06A8143E5DE5}"/>
    <cellStyle name="Millares 6 2 2 5 5 3 2" xfId="41994" xr:uid="{B5D2D4F1-F1D2-4570-9B07-6E5718B50F14}"/>
    <cellStyle name="Millares 6 2 2 5 5 4" xfId="27096" xr:uid="{680AD716-4CCA-4188-92BD-64D29549C7F7}"/>
    <cellStyle name="Millares 6 2 2 5 5 5" xfId="48599" xr:uid="{06F2EDF8-8425-456C-B64F-F9B5ACE4F313}"/>
    <cellStyle name="Millares 6 2 2 5 5 6" xfId="55203" xr:uid="{BE6A9578-D22F-4C95-9FB7-6D0C2167E21F}"/>
    <cellStyle name="Millares 6 2 2 5 6" xfId="7231" xr:uid="{140EC44E-7366-4EEC-8887-C79A1DADF459}"/>
    <cellStyle name="Millares 6 2 2 5 6 2" xfId="28734" xr:uid="{52F05D19-2066-4817-B2A7-89779620A557}"/>
    <cellStyle name="Millares 6 2 2 5 7" xfId="8888" xr:uid="{61D4627F-2400-44A9-ADC8-A7EBEF2B58AA}"/>
    <cellStyle name="Millares 6 2 2 5 7 2" xfId="30391" xr:uid="{76CF7152-80E4-410D-B89C-42521F045916}"/>
    <cellStyle name="Millares 6 2 2 5 8" xfId="15523" xr:uid="{229DB889-A694-47B4-B5B1-B0717B6825A5}"/>
    <cellStyle name="Millares 6 2 2 5 8 2" xfId="37026" xr:uid="{EE9CD8B4-A755-45E0-9E54-A09433E2136F}"/>
    <cellStyle name="Millares 6 2 2 5 9" xfId="22128" xr:uid="{FD6AB36F-B0B5-499C-A046-4F6C42AB3200}"/>
    <cellStyle name="Millares 6 2 2 6" xfId="890" xr:uid="{E8B861B6-EE31-435E-8884-6ECDC37AE9C9}"/>
    <cellStyle name="Millares 6 2 2 6 2" xfId="3719" xr:uid="{99EEEEDF-C28B-4761-A5B3-E7CAA5832983}"/>
    <cellStyle name="Millares 6 2 2 6 2 2" xfId="11985" xr:uid="{B03F937F-453B-4124-8A59-A03A3DFF6867}"/>
    <cellStyle name="Millares 6 2 2 6 2 2 2" xfId="33488" xr:uid="{3A58350E-1E72-44A8-ACD7-F860206FBDD9}"/>
    <cellStyle name="Millares 6 2 2 6 2 3" xfId="18620" xr:uid="{D0629FD2-8222-47EC-A1A5-727EA099A6C1}"/>
    <cellStyle name="Millares 6 2 2 6 2 3 2" xfId="40123" xr:uid="{21D6F569-45E4-492A-A70B-926A7AB54D3C}"/>
    <cellStyle name="Millares 6 2 2 6 2 4" xfId="25225" xr:uid="{90886F4A-2831-4862-A76C-1EF2F2B391BC}"/>
    <cellStyle name="Millares 6 2 2 6 2 5" xfId="46728" xr:uid="{57267F84-BC11-4486-B60C-0DD6D288A40F}"/>
    <cellStyle name="Millares 6 2 2 6 2 6" xfId="53332" xr:uid="{1B0BE924-C777-43F5-8244-C254C7857C02}"/>
    <cellStyle name="Millares 6 2 2 6 3" xfId="5858" xr:uid="{B3478EEE-701C-463B-98EE-2595238B52D1}"/>
    <cellStyle name="Millares 6 2 2 6 3 2" xfId="14124" xr:uid="{03BC0E0A-1F47-4DEE-A12F-CA1031B5F56F}"/>
    <cellStyle name="Millares 6 2 2 6 3 2 2" xfId="35627" xr:uid="{C8765934-6F1A-482C-8D82-9220F1C658CE}"/>
    <cellStyle name="Millares 6 2 2 6 3 3" xfId="20759" xr:uid="{88EBBA92-FD78-49A9-A68C-D11F2F111C22}"/>
    <cellStyle name="Millares 6 2 2 6 3 3 2" xfId="42262" xr:uid="{5EA7D2D8-70FC-4887-8050-A0D4CC5D6CE2}"/>
    <cellStyle name="Millares 6 2 2 6 3 4" xfId="27364" xr:uid="{43996E9C-DF84-4216-B438-829A72C4CBA3}"/>
    <cellStyle name="Millares 6 2 2 6 3 5" xfId="48867" xr:uid="{2B068B4F-2B2F-4479-9632-7C601F8B810E}"/>
    <cellStyle name="Millares 6 2 2 6 3 6" xfId="55471" xr:uid="{DE717836-E8AA-4A67-96EF-90C473799442}"/>
    <cellStyle name="Millares 6 2 2 6 4" xfId="7499" xr:uid="{211445BB-E086-452F-A01D-79F64983B43F}"/>
    <cellStyle name="Millares 6 2 2 6 4 2" xfId="29002" xr:uid="{68630BC3-3043-482D-B849-7CA600979A19}"/>
    <cellStyle name="Millares 6 2 2 6 5" xfId="9156" xr:uid="{9BEF1A5E-51A2-4C10-BCD3-04C5EBD3CCB8}"/>
    <cellStyle name="Millares 6 2 2 6 5 2" xfId="30659" xr:uid="{695211CE-2DA6-41A4-885F-A1648B365B35}"/>
    <cellStyle name="Millares 6 2 2 6 6" xfId="15791" xr:uid="{FD14D7F2-DB5C-469E-9C0B-54F4AC2D88AC}"/>
    <cellStyle name="Millares 6 2 2 6 6 2" xfId="37294" xr:uid="{F605F8F1-C7FA-42E5-8F2B-CF6103E709B3}"/>
    <cellStyle name="Millares 6 2 2 6 7" xfId="22396" xr:uid="{3E610465-9792-4B92-A0BE-D9265485353A}"/>
    <cellStyle name="Millares 6 2 2 6 8" xfId="43899" xr:uid="{0DF63789-E409-41AC-9759-178273D00129}"/>
    <cellStyle name="Millares 6 2 2 6 9" xfId="50503" xr:uid="{65F3F9AF-1091-4AE4-BFD2-7ABE412619C5}"/>
    <cellStyle name="Millares 6 2 2 7" xfId="1151" xr:uid="{C7C2B750-EA1C-4F05-9CAD-65C1139E8565}"/>
    <cellStyle name="Millares 6 2 2 7 2" xfId="3980" xr:uid="{BC5AD575-5F02-419E-AD3A-ADC8C822245B}"/>
    <cellStyle name="Millares 6 2 2 7 2 2" xfId="12246" xr:uid="{FBC45C40-99C0-4FCF-9ACB-146D9F302460}"/>
    <cellStyle name="Millares 6 2 2 7 2 2 2" xfId="33749" xr:uid="{A231BDBC-2F9F-48CA-BE24-03A195567FFC}"/>
    <cellStyle name="Millares 6 2 2 7 2 3" xfId="18881" xr:uid="{79D5A151-237C-4015-9AE8-036256607CD5}"/>
    <cellStyle name="Millares 6 2 2 7 2 3 2" xfId="40384" xr:uid="{8D1E82C9-3585-4801-9B09-A86A7C82CA4A}"/>
    <cellStyle name="Millares 6 2 2 7 2 4" xfId="25486" xr:uid="{FDF294F3-33E5-42DC-AF12-E11F4CEABB55}"/>
    <cellStyle name="Millares 6 2 2 7 2 5" xfId="46989" xr:uid="{45414E8A-A0DF-4220-9B1D-266501AD806C}"/>
    <cellStyle name="Millares 6 2 2 7 2 6" xfId="53593" xr:uid="{A838B4A1-33C4-4236-8A92-EFE2F7D47088}"/>
    <cellStyle name="Millares 6 2 2 7 3" xfId="6119" xr:uid="{02900DC0-D651-402D-B524-BA2B6738C88C}"/>
    <cellStyle name="Millares 6 2 2 7 3 2" xfId="14385" xr:uid="{D306E8AF-34F3-45EC-81DB-6D6AC62AA483}"/>
    <cellStyle name="Millares 6 2 2 7 3 2 2" xfId="35888" xr:uid="{CA76307E-8967-4C8C-8305-503F52F227D8}"/>
    <cellStyle name="Millares 6 2 2 7 3 3" xfId="21020" xr:uid="{9626A76E-34B4-490C-908A-8BC219BB907F}"/>
    <cellStyle name="Millares 6 2 2 7 3 3 2" xfId="42523" xr:uid="{D7459BF1-5252-4F6E-9AD4-7D148D65092A}"/>
    <cellStyle name="Millares 6 2 2 7 3 4" xfId="27625" xr:uid="{0118133A-4D23-4068-8AE6-2A0353CE9F71}"/>
    <cellStyle name="Millares 6 2 2 7 3 5" xfId="49128" xr:uid="{FF991E8C-6439-4F9E-B3A4-9D7B02771C14}"/>
    <cellStyle name="Millares 6 2 2 7 3 6" xfId="55732" xr:uid="{28506A9B-CBC9-4300-BE0B-5788E4232539}"/>
    <cellStyle name="Millares 6 2 2 7 4" xfId="7760" xr:uid="{7F002FE6-CB42-488A-8F11-1911B164FAC6}"/>
    <cellStyle name="Millares 6 2 2 7 4 2" xfId="29263" xr:uid="{8EDB17AF-5FA9-4041-AEE4-128B23B2AD83}"/>
    <cellStyle name="Millares 6 2 2 7 5" xfId="9417" xr:uid="{7C212152-4D9B-4CB3-9EB9-C63FA3B58C53}"/>
    <cellStyle name="Millares 6 2 2 7 5 2" xfId="30920" xr:uid="{DD8BC907-A381-43EC-B828-BA0A221E1D8B}"/>
    <cellStyle name="Millares 6 2 2 7 6" xfId="16052" xr:uid="{813FDA3C-FAD0-4FB4-B1F3-C95CF8742310}"/>
    <cellStyle name="Millares 6 2 2 7 6 2" xfId="37555" xr:uid="{7F1057C2-A4B8-4D30-83B8-907A861765EB}"/>
    <cellStyle name="Millares 6 2 2 7 7" xfId="22657" xr:uid="{3C0D2BDF-DF2D-4B48-B3A2-4A6F71EC8D25}"/>
    <cellStyle name="Millares 6 2 2 7 8" xfId="44160" xr:uid="{E482EF7B-8A4E-4D13-9121-F3469D834DF6}"/>
    <cellStyle name="Millares 6 2 2 7 9" xfId="50764" xr:uid="{C5E373CC-B616-4BD5-99D4-CC7647447C6C}"/>
    <cellStyle name="Millares 6 2 2 8" xfId="1839" xr:uid="{343F3892-D45D-4349-9649-E62A3CD92CBF}"/>
    <cellStyle name="Millares 6 2 2 8 2" xfId="10105" xr:uid="{4967ECA1-348F-4266-948A-621ACD5E265E}"/>
    <cellStyle name="Millares 6 2 2 8 2 2" xfId="31608" xr:uid="{B558865C-C9AC-40B3-9539-B3D5647FCACF}"/>
    <cellStyle name="Millares 6 2 2 8 3" xfId="16740" xr:uid="{A425C9F8-3296-4455-9C93-39635EE2B92C}"/>
    <cellStyle name="Millares 6 2 2 8 3 2" xfId="38243" xr:uid="{817EDAC4-6264-4644-B429-621BA3F61A29}"/>
    <cellStyle name="Millares 6 2 2 8 4" xfId="23345" xr:uid="{538A9077-713D-4AA0-890C-7B02F1994C0D}"/>
    <cellStyle name="Millares 6 2 2 8 5" xfId="44848" xr:uid="{AC741E3F-12CB-45D1-9200-37DE39AB70D4}"/>
    <cellStyle name="Millares 6 2 2 8 6" xfId="51452" xr:uid="{494D1B5F-8702-4E08-96AA-FAF06CEFB42E}"/>
    <cellStyle name="Millares 6 2 2 9" xfId="2524" xr:uid="{CA3EF27C-E3B8-42CC-9F05-4A5E9000D73A}"/>
    <cellStyle name="Millares 6 2 2 9 2" xfId="10790" xr:uid="{DE99167E-3A1D-4C13-8232-7C6D00812942}"/>
    <cellStyle name="Millares 6 2 2 9 2 2" xfId="32293" xr:uid="{8EFC20F1-E6E2-4926-857B-CA88A661EA51}"/>
    <cellStyle name="Millares 6 2 2 9 3" xfId="17425" xr:uid="{8B428B48-0306-4BF5-AD5A-9A416705A9B7}"/>
    <cellStyle name="Millares 6 2 2 9 3 2" xfId="38928" xr:uid="{5057CF58-638C-4AE6-A231-6E31622FF831}"/>
    <cellStyle name="Millares 6 2 2 9 4" xfId="24030" xr:uid="{2B279277-4DEC-4BDB-8E53-8E8E20C74C21}"/>
    <cellStyle name="Millares 6 2 2 9 5" xfId="45533" xr:uid="{CA980D2F-6736-4B24-A1CF-4DCD549142DC}"/>
    <cellStyle name="Millares 6 2 2 9 6" xfId="52137" xr:uid="{C3BEE497-DA98-4D68-839B-C085D0F40F1E}"/>
    <cellStyle name="Millares 6 2 20" xfId="21695" xr:uid="{8423BDD6-5EE5-4475-AA9B-DC8C12E1257A}"/>
    <cellStyle name="Millares 6 2 21" xfId="43198" xr:uid="{C82EA0E0-D379-4395-BAD6-22BD581CB9D5}"/>
    <cellStyle name="Millares 6 2 22" xfId="49802" xr:uid="{5C6C8487-54ED-4793-B7F2-C62C2C03C46B}"/>
    <cellStyle name="Millares 6 2 3" xfId="152" xr:uid="{30DC8134-9A64-4160-8D86-530A7ADB1488}"/>
    <cellStyle name="Millares 6 2 3 10" xfId="4689" xr:uid="{64075510-7342-456A-BC73-D33F828C70CD}"/>
    <cellStyle name="Millares 6 2 3 10 2" xfId="12955" xr:uid="{5FAAD62D-D3DB-486E-9901-5303CAD60AC1}"/>
    <cellStyle name="Millares 6 2 3 10 2 2" xfId="34458" xr:uid="{736FD8EA-6131-49D9-8C96-1DD9B4B8D237}"/>
    <cellStyle name="Millares 6 2 3 10 3" xfId="19590" xr:uid="{B167163B-F506-4CE1-875E-80BC81008D93}"/>
    <cellStyle name="Millares 6 2 3 10 3 2" xfId="41093" xr:uid="{6A08834B-05EF-46BE-ABB8-52FA7BB43B49}"/>
    <cellStyle name="Millares 6 2 3 10 4" xfId="26195" xr:uid="{C8FDB12B-1FAA-43FA-A3CA-C2C83C36EA02}"/>
    <cellStyle name="Millares 6 2 3 10 5" xfId="47698" xr:uid="{5D95BDF4-DE37-441B-BF31-11B415CB8418}"/>
    <cellStyle name="Millares 6 2 3 10 6" xfId="54302" xr:uid="{DB714508-EF50-48FC-AA48-F72BFBAE150C}"/>
    <cellStyle name="Millares 6 2 3 11" xfId="5192" xr:uid="{00C698C0-EA39-411F-A1EC-0D8E776FBE61}"/>
    <cellStyle name="Millares 6 2 3 11 2" xfId="13458" xr:uid="{B0813B86-0D6F-487B-8C75-F75C2B4E2180}"/>
    <cellStyle name="Millares 6 2 3 11 2 2" xfId="34961" xr:uid="{D479D982-A18C-425D-A211-F534F4954397}"/>
    <cellStyle name="Millares 6 2 3 11 3" xfId="20093" xr:uid="{96E0FF75-FDBF-4A40-BF26-B9BDDE54A8E7}"/>
    <cellStyle name="Millares 6 2 3 11 3 2" xfId="41596" xr:uid="{08ED169A-D6FE-4885-B9BE-E13F8524108E}"/>
    <cellStyle name="Millares 6 2 3 11 4" xfId="26698" xr:uid="{D4218381-12EE-410F-905A-C2A76B428A5E}"/>
    <cellStyle name="Millares 6 2 3 11 5" xfId="48201" xr:uid="{6FCAB382-FD7F-4D27-9CD3-36451A138404}"/>
    <cellStyle name="Millares 6 2 3 11 6" xfId="54805" xr:uid="{FC645C97-BDD4-44D7-B8FF-0DF10CC1C60A}"/>
    <cellStyle name="Millares 6 2 3 12" xfId="6833" xr:uid="{E18D04CC-92CE-47CA-AFC3-7CBC9322A2EF}"/>
    <cellStyle name="Millares 6 2 3 12 2" xfId="28336" xr:uid="{AC1CB983-F9CE-4DEA-8B31-09040C3A8608}"/>
    <cellStyle name="Millares 6 2 3 13" xfId="8487" xr:uid="{7F486F54-146B-4731-8675-297FD1B1F2F0}"/>
    <cellStyle name="Millares 6 2 3 13 2" xfId="29990" xr:uid="{7616CB96-58A9-43AA-A34F-D05848682B9F}"/>
    <cellStyle name="Millares 6 2 3 14" xfId="15126" xr:uid="{A8258542-FFFB-481C-A482-0592E9558441}"/>
    <cellStyle name="Millares 6 2 3 14 2" xfId="36629" xr:uid="{956C3197-0751-4D9E-A1F6-A426BA6A37EB}"/>
    <cellStyle name="Millares 6 2 3 15" xfId="21731" xr:uid="{60A354F2-312C-4871-9A57-A29830A7C0EA}"/>
    <cellStyle name="Millares 6 2 3 16" xfId="43234" xr:uid="{A3425C9A-48FC-4D02-9D06-463F597518D4}"/>
    <cellStyle name="Millares 6 2 3 17" xfId="49838" xr:uid="{E8FDB2E9-5930-4015-BEE1-5B97CBC2384F}"/>
    <cellStyle name="Millares 6 2 3 2" xfId="484" xr:uid="{BEDB1EB2-334C-4E54-A4A0-7E9857BFD4F4}"/>
    <cellStyle name="Millares 6 2 3 2 10" xfId="7095" xr:uid="{3D8CEC95-2F3D-45F3-982D-A264CE9F6D2F}"/>
    <cellStyle name="Millares 6 2 3 2 10 2" xfId="28598" xr:uid="{2397413C-EE33-4EB2-AEC3-1DAFB8DB9C11}"/>
    <cellStyle name="Millares 6 2 3 2 11" xfId="8751" xr:uid="{A63E377C-23BF-4D1E-80DF-CC9CC33F589A}"/>
    <cellStyle name="Millares 6 2 3 2 11 2" xfId="30254" xr:uid="{FD0E9327-B9E2-49B8-AC21-BE036CA0E51C}"/>
    <cellStyle name="Millares 6 2 3 2 12" xfId="15387" xr:uid="{D22326EB-C270-4C33-AE0B-6D1015F7297D}"/>
    <cellStyle name="Millares 6 2 3 2 12 2" xfId="36890" xr:uid="{D69869B9-3E45-4B0A-BF5A-9D75F859CE2A}"/>
    <cellStyle name="Millares 6 2 3 2 13" xfId="21992" xr:uid="{642AD170-E217-4163-BDE3-D22744513FA7}"/>
    <cellStyle name="Millares 6 2 3 2 14" xfId="43495" xr:uid="{432D8E30-E0AE-4588-8AFF-7EBBC3069FC0}"/>
    <cellStyle name="Millares 6 2 3 2 15" xfId="50099" xr:uid="{BEB81E32-FBCF-4F0E-A300-5431DBD9E979}"/>
    <cellStyle name="Millares 6 2 3 2 2" xfId="766" xr:uid="{03C3465C-46DD-4795-9453-7391F1C6683E}"/>
    <cellStyle name="Millares 6 2 3 2 2 10" xfId="15667" xr:uid="{AA2B617B-0F8E-475E-9340-D1A842F4CCCF}"/>
    <cellStyle name="Millares 6 2 3 2 2 10 2" xfId="37170" xr:uid="{B676424D-925F-4505-B1C0-FA4A31EC19AB}"/>
    <cellStyle name="Millares 6 2 3 2 2 11" xfId="22272" xr:uid="{E75A9C34-8E05-41A9-BB6D-AE60B14AE8ED}"/>
    <cellStyle name="Millares 6 2 3 2 2 12" xfId="43775" xr:uid="{1B91669D-3A85-46A8-BC8E-0EDA65082C79}"/>
    <cellStyle name="Millares 6 2 3 2 2 13" xfId="50379" xr:uid="{2816A731-9CA3-4CF2-812B-D4C6AEFB0897}"/>
    <cellStyle name="Millares 6 2 3 2 2 2" xfId="1712" xr:uid="{4C1F11F1-D3D8-4F52-91CE-A4380E47E644}"/>
    <cellStyle name="Millares 6 2 3 2 2 2 2" xfId="4541" xr:uid="{5D71E35B-ECE9-416C-90F5-EBB5244F9FE7}"/>
    <cellStyle name="Millares 6 2 3 2 2 2 2 2" xfId="12807" xr:uid="{7EEDE8F7-BF24-42A9-9928-8466FF2306F0}"/>
    <cellStyle name="Millares 6 2 3 2 2 2 2 2 2" xfId="34310" xr:uid="{E1766EB7-1481-4507-860E-FF66AC3BA26A}"/>
    <cellStyle name="Millares 6 2 3 2 2 2 2 3" xfId="19442" xr:uid="{98A5B26D-B4ED-450A-B05C-17487818EF03}"/>
    <cellStyle name="Millares 6 2 3 2 2 2 2 3 2" xfId="40945" xr:uid="{444AFC59-F154-4E17-A116-05A3459AAA62}"/>
    <cellStyle name="Millares 6 2 3 2 2 2 2 4" xfId="26047" xr:uid="{CB16A0DD-3EDD-4F0B-A4A3-6C876891B2E9}"/>
    <cellStyle name="Millares 6 2 3 2 2 2 2 5" xfId="47550" xr:uid="{EAFDD9F9-6822-448B-B1DB-D553692F3DE1}"/>
    <cellStyle name="Millares 6 2 3 2 2 2 2 6" xfId="54154" xr:uid="{74BAAE7F-F7D9-43BF-BD5E-2ABF8E036D02}"/>
    <cellStyle name="Millares 6 2 3 2 2 2 3" xfId="6680" xr:uid="{562701AB-AFE3-4722-84A9-0AED93CE2E10}"/>
    <cellStyle name="Millares 6 2 3 2 2 2 3 2" xfId="14946" xr:uid="{51307B9B-357C-4FD0-812F-F69418C7F19C}"/>
    <cellStyle name="Millares 6 2 3 2 2 2 3 2 2" xfId="36449" xr:uid="{7A7CD972-E1CF-4EE1-8BB6-B275B98CBA46}"/>
    <cellStyle name="Millares 6 2 3 2 2 2 3 3" xfId="21581" xr:uid="{648FCAE5-47CF-4EDA-8752-74C7E8774AE4}"/>
    <cellStyle name="Millares 6 2 3 2 2 2 3 3 2" xfId="43084" xr:uid="{1290F6F0-56D9-4BD7-9579-CBB38547653E}"/>
    <cellStyle name="Millares 6 2 3 2 2 2 3 4" xfId="28186" xr:uid="{74915F80-A008-420F-847E-2D61282787DC}"/>
    <cellStyle name="Millares 6 2 3 2 2 2 3 5" xfId="49689" xr:uid="{6F4263A8-CB12-4DBA-A97D-A0A3996C83BA}"/>
    <cellStyle name="Millares 6 2 3 2 2 2 3 6" xfId="56293" xr:uid="{986363E5-C2B6-4D11-AAD4-06C1F44D53EE}"/>
    <cellStyle name="Millares 6 2 3 2 2 2 4" xfId="8321" xr:uid="{F7D1AA18-DAA9-466D-8FD5-879A06040909}"/>
    <cellStyle name="Millares 6 2 3 2 2 2 4 2" xfId="29824" xr:uid="{9AEF03AF-E26D-4736-B819-64813B4CA8BF}"/>
    <cellStyle name="Millares 6 2 3 2 2 2 5" xfId="9978" xr:uid="{1CBD8BFB-50D3-47C1-87C7-2263A09596F4}"/>
    <cellStyle name="Millares 6 2 3 2 2 2 5 2" xfId="31481" xr:uid="{38F86BC5-2517-4048-85F9-1DBB44EAB745}"/>
    <cellStyle name="Millares 6 2 3 2 2 2 6" xfId="16613" xr:uid="{A54CC7CE-C134-4A33-90F7-9CCD95DD4645}"/>
    <cellStyle name="Millares 6 2 3 2 2 2 6 2" xfId="38116" xr:uid="{DF02FE60-7DE1-4758-A48B-07FCB01E8AD9}"/>
    <cellStyle name="Millares 6 2 3 2 2 2 7" xfId="23218" xr:uid="{E4B114D2-716E-47B6-8B06-89296CB0F450}"/>
    <cellStyle name="Millares 6 2 3 2 2 2 8" xfId="44721" xr:uid="{28EBE3A8-1E25-42ED-A7BB-EA348F8463A1}"/>
    <cellStyle name="Millares 6 2 3 2 2 2 9" xfId="51325" xr:uid="{0B2BEC13-B2E3-4E07-BA24-4100DAFCBA4A}"/>
    <cellStyle name="Millares 6 2 3 2 2 3" xfId="2399" xr:uid="{7558CBCD-F485-4DA0-8140-241C10F1B0F0}"/>
    <cellStyle name="Millares 6 2 3 2 2 3 2" xfId="10665" xr:uid="{9A1539D3-8F1A-401A-829E-1DC04006B618}"/>
    <cellStyle name="Millares 6 2 3 2 2 3 2 2" xfId="32168" xr:uid="{3E92F122-5730-4E4A-ACF0-58FE478807BA}"/>
    <cellStyle name="Millares 6 2 3 2 2 3 3" xfId="17300" xr:uid="{22CC7820-B915-4DA8-B32F-F8E5F59CB319}"/>
    <cellStyle name="Millares 6 2 3 2 2 3 3 2" xfId="38803" xr:uid="{C9F10ADB-EECE-4C07-81C3-4A6030D92F28}"/>
    <cellStyle name="Millares 6 2 3 2 2 3 4" xfId="23905" xr:uid="{D6DDCD33-C76C-4452-9672-5E0797A8B67E}"/>
    <cellStyle name="Millares 6 2 3 2 2 3 5" xfId="45408" xr:uid="{B0EEC8F2-EE30-4FAB-BB68-452C733A01F5}"/>
    <cellStyle name="Millares 6 2 3 2 2 3 6" xfId="52012" xr:uid="{8EA5B150-867A-422A-A766-75780A94ADFD}"/>
    <cellStyle name="Millares 6 2 3 2 2 4" xfId="2916" xr:uid="{6FF6EB7B-5E0D-4255-BD4C-1EAF77F18F80}"/>
    <cellStyle name="Millares 6 2 3 2 2 4 2" xfId="11182" xr:uid="{616E611F-5BAC-4320-A3E1-ED351648A8CA}"/>
    <cellStyle name="Millares 6 2 3 2 2 4 2 2" xfId="32685" xr:uid="{B7DBE010-830A-4832-9313-501F54C6E68B}"/>
    <cellStyle name="Millares 6 2 3 2 2 4 3" xfId="17817" xr:uid="{398896C4-36B8-4BA2-9A89-0D05631C7466}"/>
    <cellStyle name="Millares 6 2 3 2 2 4 3 2" xfId="39320" xr:uid="{EF0F5C53-CFD5-472B-A3C6-AAC13CB75BD8}"/>
    <cellStyle name="Millares 6 2 3 2 2 4 4" xfId="24422" xr:uid="{B11BCA80-2FC8-49FE-83AF-EE8690B491B0}"/>
    <cellStyle name="Millares 6 2 3 2 2 4 5" xfId="45925" xr:uid="{7AD31276-36A5-4194-B93B-77F2D92BC825}"/>
    <cellStyle name="Millares 6 2 3 2 2 4 6" xfId="52529" xr:uid="{898CDECC-69F2-408C-BAEC-B0594EA63F34}"/>
    <cellStyle name="Millares 6 2 3 2 2 5" xfId="3595" xr:uid="{EF6BFB2C-F183-44F5-8AE6-391621DE6498}"/>
    <cellStyle name="Millares 6 2 3 2 2 5 2" xfId="11861" xr:uid="{CD0239F4-489F-49B7-9DDA-1FED2C9A6A09}"/>
    <cellStyle name="Millares 6 2 3 2 2 5 2 2" xfId="33364" xr:uid="{AFB6DD95-9A8F-4CC2-9E67-AF3BDD325056}"/>
    <cellStyle name="Millares 6 2 3 2 2 5 3" xfId="18496" xr:uid="{7ABDC7C6-B4A8-4F13-AF14-18E19CE1B8A0}"/>
    <cellStyle name="Millares 6 2 3 2 2 5 3 2" xfId="39999" xr:uid="{828E8BBB-CE78-4B3F-8F67-E4A50B376D3E}"/>
    <cellStyle name="Millares 6 2 3 2 2 5 4" xfId="25101" xr:uid="{CA50685F-EB2F-42B4-BBBD-0EAB24D4FBCC}"/>
    <cellStyle name="Millares 6 2 3 2 2 5 5" xfId="46604" xr:uid="{6FD8BD14-AE67-4919-BBCE-9DBF03C7E538}"/>
    <cellStyle name="Millares 6 2 3 2 2 5 6" xfId="53208" xr:uid="{4305CBFF-BF5E-44A9-A75A-D94440CF5AB5}"/>
    <cellStyle name="Millares 6 2 3 2 2 6" xfId="5060" xr:uid="{1522748A-DF1E-4693-836D-08D52E26877C}"/>
    <cellStyle name="Millares 6 2 3 2 2 6 2" xfId="13326" xr:uid="{F4A88137-D05C-4B88-9E00-ECB2712459AE}"/>
    <cellStyle name="Millares 6 2 3 2 2 6 2 2" xfId="34829" xr:uid="{A3959DBA-3F88-4092-9AEC-3CC2B3CFCA1B}"/>
    <cellStyle name="Millares 6 2 3 2 2 6 3" xfId="19961" xr:uid="{27D4E508-DED9-4D46-AEEB-D2E5C29A8942}"/>
    <cellStyle name="Millares 6 2 3 2 2 6 3 2" xfId="41464" xr:uid="{E9B506DD-FEA9-463C-85FD-58134A226A2C}"/>
    <cellStyle name="Millares 6 2 3 2 2 6 4" xfId="26566" xr:uid="{C386D0E3-7457-4E32-9520-4CF0AEC58166}"/>
    <cellStyle name="Millares 6 2 3 2 2 6 5" xfId="48069" xr:uid="{5A899E4C-55C6-4E8B-A0D7-FE7774B48663}"/>
    <cellStyle name="Millares 6 2 3 2 2 6 6" xfId="54673" xr:uid="{4CB89834-0C4D-4E45-B60D-69F0AD7ED61A}"/>
    <cellStyle name="Millares 6 2 3 2 2 7" xfId="5734" xr:uid="{DD38275B-AAC2-4DF1-89ED-344F0627BC93}"/>
    <cellStyle name="Millares 6 2 3 2 2 7 2" xfId="14000" xr:uid="{A9C4F17B-E292-4B2B-8F8B-DAB9252B3664}"/>
    <cellStyle name="Millares 6 2 3 2 2 7 2 2" xfId="35503" xr:uid="{0068D026-4EB7-42B8-AEBF-8C245A4040D9}"/>
    <cellStyle name="Millares 6 2 3 2 2 7 3" xfId="20635" xr:uid="{C26958B9-DA8B-4017-97DA-1834B840975C}"/>
    <cellStyle name="Millares 6 2 3 2 2 7 3 2" xfId="42138" xr:uid="{8D6F9A7D-35D4-45FB-BE53-E77C9823E42B}"/>
    <cellStyle name="Millares 6 2 3 2 2 7 4" xfId="27240" xr:uid="{519046B3-DC86-4BC5-B0FB-4491EB0B8464}"/>
    <cellStyle name="Millares 6 2 3 2 2 7 5" xfId="48743" xr:uid="{97ADC7AD-EF60-4867-A9CF-9701EB314F74}"/>
    <cellStyle name="Millares 6 2 3 2 2 7 6" xfId="55347" xr:uid="{921D9F8C-B1D5-41FD-B0CA-38FAAC357CD9}"/>
    <cellStyle name="Millares 6 2 3 2 2 8" xfId="7375" xr:uid="{48C3CA60-6F50-433E-84E7-6F0A1A212D64}"/>
    <cellStyle name="Millares 6 2 3 2 2 8 2" xfId="28878" xr:uid="{E1220D98-C7A8-4B15-8718-52BBD715B975}"/>
    <cellStyle name="Millares 6 2 3 2 2 9" xfId="9032" xr:uid="{8666327F-6C44-431C-AC20-95C2653AACF5}"/>
    <cellStyle name="Millares 6 2 3 2 2 9 2" xfId="30535" xr:uid="{05E86C7B-8B4B-413A-830E-11252D4D7785}"/>
    <cellStyle name="Millares 6 2 3 2 3" xfId="1036" xr:uid="{6B636F12-51AF-4F2F-A868-F1325111D0C1}"/>
    <cellStyle name="Millares 6 2 3 2 3 2" xfId="3865" xr:uid="{E250302C-8B39-44D3-B53C-89711141528E}"/>
    <cellStyle name="Millares 6 2 3 2 3 2 2" xfId="12131" xr:uid="{28EA855D-7E8F-4946-87F7-E032CD74123A}"/>
    <cellStyle name="Millares 6 2 3 2 3 2 2 2" xfId="33634" xr:uid="{6B87E551-7EA2-45B2-A683-A6BAB46B65B6}"/>
    <cellStyle name="Millares 6 2 3 2 3 2 3" xfId="18766" xr:uid="{B54A4C6E-9DC7-4717-B3CE-9BEE6389DA2E}"/>
    <cellStyle name="Millares 6 2 3 2 3 2 3 2" xfId="40269" xr:uid="{0C2D32AC-C5AA-418C-96A7-46D6E1F30D8D}"/>
    <cellStyle name="Millares 6 2 3 2 3 2 4" xfId="25371" xr:uid="{311B1B6C-3AFE-4B21-9EAA-39E42D1091D4}"/>
    <cellStyle name="Millares 6 2 3 2 3 2 5" xfId="46874" xr:uid="{FA0E7978-CF57-4F09-A7C0-FD700C7F6C52}"/>
    <cellStyle name="Millares 6 2 3 2 3 2 6" xfId="53478" xr:uid="{A20F5533-5039-4369-B301-01198F0BCD97}"/>
    <cellStyle name="Millares 6 2 3 2 3 3" xfId="6004" xr:uid="{C81780A2-12C8-4900-9245-EE23395F9E17}"/>
    <cellStyle name="Millares 6 2 3 2 3 3 2" xfId="14270" xr:uid="{AF06BE90-F3DE-4F5F-9324-8F2DE31DAE5B}"/>
    <cellStyle name="Millares 6 2 3 2 3 3 2 2" xfId="35773" xr:uid="{CA89AEEC-F4C9-4A0A-87B9-33F38BF14C32}"/>
    <cellStyle name="Millares 6 2 3 2 3 3 3" xfId="20905" xr:uid="{710CD7D7-25BA-4628-AA5A-BBE49D13F608}"/>
    <cellStyle name="Millares 6 2 3 2 3 3 3 2" xfId="42408" xr:uid="{238ABB69-6A31-4F3D-8453-F568513913C5}"/>
    <cellStyle name="Millares 6 2 3 2 3 3 4" xfId="27510" xr:uid="{DB82D701-E22C-49EF-B65A-B26DDDA3DF76}"/>
    <cellStyle name="Millares 6 2 3 2 3 3 5" xfId="49013" xr:uid="{66A739F3-3453-42C3-A468-3BA48D92E666}"/>
    <cellStyle name="Millares 6 2 3 2 3 3 6" xfId="55617" xr:uid="{75C105F6-E086-44DF-841D-187EB64E043B}"/>
    <cellStyle name="Millares 6 2 3 2 3 4" xfId="7645" xr:uid="{CC4AA57F-EFFE-4E55-A619-05ADC6B58088}"/>
    <cellStyle name="Millares 6 2 3 2 3 4 2" xfId="29148" xr:uid="{C90A96DA-3732-4369-8EF9-2C192CEFE8B7}"/>
    <cellStyle name="Millares 6 2 3 2 3 5" xfId="9302" xr:uid="{C2F3CD9B-1FA5-41A7-95E0-1B4511488AF5}"/>
    <cellStyle name="Millares 6 2 3 2 3 5 2" xfId="30805" xr:uid="{B9212431-6AAE-477C-B139-7E1B602CB125}"/>
    <cellStyle name="Millares 6 2 3 2 3 6" xfId="15937" xr:uid="{9E3802B5-7FB9-4BA7-93E0-4A08676F110E}"/>
    <cellStyle name="Millares 6 2 3 2 3 6 2" xfId="37440" xr:uid="{D8CB358D-B9B7-40C7-9EA1-EEA7F2FF88C4}"/>
    <cellStyle name="Millares 6 2 3 2 3 7" xfId="22542" xr:uid="{4A2A1674-9DD0-4ECC-93EA-9A3F09BF04CA}"/>
    <cellStyle name="Millares 6 2 3 2 3 8" xfId="44045" xr:uid="{F7EEAFBF-6AF8-4590-8F72-F64AB147CEA4}"/>
    <cellStyle name="Millares 6 2 3 2 3 9" xfId="50649" xr:uid="{672B0271-73B0-400C-B625-3BD857EFB8AC}"/>
    <cellStyle name="Millares 6 2 3 2 4" xfId="1432" xr:uid="{B2C2DD51-DE04-4F84-94B2-A2C47E6A9A85}"/>
    <cellStyle name="Millares 6 2 3 2 4 2" xfId="4261" xr:uid="{A89575B0-E97B-454A-BC94-8D189A32150B}"/>
    <cellStyle name="Millares 6 2 3 2 4 2 2" xfId="12527" xr:uid="{21F71D11-A04C-4E3D-97AE-9CA95DC43F3D}"/>
    <cellStyle name="Millares 6 2 3 2 4 2 2 2" xfId="34030" xr:uid="{6BE97A6D-61C6-4266-93CC-6B8ACE80B565}"/>
    <cellStyle name="Millares 6 2 3 2 4 2 3" xfId="19162" xr:uid="{CFAEFFF2-7F47-45E8-840B-EEB0407BA189}"/>
    <cellStyle name="Millares 6 2 3 2 4 2 3 2" xfId="40665" xr:uid="{D66D4B97-CC45-4773-BF01-055CDCB029A9}"/>
    <cellStyle name="Millares 6 2 3 2 4 2 4" xfId="25767" xr:uid="{3DD7A6F8-1910-4B75-8856-E9BA7C032EE4}"/>
    <cellStyle name="Millares 6 2 3 2 4 2 5" xfId="47270" xr:uid="{4990869B-D962-4044-BA6C-67C4CA307064}"/>
    <cellStyle name="Millares 6 2 3 2 4 2 6" xfId="53874" xr:uid="{6C0AD5CA-D5CF-4B68-83B8-B5DB3553F470}"/>
    <cellStyle name="Millares 6 2 3 2 4 3" xfId="6400" xr:uid="{5BEA7946-D6B2-4B6E-9D8A-2A65840A5B4D}"/>
    <cellStyle name="Millares 6 2 3 2 4 3 2" xfId="14666" xr:uid="{A88CBFC2-8832-4C39-ABD0-7DC0F4BEA448}"/>
    <cellStyle name="Millares 6 2 3 2 4 3 2 2" xfId="36169" xr:uid="{471EAE40-4D03-445D-9ACB-DA8FC7386487}"/>
    <cellStyle name="Millares 6 2 3 2 4 3 3" xfId="21301" xr:uid="{25D5EA7C-EEBF-42E5-91CD-20040CB66E67}"/>
    <cellStyle name="Millares 6 2 3 2 4 3 3 2" xfId="42804" xr:uid="{345DC69E-782C-4932-9491-1D45F3CBCC4F}"/>
    <cellStyle name="Millares 6 2 3 2 4 3 4" xfId="27906" xr:uid="{A7870DC7-CD12-4E1F-88F4-3E9EDD0B2184}"/>
    <cellStyle name="Millares 6 2 3 2 4 3 5" xfId="49409" xr:uid="{90C68D1F-7EBF-4A33-B860-AA9A1ABB2A02}"/>
    <cellStyle name="Millares 6 2 3 2 4 3 6" xfId="56013" xr:uid="{48C1B318-CB66-4840-B604-A1E8F7EBDA1F}"/>
    <cellStyle name="Millares 6 2 3 2 4 4" xfId="8041" xr:uid="{0E055B9D-9A04-4147-8DCC-11EF609457FD}"/>
    <cellStyle name="Millares 6 2 3 2 4 4 2" xfId="29544" xr:uid="{05278550-21FA-44A7-80B7-E43AF417DC9F}"/>
    <cellStyle name="Millares 6 2 3 2 4 5" xfId="9698" xr:uid="{96E4A1CF-EF38-4540-9F6E-68EEB4225D63}"/>
    <cellStyle name="Millares 6 2 3 2 4 5 2" xfId="31201" xr:uid="{37BD7C76-24BA-485B-BBC0-4988FBEC31B1}"/>
    <cellStyle name="Millares 6 2 3 2 4 6" xfId="16333" xr:uid="{CA10A09D-B76D-4C2F-8187-2B1E3231433C}"/>
    <cellStyle name="Millares 6 2 3 2 4 6 2" xfId="37836" xr:uid="{5F9C80D8-3787-4AEC-9C18-25D51F3B79C9}"/>
    <cellStyle name="Millares 6 2 3 2 4 7" xfId="22938" xr:uid="{3EAA4633-F3FE-4940-84DF-CFAF4528D11C}"/>
    <cellStyle name="Millares 6 2 3 2 4 8" xfId="44441" xr:uid="{A388469C-241F-4BCE-84AE-A3F3D744C026}"/>
    <cellStyle name="Millares 6 2 3 2 4 9" xfId="51045" xr:uid="{85F59364-F50F-4EAF-9465-AE3ECFD9BE94}"/>
    <cellStyle name="Millares 6 2 3 2 5" xfId="2119" xr:uid="{DD430580-44EE-49AE-B5EF-2E3F84DC025B}"/>
    <cellStyle name="Millares 6 2 3 2 5 2" xfId="10385" xr:uid="{1CA11D0B-FE0B-4322-A93B-0C4C5AC319EE}"/>
    <cellStyle name="Millares 6 2 3 2 5 2 2" xfId="31888" xr:uid="{8F42F8A1-1C0E-4AAC-80B0-ABA4F5CA1307}"/>
    <cellStyle name="Millares 6 2 3 2 5 3" xfId="17020" xr:uid="{CC152066-4162-4594-9554-542AB682B3A6}"/>
    <cellStyle name="Millares 6 2 3 2 5 3 2" xfId="38523" xr:uid="{38D3AF08-A150-4E99-AFAA-7EE26DA34017}"/>
    <cellStyle name="Millares 6 2 3 2 5 4" xfId="23625" xr:uid="{000B22A0-B532-47FE-B2CB-9E31F6DC696A}"/>
    <cellStyle name="Millares 6 2 3 2 5 5" xfId="45128" xr:uid="{36154DF8-8C2C-4BB6-A856-2A4FA855EE29}"/>
    <cellStyle name="Millares 6 2 3 2 5 6" xfId="51732" xr:uid="{D04FCAC8-252F-450C-AFD4-07D197172F2A}"/>
    <cellStyle name="Millares 6 2 3 2 6" xfId="2667" xr:uid="{945C88AF-9137-4051-A9A3-707658CCB15D}"/>
    <cellStyle name="Millares 6 2 3 2 6 2" xfId="10933" xr:uid="{4A142460-5ACF-4142-822E-C0D05E4AE60C}"/>
    <cellStyle name="Millares 6 2 3 2 6 2 2" xfId="32436" xr:uid="{7FFEE2DD-71A0-4967-AE05-4855861B946B}"/>
    <cellStyle name="Millares 6 2 3 2 6 3" xfId="17568" xr:uid="{BEAF1A71-16E7-474F-8662-AB511EC1E31B}"/>
    <cellStyle name="Millares 6 2 3 2 6 3 2" xfId="39071" xr:uid="{454490B8-9712-4AC1-9D06-D5D5721999DE}"/>
    <cellStyle name="Millares 6 2 3 2 6 4" xfId="24173" xr:uid="{92B03812-4E03-40B8-89A0-A5590193C718}"/>
    <cellStyle name="Millares 6 2 3 2 6 5" xfId="45676" xr:uid="{1FD57AE5-6255-4CD6-8F44-A481687CE163}"/>
    <cellStyle name="Millares 6 2 3 2 6 6" xfId="52280" xr:uid="{E1EF4060-7A7A-49A5-A43A-00F5131B7556}"/>
    <cellStyle name="Millares 6 2 3 2 7" xfId="3315" xr:uid="{317E5CA0-01A4-45AE-BD7E-0CABD67F8D72}"/>
    <cellStyle name="Millares 6 2 3 2 7 2" xfId="11581" xr:uid="{E0B7E029-C610-4D47-AB5C-8C9E7BD85B12}"/>
    <cellStyle name="Millares 6 2 3 2 7 2 2" xfId="33084" xr:uid="{9F0D8E3C-B372-43AB-BAEC-160B5905FA4F}"/>
    <cellStyle name="Millares 6 2 3 2 7 3" xfId="18216" xr:uid="{B72983DD-A078-40B5-8D7B-E36449E47622}"/>
    <cellStyle name="Millares 6 2 3 2 7 3 2" xfId="39719" xr:uid="{5D40EF08-3F62-4589-AB06-E7A375B330FC}"/>
    <cellStyle name="Millares 6 2 3 2 7 4" xfId="24821" xr:uid="{725408A0-3892-4010-BE23-247EAB287992}"/>
    <cellStyle name="Millares 6 2 3 2 7 5" xfId="46324" xr:uid="{86EDCBF6-E36C-4D4A-AD38-3F70AEB5378A}"/>
    <cellStyle name="Millares 6 2 3 2 7 6" xfId="52928" xr:uid="{30804A28-B5B9-4F7E-A88C-2B3D7E1DA2AE}"/>
    <cellStyle name="Millares 6 2 3 2 8" xfId="4811" xr:uid="{51A5133F-04BC-4AB5-8292-455FD71757C2}"/>
    <cellStyle name="Millares 6 2 3 2 8 2" xfId="13077" xr:uid="{2A5D64BF-75A8-4A60-AAF6-C96DA937DF8E}"/>
    <cellStyle name="Millares 6 2 3 2 8 2 2" xfId="34580" xr:uid="{EE491064-6E99-403A-8CC8-0E2834B6B7C0}"/>
    <cellStyle name="Millares 6 2 3 2 8 3" xfId="19712" xr:uid="{41F76F08-4495-4A08-8810-EA171E35985E}"/>
    <cellStyle name="Millares 6 2 3 2 8 3 2" xfId="41215" xr:uid="{DC1C7D89-22F0-4928-B5D0-3AE3D2A3CFB2}"/>
    <cellStyle name="Millares 6 2 3 2 8 4" xfId="26317" xr:uid="{66DA2C83-28E3-40C5-8BDB-F05D6CA03B34}"/>
    <cellStyle name="Millares 6 2 3 2 8 5" xfId="47820" xr:uid="{86102282-9B96-4F63-A8D9-E3A0A2EA708C}"/>
    <cellStyle name="Millares 6 2 3 2 8 6" xfId="54424" xr:uid="{735D4B24-44FF-4E09-8A4E-5418807A5678}"/>
    <cellStyle name="Millares 6 2 3 2 9" xfId="5454" xr:uid="{783B634E-944A-424D-851E-0AB595F3DD5C}"/>
    <cellStyle name="Millares 6 2 3 2 9 2" xfId="13720" xr:uid="{A311E12E-2920-47AF-B9C2-223D5A8849C1}"/>
    <cellStyle name="Millares 6 2 3 2 9 2 2" xfId="35223" xr:uid="{7A4A8D63-9B43-468A-9445-B5E5AAE6D24B}"/>
    <cellStyle name="Millares 6 2 3 2 9 3" xfId="20355" xr:uid="{CB5139B4-F0A3-40B8-8516-A49D4391029D}"/>
    <cellStyle name="Millares 6 2 3 2 9 3 2" xfId="41858" xr:uid="{10BF2116-5140-46DD-A501-A3AA33674C85}"/>
    <cellStyle name="Millares 6 2 3 2 9 4" xfId="26960" xr:uid="{D8013DF2-D766-4D9D-BA7E-CB88A26436BA}"/>
    <cellStyle name="Millares 6 2 3 2 9 5" xfId="48463" xr:uid="{7670821D-AF14-4690-B863-45042D215427}"/>
    <cellStyle name="Millares 6 2 3 2 9 6" xfId="55067" xr:uid="{BF0E8F2D-E228-4C93-9F2B-92045FB28CA4}"/>
    <cellStyle name="Millares 6 2 3 3" xfId="357" xr:uid="{A61C92AB-2D7F-438F-B0A6-94152A5BD846}"/>
    <cellStyle name="Millares 6 2 3 3 10" xfId="15260" xr:uid="{A49DC2F0-2995-42CE-A675-92EA222AE2E0}"/>
    <cellStyle name="Millares 6 2 3 3 10 2" xfId="36763" xr:uid="{82363401-4888-4A06-81B7-AAE6DD92A7BE}"/>
    <cellStyle name="Millares 6 2 3 3 11" xfId="21865" xr:uid="{8722AEC6-5FEC-478C-ABED-9FE0D7626D37}"/>
    <cellStyle name="Millares 6 2 3 3 12" xfId="43368" xr:uid="{40FFCF0F-0642-49B3-87F8-CFD72FC18C83}"/>
    <cellStyle name="Millares 6 2 3 3 13" xfId="49972" xr:uid="{EA9D2C38-CBC3-4EE9-BAB5-403AF9E088C5}"/>
    <cellStyle name="Millares 6 2 3 3 2" xfId="1305" xr:uid="{FF713A2A-7036-446D-92D2-0C872C349020}"/>
    <cellStyle name="Millares 6 2 3 3 2 2" xfId="4134" xr:uid="{2AFE3301-1797-4371-83FA-B4050D5846F4}"/>
    <cellStyle name="Millares 6 2 3 3 2 2 2" xfId="12400" xr:uid="{A037D2B0-05EC-4133-9482-DDBF77793A82}"/>
    <cellStyle name="Millares 6 2 3 3 2 2 2 2" xfId="33903" xr:uid="{DCD10E91-F60A-4776-8A26-6AFD091BBFC6}"/>
    <cellStyle name="Millares 6 2 3 3 2 2 3" xfId="19035" xr:uid="{170FC63E-E8A3-4959-82AE-7C525C5EBCF4}"/>
    <cellStyle name="Millares 6 2 3 3 2 2 3 2" xfId="40538" xr:uid="{91B511F6-0047-4B32-AA27-5C283D4C685B}"/>
    <cellStyle name="Millares 6 2 3 3 2 2 4" xfId="25640" xr:uid="{18B23C4A-86E9-44FE-B25C-6F960DEB1B82}"/>
    <cellStyle name="Millares 6 2 3 3 2 2 5" xfId="47143" xr:uid="{4AFCE86E-FD3E-4C03-99F5-8F0699009588}"/>
    <cellStyle name="Millares 6 2 3 3 2 2 6" xfId="53747" xr:uid="{14E551EA-743A-4E58-8BEA-87FD90447C31}"/>
    <cellStyle name="Millares 6 2 3 3 2 3" xfId="6273" xr:uid="{37C39BD8-37C6-480D-9780-9682296A7CBE}"/>
    <cellStyle name="Millares 6 2 3 3 2 3 2" xfId="14539" xr:uid="{3C967CE2-A05F-48D2-9AAB-70CF3ECA9D66}"/>
    <cellStyle name="Millares 6 2 3 3 2 3 2 2" xfId="36042" xr:uid="{DF4153BF-C2D4-4BBE-B340-96136AB5CEE6}"/>
    <cellStyle name="Millares 6 2 3 3 2 3 3" xfId="21174" xr:uid="{273569A2-E5CE-4D36-BCF5-0BE27EAA8B03}"/>
    <cellStyle name="Millares 6 2 3 3 2 3 3 2" xfId="42677" xr:uid="{82E60BA7-3970-487D-BD24-3C1233344EDB}"/>
    <cellStyle name="Millares 6 2 3 3 2 3 4" xfId="27779" xr:uid="{BC5A9D2D-D758-4705-8ED1-DA35FA31ACE5}"/>
    <cellStyle name="Millares 6 2 3 3 2 3 5" xfId="49282" xr:uid="{FDF8FCB8-E154-4520-9F11-9896AB9E8B50}"/>
    <cellStyle name="Millares 6 2 3 3 2 3 6" xfId="55886" xr:uid="{6ABBC788-8853-4BBB-93AC-41E1F89AAFDF}"/>
    <cellStyle name="Millares 6 2 3 3 2 4" xfId="7914" xr:uid="{551E7C53-701C-4A3D-A3F5-3A8D983945AA}"/>
    <cellStyle name="Millares 6 2 3 3 2 4 2" xfId="29417" xr:uid="{EAC38A01-4BB4-4037-A2AA-631AF2635DF4}"/>
    <cellStyle name="Millares 6 2 3 3 2 5" xfId="9571" xr:uid="{3052839D-B362-4848-A038-85DE2CD3D267}"/>
    <cellStyle name="Millares 6 2 3 3 2 5 2" xfId="31074" xr:uid="{E2FE668B-45BA-457E-9C24-53BCC754FE6D}"/>
    <cellStyle name="Millares 6 2 3 3 2 6" xfId="16206" xr:uid="{74D232A8-8D4D-4ED5-8E1F-F12FE2349A04}"/>
    <cellStyle name="Millares 6 2 3 3 2 6 2" xfId="37709" xr:uid="{3353376F-7B2C-44EF-AEA9-E447168CB63E}"/>
    <cellStyle name="Millares 6 2 3 3 2 7" xfId="22811" xr:uid="{1EE76CB0-E750-4DA5-B396-36F7E29557DD}"/>
    <cellStyle name="Millares 6 2 3 3 2 8" xfId="44314" xr:uid="{1774AE47-37A7-43F8-B294-7AB5D46ED2E5}"/>
    <cellStyle name="Millares 6 2 3 3 2 9" xfId="50918" xr:uid="{EC2A9B8B-6698-44CE-A843-37C6BECF2B75}"/>
    <cellStyle name="Millares 6 2 3 3 3" xfId="1992" xr:uid="{E05FE495-9779-46F0-8A86-2870E3CCB7DC}"/>
    <cellStyle name="Millares 6 2 3 3 3 2" xfId="10258" xr:uid="{B15DB14D-0927-4428-A5DC-7002ACACD8C6}"/>
    <cellStyle name="Millares 6 2 3 3 3 2 2" xfId="31761" xr:uid="{41EF7A27-0832-485B-B790-B0EF739177E8}"/>
    <cellStyle name="Millares 6 2 3 3 3 3" xfId="16893" xr:uid="{F78C3C48-A0E2-49FE-AB70-288A6DF9B0E3}"/>
    <cellStyle name="Millares 6 2 3 3 3 3 2" xfId="38396" xr:uid="{5AA65C94-A760-4DFD-9E7C-B375819EB300}"/>
    <cellStyle name="Millares 6 2 3 3 3 4" xfId="23498" xr:uid="{5636260C-EEC4-493D-B4E2-8F56F8AD9FEF}"/>
    <cellStyle name="Millares 6 2 3 3 3 5" xfId="45001" xr:uid="{A6693EE3-1D31-4C89-BA6F-9F740985B096}"/>
    <cellStyle name="Millares 6 2 3 3 3 6" xfId="51605" xr:uid="{EDE6C421-73E7-4FED-AF48-AD048F4AB324}"/>
    <cellStyle name="Millares 6 2 3 3 4" xfId="2791" xr:uid="{03C2CA22-53D9-43EA-A3C5-BDE819ADF570}"/>
    <cellStyle name="Millares 6 2 3 3 4 2" xfId="11057" xr:uid="{52D45806-D543-4918-B9C2-0AF4E4DE1637}"/>
    <cellStyle name="Millares 6 2 3 3 4 2 2" xfId="32560" xr:uid="{660531F1-98B2-4B91-8FFE-AAF8CEA33FD8}"/>
    <cellStyle name="Millares 6 2 3 3 4 3" xfId="17692" xr:uid="{3AAC6264-D5C9-4156-BA24-EF5FEE482F1D}"/>
    <cellStyle name="Millares 6 2 3 3 4 3 2" xfId="39195" xr:uid="{445869CF-5EF4-403D-A60D-5CDC8A52DF6E}"/>
    <cellStyle name="Millares 6 2 3 3 4 4" xfId="24297" xr:uid="{49B97D21-872A-491C-AA9F-0D2C76DAED62}"/>
    <cellStyle name="Millares 6 2 3 3 4 5" xfId="45800" xr:uid="{6E451758-559D-4DC2-AB6B-30FDFE33D694}"/>
    <cellStyle name="Millares 6 2 3 3 4 6" xfId="52404" xr:uid="{56004D52-90AD-490C-8E15-2335F0BE0D2D}"/>
    <cellStyle name="Millares 6 2 3 3 5" xfId="3188" xr:uid="{EE2EF2DC-C1B1-4677-A3A1-3EFD0979E44B}"/>
    <cellStyle name="Millares 6 2 3 3 5 2" xfId="11454" xr:uid="{447646B2-F395-453E-AEC8-0FACAA58FE98}"/>
    <cellStyle name="Millares 6 2 3 3 5 2 2" xfId="32957" xr:uid="{6018BD7E-E083-48DA-9D3A-A85D4BCFC6DB}"/>
    <cellStyle name="Millares 6 2 3 3 5 3" xfId="18089" xr:uid="{1F73DDF4-75F9-451E-BF3C-EF4B9B54054B}"/>
    <cellStyle name="Millares 6 2 3 3 5 3 2" xfId="39592" xr:uid="{9D204D37-A539-4144-80C9-2402421917EF}"/>
    <cellStyle name="Millares 6 2 3 3 5 4" xfId="24694" xr:uid="{D4F1FD9B-BFCC-4492-98C4-F42EE7251CE0}"/>
    <cellStyle name="Millares 6 2 3 3 5 5" xfId="46197" xr:uid="{FE65500B-CCA6-42EB-9ECC-ADF7034DE81A}"/>
    <cellStyle name="Millares 6 2 3 3 5 6" xfId="52801" xr:uid="{AFFE54D8-1F31-4BA6-B2CD-B47A7087DD66}"/>
    <cellStyle name="Millares 6 2 3 3 6" xfId="4935" xr:uid="{4830B699-B4F5-45C3-8290-BF6A5E31F9D6}"/>
    <cellStyle name="Millares 6 2 3 3 6 2" xfId="13201" xr:uid="{E730A6EC-1546-4617-AAF2-4FAF66A403E6}"/>
    <cellStyle name="Millares 6 2 3 3 6 2 2" xfId="34704" xr:uid="{5D9A5286-B4C9-4276-8292-593CEDCD7E77}"/>
    <cellStyle name="Millares 6 2 3 3 6 3" xfId="19836" xr:uid="{619C348A-1CFB-4798-9535-86D6E27E587E}"/>
    <cellStyle name="Millares 6 2 3 3 6 3 2" xfId="41339" xr:uid="{B5993872-69B6-4EBE-9E9A-D4FF5BB42417}"/>
    <cellStyle name="Millares 6 2 3 3 6 4" xfId="26441" xr:uid="{CD1C6D29-A4F3-4729-B11E-EC936FA8B812}"/>
    <cellStyle name="Millares 6 2 3 3 6 5" xfId="47944" xr:uid="{772CC590-B93B-4D9E-8DEC-028B9ED44775}"/>
    <cellStyle name="Millares 6 2 3 3 6 6" xfId="54548" xr:uid="{80D21F86-3D0F-403A-8D4C-EED084922229}"/>
    <cellStyle name="Millares 6 2 3 3 7" xfId="5327" xr:uid="{E05B18D2-C91F-430A-9196-8E0C3CF3E88D}"/>
    <cellStyle name="Millares 6 2 3 3 7 2" xfId="13593" xr:uid="{214AFF1F-4350-4D6F-9615-E7DCAA77982E}"/>
    <cellStyle name="Millares 6 2 3 3 7 2 2" xfId="35096" xr:uid="{3EB158F6-CF03-44D2-8B41-36B306E51387}"/>
    <cellStyle name="Millares 6 2 3 3 7 3" xfId="20228" xr:uid="{8FFBE463-E566-43EA-8ADD-81327C5DC089}"/>
    <cellStyle name="Millares 6 2 3 3 7 3 2" xfId="41731" xr:uid="{C149CBF9-6328-48C3-BC41-3FD17367AD02}"/>
    <cellStyle name="Millares 6 2 3 3 7 4" xfId="26833" xr:uid="{CD00A769-80F7-4F38-A71B-1F240E73AA6B}"/>
    <cellStyle name="Millares 6 2 3 3 7 5" xfId="48336" xr:uid="{2CFF4351-86B1-44B6-843D-06631D357522}"/>
    <cellStyle name="Millares 6 2 3 3 7 6" xfId="54940" xr:uid="{1D85E100-8309-48E9-99B1-563B6CFDBBE0}"/>
    <cellStyle name="Millares 6 2 3 3 8" xfId="6968" xr:uid="{063F56BA-5A63-4399-B6FE-F6F514583072}"/>
    <cellStyle name="Millares 6 2 3 3 8 2" xfId="28471" xr:uid="{B6A35CE0-493A-4CE3-A706-C6B6B86673EA}"/>
    <cellStyle name="Millares 6 2 3 3 9" xfId="8624" xr:uid="{9DDB0643-69B4-48CB-8A7E-23B72776174D}"/>
    <cellStyle name="Millares 6 2 3 3 9 2" xfId="30127" xr:uid="{824C0B30-AE31-44BE-B1F7-DC8B8BFA32C3}"/>
    <cellStyle name="Millares 6 2 3 4" xfId="641" xr:uid="{39794501-96F7-4B33-8C58-9E5E7BEF7E8F}"/>
    <cellStyle name="Millares 6 2 3 4 10" xfId="43650" xr:uid="{C2659944-72F6-496B-A100-326A921E0B3E}"/>
    <cellStyle name="Millares 6 2 3 4 11" xfId="50254" xr:uid="{664D1326-0B38-43DE-9EF6-C49D2B7B22D4}"/>
    <cellStyle name="Millares 6 2 3 4 2" xfId="1587" xr:uid="{89DE7A0F-4F40-4263-A9A8-F2D1EA9723A4}"/>
    <cellStyle name="Millares 6 2 3 4 2 2" xfId="4416" xr:uid="{B47F65BF-EB1C-49A0-AC1B-FFFE82BA9C24}"/>
    <cellStyle name="Millares 6 2 3 4 2 2 2" xfId="12682" xr:uid="{FA446633-A8E1-40EC-AB86-77821F10276E}"/>
    <cellStyle name="Millares 6 2 3 4 2 2 2 2" xfId="34185" xr:uid="{7643EA5A-7837-4CC4-9393-56CC04073D4E}"/>
    <cellStyle name="Millares 6 2 3 4 2 2 3" xfId="19317" xr:uid="{038012C7-3207-49A6-B846-F2E70850D892}"/>
    <cellStyle name="Millares 6 2 3 4 2 2 3 2" xfId="40820" xr:uid="{083F72DE-9DDA-4D18-9FE1-29C181821322}"/>
    <cellStyle name="Millares 6 2 3 4 2 2 4" xfId="25922" xr:uid="{DED7F611-DBE9-4DCB-8A02-C222A789AB1D}"/>
    <cellStyle name="Millares 6 2 3 4 2 2 5" xfId="47425" xr:uid="{2488C11E-9AA8-4ECE-A2C0-A02CC223EE11}"/>
    <cellStyle name="Millares 6 2 3 4 2 2 6" xfId="54029" xr:uid="{8FBBA7A8-5B8A-45DC-9718-D7CFC0C813BD}"/>
    <cellStyle name="Millares 6 2 3 4 2 3" xfId="6555" xr:uid="{E215BB54-CC3F-4F32-B52E-E34E8A5EB738}"/>
    <cellStyle name="Millares 6 2 3 4 2 3 2" xfId="14821" xr:uid="{E24ED8F5-B419-4A2A-A109-CE93A98A35E4}"/>
    <cellStyle name="Millares 6 2 3 4 2 3 2 2" xfId="36324" xr:uid="{6099171B-DFF5-46C5-9974-360136285A18}"/>
    <cellStyle name="Millares 6 2 3 4 2 3 3" xfId="21456" xr:uid="{8ED8EF39-B3F9-4E93-BAA5-EE16EC5A2C40}"/>
    <cellStyle name="Millares 6 2 3 4 2 3 3 2" xfId="42959" xr:uid="{3D516814-7AC3-4691-9830-FF8CF73D5EBB}"/>
    <cellStyle name="Millares 6 2 3 4 2 3 4" xfId="28061" xr:uid="{9DECD2AE-BE49-4CEE-90BA-229EF6059C13}"/>
    <cellStyle name="Millares 6 2 3 4 2 3 5" xfId="49564" xr:uid="{F25CF4AA-ECB9-48EE-91D5-D2A4FF08609A}"/>
    <cellStyle name="Millares 6 2 3 4 2 3 6" xfId="56168" xr:uid="{46307EBA-763C-4BE8-BF7C-997399A3F775}"/>
    <cellStyle name="Millares 6 2 3 4 2 4" xfId="8196" xr:uid="{41C8A06B-AFFD-46BD-9B7D-25FE35828FE4}"/>
    <cellStyle name="Millares 6 2 3 4 2 4 2" xfId="29699" xr:uid="{724C535A-9A7C-4BAA-9EE7-FD1B72249C10}"/>
    <cellStyle name="Millares 6 2 3 4 2 5" xfId="9853" xr:uid="{BBDFAE3F-70E2-4470-BC55-F956EE465518}"/>
    <cellStyle name="Millares 6 2 3 4 2 5 2" xfId="31356" xr:uid="{FDB39475-319D-4AE7-A106-DE425CEEFDFF}"/>
    <cellStyle name="Millares 6 2 3 4 2 6" xfId="16488" xr:uid="{C5912923-C23B-40B0-AEB4-418C34AAEC61}"/>
    <cellStyle name="Millares 6 2 3 4 2 6 2" xfId="37991" xr:uid="{6D50AAE1-2CCE-41ED-A3A5-89F27E1DE75C}"/>
    <cellStyle name="Millares 6 2 3 4 2 7" xfId="23093" xr:uid="{02FC31A0-B6BD-43B0-A24D-A8BABBE3B716}"/>
    <cellStyle name="Millares 6 2 3 4 2 8" xfId="44596" xr:uid="{7CA1F8FE-4F28-4179-BCB0-3F3E77E0C1FD}"/>
    <cellStyle name="Millares 6 2 3 4 2 9" xfId="51200" xr:uid="{8BE1E05F-50F3-491D-85EF-037A2793B315}"/>
    <cellStyle name="Millares 6 2 3 4 3" xfId="2274" xr:uid="{58B50A35-65E5-4D38-A8E6-57D2C0CB5AA0}"/>
    <cellStyle name="Millares 6 2 3 4 3 2" xfId="10540" xr:uid="{EE0CEF8F-F007-495C-9F43-BA2EE62F5000}"/>
    <cellStyle name="Millares 6 2 3 4 3 2 2" xfId="32043" xr:uid="{407E48AF-7C48-467E-B3EE-BB03397228FE}"/>
    <cellStyle name="Millares 6 2 3 4 3 3" xfId="17175" xr:uid="{DD387E78-FB10-48C6-858C-530BE89C1BCC}"/>
    <cellStyle name="Millares 6 2 3 4 3 3 2" xfId="38678" xr:uid="{4264A513-AF63-4B44-84F3-1310489BEC76}"/>
    <cellStyle name="Millares 6 2 3 4 3 4" xfId="23780" xr:uid="{EE73DB03-616D-4FCB-AC7F-40F3BA8CB2E6}"/>
    <cellStyle name="Millares 6 2 3 4 3 5" xfId="45283" xr:uid="{D92705A2-5C7E-4737-8316-A3B77A2B66F8}"/>
    <cellStyle name="Millares 6 2 3 4 3 6" xfId="51887" xr:uid="{DFA404D8-EBB1-45D8-A413-E2B827C7DD9A}"/>
    <cellStyle name="Millares 6 2 3 4 4" xfId="3470" xr:uid="{9735B3EF-9AA4-45FC-ABEA-C48271DB9934}"/>
    <cellStyle name="Millares 6 2 3 4 4 2" xfId="11736" xr:uid="{C358AF6C-0911-4470-A0D9-82A7934C833A}"/>
    <cellStyle name="Millares 6 2 3 4 4 2 2" xfId="33239" xr:uid="{678E2E32-FF06-493B-B086-86A827B41AC9}"/>
    <cellStyle name="Millares 6 2 3 4 4 3" xfId="18371" xr:uid="{0A9D691F-4C65-4072-879D-1EAE7A1C41B8}"/>
    <cellStyle name="Millares 6 2 3 4 4 3 2" xfId="39874" xr:uid="{593E9871-B905-466E-AE44-9AB7EAA9BAA3}"/>
    <cellStyle name="Millares 6 2 3 4 4 4" xfId="24976" xr:uid="{D0BF6900-CB4C-40D4-AB36-0D3F649AE5AF}"/>
    <cellStyle name="Millares 6 2 3 4 4 5" xfId="46479" xr:uid="{5359C4F9-3513-4637-A5FA-37334593F523}"/>
    <cellStyle name="Millares 6 2 3 4 4 6" xfId="53083" xr:uid="{F32A8250-5F76-44D4-A05F-261CA83882F5}"/>
    <cellStyle name="Millares 6 2 3 4 5" xfId="5609" xr:uid="{3F5240B8-4272-4236-BAF4-0A26DFD5A57D}"/>
    <cellStyle name="Millares 6 2 3 4 5 2" xfId="13875" xr:uid="{3408CA52-EA29-41B9-AC67-94863C0DCD3B}"/>
    <cellStyle name="Millares 6 2 3 4 5 2 2" xfId="35378" xr:uid="{14ED033E-BE10-4213-8A2F-A10D3F8641BE}"/>
    <cellStyle name="Millares 6 2 3 4 5 3" xfId="20510" xr:uid="{B73896CC-D32B-47C2-9A79-B43DC6F9583A}"/>
    <cellStyle name="Millares 6 2 3 4 5 3 2" xfId="42013" xr:uid="{ED9385BD-0D6A-4946-97A8-D559F313C12A}"/>
    <cellStyle name="Millares 6 2 3 4 5 4" xfId="27115" xr:uid="{8ACEB520-DC20-41D0-AB25-777817846BB2}"/>
    <cellStyle name="Millares 6 2 3 4 5 5" xfId="48618" xr:uid="{C8428998-DB09-4174-8D93-9E134776D78E}"/>
    <cellStyle name="Millares 6 2 3 4 5 6" xfId="55222" xr:uid="{922852F2-4C04-4967-98A1-F37D5217293E}"/>
    <cellStyle name="Millares 6 2 3 4 6" xfId="7250" xr:uid="{01BA0599-0371-4012-A6C1-C90D7C9D3DE5}"/>
    <cellStyle name="Millares 6 2 3 4 6 2" xfId="28753" xr:uid="{962EF37E-8325-4864-A09C-1DD666C40FD6}"/>
    <cellStyle name="Millares 6 2 3 4 7" xfId="8907" xr:uid="{172B8BF2-2DE2-4A5F-BAA3-9D4EDC4E177D}"/>
    <cellStyle name="Millares 6 2 3 4 7 2" xfId="30410" xr:uid="{85063C31-4350-4B97-AE4C-97F869F450F1}"/>
    <cellStyle name="Millares 6 2 3 4 8" xfId="15542" xr:uid="{6F3DB87E-2657-46F9-A2AA-91C35554BEED}"/>
    <cellStyle name="Millares 6 2 3 4 8 2" xfId="37045" xr:uid="{6DADFC09-FC81-4132-8D6F-5B02355C073E}"/>
    <cellStyle name="Millares 6 2 3 4 9" xfId="22147" xr:uid="{B6BA8BED-59F4-45C5-85A8-4A638C0F3693}"/>
    <cellStyle name="Millares 6 2 3 5" xfId="909" xr:uid="{5A9E3052-B9B7-4E68-9BB7-A52A61243110}"/>
    <cellStyle name="Millares 6 2 3 5 2" xfId="3738" xr:uid="{D76D01F6-E822-4A8F-BDA0-1F537695EDEE}"/>
    <cellStyle name="Millares 6 2 3 5 2 2" xfId="12004" xr:uid="{81412C95-D68B-43D5-A192-0D1F47DD468C}"/>
    <cellStyle name="Millares 6 2 3 5 2 2 2" xfId="33507" xr:uid="{1C4B8248-44D8-420B-8B1F-920511B26033}"/>
    <cellStyle name="Millares 6 2 3 5 2 3" xfId="18639" xr:uid="{B89DF893-6D2D-4327-AE63-063FB78E1A51}"/>
    <cellStyle name="Millares 6 2 3 5 2 3 2" xfId="40142" xr:uid="{3B34AC62-5652-4CC8-ABEB-B0C73D04F027}"/>
    <cellStyle name="Millares 6 2 3 5 2 4" xfId="25244" xr:uid="{E945E3C5-A7D0-411E-BA17-3AEEF8F9F9DD}"/>
    <cellStyle name="Millares 6 2 3 5 2 5" xfId="46747" xr:uid="{24CE887D-EBFF-42B3-85AB-E12D14CD0C7C}"/>
    <cellStyle name="Millares 6 2 3 5 2 6" xfId="53351" xr:uid="{C9E47779-E3FA-4544-BCDC-1040EEC87D65}"/>
    <cellStyle name="Millares 6 2 3 5 3" xfId="5877" xr:uid="{6EE14C2B-AE18-4AF9-8E06-09F0243B7117}"/>
    <cellStyle name="Millares 6 2 3 5 3 2" xfId="14143" xr:uid="{FCDD50EF-0ADE-47A4-916B-D24122C301C2}"/>
    <cellStyle name="Millares 6 2 3 5 3 2 2" xfId="35646" xr:uid="{3161B160-C355-41F4-A70C-C258EFD0B4A0}"/>
    <cellStyle name="Millares 6 2 3 5 3 3" xfId="20778" xr:uid="{A4515845-5F0D-4839-96AD-7A684499A40F}"/>
    <cellStyle name="Millares 6 2 3 5 3 3 2" xfId="42281" xr:uid="{A3567E3F-EE7A-4B92-BEFE-B746EB21894F}"/>
    <cellStyle name="Millares 6 2 3 5 3 4" xfId="27383" xr:uid="{AA8A93EF-BB1C-4BEE-9034-F59D604C7273}"/>
    <cellStyle name="Millares 6 2 3 5 3 5" xfId="48886" xr:uid="{DF6E02D8-664E-4F47-89BD-A81F0D4E4AB0}"/>
    <cellStyle name="Millares 6 2 3 5 3 6" xfId="55490" xr:uid="{F36469F9-B35C-43EF-B640-EA40899552E2}"/>
    <cellStyle name="Millares 6 2 3 5 4" xfId="7518" xr:uid="{72C20566-BAA4-40E7-9D49-D178BC0C85E3}"/>
    <cellStyle name="Millares 6 2 3 5 4 2" xfId="29021" xr:uid="{57D20647-E3A2-482E-8139-EC2A34085D1C}"/>
    <cellStyle name="Millares 6 2 3 5 5" xfId="9175" xr:uid="{7A531697-12C8-48E3-B26D-A4274A0B8B7B}"/>
    <cellStyle name="Millares 6 2 3 5 5 2" xfId="30678" xr:uid="{F1211961-4B08-4735-AD32-23557135DE7A}"/>
    <cellStyle name="Millares 6 2 3 5 6" xfId="15810" xr:uid="{1C8DA36F-B1C1-455F-80F0-539B1C798ED0}"/>
    <cellStyle name="Millares 6 2 3 5 6 2" xfId="37313" xr:uid="{B9254E8B-36A0-4B43-95BD-A6DEF2504A01}"/>
    <cellStyle name="Millares 6 2 3 5 7" xfId="22415" xr:uid="{B6CA363E-4695-42B0-93E9-090937797C0D}"/>
    <cellStyle name="Millares 6 2 3 5 8" xfId="43918" xr:uid="{3232FC64-A02A-4550-8F8D-A0FEEF98A72A}"/>
    <cellStyle name="Millares 6 2 3 5 9" xfId="50522" xr:uid="{12665463-E214-4423-956B-92512F907169}"/>
    <cellStyle name="Millares 6 2 3 6" xfId="1170" xr:uid="{AAB40F92-EF24-46BD-B707-1158A5599B97}"/>
    <cellStyle name="Millares 6 2 3 6 2" xfId="3999" xr:uid="{73B5B503-27C1-4441-AFC2-3CEE47C53DCC}"/>
    <cellStyle name="Millares 6 2 3 6 2 2" xfId="12265" xr:uid="{7935072B-E605-4C3C-A35B-DB21DAB5D7B9}"/>
    <cellStyle name="Millares 6 2 3 6 2 2 2" xfId="33768" xr:uid="{A95EE775-D5FA-43DB-BD11-89FD5AA7663E}"/>
    <cellStyle name="Millares 6 2 3 6 2 3" xfId="18900" xr:uid="{7B8DF6FF-02E2-4759-967F-95D5D5DA0594}"/>
    <cellStyle name="Millares 6 2 3 6 2 3 2" xfId="40403" xr:uid="{328FC64F-1F5D-48D3-BCCE-6CFBFC3C2E82}"/>
    <cellStyle name="Millares 6 2 3 6 2 4" xfId="25505" xr:uid="{62DFF678-3B92-4899-B1AC-2FEA2107B6F8}"/>
    <cellStyle name="Millares 6 2 3 6 2 5" xfId="47008" xr:uid="{AF171F74-D8AC-4857-9C8E-A156E281C64B}"/>
    <cellStyle name="Millares 6 2 3 6 2 6" xfId="53612" xr:uid="{2045FEFC-DC19-4A88-8C7A-F44A4D30F998}"/>
    <cellStyle name="Millares 6 2 3 6 3" xfId="6138" xr:uid="{290FE13E-C355-41A2-A9D8-B09188DDC46C}"/>
    <cellStyle name="Millares 6 2 3 6 3 2" xfId="14404" xr:uid="{30A95016-22C7-4351-AF68-183A7B95B773}"/>
    <cellStyle name="Millares 6 2 3 6 3 2 2" xfId="35907" xr:uid="{1C641996-DAAD-42D0-8237-315DA45C6554}"/>
    <cellStyle name="Millares 6 2 3 6 3 3" xfId="21039" xr:uid="{AF8E052F-ADDB-4501-BA90-6B8184B0757D}"/>
    <cellStyle name="Millares 6 2 3 6 3 3 2" xfId="42542" xr:uid="{39E1B184-2971-4503-95CE-D0EEEB3DDC61}"/>
    <cellStyle name="Millares 6 2 3 6 3 4" xfId="27644" xr:uid="{CB779C41-3313-4738-80F7-F5A5796D436F}"/>
    <cellStyle name="Millares 6 2 3 6 3 5" xfId="49147" xr:uid="{3D009819-D472-4B8D-A829-57C9133342A8}"/>
    <cellStyle name="Millares 6 2 3 6 3 6" xfId="55751" xr:uid="{591D4BE3-4CC8-4B79-A541-BB3CEA8202C5}"/>
    <cellStyle name="Millares 6 2 3 6 4" xfId="7779" xr:uid="{D4FBFA49-061D-47A0-A830-DB3290E3BC1B}"/>
    <cellStyle name="Millares 6 2 3 6 4 2" xfId="29282" xr:uid="{242AB7EA-7C24-410C-BB9D-A609E999E459}"/>
    <cellStyle name="Millares 6 2 3 6 5" xfId="9436" xr:uid="{5F7B3447-1185-49AA-AF2B-79DADF2724EC}"/>
    <cellStyle name="Millares 6 2 3 6 5 2" xfId="30939" xr:uid="{23949F66-BF85-44F3-B812-CFE586629FD7}"/>
    <cellStyle name="Millares 6 2 3 6 6" xfId="16071" xr:uid="{22F7A065-4B07-4B69-BA8A-30FDA3A92447}"/>
    <cellStyle name="Millares 6 2 3 6 6 2" xfId="37574" xr:uid="{1382E1D1-713A-440A-A9C6-99A7096FE416}"/>
    <cellStyle name="Millares 6 2 3 6 7" xfId="22676" xr:uid="{EFA01BCB-6D3F-4926-8D41-B5769B99C3E8}"/>
    <cellStyle name="Millares 6 2 3 6 8" xfId="44179" xr:uid="{AD0947ED-11B7-4189-957E-7E911AE05E85}"/>
    <cellStyle name="Millares 6 2 3 6 9" xfId="50783" xr:uid="{8D8EF3BA-5464-4F2A-B970-2D2627D5BE71}"/>
    <cellStyle name="Millares 6 2 3 7" xfId="1858" xr:uid="{87062BEC-8586-4D98-A065-BFD8CB0A0147}"/>
    <cellStyle name="Millares 6 2 3 7 2" xfId="10124" xr:uid="{183E59BC-4BC1-4C3B-BAE6-08530A5F565D}"/>
    <cellStyle name="Millares 6 2 3 7 2 2" xfId="31627" xr:uid="{2AE103F4-C66F-4180-B3E5-A6E32B6F1624}"/>
    <cellStyle name="Millares 6 2 3 7 3" xfId="16759" xr:uid="{FD1EFE28-BC24-42B6-A9FB-93E1E8B020B8}"/>
    <cellStyle name="Millares 6 2 3 7 3 2" xfId="38262" xr:uid="{165C99D8-6050-42DF-A6EF-5F2C56859F9B}"/>
    <cellStyle name="Millares 6 2 3 7 4" xfId="23364" xr:uid="{7BB86833-98B8-4179-8BFA-0D6C0FBCD13A}"/>
    <cellStyle name="Millares 6 2 3 7 5" xfId="44867" xr:uid="{BFCEC6B1-1A7B-485B-AE70-8A8B75BAB1F9}"/>
    <cellStyle name="Millares 6 2 3 7 6" xfId="51471" xr:uid="{4F57BBFB-AEB8-4266-A7AA-7194621FC137}"/>
    <cellStyle name="Millares 6 2 3 8" xfId="2543" xr:uid="{58885572-F61A-4E8F-98DD-575AB42A769E}"/>
    <cellStyle name="Millares 6 2 3 8 2" xfId="10809" xr:uid="{73EB4D8E-ECD2-47AD-AC8A-CE5009A1F738}"/>
    <cellStyle name="Millares 6 2 3 8 2 2" xfId="32312" xr:uid="{05391DAC-D976-4763-A439-4FE20E4686B6}"/>
    <cellStyle name="Millares 6 2 3 8 3" xfId="17444" xr:uid="{15278199-4869-45CF-98C0-61AB49A991F3}"/>
    <cellStyle name="Millares 6 2 3 8 3 2" xfId="38947" xr:uid="{2AF381E1-6247-4878-B877-6237E56AFBDE}"/>
    <cellStyle name="Millares 6 2 3 8 4" xfId="24049" xr:uid="{563F1906-A753-4233-8C56-87EE2A17BD55}"/>
    <cellStyle name="Millares 6 2 3 8 5" xfId="45552" xr:uid="{E4A7F5D8-D113-47AD-9BD7-D166DC2CDAE8}"/>
    <cellStyle name="Millares 6 2 3 8 6" xfId="52156" xr:uid="{99ED9FEF-90DE-429F-97D6-00EA06D349F0}"/>
    <cellStyle name="Millares 6 2 3 9" xfId="3054" xr:uid="{C169ACAB-5965-4985-BA8F-60DCE45DCA6C}"/>
    <cellStyle name="Millares 6 2 3 9 2" xfId="11320" xr:uid="{0365F5C0-19B3-4876-B3E5-D7ED9E61C395}"/>
    <cellStyle name="Millares 6 2 3 9 2 2" xfId="32823" xr:uid="{D2151107-B3A8-4BCE-B88B-7FE109651E1F}"/>
    <cellStyle name="Millares 6 2 3 9 3" xfId="17955" xr:uid="{3E1E4303-6E50-482C-9E93-A6A9A58F08F7}"/>
    <cellStyle name="Millares 6 2 3 9 3 2" xfId="39458" xr:uid="{24BFB1E7-3027-4B79-9048-F7E330F144E0}"/>
    <cellStyle name="Millares 6 2 3 9 4" xfId="24560" xr:uid="{48E3B848-2B49-4679-9191-7747AB2642F7}"/>
    <cellStyle name="Millares 6 2 3 9 5" xfId="46063" xr:uid="{893996D1-BD7A-4825-B7C2-4F624C955C31}"/>
    <cellStyle name="Millares 6 2 3 9 6" xfId="52667" xr:uid="{C55F130D-877B-4693-8782-55A2E630A92E}"/>
    <cellStyle name="Millares 6 2 4" xfId="211" xr:uid="{80B01054-1448-49FD-912F-E8BABA70C1AC}"/>
    <cellStyle name="Millares 6 2 4 10" xfId="4730" xr:uid="{BEBD1D3B-2F51-4A6D-811D-661BF07DE4B9}"/>
    <cellStyle name="Millares 6 2 4 10 2" xfId="12996" xr:uid="{87F05EFB-A890-4DAF-9057-92D644395AE9}"/>
    <cellStyle name="Millares 6 2 4 10 2 2" xfId="34499" xr:uid="{382F1442-9667-4E15-A266-C3E8C213BD10}"/>
    <cellStyle name="Millares 6 2 4 10 3" xfId="19631" xr:uid="{11FC4A97-1F47-4D41-A7CA-AECB811EE86A}"/>
    <cellStyle name="Millares 6 2 4 10 3 2" xfId="41134" xr:uid="{F01C2AD8-440F-4FB9-A89B-3D8F70FCBB71}"/>
    <cellStyle name="Millares 6 2 4 10 4" xfId="26236" xr:uid="{B95E2116-507B-4D9B-8003-EA3CFDF9CF76}"/>
    <cellStyle name="Millares 6 2 4 10 5" xfId="47739" xr:uid="{EA9A2FAA-3941-4264-872B-E52D57D2F2AA}"/>
    <cellStyle name="Millares 6 2 4 10 6" xfId="54343" xr:uid="{0EBF1A3F-677D-4C3B-8BE0-BF4C10EF6840}"/>
    <cellStyle name="Millares 6 2 4 11" xfId="5233" xr:uid="{026C278A-6E05-48D5-BC60-6924BFB36E34}"/>
    <cellStyle name="Millares 6 2 4 11 2" xfId="13499" xr:uid="{1CFA8DA4-C40C-4678-952D-94A636938DB3}"/>
    <cellStyle name="Millares 6 2 4 11 2 2" xfId="35002" xr:uid="{B7122F6E-89E9-4DFE-9275-B4EE7AF9C2C5}"/>
    <cellStyle name="Millares 6 2 4 11 3" xfId="20134" xr:uid="{FFB02F32-75E6-4EA3-B737-BFE3BAF5491E}"/>
    <cellStyle name="Millares 6 2 4 11 3 2" xfId="41637" xr:uid="{8B546880-B07C-40D0-92A9-6532DE7B01A5}"/>
    <cellStyle name="Millares 6 2 4 11 4" xfId="26739" xr:uid="{7EDE33D4-4838-47A8-8774-8C83873C327A}"/>
    <cellStyle name="Millares 6 2 4 11 5" xfId="48242" xr:uid="{767C9299-B2B5-43C4-944F-AC31EFE7693F}"/>
    <cellStyle name="Millares 6 2 4 11 6" xfId="54846" xr:uid="{487FD339-3011-433A-BB82-375B0AB2CD8B}"/>
    <cellStyle name="Millares 6 2 4 12" xfId="6874" xr:uid="{0B506335-4C79-44E9-A073-514E2A79BD30}"/>
    <cellStyle name="Millares 6 2 4 12 2" xfId="28377" xr:uid="{631E8825-C55F-4BC5-A20E-6496D3130D25}"/>
    <cellStyle name="Millares 6 2 4 13" xfId="8528" xr:uid="{B81BB228-7434-4D2C-AA4F-D89BB5A3FC14}"/>
    <cellStyle name="Millares 6 2 4 13 2" xfId="30031" xr:uid="{4068F869-0408-4420-8080-D2F875902FC0}"/>
    <cellStyle name="Millares 6 2 4 14" xfId="15167" xr:uid="{A25A8200-5D50-409C-A4E0-D38DDE510A71}"/>
    <cellStyle name="Millares 6 2 4 14 2" xfId="36670" xr:uid="{8D009CE0-3C05-4205-A847-5C216DD3E0C3}"/>
    <cellStyle name="Millares 6 2 4 15" xfId="21772" xr:uid="{8F732BC1-8D70-40FD-8655-BBA5F905B030}"/>
    <cellStyle name="Millares 6 2 4 16" xfId="43275" xr:uid="{2CD5FA97-00BF-4C7A-9BAD-86B7FC5679EC}"/>
    <cellStyle name="Millares 6 2 4 17" xfId="49879" xr:uid="{63C31750-8712-40CE-AB55-5FFC93234FD3}"/>
    <cellStyle name="Millares 6 2 4 2" xfId="526" xr:uid="{EC5CA0A7-C902-4B5E-B772-08A7FD78F2D1}"/>
    <cellStyle name="Millares 6 2 4 2 10" xfId="7137" xr:uid="{42CA9D5F-7F8B-4A54-807C-38BA2568284F}"/>
    <cellStyle name="Millares 6 2 4 2 10 2" xfId="28640" xr:uid="{2E431D44-66D7-4636-A924-64FF5AE872ED}"/>
    <cellStyle name="Millares 6 2 4 2 11" xfId="8793" xr:uid="{E1704D8A-8CB2-4FF2-BB41-20EA228C2201}"/>
    <cellStyle name="Millares 6 2 4 2 11 2" xfId="30296" xr:uid="{0716D36C-C7CB-458D-BD65-99D97A2CF56A}"/>
    <cellStyle name="Millares 6 2 4 2 12" xfId="15429" xr:uid="{988EDBFB-B7D9-49C8-AD55-2491BC1842DC}"/>
    <cellStyle name="Millares 6 2 4 2 12 2" xfId="36932" xr:uid="{155C034A-511C-4391-9C1A-82DC35131CE0}"/>
    <cellStyle name="Millares 6 2 4 2 13" xfId="22034" xr:uid="{3A8236DA-FF79-4EBA-AFDD-B60F7FB6CE77}"/>
    <cellStyle name="Millares 6 2 4 2 14" xfId="43537" xr:uid="{3E9E3A22-5E5D-4046-B08B-06821BC31227}"/>
    <cellStyle name="Millares 6 2 4 2 15" xfId="50141" xr:uid="{9726F600-AB5B-4979-8CCA-334D1C506220}"/>
    <cellStyle name="Millares 6 2 4 2 2" xfId="808" xr:uid="{F79DB220-E86A-4CD5-A180-B14F12B083DD}"/>
    <cellStyle name="Millares 6 2 4 2 2 10" xfId="15709" xr:uid="{319FCCD8-6DC9-497D-A8A3-8623E92934A7}"/>
    <cellStyle name="Millares 6 2 4 2 2 10 2" xfId="37212" xr:uid="{4DD9749C-F29D-4E1F-982E-ACB3A504B430}"/>
    <cellStyle name="Millares 6 2 4 2 2 11" xfId="22314" xr:uid="{A089EC8D-22B8-46AD-B384-2F2EDDEE713E}"/>
    <cellStyle name="Millares 6 2 4 2 2 12" xfId="43817" xr:uid="{33B6E4C7-EFEB-4390-A373-188AC9BF6304}"/>
    <cellStyle name="Millares 6 2 4 2 2 13" xfId="50421" xr:uid="{01B465EA-86C6-4F9E-AF24-FFE2E3750832}"/>
    <cellStyle name="Millares 6 2 4 2 2 2" xfId="1754" xr:uid="{F86DB475-5AF0-408C-9BB7-9FBA947420C8}"/>
    <cellStyle name="Millares 6 2 4 2 2 2 2" xfId="4583" xr:uid="{27EF0FE7-F5D4-4DCB-A177-27295CB2AC32}"/>
    <cellStyle name="Millares 6 2 4 2 2 2 2 2" xfId="12849" xr:uid="{CD137B13-D453-4CBD-B07F-011D0C19F5FD}"/>
    <cellStyle name="Millares 6 2 4 2 2 2 2 2 2" xfId="34352" xr:uid="{D0AEB567-AFE8-49C3-A638-A7D7B7D34005}"/>
    <cellStyle name="Millares 6 2 4 2 2 2 2 3" xfId="19484" xr:uid="{FE5630CD-0820-4F3D-AFEC-E2481E64A44D}"/>
    <cellStyle name="Millares 6 2 4 2 2 2 2 3 2" xfId="40987" xr:uid="{061BE9FB-5DD2-4EB2-AD2C-A715960F046D}"/>
    <cellStyle name="Millares 6 2 4 2 2 2 2 4" xfId="26089" xr:uid="{6C97761A-0651-46D9-B5C3-380DD71F52E2}"/>
    <cellStyle name="Millares 6 2 4 2 2 2 2 5" xfId="47592" xr:uid="{15BE2B35-1938-4940-B20E-DF165E75D3CB}"/>
    <cellStyle name="Millares 6 2 4 2 2 2 2 6" xfId="54196" xr:uid="{C0449C77-5EA0-4613-8DA9-98600D0ABF44}"/>
    <cellStyle name="Millares 6 2 4 2 2 2 3" xfId="6722" xr:uid="{2C386731-87F1-4EAA-927C-16AE9538CDBC}"/>
    <cellStyle name="Millares 6 2 4 2 2 2 3 2" xfId="14988" xr:uid="{82CCE38C-AE7E-4611-A144-EF23FBDB365C}"/>
    <cellStyle name="Millares 6 2 4 2 2 2 3 2 2" xfId="36491" xr:uid="{C47277A1-6925-4153-B25E-8586A36C2CC9}"/>
    <cellStyle name="Millares 6 2 4 2 2 2 3 3" xfId="21623" xr:uid="{CBFE8813-722B-4491-8501-F306ECBEFA93}"/>
    <cellStyle name="Millares 6 2 4 2 2 2 3 3 2" xfId="43126" xr:uid="{B99A2496-7319-45F4-A455-9035F2381E68}"/>
    <cellStyle name="Millares 6 2 4 2 2 2 3 4" xfId="28228" xr:uid="{EBD51BFE-2825-4734-82D9-60116DF8085A}"/>
    <cellStyle name="Millares 6 2 4 2 2 2 3 5" xfId="49731" xr:uid="{ACD13123-E74F-4421-8989-7CA0F394D0CA}"/>
    <cellStyle name="Millares 6 2 4 2 2 2 3 6" xfId="56335" xr:uid="{A5C0ECD4-3F7C-489B-83C2-590641926F23}"/>
    <cellStyle name="Millares 6 2 4 2 2 2 4" xfId="8363" xr:uid="{1E4091F1-C5FA-4041-85DD-5993EEE6DC99}"/>
    <cellStyle name="Millares 6 2 4 2 2 2 4 2" xfId="29866" xr:uid="{C040C80A-B904-4504-836E-E946D08098D8}"/>
    <cellStyle name="Millares 6 2 4 2 2 2 5" xfId="10020" xr:uid="{61080753-A3E8-4AAB-A22E-36F56D82FCE0}"/>
    <cellStyle name="Millares 6 2 4 2 2 2 5 2" xfId="31523" xr:uid="{52BFCCFE-9414-40B8-BFCA-750CF5940C02}"/>
    <cellStyle name="Millares 6 2 4 2 2 2 6" xfId="16655" xr:uid="{E678B643-0E1C-44AE-93C5-9B1A038D644F}"/>
    <cellStyle name="Millares 6 2 4 2 2 2 6 2" xfId="38158" xr:uid="{FFC83E9C-4AD5-49C8-B303-7F9103C3CDE9}"/>
    <cellStyle name="Millares 6 2 4 2 2 2 7" xfId="23260" xr:uid="{330107A2-AEDB-41B8-8375-E865BA08FC3A}"/>
    <cellStyle name="Millares 6 2 4 2 2 2 8" xfId="44763" xr:uid="{2E22F881-8596-42E3-A959-B7244102A205}"/>
    <cellStyle name="Millares 6 2 4 2 2 2 9" xfId="51367" xr:uid="{AF69A808-0C9E-48B1-8ED3-372F24AA56E0}"/>
    <cellStyle name="Millares 6 2 4 2 2 3" xfId="2441" xr:uid="{197BD3EC-5CB9-4BAD-98E8-9A3F20A357A1}"/>
    <cellStyle name="Millares 6 2 4 2 2 3 2" xfId="10707" xr:uid="{667431CB-852B-4A7B-8A28-456F2EDD5A60}"/>
    <cellStyle name="Millares 6 2 4 2 2 3 2 2" xfId="32210" xr:uid="{DA442FED-9C59-4002-84C2-996FDF6DE58B}"/>
    <cellStyle name="Millares 6 2 4 2 2 3 3" xfId="17342" xr:uid="{1958DAEE-E723-4098-A3A5-63B0FD0F056D}"/>
    <cellStyle name="Millares 6 2 4 2 2 3 3 2" xfId="38845" xr:uid="{8706C3DB-E271-4FF4-A553-88F66B8F3EF9}"/>
    <cellStyle name="Millares 6 2 4 2 2 3 4" xfId="23947" xr:uid="{D635C34B-5A03-449D-86F6-EDD09CC138F9}"/>
    <cellStyle name="Millares 6 2 4 2 2 3 5" xfId="45450" xr:uid="{468E29B6-2F63-4D85-86BE-41FA82749D02}"/>
    <cellStyle name="Millares 6 2 4 2 2 3 6" xfId="52054" xr:uid="{99DB3D93-17A0-4543-87E8-867594B66646}"/>
    <cellStyle name="Millares 6 2 4 2 2 4" xfId="2958" xr:uid="{092359AE-32FE-40C5-B777-FE4842D7F556}"/>
    <cellStyle name="Millares 6 2 4 2 2 4 2" xfId="11224" xr:uid="{B308BB14-87DE-4951-9159-70FC159869F6}"/>
    <cellStyle name="Millares 6 2 4 2 2 4 2 2" xfId="32727" xr:uid="{E2AAE41B-6CF1-43B6-9C71-D2FD723F57BE}"/>
    <cellStyle name="Millares 6 2 4 2 2 4 3" xfId="17859" xr:uid="{353C12F4-02B7-405E-A4C2-598105863009}"/>
    <cellStyle name="Millares 6 2 4 2 2 4 3 2" xfId="39362" xr:uid="{71689B55-3881-4404-A933-EE5F29F5AD1D}"/>
    <cellStyle name="Millares 6 2 4 2 2 4 4" xfId="24464" xr:uid="{E744FDCE-F063-4D74-AF92-F3EF7CD23CF5}"/>
    <cellStyle name="Millares 6 2 4 2 2 4 5" xfId="45967" xr:uid="{6592F771-BFE8-4DD7-B5A4-92494EF7ACDA}"/>
    <cellStyle name="Millares 6 2 4 2 2 4 6" xfId="52571" xr:uid="{B7160B0F-083C-438E-8A63-9BB6D91EA0F3}"/>
    <cellStyle name="Millares 6 2 4 2 2 5" xfId="3637" xr:uid="{8656B9C2-9CD3-4B75-A653-6EA5EAC49CA7}"/>
    <cellStyle name="Millares 6 2 4 2 2 5 2" xfId="11903" xr:uid="{99DEC2E1-EDA3-4177-BC2D-AE7B24C869DC}"/>
    <cellStyle name="Millares 6 2 4 2 2 5 2 2" xfId="33406" xr:uid="{FA2345A5-E94A-455C-93B2-AAE62EB68AE9}"/>
    <cellStyle name="Millares 6 2 4 2 2 5 3" xfId="18538" xr:uid="{5D21FF1E-6B9F-4064-8D9B-7418D8B9BF95}"/>
    <cellStyle name="Millares 6 2 4 2 2 5 3 2" xfId="40041" xr:uid="{21A60E7C-3C14-4A2A-9978-1C331A5BF1E6}"/>
    <cellStyle name="Millares 6 2 4 2 2 5 4" xfId="25143" xr:uid="{1B7CEDBD-3339-4B22-A74F-817EE5CA2137}"/>
    <cellStyle name="Millares 6 2 4 2 2 5 5" xfId="46646" xr:uid="{C0D80D40-2427-4908-872B-50184B9155B1}"/>
    <cellStyle name="Millares 6 2 4 2 2 5 6" xfId="53250" xr:uid="{A82CF38F-1F48-4AB6-A81B-9D6D7F4C90DA}"/>
    <cellStyle name="Millares 6 2 4 2 2 6" xfId="5102" xr:uid="{4F6B152D-DEC5-471C-B982-237CAB287B6A}"/>
    <cellStyle name="Millares 6 2 4 2 2 6 2" xfId="13368" xr:uid="{3097E10D-C2BA-4F89-A448-29081D474DB1}"/>
    <cellStyle name="Millares 6 2 4 2 2 6 2 2" xfId="34871" xr:uid="{E76CCFDE-C659-4131-A995-036BAC1C6FB3}"/>
    <cellStyle name="Millares 6 2 4 2 2 6 3" xfId="20003" xr:uid="{758E8D1A-3A6B-4B3C-B220-CDFF4A2EE6ED}"/>
    <cellStyle name="Millares 6 2 4 2 2 6 3 2" xfId="41506" xr:uid="{29EDEC4B-56CB-4089-84CD-9A114E1E6556}"/>
    <cellStyle name="Millares 6 2 4 2 2 6 4" xfId="26608" xr:uid="{A00090CA-8498-48FD-9208-AAA51ED78A16}"/>
    <cellStyle name="Millares 6 2 4 2 2 6 5" xfId="48111" xr:uid="{237B21EE-D6DE-43B0-8FAD-34A7488ED313}"/>
    <cellStyle name="Millares 6 2 4 2 2 6 6" xfId="54715" xr:uid="{F1C09A3B-B434-4988-A622-56668B365A6A}"/>
    <cellStyle name="Millares 6 2 4 2 2 7" xfId="5776" xr:uid="{C9F0CFB9-1675-4B72-8663-D1B8D78BFEDD}"/>
    <cellStyle name="Millares 6 2 4 2 2 7 2" xfId="14042" xr:uid="{78085A77-EF57-416B-8F19-07C6B6721B44}"/>
    <cellStyle name="Millares 6 2 4 2 2 7 2 2" xfId="35545" xr:uid="{26E9BD76-73BB-43E4-8F19-7D4BAA0EBE31}"/>
    <cellStyle name="Millares 6 2 4 2 2 7 3" xfId="20677" xr:uid="{912F1496-B4A8-49F6-B590-5D0EE017AB77}"/>
    <cellStyle name="Millares 6 2 4 2 2 7 3 2" xfId="42180" xr:uid="{C5083B91-53EF-408B-9131-A733F6BB8BE7}"/>
    <cellStyle name="Millares 6 2 4 2 2 7 4" xfId="27282" xr:uid="{D7041124-09EB-4C98-8467-39195169491C}"/>
    <cellStyle name="Millares 6 2 4 2 2 7 5" xfId="48785" xr:uid="{B3025120-FCF7-4BBF-B197-41D43DD567C3}"/>
    <cellStyle name="Millares 6 2 4 2 2 7 6" xfId="55389" xr:uid="{D4863343-FABF-4B31-9FEB-839BDB89CAB7}"/>
    <cellStyle name="Millares 6 2 4 2 2 8" xfId="7417" xr:uid="{E557BBD5-C954-46DD-A72C-CDE29A401ACF}"/>
    <cellStyle name="Millares 6 2 4 2 2 8 2" xfId="28920" xr:uid="{C31A1375-CFC1-42F5-9996-9A5E9D9F2853}"/>
    <cellStyle name="Millares 6 2 4 2 2 9" xfId="9074" xr:uid="{E7AF57AF-F5A4-4F08-BA61-E491AB537749}"/>
    <cellStyle name="Millares 6 2 4 2 2 9 2" xfId="30577" xr:uid="{127181A1-9297-4E77-AC26-F341A12BDEE0}"/>
    <cellStyle name="Millares 6 2 4 2 3" xfId="1078" xr:uid="{12F3FB57-6F42-4F94-A838-E9EFE1C47DFF}"/>
    <cellStyle name="Millares 6 2 4 2 3 2" xfId="3907" xr:uid="{91BF1A1B-2FDC-4327-A39B-021316662A6B}"/>
    <cellStyle name="Millares 6 2 4 2 3 2 2" xfId="12173" xr:uid="{C7B77FE6-0A55-469F-ACFA-938904032765}"/>
    <cellStyle name="Millares 6 2 4 2 3 2 2 2" xfId="33676" xr:uid="{A5FC0556-DDBD-4F03-BE10-A407963277CC}"/>
    <cellStyle name="Millares 6 2 4 2 3 2 3" xfId="18808" xr:uid="{AFC3AF95-3176-40A3-9B6C-4314FD0E6166}"/>
    <cellStyle name="Millares 6 2 4 2 3 2 3 2" xfId="40311" xr:uid="{F5AE973A-083E-4ADC-ADED-02356C67EBA7}"/>
    <cellStyle name="Millares 6 2 4 2 3 2 4" xfId="25413" xr:uid="{7A885600-1DD3-4BB4-8938-993D45A967B0}"/>
    <cellStyle name="Millares 6 2 4 2 3 2 5" xfId="46916" xr:uid="{B18A3BBA-C5B3-4A2E-BAEC-58C9FF33BEDA}"/>
    <cellStyle name="Millares 6 2 4 2 3 2 6" xfId="53520" xr:uid="{49F28A74-21AB-408C-BF91-805B48E800DF}"/>
    <cellStyle name="Millares 6 2 4 2 3 3" xfId="6046" xr:uid="{4759C133-A6A7-4728-9483-16E605087737}"/>
    <cellStyle name="Millares 6 2 4 2 3 3 2" xfId="14312" xr:uid="{D0FCED72-DD1E-49AC-A367-4FCC4372CB85}"/>
    <cellStyle name="Millares 6 2 4 2 3 3 2 2" xfId="35815" xr:uid="{718A7FF7-AFD6-49B0-91D1-B9C1AB286DC5}"/>
    <cellStyle name="Millares 6 2 4 2 3 3 3" xfId="20947" xr:uid="{ABFB5D35-1AB5-429C-BA02-E2E8337926CC}"/>
    <cellStyle name="Millares 6 2 4 2 3 3 3 2" xfId="42450" xr:uid="{A280B58C-7D44-45B8-94E8-C62136AABE8C}"/>
    <cellStyle name="Millares 6 2 4 2 3 3 4" xfId="27552" xr:uid="{17B51163-D3BB-4A74-8DC2-00DE9DB5249F}"/>
    <cellStyle name="Millares 6 2 4 2 3 3 5" xfId="49055" xr:uid="{12A75CBC-FE65-4959-9237-483B3A4B28EA}"/>
    <cellStyle name="Millares 6 2 4 2 3 3 6" xfId="55659" xr:uid="{09B79289-F80C-494B-8F65-C9B745349FCC}"/>
    <cellStyle name="Millares 6 2 4 2 3 4" xfId="7687" xr:uid="{6686ADE5-97DE-419C-B999-E9F3DEE06DB2}"/>
    <cellStyle name="Millares 6 2 4 2 3 4 2" xfId="29190" xr:uid="{038D659B-C6B4-477B-817C-6651820327BB}"/>
    <cellStyle name="Millares 6 2 4 2 3 5" xfId="9344" xr:uid="{C0313AB2-FC2D-4EFA-ADEA-9E4828759B7A}"/>
    <cellStyle name="Millares 6 2 4 2 3 5 2" xfId="30847" xr:uid="{C25E43A4-8F76-4A42-8F47-88B7E1C472E7}"/>
    <cellStyle name="Millares 6 2 4 2 3 6" xfId="15979" xr:uid="{09C0D10D-4F9B-4369-8572-F0255819ECBA}"/>
    <cellStyle name="Millares 6 2 4 2 3 6 2" xfId="37482" xr:uid="{CDB69718-1A69-4CE0-A5BA-8E1B927AE243}"/>
    <cellStyle name="Millares 6 2 4 2 3 7" xfId="22584" xr:uid="{291F64F8-21C1-40D7-A904-1A9B861D82C5}"/>
    <cellStyle name="Millares 6 2 4 2 3 8" xfId="44087" xr:uid="{C9B3D749-1F27-4DF4-82BC-131E4849111E}"/>
    <cellStyle name="Millares 6 2 4 2 3 9" xfId="50691" xr:uid="{57B4F8EE-7967-4EDE-A846-B3CBF483A9DE}"/>
    <cellStyle name="Millares 6 2 4 2 4" xfId="1474" xr:uid="{EF770A82-FD8C-49DB-86D7-B04A97C28C2F}"/>
    <cellStyle name="Millares 6 2 4 2 4 2" xfId="4303" xr:uid="{1038F642-0452-402B-A5E7-8EC2142D170A}"/>
    <cellStyle name="Millares 6 2 4 2 4 2 2" xfId="12569" xr:uid="{9985A351-8974-4FFF-BB10-918686F706E5}"/>
    <cellStyle name="Millares 6 2 4 2 4 2 2 2" xfId="34072" xr:uid="{BC5D7FAF-E15C-47C3-B6B1-C17B1A070FB2}"/>
    <cellStyle name="Millares 6 2 4 2 4 2 3" xfId="19204" xr:uid="{AD32B091-1B33-488A-8E54-DE919BD39A18}"/>
    <cellStyle name="Millares 6 2 4 2 4 2 3 2" xfId="40707" xr:uid="{C3900A58-EB48-42BE-A0C5-FB9FF3DC20DD}"/>
    <cellStyle name="Millares 6 2 4 2 4 2 4" xfId="25809" xr:uid="{5539EA65-57A7-4F83-8F45-A660664AA410}"/>
    <cellStyle name="Millares 6 2 4 2 4 2 5" xfId="47312" xr:uid="{B26C3382-BA3C-4B26-B490-2B66D547C551}"/>
    <cellStyle name="Millares 6 2 4 2 4 2 6" xfId="53916" xr:uid="{63AC31F9-7ABA-432D-B762-11573201D584}"/>
    <cellStyle name="Millares 6 2 4 2 4 3" xfId="6442" xr:uid="{948B1C2B-5080-4B30-95B1-7CDA25C0C524}"/>
    <cellStyle name="Millares 6 2 4 2 4 3 2" xfId="14708" xr:uid="{A6B85335-D311-41A6-AD14-9B614EF25BF0}"/>
    <cellStyle name="Millares 6 2 4 2 4 3 2 2" xfId="36211" xr:uid="{6DB6504E-6745-4751-A30D-0B37694366DB}"/>
    <cellStyle name="Millares 6 2 4 2 4 3 3" xfId="21343" xr:uid="{06CB3F01-E118-4FF3-A1D1-C93600EAD449}"/>
    <cellStyle name="Millares 6 2 4 2 4 3 3 2" xfId="42846" xr:uid="{B91D74F4-6119-4FAA-82C9-22E4B61FD5D4}"/>
    <cellStyle name="Millares 6 2 4 2 4 3 4" xfId="27948" xr:uid="{8EB60809-ED74-4ED0-A371-9D0313752F4E}"/>
    <cellStyle name="Millares 6 2 4 2 4 3 5" xfId="49451" xr:uid="{26F618DD-9585-4174-B1BE-8DA61BDDC4CC}"/>
    <cellStyle name="Millares 6 2 4 2 4 3 6" xfId="56055" xr:uid="{4E5A9B72-03FE-4B63-B18D-165C16195DD6}"/>
    <cellStyle name="Millares 6 2 4 2 4 4" xfId="8083" xr:uid="{920C1081-8EF3-4F5A-A82A-474D9A34FCD9}"/>
    <cellStyle name="Millares 6 2 4 2 4 4 2" xfId="29586" xr:uid="{6AC571FB-DAD3-4F05-8F05-EC67311A02B1}"/>
    <cellStyle name="Millares 6 2 4 2 4 5" xfId="9740" xr:uid="{38BD244B-1745-4E31-A7B9-5A0CABD105BA}"/>
    <cellStyle name="Millares 6 2 4 2 4 5 2" xfId="31243" xr:uid="{81554456-0E2A-473E-BC7E-C9ECA35F6385}"/>
    <cellStyle name="Millares 6 2 4 2 4 6" xfId="16375" xr:uid="{229AF4AE-7751-460E-8773-5F763675DC7B}"/>
    <cellStyle name="Millares 6 2 4 2 4 6 2" xfId="37878" xr:uid="{63C4B820-F98C-47B0-84B8-B30FAC88E0FC}"/>
    <cellStyle name="Millares 6 2 4 2 4 7" xfId="22980" xr:uid="{39392AA2-3334-40A1-BBD1-1B7C88E228B9}"/>
    <cellStyle name="Millares 6 2 4 2 4 8" xfId="44483" xr:uid="{EA2978AF-07DF-4BD7-AF85-485EFC727688}"/>
    <cellStyle name="Millares 6 2 4 2 4 9" xfId="51087" xr:uid="{2596DA08-154D-404F-9563-AA3829129567}"/>
    <cellStyle name="Millares 6 2 4 2 5" xfId="2161" xr:uid="{65565908-0960-4AD5-9B76-535AF0B3B6A5}"/>
    <cellStyle name="Millares 6 2 4 2 5 2" xfId="10427" xr:uid="{F5F5A1CA-CE55-4982-BA01-0090F41484F0}"/>
    <cellStyle name="Millares 6 2 4 2 5 2 2" xfId="31930" xr:uid="{2B6622CE-4851-4B37-83D3-7D6AA6C654DD}"/>
    <cellStyle name="Millares 6 2 4 2 5 3" xfId="17062" xr:uid="{AD335F00-11EC-4C31-A84B-B681DD33952B}"/>
    <cellStyle name="Millares 6 2 4 2 5 3 2" xfId="38565" xr:uid="{02AD523B-C922-4B1A-8D58-FBE4A77611D6}"/>
    <cellStyle name="Millares 6 2 4 2 5 4" xfId="23667" xr:uid="{6B524DBB-2DF9-45CF-AB28-CFC0C276480E}"/>
    <cellStyle name="Millares 6 2 4 2 5 5" xfId="45170" xr:uid="{D57450B8-58A3-4298-8877-B62AC22A62D8}"/>
    <cellStyle name="Millares 6 2 4 2 5 6" xfId="51774" xr:uid="{700EE458-6F35-4D64-881A-5CCFF08706AF}"/>
    <cellStyle name="Millares 6 2 4 2 6" xfId="2708" xr:uid="{356BAFEC-C5A3-48F9-9599-8112369CA2F7}"/>
    <cellStyle name="Millares 6 2 4 2 6 2" xfId="10974" xr:uid="{AEB841F0-FD33-40A0-8134-49594AA4DE98}"/>
    <cellStyle name="Millares 6 2 4 2 6 2 2" xfId="32477" xr:uid="{FE98730F-762E-4C17-9CB3-0FBCAEA45868}"/>
    <cellStyle name="Millares 6 2 4 2 6 3" xfId="17609" xr:uid="{069184BB-A88C-406E-9544-EF12D7E3A73D}"/>
    <cellStyle name="Millares 6 2 4 2 6 3 2" xfId="39112" xr:uid="{F055B9E7-C078-4787-9AEA-B16721EB43E9}"/>
    <cellStyle name="Millares 6 2 4 2 6 4" xfId="24214" xr:uid="{E29ACFD4-4EF4-46AF-8675-796CDB0E1D4B}"/>
    <cellStyle name="Millares 6 2 4 2 6 5" xfId="45717" xr:uid="{3A38E4D1-2358-415C-AE7E-BA2F33CDEE6D}"/>
    <cellStyle name="Millares 6 2 4 2 6 6" xfId="52321" xr:uid="{CE8384B8-5C64-45CD-97A8-E3CF711D2457}"/>
    <cellStyle name="Millares 6 2 4 2 7" xfId="3357" xr:uid="{0DE6E037-FA85-42F9-9CFC-4AC6F90C2DBD}"/>
    <cellStyle name="Millares 6 2 4 2 7 2" xfId="11623" xr:uid="{B389DD77-5CA1-4760-99BB-23B117EE2874}"/>
    <cellStyle name="Millares 6 2 4 2 7 2 2" xfId="33126" xr:uid="{B9A84C9E-7F1B-41AA-B6D6-B3DDF2D6994B}"/>
    <cellStyle name="Millares 6 2 4 2 7 3" xfId="18258" xr:uid="{D648657D-51A3-4A6C-BAA1-226871FEA180}"/>
    <cellStyle name="Millares 6 2 4 2 7 3 2" xfId="39761" xr:uid="{8DA3D8CA-C45B-46C9-8A7A-83A69014B50B}"/>
    <cellStyle name="Millares 6 2 4 2 7 4" xfId="24863" xr:uid="{23F54EF9-4A07-4516-B8FD-1401FE866669}"/>
    <cellStyle name="Millares 6 2 4 2 7 5" xfId="46366" xr:uid="{5893C86A-2FCB-4B17-B47A-352EE3892DDD}"/>
    <cellStyle name="Millares 6 2 4 2 7 6" xfId="52970" xr:uid="{C18A3764-0B4A-4654-B664-A4BC42C3789A}"/>
    <cellStyle name="Millares 6 2 4 2 8" xfId="4852" xr:uid="{88DCDA31-5B1F-43A9-BE33-F5F069DE2EFD}"/>
    <cellStyle name="Millares 6 2 4 2 8 2" xfId="13118" xr:uid="{E6B57F33-95A9-434B-BEDE-9D3AD818AF6A}"/>
    <cellStyle name="Millares 6 2 4 2 8 2 2" xfId="34621" xr:uid="{91066C26-06BC-4FC6-AF28-BA37ABD00BCC}"/>
    <cellStyle name="Millares 6 2 4 2 8 3" xfId="19753" xr:uid="{D22CD40B-2758-4785-9295-B01EFEDF1B54}"/>
    <cellStyle name="Millares 6 2 4 2 8 3 2" xfId="41256" xr:uid="{7ED80BF3-367C-467B-B3A2-CA0698E49E8D}"/>
    <cellStyle name="Millares 6 2 4 2 8 4" xfId="26358" xr:uid="{96AD10B6-A8C2-4DD1-A9E3-45CCC90DA95B}"/>
    <cellStyle name="Millares 6 2 4 2 8 5" xfId="47861" xr:uid="{C2EB1F18-184F-4E3C-9F7A-895226814A23}"/>
    <cellStyle name="Millares 6 2 4 2 8 6" xfId="54465" xr:uid="{D5654E95-9E57-42A6-89DE-456289A6AD30}"/>
    <cellStyle name="Millares 6 2 4 2 9" xfId="5496" xr:uid="{09628254-BBD2-4363-8159-71978B8DF249}"/>
    <cellStyle name="Millares 6 2 4 2 9 2" xfId="13762" xr:uid="{36003EA5-6E8E-44F9-8494-66CBF1DA4540}"/>
    <cellStyle name="Millares 6 2 4 2 9 2 2" xfId="35265" xr:uid="{7569AB0A-304C-428D-AA96-2940A03D1EAD}"/>
    <cellStyle name="Millares 6 2 4 2 9 3" xfId="20397" xr:uid="{3CE7A81F-C9A8-44EB-9469-6EB705D71EFC}"/>
    <cellStyle name="Millares 6 2 4 2 9 3 2" xfId="41900" xr:uid="{E59D9210-32AE-4D08-B150-80E334D3882A}"/>
    <cellStyle name="Millares 6 2 4 2 9 4" xfId="27002" xr:uid="{03225531-FA4A-4569-9D09-7C01AC974EFC}"/>
    <cellStyle name="Millares 6 2 4 2 9 5" xfId="48505" xr:uid="{98DCB363-B629-4DD5-94B3-CF55D30DCE4C}"/>
    <cellStyle name="Millares 6 2 4 2 9 6" xfId="55109" xr:uid="{89E68055-CB37-4735-8B03-06A96528067E}"/>
    <cellStyle name="Millares 6 2 4 3" xfId="398" xr:uid="{33985557-E1B8-466B-AD92-8241DA6C5CBC}"/>
    <cellStyle name="Millares 6 2 4 3 10" xfId="15301" xr:uid="{F309FDE7-1494-4A0B-AA43-721B8422DAEA}"/>
    <cellStyle name="Millares 6 2 4 3 10 2" xfId="36804" xr:uid="{89FF9419-1D95-4629-A672-895FED112F59}"/>
    <cellStyle name="Millares 6 2 4 3 11" xfId="21906" xr:uid="{549A334F-BB85-4D2B-AB6C-8DB25DA92A9B}"/>
    <cellStyle name="Millares 6 2 4 3 12" xfId="43409" xr:uid="{ACDD8DB8-5307-4233-834C-5D1054F213B1}"/>
    <cellStyle name="Millares 6 2 4 3 13" xfId="50013" xr:uid="{4FD410A0-8D8A-4610-A659-49FC037115DF}"/>
    <cellStyle name="Millares 6 2 4 3 2" xfId="1346" xr:uid="{B1D48172-7522-4372-B82E-708F2B89481E}"/>
    <cellStyle name="Millares 6 2 4 3 2 2" xfId="4175" xr:uid="{B8031EDB-8C24-4B3E-AC0F-708668E0D63F}"/>
    <cellStyle name="Millares 6 2 4 3 2 2 2" xfId="12441" xr:uid="{FD445422-A36C-45DB-BC89-CA4830CDFDC8}"/>
    <cellStyle name="Millares 6 2 4 3 2 2 2 2" xfId="33944" xr:uid="{0131A2B0-3C0E-48F1-896D-814A6DAC3B80}"/>
    <cellStyle name="Millares 6 2 4 3 2 2 3" xfId="19076" xr:uid="{C86A910B-575E-4E5F-B0F9-3AAA81341A88}"/>
    <cellStyle name="Millares 6 2 4 3 2 2 3 2" xfId="40579" xr:uid="{E60FEBE5-A1BD-43FA-B842-9DF45D4DD29F}"/>
    <cellStyle name="Millares 6 2 4 3 2 2 4" xfId="25681" xr:uid="{1C861FF3-9A39-4B48-AC76-B673B30E6172}"/>
    <cellStyle name="Millares 6 2 4 3 2 2 5" xfId="47184" xr:uid="{CB7B9953-5846-4F35-AE01-ECAF7FA93A7C}"/>
    <cellStyle name="Millares 6 2 4 3 2 2 6" xfId="53788" xr:uid="{5E589502-C90B-4A11-B0F5-1281FF9B799A}"/>
    <cellStyle name="Millares 6 2 4 3 2 3" xfId="6314" xr:uid="{E19BB315-3672-4F01-9DBA-438448862C52}"/>
    <cellStyle name="Millares 6 2 4 3 2 3 2" xfId="14580" xr:uid="{E3DCC5A8-C522-4D44-933D-1CEEFDF8F414}"/>
    <cellStyle name="Millares 6 2 4 3 2 3 2 2" xfId="36083" xr:uid="{C281EB95-846F-4AC5-AD50-CF3A27E248E4}"/>
    <cellStyle name="Millares 6 2 4 3 2 3 3" xfId="21215" xr:uid="{17150FA7-2BA2-46C2-8984-E9CB62DAF8B1}"/>
    <cellStyle name="Millares 6 2 4 3 2 3 3 2" xfId="42718" xr:uid="{57514D53-139E-4263-AF97-81017FB52E1B}"/>
    <cellStyle name="Millares 6 2 4 3 2 3 4" xfId="27820" xr:uid="{DBD26511-D385-4D5A-96CF-4FD1627F09F2}"/>
    <cellStyle name="Millares 6 2 4 3 2 3 5" xfId="49323" xr:uid="{1DA3B2F7-0300-40BA-B348-18192782BFFD}"/>
    <cellStyle name="Millares 6 2 4 3 2 3 6" xfId="55927" xr:uid="{CAF2F271-7AD5-4797-9993-E6F3721BFFB4}"/>
    <cellStyle name="Millares 6 2 4 3 2 4" xfId="7955" xr:uid="{0C6F4D17-E366-4A5D-930D-E13D404D3778}"/>
    <cellStyle name="Millares 6 2 4 3 2 4 2" xfId="29458" xr:uid="{5184DAD7-9BCF-42F8-AA55-7B2C6EDDD131}"/>
    <cellStyle name="Millares 6 2 4 3 2 5" xfId="9612" xr:uid="{C4A3BE78-E5EA-4132-9B63-D6B42D010EB0}"/>
    <cellStyle name="Millares 6 2 4 3 2 5 2" xfId="31115" xr:uid="{B391C552-4848-411F-9776-218CE69958B7}"/>
    <cellStyle name="Millares 6 2 4 3 2 6" xfId="16247" xr:uid="{02B5C7E1-D60A-49E7-9582-6D0EAA9AF2A3}"/>
    <cellStyle name="Millares 6 2 4 3 2 6 2" xfId="37750" xr:uid="{070FF069-6AA8-496A-9593-6447C1B89BD6}"/>
    <cellStyle name="Millares 6 2 4 3 2 7" xfId="22852" xr:uid="{E2981183-ABDC-4A32-8C75-A879A5C58190}"/>
    <cellStyle name="Millares 6 2 4 3 2 8" xfId="44355" xr:uid="{196452EF-77E2-4378-A4EC-0C06FC2B5873}"/>
    <cellStyle name="Millares 6 2 4 3 2 9" xfId="50959" xr:uid="{866B3F86-9A5E-4881-A8CC-334EEE879C16}"/>
    <cellStyle name="Millares 6 2 4 3 3" xfId="2033" xr:uid="{57601B30-1231-4A14-A78B-030F19A7EFC0}"/>
    <cellStyle name="Millares 6 2 4 3 3 2" xfId="10299" xr:uid="{4DAE3871-DBA4-4534-9208-83DADB6DD152}"/>
    <cellStyle name="Millares 6 2 4 3 3 2 2" xfId="31802" xr:uid="{784EDB82-EF69-414D-A797-062CF564900C}"/>
    <cellStyle name="Millares 6 2 4 3 3 3" xfId="16934" xr:uid="{F43CDAF4-6D09-4C12-8C1B-4E40FDA7271C}"/>
    <cellStyle name="Millares 6 2 4 3 3 3 2" xfId="38437" xr:uid="{4B6683EE-9680-4E0A-82D3-69098E933EC1}"/>
    <cellStyle name="Millares 6 2 4 3 3 4" xfId="23539" xr:uid="{C70417A6-200D-4BE0-8095-BAF2413032BD}"/>
    <cellStyle name="Millares 6 2 4 3 3 5" xfId="45042" xr:uid="{39DBAA61-CD96-44B1-8488-43AB5443F18D}"/>
    <cellStyle name="Millares 6 2 4 3 3 6" xfId="51646" xr:uid="{E2707259-50B6-417C-9E17-2946B592B7A1}"/>
    <cellStyle name="Millares 6 2 4 3 4" xfId="2832" xr:uid="{2A443D16-91DF-49C6-863A-0167D2B4D98F}"/>
    <cellStyle name="Millares 6 2 4 3 4 2" xfId="11098" xr:uid="{EA9CA6F2-6F12-46FC-9DAD-F37EB3457148}"/>
    <cellStyle name="Millares 6 2 4 3 4 2 2" xfId="32601" xr:uid="{0B8DD29D-F8AA-4F5C-A900-ABBCA3939539}"/>
    <cellStyle name="Millares 6 2 4 3 4 3" xfId="17733" xr:uid="{3BCCCECA-77CA-4EEE-9B9E-D218D3A1DC34}"/>
    <cellStyle name="Millares 6 2 4 3 4 3 2" xfId="39236" xr:uid="{51972684-8A0E-4E2B-B58E-F775A56CB939}"/>
    <cellStyle name="Millares 6 2 4 3 4 4" xfId="24338" xr:uid="{F6983A76-B2AE-495A-AE1B-35B8C552BCBC}"/>
    <cellStyle name="Millares 6 2 4 3 4 5" xfId="45841" xr:uid="{477B214A-EF20-45CD-9205-8FBA301013BA}"/>
    <cellStyle name="Millares 6 2 4 3 4 6" xfId="52445" xr:uid="{B5E5E781-24B1-4A30-A12B-B336C199E5FA}"/>
    <cellStyle name="Millares 6 2 4 3 5" xfId="3229" xr:uid="{2227125F-7D1A-4ECC-861F-F3BD57C045FC}"/>
    <cellStyle name="Millares 6 2 4 3 5 2" xfId="11495" xr:uid="{153A50A0-6D48-4D90-BB75-ACC3467B12CE}"/>
    <cellStyle name="Millares 6 2 4 3 5 2 2" xfId="32998" xr:uid="{0B7543F4-9A28-4F75-AB4B-0E707B13449C}"/>
    <cellStyle name="Millares 6 2 4 3 5 3" xfId="18130" xr:uid="{C32779E1-3F16-457D-8673-80D5B159BB14}"/>
    <cellStyle name="Millares 6 2 4 3 5 3 2" xfId="39633" xr:uid="{5C08EA0C-6F07-4B0B-BEC6-EFA839003866}"/>
    <cellStyle name="Millares 6 2 4 3 5 4" xfId="24735" xr:uid="{D4535CF6-6A3B-4E75-890C-1CE48F3F1289}"/>
    <cellStyle name="Millares 6 2 4 3 5 5" xfId="46238" xr:uid="{DAD1C154-AEA2-4977-9C96-AD851DEB7066}"/>
    <cellStyle name="Millares 6 2 4 3 5 6" xfId="52842" xr:uid="{90B5ADBC-35AF-44C6-9F8F-A4D31D457D48}"/>
    <cellStyle name="Millares 6 2 4 3 6" xfId="4976" xr:uid="{1877175E-40D2-4B8C-81F5-437B7776A55D}"/>
    <cellStyle name="Millares 6 2 4 3 6 2" xfId="13242" xr:uid="{DB86C791-5F17-469E-9962-B6AC32FC304D}"/>
    <cellStyle name="Millares 6 2 4 3 6 2 2" xfId="34745" xr:uid="{E87E7302-A34D-4245-820A-7626DCF7EC23}"/>
    <cellStyle name="Millares 6 2 4 3 6 3" xfId="19877" xr:uid="{7F959A1E-927F-4BF8-99F6-BBBF827D41EB}"/>
    <cellStyle name="Millares 6 2 4 3 6 3 2" xfId="41380" xr:uid="{A0350D0B-AEB9-414D-92F4-DAA6449B09D4}"/>
    <cellStyle name="Millares 6 2 4 3 6 4" xfId="26482" xr:uid="{8C9C33D7-4645-4F36-A244-F8179CA650FF}"/>
    <cellStyle name="Millares 6 2 4 3 6 5" xfId="47985" xr:uid="{5CD22446-CD62-4EE6-AF37-78C92E13506E}"/>
    <cellStyle name="Millares 6 2 4 3 6 6" xfId="54589" xr:uid="{B218F89A-F5C6-4595-A4B4-4C0AA89D5B2E}"/>
    <cellStyle name="Millares 6 2 4 3 7" xfId="5368" xr:uid="{1D40F7F7-FEDE-4FFB-B630-7C24F8743102}"/>
    <cellStyle name="Millares 6 2 4 3 7 2" xfId="13634" xr:uid="{9B6B4554-10AA-4DE6-A9D6-2F6FC19C6C2C}"/>
    <cellStyle name="Millares 6 2 4 3 7 2 2" xfId="35137" xr:uid="{9AAE25CE-A0AA-4CC8-A678-8F5CC1FA6139}"/>
    <cellStyle name="Millares 6 2 4 3 7 3" xfId="20269" xr:uid="{F114FBD9-6B18-4B40-B9B8-E53BC20DC696}"/>
    <cellStyle name="Millares 6 2 4 3 7 3 2" xfId="41772" xr:uid="{50B1F362-57EB-482D-84CD-C5F2E450ABAA}"/>
    <cellStyle name="Millares 6 2 4 3 7 4" xfId="26874" xr:uid="{8EE697E4-EE74-44DA-B7F8-4CE1EBAD4EFC}"/>
    <cellStyle name="Millares 6 2 4 3 7 5" xfId="48377" xr:uid="{A669CE97-B95A-4242-A4B2-D71D0F55E307}"/>
    <cellStyle name="Millares 6 2 4 3 7 6" xfId="54981" xr:uid="{16255256-47B5-4217-816F-6621F12E96ED}"/>
    <cellStyle name="Millares 6 2 4 3 8" xfId="7009" xr:uid="{1E909646-83A8-40E2-9612-3EC471CF0CBC}"/>
    <cellStyle name="Millares 6 2 4 3 8 2" xfId="28512" xr:uid="{B0F510B1-FF8F-483A-AFC2-07C06B6CCB65}"/>
    <cellStyle name="Millares 6 2 4 3 9" xfId="8665" xr:uid="{993FDA2D-47B1-486A-B8B8-EEFD04A1D241}"/>
    <cellStyle name="Millares 6 2 4 3 9 2" xfId="30168" xr:uid="{BDF75B46-A96E-42B7-82BE-4A0B165814B2}"/>
    <cellStyle name="Millares 6 2 4 4" xfId="682" xr:uid="{F4A4C297-7264-4310-91B0-51393E2C1E16}"/>
    <cellStyle name="Millares 6 2 4 4 10" xfId="43691" xr:uid="{11E5D99B-83D2-4893-9634-1A7C447F626E}"/>
    <cellStyle name="Millares 6 2 4 4 11" xfId="50295" xr:uid="{72A6FDB6-7868-492F-A7F6-282521CA0559}"/>
    <cellStyle name="Millares 6 2 4 4 2" xfId="1628" xr:uid="{E55FB2C8-67EE-4B62-9640-71AA6373F56B}"/>
    <cellStyle name="Millares 6 2 4 4 2 2" xfId="4457" xr:uid="{7EBD7D73-25EA-4F3C-856D-F5C305A09184}"/>
    <cellStyle name="Millares 6 2 4 4 2 2 2" xfId="12723" xr:uid="{61DD3D52-B815-4EE2-85FA-AC4495117938}"/>
    <cellStyle name="Millares 6 2 4 4 2 2 2 2" xfId="34226" xr:uid="{E4E2284C-21CC-4422-8661-C282B989A730}"/>
    <cellStyle name="Millares 6 2 4 4 2 2 3" xfId="19358" xr:uid="{1367B6D8-2683-4781-A4BE-74E0DDBAA9E1}"/>
    <cellStyle name="Millares 6 2 4 4 2 2 3 2" xfId="40861" xr:uid="{00ABD62D-8822-4E8A-ACDA-E72AFA26B3E6}"/>
    <cellStyle name="Millares 6 2 4 4 2 2 4" xfId="25963" xr:uid="{F6071E7D-1122-4344-B67B-8A7F300877DD}"/>
    <cellStyle name="Millares 6 2 4 4 2 2 5" xfId="47466" xr:uid="{77A73295-7E45-4263-A769-A8F1E623A255}"/>
    <cellStyle name="Millares 6 2 4 4 2 2 6" xfId="54070" xr:uid="{9850A695-3982-4349-8027-3B11E11AD5A6}"/>
    <cellStyle name="Millares 6 2 4 4 2 3" xfId="6596" xr:uid="{D3BDF7F5-91CB-480C-BF21-E875AD937850}"/>
    <cellStyle name="Millares 6 2 4 4 2 3 2" xfId="14862" xr:uid="{094DD740-29AA-4E7F-A708-1B92CFCDD74E}"/>
    <cellStyle name="Millares 6 2 4 4 2 3 2 2" xfId="36365" xr:uid="{65F3C2AD-2169-46D2-88A0-046D2670DD7E}"/>
    <cellStyle name="Millares 6 2 4 4 2 3 3" xfId="21497" xr:uid="{65959E09-0BAD-43C3-BC2B-26D4323D97AF}"/>
    <cellStyle name="Millares 6 2 4 4 2 3 3 2" xfId="43000" xr:uid="{D548EE16-9F53-4051-892C-BCEB04BF65DF}"/>
    <cellStyle name="Millares 6 2 4 4 2 3 4" xfId="28102" xr:uid="{39F26013-5A41-466A-B4C6-A29EC32DBE60}"/>
    <cellStyle name="Millares 6 2 4 4 2 3 5" xfId="49605" xr:uid="{3F5F8679-D12A-40F0-BDB0-1E87718993ED}"/>
    <cellStyle name="Millares 6 2 4 4 2 3 6" xfId="56209" xr:uid="{EE7995DD-0BDF-4F94-9359-C4A72B031383}"/>
    <cellStyle name="Millares 6 2 4 4 2 4" xfId="8237" xr:uid="{FEF09EFE-219C-448B-AFDA-7AEB0C6DEE75}"/>
    <cellStyle name="Millares 6 2 4 4 2 4 2" xfId="29740" xr:uid="{E8C08507-67E6-46CD-89E8-88F491929D48}"/>
    <cellStyle name="Millares 6 2 4 4 2 5" xfId="9894" xr:uid="{07F4F8A1-6971-4A8E-A871-69F18ADD4CE5}"/>
    <cellStyle name="Millares 6 2 4 4 2 5 2" xfId="31397" xr:uid="{576F8D5B-BB16-4612-A82A-B6A288C397C7}"/>
    <cellStyle name="Millares 6 2 4 4 2 6" xfId="16529" xr:uid="{9DB958C0-FF5A-492F-AD23-FA360B86C0F6}"/>
    <cellStyle name="Millares 6 2 4 4 2 6 2" xfId="38032" xr:uid="{05E90779-93FF-44D0-B2AA-5CE704068BD2}"/>
    <cellStyle name="Millares 6 2 4 4 2 7" xfId="23134" xr:uid="{54080B9D-8998-44E0-B37A-B568FCC9A688}"/>
    <cellStyle name="Millares 6 2 4 4 2 8" xfId="44637" xr:uid="{A35FD427-5623-43CF-89C8-DC2742FA4501}"/>
    <cellStyle name="Millares 6 2 4 4 2 9" xfId="51241" xr:uid="{055018E2-F5CF-4439-846E-83AB7330018D}"/>
    <cellStyle name="Millares 6 2 4 4 3" xfId="2315" xr:uid="{EB8E6FAD-41D1-4D65-B6F3-C0AD7BF9E3EB}"/>
    <cellStyle name="Millares 6 2 4 4 3 2" xfId="10581" xr:uid="{A6F5633C-EAA4-4A26-B5E6-477352A585F6}"/>
    <cellStyle name="Millares 6 2 4 4 3 2 2" xfId="32084" xr:uid="{DEB11034-E7C2-4D90-8D15-6C506CDD0704}"/>
    <cellStyle name="Millares 6 2 4 4 3 3" xfId="17216" xr:uid="{4523F7EB-DE8D-4565-8ED5-1A8225A180BC}"/>
    <cellStyle name="Millares 6 2 4 4 3 3 2" xfId="38719" xr:uid="{535E8F7F-10D0-4891-98BC-A430001DCB69}"/>
    <cellStyle name="Millares 6 2 4 4 3 4" xfId="23821" xr:uid="{474069C8-4AF1-4206-B40B-7AA673C6EC56}"/>
    <cellStyle name="Millares 6 2 4 4 3 5" xfId="45324" xr:uid="{D6D0AA85-7475-4D5E-88F4-10664CB47BA1}"/>
    <cellStyle name="Millares 6 2 4 4 3 6" xfId="51928" xr:uid="{B5AE7F7E-D259-4F4E-987E-4056606C0527}"/>
    <cellStyle name="Millares 6 2 4 4 4" xfId="3511" xr:uid="{2F01D5F7-967B-44CD-B677-765BD43B82D3}"/>
    <cellStyle name="Millares 6 2 4 4 4 2" xfId="11777" xr:uid="{122F2F6E-439B-4C88-8D4E-0F8B0FABC279}"/>
    <cellStyle name="Millares 6 2 4 4 4 2 2" xfId="33280" xr:uid="{10BFE723-8FBF-4915-95E4-87AE109C7B90}"/>
    <cellStyle name="Millares 6 2 4 4 4 3" xfId="18412" xr:uid="{1DBC8CD5-3DC9-4334-A930-65B4D0BFD17F}"/>
    <cellStyle name="Millares 6 2 4 4 4 3 2" xfId="39915" xr:uid="{97ACE634-125C-4197-AE39-3D714A7A9EDB}"/>
    <cellStyle name="Millares 6 2 4 4 4 4" xfId="25017" xr:uid="{1BB1B4B8-FE03-403D-B36E-03D222C9CDE0}"/>
    <cellStyle name="Millares 6 2 4 4 4 5" xfId="46520" xr:uid="{003FFE26-1AFA-4D2A-A726-7F46B28E4CCE}"/>
    <cellStyle name="Millares 6 2 4 4 4 6" xfId="53124" xr:uid="{48FE6C91-BC5A-4239-A170-E45217E942E6}"/>
    <cellStyle name="Millares 6 2 4 4 5" xfId="5650" xr:uid="{154E5FE9-AB6C-45E1-B9D5-93A3CCC782A9}"/>
    <cellStyle name="Millares 6 2 4 4 5 2" xfId="13916" xr:uid="{B0F94B9C-0FDB-47B6-885E-578685A2C367}"/>
    <cellStyle name="Millares 6 2 4 4 5 2 2" xfId="35419" xr:uid="{E7761CA2-18A3-4EF8-8207-C4995A2A2E00}"/>
    <cellStyle name="Millares 6 2 4 4 5 3" xfId="20551" xr:uid="{1DF2D019-807C-42F6-80BF-E8B4B098194C}"/>
    <cellStyle name="Millares 6 2 4 4 5 3 2" xfId="42054" xr:uid="{D2E55CBB-ED00-4FDF-84AA-745B930C6E0C}"/>
    <cellStyle name="Millares 6 2 4 4 5 4" xfId="27156" xr:uid="{ABA7EDF2-5016-488A-883B-9C32B0882E37}"/>
    <cellStyle name="Millares 6 2 4 4 5 5" xfId="48659" xr:uid="{A24C57BB-6A83-4436-ABF9-9E98FB7D9C00}"/>
    <cellStyle name="Millares 6 2 4 4 5 6" xfId="55263" xr:uid="{AE8F8421-5D09-4173-845D-7A1AD2184BE0}"/>
    <cellStyle name="Millares 6 2 4 4 6" xfId="7291" xr:uid="{BA769F0D-BA33-489C-94BD-C519E3B6DC0B}"/>
    <cellStyle name="Millares 6 2 4 4 6 2" xfId="28794" xr:uid="{63A7399E-28D6-4EAB-83B3-FF2079129546}"/>
    <cellStyle name="Millares 6 2 4 4 7" xfId="8948" xr:uid="{3AE51686-9819-40F9-8D22-95C3AD55D3E3}"/>
    <cellStyle name="Millares 6 2 4 4 7 2" xfId="30451" xr:uid="{F1DC0EA2-7512-4A56-A1AC-B6799160CB5F}"/>
    <cellStyle name="Millares 6 2 4 4 8" xfId="15583" xr:uid="{C2E67800-81C5-4993-A2F6-AC9A437BC8A6}"/>
    <cellStyle name="Millares 6 2 4 4 8 2" xfId="37086" xr:uid="{7B64B917-CE81-410D-8AEC-87E961E50FCD}"/>
    <cellStyle name="Millares 6 2 4 4 9" xfId="22188" xr:uid="{6718BB9C-22D7-492E-B9F5-4789926F7652}"/>
    <cellStyle name="Millares 6 2 4 5" xfId="950" xr:uid="{0ED17D93-3343-4477-B4C0-3CB3D91956F6}"/>
    <cellStyle name="Millares 6 2 4 5 2" xfId="3779" xr:uid="{E4E90F9D-5D9B-45FD-A1A9-C4EDDA3E0034}"/>
    <cellStyle name="Millares 6 2 4 5 2 2" xfId="12045" xr:uid="{0044475F-E0AA-4568-8560-D8C4225C0024}"/>
    <cellStyle name="Millares 6 2 4 5 2 2 2" xfId="33548" xr:uid="{2C625372-F5DA-47EA-8D45-9CCDEB1F9E5E}"/>
    <cellStyle name="Millares 6 2 4 5 2 3" xfId="18680" xr:uid="{6C40D101-4FBD-4D84-BE13-F9766A88C414}"/>
    <cellStyle name="Millares 6 2 4 5 2 3 2" xfId="40183" xr:uid="{6DBDB0A4-B98D-404E-AB17-8FFBAF3790A0}"/>
    <cellStyle name="Millares 6 2 4 5 2 4" xfId="25285" xr:uid="{ECD76EFF-C5FF-4ECE-B454-E01C1685C2CD}"/>
    <cellStyle name="Millares 6 2 4 5 2 5" xfId="46788" xr:uid="{313898F8-BE59-40BE-8CF1-FC78A73097CE}"/>
    <cellStyle name="Millares 6 2 4 5 2 6" xfId="53392" xr:uid="{C39694A9-0FD7-443E-BD82-F56CE59D851A}"/>
    <cellStyle name="Millares 6 2 4 5 3" xfId="5918" xr:uid="{5B09D7DC-20C7-4422-8779-24E7656B29E7}"/>
    <cellStyle name="Millares 6 2 4 5 3 2" xfId="14184" xr:uid="{42DEBB53-7F05-451F-A349-1345BC55231F}"/>
    <cellStyle name="Millares 6 2 4 5 3 2 2" xfId="35687" xr:uid="{61B9A3A7-2598-4C01-987A-E6C417EA3B1F}"/>
    <cellStyle name="Millares 6 2 4 5 3 3" xfId="20819" xr:uid="{10B636E3-8FB9-48BA-B64E-D14C439B5704}"/>
    <cellStyle name="Millares 6 2 4 5 3 3 2" xfId="42322" xr:uid="{055C9096-4BAD-4AC1-AA4D-3264CA6F7ADB}"/>
    <cellStyle name="Millares 6 2 4 5 3 4" xfId="27424" xr:uid="{FCD04AF6-7A5B-4972-A982-9C6C33123BA4}"/>
    <cellStyle name="Millares 6 2 4 5 3 5" xfId="48927" xr:uid="{8EF6D367-2A05-4409-87C6-2E0FF0D828AB}"/>
    <cellStyle name="Millares 6 2 4 5 3 6" xfId="55531" xr:uid="{BF294DD7-7458-4382-812C-3AAA93B9D5F7}"/>
    <cellStyle name="Millares 6 2 4 5 4" xfId="7559" xr:uid="{70A4EB1B-E1B8-48BA-9E31-15C68BA4D102}"/>
    <cellStyle name="Millares 6 2 4 5 4 2" xfId="29062" xr:uid="{62A4C2F2-6014-42A5-809F-5B105C1E44B3}"/>
    <cellStyle name="Millares 6 2 4 5 5" xfId="9216" xr:uid="{EF6A58C4-E135-4658-84F1-AAF04BAD1A85}"/>
    <cellStyle name="Millares 6 2 4 5 5 2" xfId="30719" xr:uid="{8BB61381-280B-445D-BC1F-A5AB1FF08F33}"/>
    <cellStyle name="Millares 6 2 4 5 6" xfId="15851" xr:uid="{3A2BFE90-6049-4655-81DD-76B0ECE8113E}"/>
    <cellStyle name="Millares 6 2 4 5 6 2" xfId="37354" xr:uid="{8B1413E7-1BF2-4C48-A271-93FA2DB4665D}"/>
    <cellStyle name="Millares 6 2 4 5 7" xfId="22456" xr:uid="{5CDE1210-018E-426E-B42F-701142504995}"/>
    <cellStyle name="Millares 6 2 4 5 8" xfId="43959" xr:uid="{FDFBB4B1-FED0-4E1E-9CAD-3DF6E76436E4}"/>
    <cellStyle name="Millares 6 2 4 5 9" xfId="50563" xr:uid="{042F5FDF-176F-444D-9024-DB9EFFE65DEF}"/>
    <cellStyle name="Millares 6 2 4 6" xfId="1211" xr:uid="{21CEC095-CA96-478F-901F-368B1B28E502}"/>
    <cellStyle name="Millares 6 2 4 6 2" xfId="4040" xr:uid="{EF9F167E-ACDA-46D8-A4E0-6B724ED9281D}"/>
    <cellStyle name="Millares 6 2 4 6 2 2" xfId="12306" xr:uid="{CF535C3C-A0D4-482A-A843-604C154A2AFA}"/>
    <cellStyle name="Millares 6 2 4 6 2 2 2" xfId="33809" xr:uid="{306179E0-6A11-4FBA-9C89-D276FBD2A1BF}"/>
    <cellStyle name="Millares 6 2 4 6 2 3" xfId="18941" xr:uid="{C5F6437A-18E7-4DF4-B60D-831D084722AB}"/>
    <cellStyle name="Millares 6 2 4 6 2 3 2" xfId="40444" xr:uid="{4BF34B75-A689-4BDE-ACF8-1696075B90C7}"/>
    <cellStyle name="Millares 6 2 4 6 2 4" xfId="25546" xr:uid="{DF66F685-E4DC-4D27-9382-AE0D330B8103}"/>
    <cellStyle name="Millares 6 2 4 6 2 5" xfId="47049" xr:uid="{F72E01A1-19D4-4BFD-BD03-0AEDF7988B2D}"/>
    <cellStyle name="Millares 6 2 4 6 2 6" xfId="53653" xr:uid="{534A4305-4204-42EB-8500-FC6E5E6D5761}"/>
    <cellStyle name="Millares 6 2 4 6 3" xfId="6179" xr:uid="{AA66E0C2-D5D5-4D04-BBF6-7C3E91B9A02B}"/>
    <cellStyle name="Millares 6 2 4 6 3 2" xfId="14445" xr:uid="{6E38F306-9C1D-4142-A3F2-C14EF038FD8A}"/>
    <cellStyle name="Millares 6 2 4 6 3 2 2" xfId="35948" xr:uid="{C111DB3E-236D-4617-955F-D4EFC96068F4}"/>
    <cellStyle name="Millares 6 2 4 6 3 3" xfId="21080" xr:uid="{8CACA1FF-5391-438E-BB5C-3DC5906AD223}"/>
    <cellStyle name="Millares 6 2 4 6 3 3 2" xfId="42583" xr:uid="{F2E331DE-5614-41AB-BE9D-130E89FEA9ED}"/>
    <cellStyle name="Millares 6 2 4 6 3 4" xfId="27685" xr:uid="{45CD0BC6-EE70-49AE-939A-6CB033E62CAA}"/>
    <cellStyle name="Millares 6 2 4 6 3 5" xfId="49188" xr:uid="{910591AD-67BC-4DC0-869D-4B67E0C1A2AD}"/>
    <cellStyle name="Millares 6 2 4 6 3 6" xfId="55792" xr:uid="{E387365D-3F0A-468C-A2C7-25D7BF35B833}"/>
    <cellStyle name="Millares 6 2 4 6 4" xfId="7820" xr:uid="{6655B765-12FF-490C-B61E-BAEDE5C37737}"/>
    <cellStyle name="Millares 6 2 4 6 4 2" xfId="29323" xr:uid="{B1D86396-83BE-4A54-AF29-7C5563200889}"/>
    <cellStyle name="Millares 6 2 4 6 5" xfId="9477" xr:uid="{1E744AB2-4FA0-4D5B-9C5F-52FD49438599}"/>
    <cellStyle name="Millares 6 2 4 6 5 2" xfId="30980" xr:uid="{64EA236F-8611-4D7D-BAE0-D36A1C82FEEF}"/>
    <cellStyle name="Millares 6 2 4 6 6" xfId="16112" xr:uid="{EF2ADD83-AF43-404B-99B1-AB8DF93CEE70}"/>
    <cellStyle name="Millares 6 2 4 6 6 2" xfId="37615" xr:uid="{CCEDEE09-5757-4AF8-8A4F-7BD14768AD69}"/>
    <cellStyle name="Millares 6 2 4 6 7" xfId="22717" xr:uid="{7DD2813D-6219-4819-92B9-303D5D7640B5}"/>
    <cellStyle name="Millares 6 2 4 6 8" xfId="44220" xr:uid="{31E15316-7845-4FBA-BFEC-936A6AD3FB7D}"/>
    <cellStyle name="Millares 6 2 4 6 9" xfId="50824" xr:uid="{CF3252B0-EFED-400C-9550-E19A17928160}"/>
    <cellStyle name="Millares 6 2 4 7" xfId="1899" xr:uid="{C9FF5249-AB12-4DE9-9CCF-F1EC0B5896E6}"/>
    <cellStyle name="Millares 6 2 4 7 2" xfId="10165" xr:uid="{187EA2B7-A8F4-47AA-8778-EC1C5988BB86}"/>
    <cellStyle name="Millares 6 2 4 7 2 2" xfId="31668" xr:uid="{7313119E-6F09-403E-962B-229F21513B70}"/>
    <cellStyle name="Millares 6 2 4 7 3" xfId="16800" xr:uid="{11FEEBA3-74F9-4F65-A4C8-C3F73A7964A0}"/>
    <cellStyle name="Millares 6 2 4 7 3 2" xfId="38303" xr:uid="{AA274B5E-7EA1-4FD2-9CF4-2AC98781F38D}"/>
    <cellStyle name="Millares 6 2 4 7 4" xfId="23405" xr:uid="{35BC8919-4516-4C64-AF57-568272941D82}"/>
    <cellStyle name="Millares 6 2 4 7 5" xfId="44908" xr:uid="{82DAAC8D-B112-408F-91C6-C7E5412D734C}"/>
    <cellStyle name="Millares 6 2 4 7 6" xfId="51512" xr:uid="{E1B5708D-E077-4FA3-A5D8-6FB5C6A37084}"/>
    <cellStyle name="Millares 6 2 4 8" xfId="2584" xr:uid="{E8DD2E31-19F8-4203-809E-F029A9A8C7E2}"/>
    <cellStyle name="Millares 6 2 4 8 2" xfId="10850" xr:uid="{87EE509D-7862-4EC6-8BDD-5581FFF7F708}"/>
    <cellStyle name="Millares 6 2 4 8 2 2" xfId="32353" xr:uid="{DA31DD96-78E7-45D1-8F71-2933E270CF40}"/>
    <cellStyle name="Millares 6 2 4 8 3" xfId="17485" xr:uid="{556DD55F-5B51-4557-BF6C-0B4BD05A9C27}"/>
    <cellStyle name="Millares 6 2 4 8 3 2" xfId="38988" xr:uid="{979BD082-435B-42CE-A0AD-138CDC56D5CC}"/>
    <cellStyle name="Millares 6 2 4 8 4" xfId="24090" xr:uid="{C0F5B9DD-8CC8-4F34-8AC7-895B01008CF3}"/>
    <cellStyle name="Millares 6 2 4 8 5" xfId="45593" xr:uid="{8319E59C-2593-43BC-9A3B-1BA07FE46447}"/>
    <cellStyle name="Millares 6 2 4 8 6" xfId="52197" xr:uid="{206EDBB4-393A-411B-BF20-EC368D643850}"/>
    <cellStyle name="Millares 6 2 4 9" xfId="3095" xr:uid="{4DFAB770-95A6-4812-A6EC-A086CEDCB812}"/>
    <cellStyle name="Millares 6 2 4 9 2" xfId="11361" xr:uid="{54FB9980-22D7-4A38-AE73-715BFA9FA4F7}"/>
    <cellStyle name="Millares 6 2 4 9 2 2" xfId="32864" xr:uid="{FF4B35A4-DA9F-497E-93B9-9EE435DF8164}"/>
    <cellStyle name="Millares 6 2 4 9 3" xfId="17996" xr:uid="{E0118757-33A2-47FC-A454-2F616B83C0F5}"/>
    <cellStyle name="Millares 6 2 4 9 3 2" xfId="39499" xr:uid="{6066B6E8-BE76-46C4-9922-604D74EFF604}"/>
    <cellStyle name="Millares 6 2 4 9 4" xfId="24601" xr:uid="{4358AF06-AEC6-4E46-B88C-1F96D0237EE7}"/>
    <cellStyle name="Millares 6 2 4 9 5" xfId="46104" xr:uid="{63B5A5FE-A921-45EA-B67E-F8CC51F2F513}"/>
    <cellStyle name="Millares 6 2 4 9 6" xfId="52708" xr:uid="{8D342703-E733-43EE-8B68-EEE6BE3E4573}"/>
    <cellStyle name="Millares 6 2 5" xfId="222" xr:uid="{ADB365D6-93FF-484E-9B6E-C5FE136411D4}"/>
    <cellStyle name="Millares 6 2 5 10" xfId="4741" xr:uid="{F57B4D3A-0D28-4848-B531-5CA366FED892}"/>
    <cellStyle name="Millares 6 2 5 10 2" xfId="13007" xr:uid="{3F61F65B-DECC-4302-AFC6-4568EBAB54FF}"/>
    <cellStyle name="Millares 6 2 5 10 2 2" xfId="34510" xr:uid="{6D0F80AD-0E7F-4DAF-A59D-32659CD0D184}"/>
    <cellStyle name="Millares 6 2 5 10 3" xfId="19642" xr:uid="{E7299258-2330-45A1-B33D-FEE8CF2A9919}"/>
    <cellStyle name="Millares 6 2 5 10 3 2" xfId="41145" xr:uid="{2359673A-0D22-4C19-A28F-2DD35E1E258F}"/>
    <cellStyle name="Millares 6 2 5 10 4" xfId="26247" xr:uid="{2F3ECC1D-7B52-428D-AD9C-56469B6CA2C6}"/>
    <cellStyle name="Millares 6 2 5 10 5" xfId="47750" xr:uid="{43176710-D35A-4633-BB9A-7D870D8E59CF}"/>
    <cellStyle name="Millares 6 2 5 10 6" xfId="54354" xr:uid="{86EEEB8D-2A80-44E7-9827-D7E5F5F740AA}"/>
    <cellStyle name="Millares 6 2 5 11" xfId="5244" xr:uid="{DB9D0C28-1868-4E6A-A10C-516F11CBFFF1}"/>
    <cellStyle name="Millares 6 2 5 11 2" xfId="13510" xr:uid="{0C8ED878-3117-4B80-A1E6-3BE6A3F0C446}"/>
    <cellStyle name="Millares 6 2 5 11 2 2" xfId="35013" xr:uid="{7CABE613-AB89-425C-ACD6-6BC2732FC070}"/>
    <cellStyle name="Millares 6 2 5 11 3" xfId="20145" xr:uid="{6EA2BA17-AF0E-4838-9B05-B8FF3306067C}"/>
    <cellStyle name="Millares 6 2 5 11 3 2" xfId="41648" xr:uid="{4DE00FC3-8975-4366-8834-2148B4D8A121}"/>
    <cellStyle name="Millares 6 2 5 11 4" xfId="26750" xr:uid="{430BD0AB-609F-4CDA-A05E-7A1E27A9101B}"/>
    <cellStyle name="Millares 6 2 5 11 5" xfId="48253" xr:uid="{BAF0278A-C4A9-4402-9A2A-BD8C13DE2F2E}"/>
    <cellStyle name="Millares 6 2 5 11 6" xfId="54857" xr:uid="{8731959D-FCB5-4E34-BCC3-62EFC906B7B5}"/>
    <cellStyle name="Millares 6 2 5 12" xfId="6885" xr:uid="{54FF0A92-C7B4-497C-AF8F-F61B52D3A584}"/>
    <cellStyle name="Millares 6 2 5 12 2" xfId="28388" xr:uid="{869D7EA2-EBE7-470D-9E10-DA0874B7DF0C}"/>
    <cellStyle name="Millares 6 2 5 13" xfId="8539" xr:uid="{9464D464-7D1B-474A-80BF-E86830D9DDEF}"/>
    <cellStyle name="Millares 6 2 5 13 2" xfId="30042" xr:uid="{BF9292FF-48FC-43B7-998B-8D3E36A455D9}"/>
    <cellStyle name="Millares 6 2 5 14" xfId="15178" xr:uid="{B02CCDDC-6702-4A95-AD97-8926733E92B1}"/>
    <cellStyle name="Millares 6 2 5 14 2" xfId="36681" xr:uid="{5664C209-58EF-4B91-94BC-F8C0CD09577A}"/>
    <cellStyle name="Millares 6 2 5 15" xfId="21783" xr:uid="{B9B20AF9-5E62-4CA8-9C1A-578943EF9BB4}"/>
    <cellStyle name="Millares 6 2 5 16" xfId="43286" xr:uid="{F3F10740-A2D7-44BA-831C-06198EEAB4D9}"/>
    <cellStyle name="Millares 6 2 5 17" xfId="49890" xr:uid="{73DECBB5-38D4-4584-B5F0-81AA14D23FAF}"/>
    <cellStyle name="Millares 6 2 5 2" xfId="537" xr:uid="{7DC4E9F8-593A-4D3C-9A25-25DCA9938592}"/>
    <cellStyle name="Millares 6 2 5 2 10" xfId="7148" xr:uid="{E0AC8273-96C1-483B-BE32-C79C4C853E77}"/>
    <cellStyle name="Millares 6 2 5 2 10 2" xfId="28651" xr:uid="{E7F65663-923F-46FC-8290-1E68897DBB2F}"/>
    <cellStyle name="Millares 6 2 5 2 11" xfId="8804" xr:uid="{5CF4DF02-6979-41B8-BB63-E962C7A2901A}"/>
    <cellStyle name="Millares 6 2 5 2 11 2" xfId="30307" xr:uid="{AD4131C9-B56F-4D77-AB1C-161E6F3202A0}"/>
    <cellStyle name="Millares 6 2 5 2 12" xfId="15440" xr:uid="{B7145A5E-5B38-40BC-B5C0-7BB536AF7887}"/>
    <cellStyle name="Millares 6 2 5 2 12 2" xfId="36943" xr:uid="{B441EFBA-0943-4003-9E84-1D3BBD53162F}"/>
    <cellStyle name="Millares 6 2 5 2 13" xfId="22045" xr:uid="{EAB8EB41-64E1-4065-B1A0-148F2553597E}"/>
    <cellStyle name="Millares 6 2 5 2 14" xfId="43548" xr:uid="{8E551DE6-EF75-4311-BEA3-55D4BAA1B878}"/>
    <cellStyle name="Millares 6 2 5 2 15" xfId="50152" xr:uid="{59D55F26-6A87-48AD-9A61-CD48650C3564}"/>
    <cellStyle name="Millares 6 2 5 2 2" xfId="819" xr:uid="{58787E4C-78E9-40D6-8C6A-56EA1D2023DB}"/>
    <cellStyle name="Millares 6 2 5 2 2 10" xfId="15720" xr:uid="{6E4611CF-BCE6-4F20-BDAB-5C2307AA2AE7}"/>
    <cellStyle name="Millares 6 2 5 2 2 10 2" xfId="37223" xr:uid="{C6776A2E-7589-41C8-918E-6D3670719D65}"/>
    <cellStyle name="Millares 6 2 5 2 2 11" xfId="22325" xr:uid="{EDFE3004-D097-4BA2-B560-A6B2A2898583}"/>
    <cellStyle name="Millares 6 2 5 2 2 12" xfId="43828" xr:uid="{FC7A9ED4-4AD2-40BF-A0C2-18A8802EBFE5}"/>
    <cellStyle name="Millares 6 2 5 2 2 13" xfId="50432" xr:uid="{DD841A85-3DB0-4286-A8F4-DB4BDB62DDED}"/>
    <cellStyle name="Millares 6 2 5 2 2 2" xfId="1765" xr:uid="{89F40525-7FFE-451F-8E65-853DC14CD6E4}"/>
    <cellStyle name="Millares 6 2 5 2 2 2 2" xfId="4594" xr:uid="{8C8B7C25-AA94-4EC8-9AB7-4401F1DC7AA6}"/>
    <cellStyle name="Millares 6 2 5 2 2 2 2 2" xfId="12860" xr:uid="{E9074BA9-3FE1-47F2-BFF0-750920CE7626}"/>
    <cellStyle name="Millares 6 2 5 2 2 2 2 2 2" xfId="34363" xr:uid="{69EB1017-A433-42F6-9D8C-962D249EAE90}"/>
    <cellStyle name="Millares 6 2 5 2 2 2 2 3" xfId="19495" xr:uid="{296247CF-43B6-4CB9-970E-7A15F3AB8DAD}"/>
    <cellStyle name="Millares 6 2 5 2 2 2 2 3 2" xfId="40998" xr:uid="{AC6C9A7C-9245-4F27-B17A-5D3CE3AA232C}"/>
    <cellStyle name="Millares 6 2 5 2 2 2 2 4" xfId="26100" xr:uid="{C5960438-D130-4D83-AD2D-AE7F2245CF4B}"/>
    <cellStyle name="Millares 6 2 5 2 2 2 2 5" xfId="47603" xr:uid="{4C99B256-1A82-4101-AB75-9456F3B35E58}"/>
    <cellStyle name="Millares 6 2 5 2 2 2 2 6" xfId="54207" xr:uid="{CBE5BC7A-9F6A-4264-A692-DF190698A13F}"/>
    <cellStyle name="Millares 6 2 5 2 2 2 3" xfId="6733" xr:uid="{5F8AA521-BF91-404E-ACAF-6030A179DB88}"/>
    <cellStyle name="Millares 6 2 5 2 2 2 3 2" xfId="14999" xr:uid="{7FCBEF6D-1868-4F5D-A80F-47053C3BF614}"/>
    <cellStyle name="Millares 6 2 5 2 2 2 3 2 2" xfId="36502" xr:uid="{B54AF14B-0F54-408E-A752-6CB87502BAC7}"/>
    <cellStyle name="Millares 6 2 5 2 2 2 3 3" xfId="21634" xr:uid="{B3458876-142C-4ED3-9B70-20C306F0E3EA}"/>
    <cellStyle name="Millares 6 2 5 2 2 2 3 3 2" xfId="43137" xr:uid="{7F692AF5-F260-4858-8425-A2E709A48C8C}"/>
    <cellStyle name="Millares 6 2 5 2 2 2 3 4" xfId="28239" xr:uid="{8512D073-15E8-43EE-8235-3ADC69AC9E08}"/>
    <cellStyle name="Millares 6 2 5 2 2 2 3 5" xfId="49742" xr:uid="{8E87715B-D1B0-4BD0-9D87-2C9EE2DE6A4F}"/>
    <cellStyle name="Millares 6 2 5 2 2 2 3 6" xfId="56346" xr:uid="{58F28FBB-931A-4A31-8EC8-282E0D42B016}"/>
    <cellStyle name="Millares 6 2 5 2 2 2 4" xfId="8374" xr:uid="{9309A188-C171-49C0-93B1-F4B54C35AD9F}"/>
    <cellStyle name="Millares 6 2 5 2 2 2 4 2" xfId="29877" xr:uid="{FB31AA94-346F-4989-AB51-7B81F07095C2}"/>
    <cellStyle name="Millares 6 2 5 2 2 2 5" xfId="10031" xr:uid="{AD26491F-F03E-46E2-8E1D-FCBAD631D8E7}"/>
    <cellStyle name="Millares 6 2 5 2 2 2 5 2" xfId="31534" xr:uid="{F42AF70B-2BC7-44C9-BEDA-04D05E3AF647}"/>
    <cellStyle name="Millares 6 2 5 2 2 2 6" xfId="16666" xr:uid="{2D1A78A0-78F8-43DC-9AAB-1481DDAF6F17}"/>
    <cellStyle name="Millares 6 2 5 2 2 2 6 2" xfId="38169" xr:uid="{9BB4E0AD-6949-4836-8636-DEC691501DF0}"/>
    <cellStyle name="Millares 6 2 5 2 2 2 7" xfId="23271" xr:uid="{5C6BD597-0776-4331-AD97-1F6CD76554F6}"/>
    <cellStyle name="Millares 6 2 5 2 2 2 8" xfId="44774" xr:uid="{05452B55-4EF0-40ED-9982-A2EC0762075D}"/>
    <cellStyle name="Millares 6 2 5 2 2 2 9" xfId="51378" xr:uid="{A0199704-F3DA-4849-96C8-325D71FD6012}"/>
    <cellStyle name="Millares 6 2 5 2 2 3" xfId="2452" xr:uid="{F758223D-E798-4CCF-BE16-BA5281C9C75E}"/>
    <cellStyle name="Millares 6 2 5 2 2 3 2" xfId="10718" xr:uid="{CDEF331D-DCAE-4241-85BE-90E1E8B2DA34}"/>
    <cellStyle name="Millares 6 2 5 2 2 3 2 2" xfId="32221" xr:uid="{54268D6A-B636-4E4B-AB6E-F59E6F1E3FEA}"/>
    <cellStyle name="Millares 6 2 5 2 2 3 3" xfId="17353" xr:uid="{96DF28C6-4358-4038-97AB-B824214A6C7D}"/>
    <cellStyle name="Millares 6 2 5 2 2 3 3 2" xfId="38856" xr:uid="{ED51393C-6E55-4E45-86B8-8D050E6D6D4E}"/>
    <cellStyle name="Millares 6 2 5 2 2 3 4" xfId="23958" xr:uid="{B4AE4BE6-1BE3-4303-9319-06C2417F1929}"/>
    <cellStyle name="Millares 6 2 5 2 2 3 5" xfId="45461" xr:uid="{9CE3B5F5-DA8C-49BE-9F7A-C54ACED3F6A6}"/>
    <cellStyle name="Millares 6 2 5 2 2 3 6" xfId="52065" xr:uid="{62F25D6C-74C6-418C-87B1-3A49805E3A93}"/>
    <cellStyle name="Millares 6 2 5 2 2 4" xfId="2969" xr:uid="{4F0F7934-7D71-48D4-AD8F-52BE2D8619CB}"/>
    <cellStyle name="Millares 6 2 5 2 2 4 2" xfId="11235" xr:uid="{0B35FB23-6A7C-47B7-99B2-13BB164C9485}"/>
    <cellStyle name="Millares 6 2 5 2 2 4 2 2" xfId="32738" xr:uid="{B6EBA0F9-F762-41AA-B7E1-B93F80912357}"/>
    <cellStyle name="Millares 6 2 5 2 2 4 3" xfId="17870" xr:uid="{10C82207-95FF-4DEF-974D-450BE56DEAD8}"/>
    <cellStyle name="Millares 6 2 5 2 2 4 3 2" xfId="39373" xr:uid="{75285E84-DCF8-47DB-9963-D3C908CCA4E4}"/>
    <cellStyle name="Millares 6 2 5 2 2 4 4" xfId="24475" xr:uid="{EC57EA9D-F1C0-4265-90FA-E1791163F579}"/>
    <cellStyle name="Millares 6 2 5 2 2 4 5" xfId="45978" xr:uid="{67F5DA24-4A9C-430D-BA2B-086E03FD6B2A}"/>
    <cellStyle name="Millares 6 2 5 2 2 4 6" xfId="52582" xr:uid="{6FDF8EDE-EEFF-4196-BD4F-FE57CED874D0}"/>
    <cellStyle name="Millares 6 2 5 2 2 5" xfId="3648" xr:uid="{283861C1-8D67-4F4E-84FB-C8DA9EF34ECC}"/>
    <cellStyle name="Millares 6 2 5 2 2 5 2" xfId="11914" xr:uid="{98B271FD-7B2D-4882-86FC-972E8AB49B2F}"/>
    <cellStyle name="Millares 6 2 5 2 2 5 2 2" xfId="33417" xr:uid="{16D7F486-F71D-4072-BB2B-58820300D00B}"/>
    <cellStyle name="Millares 6 2 5 2 2 5 3" xfId="18549" xr:uid="{9E55F3D7-CE8E-43F1-BC35-0BD7401E1513}"/>
    <cellStyle name="Millares 6 2 5 2 2 5 3 2" xfId="40052" xr:uid="{000FB8A9-05F5-4AA0-A0DA-7E84DC32F284}"/>
    <cellStyle name="Millares 6 2 5 2 2 5 4" xfId="25154" xr:uid="{D3FB4DDC-F499-46DD-9EBF-DC20C162B764}"/>
    <cellStyle name="Millares 6 2 5 2 2 5 5" xfId="46657" xr:uid="{3B778201-0300-4EEC-96D8-850B62BA8EE5}"/>
    <cellStyle name="Millares 6 2 5 2 2 5 6" xfId="53261" xr:uid="{12E151E0-670B-408C-8C2A-B1893B49FBDC}"/>
    <cellStyle name="Millares 6 2 5 2 2 6" xfId="5113" xr:uid="{6E61782A-9AA5-4A7B-B49F-B1C9EE4D8276}"/>
    <cellStyle name="Millares 6 2 5 2 2 6 2" xfId="13379" xr:uid="{2DE6A36C-D845-424D-99F7-C9DB61A3580A}"/>
    <cellStyle name="Millares 6 2 5 2 2 6 2 2" xfId="34882" xr:uid="{BA7540BF-96D4-4916-92EA-4CC33D7C8990}"/>
    <cellStyle name="Millares 6 2 5 2 2 6 3" xfId="20014" xr:uid="{83C25E40-5023-4759-8FFA-8A3401C4B784}"/>
    <cellStyle name="Millares 6 2 5 2 2 6 3 2" xfId="41517" xr:uid="{B1001387-44A9-4033-A3EF-F3EB51CAB098}"/>
    <cellStyle name="Millares 6 2 5 2 2 6 4" xfId="26619" xr:uid="{3408624B-5A68-43F2-85DA-633DBE5115A1}"/>
    <cellStyle name="Millares 6 2 5 2 2 6 5" xfId="48122" xr:uid="{BEFA4408-AA0D-427A-93D6-5DFCA20AD0DB}"/>
    <cellStyle name="Millares 6 2 5 2 2 6 6" xfId="54726" xr:uid="{10C66F97-0F68-4C5D-A721-301E650260C0}"/>
    <cellStyle name="Millares 6 2 5 2 2 7" xfId="5787" xr:uid="{59EF1994-E0B4-437F-A1F4-95F910E411A5}"/>
    <cellStyle name="Millares 6 2 5 2 2 7 2" xfId="14053" xr:uid="{B6A7AC6F-EEC5-4E7D-A418-603A70CAAFF1}"/>
    <cellStyle name="Millares 6 2 5 2 2 7 2 2" xfId="35556" xr:uid="{6B9A12B2-F7A1-42F2-A83C-8435B6D435B5}"/>
    <cellStyle name="Millares 6 2 5 2 2 7 3" xfId="20688" xr:uid="{E209BC00-8316-432F-91EA-60B030DDF336}"/>
    <cellStyle name="Millares 6 2 5 2 2 7 3 2" xfId="42191" xr:uid="{E74EB98C-754B-47AB-991F-E135B724F005}"/>
    <cellStyle name="Millares 6 2 5 2 2 7 4" xfId="27293" xr:uid="{ADB36307-BA9C-4AB8-BB63-D5EA35117BF1}"/>
    <cellStyle name="Millares 6 2 5 2 2 7 5" xfId="48796" xr:uid="{19532929-3911-4ED1-8C2A-A0F2417B7E93}"/>
    <cellStyle name="Millares 6 2 5 2 2 7 6" xfId="55400" xr:uid="{30B6E221-0A3B-47BB-AB99-422A4BB4C1B4}"/>
    <cellStyle name="Millares 6 2 5 2 2 8" xfId="7428" xr:uid="{0879FD93-5F7C-4853-960E-B7C85010CAF5}"/>
    <cellStyle name="Millares 6 2 5 2 2 8 2" xfId="28931" xr:uid="{EF2C35BA-908A-4613-9118-CC0815B761B5}"/>
    <cellStyle name="Millares 6 2 5 2 2 9" xfId="9085" xr:uid="{98F566BE-D0B8-4F48-86DC-C2A36E54F990}"/>
    <cellStyle name="Millares 6 2 5 2 2 9 2" xfId="30588" xr:uid="{7769CF03-6E67-4BB4-BE5B-AE4F3B8E9D76}"/>
    <cellStyle name="Millares 6 2 5 2 3" xfId="1089" xr:uid="{EDEF6875-D0A2-4808-8038-D25E94FEC132}"/>
    <cellStyle name="Millares 6 2 5 2 3 2" xfId="3918" xr:uid="{5C511DC0-3F98-4412-AEDE-41DE8AC294EF}"/>
    <cellStyle name="Millares 6 2 5 2 3 2 2" xfId="12184" xr:uid="{06678DFA-7196-42F4-9E61-2D071CAFC7BD}"/>
    <cellStyle name="Millares 6 2 5 2 3 2 2 2" xfId="33687" xr:uid="{2747B332-0AB1-493C-9393-4F67BFA3782E}"/>
    <cellStyle name="Millares 6 2 5 2 3 2 3" xfId="18819" xr:uid="{5DF332E8-40F9-4D7F-B77F-DC80198F780D}"/>
    <cellStyle name="Millares 6 2 5 2 3 2 3 2" xfId="40322" xr:uid="{E1A02941-D32F-480E-A365-55C0A88B1EC9}"/>
    <cellStyle name="Millares 6 2 5 2 3 2 4" xfId="25424" xr:uid="{1A1E81CF-2648-466E-8213-D009E9E1C351}"/>
    <cellStyle name="Millares 6 2 5 2 3 2 5" xfId="46927" xr:uid="{E4D39ED0-12B9-433C-A279-F4ACFBC7DBFC}"/>
    <cellStyle name="Millares 6 2 5 2 3 2 6" xfId="53531" xr:uid="{75D9E81B-DF96-49C5-9F62-9D7A8AD4E648}"/>
    <cellStyle name="Millares 6 2 5 2 3 3" xfId="6057" xr:uid="{2EAB426C-9CA4-427B-9A5A-97383AA022DE}"/>
    <cellStyle name="Millares 6 2 5 2 3 3 2" xfId="14323" xr:uid="{E53DB14F-A990-4A00-A77A-0AFBCCE8C8D0}"/>
    <cellStyle name="Millares 6 2 5 2 3 3 2 2" xfId="35826" xr:uid="{3762E6B6-DA97-40BF-9357-7E1481F81244}"/>
    <cellStyle name="Millares 6 2 5 2 3 3 3" xfId="20958" xr:uid="{1752274C-B3B4-4157-B2B4-4F0B08FE932C}"/>
    <cellStyle name="Millares 6 2 5 2 3 3 3 2" xfId="42461" xr:uid="{B4266FEF-E98C-415B-AD56-0B222A343653}"/>
    <cellStyle name="Millares 6 2 5 2 3 3 4" xfId="27563" xr:uid="{BE078F80-D660-439A-B58D-74C11959DC63}"/>
    <cellStyle name="Millares 6 2 5 2 3 3 5" xfId="49066" xr:uid="{8E04C0BC-5EFF-4613-814B-D48D63475B88}"/>
    <cellStyle name="Millares 6 2 5 2 3 3 6" xfId="55670" xr:uid="{5817FC8A-8D15-4186-B235-844BCF244460}"/>
    <cellStyle name="Millares 6 2 5 2 3 4" xfId="7698" xr:uid="{7493041A-C2EF-4B94-8226-3540F115864B}"/>
    <cellStyle name="Millares 6 2 5 2 3 4 2" xfId="29201" xr:uid="{F7870049-F0C1-4BCC-A244-3CB6E7F3CC80}"/>
    <cellStyle name="Millares 6 2 5 2 3 5" xfId="9355" xr:uid="{A7AA6708-B287-4D94-8F3C-B14A124504D7}"/>
    <cellStyle name="Millares 6 2 5 2 3 5 2" xfId="30858" xr:uid="{0099DA41-EACF-43FF-BFD7-3B5E7BE321A6}"/>
    <cellStyle name="Millares 6 2 5 2 3 6" xfId="15990" xr:uid="{A42F9A77-C483-42DA-B142-5EBD4F7E6E1A}"/>
    <cellStyle name="Millares 6 2 5 2 3 6 2" xfId="37493" xr:uid="{5FEAAE29-38BB-41CA-AD26-3D26DA2126D5}"/>
    <cellStyle name="Millares 6 2 5 2 3 7" xfId="22595" xr:uid="{C7AC7089-2DBE-41FE-9576-87FF9D57A7A0}"/>
    <cellStyle name="Millares 6 2 5 2 3 8" xfId="44098" xr:uid="{2D1239F9-C6DD-46D9-9D03-1AF0FB6BC785}"/>
    <cellStyle name="Millares 6 2 5 2 3 9" xfId="50702" xr:uid="{DAC254B0-BE64-430C-A62A-5722BD6B9350}"/>
    <cellStyle name="Millares 6 2 5 2 4" xfId="1485" xr:uid="{465CC1BB-2714-41E6-A0CD-0FAE8EFDF2AF}"/>
    <cellStyle name="Millares 6 2 5 2 4 2" xfId="4314" xr:uid="{19085F76-87CD-4552-AF1B-600FB2DE9286}"/>
    <cellStyle name="Millares 6 2 5 2 4 2 2" xfId="12580" xr:uid="{EDE2AAEB-4CB4-472D-83FD-D2CE4C0AF8F0}"/>
    <cellStyle name="Millares 6 2 5 2 4 2 2 2" xfId="34083" xr:uid="{46DD5C0B-CD44-4F94-9C50-3D86E9ADC35D}"/>
    <cellStyle name="Millares 6 2 5 2 4 2 3" xfId="19215" xr:uid="{9C841CA2-C5CE-47B3-937D-ECE5F9E1EF71}"/>
    <cellStyle name="Millares 6 2 5 2 4 2 3 2" xfId="40718" xr:uid="{3AEC329B-9009-4B66-945D-9AD29A23FE6B}"/>
    <cellStyle name="Millares 6 2 5 2 4 2 4" xfId="25820" xr:uid="{D4035CDF-935C-43FA-BFC5-EA431E245B1A}"/>
    <cellStyle name="Millares 6 2 5 2 4 2 5" xfId="47323" xr:uid="{F3173727-024E-4086-9D1E-28427D611AE9}"/>
    <cellStyle name="Millares 6 2 5 2 4 2 6" xfId="53927" xr:uid="{441B0484-2792-4EE3-A0EE-B17C7F6C9B40}"/>
    <cellStyle name="Millares 6 2 5 2 4 3" xfId="6453" xr:uid="{27F106EA-58C4-4E61-9983-12F05E1DC6AD}"/>
    <cellStyle name="Millares 6 2 5 2 4 3 2" xfId="14719" xr:uid="{D21B390E-1A8F-44E3-9C91-2FA46BEF7135}"/>
    <cellStyle name="Millares 6 2 5 2 4 3 2 2" xfId="36222" xr:uid="{76D6B79C-18AA-4193-B5A6-9A011D91CC33}"/>
    <cellStyle name="Millares 6 2 5 2 4 3 3" xfId="21354" xr:uid="{C853ADD8-2D78-4F20-8BC3-B241D8473D53}"/>
    <cellStyle name="Millares 6 2 5 2 4 3 3 2" xfId="42857" xr:uid="{F0662379-9AE8-4428-AD86-C5E6A8A96F73}"/>
    <cellStyle name="Millares 6 2 5 2 4 3 4" xfId="27959" xr:uid="{B8D8BE44-DD73-45F4-A7A0-FDB1FD066C13}"/>
    <cellStyle name="Millares 6 2 5 2 4 3 5" xfId="49462" xr:uid="{8CF431A2-2DB5-4249-A381-550CEC4E8854}"/>
    <cellStyle name="Millares 6 2 5 2 4 3 6" xfId="56066" xr:uid="{0E01B27C-4C0B-401B-9B93-EB3451B01B53}"/>
    <cellStyle name="Millares 6 2 5 2 4 4" xfId="8094" xr:uid="{0F1FE118-AF9C-4037-9225-53BBE68B1B51}"/>
    <cellStyle name="Millares 6 2 5 2 4 4 2" xfId="29597" xr:uid="{D71DD369-BC3B-4BA1-89D6-37EA212FB361}"/>
    <cellStyle name="Millares 6 2 5 2 4 5" xfId="9751" xr:uid="{5DB40D4B-C37F-4273-9F56-F245BF5DEA98}"/>
    <cellStyle name="Millares 6 2 5 2 4 5 2" xfId="31254" xr:uid="{E3EA35CD-C99D-40D5-B017-D4A91F518B5F}"/>
    <cellStyle name="Millares 6 2 5 2 4 6" xfId="16386" xr:uid="{3BD27F79-EE02-4FE0-A659-5F72A1244D5D}"/>
    <cellStyle name="Millares 6 2 5 2 4 6 2" xfId="37889" xr:uid="{5866E5C9-C4A1-4FD4-9292-1110D4183CE9}"/>
    <cellStyle name="Millares 6 2 5 2 4 7" xfId="22991" xr:uid="{45C30F62-3470-46B7-AD82-F56DD5801AF2}"/>
    <cellStyle name="Millares 6 2 5 2 4 8" xfId="44494" xr:uid="{789B5486-FF5F-440A-AF51-B0854243D8AA}"/>
    <cellStyle name="Millares 6 2 5 2 4 9" xfId="51098" xr:uid="{C4D25D59-18BF-4987-B987-1D115EF20653}"/>
    <cellStyle name="Millares 6 2 5 2 5" xfId="2172" xr:uid="{27D356E8-E57D-4AD1-85F3-DD084026CF54}"/>
    <cellStyle name="Millares 6 2 5 2 5 2" xfId="10438" xr:uid="{70E9318C-565D-4B07-ACDD-9A7E2354C4DC}"/>
    <cellStyle name="Millares 6 2 5 2 5 2 2" xfId="31941" xr:uid="{F328AC8C-7533-49AA-B9C5-D3068F5C701B}"/>
    <cellStyle name="Millares 6 2 5 2 5 3" xfId="17073" xr:uid="{B704A1D0-7243-40F3-AE4C-4ECB66C92693}"/>
    <cellStyle name="Millares 6 2 5 2 5 3 2" xfId="38576" xr:uid="{6A698CE7-11AE-4527-8EB4-9AB1FC202547}"/>
    <cellStyle name="Millares 6 2 5 2 5 4" xfId="23678" xr:uid="{D3F4D8A1-56C0-4156-B16E-3A559B351F9E}"/>
    <cellStyle name="Millares 6 2 5 2 5 5" xfId="45181" xr:uid="{417D216D-DB04-49E0-ACC4-30CC793F06CA}"/>
    <cellStyle name="Millares 6 2 5 2 5 6" xfId="51785" xr:uid="{74C9F330-DB74-4E43-BB5A-D3DA161C45A6}"/>
    <cellStyle name="Millares 6 2 5 2 6" xfId="2719" xr:uid="{18C2DD14-D68E-4CF9-B06C-00EAC330C942}"/>
    <cellStyle name="Millares 6 2 5 2 6 2" xfId="10985" xr:uid="{3BC8FC10-7EF6-4709-866B-82288DF63CE6}"/>
    <cellStyle name="Millares 6 2 5 2 6 2 2" xfId="32488" xr:uid="{2D963CB6-3739-43B8-8430-4AA635D4CA9F}"/>
    <cellStyle name="Millares 6 2 5 2 6 3" xfId="17620" xr:uid="{385B8816-97C1-4C4B-A5E6-24455F0FA437}"/>
    <cellStyle name="Millares 6 2 5 2 6 3 2" xfId="39123" xr:uid="{3B79B271-1651-4D27-92EB-A33408426C5E}"/>
    <cellStyle name="Millares 6 2 5 2 6 4" xfId="24225" xr:uid="{D401BCC3-9EE2-484D-8E56-AAF1E2BF980E}"/>
    <cellStyle name="Millares 6 2 5 2 6 5" xfId="45728" xr:uid="{013010F7-B619-40B9-849B-636D90E1F97E}"/>
    <cellStyle name="Millares 6 2 5 2 6 6" xfId="52332" xr:uid="{72467469-153C-4C4D-B8C4-F5E8457541FD}"/>
    <cellStyle name="Millares 6 2 5 2 7" xfId="3368" xr:uid="{7DCF4E63-3F7B-4024-A743-5C6E1EA0228B}"/>
    <cellStyle name="Millares 6 2 5 2 7 2" xfId="11634" xr:uid="{FDC347CC-D60B-43B4-B4CA-EC21F25BDF4C}"/>
    <cellStyle name="Millares 6 2 5 2 7 2 2" xfId="33137" xr:uid="{47A6C96F-DF95-4D92-AD88-4E1580AC6D4A}"/>
    <cellStyle name="Millares 6 2 5 2 7 3" xfId="18269" xr:uid="{A3A22CB8-FC7D-48ED-9AD7-A4C5C3F24670}"/>
    <cellStyle name="Millares 6 2 5 2 7 3 2" xfId="39772" xr:uid="{87F30B6A-2A75-47B3-9B7A-01AC959D2751}"/>
    <cellStyle name="Millares 6 2 5 2 7 4" xfId="24874" xr:uid="{8A3D3ADC-ADE9-45B2-90D5-D4B1E2D7A5BA}"/>
    <cellStyle name="Millares 6 2 5 2 7 5" xfId="46377" xr:uid="{8DB06F03-9939-408B-8AD6-26E7C4B29810}"/>
    <cellStyle name="Millares 6 2 5 2 7 6" xfId="52981" xr:uid="{34C4AF6F-B19C-4355-8C99-BEF507EA3C5D}"/>
    <cellStyle name="Millares 6 2 5 2 8" xfId="4863" xr:uid="{AF993EAC-8530-4DA8-819C-36C33903D508}"/>
    <cellStyle name="Millares 6 2 5 2 8 2" xfId="13129" xr:uid="{91E90B54-B572-414B-83FC-A5FC6F24D90B}"/>
    <cellStyle name="Millares 6 2 5 2 8 2 2" xfId="34632" xr:uid="{D8C8D1EB-1D9A-4283-A27F-9E813FAB91CC}"/>
    <cellStyle name="Millares 6 2 5 2 8 3" xfId="19764" xr:uid="{69A75B71-986D-4A28-899A-E7E04AA8210A}"/>
    <cellStyle name="Millares 6 2 5 2 8 3 2" xfId="41267" xr:uid="{2EC0F210-FD71-4F9F-88F2-7C77FCF6F264}"/>
    <cellStyle name="Millares 6 2 5 2 8 4" xfId="26369" xr:uid="{B797645C-D50D-4E17-96FA-741C4507814B}"/>
    <cellStyle name="Millares 6 2 5 2 8 5" xfId="47872" xr:uid="{B7595338-11BF-4BE2-B9D2-31E01FA6EEF9}"/>
    <cellStyle name="Millares 6 2 5 2 8 6" xfId="54476" xr:uid="{58D95650-9CD7-4A28-A36A-EBC73D318C29}"/>
    <cellStyle name="Millares 6 2 5 2 9" xfId="5507" xr:uid="{4ADE1219-9A98-4DBD-A441-3E08908A3E3A}"/>
    <cellStyle name="Millares 6 2 5 2 9 2" xfId="13773" xr:uid="{04481A2B-D12D-44A9-A869-559E718AAAF2}"/>
    <cellStyle name="Millares 6 2 5 2 9 2 2" xfId="35276" xr:uid="{0F68C507-F441-4B5D-8820-AB6F04D24E63}"/>
    <cellStyle name="Millares 6 2 5 2 9 3" xfId="20408" xr:uid="{D659651E-5FEE-47EC-A0A5-F6951EDCE482}"/>
    <cellStyle name="Millares 6 2 5 2 9 3 2" xfId="41911" xr:uid="{1D573CE0-BF2B-4707-B64C-B36B6288A870}"/>
    <cellStyle name="Millares 6 2 5 2 9 4" xfId="27013" xr:uid="{41669BB5-7194-4140-A7AE-AB2C8C403DB0}"/>
    <cellStyle name="Millares 6 2 5 2 9 5" xfId="48516" xr:uid="{5A47F1DF-8106-464C-82B9-C640EFC04B92}"/>
    <cellStyle name="Millares 6 2 5 2 9 6" xfId="55120" xr:uid="{F919DEEF-C32F-4E62-B9E3-0D4B09067CB0}"/>
    <cellStyle name="Millares 6 2 5 3" xfId="409" xr:uid="{FF29E5DE-781E-45D8-A502-B875A6063191}"/>
    <cellStyle name="Millares 6 2 5 3 10" xfId="15312" xr:uid="{A156385D-F4F7-4428-9E9A-5FD933FBE3E6}"/>
    <cellStyle name="Millares 6 2 5 3 10 2" xfId="36815" xr:uid="{DB31066D-5D79-48B5-B092-B43C74427580}"/>
    <cellStyle name="Millares 6 2 5 3 11" xfId="21917" xr:uid="{F9984028-9D39-430F-ADFD-03601D15B782}"/>
    <cellStyle name="Millares 6 2 5 3 12" xfId="43420" xr:uid="{876F4816-B819-4563-98A3-29D08C778B85}"/>
    <cellStyle name="Millares 6 2 5 3 13" xfId="50024" xr:uid="{A03BFA03-2629-463F-83AC-CBA67B71FBB9}"/>
    <cellStyle name="Millares 6 2 5 3 2" xfId="1357" xr:uid="{1111A304-105F-48FE-8C4B-9384350B0F66}"/>
    <cellStyle name="Millares 6 2 5 3 2 2" xfId="4186" xr:uid="{D23C4395-A554-41B4-B78E-9D51FF88B3F2}"/>
    <cellStyle name="Millares 6 2 5 3 2 2 2" xfId="12452" xr:uid="{9C51EDC8-3705-42F3-9EC5-C61D3383F922}"/>
    <cellStyle name="Millares 6 2 5 3 2 2 2 2" xfId="33955" xr:uid="{2C6A55BF-D34D-4A6A-A32D-558275901E9A}"/>
    <cellStyle name="Millares 6 2 5 3 2 2 3" xfId="19087" xr:uid="{5EBFADF1-AA26-46EA-980C-3C18CFED254C}"/>
    <cellStyle name="Millares 6 2 5 3 2 2 3 2" xfId="40590" xr:uid="{75A53863-2F19-4A5D-9BB5-3714C2EBD086}"/>
    <cellStyle name="Millares 6 2 5 3 2 2 4" xfId="25692" xr:uid="{7AD4AACD-C9C0-4497-932E-1C8DE218BDBA}"/>
    <cellStyle name="Millares 6 2 5 3 2 2 5" xfId="47195" xr:uid="{E4779241-6D65-4217-9032-03391D377C37}"/>
    <cellStyle name="Millares 6 2 5 3 2 2 6" xfId="53799" xr:uid="{86A827A6-393F-4BBF-A37B-9B123E648B31}"/>
    <cellStyle name="Millares 6 2 5 3 2 3" xfId="6325" xr:uid="{982B218C-3A8D-447F-9F11-9256FD81A50E}"/>
    <cellStyle name="Millares 6 2 5 3 2 3 2" xfId="14591" xr:uid="{23C12DEF-0589-4231-ABC6-129844F73AB7}"/>
    <cellStyle name="Millares 6 2 5 3 2 3 2 2" xfId="36094" xr:uid="{36AC56F6-CE7D-4380-B1A1-FD8DF351107A}"/>
    <cellStyle name="Millares 6 2 5 3 2 3 3" xfId="21226" xr:uid="{AB40AB59-EEDD-47A6-ACD1-355C67D0EF3F}"/>
    <cellStyle name="Millares 6 2 5 3 2 3 3 2" xfId="42729" xr:uid="{B9587F0A-E192-4681-8C2C-8A5C4A51E9E2}"/>
    <cellStyle name="Millares 6 2 5 3 2 3 4" xfId="27831" xr:uid="{0DB5DB6B-A8C8-4988-B666-F39C1DBC6277}"/>
    <cellStyle name="Millares 6 2 5 3 2 3 5" xfId="49334" xr:uid="{F86E880A-BBF7-436D-80CD-2121856246C3}"/>
    <cellStyle name="Millares 6 2 5 3 2 3 6" xfId="55938" xr:uid="{0F72767B-3F67-411F-8BE3-FCBE4AAA8BA3}"/>
    <cellStyle name="Millares 6 2 5 3 2 4" xfId="7966" xr:uid="{F81F6B19-17FF-4C4A-A6CB-D1E00A64049C}"/>
    <cellStyle name="Millares 6 2 5 3 2 4 2" xfId="29469" xr:uid="{9EA4AE37-245E-415E-A88E-40AA98FD55E4}"/>
    <cellStyle name="Millares 6 2 5 3 2 5" xfId="9623" xr:uid="{03EACD52-B21D-4C16-B93D-FFCDDD9CCBCE}"/>
    <cellStyle name="Millares 6 2 5 3 2 5 2" xfId="31126" xr:uid="{57B2615B-E4E1-432A-8D79-71C813889DC1}"/>
    <cellStyle name="Millares 6 2 5 3 2 6" xfId="16258" xr:uid="{669BC42D-DEB8-4B11-9850-3784A0FD588B}"/>
    <cellStyle name="Millares 6 2 5 3 2 6 2" xfId="37761" xr:uid="{F66201CE-296E-4F00-9329-7595E2BC493E}"/>
    <cellStyle name="Millares 6 2 5 3 2 7" xfId="22863" xr:uid="{39A37902-2F01-4CE8-A93E-7F08E1838D04}"/>
    <cellStyle name="Millares 6 2 5 3 2 8" xfId="44366" xr:uid="{893A3929-60E1-4199-9DB5-6555D11C1042}"/>
    <cellStyle name="Millares 6 2 5 3 2 9" xfId="50970" xr:uid="{C617B884-5A07-4903-A17B-3F1D445C3AF5}"/>
    <cellStyle name="Millares 6 2 5 3 3" xfId="2044" xr:uid="{5DB62C73-0BFF-456B-8527-6CC8B8DE8C31}"/>
    <cellStyle name="Millares 6 2 5 3 3 2" xfId="10310" xr:uid="{1B852FA8-838E-4416-8A9A-DC43B3C48B21}"/>
    <cellStyle name="Millares 6 2 5 3 3 2 2" xfId="31813" xr:uid="{B409C2D3-1037-420C-91E9-AD063D8C4C8B}"/>
    <cellStyle name="Millares 6 2 5 3 3 3" xfId="16945" xr:uid="{B54102DA-A8E4-4919-928B-DF724A1D756A}"/>
    <cellStyle name="Millares 6 2 5 3 3 3 2" xfId="38448" xr:uid="{8D52AA2D-BAF9-4357-B071-36DAF778E25D}"/>
    <cellStyle name="Millares 6 2 5 3 3 4" xfId="23550" xr:uid="{854F0D08-8B53-4927-BFB9-CEBE461FD52B}"/>
    <cellStyle name="Millares 6 2 5 3 3 5" xfId="45053" xr:uid="{E8B9E04E-F79B-448E-BECB-A0515B96AAD4}"/>
    <cellStyle name="Millares 6 2 5 3 3 6" xfId="51657" xr:uid="{A4AE4566-6B66-4350-BC03-B9C20B017F46}"/>
    <cellStyle name="Millares 6 2 5 3 4" xfId="2843" xr:uid="{5FEEA4D7-83B0-4704-80ED-98127009D44B}"/>
    <cellStyle name="Millares 6 2 5 3 4 2" xfId="11109" xr:uid="{805578B9-74CA-49A4-BAEB-6AE26603C2F9}"/>
    <cellStyle name="Millares 6 2 5 3 4 2 2" xfId="32612" xr:uid="{DF46DB6D-06C7-4961-ABFA-A948A208E9DB}"/>
    <cellStyle name="Millares 6 2 5 3 4 3" xfId="17744" xr:uid="{CC9AE6BE-DDB7-41A6-B6E3-D4BB285433AE}"/>
    <cellStyle name="Millares 6 2 5 3 4 3 2" xfId="39247" xr:uid="{466DF772-1DA1-469C-9EB9-72C3A85EA9F7}"/>
    <cellStyle name="Millares 6 2 5 3 4 4" xfId="24349" xr:uid="{6868FB2F-83BE-4159-A925-258301B7E8CD}"/>
    <cellStyle name="Millares 6 2 5 3 4 5" xfId="45852" xr:uid="{D3776BEC-49FB-4FB6-9850-A271E7E9E108}"/>
    <cellStyle name="Millares 6 2 5 3 4 6" xfId="52456" xr:uid="{B469E90B-2BA0-4F3D-AF3E-773331628D6C}"/>
    <cellStyle name="Millares 6 2 5 3 5" xfId="3240" xr:uid="{7C4DDD47-3323-4554-B357-6B9524021696}"/>
    <cellStyle name="Millares 6 2 5 3 5 2" xfId="11506" xr:uid="{AA51AD5F-D8E8-4981-A54F-56B67FE1EF11}"/>
    <cellStyle name="Millares 6 2 5 3 5 2 2" xfId="33009" xr:uid="{9AF32A99-1998-4C46-8F56-2E1527A6DE63}"/>
    <cellStyle name="Millares 6 2 5 3 5 3" xfId="18141" xr:uid="{6BE0A8A4-792E-48A0-B063-D32BDC91B6BE}"/>
    <cellStyle name="Millares 6 2 5 3 5 3 2" xfId="39644" xr:uid="{D29C56DA-3751-448F-AB9E-02C4626F68A2}"/>
    <cellStyle name="Millares 6 2 5 3 5 4" xfId="24746" xr:uid="{8C2229B0-9FF4-48E3-9564-3EA5253F11A2}"/>
    <cellStyle name="Millares 6 2 5 3 5 5" xfId="46249" xr:uid="{EBE8BF49-7C2F-4582-8901-DFB1EB1FAA0C}"/>
    <cellStyle name="Millares 6 2 5 3 5 6" xfId="52853" xr:uid="{5777796A-CE87-42C5-A2DE-6794A4CEF5C9}"/>
    <cellStyle name="Millares 6 2 5 3 6" xfId="4987" xr:uid="{816BD25C-C890-414C-B425-95D68AA5BEFF}"/>
    <cellStyle name="Millares 6 2 5 3 6 2" xfId="13253" xr:uid="{959C05C8-7777-4149-BCCF-14DEEBA0B52C}"/>
    <cellStyle name="Millares 6 2 5 3 6 2 2" xfId="34756" xr:uid="{02A8B969-4D04-43C4-A9D9-46645D6325DE}"/>
    <cellStyle name="Millares 6 2 5 3 6 3" xfId="19888" xr:uid="{8AF89491-F627-4427-935C-150242A7D698}"/>
    <cellStyle name="Millares 6 2 5 3 6 3 2" xfId="41391" xr:uid="{5830447C-DB46-424F-8FB6-5B5370526103}"/>
    <cellStyle name="Millares 6 2 5 3 6 4" xfId="26493" xr:uid="{91C7D962-11FE-41AF-8A5C-A3E69B717F4A}"/>
    <cellStyle name="Millares 6 2 5 3 6 5" xfId="47996" xr:uid="{4240DAA8-EFBE-4DED-A9D2-A724C0B1B07F}"/>
    <cellStyle name="Millares 6 2 5 3 6 6" xfId="54600" xr:uid="{5F6EC302-A3D6-45A0-B916-3609E9229281}"/>
    <cellStyle name="Millares 6 2 5 3 7" xfId="5379" xr:uid="{2690BE1B-1717-4E22-98B0-5A818E0B7940}"/>
    <cellStyle name="Millares 6 2 5 3 7 2" xfId="13645" xr:uid="{DB861971-290E-465D-A052-F8729B87C2A2}"/>
    <cellStyle name="Millares 6 2 5 3 7 2 2" xfId="35148" xr:uid="{1F18187D-E73A-492F-9DA8-697D8478015A}"/>
    <cellStyle name="Millares 6 2 5 3 7 3" xfId="20280" xr:uid="{63444117-99A1-4F6B-90C7-EA8923158D95}"/>
    <cellStyle name="Millares 6 2 5 3 7 3 2" xfId="41783" xr:uid="{17A66E2A-D0AD-4939-BBEA-A8FA9755A122}"/>
    <cellStyle name="Millares 6 2 5 3 7 4" xfId="26885" xr:uid="{FDBB5EEA-ECD7-452E-865E-A91294C6A067}"/>
    <cellStyle name="Millares 6 2 5 3 7 5" xfId="48388" xr:uid="{EA536FFC-8FE4-46DE-8294-639AF4FA7952}"/>
    <cellStyle name="Millares 6 2 5 3 7 6" xfId="54992" xr:uid="{A1E21ACB-9006-4797-BFC5-5F5FBEE8F0F1}"/>
    <cellStyle name="Millares 6 2 5 3 8" xfId="7020" xr:uid="{A5AAEDA8-28C9-4A0A-8C6C-759215C7488A}"/>
    <cellStyle name="Millares 6 2 5 3 8 2" xfId="28523" xr:uid="{1695FD69-B075-4198-923C-136D4A09DAA4}"/>
    <cellStyle name="Millares 6 2 5 3 9" xfId="8676" xr:uid="{4A19CD8E-7F55-4848-9561-4F37FDD32473}"/>
    <cellStyle name="Millares 6 2 5 3 9 2" xfId="30179" xr:uid="{7A0C49C9-98C9-4D7D-90BF-3DFA9CE8EE29}"/>
    <cellStyle name="Millares 6 2 5 4" xfId="693" xr:uid="{853E5699-BBA8-4D22-8254-97DC95C9DE3F}"/>
    <cellStyle name="Millares 6 2 5 4 10" xfId="43702" xr:uid="{2A4DBBD6-F169-4CAF-9AE1-7AC786D42A68}"/>
    <cellStyle name="Millares 6 2 5 4 11" xfId="50306" xr:uid="{4F677B20-4D46-4B23-A2BC-A0D2463D0708}"/>
    <cellStyle name="Millares 6 2 5 4 2" xfId="1639" xr:uid="{13A7EFDD-167C-433A-9F5B-FFF921B30A5B}"/>
    <cellStyle name="Millares 6 2 5 4 2 2" xfId="4468" xr:uid="{06D8DE7A-7539-4171-A18A-8D886D9CC6AC}"/>
    <cellStyle name="Millares 6 2 5 4 2 2 2" xfId="12734" xr:uid="{E6098BE7-6F4E-4121-BFFE-372BA3A8D1EC}"/>
    <cellStyle name="Millares 6 2 5 4 2 2 2 2" xfId="34237" xr:uid="{675B8A08-3EE2-4E59-B381-D6656188A144}"/>
    <cellStyle name="Millares 6 2 5 4 2 2 3" xfId="19369" xr:uid="{C9E01ED2-5580-43A0-A930-F9E0E1CD38D9}"/>
    <cellStyle name="Millares 6 2 5 4 2 2 3 2" xfId="40872" xr:uid="{119687CE-DBB8-4117-A460-C8DF6BE7B92E}"/>
    <cellStyle name="Millares 6 2 5 4 2 2 4" xfId="25974" xr:uid="{566B74D1-9B09-4530-AF2C-DBDE10033F8C}"/>
    <cellStyle name="Millares 6 2 5 4 2 2 5" xfId="47477" xr:uid="{07FD76A1-6442-462B-9E46-7BC720FBD8C3}"/>
    <cellStyle name="Millares 6 2 5 4 2 2 6" xfId="54081" xr:uid="{1C7E8004-10C5-454A-AFF5-122A6846753E}"/>
    <cellStyle name="Millares 6 2 5 4 2 3" xfId="6607" xr:uid="{7D95FC82-34A7-4F14-B9E7-307345294CD5}"/>
    <cellStyle name="Millares 6 2 5 4 2 3 2" xfId="14873" xr:uid="{BE31EFF8-83DF-4AD8-84CA-966F709EFAA0}"/>
    <cellStyle name="Millares 6 2 5 4 2 3 2 2" xfId="36376" xr:uid="{77A983C6-2F43-49D8-941C-A84185A3A0B6}"/>
    <cellStyle name="Millares 6 2 5 4 2 3 3" xfId="21508" xr:uid="{C83A919C-500E-4397-9243-BF5BE658EA42}"/>
    <cellStyle name="Millares 6 2 5 4 2 3 3 2" xfId="43011" xr:uid="{782A3F8E-D0BE-459B-8BFF-79C94AA56053}"/>
    <cellStyle name="Millares 6 2 5 4 2 3 4" xfId="28113" xr:uid="{A81B40B9-A337-4AD0-A3B5-4D47460286DF}"/>
    <cellStyle name="Millares 6 2 5 4 2 3 5" xfId="49616" xr:uid="{6BC19599-329B-4419-BB78-95604238AB03}"/>
    <cellStyle name="Millares 6 2 5 4 2 3 6" xfId="56220" xr:uid="{0BBDB9EE-7ED8-4197-A7BB-C7C41C75495A}"/>
    <cellStyle name="Millares 6 2 5 4 2 4" xfId="8248" xr:uid="{1AE13114-1985-4606-8EA7-47DC7B14441E}"/>
    <cellStyle name="Millares 6 2 5 4 2 4 2" xfId="29751" xr:uid="{FE5AE69B-9331-484C-8CF1-83ACAF4268FC}"/>
    <cellStyle name="Millares 6 2 5 4 2 5" xfId="9905" xr:uid="{C3DA5BAD-9E5B-4990-9C58-13485A51D8E1}"/>
    <cellStyle name="Millares 6 2 5 4 2 5 2" xfId="31408" xr:uid="{72909BAC-6E56-47E7-B465-3E4BE5555B81}"/>
    <cellStyle name="Millares 6 2 5 4 2 6" xfId="16540" xr:uid="{87292A72-127F-4208-BBCF-F7C85BB35F90}"/>
    <cellStyle name="Millares 6 2 5 4 2 6 2" xfId="38043" xr:uid="{229772F1-1129-4C19-A29D-08570DE7194E}"/>
    <cellStyle name="Millares 6 2 5 4 2 7" xfId="23145" xr:uid="{5FB97EF9-0C98-45B4-8F57-F50F7C1F3EA5}"/>
    <cellStyle name="Millares 6 2 5 4 2 8" xfId="44648" xr:uid="{71935817-0D10-4B1B-A5BC-5D2D72A12E50}"/>
    <cellStyle name="Millares 6 2 5 4 2 9" xfId="51252" xr:uid="{2E69F438-4AA7-4EAC-B224-7B11987BF9BB}"/>
    <cellStyle name="Millares 6 2 5 4 3" xfId="2326" xr:uid="{FFFE41D0-66D5-465F-AD70-553702007CE6}"/>
    <cellStyle name="Millares 6 2 5 4 3 2" xfId="10592" xr:uid="{882D998C-3C73-4FC0-B673-C5BB6FBF5D17}"/>
    <cellStyle name="Millares 6 2 5 4 3 2 2" xfId="32095" xr:uid="{F7DBF7F5-8277-42C4-91C1-2AB82F507A98}"/>
    <cellStyle name="Millares 6 2 5 4 3 3" xfId="17227" xr:uid="{E30EB021-D1F2-4DD7-94DA-9850ED67BEB9}"/>
    <cellStyle name="Millares 6 2 5 4 3 3 2" xfId="38730" xr:uid="{29AC6FA8-472E-4C8C-A6C7-FC0CBB7147FB}"/>
    <cellStyle name="Millares 6 2 5 4 3 4" xfId="23832" xr:uid="{03719CF6-AC73-42ED-B8EA-EC15553BE55E}"/>
    <cellStyle name="Millares 6 2 5 4 3 5" xfId="45335" xr:uid="{0EE7F543-1CA9-4BE6-BEA9-325581A54CC0}"/>
    <cellStyle name="Millares 6 2 5 4 3 6" xfId="51939" xr:uid="{1E7975A9-33C6-4D3F-985D-A1B089B26275}"/>
    <cellStyle name="Millares 6 2 5 4 4" xfId="3522" xr:uid="{288D5C27-E8CF-447B-9CA2-344BAFA12EA1}"/>
    <cellStyle name="Millares 6 2 5 4 4 2" xfId="11788" xr:uid="{04364F53-2232-4E52-8F20-278BED325B0C}"/>
    <cellStyle name="Millares 6 2 5 4 4 2 2" xfId="33291" xr:uid="{579A9588-E39B-40A1-A5C6-7E5397CBE5F9}"/>
    <cellStyle name="Millares 6 2 5 4 4 3" xfId="18423" xr:uid="{FF569583-66C9-4886-A561-EAD6E9575B9A}"/>
    <cellStyle name="Millares 6 2 5 4 4 3 2" xfId="39926" xr:uid="{CCBBEA96-5E79-44AC-A986-FAF8FFB188D7}"/>
    <cellStyle name="Millares 6 2 5 4 4 4" xfId="25028" xr:uid="{063B2E5B-CCCE-4D05-8C15-320E2A3965E7}"/>
    <cellStyle name="Millares 6 2 5 4 4 5" xfId="46531" xr:uid="{8886CBC5-9B29-4EAF-83CF-A301D9353416}"/>
    <cellStyle name="Millares 6 2 5 4 4 6" xfId="53135" xr:uid="{3DECC0C9-1CF6-418D-877B-C7E3F55E72C8}"/>
    <cellStyle name="Millares 6 2 5 4 5" xfId="5661" xr:uid="{65C159E0-3B3A-476B-B12C-1E5A14316C32}"/>
    <cellStyle name="Millares 6 2 5 4 5 2" xfId="13927" xr:uid="{FB009822-6E36-4E61-8A7B-187693D8FF14}"/>
    <cellStyle name="Millares 6 2 5 4 5 2 2" xfId="35430" xr:uid="{89055C70-C4C6-42F6-B57C-C190FDC3A801}"/>
    <cellStyle name="Millares 6 2 5 4 5 3" xfId="20562" xr:uid="{D3CEA819-FCDB-426F-8424-BC78889CB98F}"/>
    <cellStyle name="Millares 6 2 5 4 5 3 2" xfId="42065" xr:uid="{200EAC50-9BE2-43BE-903A-818C6A225E38}"/>
    <cellStyle name="Millares 6 2 5 4 5 4" xfId="27167" xr:uid="{591405B1-6091-4784-B9A3-4D549957ABF0}"/>
    <cellStyle name="Millares 6 2 5 4 5 5" xfId="48670" xr:uid="{7FDEFC52-9924-4F3A-ADCA-B510A3EEB50C}"/>
    <cellStyle name="Millares 6 2 5 4 5 6" xfId="55274" xr:uid="{EA4E2619-9EC8-4F9C-8AC1-9D2CB3A4B18B}"/>
    <cellStyle name="Millares 6 2 5 4 6" xfId="7302" xr:uid="{A3FDCCA5-BFDF-455E-9723-5B43AB231E65}"/>
    <cellStyle name="Millares 6 2 5 4 6 2" xfId="28805" xr:uid="{0F14F003-1B6C-466F-A4D7-D205889F7E73}"/>
    <cellStyle name="Millares 6 2 5 4 7" xfId="8959" xr:uid="{CCDD0401-2BEB-4F00-8F68-93C40C5DDB89}"/>
    <cellStyle name="Millares 6 2 5 4 7 2" xfId="30462" xr:uid="{D2480A19-A47D-47DE-96B8-5F4CF2D9F9F2}"/>
    <cellStyle name="Millares 6 2 5 4 8" xfId="15594" xr:uid="{D68A87E7-7F6B-4C80-AF52-CBF7E069E70E}"/>
    <cellStyle name="Millares 6 2 5 4 8 2" xfId="37097" xr:uid="{12F39D98-3CC4-48B0-B46A-3D3C3D88E71D}"/>
    <cellStyle name="Millares 6 2 5 4 9" xfId="22199" xr:uid="{3921861E-EFB2-4251-9ADF-2D59F6C366F9}"/>
    <cellStyle name="Millares 6 2 5 5" xfId="961" xr:uid="{AD512C7A-8676-40D8-AA16-C26F7374E5AF}"/>
    <cellStyle name="Millares 6 2 5 5 2" xfId="3790" xr:uid="{20F79BB1-998E-46E8-9A41-604609A11649}"/>
    <cellStyle name="Millares 6 2 5 5 2 2" xfId="12056" xr:uid="{4D9C5953-AAA5-4AE8-B6E8-7738117F411A}"/>
    <cellStyle name="Millares 6 2 5 5 2 2 2" xfId="33559" xr:uid="{06E1E24F-09BB-4638-A965-65C738AB07D6}"/>
    <cellStyle name="Millares 6 2 5 5 2 3" xfId="18691" xr:uid="{B6E0A293-45E7-402E-A785-7B0FC1232F40}"/>
    <cellStyle name="Millares 6 2 5 5 2 3 2" xfId="40194" xr:uid="{5AA857CE-F517-4B13-84E0-47252A8D3540}"/>
    <cellStyle name="Millares 6 2 5 5 2 4" xfId="25296" xr:uid="{505DAA6D-702B-4FB3-9F84-A0878791BDFD}"/>
    <cellStyle name="Millares 6 2 5 5 2 5" xfId="46799" xr:uid="{E22F717C-2F45-45AB-A6DE-7EC9A3150ECE}"/>
    <cellStyle name="Millares 6 2 5 5 2 6" xfId="53403" xr:uid="{DC1EE432-981E-4A50-B40D-97A2E1C97BD6}"/>
    <cellStyle name="Millares 6 2 5 5 3" xfId="5929" xr:uid="{88E90931-1995-4B59-B713-4B343A38FC08}"/>
    <cellStyle name="Millares 6 2 5 5 3 2" xfId="14195" xr:uid="{352F50FF-FBD8-4C85-ACBE-8F5276E3D2B3}"/>
    <cellStyle name="Millares 6 2 5 5 3 2 2" xfId="35698" xr:uid="{26069130-4BEF-4DD7-9C61-3F25CC144B51}"/>
    <cellStyle name="Millares 6 2 5 5 3 3" xfId="20830" xr:uid="{0476456A-9FC1-43FE-A542-CFB08BAF9191}"/>
    <cellStyle name="Millares 6 2 5 5 3 3 2" xfId="42333" xr:uid="{E27A5778-79A4-40D3-B3C8-3003C9797D78}"/>
    <cellStyle name="Millares 6 2 5 5 3 4" xfId="27435" xr:uid="{BDA50D20-DD51-41DA-A852-B51E60681F91}"/>
    <cellStyle name="Millares 6 2 5 5 3 5" xfId="48938" xr:uid="{E4C2B4D2-74CE-494E-9DC4-68E2ECA42360}"/>
    <cellStyle name="Millares 6 2 5 5 3 6" xfId="55542" xr:uid="{97DA1F7A-DE75-4851-B37E-E6E407883CBD}"/>
    <cellStyle name="Millares 6 2 5 5 4" xfId="7570" xr:uid="{B4B9CDAE-C10A-48AB-9074-EE7B74DA65F3}"/>
    <cellStyle name="Millares 6 2 5 5 4 2" xfId="29073" xr:uid="{C191C949-17DD-4420-B23C-8AC0CFAC8C8B}"/>
    <cellStyle name="Millares 6 2 5 5 5" xfId="9227" xr:uid="{9A41613D-06F6-4FCA-B6EC-6F65265770E0}"/>
    <cellStyle name="Millares 6 2 5 5 5 2" xfId="30730" xr:uid="{FD6ECA44-89B8-4062-AC00-92860D1E3825}"/>
    <cellStyle name="Millares 6 2 5 5 6" xfId="15862" xr:uid="{229721CA-4085-43AE-9F07-478FF46224FD}"/>
    <cellStyle name="Millares 6 2 5 5 6 2" xfId="37365" xr:uid="{B7328810-2C14-4ECF-8969-791926E4DD4D}"/>
    <cellStyle name="Millares 6 2 5 5 7" xfId="22467" xr:uid="{F4ED46C2-FB5F-48B2-BBE2-BBC3D37A50C1}"/>
    <cellStyle name="Millares 6 2 5 5 8" xfId="43970" xr:uid="{169854D2-2451-4B4F-8009-EE81F1F437AC}"/>
    <cellStyle name="Millares 6 2 5 5 9" xfId="50574" xr:uid="{4A041020-7EAB-432E-9456-07DA9D7C44CC}"/>
    <cellStyle name="Millares 6 2 5 6" xfId="1222" xr:uid="{17D0FDB2-375A-4A1C-B89E-44D6E5A6DC04}"/>
    <cellStyle name="Millares 6 2 5 6 2" xfId="4051" xr:uid="{7CC1A13D-DA0A-4408-892E-7F128672E9F0}"/>
    <cellStyle name="Millares 6 2 5 6 2 2" xfId="12317" xr:uid="{50E72DF2-4738-46F7-BEBA-63ECBD99002D}"/>
    <cellStyle name="Millares 6 2 5 6 2 2 2" xfId="33820" xr:uid="{9B7A8EF8-466E-4B25-86D7-4F5CF8CE71B0}"/>
    <cellStyle name="Millares 6 2 5 6 2 3" xfId="18952" xr:uid="{7C189303-68DA-4B03-955C-599BD147936A}"/>
    <cellStyle name="Millares 6 2 5 6 2 3 2" xfId="40455" xr:uid="{303F9223-9E01-4246-B9B2-27E07244DDB2}"/>
    <cellStyle name="Millares 6 2 5 6 2 4" xfId="25557" xr:uid="{E7997A44-913C-4E3A-80BD-841C9BFF9B24}"/>
    <cellStyle name="Millares 6 2 5 6 2 5" xfId="47060" xr:uid="{23A5DA84-A374-40FD-B7F5-AA1C68965CEA}"/>
    <cellStyle name="Millares 6 2 5 6 2 6" xfId="53664" xr:uid="{8A70E1A7-A96A-4F2A-8D37-2763A0C95D0F}"/>
    <cellStyle name="Millares 6 2 5 6 3" xfId="6190" xr:uid="{791BBCE2-27F6-4053-9057-86E739FCC571}"/>
    <cellStyle name="Millares 6 2 5 6 3 2" xfId="14456" xr:uid="{CF84451C-70C9-46E2-991B-3C04F987775C}"/>
    <cellStyle name="Millares 6 2 5 6 3 2 2" xfId="35959" xr:uid="{A23F26DF-BCAD-4492-AB8C-25E1B82B668A}"/>
    <cellStyle name="Millares 6 2 5 6 3 3" xfId="21091" xr:uid="{96DDE70A-99FD-4B7E-82BB-FDB7A1F41AE2}"/>
    <cellStyle name="Millares 6 2 5 6 3 3 2" xfId="42594" xr:uid="{0787A11F-6917-4AA6-85C3-D3DA525DD2B0}"/>
    <cellStyle name="Millares 6 2 5 6 3 4" xfId="27696" xr:uid="{9E360F3E-A2F6-4EF9-8540-C8539895868D}"/>
    <cellStyle name="Millares 6 2 5 6 3 5" xfId="49199" xr:uid="{75BA37D2-712D-49E7-984D-4BC1FB762F79}"/>
    <cellStyle name="Millares 6 2 5 6 3 6" xfId="55803" xr:uid="{C3E29E82-FEAE-4C46-B15E-53EADE8DB66A}"/>
    <cellStyle name="Millares 6 2 5 6 4" xfId="7831" xr:uid="{968EB7DC-588F-4620-A41C-09C7B0E93447}"/>
    <cellStyle name="Millares 6 2 5 6 4 2" xfId="29334" xr:uid="{C951BBF3-90A0-4EB9-989D-04250F5F1DDA}"/>
    <cellStyle name="Millares 6 2 5 6 5" xfId="9488" xr:uid="{B56349ED-B7C0-48F8-B2BE-9FA1018F5071}"/>
    <cellStyle name="Millares 6 2 5 6 5 2" xfId="30991" xr:uid="{7C708FAE-56CB-4D16-A7EC-8628C9BDE03A}"/>
    <cellStyle name="Millares 6 2 5 6 6" xfId="16123" xr:uid="{8E3572C6-E496-4E80-8ACF-1140E3B01D37}"/>
    <cellStyle name="Millares 6 2 5 6 6 2" xfId="37626" xr:uid="{C563C844-2206-48D6-89D5-D0F830B1DEAA}"/>
    <cellStyle name="Millares 6 2 5 6 7" xfId="22728" xr:uid="{12BD58DE-A59D-449C-9299-6344464089A8}"/>
    <cellStyle name="Millares 6 2 5 6 8" xfId="44231" xr:uid="{1847D7C9-D617-48A5-ABFB-3760039F4185}"/>
    <cellStyle name="Millares 6 2 5 6 9" xfId="50835" xr:uid="{C21D1386-DE04-4437-8965-18FC8F330748}"/>
    <cellStyle name="Millares 6 2 5 7" xfId="1910" xr:uid="{41BA0C63-4318-48DA-AE92-329B785F78C0}"/>
    <cellStyle name="Millares 6 2 5 7 2" xfId="10176" xr:uid="{C6C82D3C-F53F-4EDB-89AF-4DC78A05F90D}"/>
    <cellStyle name="Millares 6 2 5 7 2 2" xfId="31679" xr:uid="{1BC58498-FF99-4C72-BF1F-2BEC1E3453D4}"/>
    <cellStyle name="Millares 6 2 5 7 3" xfId="16811" xr:uid="{2C559209-A562-499A-9033-14CEFDA00D43}"/>
    <cellStyle name="Millares 6 2 5 7 3 2" xfId="38314" xr:uid="{9C3E1EE0-516C-435F-ABBF-077C096A4300}"/>
    <cellStyle name="Millares 6 2 5 7 4" xfId="23416" xr:uid="{2277E478-353A-41FB-92DE-7F6C6625B351}"/>
    <cellStyle name="Millares 6 2 5 7 5" xfId="44919" xr:uid="{181C65A5-C6BA-4F88-8C7D-37060A87D0A0}"/>
    <cellStyle name="Millares 6 2 5 7 6" xfId="51523" xr:uid="{8D281B0C-4451-4325-9042-18DFFB5EEEEB}"/>
    <cellStyle name="Millares 6 2 5 8" xfId="2595" xr:uid="{C710A033-7FC6-48DD-B222-F904DB1F384F}"/>
    <cellStyle name="Millares 6 2 5 8 2" xfId="10861" xr:uid="{B72C7050-8D63-4699-9959-07705537B05D}"/>
    <cellStyle name="Millares 6 2 5 8 2 2" xfId="32364" xr:uid="{E646F6DF-5401-4D91-ABAA-D5A5E4BC39C0}"/>
    <cellStyle name="Millares 6 2 5 8 3" xfId="17496" xr:uid="{7CAAEE1C-44C6-474F-9613-E9A13444233E}"/>
    <cellStyle name="Millares 6 2 5 8 3 2" xfId="38999" xr:uid="{C88F6F43-45B8-4660-A773-61ED73EBBCD1}"/>
    <cellStyle name="Millares 6 2 5 8 4" xfId="24101" xr:uid="{F93B523E-B7BA-4426-83A9-85D7EC96D740}"/>
    <cellStyle name="Millares 6 2 5 8 5" xfId="45604" xr:uid="{023D4E01-91F3-4DDF-BC37-37FD26309BFD}"/>
    <cellStyle name="Millares 6 2 5 8 6" xfId="52208" xr:uid="{27E2AABB-0B24-4A59-A1FE-14C870E8014F}"/>
    <cellStyle name="Millares 6 2 5 9" xfId="3106" xr:uid="{8642F557-07D3-489A-9DFD-0376FF213725}"/>
    <cellStyle name="Millares 6 2 5 9 2" xfId="11372" xr:uid="{97E094A5-B38D-4E07-89BD-A7E51792D9D7}"/>
    <cellStyle name="Millares 6 2 5 9 2 2" xfId="32875" xr:uid="{FDEBD60B-7FC2-4FD7-BE60-B21B8AA48F21}"/>
    <cellStyle name="Millares 6 2 5 9 3" xfId="18007" xr:uid="{DFA02315-A44E-4C53-9F07-7589B8C8C19A}"/>
    <cellStyle name="Millares 6 2 5 9 3 2" xfId="39510" xr:uid="{DD2C3490-745F-4818-879F-7E0FA343BBC8}"/>
    <cellStyle name="Millares 6 2 5 9 4" xfId="24612" xr:uid="{A8287442-B8E9-44F6-AEFE-E307B0706038}"/>
    <cellStyle name="Millares 6 2 5 9 5" xfId="46115" xr:uid="{F4EE3A54-842C-4B5A-B334-338D7A8625CB}"/>
    <cellStyle name="Millares 6 2 5 9 6" xfId="52719" xr:uid="{771989CB-2004-472B-9523-34FBFA21911D}"/>
    <cellStyle name="Millares 6 2 6" xfId="246" xr:uid="{FC874EB4-9503-4783-B5DB-62368C3DF1B1}"/>
    <cellStyle name="Millares 6 2 6 10" xfId="4760" xr:uid="{DC0F07B5-DDD3-420E-9A85-C4E2DDD1281B}"/>
    <cellStyle name="Millares 6 2 6 10 2" xfId="13026" xr:uid="{322C707B-FC47-4094-A260-3AD32670C321}"/>
    <cellStyle name="Millares 6 2 6 10 2 2" xfId="34529" xr:uid="{D865F59B-C183-40F1-A021-A61F1A25CC17}"/>
    <cellStyle name="Millares 6 2 6 10 3" xfId="19661" xr:uid="{19C2236C-444D-4C87-B965-621F8BD2AD87}"/>
    <cellStyle name="Millares 6 2 6 10 3 2" xfId="41164" xr:uid="{81800FCA-F8D2-4904-B024-4F8D2DF93558}"/>
    <cellStyle name="Millares 6 2 6 10 4" xfId="26266" xr:uid="{E18661EC-4900-48B3-822E-EB8F49F183C4}"/>
    <cellStyle name="Millares 6 2 6 10 5" xfId="47769" xr:uid="{1D819C64-3813-4A14-AF58-BD046B8739F1}"/>
    <cellStyle name="Millares 6 2 6 10 6" xfId="54373" xr:uid="{245DEAE7-9425-4469-ABE1-E548A0BC1BB4}"/>
    <cellStyle name="Millares 6 2 6 11" xfId="5263" xr:uid="{7EF67757-D53A-4845-9C9D-B8CC6F6DF4B4}"/>
    <cellStyle name="Millares 6 2 6 11 2" xfId="13529" xr:uid="{0AC35FC9-1BD4-44D7-866D-B09CA612A21B}"/>
    <cellStyle name="Millares 6 2 6 11 2 2" xfId="35032" xr:uid="{DBBACD9C-528D-408F-8338-91D84550B913}"/>
    <cellStyle name="Millares 6 2 6 11 3" xfId="20164" xr:uid="{F14B64E0-3D19-48DB-9442-54EF3F20D9E6}"/>
    <cellStyle name="Millares 6 2 6 11 3 2" xfId="41667" xr:uid="{3DE12CC8-9200-406F-90D2-CBB02B08BEE7}"/>
    <cellStyle name="Millares 6 2 6 11 4" xfId="26769" xr:uid="{53050F0A-6D6E-4122-8D51-3AD8B423466C}"/>
    <cellStyle name="Millares 6 2 6 11 5" xfId="48272" xr:uid="{569EA967-D974-449A-AA1E-B0D33A3D35A9}"/>
    <cellStyle name="Millares 6 2 6 11 6" xfId="54876" xr:uid="{DB2DB31C-7DED-4EE2-AC47-3239511B3060}"/>
    <cellStyle name="Millares 6 2 6 12" xfId="6904" xr:uid="{9DA139D6-7BE8-4C40-8400-DD3779DF44ED}"/>
    <cellStyle name="Millares 6 2 6 12 2" xfId="28407" xr:uid="{68BB0CBD-8FFC-4B18-837C-E9998FC05AF3}"/>
    <cellStyle name="Millares 6 2 6 13" xfId="8559" xr:uid="{761DB939-6A18-4789-B2CD-18094C6F226E}"/>
    <cellStyle name="Millares 6 2 6 13 2" xfId="30062" xr:uid="{8F97973E-AB5C-4A56-9575-86EDDC079200}"/>
    <cellStyle name="Millares 6 2 6 14" xfId="15197" xr:uid="{5DCBA23D-A858-4165-AAF2-F8DCE1E7930E}"/>
    <cellStyle name="Millares 6 2 6 14 2" xfId="36700" xr:uid="{9EA3C1E5-2600-4FBB-9F32-4EEA19943382}"/>
    <cellStyle name="Millares 6 2 6 15" xfId="21802" xr:uid="{2FA5F601-6E9A-4A3C-AC7D-75B51BAF4963}"/>
    <cellStyle name="Millares 6 2 6 16" xfId="43305" xr:uid="{79D361E4-8E46-4486-AAA3-1D598545EB9D}"/>
    <cellStyle name="Millares 6 2 6 17" xfId="49909" xr:uid="{E4CAC2DB-7501-4C43-8B8E-BE149369CB2A}"/>
    <cellStyle name="Millares 6 2 6 2" xfId="557" xr:uid="{04CBF73A-BCB7-4D84-91EB-4806384C0D71}"/>
    <cellStyle name="Millares 6 2 6 2 10" xfId="7168" xr:uid="{CE5AB873-B415-4F50-A240-D44BF9141985}"/>
    <cellStyle name="Millares 6 2 6 2 10 2" xfId="28671" xr:uid="{983FEC27-BB57-4794-9738-D8C1C5BABE5A}"/>
    <cellStyle name="Millares 6 2 6 2 11" xfId="8824" xr:uid="{53251CE4-6E3C-4692-A269-716C12C0129B}"/>
    <cellStyle name="Millares 6 2 6 2 11 2" xfId="30327" xr:uid="{71C03743-E4D7-4B4E-B1D3-6DBDED464DEE}"/>
    <cellStyle name="Millares 6 2 6 2 12" xfId="15460" xr:uid="{F5638B62-5040-4C0B-AE97-9F42D1BD31E7}"/>
    <cellStyle name="Millares 6 2 6 2 12 2" xfId="36963" xr:uid="{A9D7036A-0E31-4EAE-915C-943487E25B7A}"/>
    <cellStyle name="Millares 6 2 6 2 13" xfId="22065" xr:uid="{E73A70E4-4DEC-4F14-B7AA-337350D5AD3D}"/>
    <cellStyle name="Millares 6 2 6 2 14" xfId="43568" xr:uid="{F604839D-A201-4102-B688-80A72F7DE825}"/>
    <cellStyle name="Millares 6 2 6 2 15" xfId="50172" xr:uid="{4E0D73FA-0EE9-48CE-AA83-11DF923A359C}"/>
    <cellStyle name="Millares 6 2 6 2 2" xfId="839" xr:uid="{6B9CD1CB-1D4C-40CA-967F-BE7BCC7975CD}"/>
    <cellStyle name="Millares 6 2 6 2 2 10" xfId="15740" xr:uid="{395DC871-0594-42CB-9165-9D45163AFEB4}"/>
    <cellStyle name="Millares 6 2 6 2 2 10 2" xfId="37243" xr:uid="{FC7A5337-F583-4D5C-BC1E-F73AA63BCAEB}"/>
    <cellStyle name="Millares 6 2 6 2 2 11" xfId="22345" xr:uid="{9737632A-0357-4E8B-A776-D7A975207097}"/>
    <cellStyle name="Millares 6 2 6 2 2 12" xfId="43848" xr:uid="{02935FAC-2269-45BC-BFBD-6A8BAB56A880}"/>
    <cellStyle name="Millares 6 2 6 2 2 13" xfId="50452" xr:uid="{A4CDB4B3-1B0C-4BC5-A1C2-C8C498F21679}"/>
    <cellStyle name="Millares 6 2 6 2 2 2" xfId="1785" xr:uid="{5EADC25C-5042-484C-AD95-F4081FF95E1C}"/>
    <cellStyle name="Millares 6 2 6 2 2 2 2" xfId="4614" xr:uid="{67CD80A9-0437-4578-8071-0F3F5963CBF8}"/>
    <cellStyle name="Millares 6 2 6 2 2 2 2 2" xfId="12880" xr:uid="{D55A008F-92EC-4508-BB81-4C3C9827590B}"/>
    <cellStyle name="Millares 6 2 6 2 2 2 2 2 2" xfId="34383" xr:uid="{E0754320-D3D6-4E05-B89F-ECF43FE5626F}"/>
    <cellStyle name="Millares 6 2 6 2 2 2 2 3" xfId="19515" xr:uid="{00DBF18E-E391-4043-84D1-C870A63323E2}"/>
    <cellStyle name="Millares 6 2 6 2 2 2 2 3 2" xfId="41018" xr:uid="{16A2310B-80EF-48A4-8EAF-8B5A2D789165}"/>
    <cellStyle name="Millares 6 2 6 2 2 2 2 4" xfId="26120" xr:uid="{EACDD1E4-5710-4C3B-8B0F-1745E88CEA30}"/>
    <cellStyle name="Millares 6 2 6 2 2 2 2 5" xfId="47623" xr:uid="{BE1CED26-A38E-4410-BA4E-EAF19E29A83F}"/>
    <cellStyle name="Millares 6 2 6 2 2 2 2 6" xfId="54227" xr:uid="{475F0163-A674-45D3-88D4-3DDDF5C0EE0D}"/>
    <cellStyle name="Millares 6 2 6 2 2 2 3" xfId="6753" xr:uid="{21E701FC-DE8E-4FD6-B18E-F8EB89493592}"/>
    <cellStyle name="Millares 6 2 6 2 2 2 3 2" xfId="15019" xr:uid="{E3C4FC3F-0571-48A8-869A-E43508EAF7F6}"/>
    <cellStyle name="Millares 6 2 6 2 2 2 3 2 2" xfId="36522" xr:uid="{37ABFCDD-E773-4A32-B44A-0B7BD5B18EF7}"/>
    <cellStyle name="Millares 6 2 6 2 2 2 3 3" xfId="21654" xr:uid="{0259A5F3-5CA5-497A-9DE0-146B2CE4A257}"/>
    <cellStyle name="Millares 6 2 6 2 2 2 3 3 2" xfId="43157" xr:uid="{BC1F3D41-E077-401F-8EC9-767BCBDEF3A8}"/>
    <cellStyle name="Millares 6 2 6 2 2 2 3 4" xfId="28259" xr:uid="{010ED00A-5A05-4B9F-8605-2F5B64205426}"/>
    <cellStyle name="Millares 6 2 6 2 2 2 3 5" xfId="49762" xr:uid="{EACC4CC9-EB35-47C1-81DB-5AA3E259E2AC}"/>
    <cellStyle name="Millares 6 2 6 2 2 2 3 6" xfId="56366" xr:uid="{014B4386-BEFF-468B-9F85-88EE9F349B91}"/>
    <cellStyle name="Millares 6 2 6 2 2 2 4" xfId="8394" xr:uid="{C2F1D09F-4D50-4467-9BFA-292E23A4B9A1}"/>
    <cellStyle name="Millares 6 2 6 2 2 2 4 2" xfId="29897" xr:uid="{6B993EEB-A8CA-416C-A58C-D1CCDE34AFA8}"/>
    <cellStyle name="Millares 6 2 6 2 2 2 5" xfId="10051" xr:uid="{0B0CECCA-864E-4D50-8684-62AE7CB482B8}"/>
    <cellStyle name="Millares 6 2 6 2 2 2 5 2" xfId="31554" xr:uid="{D5B8DB08-8465-48EF-B785-F59B6CA551B6}"/>
    <cellStyle name="Millares 6 2 6 2 2 2 6" xfId="16686" xr:uid="{1864C650-A51D-4ED9-8E53-1C93C8014523}"/>
    <cellStyle name="Millares 6 2 6 2 2 2 6 2" xfId="38189" xr:uid="{4B1884C9-B82E-4990-B541-DC6E852D3971}"/>
    <cellStyle name="Millares 6 2 6 2 2 2 7" xfId="23291" xr:uid="{AF194349-30C4-4B2B-9987-D58AF4F2F83B}"/>
    <cellStyle name="Millares 6 2 6 2 2 2 8" xfId="44794" xr:uid="{F81BBDFC-C740-4F5D-972B-3E0F6F128E21}"/>
    <cellStyle name="Millares 6 2 6 2 2 2 9" xfId="51398" xr:uid="{310B1915-EFE0-40E9-B9C8-E85A721547A2}"/>
    <cellStyle name="Millares 6 2 6 2 2 3" xfId="2472" xr:uid="{891BBE92-BF6D-4A4D-BF58-DB162C17725D}"/>
    <cellStyle name="Millares 6 2 6 2 2 3 2" xfId="10738" xr:uid="{79162DE3-C4A8-44AC-9365-755111835921}"/>
    <cellStyle name="Millares 6 2 6 2 2 3 2 2" xfId="32241" xr:uid="{D0E15438-11A8-4284-94A7-02C324E91ADF}"/>
    <cellStyle name="Millares 6 2 6 2 2 3 3" xfId="17373" xr:uid="{963C7865-6E2D-4D1B-BD4E-11A654048914}"/>
    <cellStyle name="Millares 6 2 6 2 2 3 3 2" xfId="38876" xr:uid="{B4B63DE7-83B0-41AD-B854-78CBA5E23A6A}"/>
    <cellStyle name="Millares 6 2 6 2 2 3 4" xfId="23978" xr:uid="{0150BA76-1D0E-4A7A-895E-CAA4C79DC7CE}"/>
    <cellStyle name="Millares 6 2 6 2 2 3 5" xfId="45481" xr:uid="{6BF5898E-2889-4C04-8A16-B3167F94A051}"/>
    <cellStyle name="Millares 6 2 6 2 2 3 6" xfId="52085" xr:uid="{F46CE7D5-3908-4890-84D3-D2A5C1E35254}"/>
    <cellStyle name="Millares 6 2 6 2 2 4" xfId="2989" xr:uid="{89651D1B-5FE1-474F-82C7-5E98BAF7CCC2}"/>
    <cellStyle name="Millares 6 2 6 2 2 4 2" xfId="11255" xr:uid="{AA318CE5-93D5-4CF0-8F0E-301053F716A1}"/>
    <cellStyle name="Millares 6 2 6 2 2 4 2 2" xfId="32758" xr:uid="{181B52F0-B1FC-4995-BCCA-793E4E5C0407}"/>
    <cellStyle name="Millares 6 2 6 2 2 4 3" xfId="17890" xr:uid="{A32A556F-6938-4922-83FA-2E956DCBAAB2}"/>
    <cellStyle name="Millares 6 2 6 2 2 4 3 2" xfId="39393" xr:uid="{38C95D73-8770-4BD1-9A7C-C878F8470B62}"/>
    <cellStyle name="Millares 6 2 6 2 2 4 4" xfId="24495" xr:uid="{5E65980D-47EA-4B48-B47F-50AA9537FD6E}"/>
    <cellStyle name="Millares 6 2 6 2 2 4 5" xfId="45998" xr:uid="{9E67F04D-0499-4C4C-983A-B4ABB0FDD5FA}"/>
    <cellStyle name="Millares 6 2 6 2 2 4 6" xfId="52602" xr:uid="{AC423285-002E-4B46-9986-588EB972D59F}"/>
    <cellStyle name="Millares 6 2 6 2 2 5" xfId="3668" xr:uid="{AEE8BC67-B486-400F-A019-8CE9CBF11EB7}"/>
    <cellStyle name="Millares 6 2 6 2 2 5 2" xfId="11934" xr:uid="{C39966B4-7EC5-4B1A-8C87-DF1B554961D0}"/>
    <cellStyle name="Millares 6 2 6 2 2 5 2 2" xfId="33437" xr:uid="{B7CDCD96-9A88-4204-9433-C15B09CB3582}"/>
    <cellStyle name="Millares 6 2 6 2 2 5 3" xfId="18569" xr:uid="{0C0E676A-0018-46A4-8793-30524A4BB4A7}"/>
    <cellStyle name="Millares 6 2 6 2 2 5 3 2" xfId="40072" xr:uid="{D0B8E83E-B196-4B42-9D0E-13E73444EB02}"/>
    <cellStyle name="Millares 6 2 6 2 2 5 4" xfId="25174" xr:uid="{F2571FF1-61AA-4985-B401-02095B9840CD}"/>
    <cellStyle name="Millares 6 2 6 2 2 5 5" xfId="46677" xr:uid="{C2DF0D20-BC79-4CC1-A7E4-7B3866AEC0F1}"/>
    <cellStyle name="Millares 6 2 6 2 2 5 6" xfId="53281" xr:uid="{FBE72242-8801-4DDB-961D-1239B58036EB}"/>
    <cellStyle name="Millares 6 2 6 2 2 6" xfId="5133" xr:uid="{C58C01FF-E418-4D71-98BD-A1BCF5D7A30D}"/>
    <cellStyle name="Millares 6 2 6 2 2 6 2" xfId="13399" xr:uid="{048EEC49-6401-4F97-BBAD-91537C867418}"/>
    <cellStyle name="Millares 6 2 6 2 2 6 2 2" xfId="34902" xr:uid="{064EF3C0-3CE6-4266-9AFC-D6F6817EA81D}"/>
    <cellStyle name="Millares 6 2 6 2 2 6 3" xfId="20034" xr:uid="{B63D373B-188A-4AE2-BFD4-22FCAE5D1E10}"/>
    <cellStyle name="Millares 6 2 6 2 2 6 3 2" xfId="41537" xr:uid="{C359D9EB-96EF-4761-A175-9D0DDAD327A1}"/>
    <cellStyle name="Millares 6 2 6 2 2 6 4" xfId="26639" xr:uid="{CAEC3977-BBB3-4096-AE63-CB0743867626}"/>
    <cellStyle name="Millares 6 2 6 2 2 6 5" xfId="48142" xr:uid="{516F8502-1D97-4443-B111-B260F21E8E08}"/>
    <cellStyle name="Millares 6 2 6 2 2 6 6" xfId="54746" xr:uid="{4AF77FB7-2E05-4936-B187-867EAF0C8CA5}"/>
    <cellStyle name="Millares 6 2 6 2 2 7" xfId="5807" xr:uid="{127AED88-243B-4809-ABB4-991D679CD823}"/>
    <cellStyle name="Millares 6 2 6 2 2 7 2" xfId="14073" xr:uid="{B017F319-B0B5-44DD-8B69-B44A1F4071BD}"/>
    <cellStyle name="Millares 6 2 6 2 2 7 2 2" xfId="35576" xr:uid="{7726285B-A085-4EE0-970D-8782F8E472F7}"/>
    <cellStyle name="Millares 6 2 6 2 2 7 3" xfId="20708" xr:uid="{64B02C7B-DA76-418F-8526-68D2EB01979D}"/>
    <cellStyle name="Millares 6 2 6 2 2 7 3 2" xfId="42211" xr:uid="{B98FFD05-C13F-4A5B-9F3D-88017153D1FA}"/>
    <cellStyle name="Millares 6 2 6 2 2 7 4" xfId="27313" xr:uid="{E0200656-DB20-4E92-857C-E9752F2CC7E9}"/>
    <cellStyle name="Millares 6 2 6 2 2 7 5" xfId="48816" xr:uid="{1E9B733E-13D7-444D-A315-C675C1795C92}"/>
    <cellStyle name="Millares 6 2 6 2 2 7 6" xfId="55420" xr:uid="{1AA3ED07-E0F9-43E8-891E-C25C5FF6753E}"/>
    <cellStyle name="Millares 6 2 6 2 2 8" xfId="7448" xr:uid="{44933B88-39D6-4B31-A955-83387B53A423}"/>
    <cellStyle name="Millares 6 2 6 2 2 8 2" xfId="28951" xr:uid="{AC6162FA-507B-41B9-AE6E-2B50CB7A3833}"/>
    <cellStyle name="Millares 6 2 6 2 2 9" xfId="9105" xr:uid="{3BD81F3D-4E03-4111-BCA4-50E0D82ADFC5}"/>
    <cellStyle name="Millares 6 2 6 2 2 9 2" xfId="30608" xr:uid="{56A576F3-F7DA-405F-8A08-B48FBE777DA3}"/>
    <cellStyle name="Millares 6 2 6 2 3" xfId="1109" xr:uid="{EAA4557E-C3AD-4C99-AFE1-EEA24455673C}"/>
    <cellStyle name="Millares 6 2 6 2 3 2" xfId="3938" xr:uid="{F1641905-DE69-4D39-AFA6-6449B434C7EE}"/>
    <cellStyle name="Millares 6 2 6 2 3 2 2" xfId="12204" xr:uid="{6012A283-901A-43BA-AAF2-34248E6E4C5D}"/>
    <cellStyle name="Millares 6 2 6 2 3 2 2 2" xfId="33707" xr:uid="{C6BD3D9D-1A95-48D3-A51B-FD5996C6B7CF}"/>
    <cellStyle name="Millares 6 2 6 2 3 2 3" xfId="18839" xr:uid="{85ADAB81-1540-4CAA-B649-6027F7E0EB1A}"/>
    <cellStyle name="Millares 6 2 6 2 3 2 3 2" xfId="40342" xr:uid="{AF83FE24-BA05-4BF1-8E95-234A2E3301F8}"/>
    <cellStyle name="Millares 6 2 6 2 3 2 4" xfId="25444" xr:uid="{7FA4A475-4AB9-4CC8-AA48-6843AF9EF8A5}"/>
    <cellStyle name="Millares 6 2 6 2 3 2 5" xfId="46947" xr:uid="{5EA0AEB5-E320-40A5-801F-0931969F8BE8}"/>
    <cellStyle name="Millares 6 2 6 2 3 2 6" xfId="53551" xr:uid="{ABE4E0FE-87EE-4398-AC88-5F60424417AC}"/>
    <cellStyle name="Millares 6 2 6 2 3 3" xfId="6077" xr:uid="{900D2B70-8ACA-4FE9-9CA6-81371BC5251F}"/>
    <cellStyle name="Millares 6 2 6 2 3 3 2" xfId="14343" xr:uid="{2222BD52-0F05-4E87-B115-59BB952EC0B8}"/>
    <cellStyle name="Millares 6 2 6 2 3 3 2 2" xfId="35846" xr:uid="{009269F9-B2A5-4075-9B8F-5BC99AE307F1}"/>
    <cellStyle name="Millares 6 2 6 2 3 3 3" xfId="20978" xr:uid="{74258EC8-598A-436B-997D-77F07C19831F}"/>
    <cellStyle name="Millares 6 2 6 2 3 3 3 2" xfId="42481" xr:uid="{F4469AA1-ACC7-42AF-A633-95B4F37CF674}"/>
    <cellStyle name="Millares 6 2 6 2 3 3 4" xfId="27583" xr:uid="{3D3225A3-8EF7-4E6E-AF15-26402CAF50CD}"/>
    <cellStyle name="Millares 6 2 6 2 3 3 5" xfId="49086" xr:uid="{C87A5C49-C867-4404-9A3F-C6F0A39ADA94}"/>
    <cellStyle name="Millares 6 2 6 2 3 3 6" xfId="55690" xr:uid="{14E43A25-D357-4B34-8A7B-B181E68CDB1B}"/>
    <cellStyle name="Millares 6 2 6 2 3 4" xfId="7718" xr:uid="{C5055378-B31D-4610-83F7-50F9247BCBE9}"/>
    <cellStyle name="Millares 6 2 6 2 3 4 2" xfId="29221" xr:uid="{BB13807C-08AC-4668-A646-AEACA1FE57D1}"/>
    <cellStyle name="Millares 6 2 6 2 3 5" xfId="9375" xr:uid="{D89F6FD5-EA80-46AE-B371-38B125E21745}"/>
    <cellStyle name="Millares 6 2 6 2 3 5 2" xfId="30878" xr:uid="{0DC9F39F-4D3B-47FA-85C4-E3DEEB5CA54F}"/>
    <cellStyle name="Millares 6 2 6 2 3 6" xfId="16010" xr:uid="{7AA57245-6695-4D25-BB24-FD7C2A36CBD5}"/>
    <cellStyle name="Millares 6 2 6 2 3 6 2" xfId="37513" xr:uid="{6075F245-5B6A-4B85-A3CD-B7800C23DFAA}"/>
    <cellStyle name="Millares 6 2 6 2 3 7" xfId="22615" xr:uid="{F417C726-9119-4B48-870A-880E5D6DACFD}"/>
    <cellStyle name="Millares 6 2 6 2 3 8" xfId="44118" xr:uid="{BC52218B-7305-4D28-8414-E6611B3685EE}"/>
    <cellStyle name="Millares 6 2 6 2 3 9" xfId="50722" xr:uid="{30DF6D97-9127-4E06-BDB3-145DFB0EEC7D}"/>
    <cellStyle name="Millares 6 2 6 2 4" xfId="1505" xr:uid="{78FA48A3-28A0-4CF0-B96D-E52F14EC3D6D}"/>
    <cellStyle name="Millares 6 2 6 2 4 2" xfId="4334" xr:uid="{E52AD01E-CBA0-4176-B7ED-61909E3FBC87}"/>
    <cellStyle name="Millares 6 2 6 2 4 2 2" xfId="12600" xr:uid="{8FD05FB8-EC3F-46F5-A620-893873EC34E6}"/>
    <cellStyle name="Millares 6 2 6 2 4 2 2 2" xfId="34103" xr:uid="{4F48FE0C-EAFF-4827-9FAD-D8E6DA6D72C5}"/>
    <cellStyle name="Millares 6 2 6 2 4 2 3" xfId="19235" xr:uid="{03FC2F75-E075-40DE-9D21-D828A298F771}"/>
    <cellStyle name="Millares 6 2 6 2 4 2 3 2" xfId="40738" xr:uid="{097679F9-63A9-440B-933D-04916728CF45}"/>
    <cellStyle name="Millares 6 2 6 2 4 2 4" xfId="25840" xr:uid="{3D503451-160F-4811-AECF-3333C2761337}"/>
    <cellStyle name="Millares 6 2 6 2 4 2 5" xfId="47343" xr:uid="{AEA574D7-C012-4FEB-8605-0D8A9D8175CC}"/>
    <cellStyle name="Millares 6 2 6 2 4 2 6" xfId="53947" xr:uid="{FC391F87-F585-4449-B9BA-90D698C06716}"/>
    <cellStyle name="Millares 6 2 6 2 4 3" xfId="6473" xr:uid="{A576DC7D-2145-432C-9F21-A7B004259136}"/>
    <cellStyle name="Millares 6 2 6 2 4 3 2" xfId="14739" xr:uid="{9CC036A2-8A5C-44B5-B559-958F6FB6F25A}"/>
    <cellStyle name="Millares 6 2 6 2 4 3 2 2" xfId="36242" xr:uid="{44BAA191-A0D2-4240-B3F3-EA7E7806D099}"/>
    <cellStyle name="Millares 6 2 6 2 4 3 3" xfId="21374" xr:uid="{14112C4F-9FC6-480D-BE1B-819BC04E84AE}"/>
    <cellStyle name="Millares 6 2 6 2 4 3 3 2" xfId="42877" xr:uid="{FF631576-C1A1-463A-9587-A906578F0A92}"/>
    <cellStyle name="Millares 6 2 6 2 4 3 4" xfId="27979" xr:uid="{A0C30C6E-8119-45E0-9C30-A747BF9A3F37}"/>
    <cellStyle name="Millares 6 2 6 2 4 3 5" xfId="49482" xr:uid="{828769A1-CE8D-4D9C-9400-3653D4D8A3E5}"/>
    <cellStyle name="Millares 6 2 6 2 4 3 6" xfId="56086" xr:uid="{5B26C23D-0D50-4DC5-A6C8-7FFD0179DD72}"/>
    <cellStyle name="Millares 6 2 6 2 4 4" xfId="8114" xr:uid="{36BF165C-8B53-41BC-891D-AC64F169A8A6}"/>
    <cellStyle name="Millares 6 2 6 2 4 4 2" xfId="29617" xr:uid="{559A76D9-623D-4B79-8B4A-57D895AC2156}"/>
    <cellStyle name="Millares 6 2 6 2 4 5" xfId="9771" xr:uid="{AF1DD1FD-427D-49CC-B658-7C9AC9B71260}"/>
    <cellStyle name="Millares 6 2 6 2 4 5 2" xfId="31274" xr:uid="{9C70D245-7F0D-42BA-8C8B-47CD8512E8D0}"/>
    <cellStyle name="Millares 6 2 6 2 4 6" xfId="16406" xr:uid="{4AEA3A78-630E-41AA-B6EE-38CAAD2DD22C}"/>
    <cellStyle name="Millares 6 2 6 2 4 6 2" xfId="37909" xr:uid="{54F4C087-7020-4156-9BE0-9EF7A88BFD15}"/>
    <cellStyle name="Millares 6 2 6 2 4 7" xfId="23011" xr:uid="{106FE918-ACC9-4258-AC64-D2BFA4F96469}"/>
    <cellStyle name="Millares 6 2 6 2 4 8" xfId="44514" xr:uid="{465B31D3-5857-4B45-A490-40743D612CA0}"/>
    <cellStyle name="Millares 6 2 6 2 4 9" xfId="51118" xr:uid="{A7B6DC6D-87D6-44D8-9FD0-2FFECB4E12CB}"/>
    <cellStyle name="Millares 6 2 6 2 5" xfId="2192" xr:uid="{77F3774B-52E3-492D-BC21-AC7EB08D713D}"/>
    <cellStyle name="Millares 6 2 6 2 5 2" xfId="10458" xr:uid="{F6A60816-93F2-47FF-A061-04525882F72A}"/>
    <cellStyle name="Millares 6 2 6 2 5 2 2" xfId="31961" xr:uid="{0E48FB10-4A03-4BCC-9C95-CCCBC6BC242B}"/>
    <cellStyle name="Millares 6 2 6 2 5 3" xfId="17093" xr:uid="{9DF12E80-208A-44FC-BCE5-169ED348C0BE}"/>
    <cellStyle name="Millares 6 2 6 2 5 3 2" xfId="38596" xr:uid="{C2362373-71EB-401E-9D9C-2AFF9F60507A}"/>
    <cellStyle name="Millares 6 2 6 2 5 4" xfId="23698" xr:uid="{48FC3958-47ED-4CC9-994E-45FB7FF2E161}"/>
    <cellStyle name="Millares 6 2 6 2 5 5" xfId="45201" xr:uid="{509E65E7-312D-4F03-B095-63C229A0920C}"/>
    <cellStyle name="Millares 6 2 6 2 5 6" xfId="51805" xr:uid="{F1169BE3-D81A-475D-9B0A-3CDA01AEAD2C}"/>
    <cellStyle name="Millares 6 2 6 2 6" xfId="2738" xr:uid="{38AD9199-D108-4D9C-A9E5-940CD723E62B}"/>
    <cellStyle name="Millares 6 2 6 2 6 2" xfId="11004" xr:uid="{55EA3D71-DB60-4E67-AE33-1E1842CA5CAD}"/>
    <cellStyle name="Millares 6 2 6 2 6 2 2" xfId="32507" xr:uid="{36617995-D9A9-4B6B-81ED-E6F2131E9F4C}"/>
    <cellStyle name="Millares 6 2 6 2 6 3" xfId="17639" xr:uid="{76A6B8DE-0D8A-4328-AE10-D48D557678BA}"/>
    <cellStyle name="Millares 6 2 6 2 6 3 2" xfId="39142" xr:uid="{66E7C777-D78D-4192-B8C7-832D41BDCE16}"/>
    <cellStyle name="Millares 6 2 6 2 6 4" xfId="24244" xr:uid="{7BC791FD-ABE5-4FBA-A214-DCFD958806F5}"/>
    <cellStyle name="Millares 6 2 6 2 6 5" xfId="45747" xr:uid="{1AEDCF64-DBEE-4408-BB79-BB418BB48CD0}"/>
    <cellStyle name="Millares 6 2 6 2 6 6" xfId="52351" xr:uid="{814E04A3-030F-4DE4-B27C-9047F852DA4C}"/>
    <cellStyle name="Millares 6 2 6 2 7" xfId="3388" xr:uid="{42B5331F-E9C7-4F30-B5C8-6B199ADAE912}"/>
    <cellStyle name="Millares 6 2 6 2 7 2" xfId="11654" xr:uid="{E7451C59-FC3F-4720-B87E-C184922FCF98}"/>
    <cellStyle name="Millares 6 2 6 2 7 2 2" xfId="33157" xr:uid="{E65B956A-2793-43A5-9CD3-8544ACAFC0B3}"/>
    <cellStyle name="Millares 6 2 6 2 7 3" xfId="18289" xr:uid="{86E711B6-0658-4664-86DE-177231B99530}"/>
    <cellStyle name="Millares 6 2 6 2 7 3 2" xfId="39792" xr:uid="{7A927057-BF92-4687-A8A8-4D8412D1E8A4}"/>
    <cellStyle name="Millares 6 2 6 2 7 4" xfId="24894" xr:uid="{455FFAD2-4282-40CA-8E52-BDE51210403F}"/>
    <cellStyle name="Millares 6 2 6 2 7 5" xfId="46397" xr:uid="{3D9F840A-38B2-4D3A-A6DC-FD31EEFA8095}"/>
    <cellStyle name="Millares 6 2 6 2 7 6" xfId="53001" xr:uid="{48302D1D-217E-4321-84E9-F86675013C8F}"/>
    <cellStyle name="Millares 6 2 6 2 8" xfId="4882" xr:uid="{913722DB-4080-4237-AA52-0E2AB26189A5}"/>
    <cellStyle name="Millares 6 2 6 2 8 2" xfId="13148" xr:uid="{086AA7D3-3EEA-4A3A-85FC-41CC04A25718}"/>
    <cellStyle name="Millares 6 2 6 2 8 2 2" xfId="34651" xr:uid="{813FAD8D-983E-48F5-AB87-A65DF0A82D7C}"/>
    <cellStyle name="Millares 6 2 6 2 8 3" xfId="19783" xr:uid="{DEC40BDC-3045-402E-BF83-D92DEF89ECB5}"/>
    <cellStyle name="Millares 6 2 6 2 8 3 2" xfId="41286" xr:uid="{2B94564A-3F2B-46C7-B9C8-EF631F15EF94}"/>
    <cellStyle name="Millares 6 2 6 2 8 4" xfId="26388" xr:uid="{AB11542A-6A12-4D92-A707-46810E92792D}"/>
    <cellStyle name="Millares 6 2 6 2 8 5" xfId="47891" xr:uid="{CA4152A3-6AAF-4C98-B44E-244FE86FD847}"/>
    <cellStyle name="Millares 6 2 6 2 8 6" xfId="54495" xr:uid="{8295D322-A071-4DAF-8CE9-24B60B05AE1F}"/>
    <cellStyle name="Millares 6 2 6 2 9" xfId="5527" xr:uid="{E22D649C-423A-40C7-86A8-57D5FB5FA888}"/>
    <cellStyle name="Millares 6 2 6 2 9 2" xfId="13793" xr:uid="{7CEAFF90-C590-4F3E-A4B9-D87791B72BAD}"/>
    <cellStyle name="Millares 6 2 6 2 9 2 2" xfId="35296" xr:uid="{BD030D6B-4D0D-4886-971C-6AA4907FDC7F}"/>
    <cellStyle name="Millares 6 2 6 2 9 3" xfId="20428" xr:uid="{EDC676F4-1CF1-483A-8BB0-64B7D1628002}"/>
    <cellStyle name="Millares 6 2 6 2 9 3 2" xfId="41931" xr:uid="{194A248A-6DAB-44A7-88F1-DE738D13D2C9}"/>
    <cellStyle name="Millares 6 2 6 2 9 4" xfId="27033" xr:uid="{8264C3A9-38CD-4A7F-84C3-4348069EBAC9}"/>
    <cellStyle name="Millares 6 2 6 2 9 5" xfId="48536" xr:uid="{E61EADDB-14B8-4FE6-870F-24B6CD19F3A1}"/>
    <cellStyle name="Millares 6 2 6 2 9 6" xfId="55140" xr:uid="{0BC83930-D40C-45E6-9DA4-8421E22A3883}"/>
    <cellStyle name="Millares 6 2 6 3" xfId="428" xr:uid="{45EB741A-8660-4167-9D53-3AC9B5CD8DC2}"/>
    <cellStyle name="Millares 6 2 6 3 10" xfId="15331" xr:uid="{6DE2A4F9-39AD-439E-B2F1-AA0B1BE2A5EF}"/>
    <cellStyle name="Millares 6 2 6 3 10 2" xfId="36834" xr:uid="{D874E342-93CA-4FCD-9E71-146E4290B8A4}"/>
    <cellStyle name="Millares 6 2 6 3 11" xfId="21936" xr:uid="{34128CD2-8E54-4122-9054-2F4CC4984C14}"/>
    <cellStyle name="Millares 6 2 6 3 12" xfId="43439" xr:uid="{B05579E1-F977-4B7E-9821-4D960C4AD917}"/>
    <cellStyle name="Millares 6 2 6 3 13" xfId="50043" xr:uid="{FC198E05-1A1D-4DD1-946B-6C13517AC9B5}"/>
    <cellStyle name="Millares 6 2 6 3 2" xfId="1376" xr:uid="{AE0D4A4B-9035-4D0D-9C21-F2084DFEF95D}"/>
    <cellStyle name="Millares 6 2 6 3 2 2" xfId="4205" xr:uid="{53334BF5-B18C-4DB0-B942-609EC7C4C282}"/>
    <cellStyle name="Millares 6 2 6 3 2 2 2" xfId="12471" xr:uid="{67C04893-C141-49E2-857A-18B04F51CCCE}"/>
    <cellStyle name="Millares 6 2 6 3 2 2 2 2" xfId="33974" xr:uid="{ACD7953D-B81C-43D3-9EF1-111BECE00BA8}"/>
    <cellStyle name="Millares 6 2 6 3 2 2 3" xfId="19106" xr:uid="{AA7C43F3-4402-4271-8A02-DCF27BAD7F4E}"/>
    <cellStyle name="Millares 6 2 6 3 2 2 3 2" xfId="40609" xr:uid="{7E7305C9-3A8F-4DD2-9B24-2F7608B346CF}"/>
    <cellStyle name="Millares 6 2 6 3 2 2 4" xfId="25711" xr:uid="{85483FBD-AD24-4D45-8988-DDC0EAC2B420}"/>
    <cellStyle name="Millares 6 2 6 3 2 2 5" xfId="47214" xr:uid="{E00390D8-19E3-4392-B6BB-F278A58ACCB6}"/>
    <cellStyle name="Millares 6 2 6 3 2 2 6" xfId="53818" xr:uid="{BFCDB4C9-509D-4E32-A860-F96D1C18793F}"/>
    <cellStyle name="Millares 6 2 6 3 2 3" xfId="6344" xr:uid="{7F183D54-A45D-48E3-B77F-2401D00A47F8}"/>
    <cellStyle name="Millares 6 2 6 3 2 3 2" xfId="14610" xr:uid="{9C210EB4-7519-4BBC-A535-4227DD6CD8AD}"/>
    <cellStyle name="Millares 6 2 6 3 2 3 2 2" xfId="36113" xr:uid="{F206A4B0-5B92-4FC2-9CA0-1950BE5F6C1A}"/>
    <cellStyle name="Millares 6 2 6 3 2 3 3" xfId="21245" xr:uid="{08FD7BA7-02E1-46E2-A922-08298C7468DB}"/>
    <cellStyle name="Millares 6 2 6 3 2 3 3 2" xfId="42748" xr:uid="{271B47EC-FB13-4EA8-B51C-1DE8E610F2D9}"/>
    <cellStyle name="Millares 6 2 6 3 2 3 4" xfId="27850" xr:uid="{53074B08-6DCD-49C2-B1CE-B4CA5047F29B}"/>
    <cellStyle name="Millares 6 2 6 3 2 3 5" xfId="49353" xr:uid="{0CAC041C-204B-4CAA-9E5B-1FEA0CE92114}"/>
    <cellStyle name="Millares 6 2 6 3 2 3 6" xfId="55957" xr:uid="{9084E8EA-DE74-469B-BEC3-347BF7AD3880}"/>
    <cellStyle name="Millares 6 2 6 3 2 4" xfId="7985" xr:uid="{7CE42C7E-0AE0-4E8A-8A59-7A8C79BDCD78}"/>
    <cellStyle name="Millares 6 2 6 3 2 4 2" xfId="29488" xr:uid="{3F12A2F8-FD54-4716-9ED6-86D470E93676}"/>
    <cellStyle name="Millares 6 2 6 3 2 5" xfId="9642" xr:uid="{F3A9BB4B-1AFC-4FAD-85B1-2BD0DA0D08F7}"/>
    <cellStyle name="Millares 6 2 6 3 2 5 2" xfId="31145" xr:uid="{1DE09BE4-2FC5-47EC-A80F-1147724D37D1}"/>
    <cellStyle name="Millares 6 2 6 3 2 6" xfId="16277" xr:uid="{F942DA61-F45B-43B2-9B28-4ADFD1741659}"/>
    <cellStyle name="Millares 6 2 6 3 2 6 2" xfId="37780" xr:uid="{0D22069C-C3C6-4EFE-B236-47CD316EE60C}"/>
    <cellStyle name="Millares 6 2 6 3 2 7" xfId="22882" xr:uid="{28EDFEB8-5CFF-489C-97BB-0860ADFD5CCE}"/>
    <cellStyle name="Millares 6 2 6 3 2 8" xfId="44385" xr:uid="{C7C03324-6FA8-4333-B188-934943D498B1}"/>
    <cellStyle name="Millares 6 2 6 3 2 9" xfId="50989" xr:uid="{421FE908-0EBE-4EE5-907D-92A127D5C60D}"/>
    <cellStyle name="Millares 6 2 6 3 3" xfId="2063" xr:uid="{9D4C6EA6-24BD-4D89-A608-BBAC84AAC18B}"/>
    <cellStyle name="Millares 6 2 6 3 3 2" xfId="10329" xr:uid="{63EC2C29-406E-48BA-8287-094ACF427770}"/>
    <cellStyle name="Millares 6 2 6 3 3 2 2" xfId="31832" xr:uid="{81584F14-4AA9-46BC-8C14-01E31394D5F5}"/>
    <cellStyle name="Millares 6 2 6 3 3 3" xfId="16964" xr:uid="{7663C4B0-0E5B-4E40-B2E0-A7431A1BBA61}"/>
    <cellStyle name="Millares 6 2 6 3 3 3 2" xfId="38467" xr:uid="{FE517B30-9DB8-41DD-9459-873CB84CF30A}"/>
    <cellStyle name="Millares 6 2 6 3 3 4" xfId="23569" xr:uid="{5F1F5121-C770-405F-B48A-417EDB53EF9C}"/>
    <cellStyle name="Millares 6 2 6 3 3 5" xfId="45072" xr:uid="{1BAF9330-B063-4E45-BDD4-5A041B40CFDA}"/>
    <cellStyle name="Millares 6 2 6 3 3 6" xfId="51676" xr:uid="{55C5E1F3-9461-4322-8DE6-E8E0A42878AB}"/>
    <cellStyle name="Millares 6 2 6 3 4" xfId="2862" xr:uid="{E4D7AED4-5293-47F1-88E5-1D4FC4639ABE}"/>
    <cellStyle name="Millares 6 2 6 3 4 2" xfId="11128" xr:uid="{6824EC9D-1AE1-4F9A-98FE-1B8CCDD5CBAD}"/>
    <cellStyle name="Millares 6 2 6 3 4 2 2" xfId="32631" xr:uid="{11A5624A-2AB7-45AE-BE57-0759673522D4}"/>
    <cellStyle name="Millares 6 2 6 3 4 3" xfId="17763" xr:uid="{091F7588-432F-424D-A541-EE3B7BC6D1FF}"/>
    <cellStyle name="Millares 6 2 6 3 4 3 2" xfId="39266" xr:uid="{C032E20B-81C5-42D5-A002-4024FED252E4}"/>
    <cellStyle name="Millares 6 2 6 3 4 4" xfId="24368" xr:uid="{81BD82CA-0D85-4BD8-BCFF-86D0A977DE70}"/>
    <cellStyle name="Millares 6 2 6 3 4 5" xfId="45871" xr:uid="{FA73CB4D-F8BE-4858-95D4-0E80F6585130}"/>
    <cellStyle name="Millares 6 2 6 3 4 6" xfId="52475" xr:uid="{51FDA2D5-A8A1-4BA2-B9E5-480215D651FC}"/>
    <cellStyle name="Millares 6 2 6 3 5" xfId="3259" xr:uid="{205268F4-2A2D-46B3-8A72-6C5FCC25A32B}"/>
    <cellStyle name="Millares 6 2 6 3 5 2" xfId="11525" xr:uid="{5E1272F3-51F3-418C-B18B-CEC162A70A7A}"/>
    <cellStyle name="Millares 6 2 6 3 5 2 2" xfId="33028" xr:uid="{C3D472A5-2F5C-457E-8FB3-CF2134D3D407}"/>
    <cellStyle name="Millares 6 2 6 3 5 3" xfId="18160" xr:uid="{BC25A83F-A23F-4CC3-B3F8-EEEA491AAE2A}"/>
    <cellStyle name="Millares 6 2 6 3 5 3 2" xfId="39663" xr:uid="{94573C5E-89A9-4D38-BEA2-72D551A43447}"/>
    <cellStyle name="Millares 6 2 6 3 5 4" xfId="24765" xr:uid="{7DBF0918-45F9-4599-BC3A-DA68DFB826BA}"/>
    <cellStyle name="Millares 6 2 6 3 5 5" xfId="46268" xr:uid="{B454F320-82CA-4246-ADFD-ABCD40BBF616}"/>
    <cellStyle name="Millares 6 2 6 3 5 6" xfId="52872" xr:uid="{AC2353E0-0E94-4B20-9805-582C46132EC7}"/>
    <cellStyle name="Millares 6 2 6 3 6" xfId="5006" xr:uid="{26643CA1-1E03-4783-A8DD-5C3870473554}"/>
    <cellStyle name="Millares 6 2 6 3 6 2" xfId="13272" xr:uid="{FA0F43FD-FF99-455D-B61E-1F55098FD899}"/>
    <cellStyle name="Millares 6 2 6 3 6 2 2" xfId="34775" xr:uid="{BE2500C2-0E55-41E5-AE6A-FF21EC6A692F}"/>
    <cellStyle name="Millares 6 2 6 3 6 3" xfId="19907" xr:uid="{0431B92F-4D78-4FCB-BE90-42198BFA752E}"/>
    <cellStyle name="Millares 6 2 6 3 6 3 2" xfId="41410" xr:uid="{CC0D7E07-9946-42DC-B605-03E54B6D0481}"/>
    <cellStyle name="Millares 6 2 6 3 6 4" xfId="26512" xr:uid="{C62C5B53-7D5C-4667-8CC7-60DEBF220BFE}"/>
    <cellStyle name="Millares 6 2 6 3 6 5" xfId="48015" xr:uid="{BC51AE3D-895B-4A16-9402-8BA7831D12C6}"/>
    <cellStyle name="Millares 6 2 6 3 6 6" xfId="54619" xr:uid="{ACA82C20-47F0-4386-AEB5-5DB68AFC52E9}"/>
    <cellStyle name="Millares 6 2 6 3 7" xfId="5398" xr:uid="{83CDBEB9-C5ED-404B-8106-9A2233E9ED10}"/>
    <cellStyle name="Millares 6 2 6 3 7 2" xfId="13664" xr:uid="{934B47E6-7222-4392-A9B6-C58BB2C2BCD3}"/>
    <cellStyle name="Millares 6 2 6 3 7 2 2" xfId="35167" xr:uid="{FCD7D6EE-9D0D-4199-9851-F80A5EB31C7F}"/>
    <cellStyle name="Millares 6 2 6 3 7 3" xfId="20299" xr:uid="{23B4F08C-F97B-44C8-B017-643B7B47B7A2}"/>
    <cellStyle name="Millares 6 2 6 3 7 3 2" xfId="41802" xr:uid="{7F152C8D-F635-42A5-AB2D-7129653F5061}"/>
    <cellStyle name="Millares 6 2 6 3 7 4" xfId="26904" xr:uid="{26282752-30B3-499E-804C-2381F9DEA40B}"/>
    <cellStyle name="Millares 6 2 6 3 7 5" xfId="48407" xr:uid="{8FFD4475-EE93-4846-AAA1-96E9B4298BBD}"/>
    <cellStyle name="Millares 6 2 6 3 7 6" xfId="55011" xr:uid="{2D5893B5-8EF7-45B0-9CDB-255A6FE0536D}"/>
    <cellStyle name="Millares 6 2 6 3 8" xfId="7039" xr:uid="{A483F2CE-6266-4C5C-BE21-79444E7F1595}"/>
    <cellStyle name="Millares 6 2 6 3 8 2" xfId="28542" xr:uid="{BDF64E04-0EEA-4A3A-A1A3-0D40B24B297E}"/>
    <cellStyle name="Millares 6 2 6 3 9" xfId="8695" xr:uid="{A62D49D6-DF70-4273-99C0-27997A40DCAE}"/>
    <cellStyle name="Millares 6 2 6 3 9 2" xfId="30198" xr:uid="{C3CADD6A-A905-46DD-8B67-17EB1381138A}"/>
    <cellStyle name="Millares 6 2 6 4" xfId="712" xr:uid="{CF6A19B8-16F5-446C-8FFF-7CA49CE7404E}"/>
    <cellStyle name="Millares 6 2 6 4 10" xfId="43721" xr:uid="{20270FD0-C378-4DF5-B107-C2D0151D80AA}"/>
    <cellStyle name="Millares 6 2 6 4 11" xfId="50325" xr:uid="{09211B0F-D7FE-452C-8170-A5B5350DBD1E}"/>
    <cellStyle name="Millares 6 2 6 4 2" xfId="1658" xr:uid="{6643CF30-1D64-4325-A88E-C72495898C50}"/>
    <cellStyle name="Millares 6 2 6 4 2 2" xfId="4487" xr:uid="{12DFC7CA-98CB-4F69-BF25-432EB4A17CEE}"/>
    <cellStyle name="Millares 6 2 6 4 2 2 2" xfId="12753" xr:uid="{DE79974C-867B-4717-B5BF-EDA11A98186C}"/>
    <cellStyle name="Millares 6 2 6 4 2 2 2 2" xfId="34256" xr:uid="{05CD3055-CF78-4B7B-83F8-6BE2EC878F9E}"/>
    <cellStyle name="Millares 6 2 6 4 2 2 3" xfId="19388" xr:uid="{04C1D311-0ECA-4BDD-B7F9-9225FD215EBB}"/>
    <cellStyle name="Millares 6 2 6 4 2 2 3 2" xfId="40891" xr:uid="{A084A03C-6B3E-466E-8D42-791436627B7D}"/>
    <cellStyle name="Millares 6 2 6 4 2 2 4" xfId="25993" xr:uid="{A438F30E-F371-4304-9D23-FA570EAB5982}"/>
    <cellStyle name="Millares 6 2 6 4 2 2 5" xfId="47496" xr:uid="{5D1D18AF-1C9E-4EB0-9E54-04D41DF3D7A4}"/>
    <cellStyle name="Millares 6 2 6 4 2 2 6" xfId="54100" xr:uid="{FA31F208-ED1A-41FF-9E38-40B935FB1679}"/>
    <cellStyle name="Millares 6 2 6 4 2 3" xfId="6626" xr:uid="{E9BCB7EF-AB7B-41CA-B53A-09258F363BFD}"/>
    <cellStyle name="Millares 6 2 6 4 2 3 2" xfId="14892" xr:uid="{247DB784-A4CB-4CDD-A913-1C30952A688E}"/>
    <cellStyle name="Millares 6 2 6 4 2 3 2 2" xfId="36395" xr:uid="{2CBE8A2E-140E-4C77-8183-3E4DDBB0CA2C}"/>
    <cellStyle name="Millares 6 2 6 4 2 3 3" xfId="21527" xr:uid="{E8804BBF-67B1-424C-95D3-6380582FB613}"/>
    <cellStyle name="Millares 6 2 6 4 2 3 3 2" xfId="43030" xr:uid="{50F0C2C2-3CB5-447C-8440-CD45230D7774}"/>
    <cellStyle name="Millares 6 2 6 4 2 3 4" xfId="28132" xr:uid="{D5F455C8-A1F3-46B8-8BCC-59CD5ED02B90}"/>
    <cellStyle name="Millares 6 2 6 4 2 3 5" xfId="49635" xr:uid="{078C1BEA-7DE0-46E3-8B0A-5C7B818453BE}"/>
    <cellStyle name="Millares 6 2 6 4 2 3 6" xfId="56239" xr:uid="{EAF22839-3D3B-4A0D-9884-E79A3E70F6D8}"/>
    <cellStyle name="Millares 6 2 6 4 2 4" xfId="8267" xr:uid="{95F89F51-5469-4187-8EBC-762C0BDDFAF5}"/>
    <cellStyle name="Millares 6 2 6 4 2 4 2" xfId="29770" xr:uid="{C76190D6-D74D-437F-82E0-EAFE2DA2C836}"/>
    <cellStyle name="Millares 6 2 6 4 2 5" xfId="9924" xr:uid="{8B45B6E2-1816-4972-901A-05A240BCA5CA}"/>
    <cellStyle name="Millares 6 2 6 4 2 5 2" xfId="31427" xr:uid="{B14D06B8-1B49-401C-9B0F-93F140E9DE5E}"/>
    <cellStyle name="Millares 6 2 6 4 2 6" xfId="16559" xr:uid="{B55A074E-84DE-4A90-BA6B-E87B8CF56A0B}"/>
    <cellStyle name="Millares 6 2 6 4 2 6 2" xfId="38062" xr:uid="{93F0F9DA-BB20-4778-8DC2-0688E1179A98}"/>
    <cellStyle name="Millares 6 2 6 4 2 7" xfId="23164" xr:uid="{89AFADDB-5F02-4718-B324-B576AC240276}"/>
    <cellStyle name="Millares 6 2 6 4 2 8" xfId="44667" xr:uid="{E7AF6EEE-11D0-4294-A45F-80C5E06F522C}"/>
    <cellStyle name="Millares 6 2 6 4 2 9" xfId="51271" xr:uid="{D3C70800-BAC0-4267-A794-9B47F7F25CCA}"/>
    <cellStyle name="Millares 6 2 6 4 3" xfId="2345" xr:uid="{BD95A977-F02B-4E1D-903F-09DD9F582AB2}"/>
    <cellStyle name="Millares 6 2 6 4 3 2" xfId="10611" xr:uid="{3909DCE0-B1B2-49BC-A76A-7BFDAE290295}"/>
    <cellStyle name="Millares 6 2 6 4 3 2 2" xfId="32114" xr:uid="{F742CB86-0360-4BC7-8CE9-BAA1B53F19CC}"/>
    <cellStyle name="Millares 6 2 6 4 3 3" xfId="17246" xr:uid="{34080791-CD9E-4CE6-ABF3-7699ADA775D7}"/>
    <cellStyle name="Millares 6 2 6 4 3 3 2" xfId="38749" xr:uid="{D37BB899-4942-498C-9347-167C560BD653}"/>
    <cellStyle name="Millares 6 2 6 4 3 4" xfId="23851" xr:uid="{50AA43DF-932D-449F-B596-593B366494D7}"/>
    <cellStyle name="Millares 6 2 6 4 3 5" xfId="45354" xr:uid="{7BF05C34-A35D-4BC0-8536-CE12902701A0}"/>
    <cellStyle name="Millares 6 2 6 4 3 6" xfId="51958" xr:uid="{94D5EEB2-B613-4CE5-B083-2DC0C2030013}"/>
    <cellStyle name="Millares 6 2 6 4 4" xfId="3541" xr:uid="{71E51903-8BF8-419A-908C-5F38AE24666B}"/>
    <cellStyle name="Millares 6 2 6 4 4 2" xfId="11807" xr:uid="{2412D1B9-AAD3-47D8-8A9D-DE6A003B4FDD}"/>
    <cellStyle name="Millares 6 2 6 4 4 2 2" xfId="33310" xr:uid="{0D24373B-E750-43A7-B3A8-C550791FCEF4}"/>
    <cellStyle name="Millares 6 2 6 4 4 3" xfId="18442" xr:uid="{9BA4CEC8-0F54-4EE7-A94B-36369C038E21}"/>
    <cellStyle name="Millares 6 2 6 4 4 3 2" xfId="39945" xr:uid="{1C00679C-D3A5-4116-B03C-5D88FE5F6148}"/>
    <cellStyle name="Millares 6 2 6 4 4 4" xfId="25047" xr:uid="{D6F44407-FF91-4930-9EDE-FE7B3C098C3B}"/>
    <cellStyle name="Millares 6 2 6 4 4 5" xfId="46550" xr:uid="{66FE1531-3EF1-4E8E-AFEB-2A6876C8D68B}"/>
    <cellStyle name="Millares 6 2 6 4 4 6" xfId="53154" xr:uid="{4B6D374A-0BFF-4F00-990E-9FEE3AFC6BE9}"/>
    <cellStyle name="Millares 6 2 6 4 5" xfId="5680" xr:uid="{6ED58127-FB1F-4C38-8D9A-B259B7D9943C}"/>
    <cellStyle name="Millares 6 2 6 4 5 2" xfId="13946" xr:uid="{A471C669-F5F2-4BD1-9566-CC46893F300B}"/>
    <cellStyle name="Millares 6 2 6 4 5 2 2" xfId="35449" xr:uid="{267A5AA6-F206-4BDF-B272-2EC039E760A5}"/>
    <cellStyle name="Millares 6 2 6 4 5 3" xfId="20581" xr:uid="{86357595-184A-45EC-AC65-4220F1871DAC}"/>
    <cellStyle name="Millares 6 2 6 4 5 3 2" xfId="42084" xr:uid="{432DF0E4-CA9C-4467-8A67-8D83CF23ED37}"/>
    <cellStyle name="Millares 6 2 6 4 5 4" xfId="27186" xr:uid="{EE8C7013-0E7F-48F4-BEA7-ADC6B63040C5}"/>
    <cellStyle name="Millares 6 2 6 4 5 5" xfId="48689" xr:uid="{F58A6878-2605-49F6-86A9-23E2B7C6E091}"/>
    <cellStyle name="Millares 6 2 6 4 5 6" xfId="55293" xr:uid="{98C100B8-3872-46C0-ADD5-4D3DD2CBD074}"/>
    <cellStyle name="Millares 6 2 6 4 6" xfId="7321" xr:uid="{EF9958D4-97A9-45E0-8C37-1538DBCA1B30}"/>
    <cellStyle name="Millares 6 2 6 4 6 2" xfId="28824" xr:uid="{A59135C1-3200-4C1E-86EE-7E222E9E9BEA}"/>
    <cellStyle name="Millares 6 2 6 4 7" xfId="8978" xr:uid="{7AB76EB2-ACDF-4A81-B914-80CC7C9F7E54}"/>
    <cellStyle name="Millares 6 2 6 4 7 2" xfId="30481" xr:uid="{913CEB7D-843C-416B-BCEC-8CBEE3F0F3F7}"/>
    <cellStyle name="Millares 6 2 6 4 8" xfId="15613" xr:uid="{39FFDACA-02AB-4116-9963-C4D0CAAB12F6}"/>
    <cellStyle name="Millares 6 2 6 4 8 2" xfId="37116" xr:uid="{9E9C045C-E1BD-4EC3-B59B-0FD4BD0B68DA}"/>
    <cellStyle name="Millares 6 2 6 4 9" xfId="22218" xr:uid="{20177F0B-9B6C-4CA7-A5ED-05CC54CF050F}"/>
    <cellStyle name="Millares 6 2 6 5" xfId="981" xr:uid="{A300F6DA-D52C-485D-B143-332D37E0D1EA}"/>
    <cellStyle name="Millares 6 2 6 5 2" xfId="3810" xr:uid="{42CB3638-6771-417F-9132-359BE8ABE8A4}"/>
    <cellStyle name="Millares 6 2 6 5 2 2" xfId="12076" xr:uid="{11510DFA-E16B-4523-90FD-CEB1DA4CC7A7}"/>
    <cellStyle name="Millares 6 2 6 5 2 2 2" xfId="33579" xr:uid="{DBF61E71-31CE-4B00-9E86-85FFA202C2FC}"/>
    <cellStyle name="Millares 6 2 6 5 2 3" xfId="18711" xr:uid="{85468285-999E-4554-B9A4-5EDA99CA7C27}"/>
    <cellStyle name="Millares 6 2 6 5 2 3 2" xfId="40214" xr:uid="{5CCE36E4-6243-489B-8E58-08F968710B11}"/>
    <cellStyle name="Millares 6 2 6 5 2 4" xfId="25316" xr:uid="{80A249B1-5776-4909-9216-A56A640D8DFE}"/>
    <cellStyle name="Millares 6 2 6 5 2 5" xfId="46819" xr:uid="{1C51667C-0E59-4D73-87CE-C60FF615D5B8}"/>
    <cellStyle name="Millares 6 2 6 5 2 6" xfId="53423" xr:uid="{15C8EA5F-F4BD-41F6-A221-057F36F4F470}"/>
    <cellStyle name="Millares 6 2 6 5 3" xfId="5949" xr:uid="{E3C8A827-D79C-4325-BC27-D3A1B4DB736A}"/>
    <cellStyle name="Millares 6 2 6 5 3 2" xfId="14215" xr:uid="{DAF35699-B46B-475C-B977-1902086E0487}"/>
    <cellStyle name="Millares 6 2 6 5 3 2 2" xfId="35718" xr:uid="{059791E8-0B2D-4984-BED8-2E0EF669D05E}"/>
    <cellStyle name="Millares 6 2 6 5 3 3" xfId="20850" xr:uid="{EB3D7E22-A7A2-4B7E-AD58-B93E46B27A13}"/>
    <cellStyle name="Millares 6 2 6 5 3 3 2" xfId="42353" xr:uid="{4B30392B-CF37-4892-8909-561E707AFEEF}"/>
    <cellStyle name="Millares 6 2 6 5 3 4" xfId="27455" xr:uid="{65B420C3-5636-4BB6-B087-D57842812927}"/>
    <cellStyle name="Millares 6 2 6 5 3 5" xfId="48958" xr:uid="{01F8E0ED-8C30-4DCD-9C23-C1221708ABEB}"/>
    <cellStyle name="Millares 6 2 6 5 3 6" xfId="55562" xr:uid="{7FD45A1B-65CC-4BDB-8DDD-B6D35889A308}"/>
    <cellStyle name="Millares 6 2 6 5 4" xfId="7590" xr:uid="{F4DD4E6D-59D0-4B00-9CCB-54B761F5F007}"/>
    <cellStyle name="Millares 6 2 6 5 4 2" xfId="29093" xr:uid="{0B46B81D-A503-4057-AA8E-0CA7EEA98104}"/>
    <cellStyle name="Millares 6 2 6 5 5" xfId="9247" xr:uid="{E94FD666-E19D-4B2E-88E5-312A94497920}"/>
    <cellStyle name="Millares 6 2 6 5 5 2" xfId="30750" xr:uid="{C296ADEC-7919-4E4B-9FE5-12AE7154900A}"/>
    <cellStyle name="Millares 6 2 6 5 6" xfId="15882" xr:uid="{83813F13-FB3B-4E52-8903-B9D193E085DE}"/>
    <cellStyle name="Millares 6 2 6 5 6 2" xfId="37385" xr:uid="{B9D950E5-E2BF-4ED4-9D84-D37A67FF4701}"/>
    <cellStyle name="Millares 6 2 6 5 7" xfId="22487" xr:uid="{C2A398D6-7296-44EE-87AF-71734C1B4E58}"/>
    <cellStyle name="Millares 6 2 6 5 8" xfId="43990" xr:uid="{AF2A1E78-EB60-42D9-B1B2-2730084F5F26}"/>
    <cellStyle name="Millares 6 2 6 5 9" xfId="50594" xr:uid="{99EB842E-C493-4168-A0B5-98C067F88774}"/>
    <cellStyle name="Millares 6 2 6 6" xfId="1241" xr:uid="{E16EACD1-2445-4175-94CB-F3A36E22DD17}"/>
    <cellStyle name="Millares 6 2 6 6 2" xfId="4070" xr:uid="{1AC7657D-9F0F-4A61-85B0-3B37AD928B29}"/>
    <cellStyle name="Millares 6 2 6 6 2 2" xfId="12336" xr:uid="{3035459C-253C-42A9-8FC4-3C492828D040}"/>
    <cellStyle name="Millares 6 2 6 6 2 2 2" xfId="33839" xr:uid="{CEF80C29-4C42-420B-B745-6151E0D450C7}"/>
    <cellStyle name="Millares 6 2 6 6 2 3" xfId="18971" xr:uid="{84BBFDBA-A2F6-4781-8C4C-EFDCC555DA88}"/>
    <cellStyle name="Millares 6 2 6 6 2 3 2" xfId="40474" xr:uid="{0BFBFC21-B008-4E26-A2B3-8AB841AF53C4}"/>
    <cellStyle name="Millares 6 2 6 6 2 4" xfId="25576" xr:uid="{83912D53-B42F-4F35-A984-E26C1999EDBE}"/>
    <cellStyle name="Millares 6 2 6 6 2 5" xfId="47079" xr:uid="{21902DA6-2D92-4C1F-9660-1A38ED9AE032}"/>
    <cellStyle name="Millares 6 2 6 6 2 6" xfId="53683" xr:uid="{244C1189-2953-4684-A9D5-75555CE850F0}"/>
    <cellStyle name="Millares 6 2 6 6 3" xfId="6209" xr:uid="{5169AD28-67D1-48CE-9669-8D9D9E41463D}"/>
    <cellStyle name="Millares 6 2 6 6 3 2" xfId="14475" xr:uid="{E6A27D14-EA8A-4FE1-B340-2275C552F962}"/>
    <cellStyle name="Millares 6 2 6 6 3 2 2" xfId="35978" xr:uid="{AC63AADF-D2B7-4B4D-9A79-12C96504769B}"/>
    <cellStyle name="Millares 6 2 6 6 3 3" xfId="21110" xr:uid="{7CD98C4D-46CD-43D0-A057-07ACB44E9857}"/>
    <cellStyle name="Millares 6 2 6 6 3 3 2" xfId="42613" xr:uid="{217FE0BC-6C59-4B8F-B2AF-22E86AA8D45B}"/>
    <cellStyle name="Millares 6 2 6 6 3 4" xfId="27715" xr:uid="{78243807-CD1F-4F2D-BDA1-A7977210C009}"/>
    <cellStyle name="Millares 6 2 6 6 3 5" xfId="49218" xr:uid="{C8AD6452-C0FB-4F52-8E12-108CC2704EA3}"/>
    <cellStyle name="Millares 6 2 6 6 3 6" xfId="55822" xr:uid="{28CA4A15-F87E-4F84-B469-DC9B910F713C}"/>
    <cellStyle name="Millares 6 2 6 6 4" xfId="7850" xr:uid="{F213E75B-C630-4E4C-87DE-8A1DDF15DF8B}"/>
    <cellStyle name="Millares 6 2 6 6 4 2" xfId="29353" xr:uid="{2DA33AD7-0123-4DAA-BF5A-D14E491CBC19}"/>
    <cellStyle name="Millares 6 2 6 6 5" xfId="9507" xr:uid="{BB73A51A-57C6-45CA-A643-E0E9D532F88C}"/>
    <cellStyle name="Millares 6 2 6 6 5 2" xfId="31010" xr:uid="{B30EB3F5-59E4-42E6-8F2F-E44C03629277}"/>
    <cellStyle name="Millares 6 2 6 6 6" xfId="16142" xr:uid="{792CFFE8-8FC5-47ED-A055-25E630A8E7E4}"/>
    <cellStyle name="Millares 6 2 6 6 6 2" xfId="37645" xr:uid="{AF7C4F3E-DEC0-47FD-A997-39425695BD68}"/>
    <cellStyle name="Millares 6 2 6 6 7" xfId="22747" xr:uid="{3D65C08E-7FB5-49DD-80F6-A6239B67312B}"/>
    <cellStyle name="Millares 6 2 6 6 8" xfId="44250" xr:uid="{88C29F23-355E-42D1-A64D-F7FEEF93FAC3}"/>
    <cellStyle name="Millares 6 2 6 6 9" xfId="50854" xr:uid="{970FE520-16F1-4784-B807-70951E67044A}"/>
    <cellStyle name="Millares 6 2 6 7" xfId="1929" xr:uid="{A7531F12-9571-44B3-8B05-93C0A2E2522A}"/>
    <cellStyle name="Millares 6 2 6 7 2" xfId="10195" xr:uid="{1940AF86-79EB-4BD5-B6DC-61BA131C896A}"/>
    <cellStyle name="Millares 6 2 6 7 2 2" xfId="31698" xr:uid="{F296658A-8823-44E1-BD32-32286F98A7CF}"/>
    <cellStyle name="Millares 6 2 6 7 3" xfId="16830" xr:uid="{6F630165-47EC-48E8-A551-A2B9C5CEAB7B}"/>
    <cellStyle name="Millares 6 2 6 7 3 2" xfId="38333" xr:uid="{F09C761C-159F-4206-B84B-89DDE8939AEB}"/>
    <cellStyle name="Millares 6 2 6 7 4" xfId="23435" xr:uid="{09DCE8AB-A708-4190-9880-11226F97C4F5}"/>
    <cellStyle name="Millares 6 2 6 7 5" xfId="44938" xr:uid="{7E13CB13-0EAD-4634-A927-47E21A2E5BDE}"/>
    <cellStyle name="Millares 6 2 6 7 6" xfId="51542" xr:uid="{D6803AE8-6668-4043-A87C-E0AF7A14EA44}"/>
    <cellStyle name="Millares 6 2 6 8" xfId="2614" xr:uid="{5D19D6F9-260F-4548-A106-D824F530B8C9}"/>
    <cellStyle name="Millares 6 2 6 8 2" xfId="10880" xr:uid="{2D95C34B-638F-492C-B15D-FF0AE522AE4A}"/>
    <cellStyle name="Millares 6 2 6 8 2 2" xfId="32383" xr:uid="{89355D1C-0CFC-4220-BA79-82CD1DA0A9F3}"/>
    <cellStyle name="Millares 6 2 6 8 3" xfId="17515" xr:uid="{BC30B176-E3EB-461A-B059-DB297D2D4DE1}"/>
    <cellStyle name="Millares 6 2 6 8 3 2" xfId="39018" xr:uid="{AEBB8D3B-9471-48C4-B457-63CB0079FAD5}"/>
    <cellStyle name="Millares 6 2 6 8 4" xfId="24120" xr:uid="{6BE71D9A-EE3F-4DF6-841B-AE4CD53F2FA8}"/>
    <cellStyle name="Millares 6 2 6 8 5" xfId="45623" xr:uid="{F29F7F52-BCCD-4C13-9BF3-D4B95706716D}"/>
    <cellStyle name="Millares 6 2 6 8 6" xfId="52227" xr:uid="{DB7A7511-C291-42B1-90E0-ADD899AD8572}"/>
    <cellStyle name="Millares 6 2 6 9" xfId="3125" xr:uid="{7957A7BD-7676-4C02-87F9-10F3943C2384}"/>
    <cellStyle name="Millares 6 2 6 9 2" xfId="11391" xr:uid="{77417AA2-660D-476A-8153-9B15376BB820}"/>
    <cellStyle name="Millares 6 2 6 9 2 2" xfId="32894" xr:uid="{98EC43BA-A6D9-40B9-8CC1-0D781DEF7C23}"/>
    <cellStyle name="Millares 6 2 6 9 3" xfId="18026" xr:uid="{0816825C-CFF1-4F17-87DB-D65B6835D82A}"/>
    <cellStyle name="Millares 6 2 6 9 3 2" xfId="39529" xr:uid="{6392607F-A3AD-46DD-A11B-45CB81039EA8}"/>
    <cellStyle name="Millares 6 2 6 9 4" xfId="24631" xr:uid="{CAD20322-2C5C-438A-BDF4-4AF830CFA37E}"/>
    <cellStyle name="Millares 6 2 6 9 5" xfId="46134" xr:uid="{97B230BF-C344-4662-BB27-D8588389106E}"/>
    <cellStyle name="Millares 6 2 6 9 6" xfId="52738" xr:uid="{32FFC45E-968C-49D0-A402-C543E9472E4B}"/>
    <cellStyle name="Millares 6 2 7" xfId="309" xr:uid="{16499545-9AA1-4B83-84DD-C3BC1870F2D1}"/>
    <cellStyle name="Millares 6 2 7 10" xfId="5279" xr:uid="{1B814B0C-1C56-419E-92DA-83C95883F0E3}"/>
    <cellStyle name="Millares 6 2 7 10 2" xfId="13545" xr:uid="{EB63E850-EB05-4027-AD9D-FE5D7159DC9F}"/>
    <cellStyle name="Millares 6 2 7 10 2 2" xfId="35048" xr:uid="{FCBE515D-5277-48E0-867B-1CC174CD3B26}"/>
    <cellStyle name="Millares 6 2 7 10 3" xfId="20180" xr:uid="{6BB3A1DB-F279-4809-B122-0AA449144860}"/>
    <cellStyle name="Millares 6 2 7 10 3 2" xfId="41683" xr:uid="{B5CF41F1-5E18-41EF-AB72-642FDC3DC6EA}"/>
    <cellStyle name="Millares 6 2 7 10 4" xfId="26785" xr:uid="{2D51F6FC-9784-4BD9-89FC-DBBCEE1EFE6F}"/>
    <cellStyle name="Millares 6 2 7 10 5" xfId="48288" xr:uid="{929C5D76-C974-41B1-9FEE-C80D1523E4EC}"/>
    <cellStyle name="Millares 6 2 7 10 6" xfId="54892" xr:uid="{0BF6E10F-D570-4F73-9ACA-762E0CBE5CCF}"/>
    <cellStyle name="Millares 6 2 7 11" xfId="6920" xr:uid="{7D186B36-D3E3-4907-977A-5C1FB77FA214}"/>
    <cellStyle name="Millares 6 2 7 11 2" xfId="28423" xr:uid="{0A57D17B-C930-48E1-B1AA-22991C3BB493}"/>
    <cellStyle name="Millares 6 2 7 12" xfId="8576" xr:uid="{875EAC04-BA65-4E71-8AD8-064477F67D06}"/>
    <cellStyle name="Millares 6 2 7 12 2" xfId="30079" xr:uid="{BE6EAB6D-9A4B-4D5C-A2AA-B4A545473486}"/>
    <cellStyle name="Millares 6 2 7 13" xfId="15212" xr:uid="{C6904B01-0597-4638-98A2-2B195E28FE3C}"/>
    <cellStyle name="Millares 6 2 7 13 2" xfId="36715" xr:uid="{B143827D-3D4D-4A40-AD17-2072AE054E51}"/>
    <cellStyle name="Millares 6 2 7 14" xfId="21817" xr:uid="{F8FAE7E3-0179-4571-A5A6-2CF024EF33FD}"/>
    <cellStyle name="Millares 6 2 7 15" xfId="43320" xr:uid="{8D74C937-B752-4D01-ADEB-FA74637D2321}"/>
    <cellStyle name="Millares 6 2 7 16" xfId="49924" xr:uid="{0423B85B-188D-47D6-A734-F7A89CBA6F32}"/>
    <cellStyle name="Millares 6 2 7 2" xfId="448" xr:uid="{EDCAD12B-7FCF-4F97-A0E1-A26C2ED9BAC4}"/>
    <cellStyle name="Millares 6 2 7 2 10" xfId="15351" xr:uid="{00D2183D-55AA-4242-8FAC-59B00D7225FA}"/>
    <cellStyle name="Millares 6 2 7 2 10 2" xfId="36854" xr:uid="{B06E35D1-049F-46F2-8EED-2F55F0521B23}"/>
    <cellStyle name="Millares 6 2 7 2 11" xfId="21956" xr:uid="{CD827BAD-E954-43C2-BAF2-17E781184A72}"/>
    <cellStyle name="Millares 6 2 7 2 12" xfId="43459" xr:uid="{1F83BFD6-6F93-4F3C-A19D-CCC499609B17}"/>
    <cellStyle name="Millares 6 2 7 2 13" xfId="50063" xr:uid="{9423CDE7-5E50-4679-BC8C-CDB3712B2680}"/>
    <cellStyle name="Millares 6 2 7 2 2" xfId="1396" xr:uid="{9566AEA3-B8CF-43D5-BE6E-908827D62C5C}"/>
    <cellStyle name="Millares 6 2 7 2 2 2" xfId="4225" xr:uid="{F8ED2320-8CD1-45FA-A033-87E37C24743A}"/>
    <cellStyle name="Millares 6 2 7 2 2 2 2" xfId="12491" xr:uid="{F596BD8F-67E2-4BBD-87B0-4CEB77BDAE6D}"/>
    <cellStyle name="Millares 6 2 7 2 2 2 2 2" xfId="33994" xr:uid="{E24EFF11-BDF2-42CF-B520-57F35F9C9AF2}"/>
    <cellStyle name="Millares 6 2 7 2 2 2 3" xfId="19126" xr:uid="{596203FB-BE7C-43B1-80E5-5AA67FE7CC48}"/>
    <cellStyle name="Millares 6 2 7 2 2 2 3 2" xfId="40629" xr:uid="{A03C19F0-04FA-4BAC-B399-6F97E673EDFA}"/>
    <cellStyle name="Millares 6 2 7 2 2 2 4" xfId="25731" xr:uid="{A72084E3-36B6-4763-94C3-61E2828FD98D}"/>
    <cellStyle name="Millares 6 2 7 2 2 2 5" xfId="47234" xr:uid="{69E534A0-2834-4579-9BD1-503295CF032C}"/>
    <cellStyle name="Millares 6 2 7 2 2 2 6" xfId="53838" xr:uid="{CBDF026C-27DB-468D-AC24-71EB195669CF}"/>
    <cellStyle name="Millares 6 2 7 2 2 3" xfId="6364" xr:uid="{261A1010-0FB6-4E6B-85B5-960ED130695C}"/>
    <cellStyle name="Millares 6 2 7 2 2 3 2" xfId="14630" xr:uid="{87EA858A-C50D-4A29-BE0B-19E19FD897F7}"/>
    <cellStyle name="Millares 6 2 7 2 2 3 2 2" xfId="36133" xr:uid="{A5149958-3858-49F0-B21E-060077AA5837}"/>
    <cellStyle name="Millares 6 2 7 2 2 3 3" xfId="21265" xr:uid="{B6B1E641-3CBE-4A4F-9625-811826F4BF6C}"/>
    <cellStyle name="Millares 6 2 7 2 2 3 3 2" xfId="42768" xr:uid="{AB3AA84D-7EF0-491B-82E9-C92882FED526}"/>
    <cellStyle name="Millares 6 2 7 2 2 3 4" xfId="27870" xr:uid="{E127DDA1-703C-43FE-9507-FAAD350A72E6}"/>
    <cellStyle name="Millares 6 2 7 2 2 3 5" xfId="49373" xr:uid="{0F094C16-B939-49ED-9546-0FA5B8673745}"/>
    <cellStyle name="Millares 6 2 7 2 2 3 6" xfId="55977" xr:uid="{4F4D17DB-C34D-4A2E-86D0-80F15C7CA929}"/>
    <cellStyle name="Millares 6 2 7 2 2 4" xfId="8005" xr:uid="{612792D6-7E82-480D-B6C4-F1AE7D7F2071}"/>
    <cellStyle name="Millares 6 2 7 2 2 4 2" xfId="29508" xr:uid="{A3541D66-F585-4456-92A5-23B7F863A975}"/>
    <cellStyle name="Millares 6 2 7 2 2 5" xfId="9662" xr:uid="{D37B2DAD-F108-4196-BA74-11AAFA26D88B}"/>
    <cellStyle name="Millares 6 2 7 2 2 5 2" xfId="31165" xr:uid="{989838E5-5A0E-4C93-8AB8-F8E9240280A5}"/>
    <cellStyle name="Millares 6 2 7 2 2 6" xfId="16297" xr:uid="{E3EA9A55-8864-4FC5-A95F-5BBBB5A6FB8A}"/>
    <cellStyle name="Millares 6 2 7 2 2 6 2" xfId="37800" xr:uid="{EA4FDD21-BCE8-4EF3-96BB-44232D375544}"/>
    <cellStyle name="Millares 6 2 7 2 2 7" xfId="22902" xr:uid="{A46AF427-8FF3-4FA1-944F-5A2197ECF860}"/>
    <cellStyle name="Millares 6 2 7 2 2 8" xfId="44405" xr:uid="{64D738B1-1B58-4541-9CA6-534B3C6FB20C}"/>
    <cellStyle name="Millares 6 2 7 2 2 9" xfId="51009" xr:uid="{A7D706E6-9042-4872-B2D2-F523C8EFDC16}"/>
    <cellStyle name="Millares 6 2 7 2 3" xfId="2083" xr:uid="{AF9AE342-4A78-4CE1-A40F-C65F56AD79B6}"/>
    <cellStyle name="Millares 6 2 7 2 3 2" xfId="10349" xr:uid="{A5F47878-5C3F-44BC-9110-71524E883757}"/>
    <cellStyle name="Millares 6 2 7 2 3 2 2" xfId="31852" xr:uid="{02F3EAC2-650C-4B4B-860F-516B192CF625}"/>
    <cellStyle name="Millares 6 2 7 2 3 3" xfId="16984" xr:uid="{4D0BADC8-F91A-4174-ABD1-A0B8A19DC56F}"/>
    <cellStyle name="Millares 6 2 7 2 3 3 2" xfId="38487" xr:uid="{DC004180-59DA-4162-BB44-20AB6A225768}"/>
    <cellStyle name="Millares 6 2 7 2 3 4" xfId="23589" xr:uid="{2354F6DA-B9CB-473C-BD9A-86607E91F74C}"/>
    <cellStyle name="Millares 6 2 7 2 3 5" xfId="45092" xr:uid="{492851CF-F974-4CD0-A356-D162504ACA24}"/>
    <cellStyle name="Millares 6 2 7 2 3 6" xfId="51696" xr:uid="{466B77D2-4A1A-4360-A802-E54F50F6CB78}"/>
    <cellStyle name="Millares 6 2 7 2 4" xfId="2880" xr:uid="{83B4D0D5-BB88-4F4F-9ECA-FEF19CA1D445}"/>
    <cellStyle name="Millares 6 2 7 2 4 2" xfId="11146" xr:uid="{EEAED456-2A57-4965-9024-45C31CA64902}"/>
    <cellStyle name="Millares 6 2 7 2 4 2 2" xfId="32649" xr:uid="{66FC9C85-F73A-449E-BF5E-31797CBB090D}"/>
    <cellStyle name="Millares 6 2 7 2 4 3" xfId="17781" xr:uid="{E66CBE5D-F9F4-4716-B469-004B7DD04FF2}"/>
    <cellStyle name="Millares 6 2 7 2 4 3 2" xfId="39284" xr:uid="{E3F65F91-E23B-4E40-8D95-6FE5D63D4C21}"/>
    <cellStyle name="Millares 6 2 7 2 4 4" xfId="24386" xr:uid="{741B304E-3EE5-4658-BE1D-609579A1BC3B}"/>
    <cellStyle name="Millares 6 2 7 2 4 5" xfId="45889" xr:uid="{7DCBE35A-A3A2-47BE-8269-ADBB4D701202}"/>
    <cellStyle name="Millares 6 2 7 2 4 6" xfId="52493" xr:uid="{E7B4BA6A-481F-49E1-8B4F-89743BFDF542}"/>
    <cellStyle name="Millares 6 2 7 2 5" xfId="3279" xr:uid="{6766D368-FC6C-4A89-BB04-76F6FAF309B9}"/>
    <cellStyle name="Millares 6 2 7 2 5 2" xfId="11545" xr:uid="{6970EF7E-2656-47D3-A912-1C55F24C9B5A}"/>
    <cellStyle name="Millares 6 2 7 2 5 2 2" xfId="33048" xr:uid="{6DCCBE5F-B8AE-4442-8CAD-BFB3B3F9C685}"/>
    <cellStyle name="Millares 6 2 7 2 5 3" xfId="18180" xr:uid="{858E02DB-0150-4DD3-9DF3-BC30F6B5D86B}"/>
    <cellStyle name="Millares 6 2 7 2 5 3 2" xfId="39683" xr:uid="{D512482E-B9C1-4736-B7CE-6FD3EC204554}"/>
    <cellStyle name="Millares 6 2 7 2 5 4" xfId="24785" xr:uid="{64421E6C-1928-4788-99FD-F1BFE557C650}"/>
    <cellStyle name="Millares 6 2 7 2 5 5" xfId="46288" xr:uid="{F7197DE6-E72B-49B4-B166-A74985E0203B}"/>
    <cellStyle name="Millares 6 2 7 2 5 6" xfId="52892" xr:uid="{AD5DDDCB-1DD9-4CFC-9FDF-6690EF188F87}"/>
    <cellStyle name="Millares 6 2 7 2 6" xfId="5024" xr:uid="{BB693947-4BB5-40D9-99B9-A79EDCA5107E}"/>
    <cellStyle name="Millares 6 2 7 2 6 2" xfId="13290" xr:uid="{6AD18D4A-206A-4E57-8E8C-DCA230B89F15}"/>
    <cellStyle name="Millares 6 2 7 2 6 2 2" xfId="34793" xr:uid="{AF35C235-8336-47F4-A77A-E224844458DD}"/>
    <cellStyle name="Millares 6 2 7 2 6 3" xfId="19925" xr:uid="{F02BEAA7-1FD6-4167-BC30-72CB307B9081}"/>
    <cellStyle name="Millares 6 2 7 2 6 3 2" xfId="41428" xr:uid="{6736D809-86C6-4D32-8334-A19E9B11D220}"/>
    <cellStyle name="Millares 6 2 7 2 6 4" xfId="26530" xr:uid="{4D4D46FA-D63C-49E8-A516-5E06331DA1AE}"/>
    <cellStyle name="Millares 6 2 7 2 6 5" xfId="48033" xr:uid="{9990F39E-CD68-41D5-869F-94E2634FC0C0}"/>
    <cellStyle name="Millares 6 2 7 2 6 6" xfId="54637" xr:uid="{6E9E187A-E6DE-4359-8345-24A81543AA6F}"/>
    <cellStyle name="Millares 6 2 7 2 7" xfId="5418" xr:uid="{6F088407-C15A-4769-B398-97D2C110B43C}"/>
    <cellStyle name="Millares 6 2 7 2 7 2" xfId="13684" xr:uid="{80111F86-C024-488A-A1A3-0E82B4C35FC4}"/>
    <cellStyle name="Millares 6 2 7 2 7 2 2" xfId="35187" xr:uid="{ED6F89CB-0B03-4AEC-8DCC-989B09A10C7D}"/>
    <cellStyle name="Millares 6 2 7 2 7 3" xfId="20319" xr:uid="{D83D2E87-C85F-44B4-8640-4720C279B743}"/>
    <cellStyle name="Millares 6 2 7 2 7 3 2" xfId="41822" xr:uid="{41421857-8E60-4F1C-82C0-76632C568A53}"/>
    <cellStyle name="Millares 6 2 7 2 7 4" xfId="26924" xr:uid="{902B90AC-97FC-452B-830B-67B6430FEFD1}"/>
    <cellStyle name="Millares 6 2 7 2 7 5" xfId="48427" xr:uid="{92EFDE3D-1220-4DAD-94B9-ED1C70AE2426}"/>
    <cellStyle name="Millares 6 2 7 2 7 6" xfId="55031" xr:uid="{B6573BB7-B2C2-4C44-AA15-C6B3D1BE7CC3}"/>
    <cellStyle name="Millares 6 2 7 2 8" xfId="7059" xr:uid="{37C4AB57-44ED-445B-AF4C-31F520CC6C39}"/>
    <cellStyle name="Millares 6 2 7 2 8 2" xfId="28562" xr:uid="{D051A569-37BE-4EAC-87A5-34F9A10FF36B}"/>
    <cellStyle name="Millares 6 2 7 2 9" xfId="8715" xr:uid="{446C6965-1442-4E60-B58C-7910AC404407}"/>
    <cellStyle name="Millares 6 2 7 2 9 2" xfId="30218" xr:uid="{6C12DE14-7FAF-40C0-80FC-2F99B634E957}"/>
    <cellStyle name="Millares 6 2 7 3" xfId="730" xr:uid="{F9ABF414-9F64-489C-8224-9B6081518E50}"/>
    <cellStyle name="Millares 6 2 7 3 10" xfId="43739" xr:uid="{A8A981C8-AEE1-4C86-8A43-52BDB1B64A31}"/>
    <cellStyle name="Millares 6 2 7 3 11" xfId="50343" xr:uid="{BAF0E35E-9C9A-401A-9896-2C9F7D003B82}"/>
    <cellStyle name="Millares 6 2 7 3 2" xfId="1676" xr:uid="{2B5E7281-C95C-474B-A23E-F502426F8EA8}"/>
    <cellStyle name="Millares 6 2 7 3 2 2" xfId="4505" xr:uid="{8566F8C5-0B5C-48E3-A683-753EC8DB7DF9}"/>
    <cellStyle name="Millares 6 2 7 3 2 2 2" xfId="12771" xr:uid="{766DA24B-05D8-4CDF-991E-5FA8FEF8F225}"/>
    <cellStyle name="Millares 6 2 7 3 2 2 2 2" xfId="34274" xr:uid="{C3BD513E-E38C-48DD-8AE2-97F7B3D7AF0F}"/>
    <cellStyle name="Millares 6 2 7 3 2 2 3" xfId="19406" xr:uid="{23194356-D853-438D-9346-B0CDAB47E586}"/>
    <cellStyle name="Millares 6 2 7 3 2 2 3 2" xfId="40909" xr:uid="{A9535F1D-FA9E-40C1-B409-CA6503AF3655}"/>
    <cellStyle name="Millares 6 2 7 3 2 2 4" xfId="26011" xr:uid="{6B4AEE1A-5414-4422-A2B5-7F7E271D511C}"/>
    <cellStyle name="Millares 6 2 7 3 2 2 5" xfId="47514" xr:uid="{926847C2-FB90-449B-A7D3-1E5D31521D2E}"/>
    <cellStyle name="Millares 6 2 7 3 2 2 6" xfId="54118" xr:uid="{F061E01D-1848-43F3-AAD0-FCBFB39C04C3}"/>
    <cellStyle name="Millares 6 2 7 3 2 3" xfId="6644" xr:uid="{87CD9D95-4164-4764-8F11-E3A9BBFEEB9C}"/>
    <cellStyle name="Millares 6 2 7 3 2 3 2" xfId="14910" xr:uid="{75C703CB-A2C5-4031-97FC-B591F3B717CF}"/>
    <cellStyle name="Millares 6 2 7 3 2 3 2 2" xfId="36413" xr:uid="{22A8BF1C-4E6F-4EC2-812A-0FBF618BDB24}"/>
    <cellStyle name="Millares 6 2 7 3 2 3 3" xfId="21545" xr:uid="{1704337D-C671-4497-ABA7-1966B44A2CA0}"/>
    <cellStyle name="Millares 6 2 7 3 2 3 3 2" xfId="43048" xr:uid="{16A33DA4-9E0F-47B8-8A15-87A844F2758C}"/>
    <cellStyle name="Millares 6 2 7 3 2 3 4" xfId="28150" xr:uid="{646C5753-1F41-4448-B712-F4E6A673956D}"/>
    <cellStyle name="Millares 6 2 7 3 2 3 5" xfId="49653" xr:uid="{7CA924CA-FBE0-4AEF-A7AE-3CD37D607BFF}"/>
    <cellStyle name="Millares 6 2 7 3 2 3 6" xfId="56257" xr:uid="{2C3D7F2F-12D0-4CB5-A616-0B20D6E589EF}"/>
    <cellStyle name="Millares 6 2 7 3 2 4" xfId="8285" xr:uid="{87CB334B-6F4D-4E5B-94A6-21F64A4D1EE6}"/>
    <cellStyle name="Millares 6 2 7 3 2 4 2" xfId="29788" xr:uid="{875516BF-84D1-4D65-8A51-3376EA6429D0}"/>
    <cellStyle name="Millares 6 2 7 3 2 5" xfId="9942" xr:uid="{D2994E59-37B6-4557-BDBE-DA99B88C3E11}"/>
    <cellStyle name="Millares 6 2 7 3 2 5 2" xfId="31445" xr:uid="{59FDCA20-DD06-4BAE-9B94-DDE39977DBF4}"/>
    <cellStyle name="Millares 6 2 7 3 2 6" xfId="16577" xr:uid="{ADDB03FE-8E7D-4EDC-9139-04A187F80394}"/>
    <cellStyle name="Millares 6 2 7 3 2 6 2" xfId="38080" xr:uid="{0EF48FC8-44C6-451C-810A-0F9D02C39359}"/>
    <cellStyle name="Millares 6 2 7 3 2 7" xfId="23182" xr:uid="{FF642A14-D04A-45F5-8557-B0D2FD2EB4E2}"/>
    <cellStyle name="Millares 6 2 7 3 2 8" xfId="44685" xr:uid="{50C2D276-D539-40A8-A4E5-A779B99333F0}"/>
    <cellStyle name="Millares 6 2 7 3 2 9" xfId="51289" xr:uid="{9D474210-280B-41BF-91A4-867F30CB37BE}"/>
    <cellStyle name="Millares 6 2 7 3 3" xfId="2363" xr:uid="{518F84DE-5F3F-425D-90F3-6C08B36FA35E}"/>
    <cellStyle name="Millares 6 2 7 3 3 2" xfId="10629" xr:uid="{58FB5BF5-27E5-44F8-A2A1-CB1D7C4FE86A}"/>
    <cellStyle name="Millares 6 2 7 3 3 2 2" xfId="32132" xr:uid="{FAF92199-661D-4367-988F-42CAE53BD17F}"/>
    <cellStyle name="Millares 6 2 7 3 3 3" xfId="17264" xr:uid="{CE21C1B6-F13C-49A1-9F5F-CD30D8A98A29}"/>
    <cellStyle name="Millares 6 2 7 3 3 3 2" xfId="38767" xr:uid="{2AE22DB2-40C6-4BE9-9AD4-FED41757F515}"/>
    <cellStyle name="Millares 6 2 7 3 3 4" xfId="23869" xr:uid="{AC1AA15F-C580-4169-9A72-5DCCF217DE22}"/>
    <cellStyle name="Millares 6 2 7 3 3 5" xfId="45372" xr:uid="{3E2F0596-BA0F-42F5-806F-7E27B015EE3A}"/>
    <cellStyle name="Millares 6 2 7 3 3 6" xfId="51976" xr:uid="{7DA3268F-84A3-458B-B6A0-A0B5D7A3F0BA}"/>
    <cellStyle name="Millares 6 2 7 3 4" xfId="3559" xr:uid="{8579BBA5-313C-4D0B-9B96-C2392812B7AE}"/>
    <cellStyle name="Millares 6 2 7 3 4 2" xfId="11825" xr:uid="{2BB7389A-EE02-4FE2-BF61-0607B4A1C51E}"/>
    <cellStyle name="Millares 6 2 7 3 4 2 2" xfId="33328" xr:uid="{3533894C-6457-4EFF-8263-DD3D3030DFDF}"/>
    <cellStyle name="Millares 6 2 7 3 4 3" xfId="18460" xr:uid="{9CFCB36F-118C-49C4-9CA5-1F4F7B04412D}"/>
    <cellStyle name="Millares 6 2 7 3 4 3 2" xfId="39963" xr:uid="{FDFD49E9-280D-4474-B67B-2E5F057BDC05}"/>
    <cellStyle name="Millares 6 2 7 3 4 4" xfId="25065" xr:uid="{6788FDFD-CDE7-468B-BACE-5402A3D3AEC0}"/>
    <cellStyle name="Millares 6 2 7 3 4 5" xfId="46568" xr:uid="{E647B65F-7C7F-4D6D-8C69-F2BDDB2F6AB0}"/>
    <cellStyle name="Millares 6 2 7 3 4 6" xfId="53172" xr:uid="{726C0A12-540D-49C1-89B6-97EAF27FDFB7}"/>
    <cellStyle name="Millares 6 2 7 3 5" xfId="5698" xr:uid="{94E2C4D6-72E2-4FF9-A65B-4B67778694EE}"/>
    <cellStyle name="Millares 6 2 7 3 5 2" xfId="13964" xr:uid="{BCC6ACAB-9903-4766-B93C-C0BE23410D38}"/>
    <cellStyle name="Millares 6 2 7 3 5 2 2" xfId="35467" xr:uid="{F833446D-4DE0-413C-91EE-E6D76842BFB4}"/>
    <cellStyle name="Millares 6 2 7 3 5 3" xfId="20599" xr:uid="{F8140B93-F195-4D7E-8F47-668E4B5FB5F2}"/>
    <cellStyle name="Millares 6 2 7 3 5 3 2" xfId="42102" xr:uid="{EE9FFA61-FEC9-4F18-AFD4-D082D1316AFE}"/>
    <cellStyle name="Millares 6 2 7 3 5 4" xfId="27204" xr:uid="{ECFB3C57-9387-47CC-80A2-95F70914AD06}"/>
    <cellStyle name="Millares 6 2 7 3 5 5" xfId="48707" xr:uid="{E68004FA-2666-4B3C-8688-EECF3FF27450}"/>
    <cellStyle name="Millares 6 2 7 3 5 6" xfId="55311" xr:uid="{788452CE-D11E-499D-8133-1621FA3E369C}"/>
    <cellStyle name="Millares 6 2 7 3 6" xfId="7339" xr:uid="{CD57E56D-63F9-472A-8034-24DB85408AF1}"/>
    <cellStyle name="Millares 6 2 7 3 6 2" xfId="28842" xr:uid="{6AD7840C-53D9-42CF-9DE7-6C6F5E090C03}"/>
    <cellStyle name="Millares 6 2 7 3 7" xfId="8996" xr:uid="{3050872E-0B86-4EC2-A2FF-AB25BBE4AC2F}"/>
    <cellStyle name="Millares 6 2 7 3 7 2" xfId="30499" xr:uid="{18158D6D-6835-46EC-ADEC-FAC83D7C12F9}"/>
    <cellStyle name="Millares 6 2 7 3 8" xfId="15631" xr:uid="{FD4AAD4A-AE01-4A2A-B21E-8A6EA91CF02B}"/>
    <cellStyle name="Millares 6 2 7 3 8 2" xfId="37134" xr:uid="{680412BE-6A17-4F10-B346-1223F5BC69AF}"/>
    <cellStyle name="Millares 6 2 7 3 9" xfId="22236" xr:uid="{9B83E6C3-55C6-44E7-9D85-5F7002E3D6F7}"/>
    <cellStyle name="Millares 6 2 7 4" xfId="1000" xr:uid="{CB029FED-CAAF-4D7B-9807-797DE617A20B}"/>
    <cellStyle name="Millares 6 2 7 4 2" xfId="3829" xr:uid="{4BF6571E-8146-4BE8-9DAA-475664B85A6D}"/>
    <cellStyle name="Millares 6 2 7 4 2 2" xfId="12095" xr:uid="{5BADF6D7-C124-43BD-BE4B-62B0712F8CEF}"/>
    <cellStyle name="Millares 6 2 7 4 2 2 2" xfId="33598" xr:uid="{560684DA-DCD8-4A46-B2D0-E0BE6544B7C2}"/>
    <cellStyle name="Millares 6 2 7 4 2 3" xfId="18730" xr:uid="{4E86D8FD-5CE9-4518-A5D2-66DAE8A58F67}"/>
    <cellStyle name="Millares 6 2 7 4 2 3 2" xfId="40233" xr:uid="{64016870-4D21-41B4-A33F-AFBE714CD9FD}"/>
    <cellStyle name="Millares 6 2 7 4 2 4" xfId="25335" xr:uid="{28FF588B-56E3-4AFE-B92D-D31536E016B4}"/>
    <cellStyle name="Millares 6 2 7 4 2 5" xfId="46838" xr:uid="{4A4A4D5A-DE00-4DA8-9057-34A051BE6845}"/>
    <cellStyle name="Millares 6 2 7 4 2 6" xfId="53442" xr:uid="{A4A85C28-46BE-4620-A576-372A8D18EE52}"/>
    <cellStyle name="Millares 6 2 7 4 3" xfId="5968" xr:uid="{994DB8E8-F342-4E61-B368-0A6D4C0D3344}"/>
    <cellStyle name="Millares 6 2 7 4 3 2" xfId="14234" xr:uid="{CD4DDDD1-8E46-4166-8F5B-90F8B580B69D}"/>
    <cellStyle name="Millares 6 2 7 4 3 2 2" xfId="35737" xr:uid="{E258D0CD-9E67-4662-A1B7-2B9474E3E70D}"/>
    <cellStyle name="Millares 6 2 7 4 3 3" xfId="20869" xr:uid="{0E118075-DF79-4FEF-B7DF-D78D8A47E630}"/>
    <cellStyle name="Millares 6 2 7 4 3 3 2" xfId="42372" xr:uid="{B6482DFC-A813-4259-B509-15D5E04B50BE}"/>
    <cellStyle name="Millares 6 2 7 4 3 4" xfId="27474" xr:uid="{97641521-EE5B-4CE0-A835-6F0ADA52CE53}"/>
    <cellStyle name="Millares 6 2 7 4 3 5" xfId="48977" xr:uid="{EB9FE6C0-D0F5-42FB-B7A3-4BEEDEC22BE3}"/>
    <cellStyle name="Millares 6 2 7 4 3 6" xfId="55581" xr:uid="{DBC70357-82C2-41D1-A814-44000903DA0F}"/>
    <cellStyle name="Millares 6 2 7 4 4" xfId="7609" xr:uid="{28FFB4EC-5FF9-416C-874C-EB6FEA859F7B}"/>
    <cellStyle name="Millares 6 2 7 4 4 2" xfId="29112" xr:uid="{86CB08AA-9DF4-4E1B-A7CE-D0F5F63FDBF0}"/>
    <cellStyle name="Millares 6 2 7 4 5" xfId="9266" xr:uid="{EC6A1DDD-D437-494B-BA4A-90D407B71E09}"/>
    <cellStyle name="Millares 6 2 7 4 5 2" xfId="30769" xr:uid="{C08A9B58-4D6B-4718-BB81-788E462215CF}"/>
    <cellStyle name="Millares 6 2 7 4 6" xfId="15901" xr:uid="{C420C352-8713-4FC8-8C2C-E92DB4BB2D89}"/>
    <cellStyle name="Millares 6 2 7 4 6 2" xfId="37404" xr:uid="{6174EB84-8250-4398-8164-20CDF626EEEE}"/>
    <cellStyle name="Millares 6 2 7 4 7" xfId="22506" xr:uid="{D6D6298D-8BFC-4C68-9E21-4AB9396C67B2}"/>
    <cellStyle name="Millares 6 2 7 4 8" xfId="44009" xr:uid="{99142689-27F7-4B3B-AF3F-44543FA6C77A}"/>
    <cellStyle name="Millares 6 2 7 4 9" xfId="50613" xr:uid="{80212B33-7C71-41B5-A2FE-5313972421B9}"/>
    <cellStyle name="Millares 6 2 7 5" xfId="1257" xr:uid="{8421C3C3-2977-4628-A541-A5A641863637}"/>
    <cellStyle name="Millares 6 2 7 5 2" xfId="4086" xr:uid="{886D8B4F-771F-4E92-BFB4-08DC36C97D51}"/>
    <cellStyle name="Millares 6 2 7 5 2 2" xfId="12352" xr:uid="{1C5DF24B-7823-439D-B1C0-9C4D2DD4DE24}"/>
    <cellStyle name="Millares 6 2 7 5 2 2 2" xfId="33855" xr:uid="{8864FF84-C0CB-4EBE-BF2A-5A0B2A2DDEFD}"/>
    <cellStyle name="Millares 6 2 7 5 2 3" xfId="18987" xr:uid="{FC0FEE13-7EEF-4DAE-AD35-DCC0AF5F1319}"/>
    <cellStyle name="Millares 6 2 7 5 2 3 2" xfId="40490" xr:uid="{91851561-A883-4DFE-9D34-E7AAE7322E54}"/>
    <cellStyle name="Millares 6 2 7 5 2 4" xfId="25592" xr:uid="{E0626078-FFBB-4A24-A00D-23A8911BBD62}"/>
    <cellStyle name="Millares 6 2 7 5 2 5" xfId="47095" xr:uid="{16475ADD-D6A0-44BC-B6C7-711084D1388C}"/>
    <cellStyle name="Millares 6 2 7 5 2 6" xfId="53699" xr:uid="{9F31C459-156D-4387-9968-442773E0A162}"/>
    <cellStyle name="Millares 6 2 7 5 3" xfId="6225" xr:uid="{675949B6-8AB9-4C6E-B665-7DA1081090E2}"/>
    <cellStyle name="Millares 6 2 7 5 3 2" xfId="14491" xr:uid="{352ABE26-E56D-429F-80EB-969A40B2E69E}"/>
    <cellStyle name="Millares 6 2 7 5 3 2 2" xfId="35994" xr:uid="{A9A114F2-AEC7-4BCE-8951-52B03ABB449F}"/>
    <cellStyle name="Millares 6 2 7 5 3 3" xfId="21126" xr:uid="{16FD0E59-85B0-4C77-AEAA-11A02BFC897D}"/>
    <cellStyle name="Millares 6 2 7 5 3 3 2" xfId="42629" xr:uid="{1B8CCA92-452C-4BE5-B94F-6E474FF8AE30}"/>
    <cellStyle name="Millares 6 2 7 5 3 4" xfId="27731" xr:uid="{659795B5-8601-4B7D-AEB6-91D84C5FC103}"/>
    <cellStyle name="Millares 6 2 7 5 3 5" xfId="49234" xr:uid="{35BCF9BB-A045-4125-A338-2B8119C8CE53}"/>
    <cellStyle name="Millares 6 2 7 5 3 6" xfId="55838" xr:uid="{ECB0AB6E-F7DA-4569-B4ED-88AEF0F4EC1D}"/>
    <cellStyle name="Millares 6 2 7 5 4" xfId="7866" xr:uid="{E455C84B-E398-4FB7-88CD-AEFE30F44A71}"/>
    <cellStyle name="Millares 6 2 7 5 4 2" xfId="29369" xr:uid="{9086F1E8-7CAD-4137-A289-924C52BA4681}"/>
    <cellStyle name="Millares 6 2 7 5 5" xfId="9523" xr:uid="{0EAFC271-15C9-4B2F-8445-CE1E6E442F30}"/>
    <cellStyle name="Millares 6 2 7 5 5 2" xfId="31026" xr:uid="{94A7215E-A10F-412B-A916-817F020F2224}"/>
    <cellStyle name="Millares 6 2 7 5 6" xfId="16158" xr:uid="{34E16FAC-D9BA-4843-8B10-E3DB8C7796D0}"/>
    <cellStyle name="Millares 6 2 7 5 6 2" xfId="37661" xr:uid="{BB8B07C1-1F1F-4AF0-A758-5FFCE4910F45}"/>
    <cellStyle name="Millares 6 2 7 5 7" xfId="22763" xr:uid="{2CFB8C03-56DF-4AE6-825E-EBE10D850573}"/>
    <cellStyle name="Millares 6 2 7 5 8" xfId="44266" xr:uid="{4E9A5C87-3A22-4F9B-82E0-5B90993DC34D}"/>
    <cellStyle name="Millares 6 2 7 5 9" xfId="50870" xr:uid="{603B47F7-D3FE-453D-9EB2-332C8C453327}"/>
    <cellStyle name="Millares 6 2 7 6" xfId="1944" xr:uid="{AE516709-6EE9-438E-872E-09FDD6866D8D}"/>
    <cellStyle name="Millares 6 2 7 6 2" xfId="10210" xr:uid="{BE60537C-93DD-4050-8E30-DAEC19A6EC23}"/>
    <cellStyle name="Millares 6 2 7 6 2 2" xfId="31713" xr:uid="{DAD40438-7170-43AD-8557-6CB0C060D3D4}"/>
    <cellStyle name="Millares 6 2 7 6 3" xfId="16845" xr:uid="{0C73EA6C-07D3-473C-8F9B-7A4D97FD36A0}"/>
    <cellStyle name="Millares 6 2 7 6 3 2" xfId="38348" xr:uid="{F8ED12F4-4735-4B95-B6AB-1F276B5C33BD}"/>
    <cellStyle name="Millares 6 2 7 6 4" xfId="23450" xr:uid="{BA78B0D0-22C5-48D5-904A-083B043AF00A}"/>
    <cellStyle name="Millares 6 2 7 6 5" xfId="44953" xr:uid="{EC9CF8D4-8083-432C-B948-586F7F8C4FA2}"/>
    <cellStyle name="Millares 6 2 7 6 6" xfId="51557" xr:uid="{2023FD6A-942A-4EB4-8B85-F73027E7FAB9}"/>
    <cellStyle name="Millares 6 2 7 7" xfId="2631" xr:uid="{83FED690-90B5-4CA8-B3DA-5CDEA6A1D014}"/>
    <cellStyle name="Millares 6 2 7 7 2" xfId="10897" xr:uid="{21DAD752-9CCD-47D0-BF8B-5921A3D1340E}"/>
    <cellStyle name="Millares 6 2 7 7 2 2" xfId="32400" xr:uid="{E855C485-89D5-46C1-8DEE-C3381C709CC4}"/>
    <cellStyle name="Millares 6 2 7 7 3" xfId="17532" xr:uid="{564F5C68-647C-4BEC-AD4C-060D40141C53}"/>
    <cellStyle name="Millares 6 2 7 7 3 2" xfId="39035" xr:uid="{EBFB598A-2161-4088-AF1B-2AE9EB38D224}"/>
    <cellStyle name="Millares 6 2 7 7 4" xfId="24137" xr:uid="{7585EC6C-C726-4664-B834-ECD7CE878931}"/>
    <cellStyle name="Millares 6 2 7 7 5" xfId="45640" xr:uid="{BA299187-39C0-4039-AB4E-D612FE0C5A67}"/>
    <cellStyle name="Millares 6 2 7 7 6" xfId="52244" xr:uid="{CB1D2A13-5FD4-4B03-8EE1-CC9DD0DA0BAE}"/>
    <cellStyle name="Millares 6 2 7 8" xfId="3140" xr:uid="{C9D13D0C-381C-4CF7-B9EC-289C2D4B5D4E}"/>
    <cellStyle name="Millares 6 2 7 8 2" xfId="11406" xr:uid="{C26812DC-8E86-4983-AD63-4F26D4E89D7C}"/>
    <cellStyle name="Millares 6 2 7 8 2 2" xfId="32909" xr:uid="{B1B472A5-BEE8-4B88-B837-36552BF20C30}"/>
    <cellStyle name="Millares 6 2 7 8 3" xfId="18041" xr:uid="{27561B80-03F4-493E-A249-6247E06A898E}"/>
    <cellStyle name="Millares 6 2 7 8 3 2" xfId="39544" xr:uid="{FF07A9AF-3564-421D-8C20-DBF70D533D47}"/>
    <cellStyle name="Millares 6 2 7 8 4" xfId="24646" xr:uid="{E6436D49-5C6E-4D82-B377-FA1A2B6BE47B}"/>
    <cellStyle name="Millares 6 2 7 8 5" xfId="46149" xr:uid="{782925E9-8CB5-4BBD-818A-B47DEFB23266}"/>
    <cellStyle name="Millares 6 2 7 8 6" xfId="52753" xr:uid="{CDCC6617-68A5-4476-919C-C5FEB4242ADB}"/>
    <cellStyle name="Millares 6 2 7 9" xfId="4775" xr:uid="{C5529D92-9185-4057-84B5-E0F2E9A68478}"/>
    <cellStyle name="Millares 6 2 7 9 2" xfId="13041" xr:uid="{3FA912D1-8412-4157-A374-782EBC55A026}"/>
    <cellStyle name="Millares 6 2 7 9 2 2" xfId="34544" xr:uid="{CF2F923E-0098-4686-ABCF-A6478F45F7F5}"/>
    <cellStyle name="Millares 6 2 7 9 3" xfId="19676" xr:uid="{6EA2AD13-A7DE-4906-A3CA-6B62FB25BF79}"/>
    <cellStyle name="Millares 6 2 7 9 3 2" xfId="41179" xr:uid="{52E1F35D-B1F8-4631-BC04-B37CF2649249}"/>
    <cellStyle name="Millares 6 2 7 9 4" xfId="26281" xr:uid="{C3718B14-5256-4D7F-8F4A-760137E22E9C}"/>
    <cellStyle name="Millares 6 2 7 9 5" xfId="47784" xr:uid="{99CB6160-61E5-45DA-8E5C-1FEF2408EA51}"/>
    <cellStyle name="Millares 6 2 7 9 6" xfId="54388" xr:uid="{B0B8D8A6-9B97-4FB2-B601-0EE30CF7B6E3}"/>
    <cellStyle name="Millares 6 2 8" xfId="321" xr:uid="{EE9529EF-31B4-4BC8-917A-1AF191FF0B25}"/>
    <cellStyle name="Millares 6 2 8 10" xfId="15224" xr:uid="{85138002-2F95-4A85-A10F-6D317832D01B}"/>
    <cellStyle name="Millares 6 2 8 10 2" xfId="36727" xr:uid="{530BD161-0999-491D-92B0-CC5108C56729}"/>
    <cellStyle name="Millares 6 2 8 11" xfId="21829" xr:uid="{D2EED31E-0812-4FA1-8D72-6487E5E1234F}"/>
    <cellStyle name="Millares 6 2 8 12" xfId="43332" xr:uid="{A03B500A-7AF7-4F83-986B-8600CF16541E}"/>
    <cellStyle name="Millares 6 2 8 13" xfId="49936" xr:uid="{1E73E678-DEE0-459B-AA9A-594DC57920A0}"/>
    <cellStyle name="Millares 6 2 8 2" xfId="1269" xr:uid="{BEBBD4B4-B305-41FE-BDB0-A56BE3F8A046}"/>
    <cellStyle name="Millares 6 2 8 2 2" xfId="4098" xr:uid="{34D6D116-5443-4864-8ED8-9B4A7B7CD5E1}"/>
    <cellStyle name="Millares 6 2 8 2 2 2" xfId="12364" xr:uid="{13F518E7-7DAE-424A-B0FF-3C8ABAEF63B6}"/>
    <cellStyle name="Millares 6 2 8 2 2 2 2" xfId="33867" xr:uid="{8245E536-D25C-4C72-BA63-902B61CA3076}"/>
    <cellStyle name="Millares 6 2 8 2 2 3" xfId="18999" xr:uid="{814E0403-0E24-468B-9697-A41B81137E12}"/>
    <cellStyle name="Millares 6 2 8 2 2 3 2" xfId="40502" xr:uid="{2A1EB24D-876B-4E6E-8F3B-C81357EB5650}"/>
    <cellStyle name="Millares 6 2 8 2 2 4" xfId="25604" xr:uid="{E15D12B0-0255-4E99-9625-60CFA8A16E12}"/>
    <cellStyle name="Millares 6 2 8 2 2 5" xfId="47107" xr:uid="{820DEAE0-2F15-4451-B161-ADD78AF1FFA7}"/>
    <cellStyle name="Millares 6 2 8 2 2 6" xfId="53711" xr:uid="{E8463BA1-1910-4792-9D66-5EBC9B7A5A70}"/>
    <cellStyle name="Millares 6 2 8 2 3" xfId="6237" xr:uid="{60B68DAF-7176-44C2-8557-B54BED72ABF3}"/>
    <cellStyle name="Millares 6 2 8 2 3 2" xfId="14503" xr:uid="{47F38FC4-9BBB-473C-8264-775950027D70}"/>
    <cellStyle name="Millares 6 2 8 2 3 2 2" xfId="36006" xr:uid="{179B9985-F8E6-4812-A0D6-5D9C5CD0664F}"/>
    <cellStyle name="Millares 6 2 8 2 3 3" xfId="21138" xr:uid="{97F2CF9B-2571-4FAD-B1A9-14D015B29AC6}"/>
    <cellStyle name="Millares 6 2 8 2 3 3 2" xfId="42641" xr:uid="{7E49C0E7-6E7D-420B-B21C-70E0D0183C52}"/>
    <cellStyle name="Millares 6 2 8 2 3 4" xfId="27743" xr:uid="{BC5A70C0-B348-44CA-A5CB-4C8006B86AB1}"/>
    <cellStyle name="Millares 6 2 8 2 3 5" xfId="49246" xr:uid="{8109E667-DFD0-4CF3-8A4B-B96F1E7F07FB}"/>
    <cellStyle name="Millares 6 2 8 2 3 6" xfId="55850" xr:uid="{157FC0ED-9336-4DF2-A383-664D05803C78}"/>
    <cellStyle name="Millares 6 2 8 2 4" xfId="7878" xr:uid="{F9A34E75-D0C1-45BC-8959-5B5A4D2AACA8}"/>
    <cellStyle name="Millares 6 2 8 2 4 2" xfId="29381" xr:uid="{FF8129E5-2963-475F-AE64-2DF98CA197DD}"/>
    <cellStyle name="Millares 6 2 8 2 5" xfId="9535" xr:uid="{FD4158BF-7892-4E16-A76C-553B79AC9998}"/>
    <cellStyle name="Millares 6 2 8 2 5 2" xfId="31038" xr:uid="{D0B179AC-CCCF-4943-8F76-B1D7C9459BB3}"/>
    <cellStyle name="Millares 6 2 8 2 6" xfId="16170" xr:uid="{6BE5E710-4CBD-45AE-846A-B91EC250458F}"/>
    <cellStyle name="Millares 6 2 8 2 6 2" xfId="37673" xr:uid="{AF75B004-D46F-4989-8EBD-55A8BEDF562F}"/>
    <cellStyle name="Millares 6 2 8 2 7" xfId="22775" xr:uid="{D800390C-85CD-47DC-BDD3-B1632974A21D}"/>
    <cellStyle name="Millares 6 2 8 2 8" xfId="44278" xr:uid="{09E91A58-9398-40D4-8DA6-2561759611C1}"/>
    <cellStyle name="Millares 6 2 8 2 9" xfId="50882" xr:uid="{B1A58660-B4D4-4CA0-9AAC-D754CF3C1954}"/>
    <cellStyle name="Millares 6 2 8 3" xfId="1956" xr:uid="{8639BDDE-0899-44FF-B6FF-839EA95757DB}"/>
    <cellStyle name="Millares 6 2 8 3 2" xfId="10222" xr:uid="{92256B87-5EFC-4559-8B21-79DCD855C32C}"/>
    <cellStyle name="Millares 6 2 8 3 2 2" xfId="31725" xr:uid="{B47035C2-FC49-4548-B699-D86AD32AC7CF}"/>
    <cellStyle name="Millares 6 2 8 3 3" xfId="16857" xr:uid="{8C1D7F5A-23B4-46F5-BD66-D2AC73B6C290}"/>
    <cellStyle name="Millares 6 2 8 3 3 2" xfId="38360" xr:uid="{06831DBD-0299-43E4-9846-55A2619635BF}"/>
    <cellStyle name="Millares 6 2 8 3 4" xfId="23462" xr:uid="{AF6D614A-5ED4-4475-9F18-6ED772CCC69D}"/>
    <cellStyle name="Millares 6 2 8 3 5" xfId="44965" xr:uid="{F673AC2F-9D47-45DB-AC0E-427F65FCCFE3}"/>
    <cellStyle name="Millares 6 2 8 3 6" xfId="51569" xr:uid="{649AFCA0-108C-4FAC-9C4C-80FF3AC3142C}"/>
    <cellStyle name="Millares 6 2 8 4" xfId="2755" xr:uid="{912262EB-DCE4-42F3-AB64-15CA76B23367}"/>
    <cellStyle name="Millares 6 2 8 4 2" xfId="11021" xr:uid="{5C095F31-99D7-4F17-BEA4-7BFA891AEB44}"/>
    <cellStyle name="Millares 6 2 8 4 2 2" xfId="32524" xr:uid="{8A909014-8080-468F-B388-D773CAD6C64C}"/>
    <cellStyle name="Millares 6 2 8 4 3" xfId="17656" xr:uid="{62FA6A85-A919-4C3B-AC52-763FBA1ACA78}"/>
    <cellStyle name="Millares 6 2 8 4 3 2" xfId="39159" xr:uid="{27F2B3AC-9033-4424-9740-336CB776192E}"/>
    <cellStyle name="Millares 6 2 8 4 4" xfId="24261" xr:uid="{0CD0A750-EE4E-4608-8653-B425D36B9E03}"/>
    <cellStyle name="Millares 6 2 8 4 5" xfId="45764" xr:uid="{FE2F22FD-A492-40BC-8EF0-301C2EC1DA51}"/>
    <cellStyle name="Millares 6 2 8 4 6" xfId="52368" xr:uid="{131D69DE-E4F6-4EE7-87F0-6DFF400EBFB8}"/>
    <cellStyle name="Millares 6 2 8 5" xfId="3152" xr:uid="{D6A95639-0E35-4149-B37D-B45C2CDC2F48}"/>
    <cellStyle name="Millares 6 2 8 5 2" xfId="11418" xr:uid="{577EF29B-E850-44E9-ACA1-2A4608EC6231}"/>
    <cellStyle name="Millares 6 2 8 5 2 2" xfId="32921" xr:uid="{502AC9C2-4105-470E-B6A2-39C062CA0CCE}"/>
    <cellStyle name="Millares 6 2 8 5 3" xfId="18053" xr:uid="{8B9B7498-D566-49F8-9C99-FB398B0A8DF8}"/>
    <cellStyle name="Millares 6 2 8 5 3 2" xfId="39556" xr:uid="{89BDAEC6-0BB9-44C5-8E8D-BA2FA4B59CE3}"/>
    <cellStyle name="Millares 6 2 8 5 4" xfId="24658" xr:uid="{6FF3FD80-9332-4F74-AD9A-3DB1CD2F5D28}"/>
    <cellStyle name="Millares 6 2 8 5 5" xfId="46161" xr:uid="{4005F3D8-6859-45DD-B9C9-85A00F09B72F}"/>
    <cellStyle name="Millares 6 2 8 5 6" xfId="52765" xr:uid="{649CC28F-CD50-4276-8E72-AE8174955233}"/>
    <cellStyle name="Millares 6 2 8 6" xfId="4899" xr:uid="{48CE84DC-DCEA-4597-B6B2-AE7239F65D1C}"/>
    <cellStyle name="Millares 6 2 8 6 2" xfId="13165" xr:uid="{D5ECAB12-1CBE-4B28-B660-BB8250F01A42}"/>
    <cellStyle name="Millares 6 2 8 6 2 2" xfId="34668" xr:uid="{703BDFD4-D7DB-4D39-89AB-BAFC7835FE55}"/>
    <cellStyle name="Millares 6 2 8 6 3" xfId="19800" xr:uid="{1D925F16-6343-4BE0-A140-2D5503450E94}"/>
    <cellStyle name="Millares 6 2 8 6 3 2" xfId="41303" xr:uid="{885EC579-C1AF-4D79-AB56-2B22D3A0C761}"/>
    <cellStyle name="Millares 6 2 8 6 4" xfId="26405" xr:uid="{8B4AE3BD-4CE5-4C7E-82CC-B90143320D00}"/>
    <cellStyle name="Millares 6 2 8 6 5" xfId="47908" xr:uid="{BBFB8709-93B4-40A3-9AE2-62EB27EFDB8A}"/>
    <cellStyle name="Millares 6 2 8 6 6" xfId="54512" xr:uid="{348DB97F-F9C4-4591-A26A-C5BDC7B7C67C}"/>
    <cellStyle name="Millares 6 2 8 7" xfId="5291" xr:uid="{0CA4316E-118E-42AA-BDD0-A378FEC52CE5}"/>
    <cellStyle name="Millares 6 2 8 7 2" xfId="13557" xr:uid="{F4D07FB8-7BCC-438D-95DA-7F8DFDCE2505}"/>
    <cellStyle name="Millares 6 2 8 7 2 2" xfId="35060" xr:uid="{15077755-5988-4CFE-80D5-0C9CCE25DEBA}"/>
    <cellStyle name="Millares 6 2 8 7 3" xfId="20192" xr:uid="{EBA75FAB-4D9F-4A3C-B250-660276AAA90B}"/>
    <cellStyle name="Millares 6 2 8 7 3 2" xfId="41695" xr:uid="{A1099EFB-D20E-4F79-A2B0-9C88778AECB5}"/>
    <cellStyle name="Millares 6 2 8 7 4" xfId="26797" xr:uid="{1E9D3DCD-B70D-452A-8172-99BD7632A904}"/>
    <cellStyle name="Millares 6 2 8 7 5" xfId="48300" xr:uid="{038464C7-8BF6-4EAE-B307-33CC24FF747F}"/>
    <cellStyle name="Millares 6 2 8 7 6" xfId="54904" xr:uid="{EE6D714A-2AC3-4A1D-B156-807745A041C2}"/>
    <cellStyle name="Millares 6 2 8 8" xfId="6932" xr:uid="{A522A1A1-EB07-427F-9A98-E0A024DFA8F4}"/>
    <cellStyle name="Millares 6 2 8 8 2" xfId="28435" xr:uid="{055A4FF1-E91D-446C-BFF8-788E4B5FB794}"/>
    <cellStyle name="Millares 6 2 8 9" xfId="8588" xr:uid="{EABDC06F-4332-4E7A-9779-30453AC5BF25}"/>
    <cellStyle name="Millares 6 2 8 9 2" xfId="30091" xr:uid="{0C35B320-163F-417E-B1A9-60756A2407C4}"/>
    <cellStyle name="Millares 6 2 9" xfId="605" xr:uid="{3CC27A08-0722-4737-9274-64A44DFE5A23}"/>
    <cellStyle name="Millares 6 2 9 10" xfId="43614" xr:uid="{717B433F-A3F4-45D9-9379-0092996BBC96}"/>
    <cellStyle name="Millares 6 2 9 11" xfId="50218" xr:uid="{B61FB0CD-F6CC-4EB1-8D0C-98DE6EAED522}"/>
    <cellStyle name="Millares 6 2 9 2" xfId="1551" xr:uid="{F031D5D1-63BB-41B1-86D6-35CA2BE08CD3}"/>
    <cellStyle name="Millares 6 2 9 2 2" xfId="4380" xr:uid="{1ABA1272-3D5F-4D4D-A819-8352993C4562}"/>
    <cellStyle name="Millares 6 2 9 2 2 2" xfId="12646" xr:uid="{DB7AF3BA-FF85-46B4-8521-6E299F2D6B78}"/>
    <cellStyle name="Millares 6 2 9 2 2 2 2" xfId="34149" xr:uid="{089C6BE1-8C1E-499F-9E8C-F109E43157CD}"/>
    <cellStyle name="Millares 6 2 9 2 2 3" xfId="19281" xr:uid="{A851D594-ABC4-408C-984F-8FE23C96CCC6}"/>
    <cellStyle name="Millares 6 2 9 2 2 3 2" xfId="40784" xr:uid="{1B337978-F999-433B-BCE2-FDB5788C89E1}"/>
    <cellStyle name="Millares 6 2 9 2 2 4" xfId="25886" xr:uid="{60EE4974-8599-45AC-9094-9029A68D7719}"/>
    <cellStyle name="Millares 6 2 9 2 2 5" xfId="47389" xr:uid="{3333BAF6-FCB2-4551-A60D-AAEB3D4633D8}"/>
    <cellStyle name="Millares 6 2 9 2 2 6" xfId="53993" xr:uid="{8B924391-5ACD-4034-81D4-A40BECEC9B72}"/>
    <cellStyle name="Millares 6 2 9 2 3" xfId="6519" xr:uid="{65758881-4018-457E-B945-5E1689D5752C}"/>
    <cellStyle name="Millares 6 2 9 2 3 2" xfId="14785" xr:uid="{C5852867-6B01-4683-BABE-E9085214F722}"/>
    <cellStyle name="Millares 6 2 9 2 3 2 2" xfId="36288" xr:uid="{C8ACA043-1A08-4CD3-BBE0-69362A881001}"/>
    <cellStyle name="Millares 6 2 9 2 3 3" xfId="21420" xr:uid="{49143EAA-B069-484C-B757-E2A44620D040}"/>
    <cellStyle name="Millares 6 2 9 2 3 3 2" xfId="42923" xr:uid="{885B6FF8-0BBD-4BCC-8839-13608D484A58}"/>
    <cellStyle name="Millares 6 2 9 2 3 4" xfId="28025" xr:uid="{7B456468-7C9B-4E7F-ADDF-F10CE30E19A4}"/>
    <cellStyle name="Millares 6 2 9 2 3 5" xfId="49528" xr:uid="{87A97B3D-C5F2-43EC-A6A1-5FF8A360F1BC}"/>
    <cellStyle name="Millares 6 2 9 2 3 6" xfId="56132" xr:uid="{3E68550A-3737-4D12-B30B-73DDDE31A0D3}"/>
    <cellStyle name="Millares 6 2 9 2 4" xfId="8160" xr:uid="{53CDA46C-104D-4C5A-BEF2-13675AB277E0}"/>
    <cellStyle name="Millares 6 2 9 2 4 2" xfId="29663" xr:uid="{35AF3B40-E044-47EC-83DF-FE9D3A018A2D}"/>
    <cellStyle name="Millares 6 2 9 2 5" xfId="9817" xr:uid="{76263B25-6FAA-4636-B28B-D485C92B46C9}"/>
    <cellStyle name="Millares 6 2 9 2 5 2" xfId="31320" xr:uid="{A3424A88-FCA4-4F7E-9E03-C925F3FACA12}"/>
    <cellStyle name="Millares 6 2 9 2 6" xfId="16452" xr:uid="{8906C362-6B2A-4D6B-8A6B-2736F182BD46}"/>
    <cellStyle name="Millares 6 2 9 2 6 2" xfId="37955" xr:uid="{6693D84D-34F2-4728-BCD1-2850DFFFBC3C}"/>
    <cellStyle name="Millares 6 2 9 2 7" xfId="23057" xr:uid="{880B0187-F5FF-4D1D-9871-9AD37CB9A314}"/>
    <cellStyle name="Millares 6 2 9 2 8" xfId="44560" xr:uid="{73B378C4-8FAB-41F2-ABD0-503EA60A6674}"/>
    <cellStyle name="Millares 6 2 9 2 9" xfId="51164" xr:uid="{18005D00-429C-499E-8046-50876E44D276}"/>
    <cellStyle name="Millares 6 2 9 3" xfId="2238" xr:uid="{7EE7C8FD-71B0-4D45-9954-C0C35BB9D730}"/>
    <cellStyle name="Millares 6 2 9 3 2" xfId="10504" xr:uid="{5B3DA933-D37D-489D-A16A-AF534E06598E}"/>
    <cellStyle name="Millares 6 2 9 3 2 2" xfId="32007" xr:uid="{F37B809A-1A04-4FC9-88F4-0EAD684168A7}"/>
    <cellStyle name="Millares 6 2 9 3 3" xfId="17139" xr:uid="{D22DF438-DBB6-4002-8876-C890FCB4DE61}"/>
    <cellStyle name="Millares 6 2 9 3 3 2" xfId="38642" xr:uid="{74F653C4-FF58-4B1C-8E5E-C9A6B77707B8}"/>
    <cellStyle name="Millares 6 2 9 3 4" xfId="23744" xr:uid="{C1EDB153-51D8-413A-963C-64FABD4DA730}"/>
    <cellStyle name="Millares 6 2 9 3 5" xfId="45247" xr:uid="{E4684543-8CB8-4FFC-9E7A-59DED4A9D66B}"/>
    <cellStyle name="Millares 6 2 9 3 6" xfId="51851" xr:uid="{A0FEDDA4-CF37-4FAC-9ABC-7BA97E5A7DE5}"/>
    <cellStyle name="Millares 6 2 9 4" xfId="3434" xr:uid="{845DC8D5-AE2E-491D-9E0F-5453BD66F77B}"/>
    <cellStyle name="Millares 6 2 9 4 2" xfId="11700" xr:uid="{A4BCABFF-A33E-4D68-9451-43161EFD4148}"/>
    <cellStyle name="Millares 6 2 9 4 2 2" xfId="33203" xr:uid="{E33C62D1-3143-47CB-A2A6-78B0E438FF01}"/>
    <cellStyle name="Millares 6 2 9 4 3" xfId="18335" xr:uid="{8F767D38-6E1A-4056-82C5-61F24B698C54}"/>
    <cellStyle name="Millares 6 2 9 4 3 2" xfId="39838" xr:uid="{9A15242B-951D-49FC-A4EB-E2E96277D107}"/>
    <cellStyle name="Millares 6 2 9 4 4" xfId="24940" xr:uid="{8EB75D55-323F-48FF-B80D-01A75B75B7F8}"/>
    <cellStyle name="Millares 6 2 9 4 5" xfId="46443" xr:uid="{51099427-094C-4D2B-9BCF-E52CCE293B4D}"/>
    <cellStyle name="Millares 6 2 9 4 6" xfId="53047" xr:uid="{246FC55B-7837-4304-96C0-830795246531}"/>
    <cellStyle name="Millares 6 2 9 5" xfId="5573" xr:uid="{F57A2619-79B1-48AB-98F5-C4B75FA8F4A1}"/>
    <cellStyle name="Millares 6 2 9 5 2" xfId="13839" xr:uid="{9ADD57EA-5EE2-47C5-A68C-F190A2BC9F1E}"/>
    <cellStyle name="Millares 6 2 9 5 2 2" xfId="35342" xr:uid="{81C26198-24C5-46A7-9367-88E92C7660C5}"/>
    <cellStyle name="Millares 6 2 9 5 3" xfId="20474" xr:uid="{624D237B-094F-48FE-B8FB-A99C75C56F68}"/>
    <cellStyle name="Millares 6 2 9 5 3 2" xfId="41977" xr:uid="{E332A2C6-6B78-4304-824C-4354528F28BB}"/>
    <cellStyle name="Millares 6 2 9 5 4" xfId="27079" xr:uid="{EB5E12AE-86FB-4E1B-BC3F-32525113B6C0}"/>
    <cellStyle name="Millares 6 2 9 5 5" xfId="48582" xr:uid="{A89B3A17-D6E6-4FBC-9070-6222D519F91E}"/>
    <cellStyle name="Millares 6 2 9 5 6" xfId="55186" xr:uid="{7B405B24-DC8E-482D-AD68-856E0D28F35D}"/>
    <cellStyle name="Millares 6 2 9 6" xfId="7214" xr:uid="{C6842C1C-B7F4-4913-A2BF-C27172A4513F}"/>
    <cellStyle name="Millares 6 2 9 6 2" xfId="28717" xr:uid="{D4046F40-6CAA-4414-A75F-5C1A5F6E4A34}"/>
    <cellStyle name="Millares 6 2 9 7" xfId="8871" xr:uid="{B716460F-6EEC-41BC-B705-1E09B895BF3A}"/>
    <cellStyle name="Millares 6 2 9 7 2" xfId="30374" xr:uid="{59FF947A-CDDC-4456-94F3-EEAA9F0900A8}"/>
    <cellStyle name="Millares 6 2 9 8" xfId="15506" xr:uid="{3D6ED775-BC4C-4E27-83DA-6EA76BE079FB}"/>
    <cellStyle name="Millares 6 2 9 8 2" xfId="37009" xr:uid="{7288F061-D52B-4537-BF83-02D0F0A9426C}"/>
    <cellStyle name="Millares 6 2 9 9" xfId="22111" xr:uid="{7F4175F9-5A90-4CEA-8A8C-FBACBFD8A2EA}"/>
    <cellStyle name="Millares 6 20" xfId="8452" xr:uid="{C847761D-088E-4E8A-953F-AB1BAF22C3E4}"/>
    <cellStyle name="Millares 6 20 2" xfId="29955" xr:uid="{3789C4F5-37E8-428D-B5AD-0BC33E11485E}"/>
    <cellStyle name="Millares 6 21" xfId="15092" xr:uid="{60C43417-75A3-4295-837D-8ACA006477AF}"/>
    <cellStyle name="Millares 6 21 2" xfId="36595" xr:uid="{7D876732-80DD-4F05-A09A-C0CE87F030FE}"/>
    <cellStyle name="Millares 6 22" xfId="21697" xr:uid="{BA8C1A00-3AC0-4D0A-88A2-A7D2949327FE}"/>
    <cellStyle name="Millares 6 23" xfId="43200" xr:uid="{C77955EA-62B3-4344-940E-522D2AF3FF9F}"/>
    <cellStyle name="Millares 6 24" xfId="49804" xr:uid="{2919812F-C720-4D9B-859E-5007320BED1B}"/>
    <cellStyle name="Millares 6 3" xfId="134" xr:uid="{5F872E5B-B955-4B00-A538-11536F7EFDC0}"/>
    <cellStyle name="Millares 6 3 10" xfId="3037" xr:uid="{AE57DD64-59CF-4D48-845B-A439421E62FE}"/>
    <cellStyle name="Millares 6 3 10 2" xfId="11303" xr:uid="{0A0B3000-3F9F-4F04-90A5-C89701EAB66D}"/>
    <cellStyle name="Millares 6 3 10 2 2" xfId="32806" xr:uid="{7F5E5124-8364-4DA6-98C0-CE505632FD3D}"/>
    <cellStyle name="Millares 6 3 10 3" xfId="17938" xr:uid="{AC2B53D0-668A-4AF7-AF5F-F3D0361CF512}"/>
    <cellStyle name="Millares 6 3 10 3 2" xfId="39441" xr:uid="{E73EAE2F-69DF-4804-903A-FC9B4885C4F7}"/>
    <cellStyle name="Millares 6 3 10 4" xfId="24543" xr:uid="{9CD3DAFB-F2C0-49B2-A2D3-38112A232363}"/>
    <cellStyle name="Millares 6 3 10 5" xfId="46046" xr:uid="{C9E70467-C610-4F03-ACAE-BF5054336B35}"/>
    <cellStyle name="Millares 6 3 10 6" xfId="52650" xr:uid="{E1D32B6C-FA58-476F-A1A6-034D176DAA89}"/>
    <cellStyle name="Millares 6 3 11" xfId="4672" xr:uid="{3E637546-C8F3-4D0D-925A-C3CB9B2BF37E}"/>
    <cellStyle name="Millares 6 3 11 2" xfId="12938" xr:uid="{FE65AB54-1AF6-48E1-A14E-2C76E2309F99}"/>
    <cellStyle name="Millares 6 3 11 2 2" xfId="34441" xr:uid="{C7C08A1E-72EF-421E-9C8B-54B3CCEED935}"/>
    <cellStyle name="Millares 6 3 11 3" xfId="19573" xr:uid="{4E5E77E4-59AB-4F0C-92D9-DCAD95C11F24}"/>
    <cellStyle name="Millares 6 3 11 3 2" xfId="41076" xr:uid="{E9F6A8F5-5C30-4904-9913-2B4D801BA3E7}"/>
    <cellStyle name="Millares 6 3 11 4" xfId="26178" xr:uid="{95843228-4730-4EA9-9407-54AB1E6C0E54}"/>
    <cellStyle name="Millares 6 3 11 5" xfId="47681" xr:uid="{F6D2BBDA-1757-4541-8880-0929C8B5463A}"/>
    <cellStyle name="Millares 6 3 11 6" xfId="54285" xr:uid="{26E49440-B6C0-4F96-8F48-20F7CAFAA2CA}"/>
    <cellStyle name="Millares 6 3 12" xfId="5175" xr:uid="{4CA62FE9-76A5-43E5-BD14-504A7D6EFF82}"/>
    <cellStyle name="Millares 6 3 12 2" xfId="13441" xr:uid="{8A64D453-ABFD-45FE-AC70-48202588FFB3}"/>
    <cellStyle name="Millares 6 3 12 2 2" xfId="34944" xr:uid="{A4084649-05AA-4241-87AE-A26A77DEDCAC}"/>
    <cellStyle name="Millares 6 3 12 3" xfId="20076" xr:uid="{EB5C5FE6-11C2-4432-AB7B-020E214614B0}"/>
    <cellStyle name="Millares 6 3 12 3 2" xfId="41579" xr:uid="{D9BFB8FA-680A-441C-BED3-3823DBC472D0}"/>
    <cellStyle name="Millares 6 3 12 4" xfId="26681" xr:uid="{DE234F8D-C95D-482D-BADA-0A6A35655DC4}"/>
    <cellStyle name="Millares 6 3 12 5" xfId="48184" xr:uid="{3F5C74BA-002D-4716-90AC-567108A053BC}"/>
    <cellStyle name="Millares 6 3 12 6" xfId="54788" xr:uid="{377950B7-C138-4C73-8691-3118CCED128B}"/>
    <cellStyle name="Millares 6 3 13" xfId="6816" xr:uid="{28B583A6-0E10-4BA0-8F50-45226D73824F}"/>
    <cellStyle name="Millares 6 3 13 2" xfId="28319" xr:uid="{CF53D0E8-A060-45DB-A70C-9B9C32A54E15}"/>
    <cellStyle name="Millares 6 3 14" xfId="8470" xr:uid="{05C587F8-EFAA-414C-BAB7-97CB02FB364A}"/>
    <cellStyle name="Millares 6 3 14 2" xfId="29973" xr:uid="{7A8F64C2-7194-4D4F-ADCD-52291E52884D}"/>
    <cellStyle name="Millares 6 3 15" xfId="15109" xr:uid="{29C83058-7B6E-424F-88BE-C1CCC9DE7ADD}"/>
    <cellStyle name="Millares 6 3 15 2" xfId="36612" xr:uid="{42EA88E4-6A54-4FC6-865F-B149674D3853}"/>
    <cellStyle name="Millares 6 3 16" xfId="21714" xr:uid="{C4BBDF28-163D-4D7A-90B1-A7DC1EA2BC77}"/>
    <cellStyle name="Millares 6 3 17" xfId="43217" xr:uid="{A499AB00-F61A-4D33-90A0-034F7E786AE4}"/>
    <cellStyle name="Millares 6 3 18" xfId="49821" xr:uid="{5EF51843-8C56-4A18-BE16-F1E793762D9A}"/>
    <cellStyle name="Millares 6 3 2" xfId="172" xr:uid="{43FD1AB1-C243-4640-9B88-E87AEF3CCA2A}"/>
    <cellStyle name="Millares 6 3 2 10" xfId="4709" xr:uid="{DBE3B175-E678-44B2-B9F7-E7270E53A205}"/>
    <cellStyle name="Millares 6 3 2 10 2" xfId="12975" xr:uid="{D1ED8E4E-71BE-407E-8DBB-728D5A09A15B}"/>
    <cellStyle name="Millares 6 3 2 10 2 2" xfId="34478" xr:uid="{75589747-C9A2-445B-95EF-CC0C91EA4FC6}"/>
    <cellStyle name="Millares 6 3 2 10 3" xfId="19610" xr:uid="{F3A651E7-C5E0-4C1A-9491-CEEED86B5C84}"/>
    <cellStyle name="Millares 6 3 2 10 3 2" xfId="41113" xr:uid="{32DDB8AE-A40B-4364-8FF6-7281619DA029}"/>
    <cellStyle name="Millares 6 3 2 10 4" xfId="26215" xr:uid="{687E1359-8885-43B9-8DD7-A5E9CB30703B}"/>
    <cellStyle name="Millares 6 3 2 10 5" xfId="47718" xr:uid="{8855A15E-95A4-4F92-B03B-C4FFE0AFB9F8}"/>
    <cellStyle name="Millares 6 3 2 10 6" xfId="54322" xr:uid="{CB7F6F2A-2CF4-4173-90B4-996A3B740AF4}"/>
    <cellStyle name="Millares 6 3 2 11" xfId="5212" xr:uid="{35F845AF-C112-4E81-BE1F-A6A856D92526}"/>
    <cellStyle name="Millares 6 3 2 11 2" xfId="13478" xr:uid="{2B25959B-4074-48D9-99BB-FD1D7F555AE8}"/>
    <cellStyle name="Millares 6 3 2 11 2 2" xfId="34981" xr:uid="{9F7C73AB-70BB-4D42-82B5-31DB7FDE824E}"/>
    <cellStyle name="Millares 6 3 2 11 3" xfId="20113" xr:uid="{56ADC16D-0012-4D39-9DFB-0870B2256ACF}"/>
    <cellStyle name="Millares 6 3 2 11 3 2" xfId="41616" xr:uid="{F28EAA31-80A7-459F-962F-0BA014E28746}"/>
    <cellStyle name="Millares 6 3 2 11 4" xfId="26718" xr:uid="{FAD3472D-49AC-4659-B69E-22C6FA198475}"/>
    <cellStyle name="Millares 6 3 2 11 5" xfId="48221" xr:uid="{0A2609BA-A7D9-46B8-BA5A-7223C59AC158}"/>
    <cellStyle name="Millares 6 3 2 11 6" xfId="54825" xr:uid="{829E01BB-88FC-474C-882F-3589BAB13F3F}"/>
    <cellStyle name="Millares 6 3 2 12" xfId="6853" xr:uid="{23A70B11-E87E-4ACF-9594-B2721FA88868}"/>
    <cellStyle name="Millares 6 3 2 12 2" xfId="28356" xr:uid="{54A228F5-1313-494D-A010-1D674AB8BE8D}"/>
    <cellStyle name="Millares 6 3 2 13" xfId="8507" xr:uid="{0AD5F4D0-7123-4633-A5C2-E38DF4D2735D}"/>
    <cellStyle name="Millares 6 3 2 13 2" xfId="30010" xr:uid="{05E48FCC-8A79-44B1-AAEC-167263760483}"/>
    <cellStyle name="Millares 6 3 2 14" xfId="15146" xr:uid="{6CA3BDE9-7E7B-4BEE-9C93-34AE7002BB8E}"/>
    <cellStyle name="Millares 6 3 2 14 2" xfId="36649" xr:uid="{F5A3F4AA-5055-4152-BB03-1D628BE73F14}"/>
    <cellStyle name="Millares 6 3 2 15" xfId="21751" xr:uid="{6342A58D-FD3C-4BF0-B4DF-2220F7C16443}"/>
    <cellStyle name="Millares 6 3 2 16" xfId="43254" xr:uid="{8374FC53-B9EC-4F6A-9E44-E71E95E37FBF}"/>
    <cellStyle name="Millares 6 3 2 17" xfId="49858" xr:uid="{BE639EE6-8297-4024-912C-A2008B289B20}"/>
    <cellStyle name="Millares 6 3 2 2" xfId="504" xr:uid="{139EC667-B6A2-45AC-BCF8-63B580320E43}"/>
    <cellStyle name="Millares 6 3 2 2 10" xfId="7115" xr:uid="{B3B65BDC-107B-40CA-BE4C-DC809202DF3F}"/>
    <cellStyle name="Millares 6 3 2 2 10 2" xfId="28618" xr:uid="{735ACF03-4A05-44DB-A45F-36ED97B91032}"/>
    <cellStyle name="Millares 6 3 2 2 11" xfId="8771" xr:uid="{FAE1E17D-179E-4CD7-9939-F11AAA9D1A5A}"/>
    <cellStyle name="Millares 6 3 2 2 11 2" xfId="30274" xr:uid="{09129F6B-CD91-403B-B4AC-EABDA187DAC0}"/>
    <cellStyle name="Millares 6 3 2 2 12" xfId="15407" xr:uid="{10B4B7E6-CF94-4A3A-A62D-6753744713A6}"/>
    <cellStyle name="Millares 6 3 2 2 12 2" xfId="36910" xr:uid="{0D3CB098-DDBD-43B3-A0A0-8989E1AC48C4}"/>
    <cellStyle name="Millares 6 3 2 2 13" xfId="22012" xr:uid="{E480C1E6-3C0D-4B9E-A357-5F81EAB04E93}"/>
    <cellStyle name="Millares 6 3 2 2 14" xfId="43515" xr:uid="{ADB8DD3C-F3B1-47F0-9FF8-61F63903E97E}"/>
    <cellStyle name="Millares 6 3 2 2 15" xfId="50119" xr:uid="{434EEA25-2827-4360-8E33-6348F5BE365F}"/>
    <cellStyle name="Millares 6 3 2 2 2" xfId="786" xr:uid="{B04FBCA6-3E84-4861-8AE1-EAFDC33260B8}"/>
    <cellStyle name="Millares 6 3 2 2 2 10" xfId="15687" xr:uid="{9946785C-8E01-4E32-98EF-CEB6A48D5303}"/>
    <cellStyle name="Millares 6 3 2 2 2 10 2" xfId="37190" xr:uid="{57D07001-C399-489B-8060-878D502C9115}"/>
    <cellStyle name="Millares 6 3 2 2 2 11" xfId="22292" xr:uid="{29B823C7-4A4D-4FB6-9BD5-22D65710EED0}"/>
    <cellStyle name="Millares 6 3 2 2 2 12" xfId="43795" xr:uid="{BC704D37-D1F7-4BED-86FB-0211BE5C680D}"/>
    <cellStyle name="Millares 6 3 2 2 2 13" xfId="50399" xr:uid="{6E093BB1-DB04-4688-8E14-1C2F12923BC3}"/>
    <cellStyle name="Millares 6 3 2 2 2 2" xfId="1732" xr:uid="{F40A189B-7BD1-4120-92D3-098FC12E780A}"/>
    <cellStyle name="Millares 6 3 2 2 2 2 2" xfId="4561" xr:uid="{7C947FC9-07B8-4CA7-A648-9DEC1D4E7852}"/>
    <cellStyle name="Millares 6 3 2 2 2 2 2 2" xfId="12827" xr:uid="{FB419218-7B9F-4B13-8E2C-A3F50FD5CD48}"/>
    <cellStyle name="Millares 6 3 2 2 2 2 2 2 2" xfId="34330" xr:uid="{1CEAF982-86B0-41FE-9F68-48D3AB1EFBA2}"/>
    <cellStyle name="Millares 6 3 2 2 2 2 2 3" xfId="19462" xr:uid="{EEB5A2D1-8A73-48AB-8BC0-31D5E99B368E}"/>
    <cellStyle name="Millares 6 3 2 2 2 2 2 3 2" xfId="40965" xr:uid="{076F446C-2B22-4C3C-987A-97EFB59DA1DB}"/>
    <cellStyle name="Millares 6 3 2 2 2 2 2 4" xfId="26067" xr:uid="{B808B5CE-8896-4F91-A78F-C4C1BB5E8F71}"/>
    <cellStyle name="Millares 6 3 2 2 2 2 2 5" xfId="47570" xr:uid="{917C6673-1D16-490C-B317-1EAF128CC9B4}"/>
    <cellStyle name="Millares 6 3 2 2 2 2 2 6" xfId="54174" xr:uid="{5CFDCA86-C5AF-4EFF-81D5-52CC760C84B3}"/>
    <cellStyle name="Millares 6 3 2 2 2 2 3" xfId="6700" xr:uid="{6CA1000F-14DC-43E4-A99D-95AFEE6F78CD}"/>
    <cellStyle name="Millares 6 3 2 2 2 2 3 2" xfId="14966" xr:uid="{B0A84B8E-88A0-4FAD-AD7F-AB1F11D9CF6D}"/>
    <cellStyle name="Millares 6 3 2 2 2 2 3 2 2" xfId="36469" xr:uid="{6B9BDA30-CCDD-4C7B-8A00-08C7AF822551}"/>
    <cellStyle name="Millares 6 3 2 2 2 2 3 3" xfId="21601" xr:uid="{B3C7AB11-BBF3-474E-B472-C7127EB0F85F}"/>
    <cellStyle name="Millares 6 3 2 2 2 2 3 3 2" xfId="43104" xr:uid="{28A2D8CB-0ACF-4725-AAB2-B0B3BDC1B3D7}"/>
    <cellStyle name="Millares 6 3 2 2 2 2 3 4" xfId="28206" xr:uid="{F6BDAEEE-14AD-47AA-8613-868C86D837E0}"/>
    <cellStyle name="Millares 6 3 2 2 2 2 3 5" xfId="49709" xr:uid="{5E0E8BA1-162D-46D4-BC89-76DE5040FD97}"/>
    <cellStyle name="Millares 6 3 2 2 2 2 3 6" xfId="56313" xr:uid="{76506390-547C-4C99-8DB2-1FDC65944D01}"/>
    <cellStyle name="Millares 6 3 2 2 2 2 4" xfId="8341" xr:uid="{6845A62F-5C9C-480A-AD46-F10067227E63}"/>
    <cellStyle name="Millares 6 3 2 2 2 2 4 2" xfId="29844" xr:uid="{6EE47FB6-671E-425C-B947-ABC92EF620AE}"/>
    <cellStyle name="Millares 6 3 2 2 2 2 5" xfId="9998" xr:uid="{EEA98EA6-1EB0-48ED-9C97-1FA1BFB21905}"/>
    <cellStyle name="Millares 6 3 2 2 2 2 5 2" xfId="31501" xr:uid="{DC228379-AF7D-4D22-891C-501E12BC3D39}"/>
    <cellStyle name="Millares 6 3 2 2 2 2 6" xfId="16633" xr:uid="{AD541EC0-A82F-424B-BE2A-B0DBE6487422}"/>
    <cellStyle name="Millares 6 3 2 2 2 2 6 2" xfId="38136" xr:uid="{7E87C270-A5D1-4029-BE5A-C42948C5443B}"/>
    <cellStyle name="Millares 6 3 2 2 2 2 7" xfId="23238" xr:uid="{A19EABC4-A04D-47E1-AAFA-0D3284130ED3}"/>
    <cellStyle name="Millares 6 3 2 2 2 2 8" xfId="44741" xr:uid="{4F953FCB-8751-40AD-A20F-254A15F8960A}"/>
    <cellStyle name="Millares 6 3 2 2 2 2 9" xfId="51345" xr:uid="{A8F1C3EF-D34C-4867-8890-848581F7CFDB}"/>
    <cellStyle name="Millares 6 3 2 2 2 3" xfId="2419" xr:uid="{6B23FC20-AF24-4692-9C0E-7DD757B678B2}"/>
    <cellStyle name="Millares 6 3 2 2 2 3 2" xfId="10685" xr:uid="{317330A3-B1E9-4375-A0E5-6FF023AA9932}"/>
    <cellStyle name="Millares 6 3 2 2 2 3 2 2" xfId="32188" xr:uid="{406F3816-2DF6-4001-A4AE-2F6ED2664FE5}"/>
    <cellStyle name="Millares 6 3 2 2 2 3 3" xfId="17320" xr:uid="{140F5A08-A95E-4BCD-B59E-E9E5D4730493}"/>
    <cellStyle name="Millares 6 3 2 2 2 3 3 2" xfId="38823" xr:uid="{A0C0577C-3359-4879-A410-C56D986201A4}"/>
    <cellStyle name="Millares 6 3 2 2 2 3 4" xfId="23925" xr:uid="{46E8D575-4B72-468E-9201-8BEA430D7D81}"/>
    <cellStyle name="Millares 6 3 2 2 2 3 5" xfId="45428" xr:uid="{EACA9EE0-85B1-462B-9E85-7EA85976F94B}"/>
    <cellStyle name="Millares 6 3 2 2 2 3 6" xfId="52032" xr:uid="{2964A6A2-312C-4F0B-A321-299017AECA5D}"/>
    <cellStyle name="Millares 6 3 2 2 2 4" xfId="2936" xr:uid="{A69E7DA0-C8BA-443D-811F-EE0A350B6C88}"/>
    <cellStyle name="Millares 6 3 2 2 2 4 2" xfId="11202" xr:uid="{2EEC9844-B110-4A9C-98B9-09CB049DB845}"/>
    <cellStyle name="Millares 6 3 2 2 2 4 2 2" xfId="32705" xr:uid="{1D044206-4288-4224-80C3-F7AD9E0C458A}"/>
    <cellStyle name="Millares 6 3 2 2 2 4 3" xfId="17837" xr:uid="{28622DFB-1DA1-43DE-BD3E-CD70144A6298}"/>
    <cellStyle name="Millares 6 3 2 2 2 4 3 2" xfId="39340" xr:uid="{AA516842-258C-4A40-B4B5-3ED88E6274E1}"/>
    <cellStyle name="Millares 6 3 2 2 2 4 4" xfId="24442" xr:uid="{1858383F-D528-45E4-ACF3-B8636AE5912A}"/>
    <cellStyle name="Millares 6 3 2 2 2 4 5" xfId="45945" xr:uid="{C93E6215-A567-4FAD-9AE5-43C360DE8DE7}"/>
    <cellStyle name="Millares 6 3 2 2 2 4 6" xfId="52549" xr:uid="{DAB52057-852B-46EF-B4A1-2CD7DC1B3F7F}"/>
    <cellStyle name="Millares 6 3 2 2 2 5" xfId="3615" xr:uid="{EDE91C44-4BF3-43F1-8BB5-E3C77BC24E1E}"/>
    <cellStyle name="Millares 6 3 2 2 2 5 2" xfId="11881" xr:uid="{AA261F28-AD3A-4C0A-8753-3775D6ED5812}"/>
    <cellStyle name="Millares 6 3 2 2 2 5 2 2" xfId="33384" xr:uid="{21C790BE-4DE9-425A-8776-92F844971579}"/>
    <cellStyle name="Millares 6 3 2 2 2 5 3" xfId="18516" xr:uid="{C3A6855B-F3C2-4122-BE06-CFDEA0B4DACA}"/>
    <cellStyle name="Millares 6 3 2 2 2 5 3 2" xfId="40019" xr:uid="{D8D56E7B-818C-4B17-877F-5418EB916DF9}"/>
    <cellStyle name="Millares 6 3 2 2 2 5 4" xfId="25121" xr:uid="{128672BB-3BE4-414A-BE08-52B5C6B8E0F5}"/>
    <cellStyle name="Millares 6 3 2 2 2 5 5" xfId="46624" xr:uid="{5A538AD1-7052-41E2-A518-11A78E2C1CC4}"/>
    <cellStyle name="Millares 6 3 2 2 2 5 6" xfId="53228" xr:uid="{F541973A-1B21-46EC-BC34-BB6B1C736BD7}"/>
    <cellStyle name="Millares 6 3 2 2 2 6" xfId="5080" xr:uid="{1DE52223-3BFA-4173-BAB6-6C6F9609B75A}"/>
    <cellStyle name="Millares 6 3 2 2 2 6 2" xfId="13346" xr:uid="{44257C8A-8C37-4299-832B-F6BCE742A6E7}"/>
    <cellStyle name="Millares 6 3 2 2 2 6 2 2" xfId="34849" xr:uid="{0F961F46-2228-4407-98E2-B3A3498F37ED}"/>
    <cellStyle name="Millares 6 3 2 2 2 6 3" xfId="19981" xr:uid="{40F7E189-59B3-47F6-A600-DE80AA752830}"/>
    <cellStyle name="Millares 6 3 2 2 2 6 3 2" xfId="41484" xr:uid="{85369F06-8765-45FB-9F99-AA31DB1178A7}"/>
    <cellStyle name="Millares 6 3 2 2 2 6 4" xfId="26586" xr:uid="{75895EBF-C5B1-4232-8244-E79D71B2C8C0}"/>
    <cellStyle name="Millares 6 3 2 2 2 6 5" xfId="48089" xr:uid="{D399B2A3-5724-4F5E-A78A-DC1CC087FFE3}"/>
    <cellStyle name="Millares 6 3 2 2 2 6 6" xfId="54693" xr:uid="{13DEF996-681D-4CEE-A704-0BDF9C638F30}"/>
    <cellStyle name="Millares 6 3 2 2 2 7" xfId="5754" xr:uid="{38B3F76E-D696-4CDD-A542-21B0AA58224B}"/>
    <cellStyle name="Millares 6 3 2 2 2 7 2" xfId="14020" xr:uid="{F0330870-D26D-469A-ABF6-67311C786C82}"/>
    <cellStyle name="Millares 6 3 2 2 2 7 2 2" xfId="35523" xr:uid="{D38AFC08-31BE-47D5-93EA-024DF99D2385}"/>
    <cellStyle name="Millares 6 3 2 2 2 7 3" xfId="20655" xr:uid="{2A8A461B-B287-46C1-8F9E-78C3E4361B8A}"/>
    <cellStyle name="Millares 6 3 2 2 2 7 3 2" xfId="42158" xr:uid="{12B3F08B-9A36-4A89-B857-4F90398957F6}"/>
    <cellStyle name="Millares 6 3 2 2 2 7 4" xfId="27260" xr:uid="{4893663D-2565-46D8-99FD-6590A7B7F01A}"/>
    <cellStyle name="Millares 6 3 2 2 2 7 5" xfId="48763" xr:uid="{A6FBBBE9-8EE5-43D6-A073-5F623408B997}"/>
    <cellStyle name="Millares 6 3 2 2 2 7 6" xfId="55367" xr:uid="{5CE08900-C45B-49A4-A89A-582EFF465839}"/>
    <cellStyle name="Millares 6 3 2 2 2 8" xfId="7395" xr:uid="{33ADA280-61C0-474D-B092-050C3C9E8705}"/>
    <cellStyle name="Millares 6 3 2 2 2 8 2" xfId="28898" xr:uid="{47DBD04F-DC2A-4674-BAC4-27E2260B3ADC}"/>
    <cellStyle name="Millares 6 3 2 2 2 9" xfId="9052" xr:uid="{DF4FC738-E91D-4717-B3D2-04A93EDEC8BB}"/>
    <cellStyle name="Millares 6 3 2 2 2 9 2" xfId="30555" xr:uid="{CF6EFF27-CAD4-47A0-B39B-20D3DF8A10D8}"/>
    <cellStyle name="Millares 6 3 2 2 3" xfId="1056" xr:uid="{4D18787F-5806-484B-A20F-D5A6E0FDF514}"/>
    <cellStyle name="Millares 6 3 2 2 3 2" xfId="3885" xr:uid="{546F7853-F4F6-469A-BA3D-2D4FE711F409}"/>
    <cellStyle name="Millares 6 3 2 2 3 2 2" xfId="12151" xr:uid="{DE1A1A7B-899A-4872-88FA-0C106532687C}"/>
    <cellStyle name="Millares 6 3 2 2 3 2 2 2" xfId="33654" xr:uid="{2BA8C034-1736-48AB-A8F8-1483D85A6C79}"/>
    <cellStyle name="Millares 6 3 2 2 3 2 3" xfId="18786" xr:uid="{66D826C3-C41C-4617-9D5D-A2F907242749}"/>
    <cellStyle name="Millares 6 3 2 2 3 2 3 2" xfId="40289" xr:uid="{ACF47DB6-D751-4CA1-A85E-C2934F8C1041}"/>
    <cellStyle name="Millares 6 3 2 2 3 2 4" xfId="25391" xr:uid="{4CCE39B5-1761-446C-8389-69AD10CBACCC}"/>
    <cellStyle name="Millares 6 3 2 2 3 2 5" xfId="46894" xr:uid="{59A42B02-01DE-4FB4-ABF9-49F1D1C478A3}"/>
    <cellStyle name="Millares 6 3 2 2 3 2 6" xfId="53498" xr:uid="{9175D3A3-3051-4245-B90F-A3A639A91A69}"/>
    <cellStyle name="Millares 6 3 2 2 3 3" xfId="6024" xr:uid="{0CEE971F-E0E4-4C09-940F-57625790D14E}"/>
    <cellStyle name="Millares 6 3 2 2 3 3 2" xfId="14290" xr:uid="{7433D4B1-933C-4C15-B13A-19A69993E106}"/>
    <cellStyle name="Millares 6 3 2 2 3 3 2 2" xfId="35793" xr:uid="{BF88D53F-3172-458C-BC59-8040982373F2}"/>
    <cellStyle name="Millares 6 3 2 2 3 3 3" xfId="20925" xr:uid="{C3E445E2-0F12-4EC7-B5AC-8103026715A8}"/>
    <cellStyle name="Millares 6 3 2 2 3 3 3 2" xfId="42428" xr:uid="{78DF34B3-5374-4785-BE39-DA4E40279A78}"/>
    <cellStyle name="Millares 6 3 2 2 3 3 4" xfId="27530" xr:uid="{A94EAE15-FD1B-41D0-9B1C-6B6AD8F8A932}"/>
    <cellStyle name="Millares 6 3 2 2 3 3 5" xfId="49033" xr:uid="{DF68F079-EEA2-44D3-9ABA-DED70158C7C0}"/>
    <cellStyle name="Millares 6 3 2 2 3 3 6" xfId="55637" xr:uid="{B3B2110F-B6F7-40EF-A4C6-B6E5856756E9}"/>
    <cellStyle name="Millares 6 3 2 2 3 4" xfId="7665" xr:uid="{A6CDB4B9-FA03-46D4-9EE0-26AC16AC071D}"/>
    <cellStyle name="Millares 6 3 2 2 3 4 2" xfId="29168" xr:uid="{586331B9-DED5-4FB0-8414-8EEDB4D5DA35}"/>
    <cellStyle name="Millares 6 3 2 2 3 5" xfId="9322" xr:uid="{468FA140-6616-4055-BECD-C40B99E5BA11}"/>
    <cellStyle name="Millares 6 3 2 2 3 5 2" xfId="30825" xr:uid="{4C9E3A18-44D6-423E-87C0-D60F6042899C}"/>
    <cellStyle name="Millares 6 3 2 2 3 6" xfId="15957" xr:uid="{1D397D81-B83A-40C9-9B60-8D832D40FD6A}"/>
    <cellStyle name="Millares 6 3 2 2 3 6 2" xfId="37460" xr:uid="{1E5CE08C-C576-4929-A81B-C2292DF4D5EC}"/>
    <cellStyle name="Millares 6 3 2 2 3 7" xfId="22562" xr:uid="{643BBD80-963F-4114-8434-560C979AA3BD}"/>
    <cellStyle name="Millares 6 3 2 2 3 8" xfId="44065" xr:uid="{D9F4E13E-D822-45D2-8BAB-6344967A0BA1}"/>
    <cellStyle name="Millares 6 3 2 2 3 9" xfId="50669" xr:uid="{EDBFEF80-8AB9-4FD5-8CD9-7647150EA885}"/>
    <cellStyle name="Millares 6 3 2 2 4" xfId="1452" xr:uid="{CA095BE0-A4C7-4B02-897F-5F2294D8E227}"/>
    <cellStyle name="Millares 6 3 2 2 4 2" xfId="4281" xr:uid="{4F02B6D2-14FE-431D-9EFE-AF9A940A096C}"/>
    <cellStyle name="Millares 6 3 2 2 4 2 2" xfId="12547" xr:uid="{C78B22F1-3B42-45A9-83D6-41ADF3D50325}"/>
    <cellStyle name="Millares 6 3 2 2 4 2 2 2" xfId="34050" xr:uid="{4878E70E-49E6-4CDB-BA55-ACCBB66BA3F9}"/>
    <cellStyle name="Millares 6 3 2 2 4 2 3" xfId="19182" xr:uid="{B10FAE5D-E7F4-4D75-B88A-86DC32DA1D67}"/>
    <cellStyle name="Millares 6 3 2 2 4 2 3 2" xfId="40685" xr:uid="{06FEEE20-C8DD-4A4F-B107-AE3D874F4C31}"/>
    <cellStyle name="Millares 6 3 2 2 4 2 4" xfId="25787" xr:uid="{462E3B13-85A8-454A-A2ED-2643D0EB650C}"/>
    <cellStyle name="Millares 6 3 2 2 4 2 5" xfId="47290" xr:uid="{4B46A2F6-7DB7-467B-985F-98A8C360F4CC}"/>
    <cellStyle name="Millares 6 3 2 2 4 2 6" xfId="53894" xr:uid="{8DFAD47C-B35D-402E-920E-489CE38161AC}"/>
    <cellStyle name="Millares 6 3 2 2 4 3" xfId="6420" xr:uid="{9F54A041-3661-4EB3-8025-90409FEFF379}"/>
    <cellStyle name="Millares 6 3 2 2 4 3 2" xfId="14686" xr:uid="{25FCF97C-3F5B-4E73-BAC7-4A799F0E4A5F}"/>
    <cellStyle name="Millares 6 3 2 2 4 3 2 2" xfId="36189" xr:uid="{448957DD-BCBC-43D6-91A8-391833849BE4}"/>
    <cellStyle name="Millares 6 3 2 2 4 3 3" xfId="21321" xr:uid="{40D85324-0A81-4D09-BED7-AAF2F9E82591}"/>
    <cellStyle name="Millares 6 3 2 2 4 3 3 2" xfId="42824" xr:uid="{67D6A137-43B6-4452-9464-14538D814E0E}"/>
    <cellStyle name="Millares 6 3 2 2 4 3 4" xfId="27926" xr:uid="{3A14BC54-AFFA-4764-A3DB-B02CFC0CD668}"/>
    <cellStyle name="Millares 6 3 2 2 4 3 5" xfId="49429" xr:uid="{1703ADE1-1000-459E-9855-4B2DBFC3D55D}"/>
    <cellStyle name="Millares 6 3 2 2 4 3 6" xfId="56033" xr:uid="{E8F09E63-6938-48B5-BF94-92D3F08F0CF7}"/>
    <cellStyle name="Millares 6 3 2 2 4 4" xfId="8061" xr:uid="{917CABF3-B5E6-407A-ADDA-258473920F61}"/>
    <cellStyle name="Millares 6 3 2 2 4 4 2" xfId="29564" xr:uid="{268E7074-A76D-403C-96CB-403BC3A4DD1D}"/>
    <cellStyle name="Millares 6 3 2 2 4 5" xfId="9718" xr:uid="{38DDCFFA-226E-4372-BD33-57460D07B4B2}"/>
    <cellStyle name="Millares 6 3 2 2 4 5 2" xfId="31221" xr:uid="{04671292-CDC2-499D-9761-6AB5F2C6BE3D}"/>
    <cellStyle name="Millares 6 3 2 2 4 6" xfId="16353" xr:uid="{79B28497-EDBB-4017-939E-8C0D358CE884}"/>
    <cellStyle name="Millares 6 3 2 2 4 6 2" xfId="37856" xr:uid="{D5D8AFDE-746E-48D6-85AB-69166A1EEEF1}"/>
    <cellStyle name="Millares 6 3 2 2 4 7" xfId="22958" xr:uid="{25D2B2AE-2746-4D98-9FF1-DB285E7A9701}"/>
    <cellStyle name="Millares 6 3 2 2 4 8" xfId="44461" xr:uid="{5344F104-8E75-4BFE-8241-C8AAE572447B}"/>
    <cellStyle name="Millares 6 3 2 2 4 9" xfId="51065" xr:uid="{50B4E969-33A9-4142-83AF-31592D813A3C}"/>
    <cellStyle name="Millares 6 3 2 2 5" xfId="2139" xr:uid="{17FFBD36-1CB5-47FE-B913-0316257129CC}"/>
    <cellStyle name="Millares 6 3 2 2 5 2" xfId="10405" xr:uid="{F3C74CA4-B115-4759-B257-199747DFC00A}"/>
    <cellStyle name="Millares 6 3 2 2 5 2 2" xfId="31908" xr:uid="{43F6C767-5477-4694-9451-C9606A1CA9A3}"/>
    <cellStyle name="Millares 6 3 2 2 5 3" xfId="17040" xr:uid="{D199BC9B-254E-4066-A5F9-EAD1B650EB25}"/>
    <cellStyle name="Millares 6 3 2 2 5 3 2" xfId="38543" xr:uid="{4016B65F-D27E-4F40-84B8-91C925265EE7}"/>
    <cellStyle name="Millares 6 3 2 2 5 4" xfId="23645" xr:uid="{1CF6DA78-5827-4288-AB88-FB813CDA2455}"/>
    <cellStyle name="Millares 6 3 2 2 5 5" xfId="45148" xr:uid="{B777ADF6-F379-4F7C-A8A3-0684B699C6D0}"/>
    <cellStyle name="Millares 6 3 2 2 5 6" xfId="51752" xr:uid="{6BD4FF62-EEFC-459B-B8BE-C7EE4702B18E}"/>
    <cellStyle name="Millares 6 3 2 2 6" xfId="2687" xr:uid="{05631B5A-B725-4650-9570-FFFEB726870D}"/>
    <cellStyle name="Millares 6 3 2 2 6 2" xfId="10953" xr:uid="{428509A8-08DB-4FD9-8374-BD2BA9043A31}"/>
    <cellStyle name="Millares 6 3 2 2 6 2 2" xfId="32456" xr:uid="{330B3B6A-D6A1-4DAE-9594-7F54D802A044}"/>
    <cellStyle name="Millares 6 3 2 2 6 3" xfId="17588" xr:uid="{D93DEE1E-1B3E-46EE-AA14-0E5F348A126F}"/>
    <cellStyle name="Millares 6 3 2 2 6 3 2" xfId="39091" xr:uid="{F4EF6C60-B415-4850-85BD-DB7C5BE79BE0}"/>
    <cellStyle name="Millares 6 3 2 2 6 4" xfId="24193" xr:uid="{2C50EA0D-DCB3-4D8D-B29C-348B6274E977}"/>
    <cellStyle name="Millares 6 3 2 2 6 5" xfId="45696" xr:uid="{DBA9A275-BB61-4603-BBC4-8E04D42A1C61}"/>
    <cellStyle name="Millares 6 3 2 2 6 6" xfId="52300" xr:uid="{FD47DC03-BF2E-4B43-B4C5-E9040AEE3B4A}"/>
    <cellStyle name="Millares 6 3 2 2 7" xfId="3335" xr:uid="{E8E69835-60F8-43C4-A7AE-C77F0FBE4492}"/>
    <cellStyle name="Millares 6 3 2 2 7 2" xfId="11601" xr:uid="{99F3BBD2-0980-4D2C-828F-ADE7A52B11D5}"/>
    <cellStyle name="Millares 6 3 2 2 7 2 2" xfId="33104" xr:uid="{ED6B74F2-EE9A-4EDA-899E-7B1B7873C7CE}"/>
    <cellStyle name="Millares 6 3 2 2 7 3" xfId="18236" xr:uid="{F9EEC04A-312D-46AB-A660-C3088EEEC9E1}"/>
    <cellStyle name="Millares 6 3 2 2 7 3 2" xfId="39739" xr:uid="{C1E59D1F-80D0-4958-805F-6E9B7239547D}"/>
    <cellStyle name="Millares 6 3 2 2 7 4" xfId="24841" xr:uid="{9B19EE3F-EE88-43CE-ABA1-E302532A2D4E}"/>
    <cellStyle name="Millares 6 3 2 2 7 5" xfId="46344" xr:uid="{952809AA-0246-4517-824F-C87212C784AD}"/>
    <cellStyle name="Millares 6 3 2 2 7 6" xfId="52948" xr:uid="{140BA0A2-6A9E-4BED-BD6D-753A70A465FA}"/>
    <cellStyle name="Millares 6 3 2 2 8" xfId="4831" xr:uid="{964399BD-1C96-4E09-BA98-11BD7149236E}"/>
    <cellStyle name="Millares 6 3 2 2 8 2" xfId="13097" xr:uid="{518AFCF8-E0A8-4C97-8716-D281F53D0D76}"/>
    <cellStyle name="Millares 6 3 2 2 8 2 2" xfId="34600" xr:uid="{F2343CC9-2A4F-48CC-A29B-2328550235F4}"/>
    <cellStyle name="Millares 6 3 2 2 8 3" xfId="19732" xr:uid="{BB4FEC67-FC38-4D63-B42B-C6B17230379F}"/>
    <cellStyle name="Millares 6 3 2 2 8 3 2" xfId="41235" xr:uid="{5C186CF9-FE23-4A97-B03C-E676095ABCFC}"/>
    <cellStyle name="Millares 6 3 2 2 8 4" xfId="26337" xr:uid="{92A5DEF6-C515-40C6-9826-27783905DBB3}"/>
    <cellStyle name="Millares 6 3 2 2 8 5" xfId="47840" xr:uid="{67C88823-B80B-4107-86E1-3C482EA8E5CA}"/>
    <cellStyle name="Millares 6 3 2 2 8 6" xfId="54444" xr:uid="{78B056DE-1B94-45BD-8063-3600EF35A8E8}"/>
    <cellStyle name="Millares 6 3 2 2 9" xfId="5474" xr:uid="{039D6018-17DB-4B91-ABEA-434B4A303C95}"/>
    <cellStyle name="Millares 6 3 2 2 9 2" xfId="13740" xr:uid="{5D54A9F7-D630-437D-9C74-36BD766C668C}"/>
    <cellStyle name="Millares 6 3 2 2 9 2 2" xfId="35243" xr:uid="{8D6E87FB-2C97-4890-A0C2-B0D8FA385B25}"/>
    <cellStyle name="Millares 6 3 2 2 9 3" xfId="20375" xr:uid="{3A1DAEB1-84C1-4287-8A43-3497445E6475}"/>
    <cellStyle name="Millares 6 3 2 2 9 3 2" xfId="41878" xr:uid="{1A06C060-D099-4F17-A7DF-2B203993B067}"/>
    <cellStyle name="Millares 6 3 2 2 9 4" xfId="26980" xr:uid="{91599F18-3E4D-43A8-9E6E-56251217E190}"/>
    <cellStyle name="Millares 6 3 2 2 9 5" xfId="48483" xr:uid="{CE86E7E1-D0CA-4242-A0D5-A47F81480EA4}"/>
    <cellStyle name="Millares 6 3 2 2 9 6" xfId="55087" xr:uid="{4F4EA19B-6BB4-4635-AF36-410A5607ED01}"/>
    <cellStyle name="Millares 6 3 2 3" xfId="377" xr:uid="{0F0954B1-A195-438F-A9B4-5B7F937109D9}"/>
    <cellStyle name="Millares 6 3 2 3 10" xfId="15280" xr:uid="{8554BFD1-7998-48EB-861A-97FA95E15F26}"/>
    <cellStyle name="Millares 6 3 2 3 10 2" xfId="36783" xr:uid="{55F7A520-10D2-4185-B5BF-C534D83D17BD}"/>
    <cellStyle name="Millares 6 3 2 3 11" xfId="21885" xr:uid="{353ABCC2-9F11-435F-A2B9-682B02AE6028}"/>
    <cellStyle name="Millares 6 3 2 3 12" xfId="43388" xr:uid="{BC653D32-FE56-4AE1-82CA-BB159BC8162C}"/>
    <cellStyle name="Millares 6 3 2 3 13" xfId="49992" xr:uid="{342BF803-F7F8-47B6-B3D2-641931F2CDB3}"/>
    <cellStyle name="Millares 6 3 2 3 2" xfId="1325" xr:uid="{78C9FD2B-1CE4-4612-A8DD-6553AD94AF09}"/>
    <cellStyle name="Millares 6 3 2 3 2 2" xfId="4154" xr:uid="{41D777AF-904E-44BF-998A-8DB58621275F}"/>
    <cellStyle name="Millares 6 3 2 3 2 2 2" xfId="12420" xr:uid="{972DCADE-F057-4DBF-B1BB-B066D41F3CE0}"/>
    <cellStyle name="Millares 6 3 2 3 2 2 2 2" xfId="33923" xr:uid="{031823C9-79FF-4DA3-9260-8DD03F45567F}"/>
    <cellStyle name="Millares 6 3 2 3 2 2 3" xfId="19055" xr:uid="{2E7A28EC-9EDC-49D0-ADBE-5D0D289A9218}"/>
    <cellStyle name="Millares 6 3 2 3 2 2 3 2" xfId="40558" xr:uid="{1AF5344C-8F32-42DC-926F-6B487DB27169}"/>
    <cellStyle name="Millares 6 3 2 3 2 2 4" xfId="25660" xr:uid="{5C94F735-149F-45CC-AE25-6B3F7CD021D7}"/>
    <cellStyle name="Millares 6 3 2 3 2 2 5" xfId="47163" xr:uid="{1F7BA7BB-E604-423F-A946-A2274303E1B2}"/>
    <cellStyle name="Millares 6 3 2 3 2 2 6" xfId="53767" xr:uid="{F66AF0D1-4CD8-43A0-9CE1-7D36C5A1C9BF}"/>
    <cellStyle name="Millares 6 3 2 3 2 3" xfId="6293" xr:uid="{AB8205E6-5A1F-49F5-869B-5F9D412482FE}"/>
    <cellStyle name="Millares 6 3 2 3 2 3 2" xfId="14559" xr:uid="{DEC37A89-132D-473C-96F4-9BB118738095}"/>
    <cellStyle name="Millares 6 3 2 3 2 3 2 2" xfId="36062" xr:uid="{687CFCAA-B6B9-4175-8FAE-58CB7F412268}"/>
    <cellStyle name="Millares 6 3 2 3 2 3 3" xfId="21194" xr:uid="{11447DFD-BB9E-48AE-8310-9AE23139BFAB}"/>
    <cellStyle name="Millares 6 3 2 3 2 3 3 2" xfId="42697" xr:uid="{4E8441FF-B552-4A59-AE39-ED63025DB48E}"/>
    <cellStyle name="Millares 6 3 2 3 2 3 4" xfId="27799" xr:uid="{2286AB0A-C415-42FD-BFD9-ECDF24771224}"/>
    <cellStyle name="Millares 6 3 2 3 2 3 5" xfId="49302" xr:uid="{BC217BD5-663D-4EA9-8F7F-DEF53E524025}"/>
    <cellStyle name="Millares 6 3 2 3 2 3 6" xfId="55906" xr:uid="{35A1C9AD-B1BA-4F7E-9604-9278D0DB76CA}"/>
    <cellStyle name="Millares 6 3 2 3 2 4" xfId="7934" xr:uid="{36B51D1A-4588-4B84-8B12-D9784E828A28}"/>
    <cellStyle name="Millares 6 3 2 3 2 4 2" xfId="29437" xr:uid="{8B774B7D-9975-480A-9AFE-B399E0EE9113}"/>
    <cellStyle name="Millares 6 3 2 3 2 5" xfId="9591" xr:uid="{0FFF2605-D202-4843-94AD-AEAB45A0639D}"/>
    <cellStyle name="Millares 6 3 2 3 2 5 2" xfId="31094" xr:uid="{0DEDB4C2-D46F-49BD-8500-54B1118CAEA1}"/>
    <cellStyle name="Millares 6 3 2 3 2 6" xfId="16226" xr:uid="{14F9BEB2-A5A3-4C9A-B02B-D0868AC46E58}"/>
    <cellStyle name="Millares 6 3 2 3 2 6 2" xfId="37729" xr:uid="{80B7E6EE-6E2B-4B3E-8E4E-64FF7E4DC325}"/>
    <cellStyle name="Millares 6 3 2 3 2 7" xfId="22831" xr:uid="{28FD9219-0E68-4EC1-8BEA-224BD6AA354A}"/>
    <cellStyle name="Millares 6 3 2 3 2 8" xfId="44334" xr:uid="{6C840DC2-6A68-4FE0-954D-AB9B62E4335E}"/>
    <cellStyle name="Millares 6 3 2 3 2 9" xfId="50938" xr:uid="{C29BB719-F69E-42EE-BE60-573310A09C07}"/>
    <cellStyle name="Millares 6 3 2 3 3" xfId="2012" xr:uid="{9FCB3AD4-7BF9-4E7C-947E-EB1F09CC7C62}"/>
    <cellStyle name="Millares 6 3 2 3 3 2" xfId="10278" xr:uid="{6A7B5F1A-2330-4565-9FFB-A4FC03E246DC}"/>
    <cellStyle name="Millares 6 3 2 3 3 2 2" xfId="31781" xr:uid="{71F20A8B-8242-49BA-90C5-66202FC2CCEC}"/>
    <cellStyle name="Millares 6 3 2 3 3 3" xfId="16913" xr:uid="{02212E45-A36F-4C0C-95EE-C73DB0777A09}"/>
    <cellStyle name="Millares 6 3 2 3 3 3 2" xfId="38416" xr:uid="{DB2BC52D-49F0-4656-BED3-AB8045E2D3C8}"/>
    <cellStyle name="Millares 6 3 2 3 3 4" xfId="23518" xr:uid="{69834F8F-DD0C-446D-8BB6-2342B11E0651}"/>
    <cellStyle name="Millares 6 3 2 3 3 5" xfId="45021" xr:uid="{351C0A07-747F-402A-8382-579E235E5988}"/>
    <cellStyle name="Millares 6 3 2 3 3 6" xfId="51625" xr:uid="{89F6E9FD-D50B-486C-AB8F-6AA5AC7F7D6B}"/>
    <cellStyle name="Millares 6 3 2 3 4" xfId="2811" xr:uid="{1FB46124-25A6-48DD-A228-ED63696BCD98}"/>
    <cellStyle name="Millares 6 3 2 3 4 2" xfId="11077" xr:uid="{E4BF9BAD-A3E8-4D90-8819-2FB30152406A}"/>
    <cellStyle name="Millares 6 3 2 3 4 2 2" xfId="32580" xr:uid="{60809EEB-FC20-452F-9ABC-8D4722FB1518}"/>
    <cellStyle name="Millares 6 3 2 3 4 3" xfId="17712" xr:uid="{45E5754B-1DED-4065-B1A9-1A642896BF2B}"/>
    <cellStyle name="Millares 6 3 2 3 4 3 2" xfId="39215" xr:uid="{40AF4B21-CFF0-49E1-B2FF-F27EADF091FA}"/>
    <cellStyle name="Millares 6 3 2 3 4 4" xfId="24317" xr:uid="{C5413BF0-6BCE-470D-80AC-DB95FB80F121}"/>
    <cellStyle name="Millares 6 3 2 3 4 5" xfId="45820" xr:uid="{7463AAE9-3D7E-4B6E-A5FA-4A89C46B7434}"/>
    <cellStyle name="Millares 6 3 2 3 4 6" xfId="52424" xr:uid="{96EFD3D1-B310-4BBA-8B98-75081EBE0C9F}"/>
    <cellStyle name="Millares 6 3 2 3 5" xfId="3208" xr:uid="{548E2DEA-8A0E-4995-BF2F-E7CA6BE7FA82}"/>
    <cellStyle name="Millares 6 3 2 3 5 2" xfId="11474" xr:uid="{DFE3768D-740E-4B51-A0A6-45EE384881AB}"/>
    <cellStyle name="Millares 6 3 2 3 5 2 2" xfId="32977" xr:uid="{562C3C86-4C4B-453F-8C05-7FF3183000DC}"/>
    <cellStyle name="Millares 6 3 2 3 5 3" xfId="18109" xr:uid="{9814FA75-69A5-4F9B-8B81-4DB6D25450F6}"/>
    <cellStyle name="Millares 6 3 2 3 5 3 2" xfId="39612" xr:uid="{B0DD1AF4-220C-4425-9A2D-D2A6A9312AE5}"/>
    <cellStyle name="Millares 6 3 2 3 5 4" xfId="24714" xr:uid="{1F0CE92B-549B-4A5E-BE01-C96C4E8CB73F}"/>
    <cellStyle name="Millares 6 3 2 3 5 5" xfId="46217" xr:uid="{A2573ABF-30D5-4C07-97E8-E0C06D0190F3}"/>
    <cellStyle name="Millares 6 3 2 3 5 6" xfId="52821" xr:uid="{8AB3EC7E-28B6-42FB-BB32-56D34CDBDFF8}"/>
    <cellStyle name="Millares 6 3 2 3 6" xfId="4955" xr:uid="{2AE7BE30-1D0E-43D7-8EE5-2FACAFDFC56E}"/>
    <cellStyle name="Millares 6 3 2 3 6 2" xfId="13221" xr:uid="{06A948C1-87EA-4024-BA7B-9C4E59FEE7E4}"/>
    <cellStyle name="Millares 6 3 2 3 6 2 2" xfId="34724" xr:uid="{D774B4FA-40DA-426F-B468-B857C43BB679}"/>
    <cellStyle name="Millares 6 3 2 3 6 3" xfId="19856" xr:uid="{04919AA4-D6DB-4A88-BF07-2F05BADBF50C}"/>
    <cellStyle name="Millares 6 3 2 3 6 3 2" xfId="41359" xr:uid="{C8BDAC5D-EDFD-469A-B84C-671EB6856BCD}"/>
    <cellStyle name="Millares 6 3 2 3 6 4" xfId="26461" xr:uid="{AA46545B-FE3F-43A0-BC01-665FF83B75E7}"/>
    <cellStyle name="Millares 6 3 2 3 6 5" xfId="47964" xr:uid="{BAB39329-C3EB-41AD-90B9-E5E13EA2F76B}"/>
    <cellStyle name="Millares 6 3 2 3 6 6" xfId="54568" xr:uid="{D88223BA-BCAA-41E9-A7CF-59F5883224D7}"/>
    <cellStyle name="Millares 6 3 2 3 7" xfId="5347" xr:uid="{3A596425-7BFD-4982-8676-C3EE5EB49666}"/>
    <cellStyle name="Millares 6 3 2 3 7 2" xfId="13613" xr:uid="{7C2A221D-30E3-47E4-AE24-C6747E35C926}"/>
    <cellStyle name="Millares 6 3 2 3 7 2 2" xfId="35116" xr:uid="{C2FB6C18-A1D6-461D-9988-85B469B51201}"/>
    <cellStyle name="Millares 6 3 2 3 7 3" xfId="20248" xr:uid="{52D1BE2E-181D-4570-91D6-6F6E73690DCF}"/>
    <cellStyle name="Millares 6 3 2 3 7 3 2" xfId="41751" xr:uid="{B7F5547B-4C89-4B42-BD39-B39D247BEE42}"/>
    <cellStyle name="Millares 6 3 2 3 7 4" xfId="26853" xr:uid="{4B3F054C-8321-4D88-B0D4-605686531E37}"/>
    <cellStyle name="Millares 6 3 2 3 7 5" xfId="48356" xr:uid="{A3BF578D-66A7-4D7C-A624-60093F835677}"/>
    <cellStyle name="Millares 6 3 2 3 7 6" xfId="54960" xr:uid="{3EF5E278-7C92-4EFA-89EA-59912D9B60E2}"/>
    <cellStyle name="Millares 6 3 2 3 8" xfId="6988" xr:uid="{DE008A55-B040-451A-831D-AAB19A2D9874}"/>
    <cellStyle name="Millares 6 3 2 3 8 2" xfId="28491" xr:uid="{282A6331-8E8B-4A32-98B2-213C347D4ED0}"/>
    <cellStyle name="Millares 6 3 2 3 9" xfId="8644" xr:uid="{6D2D7A3A-AEA9-49E6-929A-2FEFF0844281}"/>
    <cellStyle name="Millares 6 3 2 3 9 2" xfId="30147" xr:uid="{BD66D660-A573-4F96-A5E4-2020D9A09FD3}"/>
    <cellStyle name="Millares 6 3 2 4" xfId="661" xr:uid="{36EB05EB-AAC0-432D-899B-DDAEFAA26448}"/>
    <cellStyle name="Millares 6 3 2 4 10" xfId="43670" xr:uid="{6087A53F-8BAD-4733-99AD-E8067F5FE970}"/>
    <cellStyle name="Millares 6 3 2 4 11" xfId="50274" xr:uid="{13F6C7B1-D0B6-41B0-A1C5-154D53D19C4E}"/>
    <cellStyle name="Millares 6 3 2 4 2" xfId="1607" xr:uid="{AD21359F-F0C3-4A00-81BA-0A2CA6E26E41}"/>
    <cellStyle name="Millares 6 3 2 4 2 2" xfId="4436" xr:uid="{D4B31D93-5AEB-4A15-AE8C-2C98FF1B4868}"/>
    <cellStyle name="Millares 6 3 2 4 2 2 2" xfId="12702" xr:uid="{AFDB4EEB-6E9D-4CCC-8A28-0056FF52C8A1}"/>
    <cellStyle name="Millares 6 3 2 4 2 2 2 2" xfId="34205" xr:uid="{91BB4511-38F3-474B-98F9-B26DA7CD8C32}"/>
    <cellStyle name="Millares 6 3 2 4 2 2 3" xfId="19337" xr:uid="{47F948DB-F6CD-4765-A2A4-4A8FFDA9D6CA}"/>
    <cellStyle name="Millares 6 3 2 4 2 2 3 2" xfId="40840" xr:uid="{A0FD7174-2397-4B01-A815-30C105122F4E}"/>
    <cellStyle name="Millares 6 3 2 4 2 2 4" xfId="25942" xr:uid="{BA753299-7427-4A86-A9C5-582BEBFB80D1}"/>
    <cellStyle name="Millares 6 3 2 4 2 2 5" xfId="47445" xr:uid="{12F56700-1FC7-45F5-87B0-2865A7F38BDA}"/>
    <cellStyle name="Millares 6 3 2 4 2 2 6" xfId="54049" xr:uid="{2C10ECF9-C650-47B1-A7D7-62D9ADC724E8}"/>
    <cellStyle name="Millares 6 3 2 4 2 3" xfId="6575" xr:uid="{8C4FAB7E-8897-4F27-8DA0-D4D8C3B7D1F2}"/>
    <cellStyle name="Millares 6 3 2 4 2 3 2" xfId="14841" xr:uid="{14B77EE9-581B-4049-B5C5-A38A4DBFE202}"/>
    <cellStyle name="Millares 6 3 2 4 2 3 2 2" xfId="36344" xr:uid="{4420188E-7730-42F8-90C3-B399937FDD31}"/>
    <cellStyle name="Millares 6 3 2 4 2 3 3" xfId="21476" xr:uid="{72BD2CCE-BB1E-4BDF-915F-A862BAB21550}"/>
    <cellStyle name="Millares 6 3 2 4 2 3 3 2" xfId="42979" xr:uid="{C22904E7-66DE-47FE-8766-1C6976FBC6AB}"/>
    <cellStyle name="Millares 6 3 2 4 2 3 4" xfId="28081" xr:uid="{5411D9C7-3B5E-4EAD-BC58-79D43416E504}"/>
    <cellStyle name="Millares 6 3 2 4 2 3 5" xfId="49584" xr:uid="{84ECB8B6-AB74-4FC1-A16E-6799E291C93E}"/>
    <cellStyle name="Millares 6 3 2 4 2 3 6" xfId="56188" xr:uid="{554CC941-7564-463F-946B-8F6A4F7CB569}"/>
    <cellStyle name="Millares 6 3 2 4 2 4" xfId="8216" xr:uid="{28BFC44B-F2F7-469B-8D69-69B6FE8CD387}"/>
    <cellStyle name="Millares 6 3 2 4 2 4 2" xfId="29719" xr:uid="{BFF6E1F3-ADB2-4986-B05F-4E9021D1B66B}"/>
    <cellStyle name="Millares 6 3 2 4 2 5" xfId="9873" xr:uid="{9F5BD302-26C8-40F3-852D-BD4DC33F172C}"/>
    <cellStyle name="Millares 6 3 2 4 2 5 2" xfId="31376" xr:uid="{39A61A00-2411-458D-9BA1-326756AE7437}"/>
    <cellStyle name="Millares 6 3 2 4 2 6" xfId="16508" xr:uid="{F7635694-BD84-4787-A4D7-BFB3C9D3FB56}"/>
    <cellStyle name="Millares 6 3 2 4 2 6 2" xfId="38011" xr:uid="{1579AD64-2988-4B0F-A4A4-E3DAB98EF49B}"/>
    <cellStyle name="Millares 6 3 2 4 2 7" xfId="23113" xr:uid="{223BBF15-6224-418F-89A7-CDB083895430}"/>
    <cellStyle name="Millares 6 3 2 4 2 8" xfId="44616" xr:uid="{ED7706F4-CB4B-4E35-B49A-2C3D6EF55744}"/>
    <cellStyle name="Millares 6 3 2 4 2 9" xfId="51220" xr:uid="{70C5CE25-8635-4C05-930E-9EAF86A4BE46}"/>
    <cellStyle name="Millares 6 3 2 4 3" xfId="2294" xr:uid="{A4B72FF2-9CDF-42B8-87B9-F56E4F0DE174}"/>
    <cellStyle name="Millares 6 3 2 4 3 2" xfId="10560" xr:uid="{CFAC8B35-ED04-4EBF-BFF8-06B9AA0EDA5C}"/>
    <cellStyle name="Millares 6 3 2 4 3 2 2" xfId="32063" xr:uid="{C324348B-1D39-4813-A51F-41AB8AD0FD2C}"/>
    <cellStyle name="Millares 6 3 2 4 3 3" xfId="17195" xr:uid="{52165E84-5568-475B-A271-2A9A0713AF66}"/>
    <cellStyle name="Millares 6 3 2 4 3 3 2" xfId="38698" xr:uid="{7CB6D84A-12F2-4440-84EC-ED63C5FD121B}"/>
    <cellStyle name="Millares 6 3 2 4 3 4" xfId="23800" xr:uid="{9F231BA1-0EDF-4750-9415-19C5A1D2683A}"/>
    <cellStyle name="Millares 6 3 2 4 3 5" xfId="45303" xr:uid="{62399EE1-7EEC-4A0D-B6C0-F6AE0601A0C8}"/>
    <cellStyle name="Millares 6 3 2 4 3 6" xfId="51907" xr:uid="{274AAC82-EE2B-407B-8FCE-CD7F9ACF5B47}"/>
    <cellStyle name="Millares 6 3 2 4 4" xfId="3490" xr:uid="{584AE5CD-9B6B-4914-A54D-229E937CFED9}"/>
    <cellStyle name="Millares 6 3 2 4 4 2" xfId="11756" xr:uid="{A9BC8242-AAB9-4F0A-B0D4-B09EE9E636F8}"/>
    <cellStyle name="Millares 6 3 2 4 4 2 2" xfId="33259" xr:uid="{5660C505-82AF-4853-96B5-F6A95FDC68CD}"/>
    <cellStyle name="Millares 6 3 2 4 4 3" xfId="18391" xr:uid="{E9DDCEBF-4D9F-45C1-B946-55E63E30A882}"/>
    <cellStyle name="Millares 6 3 2 4 4 3 2" xfId="39894" xr:uid="{D912FADF-0159-4BDE-86DB-3E7B8CAD43CE}"/>
    <cellStyle name="Millares 6 3 2 4 4 4" xfId="24996" xr:uid="{CB56C4C4-DD4E-467C-B21E-08386D30377F}"/>
    <cellStyle name="Millares 6 3 2 4 4 5" xfId="46499" xr:uid="{BF0DEB8E-2FC5-41AB-A565-B7E8429160A1}"/>
    <cellStyle name="Millares 6 3 2 4 4 6" xfId="53103" xr:uid="{9331CC3B-4169-42BE-B0D3-AA60E70256A1}"/>
    <cellStyle name="Millares 6 3 2 4 5" xfId="5629" xr:uid="{DC470B72-39C3-4919-B200-5D52CE3154EB}"/>
    <cellStyle name="Millares 6 3 2 4 5 2" xfId="13895" xr:uid="{CAEA611F-2EE1-4AD8-A8B7-0015C16BC718}"/>
    <cellStyle name="Millares 6 3 2 4 5 2 2" xfId="35398" xr:uid="{34452A0E-3F63-4656-A48E-D85066D93B9C}"/>
    <cellStyle name="Millares 6 3 2 4 5 3" xfId="20530" xr:uid="{DF5BE140-0468-40BA-B55D-09BD28DEFB5D}"/>
    <cellStyle name="Millares 6 3 2 4 5 3 2" xfId="42033" xr:uid="{88A21CAF-DEF8-4F57-A342-8CF6D32C44B4}"/>
    <cellStyle name="Millares 6 3 2 4 5 4" xfId="27135" xr:uid="{4C455D65-263F-467A-B1C1-A237F9FB010E}"/>
    <cellStyle name="Millares 6 3 2 4 5 5" xfId="48638" xr:uid="{B3EA0E72-7783-4170-A9EA-5A402BB39B21}"/>
    <cellStyle name="Millares 6 3 2 4 5 6" xfId="55242" xr:uid="{C444FA92-229B-48D8-AD7C-18736B93ECC6}"/>
    <cellStyle name="Millares 6 3 2 4 6" xfId="7270" xr:uid="{3DA42D29-4ABB-4EBE-B02E-F8EB51E37225}"/>
    <cellStyle name="Millares 6 3 2 4 6 2" xfId="28773" xr:uid="{A0F441B4-0D68-435F-BA8F-EF358EC3BDB2}"/>
    <cellStyle name="Millares 6 3 2 4 7" xfId="8927" xr:uid="{D66C818B-A9D3-43C7-BFB0-C16691479FCC}"/>
    <cellStyle name="Millares 6 3 2 4 7 2" xfId="30430" xr:uid="{076EA1D1-67DE-40F6-B49B-9DD7527B1B04}"/>
    <cellStyle name="Millares 6 3 2 4 8" xfId="15562" xr:uid="{2A0CA2ED-AA6C-441F-A186-165853B37219}"/>
    <cellStyle name="Millares 6 3 2 4 8 2" xfId="37065" xr:uid="{782714DE-14E1-480A-9023-BE2B0AE2FDB6}"/>
    <cellStyle name="Millares 6 3 2 4 9" xfId="22167" xr:uid="{2FBD6C75-099E-4477-9E44-98235518C9A5}"/>
    <cellStyle name="Millares 6 3 2 5" xfId="929" xr:uid="{C10A7DE4-F3D5-4C51-9224-C6E93A95597B}"/>
    <cellStyle name="Millares 6 3 2 5 2" xfId="3758" xr:uid="{E3961379-3BCD-4FB4-8D54-D8A3D0268007}"/>
    <cellStyle name="Millares 6 3 2 5 2 2" xfId="12024" xr:uid="{5B03F7E0-CE87-4027-A655-C3689221BB59}"/>
    <cellStyle name="Millares 6 3 2 5 2 2 2" xfId="33527" xr:uid="{D2079D56-F734-4E2B-85BF-EE57B18A1F59}"/>
    <cellStyle name="Millares 6 3 2 5 2 3" xfId="18659" xr:uid="{32DAC95D-F35C-4196-BEBB-AA03EA77D1BD}"/>
    <cellStyle name="Millares 6 3 2 5 2 3 2" xfId="40162" xr:uid="{EC6A0CBA-13D9-4105-91E8-638376EB80EE}"/>
    <cellStyle name="Millares 6 3 2 5 2 4" xfId="25264" xr:uid="{729E28D5-3E2C-4F9D-B197-71229435509B}"/>
    <cellStyle name="Millares 6 3 2 5 2 5" xfId="46767" xr:uid="{5C7115A0-EA47-46B5-B288-874BDDBA404A}"/>
    <cellStyle name="Millares 6 3 2 5 2 6" xfId="53371" xr:uid="{5D046406-F081-4532-9B7D-F02248FE6521}"/>
    <cellStyle name="Millares 6 3 2 5 3" xfId="5897" xr:uid="{61CB6CEE-E954-49C6-B8CC-ACB48902EB83}"/>
    <cellStyle name="Millares 6 3 2 5 3 2" xfId="14163" xr:uid="{B780E6D0-ED1F-40A6-813F-E9B5239504C0}"/>
    <cellStyle name="Millares 6 3 2 5 3 2 2" xfId="35666" xr:uid="{968E8634-1F63-4B0F-985A-B6F20089A145}"/>
    <cellStyle name="Millares 6 3 2 5 3 3" xfId="20798" xr:uid="{6DE753E0-6DC3-4E5A-986B-EEB42AD69DE5}"/>
    <cellStyle name="Millares 6 3 2 5 3 3 2" xfId="42301" xr:uid="{1451264C-6C69-42C8-A90A-4D66FE3FBCFE}"/>
    <cellStyle name="Millares 6 3 2 5 3 4" xfId="27403" xr:uid="{E6684F61-4537-433F-A9D6-4382BC5C5A24}"/>
    <cellStyle name="Millares 6 3 2 5 3 5" xfId="48906" xr:uid="{D8C33190-953A-4F44-A96F-4C7F6735E464}"/>
    <cellStyle name="Millares 6 3 2 5 3 6" xfId="55510" xr:uid="{944EE417-7C4D-4505-B5CB-7856427A7700}"/>
    <cellStyle name="Millares 6 3 2 5 4" xfId="7538" xr:uid="{2D19AC1A-6561-4EA8-A024-4106978C6168}"/>
    <cellStyle name="Millares 6 3 2 5 4 2" xfId="29041" xr:uid="{368CBDC6-41A1-438F-B6B1-08051B1814DA}"/>
    <cellStyle name="Millares 6 3 2 5 5" xfId="9195" xr:uid="{9F676AA3-C845-4EDA-AA7B-E1C340D216B6}"/>
    <cellStyle name="Millares 6 3 2 5 5 2" xfId="30698" xr:uid="{B5D55B0D-11E7-4BB3-8080-A11638429951}"/>
    <cellStyle name="Millares 6 3 2 5 6" xfId="15830" xr:uid="{40F0530B-F437-4444-87A7-3B0E34048859}"/>
    <cellStyle name="Millares 6 3 2 5 6 2" xfId="37333" xr:uid="{C6F05AAA-3B0F-4DB4-A405-92C0405E54C3}"/>
    <cellStyle name="Millares 6 3 2 5 7" xfId="22435" xr:uid="{F94768D3-C93B-4939-819B-D1954DC40A36}"/>
    <cellStyle name="Millares 6 3 2 5 8" xfId="43938" xr:uid="{385C51AE-5AFF-43EA-BA4F-3A2CDA5ECBBC}"/>
    <cellStyle name="Millares 6 3 2 5 9" xfId="50542" xr:uid="{D868A173-2B75-4D56-ADA7-BCB2428DB8E9}"/>
    <cellStyle name="Millares 6 3 2 6" xfId="1190" xr:uid="{4135876B-9BFE-41BF-8F66-F9B6D595BEB2}"/>
    <cellStyle name="Millares 6 3 2 6 2" xfId="4019" xr:uid="{02D7C428-4729-4448-967A-FBC23BC48341}"/>
    <cellStyle name="Millares 6 3 2 6 2 2" xfId="12285" xr:uid="{F2B4C7A5-DE26-48A8-9ABC-02FB7D958056}"/>
    <cellStyle name="Millares 6 3 2 6 2 2 2" xfId="33788" xr:uid="{8EB5CD0A-FBDB-4204-AC70-CEB64D0E4419}"/>
    <cellStyle name="Millares 6 3 2 6 2 3" xfId="18920" xr:uid="{B36C9FDC-F1A4-42C3-B894-6D614ABE28AA}"/>
    <cellStyle name="Millares 6 3 2 6 2 3 2" xfId="40423" xr:uid="{5CA71C72-1811-41AE-8B23-9DC55B871FAF}"/>
    <cellStyle name="Millares 6 3 2 6 2 4" xfId="25525" xr:uid="{168B13F4-EFB4-44E0-BD3E-4237419E7ABB}"/>
    <cellStyle name="Millares 6 3 2 6 2 5" xfId="47028" xr:uid="{F97A80E1-218F-4323-AF0A-9806490DB07F}"/>
    <cellStyle name="Millares 6 3 2 6 2 6" xfId="53632" xr:uid="{CB7938D6-78CE-4F39-A3A1-471AABCF1B80}"/>
    <cellStyle name="Millares 6 3 2 6 3" xfId="6158" xr:uid="{F24291A5-28A9-4DED-AC00-88E78D51F1E7}"/>
    <cellStyle name="Millares 6 3 2 6 3 2" xfId="14424" xr:uid="{20EC6357-F448-480E-B2C0-CC5418D1F82B}"/>
    <cellStyle name="Millares 6 3 2 6 3 2 2" xfId="35927" xr:uid="{3A902098-4DF3-41FD-9CC9-F2F16D8DEC86}"/>
    <cellStyle name="Millares 6 3 2 6 3 3" xfId="21059" xr:uid="{7C426B1F-D0D9-44AA-B214-152B381BA88C}"/>
    <cellStyle name="Millares 6 3 2 6 3 3 2" xfId="42562" xr:uid="{3263F571-394C-4F11-8D92-B748818B3DDB}"/>
    <cellStyle name="Millares 6 3 2 6 3 4" xfId="27664" xr:uid="{AF01A340-DD58-4C23-8821-F7741E528460}"/>
    <cellStyle name="Millares 6 3 2 6 3 5" xfId="49167" xr:uid="{7D4A2004-0288-4CAC-8832-59C5ABEBB150}"/>
    <cellStyle name="Millares 6 3 2 6 3 6" xfId="55771" xr:uid="{6B55B96A-E7E6-46DE-B032-414C621EA7E4}"/>
    <cellStyle name="Millares 6 3 2 6 4" xfId="7799" xr:uid="{23882AA5-7416-4177-BA94-F4CD3920E639}"/>
    <cellStyle name="Millares 6 3 2 6 4 2" xfId="29302" xr:uid="{551AAD92-EE17-43CA-BC34-0ED4B1B69BEE}"/>
    <cellStyle name="Millares 6 3 2 6 5" xfId="9456" xr:uid="{B206FD61-DD03-46DC-8572-226E9CDB5C1F}"/>
    <cellStyle name="Millares 6 3 2 6 5 2" xfId="30959" xr:uid="{F6CA2EAE-9EF0-4107-9C2F-0CFF76A2DEA4}"/>
    <cellStyle name="Millares 6 3 2 6 6" xfId="16091" xr:uid="{F104D5B0-9292-4D7B-A86A-6AA87EABAD03}"/>
    <cellStyle name="Millares 6 3 2 6 6 2" xfId="37594" xr:uid="{82557F5F-1063-4DA7-8BEB-0243A06F3C5C}"/>
    <cellStyle name="Millares 6 3 2 6 7" xfId="22696" xr:uid="{7B64FAE5-5EC6-4F7F-A8CA-CCBBB11F53CD}"/>
    <cellStyle name="Millares 6 3 2 6 8" xfId="44199" xr:uid="{AED35C99-F620-48E6-88A6-C76A8DE08489}"/>
    <cellStyle name="Millares 6 3 2 6 9" xfId="50803" xr:uid="{67508F95-5B5F-4CF8-AEA9-C0151AA97353}"/>
    <cellStyle name="Millares 6 3 2 7" xfId="1878" xr:uid="{FE0639C5-826D-4164-9839-00EC482D0DEA}"/>
    <cellStyle name="Millares 6 3 2 7 2" xfId="10144" xr:uid="{10308EC5-81A0-4042-95AE-B0B89DE054B2}"/>
    <cellStyle name="Millares 6 3 2 7 2 2" xfId="31647" xr:uid="{EA35B392-D5C2-4B6C-A3D6-9F7F94264102}"/>
    <cellStyle name="Millares 6 3 2 7 3" xfId="16779" xr:uid="{E970C362-3CA7-427E-8C17-08F4F2650348}"/>
    <cellStyle name="Millares 6 3 2 7 3 2" xfId="38282" xr:uid="{3D72F979-0385-4F9D-B988-63D41EB9D2AE}"/>
    <cellStyle name="Millares 6 3 2 7 4" xfId="23384" xr:uid="{F4488608-9CAD-46C4-81F9-FBE17E4BA7C8}"/>
    <cellStyle name="Millares 6 3 2 7 5" xfId="44887" xr:uid="{C322A1FF-3793-4741-A54C-B6BE5EE4C0EA}"/>
    <cellStyle name="Millares 6 3 2 7 6" xfId="51491" xr:uid="{B5F5E1B3-6E0D-482E-83C1-1C984C5AB584}"/>
    <cellStyle name="Millares 6 3 2 8" xfId="2563" xr:uid="{27E10B2F-6E55-4ADF-A841-73809A224820}"/>
    <cellStyle name="Millares 6 3 2 8 2" xfId="10829" xr:uid="{649249D4-3463-40B7-AD20-09CBA51E31F1}"/>
    <cellStyle name="Millares 6 3 2 8 2 2" xfId="32332" xr:uid="{48BBCF3E-585B-4C35-B381-8BF32A2A4780}"/>
    <cellStyle name="Millares 6 3 2 8 3" xfId="17464" xr:uid="{F434A0CA-DDC2-41E9-A7E5-C74D41D78358}"/>
    <cellStyle name="Millares 6 3 2 8 3 2" xfId="38967" xr:uid="{3102B64A-5DFE-4F2B-8B7F-5A154CCF3A2E}"/>
    <cellStyle name="Millares 6 3 2 8 4" xfId="24069" xr:uid="{6C216A34-FFAB-4657-B0FB-2B5DBA1FFE29}"/>
    <cellStyle name="Millares 6 3 2 8 5" xfId="45572" xr:uid="{91642040-FC4A-4ADD-AE4B-E928041802D0}"/>
    <cellStyle name="Millares 6 3 2 8 6" xfId="52176" xr:uid="{3E3FC56F-1D4E-41EB-9697-C389DC9E83E7}"/>
    <cellStyle name="Millares 6 3 2 9" xfId="3074" xr:uid="{D573795C-13BE-4C61-AF58-E897CEA9823E}"/>
    <cellStyle name="Millares 6 3 2 9 2" xfId="11340" xr:uid="{6103C327-E854-4A97-97DE-D289646F2FEF}"/>
    <cellStyle name="Millares 6 3 2 9 2 2" xfId="32843" xr:uid="{13DF7663-2880-491E-A122-157A0664FF4D}"/>
    <cellStyle name="Millares 6 3 2 9 3" xfId="17975" xr:uid="{E7E9756F-2CBF-4F02-9C49-2AB258AB3A48}"/>
    <cellStyle name="Millares 6 3 2 9 3 2" xfId="39478" xr:uid="{A8EC42C2-6664-40B7-8F8A-5EEFF114A432}"/>
    <cellStyle name="Millares 6 3 2 9 4" xfId="24580" xr:uid="{2FB68D12-987B-471C-B07B-6FAF10E109A1}"/>
    <cellStyle name="Millares 6 3 2 9 5" xfId="46083" xr:uid="{C3F2E092-A5D2-4FD6-AD0A-2993E64D031D}"/>
    <cellStyle name="Millares 6 3 2 9 6" xfId="52687" xr:uid="{5F1750FB-BA1B-4984-8476-5158A8CFF87D}"/>
    <cellStyle name="Millares 6 3 3" xfId="467" xr:uid="{2D05CF0E-6118-4320-A1AF-B1E3B7767798}"/>
    <cellStyle name="Millares 6 3 3 10" xfId="7078" xr:uid="{BAABAF47-6391-469C-B8A4-902AFC14531C}"/>
    <cellStyle name="Millares 6 3 3 10 2" xfId="28581" xr:uid="{AD2C4C8F-FFB7-4CB3-8A79-97038E66B4B1}"/>
    <cellStyle name="Millares 6 3 3 11" xfId="8734" xr:uid="{2C4A999F-2DA7-493D-949A-D521D4A696D4}"/>
    <cellStyle name="Millares 6 3 3 11 2" xfId="30237" xr:uid="{E4B0081C-9E9B-4821-A805-41E75CD7CBBC}"/>
    <cellStyle name="Millares 6 3 3 12" xfId="15370" xr:uid="{7151857F-5995-4558-A924-64D4906D979C}"/>
    <cellStyle name="Millares 6 3 3 12 2" xfId="36873" xr:uid="{FF14D01B-7CE8-4E50-9F9D-09DD67E3DCCA}"/>
    <cellStyle name="Millares 6 3 3 13" xfId="21975" xr:uid="{C4B4E32A-C0C1-4612-BCD4-162BE6BB71B9}"/>
    <cellStyle name="Millares 6 3 3 14" xfId="43478" xr:uid="{5C21B9C5-303E-48C5-BE02-A4DDBFFEDEB0}"/>
    <cellStyle name="Millares 6 3 3 15" xfId="50082" xr:uid="{DA0D6B7B-EB2D-4D39-B40D-D3A121A2B41D}"/>
    <cellStyle name="Millares 6 3 3 2" xfId="749" xr:uid="{76740B74-2E97-4501-B04B-A680CA6AE1FC}"/>
    <cellStyle name="Millares 6 3 3 2 10" xfId="15650" xr:uid="{BA06D461-6508-42B3-BB11-B989DC772E78}"/>
    <cellStyle name="Millares 6 3 3 2 10 2" xfId="37153" xr:uid="{0437C95D-8123-4704-B516-4DA7B8572DA0}"/>
    <cellStyle name="Millares 6 3 3 2 11" xfId="22255" xr:uid="{B5058D54-C3C0-4DD8-826F-3D43236650B5}"/>
    <cellStyle name="Millares 6 3 3 2 12" xfId="43758" xr:uid="{8CD48B78-5D16-4A90-96F4-99DAF9F9FF00}"/>
    <cellStyle name="Millares 6 3 3 2 13" xfId="50362" xr:uid="{0B47D2C2-E3BE-4CA9-821F-19A43DAA1CF6}"/>
    <cellStyle name="Millares 6 3 3 2 2" xfId="1695" xr:uid="{AFC3AD96-B4AF-4C66-AF06-744E26932DBC}"/>
    <cellStyle name="Millares 6 3 3 2 2 2" xfId="4524" xr:uid="{C3BE5934-2F13-4ADB-B91D-A896729711B0}"/>
    <cellStyle name="Millares 6 3 3 2 2 2 2" xfId="12790" xr:uid="{CE301D9D-857A-4DC2-B6A2-D6FDE96DA932}"/>
    <cellStyle name="Millares 6 3 3 2 2 2 2 2" xfId="34293" xr:uid="{8DB37D7E-E631-4D7F-8DFD-C9B250C507D6}"/>
    <cellStyle name="Millares 6 3 3 2 2 2 3" xfId="19425" xr:uid="{5736D8D2-C7F0-4E99-8A46-FB1835DFBB8F}"/>
    <cellStyle name="Millares 6 3 3 2 2 2 3 2" xfId="40928" xr:uid="{488E0219-BE81-4DE6-8069-CD7C1D8A73E7}"/>
    <cellStyle name="Millares 6 3 3 2 2 2 4" xfId="26030" xr:uid="{C3F5D58A-65AD-4386-BA3D-728095EE56D4}"/>
    <cellStyle name="Millares 6 3 3 2 2 2 5" xfId="47533" xr:uid="{BFD975D1-1BD4-4E17-9C44-19877F11A05A}"/>
    <cellStyle name="Millares 6 3 3 2 2 2 6" xfId="54137" xr:uid="{C82EF1AB-E667-4AFC-8740-6F60B94DAAE3}"/>
    <cellStyle name="Millares 6 3 3 2 2 3" xfId="6663" xr:uid="{6F9A577C-44A7-4CB3-8050-F1B50832F038}"/>
    <cellStyle name="Millares 6 3 3 2 2 3 2" xfId="14929" xr:uid="{1E165509-72E0-45EB-A417-AB695DE0D57B}"/>
    <cellStyle name="Millares 6 3 3 2 2 3 2 2" xfId="36432" xr:uid="{9590FCE1-DE49-4E9B-A653-4CE83940B26B}"/>
    <cellStyle name="Millares 6 3 3 2 2 3 3" xfId="21564" xr:uid="{48B83AAD-9AD6-4244-A1E2-110D4B786DE0}"/>
    <cellStyle name="Millares 6 3 3 2 2 3 3 2" xfId="43067" xr:uid="{CEDE6802-61FA-4D67-836F-92A20B626A44}"/>
    <cellStyle name="Millares 6 3 3 2 2 3 4" xfId="28169" xr:uid="{0F296152-4B51-4A0A-9713-C00668B9B2BE}"/>
    <cellStyle name="Millares 6 3 3 2 2 3 5" xfId="49672" xr:uid="{2D704F3F-9E3E-4740-B0DA-589A12431BA3}"/>
    <cellStyle name="Millares 6 3 3 2 2 3 6" xfId="56276" xr:uid="{1327C151-5066-4CCD-90AC-60E33B11B6F4}"/>
    <cellStyle name="Millares 6 3 3 2 2 4" xfId="8304" xr:uid="{E4BBC540-49BF-4A92-8B9A-FEB2F91EB973}"/>
    <cellStyle name="Millares 6 3 3 2 2 4 2" xfId="29807" xr:uid="{043E17B5-D183-438B-B2B2-AC014715FC0D}"/>
    <cellStyle name="Millares 6 3 3 2 2 5" xfId="9961" xr:uid="{2E683CA0-4CF4-431F-BC21-C05358A184F8}"/>
    <cellStyle name="Millares 6 3 3 2 2 5 2" xfId="31464" xr:uid="{4F4653B5-6979-43BD-9437-C048C2730E80}"/>
    <cellStyle name="Millares 6 3 3 2 2 6" xfId="16596" xr:uid="{98CAB859-B09F-4B80-8A3C-B535BDC370B2}"/>
    <cellStyle name="Millares 6 3 3 2 2 6 2" xfId="38099" xr:uid="{9ACE03CE-E371-46AC-8692-2541085B15DE}"/>
    <cellStyle name="Millares 6 3 3 2 2 7" xfId="23201" xr:uid="{25F785D1-9AEE-4A68-BE74-2EF3C0402194}"/>
    <cellStyle name="Millares 6 3 3 2 2 8" xfId="44704" xr:uid="{6BC830B1-AB9D-4CF1-A1FD-4CB4C0A85267}"/>
    <cellStyle name="Millares 6 3 3 2 2 9" xfId="51308" xr:uid="{1B84AB2F-0906-434B-9D85-9A250A2A0165}"/>
    <cellStyle name="Millares 6 3 3 2 3" xfId="2382" xr:uid="{82F9C5F2-6AB7-429A-8CD6-839B8875AFB6}"/>
    <cellStyle name="Millares 6 3 3 2 3 2" xfId="10648" xr:uid="{18F1D740-7EB9-4A56-B70C-743597015AA3}"/>
    <cellStyle name="Millares 6 3 3 2 3 2 2" xfId="32151" xr:uid="{B25EBF4B-8EF0-41BF-96E9-43AC2F810AA9}"/>
    <cellStyle name="Millares 6 3 3 2 3 3" xfId="17283" xr:uid="{99A0CB95-29AF-4380-848E-6D0C42E50DD9}"/>
    <cellStyle name="Millares 6 3 3 2 3 3 2" xfId="38786" xr:uid="{35C79E23-617A-49DA-BD70-027F600B3E8F}"/>
    <cellStyle name="Millares 6 3 3 2 3 4" xfId="23888" xr:uid="{29D0CCD4-7EAC-4CBD-A994-F90D8FAB72AB}"/>
    <cellStyle name="Millares 6 3 3 2 3 5" xfId="45391" xr:uid="{42DCD826-8287-43E3-9D82-2461B4C94B5C}"/>
    <cellStyle name="Millares 6 3 3 2 3 6" xfId="51995" xr:uid="{D7498D07-7BBE-4FB1-902F-3532E98F747D}"/>
    <cellStyle name="Millares 6 3 3 2 4" xfId="2899" xr:uid="{B1CB8ADA-C770-4D78-AC5A-307F1CA9D2C7}"/>
    <cellStyle name="Millares 6 3 3 2 4 2" xfId="11165" xr:uid="{A049B1BB-5847-40E2-B760-419B375A006E}"/>
    <cellStyle name="Millares 6 3 3 2 4 2 2" xfId="32668" xr:uid="{F903EE9E-0F26-423F-9D51-7FDF2F26DEF9}"/>
    <cellStyle name="Millares 6 3 3 2 4 3" xfId="17800" xr:uid="{B3509441-17B1-4806-9572-FE35CFD11D3B}"/>
    <cellStyle name="Millares 6 3 3 2 4 3 2" xfId="39303" xr:uid="{CE57C3E9-2685-4479-856C-48ACA939FF78}"/>
    <cellStyle name="Millares 6 3 3 2 4 4" xfId="24405" xr:uid="{79271800-FD9D-44E6-8AD9-A57BBEF48066}"/>
    <cellStyle name="Millares 6 3 3 2 4 5" xfId="45908" xr:uid="{9924C079-7DDF-4200-A3DF-6C02A69D03DE}"/>
    <cellStyle name="Millares 6 3 3 2 4 6" xfId="52512" xr:uid="{E7DB47E4-1F2A-434A-9F45-7051BA5F19C4}"/>
    <cellStyle name="Millares 6 3 3 2 5" xfId="3578" xr:uid="{5E0A144C-D367-40DC-A856-F971FFA450D0}"/>
    <cellStyle name="Millares 6 3 3 2 5 2" xfId="11844" xr:uid="{0652D583-FD17-4C0C-AF62-125EA0CC633F}"/>
    <cellStyle name="Millares 6 3 3 2 5 2 2" xfId="33347" xr:uid="{1EBC9EE4-E9D4-4DD5-AF85-2C294C92CE35}"/>
    <cellStyle name="Millares 6 3 3 2 5 3" xfId="18479" xr:uid="{95CD8811-3BE5-4B20-931E-3EB31A92FFA3}"/>
    <cellStyle name="Millares 6 3 3 2 5 3 2" xfId="39982" xr:uid="{8165ECDC-E7B9-4DA5-940F-12CB0BEBECC2}"/>
    <cellStyle name="Millares 6 3 3 2 5 4" xfId="25084" xr:uid="{22D9ABAC-323D-4C18-82A1-219DE8640670}"/>
    <cellStyle name="Millares 6 3 3 2 5 5" xfId="46587" xr:uid="{A488AC83-750C-451A-8A76-C95FF62B1842}"/>
    <cellStyle name="Millares 6 3 3 2 5 6" xfId="53191" xr:uid="{36C428B6-E5EE-4940-B2B2-76D7519038E3}"/>
    <cellStyle name="Millares 6 3 3 2 6" xfId="5043" xr:uid="{2C75A2E5-E563-4C3B-BEEF-AEEC740451DD}"/>
    <cellStyle name="Millares 6 3 3 2 6 2" xfId="13309" xr:uid="{621D52BC-65B8-43C6-925E-93FBA8EEAC55}"/>
    <cellStyle name="Millares 6 3 3 2 6 2 2" xfId="34812" xr:uid="{7DD62E9C-7246-4DD7-84EC-1DA876FD02CA}"/>
    <cellStyle name="Millares 6 3 3 2 6 3" xfId="19944" xr:uid="{8C3B1BD0-184F-4D3A-B689-C44FFCCE88AC}"/>
    <cellStyle name="Millares 6 3 3 2 6 3 2" xfId="41447" xr:uid="{F1170870-CAB9-4ED5-8EC0-65B9DC42393D}"/>
    <cellStyle name="Millares 6 3 3 2 6 4" xfId="26549" xr:uid="{2DC0A378-1848-42B8-8A5B-24D5A242D128}"/>
    <cellStyle name="Millares 6 3 3 2 6 5" xfId="48052" xr:uid="{4604BE77-E331-4519-995E-8FD3EEB5526A}"/>
    <cellStyle name="Millares 6 3 3 2 6 6" xfId="54656" xr:uid="{0A78D488-16E5-4E8D-874D-9843BAE75B8D}"/>
    <cellStyle name="Millares 6 3 3 2 7" xfId="5717" xr:uid="{01D487C9-3D3E-4C36-B5B4-963975D85A15}"/>
    <cellStyle name="Millares 6 3 3 2 7 2" xfId="13983" xr:uid="{56C483EC-9D82-4AC0-87D7-F503ABEF8B0C}"/>
    <cellStyle name="Millares 6 3 3 2 7 2 2" xfId="35486" xr:uid="{DDB78C48-0FF0-434D-B721-23ABA2F029BD}"/>
    <cellStyle name="Millares 6 3 3 2 7 3" xfId="20618" xr:uid="{CFFA446D-3E39-4A53-A82B-9998DCF3B8E6}"/>
    <cellStyle name="Millares 6 3 3 2 7 3 2" xfId="42121" xr:uid="{692BF9B9-163B-4A8B-A8F1-64B1E670F0FF}"/>
    <cellStyle name="Millares 6 3 3 2 7 4" xfId="27223" xr:uid="{754CCA4F-778B-4449-A10C-374900096195}"/>
    <cellStyle name="Millares 6 3 3 2 7 5" xfId="48726" xr:uid="{A1742E07-525B-4C10-B87F-FAD510EF0EAA}"/>
    <cellStyle name="Millares 6 3 3 2 7 6" xfId="55330" xr:uid="{60D34EA0-369B-4174-9EB6-9FE63DF7FA0A}"/>
    <cellStyle name="Millares 6 3 3 2 8" xfId="7358" xr:uid="{40F62B6A-256B-4C18-AFF3-F1795565FD6C}"/>
    <cellStyle name="Millares 6 3 3 2 8 2" xfId="28861" xr:uid="{B6463E31-A4D6-4144-90EE-5F453BE0EFA4}"/>
    <cellStyle name="Millares 6 3 3 2 9" xfId="9015" xr:uid="{0CEF2867-2ED0-4A53-B4C4-4D06ECD41723}"/>
    <cellStyle name="Millares 6 3 3 2 9 2" xfId="30518" xr:uid="{37EEA39E-BB5C-4312-836C-AF3C5D9BA949}"/>
    <cellStyle name="Millares 6 3 3 3" xfId="1019" xr:uid="{AFDA74DF-C366-4EA7-9693-A615DB1151EF}"/>
    <cellStyle name="Millares 6 3 3 3 2" xfId="3848" xr:uid="{8A9D3A3D-EE19-4E37-9948-F3E6DB3F6EDF}"/>
    <cellStyle name="Millares 6 3 3 3 2 2" xfId="12114" xr:uid="{7FC1B743-DE77-4A4F-BEEB-2B96635C34DC}"/>
    <cellStyle name="Millares 6 3 3 3 2 2 2" xfId="33617" xr:uid="{94401EEE-65B0-421E-B418-041142465415}"/>
    <cellStyle name="Millares 6 3 3 3 2 3" xfId="18749" xr:uid="{564FBB94-7720-4293-8811-F86F6A184DF2}"/>
    <cellStyle name="Millares 6 3 3 3 2 3 2" xfId="40252" xr:uid="{E48EB486-EECF-4E67-86B3-211D3B3BC548}"/>
    <cellStyle name="Millares 6 3 3 3 2 4" xfId="25354" xr:uid="{36D7AF43-FBA3-441C-997A-28770862EF10}"/>
    <cellStyle name="Millares 6 3 3 3 2 5" xfId="46857" xr:uid="{AC4DCAC7-8BAB-4CEE-A6B1-EF1669C81C41}"/>
    <cellStyle name="Millares 6 3 3 3 2 6" xfId="53461" xr:uid="{C08D948C-D254-46F0-BA39-F8026D400587}"/>
    <cellStyle name="Millares 6 3 3 3 3" xfId="5987" xr:uid="{576012F2-3533-4317-BB2B-1C87D6D96E74}"/>
    <cellStyle name="Millares 6 3 3 3 3 2" xfId="14253" xr:uid="{80481E61-0114-487E-A626-7ACD8BD4B608}"/>
    <cellStyle name="Millares 6 3 3 3 3 2 2" xfId="35756" xr:uid="{A351F1A6-F906-44A4-9261-BB96958B4374}"/>
    <cellStyle name="Millares 6 3 3 3 3 3" xfId="20888" xr:uid="{2DAF9D0C-9A2F-4161-A2F6-4ACB080188C8}"/>
    <cellStyle name="Millares 6 3 3 3 3 3 2" xfId="42391" xr:uid="{CC6D8D62-4F53-400E-A54B-0BB193A9222D}"/>
    <cellStyle name="Millares 6 3 3 3 3 4" xfId="27493" xr:uid="{CE5FFEE0-C14A-4487-80EC-B910FE2BABCA}"/>
    <cellStyle name="Millares 6 3 3 3 3 5" xfId="48996" xr:uid="{EB82FB4B-8E91-4446-84A6-12C54742E972}"/>
    <cellStyle name="Millares 6 3 3 3 3 6" xfId="55600" xr:uid="{8FDB5AB6-B759-4F14-A0FE-3DE811132B4F}"/>
    <cellStyle name="Millares 6 3 3 3 4" xfId="7628" xr:uid="{AAC1E014-849E-43C7-B4DF-4824F4540C91}"/>
    <cellStyle name="Millares 6 3 3 3 4 2" xfId="29131" xr:uid="{D8A0E1A1-6A96-407B-8D0A-2FDAB40FCC1B}"/>
    <cellStyle name="Millares 6 3 3 3 5" xfId="9285" xr:uid="{1A7D4200-EB5A-42ED-8388-85617159DDF5}"/>
    <cellStyle name="Millares 6 3 3 3 5 2" xfId="30788" xr:uid="{CC6723A9-CB38-4030-A15E-377DDDEE4A2E}"/>
    <cellStyle name="Millares 6 3 3 3 6" xfId="15920" xr:uid="{54A6BE90-08B2-4C65-A145-DB672949DFB7}"/>
    <cellStyle name="Millares 6 3 3 3 6 2" xfId="37423" xr:uid="{95C7D7E3-B18B-4E97-8893-8AF6531416E3}"/>
    <cellStyle name="Millares 6 3 3 3 7" xfId="22525" xr:uid="{E6477981-CD59-4E0F-8B4F-5B9F96ED56ED}"/>
    <cellStyle name="Millares 6 3 3 3 8" xfId="44028" xr:uid="{7C095BA7-3144-49B1-9EAA-EA4571B928CB}"/>
    <cellStyle name="Millares 6 3 3 3 9" xfId="50632" xr:uid="{B14479D0-ACEC-4BAC-ADB5-83275EA60113}"/>
    <cellStyle name="Millares 6 3 3 4" xfId="1415" xr:uid="{C0C4055E-7121-4B47-83CD-D329BFE8DC0A}"/>
    <cellStyle name="Millares 6 3 3 4 2" xfId="4244" xr:uid="{EF55CA12-7C2B-4E1C-A51F-67A7BB28135E}"/>
    <cellStyle name="Millares 6 3 3 4 2 2" xfId="12510" xr:uid="{DDDEF003-703E-4D44-9B84-B5FB9704DC50}"/>
    <cellStyle name="Millares 6 3 3 4 2 2 2" xfId="34013" xr:uid="{EFC02F8A-2EA7-4D60-9D5A-0D95A7B0D491}"/>
    <cellStyle name="Millares 6 3 3 4 2 3" xfId="19145" xr:uid="{94FF4E6B-E833-4C17-AEB1-80C2ED25ECFA}"/>
    <cellStyle name="Millares 6 3 3 4 2 3 2" xfId="40648" xr:uid="{9ED27BCE-A940-4C37-BEEB-9A53209C241F}"/>
    <cellStyle name="Millares 6 3 3 4 2 4" xfId="25750" xr:uid="{0376B11B-5B2F-4ED4-B941-30DE7BBB6F59}"/>
    <cellStyle name="Millares 6 3 3 4 2 5" xfId="47253" xr:uid="{2FF9B855-3CEF-47C6-9C2F-2A817A6D109E}"/>
    <cellStyle name="Millares 6 3 3 4 2 6" xfId="53857" xr:uid="{B4B8E48F-DAC5-4B09-A503-28C4E0512A3F}"/>
    <cellStyle name="Millares 6 3 3 4 3" xfId="6383" xr:uid="{B799B13B-02D3-4F98-8246-DE6F1ACF877B}"/>
    <cellStyle name="Millares 6 3 3 4 3 2" xfId="14649" xr:uid="{7B3C4B99-6F63-4195-933C-817E62E3A1EF}"/>
    <cellStyle name="Millares 6 3 3 4 3 2 2" xfId="36152" xr:uid="{33DCB529-AF9A-4110-92B7-A02E58CBFBA9}"/>
    <cellStyle name="Millares 6 3 3 4 3 3" xfId="21284" xr:uid="{13C7FDD9-9539-4E51-B4F9-502387D5C9A0}"/>
    <cellStyle name="Millares 6 3 3 4 3 3 2" xfId="42787" xr:uid="{F67CA07A-4514-4831-8635-83570754A5E6}"/>
    <cellStyle name="Millares 6 3 3 4 3 4" xfId="27889" xr:uid="{454B703C-57B7-402C-939E-EA2E2A22E394}"/>
    <cellStyle name="Millares 6 3 3 4 3 5" xfId="49392" xr:uid="{D95679EF-C8CD-436D-A982-476ABDF3F5E3}"/>
    <cellStyle name="Millares 6 3 3 4 3 6" xfId="55996" xr:uid="{651BFE14-2F7A-4AF5-97D8-5F731852FB43}"/>
    <cellStyle name="Millares 6 3 3 4 4" xfId="8024" xr:uid="{7624DF57-407B-4CB4-A6D0-73F5D7CFF170}"/>
    <cellStyle name="Millares 6 3 3 4 4 2" xfId="29527" xr:uid="{386E4CBA-96AE-4E68-86B7-86231AFBC8B5}"/>
    <cellStyle name="Millares 6 3 3 4 5" xfId="9681" xr:uid="{4E2D2228-CFCD-4C4D-B8EE-CC09F740F371}"/>
    <cellStyle name="Millares 6 3 3 4 5 2" xfId="31184" xr:uid="{CE662E8C-275B-4236-B978-4FF60C64A3DF}"/>
    <cellStyle name="Millares 6 3 3 4 6" xfId="16316" xr:uid="{54CB90CB-C3AF-4EDE-9031-346E851F1607}"/>
    <cellStyle name="Millares 6 3 3 4 6 2" xfId="37819" xr:uid="{EA4B8A15-BF2D-4B33-A857-69DED08405C5}"/>
    <cellStyle name="Millares 6 3 3 4 7" xfId="22921" xr:uid="{5D701FF5-59D8-41FC-A9B4-0C3E3C59595B}"/>
    <cellStyle name="Millares 6 3 3 4 8" xfId="44424" xr:uid="{17EF9FBA-DAC1-4EA7-A8F5-B9872BE0AF0F}"/>
    <cellStyle name="Millares 6 3 3 4 9" xfId="51028" xr:uid="{D45EF6C0-587D-4B0E-AF35-DDBB0C877D44}"/>
    <cellStyle name="Millares 6 3 3 5" xfId="2102" xr:uid="{2D2B67E7-8843-436E-BD4A-215197024CA6}"/>
    <cellStyle name="Millares 6 3 3 5 2" xfId="10368" xr:uid="{C02B6362-2F52-4E4A-B1D9-1554447A8A84}"/>
    <cellStyle name="Millares 6 3 3 5 2 2" xfId="31871" xr:uid="{E18B5028-1D06-40C6-BF96-849D645C66E8}"/>
    <cellStyle name="Millares 6 3 3 5 3" xfId="17003" xr:uid="{D3B4B321-CD18-4741-A617-1BC0F4A77912}"/>
    <cellStyle name="Millares 6 3 3 5 3 2" xfId="38506" xr:uid="{DDB73D5C-12F9-41B4-8D8D-C034CD29EBBA}"/>
    <cellStyle name="Millares 6 3 3 5 4" xfId="23608" xr:uid="{C5454261-5CF8-4A37-A52A-368AA4A50899}"/>
    <cellStyle name="Millares 6 3 3 5 5" xfId="45111" xr:uid="{382E3707-BA23-4687-AFEC-48C2CA13F8AF}"/>
    <cellStyle name="Millares 6 3 3 5 6" xfId="51715" xr:uid="{DE5BF285-6649-4B5B-A649-04D3393BED50}"/>
    <cellStyle name="Millares 6 3 3 6" xfId="2650" xr:uid="{639A3693-5AC0-4DAF-8733-DE9B1165ECA0}"/>
    <cellStyle name="Millares 6 3 3 6 2" xfId="10916" xr:uid="{27839FAE-0681-450E-A04D-216147163CD1}"/>
    <cellStyle name="Millares 6 3 3 6 2 2" xfId="32419" xr:uid="{3152A556-77ED-414B-BEB3-5A42686C5807}"/>
    <cellStyle name="Millares 6 3 3 6 3" xfId="17551" xr:uid="{138CD217-7C0A-4DE1-BC14-66DBC8765397}"/>
    <cellStyle name="Millares 6 3 3 6 3 2" xfId="39054" xr:uid="{90A2F173-4047-4F01-889E-F489023E4EED}"/>
    <cellStyle name="Millares 6 3 3 6 4" xfId="24156" xr:uid="{C619CEAD-A6BF-423E-8B5A-60E101D4BFBF}"/>
    <cellStyle name="Millares 6 3 3 6 5" xfId="45659" xr:uid="{C9F3E999-2B69-4AC1-943A-02655660771A}"/>
    <cellStyle name="Millares 6 3 3 6 6" xfId="52263" xr:uid="{75A38202-A3E3-42E4-9ABC-C0C5489046EE}"/>
    <cellStyle name="Millares 6 3 3 7" xfId="3298" xr:uid="{BBE0CA9D-76FA-4DAE-BA05-058D6BDDAB05}"/>
    <cellStyle name="Millares 6 3 3 7 2" xfId="11564" xr:uid="{F8D3B3C3-9CAA-4617-A417-89F12DE1D915}"/>
    <cellStyle name="Millares 6 3 3 7 2 2" xfId="33067" xr:uid="{C14D554B-DD09-407C-BCD9-B9D1F95B714C}"/>
    <cellStyle name="Millares 6 3 3 7 3" xfId="18199" xr:uid="{B9626C7A-D3E3-4048-A0FA-71F6E17435F8}"/>
    <cellStyle name="Millares 6 3 3 7 3 2" xfId="39702" xr:uid="{1DBE92D4-7C5D-4585-BBB3-2F91F4A4C812}"/>
    <cellStyle name="Millares 6 3 3 7 4" xfId="24804" xr:uid="{710F671E-92C2-423D-8698-4AD34E63FEF0}"/>
    <cellStyle name="Millares 6 3 3 7 5" xfId="46307" xr:uid="{2A49CA1C-1F75-490B-B048-C50083350E99}"/>
    <cellStyle name="Millares 6 3 3 7 6" xfId="52911" xr:uid="{7C19B128-281C-41FC-BC0B-41BA35D23D16}"/>
    <cellStyle name="Millares 6 3 3 8" xfId="4794" xr:uid="{284C447F-F640-4CF0-8FF3-A984A9702AD7}"/>
    <cellStyle name="Millares 6 3 3 8 2" xfId="13060" xr:uid="{ED675563-FE27-4DA2-9EEA-207C8C951E48}"/>
    <cellStyle name="Millares 6 3 3 8 2 2" xfId="34563" xr:uid="{CDB6D764-9354-4CFC-A063-073059DAF3CE}"/>
    <cellStyle name="Millares 6 3 3 8 3" xfId="19695" xr:uid="{FE8C94DC-6F71-4ED8-8106-71E6BA5B9BC2}"/>
    <cellStyle name="Millares 6 3 3 8 3 2" xfId="41198" xr:uid="{A7618E8D-0BA4-4E92-A240-A80B74D968B3}"/>
    <cellStyle name="Millares 6 3 3 8 4" xfId="26300" xr:uid="{E8072AA4-4897-4B90-B24D-35E6C03CDBDD}"/>
    <cellStyle name="Millares 6 3 3 8 5" xfId="47803" xr:uid="{EB9CAE62-9F3A-4EE3-ACFA-0243B3ADDF13}"/>
    <cellStyle name="Millares 6 3 3 8 6" xfId="54407" xr:uid="{E98D125F-0AB1-40C3-A07B-4BAD682B7C16}"/>
    <cellStyle name="Millares 6 3 3 9" xfId="5437" xr:uid="{8B9E178B-8BAD-45F4-AAB9-142E95F4DA44}"/>
    <cellStyle name="Millares 6 3 3 9 2" xfId="13703" xr:uid="{119D8A9A-F503-414C-804F-58C280F7B366}"/>
    <cellStyle name="Millares 6 3 3 9 2 2" xfId="35206" xr:uid="{2080BFC4-4AC9-45DB-8A16-BBEFB7A203E5}"/>
    <cellStyle name="Millares 6 3 3 9 3" xfId="20338" xr:uid="{C1773B9D-0ABC-46E9-8C72-9B5BCE67F442}"/>
    <cellStyle name="Millares 6 3 3 9 3 2" xfId="41841" xr:uid="{7D3359EF-28EE-418C-9689-EC5CB7768233}"/>
    <cellStyle name="Millares 6 3 3 9 4" xfId="26943" xr:uid="{9E54F005-B6AA-4E98-911B-794BCA8E714F}"/>
    <cellStyle name="Millares 6 3 3 9 5" xfId="48446" xr:uid="{245AB26E-78DC-409E-9EF4-EA34CFFE16CE}"/>
    <cellStyle name="Millares 6 3 3 9 6" xfId="55050" xr:uid="{6581685B-912A-48A6-953C-760AE5503B4A}"/>
    <cellStyle name="Millares 6 3 4" xfId="340" xr:uid="{8669D4E2-8194-4D44-BCD8-BA32B2862CC5}"/>
    <cellStyle name="Millares 6 3 4 10" xfId="15243" xr:uid="{4B29C35B-85E9-42F8-9F8D-3D87C88264AD}"/>
    <cellStyle name="Millares 6 3 4 10 2" xfId="36746" xr:uid="{238D4D6D-E4B4-4608-A1FE-D4CCE860B7FB}"/>
    <cellStyle name="Millares 6 3 4 11" xfId="21848" xr:uid="{1BD54465-5C67-48B0-9E16-2A1D1398E0BC}"/>
    <cellStyle name="Millares 6 3 4 12" xfId="43351" xr:uid="{BB277448-37F8-445D-A7A3-CCCD8A7D16BB}"/>
    <cellStyle name="Millares 6 3 4 13" xfId="49955" xr:uid="{936452B6-64DB-4830-AE7A-CC54B7CD21CE}"/>
    <cellStyle name="Millares 6 3 4 2" xfId="1288" xr:uid="{E518FE52-FB3E-4E95-8C55-FFAAEF0051C7}"/>
    <cellStyle name="Millares 6 3 4 2 2" xfId="4117" xr:uid="{D334FDB7-AD1E-4700-910D-4EDD9ECA31A1}"/>
    <cellStyle name="Millares 6 3 4 2 2 2" xfId="12383" xr:uid="{FD824685-3FB0-4DCD-BFC0-F5656754DAB6}"/>
    <cellStyle name="Millares 6 3 4 2 2 2 2" xfId="33886" xr:uid="{2A05A904-060D-4CFA-AE1E-6BAD96557E95}"/>
    <cellStyle name="Millares 6 3 4 2 2 3" xfId="19018" xr:uid="{B389A950-E516-4375-963A-2A2E0D6B07FF}"/>
    <cellStyle name="Millares 6 3 4 2 2 3 2" xfId="40521" xr:uid="{A5AD0464-EF16-42B2-B2F7-A96F0C5CC454}"/>
    <cellStyle name="Millares 6 3 4 2 2 4" xfId="25623" xr:uid="{422562E9-C904-462E-B1A8-31C85082DED4}"/>
    <cellStyle name="Millares 6 3 4 2 2 5" xfId="47126" xr:uid="{65293B07-E1C6-4433-A4AB-E9B736B1422B}"/>
    <cellStyle name="Millares 6 3 4 2 2 6" xfId="53730" xr:uid="{D15A3EB2-7AD7-4127-8E4D-0B4667B5A537}"/>
    <cellStyle name="Millares 6 3 4 2 3" xfId="6256" xr:uid="{38183532-4102-4EC1-B8CB-66F98C0584A2}"/>
    <cellStyle name="Millares 6 3 4 2 3 2" xfId="14522" xr:uid="{009047BA-9326-451D-B8EB-1A62BDBEC561}"/>
    <cellStyle name="Millares 6 3 4 2 3 2 2" xfId="36025" xr:uid="{900AC792-0880-4705-87ED-4119A3375BDD}"/>
    <cellStyle name="Millares 6 3 4 2 3 3" xfId="21157" xr:uid="{295A0DD6-9B1B-4E95-8ACD-6FDFE842A2DA}"/>
    <cellStyle name="Millares 6 3 4 2 3 3 2" xfId="42660" xr:uid="{FC11BD60-ECCF-403F-9F9B-8836536DEFE6}"/>
    <cellStyle name="Millares 6 3 4 2 3 4" xfId="27762" xr:uid="{E02FDF08-DC56-4E6E-A4A2-EC53DD613809}"/>
    <cellStyle name="Millares 6 3 4 2 3 5" xfId="49265" xr:uid="{B540563B-CD09-43E8-8FA1-4B85878819CC}"/>
    <cellStyle name="Millares 6 3 4 2 3 6" xfId="55869" xr:uid="{E3F2F614-3EDD-429D-9912-93651BD89D82}"/>
    <cellStyle name="Millares 6 3 4 2 4" xfId="7897" xr:uid="{228FB2DF-A942-4B90-A247-31C8510B0463}"/>
    <cellStyle name="Millares 6 3 4 2 4 2" xfId="29400" xr:uid="{A5B7965D-6D93-4ACA-B333-49933EE59C37}"/>
    <cellStyle name="Millares 6 3 4 2 5" xfId="9554" xr:uid="{4C2C3031-7A95-4DD5-A5E6-33F410CE892D}"/>
    <cellStyle name="Millares 6 3 4 2 5 2" xfId="31057" xr:uid="{089FA3E8-205A-4713-9F83-5223CB0586D2}"/>
    <cellStyle name="Millares 6 3 4 2 6" xfId="16189" xr:uid="{FBE9A12E-060A-43B2-95D7-4E0B742D21E8}"/>
    <cellStyle name="Millares 6 3 4 2 6 2" xfId="37692" xr:uid="{4D752EEA-7DF5-43F7-8B8E-598977E31708}"/>
    <cellStyle name="Millares 6 3 4 2 7" xfId="22794" xr:uid="{6B6E4745-EA35-45E2-8D38-CF76EB836DB2}"/>
    <cellStyle name="Millares 6 3 4 2 8" xfId="44297" xr:uid="{E6DCDC96-B053-4C3E-8D81-E1F0E782F0D9}"/>
    <cellStyle name="Millares 6 3 4 2 9" xfId="50901" xr:uid="{31BF5AA3-82B3-499F-B6A7-C9D8FBF3F09D}"/>
    <cellStyle name="Millares 6 3 4 3" xfId="1975" xr:uid="{E1CDAA26-93F7-457F-8A78-96EC62A0AEB3}"/>
    <cellStyle name="Millares 6 3 4 3 2" xfId="10241" xr:uid="{E78CB7BF-0A60-4844-963A-D0A9AB50E154}"/>
    <cellStyle name="Millares 6 3 4 3 2 2" xfId="31744" xr:uid="{98D2CF83-2A2B-4115-A6C2-19FC70FD4A81}"/>
    <cellStyle name="Millares 6 3 4 3 3" xfId="16876" xr:uid="{242F1426-F7A6-488B-A616-117BF778DE09}"/>
    <cellStyle name="Millares 6 3 4 3 3 2" xfId="38379" xr:uid="{6C83434C-6A91-40B7-8EFD-6CF74B164C61}"/>
    <cellStyle name="Millares 6 3 4 3 4" xfId="23481" xr:uid="{1AD8F79C-5EB2-4A2A-8CA3-B3906A8D19B0}"/>
    <cellStyle name="Millares 6 3 4 3 5" xfId="44984" xr:uid="{AC363781-02B8-4C8E-8114-4FD69EB2044D}"/>
    <cellStyle name="Millares 6 3 4 3 6" xfId="51588" xr:uid="{5D070B0A-A655-433E-9431-2C61F922E285}"/>
    <cellStyle name="Millares 6 3 4 4" xfId="2774" xr:uid="{F7FB63E8-3599-44D4-92E2-97272B1C4830}"/>
    <cellStyle name="Millares 6 3 4 4 2" xfId="11040" xr:uid="{6AEBCB46-C96A-4561-BD1A-414A30BA16BE}"/>
    <cellStyle name="Millares 6 3 4 4 2 2" xfId="32543" xr:uid="{490A4EF0-5BE4-47BF-BC68-A561B30B3F27}"/>
    <cellStyle name="Millares 6 3 4 4 3" xfId="17675" xr:uid="{97BB4269-32ED-4212-A2FB-2A1113993D0F}"/>
    <cellStyle name="Millares 6 3 4 4 3 2" xfId="39178" xr:uid="{08CF876B-5C5D-4C9D-B88A-A1A35F95E34C}"/>
    <cellStyle name="Millares 6 3 4 4 4" xfId="24280" xr:uid="{BB3D0885-CF2C-44AA-97E3-E8CA9A10657E}"/>
    <cellStyle name="Millares 6 3 4 4 5" xfId="45783" xr:uid="{72D28A41-B2F0-46A2-B14B-B3752AF8A427}"/>
    <cellStyle name="Millares 6 3 4 4 6" xfId="52387" xr:uid="{07AB5D90-DAEB-4355-933A-767B6C9AC65A}"/>
    <cellStyle name="Millares 6 3 4 5" xfId="3171" xr:uid="{9E4175CC-1DF2-4829-A858-E583A94D158F}"/>
    <cellStyle name="Millares 6 3 4 5 2" xfId="11437" xr:uid="{A82310D2-FF04-4DAD-AB0A-FAF3249D4D32}"/>
    <cellStyle name="Millares 6 3 4 5 2 2" xfId="32940" xr:uid="{C3EED5D3-6893-492E-9430-5EEA290DBAA7}"/>
    <cellStyle name="Millares 6 3 4 5 3" xfId="18072" xr:uid="{7B4BE97A-E911-4BE3-99B3-7D224A86624C}"/>
    <cellStyle name="Millares 6 3 4 5 3 2" xfId="39575" xr:uid="{E0D0E6EF-EB01-42D7-8E6E-E732FDB2AE8F}"/>
    <cellStyle name="Millares 6 3 4 5 4" xfId="24677" xr:uid="{78B55612-58A7-4097-9A35-42090EAB14F2}"/>
    <cellStyle name="Millares 6 3 4 5 5" xfId="46180" xr:uid="{B861262D-5AB8-47E8-89CE-CB52E2C9CD5E}"/>
    <cellStyle name="Millares 6 3 4 5 6" xfId="52784" xr:uid="{B452595F-A3E1-4E6D-B1EF-93DF20EACF28}"/>
    <cellStyle name="Millares 6 3 4 6" xfId="4918" xr:uid="{AD83D684-34A4-4A4A-8F63-E5C58BB87896}"/>
    <cellStyle name="Millares 6 3 4 6 2" xfId="13184" xr:uid="{E901E39D-F195-4696-8CAF-E0C613452DF4}"/>
    <cellStyle name="Millares 6 3 4 6 2 2" xfId="34687" xr:uid="{66BB309D-6C7C-465C-BE2A-4BAB49C48C02}"/>
    <cellStyle name="Millares 6 3 4 6 3" xfId="19819" xr:uid="{CF026A10-A4F2-42B5-9670-A8778DAE0690}"/>
    <cellStyle name="Millares 6 3 4 6 3 2" xfId="41322" xr:uid="{63356336-F15E-4BB1-8718-DF7044B4A59A}"/>
    <cellStyle name="Millares 6 3 4 6 4" xfId="26424" xr:uid="{34B72532-FDE6-45CB-8B3A-DED4BA141358}"/>
    <cellStyle name="Millares 6 3 4 6 5" xfId="47927" xr:uid="{89AD52FF-FB6B-4E65-8AA8-E55631D71725}"/>
    <cellStyle name="Millares 6 3 4 6 6" xfId="54531" xr:uid="{361DF3E1-BB2C-403F-917A-3876ACEDCEAB}"/>
    <cellStyle name="Millares 6 3 4 7" xfId="5310" xr:uid="{750676F7-23EA-45F4-9E9C-7743DA81A647}"/>
    <cellStyle name="Millares 6 3 4 7 2" xfId="13576" xr:uid="{C77D5E0D-C15B-44D4-9062-2C32D36CB2C4}"/>
    <cellStyle name="Millares 6 3 4 7 2 2" xfId="35079" xr:uid="{31C1BCBC-D914-47EF-9AF0-FB26CFADB1D6}"/>
    <cellStyle name="Millares 6 3 4 7 3" xfId="20211" xr:uid="{9C05638D-75ED-41AC-8727-0BBE49406EE4}"/>
    <cellStyle name="Millares 6 3 4 7 3 2" xfId="41714" xr:uid="{2D1820EC-EEA7-4E8A-8263-2F8BB88EEFD6}"/>
    <cellStyle name="Millares 6 3 4 7 4" xfId="26816" xr:uid="{5D1BC47B-4CA6-4E7B-A901-AE555AAB210D}"/>
    <cellStyle name="Millares 6 3 4 7 5" xfId="48319" xr:uid="{A6C72A34-7D0D-4326-BBF5-6C4E6131C50E}"/>
    <cellStyle name="Millares 6 3 4 7 6" xfId="54923" xr:uid="{3B6D4962-C977-4C76-99AD-DA91A855518E}"/>
    <cellStyle name="Millares 6 3 4 8" xfId="6951" xr:uid="{AFF2F545-05F4-4B95-9EEE-9FF8B890C252}"/>
    <cellStyle name="Millares 6 3 4 8 2" xfId="28454" xr:uid="{59EB059C-21E4-40F7-B7D6-A5A29EF50C5A}"/>
    <cellStyle name="Millares 6 3 4 9" xfId="8607" xr:uid="{7EB3F3FD-4C27-4D68-978F-145029D8572C}"/>
    <cellStyle name="Millares 6 3 4 9 2" xfId="30110" xr:uid="{851FF8EB-0D22-4F6F-800E-857DCE463074}"/>
    <cellStyle name="Millares 6 3 5" xfId="624" xr:uid="{4DADFAA8-690D-4526-880A-FFC13A6EA66B}"/>
    <cellStyle name="Millares 6 3 5 10" xfId="43633" xr:uid="{B5E41325-CFAC-434D-B1BE-FFFFECD5B38C}"/>
    <cellStyle name="Millares 6 3 5 11" xfId="50237" xr:uid="{8283C5A1-4E40-4C8E-B640-F12C2FA83D29}"/>
    <cellStyle name="Millares 6 3 5 2" xfId="1570" xr:uid="{D53E5F1D-0961-4EEF-8F14-AD8DF944EA47}"/>
    <cellStyle name="Millares 6 3 5 2 2" xfId="4399" xr:uid="{75ED2251-F70D-482D-9636-952626C29D28}"/>
    <cellStyle name="Millares 6 3 5 2 2 2" xfId="12665" xr:uid="{1234763C-E628-4AD7-AE5A-EF98F57D817F}"/>
    <cellStyle name="Millares 6 3 5 2 2 2 2" xfId="34168" xr:uid="{E5AE6179-B11A-46B9-8D77-AE004657F452}"/>
    <cellStyle name="Millares 6 3 5 2 2 3" xfId="19300" xr:uid="{AA3CC840-3C34-42AD-9E50-3DE007E7907D}"/>
    <cellStyle name="Millares 6 3 5 2 2 3 2" xfId="40803" xr:uid="{8CFF36A5-8E35-43E4-A94B-4BB75AEA60C3}"/>
    <cellStyle name="Millares 6 3 5 2 2 4" xfId="25905" xr:uid="{6495451D-4053-4590-8256-8EC1472D8B27}"/>
    <cellStyle name="Millares 6 3 5 2 2 5" xfId="47408" xr:uid="{A44104B8-73DB-48B6-AF22-60943FDA2A49}"/>
    <cellStyle name="Millares 6 3 5 2 2 6" xfId="54012" xr:uid="{FF31F1ED-F5DD-4D6C-8C4A-74C7A1C22B31}"/>
    <cellStyle name="Millares 6 3 5 2 3" xfId="6538" xr:uid="{FF60C032-1919-4E79-A019-D3D2661C8A3F}"/>
    <cellStyle name="Millares 6 3 5 2 3 2" xfId="14804" xr:uid="{885EAD06-F6C2-4264-ACE6-69E7CBAA169D}"/>
    <cellStyle name="Millares 6 3 5 2 3 2 2" xfId="36307" xr:uid="{E26B2E88-10CA-468B-A694-57E34F2D35DF}"/>
    <cellStyle name="Millares 6 3 5 2 3 3" xfId="21439" xr:uid="{93D721B9-3B7C-4AA2-8CDC-17E5BE9269B1}"/>
    <cellStyle name="Millares 6 3 5 2 3 3 2" xfId="42942" xr:uid="{9F0181AA-5017-49AD-A2BF-9B2A8D4C5726}"/>
    <cellStyle name="Millares 6 3 5 2 3 4" xfId="28044" xr:uid="{4D80D0AC-9756-4D68-9E48-3B9BCD4308C5}"/>
    <cellStyle name="Millares 6 3 5 2 3 5" xfId="49547" xr:uid="{695C7235-E787-4E77-B967-CB0DBA6309B4}"/>
    <cellStyle name="Millares 6 3 5 2 3 6" xfId="56151" xr:uid="{5D54CEAA-07B8-459A-9AC4-A843B30A3168}"/>
    <cellStyle name="Millares 6 3 5 2 4" xfId="8179" xr:uid="{63A2F26D-7769-40D1-B1CE-C6A6EF27F0D9}"/>
    <cellStyle name="Millares 6 3 5 2 4 2" xfId="29682" xr:uid="{6A8A1AE8-6660-4535-95AE-6C717DB34021}"/>
    <cellStyle name="Millares 6 3 5 2 5" xfId="9836" xr:uid="{DFB9D31B-79F9-450F-B477-181F6A29DCEC}"/>
    <cellStyle name="Millares 6 3 5 2 5 2" xfId="31339" xr:uid="{D5A7E3ED-6DA0-41F5-8073-5D082A77E6B6}"/>
    <cellStyle name="Millares 6 3 5 2 6" xfId="16471" xr:uid="{1289A1DA-7263-4F73-BBD5-EFA114E03421}"/>
    <cellStyle name="Millares 6 3 5 2 6 2" xfId="37974" xr:uid="{97F89712-6670-4EEB-888E-490BCEEB1C05}"/>
    <cellStyle name="Millares 6 3 5 2 7" xfId="23076" xr:uid="{A434EEA5-335C-4C1D-893E-2E0FC8729D23}"/>
    <cellStyle name="Millares 6 3 5 2 8" xfId="44579" xr:uid="{F9E637BF-D0DC-475A-B44D-88244817A471}"/>
    <cellStyle name="Millares 6 3 5 2 9" xfId="51183" xr:uid="{2F1F6C4C-3BD5-41F9-9217-B4B4CC781879}"/>
    <cellStyle name="Millares 6 3 5 3" xfId="2257" xr:uid="{448512B4-5DD7-431C-9384-BAFB2132165B}"/>
    <cellStyle name="Millares 6 3 5 3 2" xfId="10523" xr:uid="{9AB3E3B9-4722-4DE4-8795-6192BC116DE9}"/>
    <cellStyle name="Millares 6 3 5 3 2 2" xfId="32026" xr:uid="{53D04B55-6F5E-41AE-8610-F4DC8773B073}"/>
    <cellStyle name="Millares 6 3 5 3 3" xfId="17158" xr:uid="{7238E6E0-8856-4113-B5F0-D16530BD6A92}"/>
    <cellStyle name="Millares 6 3 5 3 3 2" xfId="38661" xr:uid="{FAF8FF8F-1351-47FB-86DE-733B11F8BEE3}"/>
    <cellStyle name="Millares 6 3 5 3 4" xfId="23763" xr:uid="{7BBA3EE3-8F64-4383-9219-59CEF2489EC8}"/>
    <cellStyle name="Millares 6 3 5 3 5" xfId="45266" xr:uid="{35EE4F72-8111-445E-9F38-D70AB2EC9353}"/>
    <cellStyle name="Millares 6 3 5 3 6" xfId="51870" xr:uid="{A09715F5-4D2A-4FA2-93E1-D84E913DACC0}"/>
    <cellStyle name="Millares 6 3 5 4" xfId="3453" xr:uid="{31D166EB-08C5-4CDA-A5C2-000413938721}"/>
    <cellStyle name="Millares 6 3 5 4 2" xfId="11719" xr:uid="{A0B3347C-56CB-4323-B140-CDD64A5DF309}"/>
    <cellStyle name="Millares 6 3 5 4 2 2" xfId="33222" xr:uid="{93F462BF-E843-4997-990E-57AEE552C414}"/>
    <cellStyle name="Millares 6 3 5 4 3" xfId="18354" xr:uid="{1EE8E75B-0F21-4B08-8C6C-0233151913B9}"/>
    <cellStyle name="Millares 6 3 5 4 3 2" xfId="39857" xr:uid="{E30E02B6-90B0-47A7-8797-E34C22170831}"/>
    <cellStyle name="Millares 6 3 5 4 4" xfId="24959" xr:uid="{2F5CB9DD-7464-4EC2-8C0F-5DEAC14B5950}"/>
    <cellStyle name="Millares 6 3 5 4 5" xfId="46462" xr:uid="{47F6D27D-357E-41E0-B621-10DB13896850}"/>
    <cellStyle name="Millares 6 3 5 4 6" xfId="53066" xr:uid="{DE050D63-A6C5-48B3-977F-3A450FCDF89E}"/>
    <cellStyle name="Millares 6 3 5 5" xfId="5592" xr:uid="{B48AFA8C-9F42-4AB8-BE2F-496AFFF120EC}"/>
    <cellStyle name="Millares 6 3 5 5 2" xfId="13858" xr:uid="{8197EB30-DF7C-461D-B90D-B1B1B9142092}"/>
    <cellStyle name="Millares 6 3 5 5 2 2" xfId="35361" xr:uid="{F4E95B76-96EA-4D07-85DC-9D6C1182C9E4}"/>
    <cellStyle name="Millares 6 3 5 5 3" xfId="20493" xr:uid="{0C11D75F-59BD-45CD-B143-1F4EB533EA72}"/>
    <cellStyle name="Millares 6 3 5 5 3 2" xfId="41996" xr:uid="{AC2A89B2-1CC3-43B9-B9F7-FFA23D03A758}"/>
    <cellStyle name="Millares 6 3 5 5 4" xfId="27098" xr:uid="{5EC06915-D68F-4E1B-BD84-6FACE70A08BE}"/>
    <cellStyle name="Millares 6 3 5 5 5" xfId="48601" xr:uid="{C1D3D658-7380-4FBF-B8CD-425D7F7001B4}"/>
    <cellStyle name="Millares 6 3 5 5 6" xfId="55205" xr:uid="{7153DD62-8F70-493F-A8DE-B90B167D289C}"/>
    <cellStyle name="Millares 6 3 5 6" xfId="7233" xr:uid="{845B9418-0840-4672-A0EE-B49B703C1840}"/>
    <cellStyle name="Millares 6 3 5 6 2" xfId="28736" xr:uid="{3B5D34BF-18E4-4DEE-804D-6209BA901856}"/>
    <cellStyle name="Millares 6 3 5 7" xfId="8890" xr:uid="{76653AC8-A50B-4A0B-971C-F8C192460D0B}"/>
    <cellStyle name="Millares 6 3 5 7 2" xfId="30393" xr:uid="{858E2717-A5ED-4ECF-ACFC-B4A17C307C52}"/>
    <cellStyle name="Millares 6 3 5 8" xfId="15525" xr:uid="{3ADA7B46-9E97-4C9B-AD26-B317B53D8762}"/>
    <cellStyle name="Millares 6 3 5 8 2" xfId="37028" xr:uid="{94C0EE61-2578-4B3C-A254-A1E810D12DC5}"/>
    <cellStyle name="Millares 6 3 5 9" xfId="22130" xr:uid="{CCC3856B-6D0E-4504-876D-ABD7C6A0029C}"/>
    <cellStyle name="Millares 6 3 6" xfId="892" xr:uid="{D8B70478-9369-43FE-964F-4FDECB5D53B4}"/>
    <cellStyle name="Millares 6 3 6 2" xfId="3721" xr:uid="{FA01ECE1-4E7C-49C4-A558-2FBBD71ECF5C}"/>
    <cellStyle name="Millares 6 3 6 2 2" xfId="11987" xr:uid="{E1331150-D115-43E8-91CD-4471481F22AB}"/>
    <cellStyle name="Millares 6 3 6 2 2 2" xfId="33490" xr:uid="{2283C916-F0E5-40EE-A4D0-FD559EF5FA81}"/>
    <cellStyle name="Millares 6 3 6 2 3" xfId="18622" xr:uid="{3C9946FF-AABE-4975-8575-FBA91B233324}"/>
    <cellStyle name="Millares 6 3 6 2 3 2" xfId="40125" xr:uid="{F491C0E0-448B-4B93-8715-580F84AE7C5D}"/>
    <cellStyle name="Millares 6 3 6 2 4" xfId="25227" xr:uid="{E678F223-104E-44A6-B6C7-A56E660A65CA}"/>
    <cellStyle name="Millares 6 3 6 2 5" xfId="46730" xr:uid="{CECB72D5-BB8E-4F34-B662-210CC50F812F}"/>
    <cellStyle name="Millares 6 3 6 2 6" xfId="53334" xr:uid="{E26B0774-796D-43D3-94FF-1B2423F6F2A8}"/>
    <cellStyle name="Millares 6 3 6 3" xfId="5860" xr:uid="{1317FA6B-2036-41C5-BEBA-8C02E9EF0C98}"/>
    <cellStyle name="Millares 6 3 6 3 2" xfId="14126" xr:uid="{FC35C172-1AFD-45B5-89E4-242AA2162FB2}"/>
    <cellStyle name="Millares 6 3 6 3 2 2" xfId="35629" xr:uid="{81609FD2-C6F7-4F6A-BE79-A47D72E2C7F9}"/>
    <cellStyle name="Millares 6 3 6 3 3" xfId="20761" xr:uid="{95C58FC3-1ACE-4864-BCE0-E59EA269DB0F}"/>
    <cellStyle name="Millares 6 3 6 3 3 2" xfId="42264" xr:uid="{823D6872-7E95-44BC-B1D8-AA58B1B54E61}"/>
    <cellStyle name="Millares 6 3 6 3 4" xfId="27366" xr:uid="{43A5E87B-2A3C-4DBE-9938-F203FC11F33E}"/>
    <cellStyle name="Millares 6 3 6 3 5" xfId="48869" xr:uid="{D6B99AD4-B5F0-4E87-A59A-49A07418E4F7}"/>
    <cellStyle name="Millares 6 3 6 3 6" xfId="55473" xr:uid="{DA947A0F-DB7A-4AD1-88D0-261AF338A76A}"/>
    <cellStyle name="Millares 6 3 6 4" xfId="7501" xr:uid="{C7992691-D4BC-4C1A-BC92-68F2C3626E0A}"/>
    <cellStyle name="Millares 6 3 6 4 2" xfId="29004" xr:uid="{76966FCF-CBA1-4617-BD20-60B6E3859F0F}"/>
    <cellStyle name="Millares 6 3 6 5" xfId="9158" xr:uid="{48CE5868-90F7-4EE0-83E8-562CFBB7B54C}"/>
    <cellStyle name="Millares 6 3 6 5 2" xfId="30661" xr:uid="{14E66954-783A-4658-8E41-B02DA03E4A56}"/>
    <cellStyle name="Millares 6 3 6 6" xfId="15793" xr:uid="{610881A1-E03E-4E72-9B04-54FEC8434789}"/>
    <cellStyle name="Millares 6 3 6 6 2" xfId="37296" xr:uid="{6E38BF11-17B8-426A-9AB0-FB0CD61FF37A}"/>
    <cellStyle name="Millares 6 3 6 7" xfId="22398" xr:uid="{8665EE54-FED4-4C0D-B21C-B5F1A25E6C3C}"/>
    <cellStyle name="Millares 6 3 6 8" xfId="43901" xr:uid="{CCFB147F-4A34-4133-A78A-1928997A34CC}"/>
    <cellStyle name="Millares 6 3 6 9" xfId="50505" xr:uid="{F52B1856-D57B-4039-BF5D-B28F5A769485}"/>
    <cellStyle name="Millares 6 3 7" xfId="1153" xr:uid="{6750AC65-1D6E-49BC-A619-C4C596D62AB2}"/>
    <cellStyle name="Millares 6 3 7 2" xfId="3982" xr:uid="{D5447AE1-4E4C-4BC0-9496-DCE4A7BF9CAC}"/>
    <cellStyle name="Millares 6 3 7 2 2" xfId="12248" xr:uid="{F9F7436A-299F-4FB4-9BE9-44499593FAD4}"/>
    <cellStyle name="Millares 6 3 7 2 2 2" xfId="33751" xr:uid="{B7447CC1-7747-4DF6-B941-F5E20317B629}"/>
    <cellStyle name="Millares 6 3 7 2 3" xfId="18883" xr:uid="{2EA16904-C824-4AB0-90E7-827D4A095DBB}"/>
    <cellStyle name="Millares 6 3 7 2 3 2" xfId="40386" xr:uid="{2931249A-3FB2-4188-A48C-08FCBE184367}"/>
    <cellStyle name="Millares 6 3 7 2 4" xfId="25488" xr:uid="{99C090BB-7B13-41C9-AF93-A745371B7506}"/>
    <cellStyle name="Millares 6 3 7 2 5" xfId="46991" xr:uid="{67A9A0DD-E077-4CC7-A21E-4E0B006E7325}"/>
    <cellStyle name="Millares 6 3 7 2 6" xfId="53595" xr:uid="{5A5B3443-9156-4E44-BEDB-848F77E71DEF}"/>
    <cellStyle name="Millares 6 3 7 3" xfId="6121" xr:uid="{0DA6DB50-AA5A-4E13-8DD5-051ABEF1EDB5}"/>
    <cellStyle name="Millares 6 3 7 3 2" xfId="14387" xr:uid="{58521EB9-70AB-4261-AB6A-4AC401BE2444}"/>
    <cellStyle name="Millares 6 3 7 3 2 2" xfId="35890" xr:uid="{AFDA0097-543C-43A0-8762-BA1F1373C9BF}"/>
    <cellStyle name="Millares 6 3 7 3 3" xfId="21022" xr:uid="{8F73CA55-7C32-48D6-A2F7-C4F87DF3D061}"/>
    <cellStyle name="Millares 6 3 7 3 3 2" xfId="42525" xr:uid="{353B9145-3ABC-4FE2-AF56-EB3059C82A14}"/>
    <cellStyle name="Millares 6 3 7 3 4" xfId="27627" xr:uid="{4E14FD18-F231-474A-8780-8EAFAF01188B}"/>
    <cellStyle name="Millares 6 3 7 3 5" xfId="49130" xr:uid="{B9734B64-CC00-435C-A5DC-9C22DA85218A}"/>
    <cellStyle name="Millares 6 3 7 3 6" xfId="55734" xr:uid="{A8FA2F54-BDBB-4720-A629-A84322DCD482}"/>
    <cellStyle name="Millares 6 3 7 4" xfId="7762" xr:uid="{529DFED6-F5CC-4CB8-A0FE-BEFF62BEEE93}"/>
    <cellStyle name="Millares 6 3 7 4 2" xfId="29265" xr:uid="{B108C757-F00B-46FA-B1A8-7A882C210F4C}"/>
    <cellStyle name="Millares 6 3 7 5" xfId="9419" xr:uid="{692EE618-2376-4981-8430-F00CD82798B1}"/>
    <cellStyle name="Millares 6 3 7 5 2" xfId="30922" xr:uid="{B9D517AB-E4F8-4185-975A-34F29ED79EAB}"/>
    <cellStyle name="Millares 6 3 7 6" xfId="16054" xr:uid="{4F57C90D-3F94-47AA-8486-0BC321A2D4C1}"/>
    <cellStyle name="Millares 6 3 7 6 2" xfId="37557" xr:uid="{26881F28-896A-412C-96FD-81B0A2308CC1}"/>
    <cellStyle name="Millares 6 3 7 7" xfId="22659" xr:uid="{82CB0487-6FFD-46CF-BBBA-99173D938931}"/>
    <cellStyle name="Millares 6 3 7 8" xfId="44162" xr:uid="{CC689ACA-B7C4-472B-83A6-8BE23C95DD4E}"/>
    <cellStyle name="Millares 6 3 7 9" xfId="50766" xr:uid="{771C61B7-4DE2-4E7B-A9BF-1EA094D28031}"/>
    <cellStyle name="Millares 6 3 8" xfId="1841" xr:uid="{22778EA9-48B3-43E6-889A-195A7404573B}"/>
    <cellStyle name="Millares 6 3 8 2" xfId="10107" xr:uid="{1570383E-6549-455E-85C8-804E4771A6EB}"/>
    <cellStyle name="Millares 6 3 8 2 2" xfId="31610" xr:uid="{050D4539-6A6A-4594-AD58-1878CBD6AC8B}"/>
    <cellStyle name="Millares 6 3 8 3" xfId="16742" xr:uid="{8C5A9FB5-9F74-47CC-99FD-D407886011E4}"/>
    <cellStyle name="Millares 6 3 8 3 2" xfId="38245" xr:uid="{02111A4D-4EC9-4110-96AF-BB80E2EC36B4}"/>
    <cellStyle name="Millares 6 3 8 4" xfId="23347" xr:uid="{598D10FB-E1F0-41D0-AAC6-587020BA5908}"/>
    <cellStyle name="Millares 6 3 8 5" xfId="44850" xr:uid="{EBA9CC77-4581-49BE-B2F1-C4E305CA9A13}"/>
    <cellStyle name="Millares 6 3 8 6" xfId="51454" xr:uid="{8B0976A5-C989-4210-949B-496115208412}"/>
    <cellStyle name="Millares 6 3 9" xfId="2526" xr:uid="{A0097ED3-BB5E-4DA6-8C13-C53089DBCB13}"/>
    <cellStyle name="Millares 6 3 9 2" xfId="10792" xr:uid="{2DF8F04C-8B18-4D9F-84C5-C18DF823961C}"/>
    <cellStyle name="Millares 6 3 9 2 2" xfId="32295" xr:uid="{CFDC5020-6643-4BB7-BB8A-4E090E0CC19B}"/>
    <cellStyle name="Millares 6 3 9 3" xfId="17427" xr:uid="{06CC8952-1E91-4E62-B1A8-DAA1C5D1AA8C}"/>
    <cellStyle name="Millares 6 3 9 3 2" xfId="38930" xr:uid="{05E22FAC-FB90-444F-8433-86C255AC8571}"/>
    <cellStyle name="Millares 6 3 9 4" xfId="24032" xr:uid="{EEF5625C-470B-41C1-B398-8265157C3AD5}"/>
    <cellStyle name="Millares 6 3 9 5" xfId="45535" xr:uid="{99A040AC-9FBF-40BD-A0EE-3CA03591F337}"/>
    <cellStyle name="Millares 6 3 9 6" xfId="52139" xr:uid="{79B10431-4A35-41A7-824F-7C9C226F005F}"/>
    <cellStyle name="Millares 6 4" xfId="154" xr:uid="{F42B2A21-9AC1-4FD9-82BB-055E4A7DF9A0}"/>
    <cellStyle name="Millares 6 4 10" xfId="4691" xr:uid="{F59361A7-DD42-4789-9700-0D2BF51F5F5E}"/>
    <cellStyle name="Millares 6 4 10 2" xfId="12957" xr:uid="{7EED7A56-19C5-486D-8F7E-1E5D33B4DA70}"/>
    <cellStyle name="Millares 6 4 10 2 2" xfId="34460" xr:uid="{E6C6B92B-C7C8-48DB-8189-BD9852BA7ACA}"/>
    <cellStyle name="Millares 6 4 10 3" xfId="19592" xr:uid="{F3B3DB1A-B924-4FD5-B5D1-4BABC5DA0FAC}"/>
    <cellStyle name="Millares 6 4 10 3 2" xfId="41095" xr:uid="{84F9EC35-C4FF-4CFD-9380-F42EC7967FB4}"/>
    <cellStyle name="Millares 6 4 10 4" xfId="26197" xr:uid="{23B2B2BB-C078-4BE5-84C2-9A59124BBF9A}"/>
    <cellStyle name="Millares 6 4 10 5" xfId="47700" xr:uid="{A7464599-0F68-4A9A-9A18-7412DCB83A18}"/>
    <cellStyle name="Millares 6 4 10 6" xfId="54304" xr:uid="{C2442FBA-2C28-43AF-9107-D9E1A860968F}"/>
    <cellStyle name="Millares 6 4 11" xfId="5194" xr:uid="{B0819B4E-42FE-44BB-BBEE-C03BE76363BB}"/>
    <cellStyle name="Millares 6 4 11 2" xfId="13460" xr:uid="{5E0ECEBF-CAF2-4E70-95AE-15A5671E94B0}"/>
    <cellStyle name="Millares 6 4 11 2 2" xfId="34963" xr:uid="{6A7EF4ED-3454-4617-9AB5-FB4145EF7B33}"/>
    <cellStyle name="Millares 6 4 11 3" xfId="20095" xr:uid="{2B589011-96CF-4D7A-B7CE-DA675E854B32}"/>
    <cellStyle name="Millares 6 4 11 3 2" xfId="41598" xr:uid="{68AF3523-2C6A-48B0-A061-92CBB6641AB5}"/>
    <cellStyle name="Millares 6 4 11 4" xfId="26700" xr:uid="{58692912-6B4A-4DBB-9D4B-9C60E8325E28}"/>
    <cellStyle name="Millares 6 4 11 5" xfId="48203" xr:uid="{177136E5-2ACC-4996-8520-19BC53F9A04C}"/>
    <cellStyle name="Millares 6 4 11 6" xfId="54807" xr:uid="{0EEDF6CF-84AA-4EE6-A76D-B59BD5A38C47}"/>
    <cellStyle name="Millares 6 4 12" xfId="6835" xr:uid="{D1A394E1-D03A-4FC1-AAB2-39E14DCE1225}"/>
    <cellStyle name="Millares 6 4 12 2" xfId="28338" xr:uid="{98CD4C88-918C-45FB-A683-7FEB7C4426D1}"/>
    <cellStyle name="Millares 6 4 13" xfId="8489" xr:uid="{0FD59E58-D68E-46D6-9A01-437CCBA914A8}"/>
    <cellStyle name="Millares 6 4 13 2" xfId="29992" xr:uid="{77A3C0A0-322C-4F7E-8E1C-1542821CD5D3}"/>
    <cellStyle name="Millares 6 4 14" xfId="15128" xr:uid="{383D02A1-4085-49BF-B238-7F5A3A640500}"/>
    <cellStyle name="Millares 6 4 14 2" xfId="36631" xr:uid="{E6BEE892-783B-4C0C-97E7-A3CDDF357D67}"/>
    <cellStyle name="Millares 6 4 15" xfId="21733" xr:uid="{6FCA6756-D093-4913-91C2-0962CD6317F7}"/>
    <cellStyle name="Millares 6 4 16" xfId="43236" xr:uid="{33334DC1-D377-4ABC-9346-7C662E91127E}"/>
    <cellStyle name="Millares 6 4 17" xfId="49840" xr:uid="{EF94B3C6-5222-44AA-ACDE-C5D79D10BC7E}"/>
    <cellStyle name="Millares 6 4 2" xfId="486" xr:uid="{95D193BE-CA05-45B7-B3A2-AFCEB34DC89C}"/>
    <cellStyle name="Millares 6 4 2 10" xfId="7097" xr:uid="{96D705EC-75BF-4F1D-9F1C-90700E581E50}"/>
    <cellStyle name="Millares 6 4 2 10 2" xfId="28600" xr:uid="{E7539058-9F33-4560-B438-228AE55D9B18}"/>
    <cellStyle name="Millares 6 4 2 11" xfId="8753" xr:uid="{837FCB54-1D01-4026-B921-EEC4F0FB6D91}"/>
    <cellStyle name="Millares 6 4 2 11 2" xfId="30256" xr:uid="{88994C73-3472-4576-8428-B79EB5BF9F8D}"/>
    <cellStyle name="Millares 6 4 2 12" xfId="15389" xr:uid="{C25C2073-39A9-4CE6-A22F-173811D3CFEF}"/>
    <cellStyle name="Millares 6 4 2 12 2" xfId="36892" xr:uid="{57E5C786-82BB-4F01-8F7E-A64A15E207D7}"/>
    <cellStyle name="Millares 6 4 2 13" xfId="21994" xr:uid="{188BFEBF-562D-4BEB-97E0-664212FA7EEA}"/>
    <cellStyle name="Millares 6 4 2 14" xfId="43497" xr:uid="{BC578E05-F26B-4948-A537-61649A589C49}"/>
    <cellStyle name="Millares 6 4 2 15" xfId="50101" xr:uid="{219BC32D-7984-4C76-A697-7D9061EA4BE6}"/>
    <cellStyle name="Millares 6 4 2 2" xfId="768" xr:uid="{09874258-FC1A-46EC-AEC6-4CD6490299A6}"/>
    <cellStyle name="Millares 6 4 2 2 10" xfId="15669" xr:uid="{9EC313F9-5D22-440B-8A24-20712DFCB92D}"/>
    <cellStyle name="Millares 6 4 2 2 10 2" xfId="37172" xr:uid="{2ECA6E95-D885-448B-8C37-A7336A393870}"/>
    <cellStyle name="Millares 6 4 2 2 11" xfId="22274" xr:uid="{B5A1517F-87B9-472A-9BE1-4BFA9BCC53F0}"/>
    <cellStyle name="Millares 6 4 2 2 12" xfId="43777" xr:uid="{E1FD7029-3D43-4CF4-A8C7-CE433FBE1134}"/>
    <cellStyle name="Millares 6 4 2 2 13" xfId="50381" xr:uid="{CD2C96AA-ECC5-48E2-85AD-82B48E1859E7}"/>
    <cellStyle name="Millares 6 4 2 2 2" xfId="1714" xr:uid="{4C497A58-2EA0-4617-BCF9-A286199DE099}"/>
    <cellStyle name="Millares 6 4 2 2 2 2" xfId="4543" xr:uid="{5F915409-2B42-415E-B8AB-42169AC67103}"/>
    <cellStyle name="Millares 6 4 2 2 2 2 2" xfId="12809" xr:uid="{D42F9802-7E5B-491E-B296-9B2B01AFD1E8}"/>
    <cellStyle name="Millares 6 4 2 2 2 2 2 2" xfId="34312" xr:uid="{1A4FA256-951A-426F-B931-DEF9F07F83B8}"/>
    <cellStyle name="Millares 6 4 2 2 2 2 3" xfId="19444" xr:uid="{16851E50-3ED2-4D5A-AA6D-75ADF2FB811E}"/>
    <cellStyle name="Millares 6 4 2 2 2 2 3 2" xfId="40947" xr:uid="{B65F1FC9-C0E0-400B-8EA2-A3A834BB1296}"/>
    <cellStyle name="Millares 6 4 2 2 2 2 4" xfId="26049" xr:uid="{5157A0B7-8683-40EF-B4BA-8C7A2E378089}"/>
    <cellStyle name="Millares 6 4 2 2 2 2 5" xfId="47552" xr:uid="{C8151FF6-ED0E-41F3-B2FD-000E1F131083}"/>
    <cellStyle name="Millares 6 4 2 2 2 2 6" xfId="54156" xr:uid="{77D57701-4037-46BD-92C9-DCBCC9049422}"/>
    <cellStyle name="Millares 6 4 2 2 2 3" xfId="6682" xr:uid="{57EBE647-2881-4DBF-8C78-89FFCEF4043F}"/>
    <cellStyle name="Millares 6 4 2 2 2 3 2" xfId="14948" xr:uid="{8B02FF97-6CA5-4CD1-B447-581EBB25EFBB}"/>
    <cellStyle name="Millares 6 4 2 2 2 3 2 2" xfId="36451" xr:uid="{14B42916-9802-4D90-823C-32F668601EC1}"/>
    <cellStyle name="Millares 6 4 2 2 2 3 3" xfId="21583" xr:uid="{27F27394-6AA3-4E85-B52C-F2D7865E105B}"/>
    <cellStyle name="Millares 6 4 2 2 2 3 3 2" xfId="43086" xr:uid="{9B10322E-2B56-488C-8E29-0A726F013F91}"/>
    <cellStyle name="Millares 6 4 2 2 2 3 4" xfId="28188" xr:uid="{D0D46FFE-D396-41BC-B547-FF1DAB3C0C6F}"/>
    <cellStyle name="Millares 6 4 2 2 2 3 5" xfId="49691" xr:uid="{F97F6F13-B92B-4596-AF61-3FFAB19DA107}"/>
    <cellStyle name="Millares 6 4 2 2 2 3 6" xfId="56295" xr:uid="{CE328D3A-B6A5-4044-A3C8-34585715CF8B}"/>
    <cellStyle name="Millares 6 4 2 2 2 4" xfId="8323" xr:uid="{2F89DC26-C7EA-47F4-BEDB-F6B6F016F250}"/>
    <cellStyle name="Millares 6 4 2 2 2 4 2" xfId="29826" xr:uid="{65521D92-20A7-4D43-9482-B79E254837F9}"/>
    <cellStyle name="Millares 6 4 2 2 2 5" xfId="9980" xr:uid="{D1BDACDD-F3D7-4504-9D29-2827BF1B371D}"/>
    <cellStyle name="Millares 6 4 2 2 2 5 2" xfId="31483" xr:uid="{BFECBCD0-667D-45F8-ADCC-3B6329E64080}"/>
    <cellStyle name="Millares 6 4 2 2 2 6" xfId="16615" xr:uid="{514FBBFB-BFAB-4C4F-A10C-B5450AB025A1}"/>
    <cellStyle name="Millares 6 4 2 2 2 6 2" xfId="38118" xr:uid="{AB18FE31-F018-4009-A8A9-8543110FBC7A}"/>
    <cellStyle name="Millares 6 4 2 2 2 7" xfId="23220" xr:uid="{F6125D95-9D05-4B5C-A0AE-54F489517DDC}"/>
    <cellStyle name="Millares 6 4 2 2 2 8" xfId="44723" xr:uid="{CDD158C6-ACCF-4AD3-95E4-1AD7343B5D4E}"/>
    <cellStyle name="Millares 6 4 2 2 2 9" xfId="51327" xr:uid="{E16B9905-2337-43F0-9E5E-66C5200B0657}"/>
    <cellStyle name="Millares 6 4 2 2 3" xfId="2401" xr:uid="{677C1A44-9938-4171-B17E-A7C63E1C0281}"/>
    <cellStyle name="Millares 6 4 2 2 3 2" xfId="10667" xr:uid="{F13A49D6-52CA-40C5-8556-CBEDE9F38EFB}"/>
    <cellStyle name="Millares 6 4 2 2 3 2 2" xfId="32170" xr:uid="{63852BD3-6327-4323-9960-FDF0CB7987FC}"/>
    <cellStyle name="Millares 6 4 2 2 3 3" xfId="17302" xr:uid="{1D6B60DD-81B6-475A-A3B7-9B8CB8D02A2F}"/>
    <cellStyle name="Millares 6 4 2 2 3 3 2" xfId="38805" xr:uid="{1FBA5E49-9B38-4E84-AB11-C79BBEE826E0}"/>
    <cellStyle name="Millares 6 4 2 2 3 4" xfId="23907" xr:uid="{9C7C709F-4CCE-4EE3-A733-C029CC1A3677}"/>
    <cellStyle name="Millares 6 4 2 2 3 5" xfId="45410" xr:uid="{7320C8BF-E05C-4EDC-A0BF-5CAC2E0817B6}"/>
    <cellStyle name="Millares 6 4 2 2 3 6" xfId="52014" xr:uid="{813C11CE-5A75-4626-B331-D611FD2BF351}"/>
    <cellStyle name="Millares 6 4 2 2 4" xfId="2918" xr:uid="{683723F0-9F70-4BCC-80C0-7B9C0766C772}"/>
    <cellStyle name="Millares 6 4 2 2 4 2" xfId="11184" xr:uid="{EAA74A99-04F2-438B-84DC-F6D2B8BAA07E}"/>
    <cellStyle name="Millares 6 4 2 2 4 2 2" xfId="32687" xr:uid="{1EF46149-97BA-48DA-8BA9-F31761F44415}"/>
    <cellStyle name="Millares 6 4 2 2 4 3" xfId="17819" xr:uid="{993063AD-7F04-4E4A-A7C2-F8B3CAD2443F}"/>
    <cellStyle name="Millares 6 4 2 2 4 3 2" xfId="39322" xr:uid="{3989D765-C904-4005-BE5E-EE95B84A99DB}"/>
    <cellStyle name="Millares 6 4 2 2 4 4" xfId="24424" xr:uid="{B523D2C1-D59F-4599-A277-72BE58264ECA}"/>
    <cellStyle name="Millares 6 4 2 2 4 5" xfId="45927" xr:uid="{B6E3F154-20A6-4E7D-8797-031C4875B363}"/>
    <cellStyle name="Millares 6 4 2 2 4 6" xfId="52531" xr:uid="{A0BE8850-3925-4734-96FC-DDD653F3F474}"/>
    <cellStyle name="Millares 6 4 2 2 5" xfId="3597" xr:uid="{6C7C6954-DDAC-4D94-8E09-7D2720CA90FE}"/>
    <cellStyle name="Millares 6 4 2 2 5 2" xfId="11863" xr:uid="{D4EA6017-11C3-448A-A664-A3FFCA493E85}"/>
    <cellStyle name="Millares 6 4 2 2 5 2 2" xfId="33366" xr:uid="{C438B2F3-E4E1-47D9-B448-7424BB8C2988}"/>
    <cellStyle name="Millares 6 4 2 2 5 3" xfId="18498" xr:uid="{4B9A2FED-4C79-4ED3-95A0-3A3060AE06F1}"/>
    <cellStyle name="Millares 6 4 2 2 5 3 2" xfId="40001" xr:uid="{B71F28D3-9765-443B-8B55-6544AF64CDEB}"/>
    <cellStyle name="Millares 6 4 2 2 5 4" xfId="25103" xr:uid="{06FFEC8D-13C0-4A7C-A6A9-4A1522A05E49}"/>
    <cellStyle name="Millares 6 4 2 2 5 5" xfId="46606" xr:uid="{6AF0AA75-00C4-433E-BF38-A7ADEB16793F}"/>
    <cellStyle name="Millares 6 4 2 2 5 6" xfId="53210" xr:uid="{03B84AE3-35D3-4EBE-A904-976E31588911}"/>
    <cellStyle name="Millares 6 4 2 2 6" xfId="5062" xr:uid="{FD541931-4573-4FCB-B2F0-7F3CD1F60A14}"/>
    <cellStyle name="Millares 6 4 2 2 6 2" xfId="13328" xr:uid="{9AE4BD40-858B-4EE9-A9E8-BAB1789C25E6}"/>
    <cellStyle name="Millares 6 4 2 2 6 2 2" xfId="34831" xr:uid="{343AC620-4DA5-4399-BDC2-BF8A6677C31D}"/>
    <cellStyle name="Millares 6 4 2 2 6 3" xfId="19963" xr:uid="{897585A8-C847-4EB5-B9EB-7E461C15CDB3}"/>
    <cellStyle name="Millares 6 4 2 2 6 3 2" xfId="41466" xr:uid="{2C21594F-AB96-4A75-AF76-ECF18438A386}"/>
    <cellStyle name="Millares 6 4 2 2 6 4" xfId="26568" xr:uid="{726A6F9A-C58B-440F-A28F-CCBB6748B99D}"/>
    <cellStyle name="Millares 6 4 2 2 6 5" xfId="48071" xr:uid="{A45489A6-6727-4BC9-BF1A-4DC8F158E894}"/>
    <cellStyle name="Millares 6 4 2 2 6 6" xfId="54675" xr:uid="{883C13AF-D2D0-4F9C-B0B3-403E606B776D}"/>
    <cellStyle name="Millares 6 4 2 2 7" xfId="5736" xr:uid="{073FECDD-9496-4F58-BA81-409155C81D1E}"/>
    <cellStyle name="Millares 6 4 2 2 7 2" xfId="14002" xr:uid="{894DD9E5-A924-4930-BDB3-17E0607E285B}"/>
    <cellStyle name="Millares 6 4 2 2 7 2 2" xfId="35505" xr:uid="{A36F4CD4-BC9A-4D5C-A474-AF9B19FD1E11}"/>
    <cellStyle name="Millares 6 4 2 2 7 3" xfId="20637" xr:uid="{FFA6BE1A-0B55-4182-A820-597B0B79B986}"/>
    <cellStyle name="Millares 6 4 2 2 7 3 2" xfId="42140" xr:uid="{1D6DB32E-A852-4F52-AA52-A991F5114DD7}"/>
    <cellStyle name="Millares 6 4 2 2 7 4" xfId="27242" xr:uid="{D2C2238B-A690-45B6-85E7-53C9F381409C}"/>
    <cellStyle name="Millares 6 4 2 2 7 5" xfId="48745" xr:uid="{88DE7DD7-3B99-438C-8E25-B10AD031A301}"/>
    <cellStyle name="Millares 6 4 2 2 7 6" xfId="55349" xr:uid="{BA80358D-9E88-4B46-B1FE-DFCD05931A16}"/>
    <cellStyle name="Millares 6 4 2 2 8" xfId="7377" xr:uid="{4486A5B8-ED62-40B0-ACC7-A441833807FA}"/>
    <cellStyle name="Millares 6 4 2 2 8 2" xfId="28880" xr:uid="{F3E13ACB-D319-4EEF-AC83-DBDDE1A92E1B}"/>
    <cellStyle name="Millares 6 4 2 2 9" xfId="9034" xr:uid="{2A6C9879-4B20-4912-A6E8-A4D38324B753}"/>
    <cellStyle name="Millares 6 4 2 2 9 2" xfId="30537" xr:uid="{F0B2BE61-D566-4EFB-AD3B-A31898BE260A}"/>
    <cellStyle name="Millares 6 4 2 3" xfId="1038" xr:uid="{B1114F62-7A3D-495B-A14D-B003160BF9A8}"/>
    <cellStyle name="Millares 6 4 2 3 2" xfId="3867" xr:uid="{E166D1D6-0FE8-4052-A47B-941388B4FE78}"/>
    <cellStyle name="Millares 6 4 2 3 2 2" xfId="12133" xr:uid="{4FB40E06-5986-4C96-AF96-4E7C36CFFB52}"/>
    <cellStyle name="Millares 6 4 2 3 2 2 2" xfId="33636" xr:uid="{336C4171-1CB2-40D4-B224-136D7FA80BD2}"/>
    <cellStyle name="Millares 6 4 2 3 2 3" xfId="18768" xr:uid="{2BF026EE-C2D1-40E3-BA65-24AB4353D579}"/>
    <cellStyle name="Millares 6 4 2 3 2 3 2" xfId="40271" xr:uid="{E37EBED9-ADE8-40B5-8888-9B9C11ABCDB5}"/>
    <cellStyle name="Millares 6 4 2 3 2 4" xfId="25373" xr:uid="{23F41AD7-9342-4095-8E63-307FF7C318A2}"/>
    <cellStyle name="Millares 6 4 2 3 2 5" xfId="46876" xr:uid="{F78F3321-9004-4BB2-8C4D-14156232E941}"/>
    <cellStyle name="Millares 6 4 2 3 2 6" xfId="53480" xr:uid="{522D6B1C-6B94-425B-BF8F-CE1E4CE118E1}"/>
    <cellStyle name="Millares 6 4 2 3 3" xfId="6006" xr:uid="{5DFA4A78-7720-45A9-985F-58C5D767B6D5}"/>
    <cellStyle name="Millares 6 4 2 3 3 2" xfId="14272" xr:uid="{D555C884-4B50-46CB-95AF-67510116B84F}"/>
    <cellStyle name="Millares 6 4 2 3 3 2 2" xfId="35775" xr:uid="{7F47CF3A-0A89-40F8-837A-E21BB04FC8AE}"/>
    <cellStyle name="Millares 6 4 2 3 3 3" xfId="20907" xr:uid="{433F78EE-C4A4-4D3D-BED4-B737356B8DA6}"/>
    <cellStyle name="Millares 6 4 2 3 3 3 2" xfId="42410" xr:uid="{8D17C436-1D87-48CC-B130-711E15E044A5}"/>
    <cellStyle name="Millares 6 4 2 3 3 4" xfId="27512" xr:uid="{9E587B20-2AB7-4CE0-A24F-B9A2DDE7BF59}"/>
    <cellStyle name="Millares 6 4 2 3 3 5" xfId="49015" xr:uid="{2AB08B82-9A63-41DE-8E3C-180565052A83}"/>
    <cellStyle name="Millares 6 4 2 3 3 6" xfId="55619" xr:uid="{3733DA0D-810D-416B-ADA7-643B1F48B7CF}"/>
    <cellStyle name="Millares 6 4 2 3 4" xfId="7647" xr:uid="{8FE9ECB9-8526-4ECD-94B7-041AFE856C28}"/>
    <cellStyle name="Millares 6 4 2 3 4 2" xfId="29150" xr:uid="{DFAA1A42-3119-40B1-97D2-D2A2A46699BC}"/>
    <cellStyle name="Millares 6 4 2 3 5" xfId="9304" xr:uid="{A8259FCC-27FB-43EE-99BF-500FD586D5B7}"/>
    <cellStyle name="Millares 6 4 2 3 5 2" xfId="30807" xr:uid="{4AD23ED2-30B9-4FCC-A709-BFD6681A5EF4}"/>
    <cellStyle name="Millares 6 4 2 3 6" xfId="15939" xr:uid="{0B31A8B4-8A88-4013-B66A-DAB46E96D925}"/>
    <cellStyle name="Millares 6 4 2 3 6 2" xfId="37442" xr:uid="{F9A63B67-090E-4CA2-B242-F5D685E15EB6}"/>
    <cellStyle name="Millares 6 4 2 3 7" xfId="22544" xr:uid="{3EC29809-F087-42DB-906F-A641F31B65F7}"/>
    <cellStyle name="Millares 6 4 2 3 8" xfId="44047" xr:uid="{20359AC2-1BF2-4F92-BFD8-4FE70079E841}"/>
    <cellStyle name="Millares 6 4 2 3 9" xfId="50651" xr:uid="{E14027D3-DC13-4756-A17A-D665F9C7E5C1}"/>
    <cellStyle name="Millares 6 4 2 4" xfId="1434" xr:uid="{2F591879-729B-4F30-B417-A0C9649252D1}"/>
    <cellStyle name="Millares 6 4 2 4 2" xfId="4263" xr:uid="{0252757D-230F-42A6-A7BC-CAB68707B3B5}"/>
    <cellStyle name="Millares 6 4 2 4 2 2" xfId="12529" xr:uid="{25DDBAAD-05C0-4337-A6B1-033A38F4B133}"/>
    <cellStyle name="Millares 6 4 2 4 2 2 2" xfId="34032" xr:uid="{51FD88BC-566D-4F98-82DB-52079664DCFD}"/>
    <cellStyle name="Millares 6 4 2 4 2 3" xfId="19164" xr:uid="{6ABDF769-2309-4EFD-A1A7-21D804C0B7CC}"/>
    <cellStyle name="Millares 6 4 2 4 2 3 2" xfId="40667" xr:uid="{E436F914-7ED6-4257-B495-E6A03232AE6C}"/>
    <cellStyle name="Millares 6 4 2 4 2 4" xfId="25769" xr:uid="{E703D9B7-0F42-4587-9452-96BC8F1B2C79}"/>
    <cellStyle name="Millares 6 4 2 4 2 5" xfId="47272" xr:uid="{5CC5F91A-2897-49C2-9331-4C66AC225916}"/>
    <cellStyle name="Millares 6 4 2 4 2 6" xfId="53876" xr:uid="{1620772D-6959-43B3-8601-4D828F1142AC}"/>
    <cellStyle name="Millares 6 4 2 4 3" xfId="6402" xr:uid="{8463D071-9953-4D3F-BE0B-9047EF45F05F}"/>
    <cellStyle name="Millares 6 4 2 4 3 2" xfId="14668" xr:uid="{1E4E5EC1-9C99-4C0E-9ED6-FB8ACD6CBF32}"/>
    <cellStyle name="Millares 6 4 2 4 3 2 2" xfId="36171" xr:uid="{AA197623-807B-4DC7-8CA9-5713CFB3CF92}"/>
    <cellStyle name="Millares 6 4 2 4 3 3" xfId="21303" xr:uid="{D98D9E32-1A38-4683-8D8B-14F2E90E6FF0}"/>
    <cellStyle name="Millares 6 4 2 4 3 3 2" xfId="42806" xr:uid="{6CC678C1-F36E-461F-BC09-21A02AAEE807}"/>
    <cellStyle name="Millares 6 4 2 4 3 4" xfId="27908" xr:uid="{C09B734B-FA95-4C50-AE7E-0021AE0DEBFD}"/>
    <cellStyle name="Millares 6 4 2 4 3 5" xfId="49411" xr:uid="{7A836991-C195-48E5-B637-A119A8A80507}"/>
    <cellStyle name="Millares 6 4 2 4 3 6" xfId="56015" xr:uid="{B44EBEFE-0DE8-4E9B-AAA8-B2D62C55E78A}"/>
    <cellStyle name="Millares 6 4 2 4 4" xfId="8043" xr:uid="{07C2F062-C0F6-42F8-BD1C-2BAD210BB98B}"/>
    <cellStyle name="Millares 6 4 2 4 4 2" xfId="29546" xr:uid="{4735D154-6B51-43A0-AE72-0B908F0AD0DD}"/>
    <cellStyle name="Millares 6 4 2 4 5" xfId="9700" xr:uid="{726E27E6-F799-49DD-94D6-E867C7B84714}"/>
    <cellStyle name="Millares 6 4 2 4 5 2" xfId="31203" xr:uid="{8427AAEF-2DA0-450A-9AA4-5416EBC42853}"/>
    <cellStyle name="Millares 6 4 2 4 6" xfId="16335" xr:uid="{28EACC4B-5960-4494-9B87-6E60E937B7FE}"/>
    <cellStyle name="Millares 6 4 2 4 6 2" xfId="37838" xr:uid="{F19DF1E3-4479-4A38-ADCA-8A4C2EF1DC02}"/>
    <cellStyle name="Millares 6 4 2 4 7" xfId="22940" xr:uid="{D926A790-FFD5-4A6E-A8F5-613B8AF878EF}"/>
    <cellStyle name="Millares 6 4 2 4 8" xfId="44443" xr:uid="{3DB874C8-50D8-4C0B-B25B-A4C076C9E143}"/>
    <cellStyle name="Millares 6 4 2 4 9" xfId="51047" xr:uid="{651CC7BB-91AB-48B4-B5A5-EA92D08ACD7B}"/>
    <cellStyle name="Millares 6 4 2 5" xfId="2121" xr:uid="{CB251052-E7F6-4658-A1D6-CCCA8C0C1BC5}"/>
    <cellStyle name="Millares 6 4 2 5 2" xfId="10387" xr:uid="{3B21D83D-E905-4D7E-8E26-9C27E3523BB9}"/>
    <cellStyle name="Millares 6 4 2 5 2 2" xfId="31890" xr:uid="{61C75781-422F-43CA-9044-64CB0451722C}"/>
    <cellStyle name="Millares 6 4 2 5 3" xfId="17022" xr:uid="{8ACB8B2D-E93B-47CD-861B-5C576218A29A}"/>
    <cellStyle name="Millares 6 4 2 5 3 2" xfId="38525" xr:uid="{3C31B958-553A-44F8-937F-C5AB1075BD8C}"/>
    <cellStyle name="Millares 6 4 2 5 4" xfId="23627" xr:uid="{FA03AAD6-E977-421F-905B-5D2FFE232DC1}"/>
    <cellStyle name="Millares 6 4 2 5 5" xfId="45130" xr:uid="{7758EF16-401F-4D01-8A61-DAA7E6489496}"/>
    <cellStyle name="Millares 6 4 2 5 6" xfId="51734" xr:uid="{6B26D8CB-3DA8-47A7-A4F0-9C95685CC667}"/>
    <cellStyle name="Millares 6 4 2 6" xfId="2669" xr:uid="{0961E447-7797-4E25-86E3-79D6AF0CABB7}"/>
    <cellStyle name="Millares 6 4 2 6 2" xfId="10935" xr:uid="{D7680AA3-BE96-41B0-A3FD-4631E989DE60}"/>
    <cellStyle name="Millares 6 4 2 6 2 2" xfId="32438" xr:uid="{9A82E91B-B720-496E-B3CC-6C7EDDCD3F55}"/>
    <cellStyle name="Millares 6 4 2 6 3" xfId="17570" xr:uid="{BD19C834-2732-47FF-8DC8-3056A5E86D6A}"/>
    <cellStyle name="Millares 6 4 2 6 3 2" xfId="39073" xr:uid="{FA496014-07D8-4CE6-BAFC-284031413643}"/>
    <cellStyle name="Millares 6 4 2 6 4" xfId="24175" xr:uid="{232C6108-4A31-4E7C-A8F3-64974F8F904F}"/>
    <cellStyle name="Millares 6 4 2 6 5" xfId="45678" xr:uid="{D0074C39-A725-460D-A2BB-DAE9785CE2F1}"/>
    <cellStyle name="Millares 6 4 2 6 6" xfId="52282" xr:uid="{91A602BF-EF22-4E04-969F-A83A98011E03}"/>
    <cellStyle name="Millares 6 4 2 7" xfId="3317" xr:uid="{3F74B968-1BBB-4D20-8AEA-09BF5B4C8FE3}"/>
    <cellStyle name="Millares 6 4 2 7 2" xfId="11583" xr:uid="{8EE8FD73-F986-4227-AF85-B056ED427253}"/>
    <cellStyle name="Millares 6 4 2 7 2 2" xfId="33086" xr:uid="{81B1C383-1021-4057-9460-A12DCEB3558A}"/>
    <cellStyle name="Millares 6 4 2 7 3" xfId="18218" xr:uid="{C3490FD5-02CC-446F-A989-0D11C9C7461F}"/>
    <cellStyle name="Millares 6 4 2 7 3 2" xfId="39721" xr:uid="{CEE38163-91D8-4533-83D0-079EF4C45F58}"/>
    <cellStyle name="Millares 6 4 2 7 4" xfId="24823" xr:uid="{AAD99C18-486D-40B8-A572-7593380F5C64}"/>
    <cellStyle name="Millares 6 4 2 7 5" xfId="46326" xr:uid="{49DAD844-ADF8-49D0-9182-CDDBFD4A8DC7}"/>
    <cellStyle name="Millares 6 4 2 7 6" xfId="52930" xr:uid="{BC6CF810-2436-471C-83FF-A2DD5C6F8ACE}"/>
    <cellStyle name="Millares 6 4 2 8" xfId="4813" xr:uid="{62B77120-B45D-4464-973C-988F3A5A79DB}"/>
    <cellStyle name="Millares 6 4 2 8 2" xfId="13079" xr:uid="{7C63A3E1-3FB6-4C48-9DCE-64D577255A1C}"/>
    <cellStyle name="Millares 6 4 2 8 2 2" xfId="34582" xr:uid="{90CC444F-7F72-407F-AA9B-1BE79E59BEB5}"/>
    <cellStyle name="Millares 6 4 2 8 3" xfId="19714" xr:uid="{3A746B1E-E35F-496D-85AD-211F788136A7}"/>
    <cellStyle name="Millares 6 4 2 8 3 2" xfId="41217" xr:uid="{012B2A34-D315-4600-8427-79CFDD2C46A3}"/>
    <cellStyle name="Millares 6 4 2 8 4" xfId="26319" xr:uid="{64A45055-2854-4706-BD19-8AFFD448C952}"/>
    <cellStyle name="Millares 6 4 2 8 5" xfId="47822" xr:uid="{9E5AFF28-D306-4234-A626-33BD13EA64EA}"/>
    <cellStyle name="Millares 6 4 2 8 6" xfId="54426" xr:uid="{0761A628-9471-4CE0-9C2F-EBE02DAAA573}"/>
    <cellStyle name="Millares 6 4 2 9" xfId="5456" xr:uid="{0E7F9EC6-8A2B-4E51-9055-FAA686AD314C}"/>
    <cellStyle name="Millares 6 4 2 9 2" xfId="13722" xr:uid="{F1D94885-3181-4EF6-A1A2-F7F51B873F85}"/>
    <cellStyle name="Millares 6 4 2 9 2 2" xfId="35225" xr:uid="{7499573C-2078-4B9A-9050-6CC80229FC82}"/>
    <cellStyle name="Millares 6 4 2 9 3" xfId="20357" xr:uid="{713DBDAA-550E-400A-99E3-0C98364650A9}"/>
    <cellStyle name="Millares 6 4 2 9 3 2" xfId="41860" xr:uid="{0C611B89-7C7D-49EC-A223-6F47FD11D867}"/>
    <cellStyle name="Millares 6 4 2 9 4" xfId="26962" xr:uid="{0170FBA6-F8D0-4201-A1B2-F30061B77AC5}"/>
    <cellStyle name="Millares 6 4 2 9 5" xfId="48465" xr:uid="{B1299E20-B529-4DE8-A711-C005F0F46786}"/>
    <cellStyle name="Millares 6 4 2 9 6" xfId="55069" xr:uid="{7E3C5229-AEB9-46AD-8F73-BD12C0C322C4}"/>
    <cellStyle name="Millares 6 4 3" xfId="359" xr:uid="{B58E39BE-E67F-4A9D-A8CC-0F565CED8147}"/>
    <cellStyle name="Millares 6 4 3 10" xfId="15262" xr:uid="{6CD350F4-2C05-4644-85A3-25EF002CB375}"/>
    <cellStyle name="Millares 6 4 3 10 2" xfId="36765" xr:uid="{10AB0363-7AF0-4C96-80E3-AC0E062D146D}"/>
    <cellStyle name="Millares 6 4 3 11" xfId="21867" xr:uid="{4B0FC63C-9203-46AF-AD29-9A908108DEBA}"/>
    <cellStyle name="Millares 6 4 3 12" xfId="43370" xr:uid="{E4A08F9A-9D79-4194-87A8-81B1544DAEEA}"/>
    <cellStyle name="Millares 6 4 3 13" xfId="49974" xr:uid="{9C9252A1-318A-4E27-AF42-1FF1B7509665}"/>
    <cellStyle name="Millares 6 4 3 2" xfId="1307" xr:uid="{8C2EFEFB-F7EF-4EAA-BEB7-ED92ACE80E09}"/>
    <cellStyle name="Millares 6 4 3 2 2" xfId="4136" xr:uid="{5758B422-9E53-46B4-8EAE-ED6EA4461AA3}"/>
    <cellStyle name="Millares 6 4 3 2 2 2" xfId="12402" xr:uid="{DD63AD57-9657-405C-95ED-3E0ECC765A97}"/>
    <cellStyle name="Millares 6 4 3 2 2 2 2" xfId="33905" xr:uid="{BA476844-0A1E-49DF-B482-05D9DDE96C07}"/>
    <cellStyle name="Millares 6 4 3 2 2 3" xfId="19037" xr:uid="{2A26DC00-625A-48D7-A8AF-19B822E40161}"/>
    <cellStyle name="Millares 6 4 3 2 2 3 2" xfId="40540" xr:uid="{E6DAAF3C-A928-42B5-90FD-1274C02240A2}"/>
    <cellStyle name="Millares 6 4 3 2 2 4" xfId="25642" xr:uid="{804EFB0D-F0EC-4B36-A730-E30731CBE4F0}"/>
    <cellStyle name="Millares 6 4 3 2 2 5" xfId="47145" xr:uid="{19511CF2-9E04-4273-8B01-138E87B3E90D}"/>
    <cellStyle name="Millares 6 4 3 2 2 6" xfId="53749" xr:uid="{79276F63-12CA-46F6-ABF8-CE51BAB3F2B3}"/>
    <cellStyle name="Millares 6 4 3 2 3" xfId="6275" xr:uid="{7AAA4CFF-1713-488C-84F7-E82A951428D2}"/>
    <cellStyle name="Millares 6 4 3 2 3 2" xfId="14541" xr:uid="{3F645AE9-77E6-4404-B520-7A5FC9527861}"/>
    <cellStyle name="Millares 6 4 3 2 3 2 2" xfId="36044" xr:uid="{47D4314D-71DF-4712-A836-3275317E6E5D}"/>
    <cellStyle name="Millares 6 4 3 2 3 3" xfId="21176" xr:uid="{D3FBA633-C6B8-4F0D-AEB3-D05739E931BC}"/>
    <cellStyle name="Millares 6 4 3 2 3 3 2" xfId="42679" xr:uid="{D4964532-640D-484D-B684-F7F4AD005F58}"/>
    <cellStyle name="Millares 6 4 3 2 3 4" xfId="27781" xr:uid="{ABFAD71F-3A6C-4526-8B30-F1D846743F1F}"/>
    <cellStyle name="Millares 6 4 3 2 3 5" xfId="49284" xr:uid="{39667E34-E870-417E-8B52-5A7B75D96667}"/>
    <cellStyle name="Millares 6 4 3 2 3 6" xfId="55888" xr:uid="{67CE4FCF-00C7-4BCF-A256-C31774A2BDD3}"/>
    <cellStyle name="Millares 6 4 3 2 4" xfId="7916" xr:uid="{A40F9A88-A053-4AD1-A31E-F807F9AAD8E4}"/>
    <cellStyle name="Millares 6 4 3 2 4 2" xfId="29419" xr:uid="{B1396545-D6F0-4A7F-B8DE-24B6D7E281CB}"/>
    <cellStyle name="Millares 6 4 3 2 5" xfId="9573" xr:uid="{F64F1F28-BA32-4CA6-B3D6-4AD4C0945C1C}"/>
    <cellStyle name="Millares 6 4 3 2 5 2" xfId="31076" xr:uid="{7688A980-0451-4976-ABEA-24E9C42D4C05}"/>
    <cellStyle name="Millares 6 4 3 2 6" xfId="16208" xr:uid="{ED01B61A-84AB-4EA5-9A13-13A2D1F699C6}"/>
    <cellStyle name="Millares 6 4 3 2 6 2" xfId="37711" xr:uid="{B5B38E63-2DA5-42F9-A00D-635D124EC796}"/>
    <cellStyle name="Millares 6 4 3 2 7" xfId="22813" xr:uid="{ACF7094B-904F-441A-B8F5-B6393E23BB19}"/>
    <cellStyle name="Millares 6 4 3 2 8" xfId="44316" xr:uid="{36AD4646-8141-4C42-9C55-D0C642995D32}"/>
    <cellStyle name="Millares 6 4 3 2 9" xfId="50920" xr:uid="{80CD74AF-E90E-4F88-A4AA-B3ED0EE1E221}"/>
    <cellStyle name="Millares 6 4 3 3" xfId="1994" xr:uid="{359F4FF4-4715-4646-9F29-AFD28E786031}"/>
    <cellStyle name="Millares 6 4 3 3 2" xfId="10260" xr:uid="{339A85F5-06F6-426F-A046-F5B36F2DAB37}"/>
    <cellStyle name="Millares 6 4 3 3 2 2" xfId="31763" xr:uid="{20FFC9BB-08DC-4AE3-8325-FC7237D414DA}"/>
    <cellStyle name="Millares 6 4 3 3 3" xfId="16895" xr:uid="{BFC89479-AF57-4D54-BC7D-E3E646FA6462}"/>
    <cellStyle name="Millares 6 4 3 3 3 2" xfId="38398" xr:uid="{F7ABD51A-2461-448C-A800-C0972F4F218A}"/>
    <cellStyle name="Millares 6 4 3 3 4" xfId="23500" xr:uid="{2E7949C8-F198-46A3-9084-B3C944EF01C7}"/>
    <cellStyle name="Millares 6 4 3 3 5" xfId="45003" xr:uid="{6D126990-BA2C-4273-AECE-3BA21F1D126F}"/>
    <cellStyle name="Millares 6 4 3 3 6" xfId="51607" xr:uid="{E49FF4EE-17A3-43F0-B7CB-7B22600CD077}"/>
    <cellStyle name="Millares 6 4 3 4" xfId="2793" xr:uid="{B2F7E898-5EBC-4AC0-A373-A324D2EF3437}"/>
    <cellStyle name="Millares 6 4 3 4 2" xfId="11059" xr:uid="{C306A823-83BB-45A6-B29F-BE4BEB91C3FC}"/>
    <cellStyle name="Millares 6 4 3 4 2 2" xfId="32562" xr:uid="{7542B8B4-92AD-4E16-9824-5FC5F90F6657}"/>
    <cellStyle name="Millares 6 4 3 4 3" xfId="17694" xr:uid="{37FF25C0-1345-447A-BC41-2B5F031FE898}"/>
    <cellStyle name="Millares 6 4 3 4 3 2" xfId="39197" xr:uid="{8AFFC2B1-FB60-44A8-9858-992D623E9DB4}"/>
    <cellStyle name="Millares 6 4 3 4 4" xfId="24299" xr:uid="{7A64AA98-7017-4237-8E90-A63C1BC464B6}"/>
    <cellStyle name="Millares 6 4 3 4 5" xfId="45802" xr:uid="{B5F50F97-07EA-43D9-8CFA-2ADAD39AE04E}"/>
    <cellStyle name="Millares 6 4 3 4 6" xfId="52406" xr:uid="{9774B5D1-C168-46D6-A902-0AC4E86ABC84}"/>
    <cellStyle name="Millares 6 4 3 5" xfId="3190" xr:uid="{66CBA0C7-9E46-4E64-A8F5-D8992F8B7A9F}"/>
    <cellStyle name="Millares 6 4 3 5 2" xfId="11456" xr:uid="{CDB57430-4CB4-48B0-8305-C07D7E3906FF}"/>
    <cellStyle name="Millares 6 4 3 5 2 2" xfId="32959" xr:uid="{3955B4BE-645D-45C0-BA2A-579CC6778EB3}"/>
    <cellStyle name="Millares 6 4 3 5 3" xfId="18091" xr:uid="{CB76105B-C9B0-46A6-9994-EB5BB2B711E4}"/>
    <cellStyle name="Millares 6 4 3 5 3 2" xfId="39594" xr:uid="{6810730C-4A49-4E93-B9A1-BFAC97848542}"/>
    <cellStyle name="Millares 6 4 3 5 4" xfId="24696" xr:uid="{860FD7A8-4D76-4243-AB8D-DBB9CDACA33D}"/>
    <cellStyle name="Millares 6 4 3 5 5" xfId="46199" xr:uid="{4FF8A008-2A26-470F-99D3-64227B21F296}"/>
    <cellStyle name="Millares 6 4 3 5 6" xfId="52803" xr:uid="{39FBFA42-9281-4700-8096-8C789BE0C2E7}"/>
    <cellStyle name="Millares 6 4 3 6" xfId="4937" xr:uid="{A22B5F4A-F2F0-4CBE-8A78-5172981B8071}"/>
    <cellStyle name="Millares 6 4 3 6 2" xfId="13203" xr:uid="{EC2547B3-05B1-4582-BFD2-C911D67D7CEF}"/>
    <cellStyle name="Millares 6 4 3 6 2 2" xfId="34706" xr:uid="{67D6E385-06BF-465C-9335-4A39983FEF2E}"/>
    <cellStyle name="Millares 6 4 3 6 3" xfId="19838" xr:uid="{5977192F-F740-4946-9DB5-92F5923213F1}"/>
    <cellStyle name="Millares 6 4 3 6 3 2" xfId="41341" xr:uid="{5DD92548-AE47-4E0D-8EC9-BFE6E19D8B35}"/>
    <cellStyle name="Millares 6 4 3 6 4" xfId="26443" xr:uid="{41F22B9A-13EC-4CAB-B5E9-853F34B66187}"/>
    <cellStyle name="Millares 6 4 3 6 5" xfId="47946" xr:uid="{A1547416-C4FA-4C06-80E1-2C3EFFBF6AA9}"/>
    <cellStyle name="Millares 6 4 3 6 6" xfId="54550" xr:uid="{0150C65D-E136-45AE-9709-F65845334592}"/>
    <cellStyle name="Millares 6 4 3 7" xfId="5329" xr:uid="{E7A3233E-2347-4126-A63A-CC1F756CFFFD}"/>
    <cellStyle name="Millares 6 4 3 7 2" xfId="13595" xr:uid="{CDF1900A-7FEB-410F-A5A8-CED9411CA14A}"/>
    <cellStyle name="Millares 6 4 3 7 2 2" xfId="35098" xr:uid="{75DDCCF7-2732-4485-8AA5-FC4B638EDF22}"/>
    <cellStyle name="Millares 6 4 3 7 3" xfId="20230" xr:uid="{D370BE55-0084-4D78-8B6B-D049FC9747B8}"/>
    <cellStyle name="Millares 6 4 3 7 3 2" xfId="41733" xr:uid="{BBEF081C-9073-403B-89C0-2679EC88EF84}"/>
    <cellStyle name="Millares 6 4 3 7 4" xfId="26835" xr:uid="{DE7EB5BF-7F51-4717-BAA5-FD480CEDEA4E}"/>
    <cellStyle name="Millares 6 4 3 7 5" xfId="48338" xr:uid="{A08AD366-AAC0-43DE-B77D-B43DA3F6D388}"/>
    <cellStyle name="Millares 6 4 3 7 6" xfId="54942" xr:uid="{3348E545-E690-4E07-BA13-0611DF04AF0C}"/>
    <cellStyle name="Millares 6 4 3 8" xfId="6970" xr:uid="{C59E9A98-2905-416D-9EE1-8260505E8897}"/>
    <cellStyle name="Millares 6 4 3 8 2" xfId="28473" xr:uid="{7C926DE5-9A53-4C06-9FB3-446CCB3FF709}"/>
    <cellStyle name="Millares 6 4 3 9" xfId="8626" xr:uid="{5687B3B3-60CF-4579-9EA7-ED86FEA63884}"/>
    <cellStyle name="Millares 6 4 3 9 2" xfId="30129" xr:uid="{7FD9B636-2DEB-431F-8C70-B24F7F3EB9BC}"/>
    <cellStyle name="Millares 6 4 4" xfId="643" xr:uid="{0EBCA955-B9EF-4FD1-8D54-6BF4279862B0}"/>
    <cellStyle name="Millares 6 4 4 10" xfId="43652" xr:uid="{A59D76A7-B9E9-436B-9D07-5DF13C372225}"/>
    <cellStyle name="Millares 6 4 4 11" xfId="50256" xr:uid="{9AF46FCA-B156-483A-8434-362D6C8C99E8}"/>
    <cellStyle name="Millares 6 4 4 2" xfId="1589" xr:uid="{366F4B9F-278F-4BC2-900B-62CF8AC11E46}"/>
    <cellStyle name="Millares 6 4 4 2 2" xfId="4418" xr:uid="{C51C49B1-BEE0-4A31-A009-87439FD36C34}"/>
    <cellStyle name="Millares 6 4 4 2 2 2" xfId="12684" xr:uid="{C1CA4ED6-648B-4400-92CA-AAFB3570BDB7}"/>
    <cellStyle name="Millares 6 4 4 2 2 2 2" xfId="34187" xr:uid="{8D30A88B-F636-4E5A-9A4B-97F78124E86B}"/>
    <cellStyle name="Millares 6 4 4 2 2 3" xfId="19319" xr:uid="{6CF26B3E-8963-44E0-80F8-745CF8958794}"/>
    <cellStyle name="Millares 6 4 4 2 2 3 2" xfId="40822" xr:uid="{019D2A3A-0D2A-417A-9D0B-0654B80194A1}"/>
    <cellStyle name="Millares 6 4 4 2 2 4" xfId="25924" xr:uid="{A5DC0FC6-A8AB-4AAA-B82B-3E69A7949229}"/>
    <cellStyle name="Millares 6 4 4 2 2 5" xfId="47427" xr:uid="{709D2E2C-10DC-4BF3-99A8-E75C80BDBF48}"/>
    <cellStyle name="Millares 6 4 4 2 2 6" xfId="54031" xr:uid="{D50E87F9-30D7-4192-AB8D-DFCB9217FFF1}"/>
    <cellStyle name="Millares 6 4 4 2 3" xfId="6557" xr:uid="{BB5F7575-7B27-4D93-B4E6-D2F6F17603A9}"/>
    <cellStyle name="Millares 6 4 4 2 3 2" xfId="14823" xr:uid="{34DE62D4-61F8-402A-9878-619C8998A45B}"/>
    <cellStyle name="Millares 6 4 4 2 3 2 2" xfId="36326" xr:uid="{9A1DC21F-8F81-4F26-BA92-7C785D2F61F1}"/>
    <cellStyle name="Millares 6 4 4 2 3 3" xfId="21458" xr:uid="{DE220D42-F2AE-42B4-AE68-3E3102CDA745}"/>
    <cellStyle name="Millares 6 4 4 2 3 3 2" xfId="42961" xr:uid="{3BD6D3AC-F4A3-4129-8C53-0A93E968E279}"/>
    <cellStyle name="Millares 6 4 4 2 3 4" xfId="28063" xr:uid="{A2FABA2B-6E98-4A4A-B9FB-5784198D97F0}"/>
    <cellStyle name="Millares 6 4 4 2 3 5" xfId="49566" xr:uid="{F91ECC25-E130-499F-9A97-C7872C8C0CB2}"/>
    <cellStyle name="Millares 6 4 4 2 3 6" xfId="56170" xr:uid="{E744D64C-9588-4825-AA88-938CD24AFD2C}"/>
    <cellStyle name="Millares 6 4 4 2 4" xfId="8198" xr:uid="{BDB3B709-97BF-48C0-A22C-E1CAC71EBCA7}"/>
    <cellStyle name="Millares 6 4 4 2 4 2" xfId="29701" xr:uid="{DF872337-EB38-42CF-90FF-BD2EAA9E5872}"/>
    <cellStyle name="Millares 6 4 4 2 5" xfId="9855" xr:uid="{8F1D0B77-1DBC-464F-868B-F09405612B0A}"/>
    <cellStyle name="Millares 6 4 4 2 5 2" xfId="31358" xr:uid="{2217EBD4-BAC9-480F-A9B3-78BBFFA55AAB}"/>
    <cellStyle name="Millares 6 4 4 2 6" xfId="16490" xr:uid="{F2C9ED20-D133-4606-83F0-5651F906FADD}"/>
    <cellStyle name="Millares 6 4 4 2 6 2" xfId="37993" xr:uid="{F1365E17-7E7B-4359-B6C2-79D3ABF182C8}"/>
    <cellStyle name="Millares 6 4 4 2 7" xfId="23095" xr:uid="{64B066D6-53CE-4C27-9ED4-8C5C6997EC52}"/>
    <cellStyle name="Millares 6 4 4 2 8" xfId="44598" xr:uid="{FEE992D7-D726-4B98-81EA-ECD008D30A35}"/>
    <cellStyle name="Millares 6 4 4 2 9" xfId="51202" xr:uid="{55176987-2CA2-4D96-B1BB-9BBE0584316F}"/>
    <cellStyle name="Millares 6 4 4 3" xfId="2276" xr:uid="{E985C7C0-4514-474D-953F-F75E43746BDA}"/>
    <cellStyle name="Millares 6 4 4 3 2" xfId="10542" xr:uid="{98495404-27EF-4C58-A2CC-D2E0DD8DDF0D}"/>
    <cellStyle name="Millares 6 4 4 3 2 2" xfId="32045" xr:uid="{2F1ED831-26EB-43D3-9DFD-7DB967E000AA}"/>
    <cellStyle name="Millares 6 4 4 3 3" xfId="17177" xr:uid="{949A583B-DCE9-44F8-A845-F4BA86FB454A}"/>
    <cellStyle name="Millares 6 4 4 3 3 2" xfId="38680" xr:uid="{B4C5B5B4-A57C-4B4F-B637-DD2C039B1D61}"/>
    <cellStyle name="Millares 6 4 4 3 4" xfId="23782" xr:uid="{A2BC8B96-9B29-4233-8FB6-CEA4E9B5E33A}"/>
    <cellStyle name="Millares 6 4 4 3 5" xfId="45285" xr:uid="{FED62A32-40A5-46EC-A342-6AF1FBAA93D5}"/>
    <cellStyle name="Millares 6 4 4 3 6" xfId="51889" xr:uid="{E440C7F2-636C-4B9E-9B0D-F56CCD6566AD}"/>
    <cellStyle name="Millares 6 4 4 4" xfId="3472" xr:uid="{022DCEDA-6A35-4C5C-8977-04820E070562}"/>
    <cellStyle name="Millares 6 4 4 4 2" xfId="11738" xr:uid="{C312E02A-A87F-44D2-8A3A-F8A31B5BD111}"/>
    <cellStyle name="Millares 6 4 4 4 2 2" xfId="33241" xr:uid="{3ED500D1-4D86-4921-9693-91842B2EEFB7}"/>
    <cellStyle name="Millares 6 4 4 4 3" xfId="18373" xr:uid="{C8797981-0C8F-4E2F-8B2A-30FCEE9CB2ED}"/>
    <cellStyle name="Millares 6 4 4 4 3 2" xfId="39876" xr:uid="{9FDCF513-EEBE-4488-983D-36C03A08D09B}"/>
    <cellStyle name="Millares 6 4 4 4 4" xfId="24978" xr:uid="{CF53CA9C-3931-4916-BEFF-BB2CD872453D}"/>
    <cellStyle name="Millares 6 4 4 4 5" xfId="46481" xr:uid="{63D78542-7815-46DF-92A5-F3B2F670034C}"/>
    <cellStyle name="Millares 6 4 4 4 6" xfId="53085" xr:uid="{09CBFEC6-2F6D-47AE-85EE-F549588E2E81}"/>
    <cellStyle name="Millares 6 4 4 5" xfId="5611" xr:uid="{0381E46F-73D6-404B-B635-72F0030FA08A}"/>
    <cellStyle name="Millares 6 4 4 5 2" xfId="13877" xr:uid="{8E085118-8894-4290-BACD-71383D28B19A}"/>
    <cellStyle name="Millares 6 4 4 5 2 2" xfId="35380" xr:uid="{B69610BC-8D46-4D66-B947-37912FA1604A}"/>
    <cellStyle name="Millares 6 4 4 5 3" xfId="20512" xr:uid="{5704606A-974E-4684-847C-B273EDBB027A}"/>
    <cellStyle name="Millares 6 4 4 5 3 2" xfId="42015" xr:uid="{342B060A-E7F8-4BB1-9151-01D45A998AFA}"/>
    <cellStyle name="Millares 6 4 4 5 4" xfId="27117" xr:uid="{C78B1314-9FA0-4BFC-B456-F1BB46F6F1C1}"/>
    <cellStyle name="Millares 6 4 4 5 5" xfId="48620" xr:uid="{013CB525-1352-4744-84F3-C68764A698D9}"/>
    <cellStyle name="Millares 6 4 4 5 6" xfId="55224" xr:uid="{67201C4C-3F93-4997-A3FE-C580D83079D5}"/>
    <cellStyle name="Millares 6 4 4 6" xfId="7252" xr:uid="{7585DCAF-017D-4B57-952F-56996D0AB877}"/>
    <cellStyle name="Millares 6 4 4 6 2" xfId="28755" xr:uid="{88071FD1-5F79-4A2C-B9F7-98BE590BAFAE}"/>
    <cellStyle name="Millares 6 4 4 7" xfId="8909" xr:uid="{65626CF2-9B3A-401F-98DE-A892F7C41986}"/>
    <cellStyle name="Millares 6 4 4 7 2" xfId="30412" xr:uid="{E9D13F3B-A55A-4288-BD68-4A33D72CA85A}"/>
    <cellStyle name="Millares 6 4 4 8" xfId="15544" xr:uid="{62B50311-B3C5-4444-AE75-4805B2B811C3}"/>
    <cellStyle name="Millares 6 4 4 8 2" xfId="37047" xr:uid="{A5A5C190-4CC7-4289-8FDC-162CFD50C5D0}"/>
    <cellStyle name="Millares 6 4 4 9" xfId="22149" xr:uid="{C01FE38D-B0FC-4588-9A45-D06647957DB4}"/>
    <cellStyle name="Millares 6 4 5" xfId="911" xr:uid="{761372A8-0648-4F63-8BA9-0E65B00A7C15}"/>
    <cellStyle name="Millares 6 4 5 2" xfId="3740" xr:uid="{BCA608A0-7048-4FAC-A61A-AD12CB6C10D1}"/>
    <cellStyle name="Millares 6 4 5 2 2" xfId="12006" xr:uid="{D092C0B4-C8DE-4288-A569-D50FC6C0EB00}"/>
    <cellStyle name="Millares 6 4 5 2 2 2" xfId="33509" xr:uid="{54518828-A4C4-404A-9089-49C852B7C4D7}"/>
    <cellStyle name="Millares 6 4 5 2 3" xfId="18641" xr:uid="{E0E1EBB1-70CD-4738-B9EF-20E9D93B82F9}"/>
    <cellStyle name="Millares 6 4 5 2 3 2" xfId="40144" xr:uid="{B28F5757-DE6B-4832-8594-965506940732}"/>
    <cellStyle name="Millares 6 4 5 2 4" xfId="25246" xr:uid="{EF4357B9-3B9D-4827-8CFC-8FF4707856D7}"/>
    <cellStyle name="Millares 6 4 5 2 5" xfId="46749" xr:uid="{8DE55A33-BB77-4512-B0A4-0B29ED97D0E8}"/>
    <cellStyle name="Millares 6 4 5 2 6" xfId="53353" xr:uid="{7DAC7558-E4D4-4881-972A-71CEF81544D2}"/>
    <cellStyle name="Millares 6 4 5 3" xfId="5879" xr:uid="{16A3A71B-3A18-4951-9F6E-C7AC3BFF89A8}"/>
    <cellStyle name="Millares 6 4 5 3 2" xfId="14145" xr:uid="{04C0740E-4968-4B62-8E88-81673225588D}"/>
    <cellStyle name="Millares 6 4 5 3 2 2" xfId="35648" xr:uid="{22E09F96-5238-4170-BEE1-2A2BD1EADCEC}"/>
    <cellStyle name="Millares 6 4 5 3 3" xfId="20780" xr:uid="{ABBA1BE6-F48D-44C8-86BB-A131AE47DFBC}"/>
    <cellStyle name="Millares 6 4 5 3 3 2" xfId="42283" xr:uid="{0610FFB6-D120-43B3-BB20-3E1BC1E17E73}"/>
    <cellStyle name="Millares 6 4 5 3 4" xfId="27385" xr:uid="{D66FDCE3-043D-4DE1-B3E8-7F81CB18FAB4}"/>
    <cellStyle name="Millares 6 4 5 3 5" xfId="48888" xr:uid="{D1121F3E-553B-487E-B753-12DC8A862F51}"/>
    <cellStyle name="Millares 6 4 5 3 6" xfId="55492" xr:uid="{6211076A-C973-429D-BE9F-ACD7990EAA8A}"/>
    <cellStyle name="Millares 6 4 5 4" xfId="7520" xr:uid="{D1D4DDA9-71CE-4817-BF30-3C466544D4D5}"/>
    <cellStyle name="Millares 6 4 5 4 2" xfId="29023" xr:uid="{09DCFE8D-BF96-4006-98E8-864D0017D9EE}"/>
    <cellStyle name="Millares 6 4 5 5" xfId="9177" xr:uid="{0F7F434E-470D-48C4-B6FF-65C1A836CD50}"/>
    <cellStyle name="Millares 6 4 5 5 2" xfId="30680" xr:uid="{2DE62E1E-4006-4475-8668-8DF88379383E}"/>
    <cellStyle name="Millares 6 4 5 6" xfId="15812" xr:uid="{AFC36781-378D-4F58-9CE8-B8EE08099D36}"/>
    <cellStyle name="Millares 6 4 5 6 2" xfId="37315" xr:uid="{04A3DDC0-2101-4DDE-8DD6-F873FAAFF66A}"/>
    <cellStyle name="Millares 6 4 5 7" xfId="22417" xr:uid="{A634A50F-C695-4FAB-83B4-A62C69E65C34}"/>
    <cellStyle name="Millares 6 4 5 8" xfId="43920" xr:uid="{42FDE3A6-EF9A-4A0F-A4CB-6EF610443F77}"/>
    <cellStyle name="Millares 6 4 5 9" xfId="50524" xr:uid="{24AC96EB-ED33-48CA-BCBF-86FDCE363630}"/>
    <cellStyle name="Millares 6 4 6" xfId="1172" xr:uid="{C3D8E92D-BD3A-42AC-B458-51C88D7E669A}"/>
    <cellStyle name="Millares 6 4 6 2" xfId="4001" xr:uid="{4E995372-EF6A-4F52-9945-ACF80244E94D}"/>
    <cellStyle name="Millares 6 4 6 2 2" xfId="12267" xr:uid="{B6361F9C-D3DD-494A-B7B5-CA5F3EB4DAA3}"/>
    <cellStyle name="Millares 6 4 6 2 2 2" xfId="33770" xr:uid="{EF81FFC8-2DB3-4308-B1C1-D3912CE70711}"/>
    <cellStyle name="Millares 6 4 6 2 3" xfId="18902" xr:uid="{C5F2F455-2F34-4AC2-828F-056D3D8F8E5D}"/>
    <cellStyle name="Millares 6 4 6 2 3 2" xfId="40405" xr:uid="{0BFAD7CA-AE6A-4B92-8B31-F86BEC9B70FE}"/>
    <cellStyle name="Millares 6 4 6 2 4" xfId="25507" xr:uid="{5DBAA866-D961-46E4-B88A-808046C62388}"/>
    <cellStyle name="Millares 6 4 6 2 5" xfId="47010" xr:uid="{EA68A9C8-8F55-49C4-8812-D17B3E59C0DF}"/>
    <cellStyle name="Millares 6 4 6 2 6" xfId="53614" xr:uid="{7BD0997B-4A4F-4419-B1B4-314F6B7FA6F9}"/>
    <cellStyle name="Millares 6 4 6 3" xfId="6140" xr:uid="{C755F503-11EB-498C-A50F-5655459B47F6}"/>
    <cellStyle name="Millares 6 4 6 3 2" xfId="14406" xr:uid="{A16AF64A-4DC6-4CDC-9470-4AE829BDC2DC}"/>
    <cellStyle name="Millares 6 4 6 3 2 2" xfId="35909" xr:uid="{5ECE5800-68C4-4077-AD17-2C93451A369C}"/>
    <cellStyle name="Millares 6 4 6 3 3" xfId="21041" xr:uid="{50771F31-3024-45D6-943F-C36C6D3DE7B9}"/>
    <cellStyle name="Millares 6 4 6 3 3 2" xfId="42544" xr:uid="{28B14357-735E-49CB-A46F-255562B2AFFB}"/>
    <cellStyle name="Millares 6 4 6 3 4" xfId="27646" xr:uid="{CC1EAF73-9FCD-4E77-B46F-99C38DA15B89}"/>
    <cellStyle name="Millares 6 4 6 3 5" xfId="49149" xr:uid="{34A63150-7584-45E0-BF13-4FCB5C9BB336}"/>
    <cellStyle name="Millares 6 4 6 3 6" xfId="55753" xr:uid="{0D2B76F4-1832-4012-B9FC-EFC35AC84DD2}"/>
    <cellStyle name="Millares 6 4 6 4" xfId="7781" xr:uid="{B21426BC-1814-44D3-8601-CED6280026E6}"/>
    <cellStyle name="Millares 6 4 6 4 2" xfId="29284" xr:uid="{A884794A-B23C-481E-9146-0F3AE9811F7A}"/>
    <cellStyle name="Millares 6 4 6 5" xfId="9438" xr:uid="{AF0668D9-F698-4451-92B1-DF95D9863F11}"/>
    <cellStyle name="Millares 6 4 6 5 2" xfId="30941" xr:uid="{B17CF247-899F-4A9A-B135-3C2DD897D9C6}"/>
    <cellStyle name="Millares 6 4 6 6" xfId="16073" xr:uid="{03225E1F-7275-4D50-A48D-BBCE97F8A218}"/>
    <cellStyle name="Millares 6 4 6 6 2" xfId="37576" xr:uid="{42FCE7DC-85DE-47A4-BCC3-D8F524F42E5E}"/>
    <cellStyle name="Millares 6 4 6 7" xfId="22678" xr:uid="{EA8C1131-F1A9-426B-91FC-34910BE4F83B}"/>
    <cellStyle name="Millares 6 4 6 8" xfId="44181" xr:uid="{B8278562-DFFF-402C-808B-34933BE4557A}"/>
    <cellStyle name="Millares 6 4 6 9" xfId="50785" xr:uid="{3F71E22B-AD33-4A5C-821A-41A0CB01DC50}"/>
    <cellStyle name="Millares 6 4 7" xfId="1860" xr:uid="{2A5EDA6F-BB70-4EA2-A12D-303AC530E0E4}"/>
    <cellStyle name="Millares 6 4 7 2" xfId="10126" xr:uid="{6B78C205-13D7-48F0-8C28-6A362E355FDF}"/>
    <cellStyle name="Millares 6 4 7 2 2" xfId="31629" xr:uid="{D23975D7-3A6F-4AD3-BD61-7CA4610BEC3B}"/>
    <cellStyle name="Millares 6 4 7 3" xfId="16761" xr:uid="{26E3DBD2-166C-4DCE-8CBB-677C0D52C376}"/>
    <cellStyle name="Millares 6 4 7 3 2" xfId="38264" xr:uid="{12043CAF-D016-4F5D-98A7-AC9D607F48EC}"/>
    <cellStyle name="Millares 6 4 7 4" xfId="23366" xr:uid="{6C2AC437-9998-42A6-A3E6-6CE89704CB09}"/>
    <cellStyle name="Millares 6 4 7 5" xfId="44869" xr:uid="{C1ACD6FD-A93C-4E4D-A16F-C70B485FE846}"/>
    <cellStyle name="Millares 6 4 7 6" xfId="51473" xr:uid="{1810D4BF-A2CE-4D97-BEC7-70D66EDE9E14}"/>
    <cellStyle name="Millares 6 4 8" xfId="2545" xr:uid="{D76C14CD-0DDE-4295-9DA2-DDF53CC46241}"/>
    <cellStyle name="Millares 6 4 8 2" xfId="10811" xr:uid="{60C533A2-F10B-4C70-B0AF-1B102CA4C668}"/>
    <cellStyle name="Millares 6 4 8 2 2" xfId="32314" xr:uid="{49AEEA83-3279-43D5-9DF3-A8552057A00A}"/>
    <cellStyle name="Millares 6 4 8 3" xfId="17446" xr:uid="{944B8E63-E85B-4227-92B0-6AA7A1BDA795}"/>
    <cellStyle name="Millares 6 4 8 3 2" xfId="38949" xr:uid="{0BC87A2A-85E4-476E-98A5-219154335A62}"/>
    <cellStyle name="Millares 6 4 8 4" xfId="24051" xr:uid="{A5F33907-C95E-4E73-8A32-DEFC6766448F}"/>
    <cellStyle name="Millares 6 4 8 5" xfId="45554" xr:uid="{E2CAE8D0-E8E1-4E98-BED6-341A19137685}"/>
    <cellStyle name="Millares 6 4 8 6" xfId="52158" xr:uid="{BFA96960-D432-49D3-8B15-3895E4619F1B}"/>
    <cellStyle name="Millares 6 4 9" xfId="3056" xr:uid="{6891853A-355E-4F25-8631-27B375141837}"/>
    <cellStyle name="Millares 6 4 9 2" xfId="11322" xr:uid="{46300DD4-BA0D-471E-8B18-4CE07D75A779}"/>
    <cellStyle name="Millares 6 4 9 2 2" xfId="32825" xr:uid="{C0A48370-7B9F-47B9-9BBA-D6D613B33D19}"/>
    <cellStyle name="Millares 6 4 9 3" xfId="17957" xr:uid="{2C35FF7F-DE58-4544-AA0B-8194EF0ECDB1}"/>
    <cellStyle name="Millares 6 4 9 3 2" xfId="39460" xr:uid="{D4570500-BDC0-41EA-9D43-5AEACD42741C}"/>
    <cellStyle name="Millares 6 4 9 4" xfId="24562" xr:uid="{91EF2802-A395-4F5D-8546-26049092BC33}"/>
    <cellStyle name="Millares 6 4 9 5" xfId="46065" xr:uid="{03355DC3-CC40-4C04-B6D6-86FFCEFA3A72}"/>
    <cellStyle name="Millares 6 4 9 6" xfId="52669" xr:uid="{BD70330C-2E1D-4FBD-8030-00695077813E}"/>
    <cellStyle name="Millares 6 5" xfId="213" xr:uid="{CA8BA978-F36B-40C1-A8DB-EBC52097274A}"/>
    <cellStyle name="Millares 6 5 10" xfId="4732" xr:uid="{6CB71A96-6892-481E-9DD6-FFCC67B10BAF}"/>
    <cellStyle name="Millares 6 5 10 2" xfId="12998" xr:uid="{56F655DE-4D7C-4F29-AF15-285B49121A04}"/>
    <cellStyle name="Millares 6 5 10 2 2" xfId="34501" xr:uid="{2F04E778-7544-4A25-A2C7-5930D2BFA1A4}"/>
    <cellStyle name="Millares 6 5 10 3" xfId="19633" xr:uid="{8C5C9F10-1E42-431F-A53C-71C5F48BF19C}"/>
    <cellStyle name="Millares 6 5 10 3 2" xfId="41136" xr:uid="{20180828-B566-4792-A145-C50A8AE4F3A5}"/>
    <cellStyle name="Millares 6 5 10 4" xfId="26238" xr:uid="{8261413D-DA70-4F50-8DA8-BCF114052723}"/>
    <cellStyle name="Millares 6 5 10 5" xfId="47741" xr:uid="{591FFB35-80CC-48CB-9924-6BE2E7627C52}"/>
    <cellStyle name="Millares 6 5 10 6" xfId="54345" xr:uid="{D57EC128-9C06-43B0-91D2-1995C927AD85}"/>
    <cellStyle name="Millares 6 5 11" xfId="5235" xr:uid="{C539565E-C45C-48BF-87F6-1FD3C1C990EE}"/>
    <cellStyle name="Millares 6 5 11 2" xfId="13501" xr:uid="{34BE222B-9574-47A5-8A8B-ECF1F042FE2D}"/>
    <cellStyle name="Millares 6 5 11 2 2" xfId="35004" xr:uid="{10631C2A-17B3-4501-AA65-C5792897E002}"/>
    <cellStyle name="Millares 6 5 11 3" xfId="20136" xr:uid="{1F21BB43-3835-44D6-BCF8-6D2D556AAEDD}"/>
    <cellStyle name="Millares 6 5 11 3 2" xfId="41639" xr:uid="{A0783C60-0679-44CA-B764-8082B79A6FAB}"/>
    <cellStyle name="Millares 6 5 11 4" xfId="26741" xr:uid="{B84CBAC1-4E45-413D-B404-BAEC7F7FE4EE}"/>
    <cellStyle name="Millares 6 5 11 5" xfId="48244" xr:uid="{95AB4068-094D-4709-B764-38401CA938DE}"/>
    <cellStyle name="Millares 6 5 11 6" xfId="54848" xr:uid="{CBADFE22-86DF-43FC-9D50-001A3F2AED3D}"/>
    <cellStyle name="Millares 6 5 12" xfId="6876" xr:uid="{18B4A0C3-517F-466C-AECE-481BE5468250}"/>
    <cellStyle name="Millares 6 5 12 2" xfId="28379" xr:uid="{A002CAF2-AC67-499E-9947-E189E89C8E77}"/>
    <cellStyle name="Millares 6 5 13" xfId="8530" xr:uid="{6E9F8ED0-9EDF-4677-8FC7-AD4B3C12E345}"/>
    <cellStyle name="Millares 6 5 13 2" xfId="30033" xr:uid="{2162CE26-78D5-4A9E-9FF6-1766BBA14F54}"/>
    <cellStyle name="Millares 6 5 14" xfId="15169" xr:uid="{2E93B370-428F-41BB-827F-5902C19A1BCA}"/>
    <cellStyle name="Millares 6 5 14 2" xfId="36672" xr:uid="{DD7396D4-B37A-4C13-944D-27A8C95A3A0F}"/>
    <cellStyle name="Millares 6 5 15" xfId="21774" xr:uid="{2BD2E2AD-1320-4CC4-B2E6-7839AC476D27}"/>
    <cellStyle name="Millares 6 5 16" xfId="43277" xr:uid="{42F72E10-6CFF-443C-9549-A3A1BB94B5C4}"/>
    <cellStyle name="Millares 6 5 17" xfId="49881" xr:uid="{A21679A1-082E-460A-9C1E-8745CEAE394F}"/>
    <cellStyle name="Millares 6 5 2" xfId="528" xr:uid="{A2091731-1291-41B3-823B-3B4A4040E4A0}"/>
    <cellStyle name="Millares 6 5 2 10" xfId="7139" xr:uid="{A0079F66-38BD-4E67-AF86-9B5F0B4BAB9D}"/>
    <cellStyle name="Millares 6 5 2 10 2" xfId="28642" xr:uid="{2A79C7E8-784D-4922-8A9F-F5BA1907D55A}"/>
    <cellStyle name="Millares 6 5 2 11" xfId="8795" xr:uid="{DCB9AB3D-81EC-4277-B92E-F72B97732D76}"/>
    <cellStyle name="Millares 6 5 2 11 2" xfId="30298" xr:uid="{2B3AABE1-B061-4F72-A568-2F933F85AA1A}"/>
    <cellStyle name="Millares 6 5 2 12" xfId="15431" xr:uid="{958F4424-45DF-41FF-8A8A-2B105FAE818A}"/>
    <cellStyle name="Millares 6 5 2 12 2" xfId="36934" xr:uid="{0B869057-C89D-46FA-BA04-0BFFF2FD06D0}"/>
    <cellStyle name="Millares 6 5 2 13" xfId="22036" xr:uid="{480707C5-7429-4F6D-B4B9-7CDBEBF3D15E}"/>
    <cellStyle name="Millares 6 5 2 14" xfId="43539" xr:uid="{AD4647F6-1068-488C-B8E4-4EADF8E09A46}"/>
    <cellStyle name="Millares 6 5 2 15" xfId="50143" xr:uid="{0F93118B-CF63-4D9A-B51E-7DB3FCA0D4BD}"/>
    <cellStyle name="Millares 6 5 2 2" xfId="810" xr:uid="{574575A8-EE85-48CE-80F5-6003ACEE79F2}"/>
    <cellStyle name="Millares 6 5 2 2 10" xfId="15711" xr:uid="{B67B1F9D-9044-4814-BEBE-D163BE2E0D16}"/>
    <cellStyle name="Millares 6 5 2 2 10 2" xfId="37214" xr:uid="{017CA147-85E0-466A-A10D-748ED00DAE13}"/>
    <cellStyle name="Millares 6 5 2 2 11" xfId="22316" xr:uid="{73A2910B-8C7B-4F07-B63D-151909505238}"/>
    <cellStyle name="Millares 6 5 2 2 12" xfId="43819" xr:uid="{013D3B9C-2793-4797-A2DC-8114AF8D7918}"/>
    <cellStyle name="Millares 6 5 2 2 13" xfId="50423" xr:uid="{43EE48B0-A219-435A-BE18-81C297527944}"/>
    <cellStyle name="Millares 6 5 2 2 2" xfId="1756" xr:uid="{47FDB466-0B44-44CF-A2A8-FAA266C900A8}"/>
    <cellStyle name="Millares 6 5 2 2 2 2" xfId="4585" xr:uid="{665A847A-A563-4897-8A04-FCC7E1E2BE9C}"/>
    <cellStyle name="Millares 6 5 2 2 2 2 2" xfId="12851" xr:uid="{40AB2FC1-3CC0-4C42-9633-57924615F25B}"/>
    <cellStyle name="Millares 6 5 2 2 2 2 2 2" xfId="34354" xr:uid="{C71A6702-42BA-4AA7-90B2-A157DA354927}"/>
    <cellStyle name="Millares 6 5 2 2 2 2 3" xfId="19486" xr:uid="{AFC50AC3-97DD-47CD-A2D6-6F0C21A766E6}"/>
    <cellStyle name="Millares 6 5 2 2 2 2 3 2" xfId="40989" xr:uid="{F30E901D-4C0A-4EA4-9DDF-22C71C5B6C30}"/>
    <cellStyle name="Millares 6 5 2 2 2 2 4" xfId="26091" xr:uid="{200625DA-0B80-42BE-8720-2E7F61CF6B80}"/>
    <cellStyle name="Millares 6 5 2 2 2 2 5" xfId="47594" xr:uid="{CCFE4C5B-5056-4BBF-B9DF-4954C03E66E1}"/>
    <cellStyle name="Millares 6 5 2 2 2 2 6" xfId="54198" xr:uid="{51982DD4-BA38-47A9-B29A-24EA162357AC}"/>
    <cellStyle name="Millares 6 5 2 2 2 3" xfId="6724" xr:uid="{14F8AF44-48B8-4B12-B090-C7BC5D5AC87A}"/>
    <cellStyle name="Millares 6 5 2 2 2 3 2" xfId="14990" xr:uid="{9AAE695D-9D6B-48AC-98C2-ACEA3FF0FD0E}"/>
    <cellStyle name="Millares 6 5 2 2 2 3 2 2" xfId="36493" xr:uid="{FCD08F30-EACE-4A3F-87DC-C8BB815448E8}"/>
    <cellStyle name="Millares 6 5 2 2 2 3 3" xfId="21625" xr:uid="{A22A4422-997C-4C48-9D7F-734037447025}"/>
    <cellStyle name="Millares 6 5 2 2 2 3 3 2" xfId="43128" xr:uid="{8C49F25E-DAAB-4AA5-BD2B-A24F310BD6FE}"/>
    <cellStyle name="Millares 6 5 2 2 2 3 4" xfId="28230" xr:uid="{A4A8E9C1-0619-4EDE-BF12-C98F7F34CD59}"/>
    <cellStyle name="Millares 6 5 2 2 2 3 5" xfId="49733" xr:uid="{A22DBA54-DF94-4DA8-9313-882B3FC9E3A0}"/>
    <cellStyle name="Millares 6 5 2 2 2 3 6" xfId="56337" xr:uid="{C341D847-EF3D-4FE3-9DED-7DFADA052434}"/>
    <cellStyle name="Millares 6 5 2 2 2 4" xfId="8365" xr:uid="{A29FC0D4-65E8-4A0F-8B3F-5B7E944E40EF}"/>
    <cellStyle name="Millares 6 5 2 2 2 4 2" xfId="29868" xr:uid="{86E453AC-DDB9-414E-ACF0-01B62A66E3F3}"/>
    <cellStyle name="Millares 6 5 2 2 2 5" xfId="10022" xr:uid="{B3F14457-1E8D-407E-B544-2DD4118C1E86}"/>
    <cellStyle name="Millares 6 5 2 2 2 5 2" xfId="31525" xr:uid="{97152162-0A16-4B6F-A6E0-EE6396958DA0}"/>
    <cellStyle name="Millares 6 5 2 2 2 6" xfId="16657" xr:uid="{5AA8485D-CE25-42E0-B860-CDC8C99B1990}"/>
    <cellStyle name="Millares 6 5 2 2 2 6 2" xfId="38160" xr:uid="{B529A41B-A441-454A-917F-FE8130FBD255}"/>
    <cellStyle name="Millares 6 5 2 2 2 7" xfId="23262" xr:uid="{6A430412-00DF-4172-BEE3-77760D8BD1FA}"/>
    <cellStyle name="Millares 6 5 2 2 2 8" xfId="44765" xr:uid="{37A49AA8-74DA-4933-AA71-2542A2C2950C}"/>
    <cellStyle name="Millares 6 5 2 2 2 9" xfId="51369" xr:uid="{A31F2401-BDE1-4538-9280-0F0F695CFD76}"/>
    <cellStyle name="Millares 6 5 2 2 3" xfId="2443" xr:uid="{AEC350B8-DDE5-4807-B14B-0B78E06B05EF}"/>
    <cellStyle name="Millares 6 5 2 2 3 2" xfId="10709" xr:uid="{BC2FA694-23F7-452B-A5FE-147B00379209}"/>
    <cellStyle name="Millares 6 5 2 2 3 2 2" xfId="32212" xr:uid="{14C313C3-DF63-4041-B0A9-F6EAEAD3E48F}"/>
    <cellStyle name="Millares 6 5 2 2 3 3" xfId="17344" xr:uid="{25B80137-4C62-45D6-9E15-29999FC8D4DC}"/>
    <cellStyle name="Millares 6 5 2 2 3 3 2" xfId="38847" xr:uid="{24EE7F5A-20EC-43EC-A55C-1D01A8211D3F}"/>
    <cellStyle name="Millares 6 5 2 2 3 4" xfId="23949" xr:uid="{0135E983-E679-4815-82B4-EFDC1E7020D5}"/>
    <cellStyle name="Millares 6 5 2 2 3 5" xfId="45452" xr:uid="{9D0D367B-C322-44D5-97F7-81367599AAA8}"/>
    <cellStyle name="Millares 6 5 2 2 3 6" xfId="52056" xr:uid="{48F8099B-1C45-46F5-8BCF-A5496C029751}"/>
    <cellStyle name="Millares 6 5 2 2 4" xfId="2960" xr:uid="{35355115-AD6E-4187-9126-2DB4AB91416A}"/>
    <cellStyle name="Millares 6 5 2 2 4 2" xfId="11226" xr:uid="{23659E44-4E13-43F3-85A2-F0ECB41CA702}"/>
    <cellStyle name="Millares 6 5 2 2 4 2 2" xfId="32729" xr:uid="{28D5972D-6AFD-48BD-849F-20025DF4704A}"/>
    <cellStyle name="Millares 6 5 2 2 4 3" xfId="17861" xr:uid="{39CB4F51-AE39-42B1-B741-4BB1D3F7967F}"/>
    <cellStyle name="Millares 6 5 2 2 4 3 2" xfId="39364" xr:uid="{2879AC33-C640-409E-A836-8A9D078E3BD3}"/>
    <cellStyle name="Millares 6 5 2 2 4 4" xfId="24466" xr:uid="{3B25D032-6CE3-49D8-8C31-A0CA3472ECC4}"/>
    <cellStyle name="Millares 6 5 2 2 4 5" xfId="45969" xr:uid="{060F4BCA-9F62-4DD1-9AC8-80FB5B60AF48}"/>
    <cellStyle name="Millares 6 5 2 2 4 6" xfId="52573" xr:uid="{202481EE-184C-481A-82C5-0442F3D280DF}"/>
    <cellStyle name="Millares 6 5 2 2 5" xfId="3639" xr:uid="{30FB62B5-B8DC-42D8-8D3A-F25FF4286F84}"/>
    <cellStyle name="Millares 6 5 2 2 5 2" xfId="11905" xr:uid="{F59DCAE4-805A-413C-A84E-28FF046FAF79}"/>
    <cellStyle name="Millares 6 5 2 2 5 2 2" xfId="33408" xr:uid="{9281CDB0-5043-455F-ACAB-16626D809A41}"/>
    <cellStyle name="Millares 6 5 2 2 5 3" xfId="18540" xr:uid="{DF950844-7FFF-47F1-AFAC-EBAF806B9F17}"/>
    <cellStyle name="Millares 6 5 2 2 5 3 2" xfId="40043" xr:uid="{B6C2030E-FFF7-41DD-B649-AEE37B12112A}"/>
    <cellStyle name="Millares 6 5 2 2 5 4" xfId="25145" xr:uid="{AACE7AC3-4FA5-4809-815E-DAA42A163012}"/>
    <cellStyle name="Millares 6 5 2 2 5 5" xfId="46648" xr:uid="{9C82B217-60C7-4DB5-9AF6-02425AEC626A}"/>
    <cellStyle name="Millares 6 5 2 2 5 6" xfId="53252" xr:uid="{2CDD8BB1-D72F-4A6A-BF82-CD5F81E0D5AA}"/>
    <cellStyle name="Millares 6 5 2 2 6" xfId="5104" xr:uid="{7FB26F42-D016-4C8A-8DC2-7E7D7C0F66E1}"/>
    <cellStyle name="Millares 6 5 2 2 6 2" xfId="13370" xr:uid="{D95A9F13-716C-46DB-BE04-86776D843334}"/>
    <cellStyle name="Millares 6 5 2 2 6 2 2" xfId="34873" xr:uid="{94AE6928-108E-410C-80DC-1101E5CAFCBF}"/>
    <cellStyle name="Millares 6 5 2 2 6 3" xfId="20005" xr:uid="{03294201-35E1-4CE7-8D6A-D2C7A2A77002}"/>
    <cellStyle name="Millares 6 5 2 2 6 3 2" xfId="41508" xr:uid="{132F8B31-07D1-401C-89BC-32C37B3550AE}"/>
    <cellStyle name="Millares 6 5 2 2 6 4" xfId="26610" xr:uid="{6598BAEF-CDE6-4FB9-AEBB-D0CA80BBB4BC}"/>
    <cellStyle name="Millares 6 5 2 2 6 5" xfId="48113" xr:uid="{F4B937FD-E118-4F01-BE28-EBB5AA1B42DA}"/>
    <cellStyle name="Millares 6 5 2 2 6 6" xfId="54717" xr:uid="{54317125-4523-4B85-96D6-4F778DC4FF9D}"/>
    <cellStyle name="Millares 6 5 2 2 7" xfId="5778" xr:uid="{92BC74AF-B007-4E6B-A7E4-EDFA86805E7D}"/>
    <cellStyle name="Millares 6 5 2 2 7 2" xfId="14044" xr:uid="{BA910474-8C9E-4760-A1FF-C2B11E62BC01}"/>
    <cellStyle name="Millares 6 5 2 2 7 2 2" xfId="35547" xr:uid="{F891EA5B-90A5-46C5-8068-D6734F3B550F}"/>
    <cellStyle name="Millares 6 5 2 2 7 3" xfId="20679" xr:uid="{B13437E1-C5DE-4884-B9C9-92E848584FE1}"/>
    <cellStyle name="Millares 6 5 2 2 7 3 2" xfId="42182" xr:uid="{DD367810-FB31-4248-9A84-5A06BD1B083D}"/>
    <cellStyle name="Millares 6 5 2 2 7 4" xfId="27284" xr:uid="{5A702D42-97C1-411E-9244-E5DC57EE7288}"/>
    <cellStyle name="Millares 6 5 2 2 7 5" xfId="48787" xr:uid="{7954AD0A-2848-4CCE-8478-DBC287F4DABA}"/>
    <cellStyle name="Millares 6 5 2 2 7 6" xfId="55391" xr:uid="{ED4C5801-E81C-43AC-B254-A2B42BA4B6A7}"/>
    <cellStyle name="Millares 6 5 2 2 8" xfId="7419" xr:uid="{9798034C-4AE9-4AA4-93C5-1C7C3827F33C}"/>
    <cellStyle name="Millares 6 5 2 2 8 2" xfId="28922" xr:uid="{A8EA35C2-E839-4DF5-88C9-E9F3EF6595D2}"/>
    <cellStyle name="Millares 6 5 2 2 9" xfId="9076" xr:uid="{A16108FD-98EC-4434-84CE-8BDA8B894E9F}"/>
    <cellStyle name="Millares 6 5 2 2 9 2" xfId="30579" xr:uid="{EAAC1B1C-4CC2-44D6-A30A-D60A84F4E33C}"/>
    <cellStyle name="Millares 6 5 2 3" xfId="1080" xr:uid="{54468C87-15FC-4F7C-8AED-E24383D3033D}"/>
    <cellStyle name="Millares 6 5 2 3 2" xfId="3909" xr:uid="{CC5BE0CC-3AD4-43B9-849C-5E3EC9C35CF7}"/>
    <cellStyle name="Millares 6 5 2 3 2 2" xfId="12175" xr:uid="{33D1E226-C6F4-4055-A1BB-4E8704200A71}"/>
    <cellStyle name="Millares 6 5 2 3 2 2 2" xfId="33678" xr:uid="{576326A1-74EC-493E-8D1E-4F80585C809A}"/>
    <cellStyle name="Millares 6 5 2 3 2 3" xfId="18810" xr:uid="{87828D42-C84E-469D-A706-809EEC6C860D}"/>
    <cellStyle name="Millares 6 5 2 3 2 3 2" xfId="40313" xr:uid="{8461ABE4-C0C0-43E2-9D94-A028867D5232}"/>
    <cellStyle name="Millares 6 5 2 3 2 4" xfId="25415" xr:uid="{2AC0C3F7-FD33-4C46-8450-1FE914774C1C}"/>
    <cellStyle name="Millares 6 5 2 3 2 5" xfId="46918" xr:uid="{389CFF2F-F678-43E6-9359-4DE02FD984D9}"/>
    <cellStyle name="Millares 6 5 2 3 2 6" xfId="53522" xr:uid="{40390F9C-5106-4100-A13C-79354D8AB31F}"/>
    <cellStyle name="Millares 6 5 2 3 3" xfId="6048" xr:uid="{CBEBE6D9-BF7F-4443-BC33-014E7C9B9F77}"/>
    <cellStyle name="Millares 6 5 2 3 3 2" xfId="14314" xr:uid="{DE900844-9FE6-4D08-AECA-612B0B90F48E}"/>
    <cellStyle name="Millares 6 5 2 3 3 2 2" xfId="35817" xr:uid="{4F4DEA87-DB76-46FC-A27B-FBD814E83F2C}"/>
    <cellStyle name="Millares 6 5 2 3 3 3" xfId="20949" xr:uid="{69BD2961-4BCD-4BAE-B8FB-5F36608B22A1}"/>
    <cellStyle name="Millares 6 5 2 3 3 3 2" xfId="42452" xr:uid="{9F1732C7-6E1B-4B82-8E53-DFC9A7BB066B}"/>
    <cellStyle name="Millares 6 5 2 3 3 4" xfId="27554" xr:uid="{F7B780A6-C5A2-4BEB-A998-F04B36A497D5}"/>
    <cellStyle name="Millares 6 5 2 3 3 5" xfId="49057" xr:uid="{A5DCE8B6-6670-4B6E-90B8-F40651632A0A}"/>
    <cellStyle name="Millares 6 5 2 3 3 6" xfId="55661" xr:uid="{9EA2BED2-7636-47EF-84E8-84270DC2056C}"/>
    <cellStyle name="Millares 6 5 2 3 4" xfId="7689" xr:uid="{E0F79A3E-24A9-489C-8817-986CA03098AC}"/>
    <cellStyle name="Millares 6 5 2 3 4 2" xfId="29192" xr:uid="{8E57E90F-8ACB-44FF-B8BC-E45A2B4D1C73}"/>
    <cellStyle name="Millares 6 5 2 3 5" xfId="9346" xr:uid="{F8C68394-5686-4363-A599-0D68D3248295}"/>
    <cellStyle name="Millares 6 5 2 3 5 2" xfId="30849" xr:uid="{2B61C203-59D7-470C-A8AF-51F3B7953946}"/>
    <cellStyle name="Millares 6 5 2 3 6" xfId="15981" xr:uid="{2ABA15EF-F3B0-4799-84C0-2A8551EBD8E2}"/>
    <cellStyle name="Millares 6 5 2 3 6 2" xfId="37484" xr:uid="{783D37E0-E6F6-4352-BF86-41D862D87490}"/>
    <cellStyle name="Millares 6 5 2 3 7" xfId="22586" xr:uid="{2AB2B1DE-A4AD-49BC-A5B6-6E063CA6C630}"/>
    <cellStyle name="Millares 6 5 2 3 8" xfId="44089" xr:uid="{D9118E5F-7481-42FC-975F-F2A42FE88BBF}"/>
    <cellStyle name="Millares 6 5 2 3 9" xfId="50693" xr:uid="{4A1CEE17-6D9C-460B-97B8-F578E68A7970}"/>
    <cellStyle name="Millares 6 5 2 4" xfId="1476" xr:uid="{DA462705-3D41-40AB-A478-4448D8CF904B}"/>
    <cellStyle name="Millares 6 5 2 4 2" xfId="4305" xr:uid="{413E6B21-CDC5-4120-9661-A55D7B06BCDE}"/>
    <cellStyle name="Millares 6 5 2 4 2 2" xfId="12571" xr:uid="{8E41711B-886F-4D9D-91A0-0EAD8A50A147}"/>
    <cellStyle name="Millares 6 5 2 4 2 2 2" xfId="34074" xr:uid="{EA142228-0B2A-497B-834F-3A57171D321E}"/>
    <cellStyle name="Millares 6 5 2 4 2 3" xfId="19206" xr:uid="{AB14C19C-5C3A-45A1-A496-C86C0F77F0B3}"/>
    <cellStyle name="Millares 6 5 2 4 2 3 2" xfId="40709" xr:uid="{E1234747-A797-4499-97B5-2467F869019F}"/>
    <cellStyle name="Millares 6 5 2 4 2 4" xfId="25811" xr:uid="{36010CB5-AFF1-4CB5-8740-95C4348301FA}"/>
    <cellStyle name="Millares 6 5 2 4 2 5" xfId="47314" xr:uid="{242CCF39-5BE2-48B6-B735-AE454A488720}"/>
    <cellStyle name="Millares 6 5 2 4 2 6" xfId="53918" xr:uid="{2E28E467-A238-4D62-A979-307CD3DCDA5C}"/>
    <cellStyle name="Millares 6 5 2 4 3" xfId="6444" xr:uid="{CAB3F663-F0DC-4A29-99F7-794E2D8E4141}"/>
    <cellStyle name="Millares 6 5 2 4 3 2" xfId="14710" xr:uid="{3EECDAAD-6CAB-4582-9F20-C9AED9EA9FD0}"/>
    <cellStyle name="Millares 6 5 2 4 3 2 2" xfId="36213" xr:uid="{9E4FDE1B-5261-4326-9EE5-05EAE0B814E5}"/>
    <cellStyle name="Millares 6 5 2 4 3 3" xfId="21345" xr:uid="{08C10EB8-72DC-4621-A5F6-0B738C5CA0EB}"/>
    <cellStyle name="Millares 6 5 2 4 3 3 2" xfId="42848" xr:uid="{7B27AC0A-7DC4-40BE-9E72-3363463B549D}"/>
    <cellStyle name="Millares 6 5 2 4 3 4" xfId="27950" xr:uid="{AD6A9D76-E04A-4DC7-B099-FB42CFB31F46}"/>
    <cellStyle name="Millares 6 5 2 4 3 5" xfId="49453" xr:uid="{7C80BAB9-7097-4A08-B06C-14B77A59008D}"/>
    <cellStyle name="Millares 6 5 2 4 3 6" xfId="56057" xr:uid="{DED8485C-C1A4-49C0-BFCA-7DA16F2D5CD6}"/>
    <cellStyle name="Millares 6 5 2 4 4" xfId="8085" xr:uid="{8F94F6B4-B307-4439-BC34-D314BD12E5E5}"/>
    <cellStyle name="Millares 6 5 2 4 4 2" xfId="29588" xr:uid="{DE345DA9-CB1F-4C3B-8195-FB15D3AD23E6}"/>
    <cellStyle name="Millares 6 5 2 4 5" xfId="9742" xr:uid="{D6E4AA55-F8E5-4227-BECE-076AF612299E}"/>
    <cellStyle name="Millares 6 5 2 4 5 2" xfId="31245" xr:uid="{141D6C28-181F-4EDD-9701-EAA12DA377C6}"/>
    <cellStyle name="Millares 6 5 2 4 6" xfId="16377" xr:uid="{BC248DEB-1B91-438F-AA11-C748477AED8E}"/>
    <cellStyle name="Millares 6 5 2 4 6 2" xfId="37880" xr:uid="{DF9826CA-2371-40DA-A978-7089C14ECBFE}"/>
    <cellStyle name="Millares 6 5 2 4 7" xfId="22982" xr:uid="{EB7D4A40-042A-405D-8F09-AE612A3BB70F}"/>
    <cellStyle name="Millares 6 5 2 4 8" xfId="44485" xr:uid="{40D1448B-2DCC-48B0-BA05-21F378E81677}"/>
    <cellStyle name="Millares 6 5 2 4 9" xfId="51089" xr:uid="{72E6E084-9C80-48E9-8AC7-FE118A302500}"/>
    <cellStyle name="Millares 6 5 2 5" xfId="2163" xr:uid="{21776AD0-4E2C-4D7F-9C4C-87652251E646}"/>
    <cellStyle name="Millares 6 5 2 5 2" xfId="10429" xr:uid="{8BF0D967-EB14-4864-A494-998524325EFB}"/>
    <cellStyle name="Millares 6 5 2 5 2 2" xfId="31932" xr:uid="{EC5C0382-CAC3-45C7-8DB7-5D27C2E16B21}"/>
    <cellStyle name="Millares 6 5 2 5 3" xfId="17064" xr:uid="{60E2AD43-88D5-45F9-AC1B-27FF53AD1A9C}"/>
    <cellStyle name="Millares 6 5 2 5 3 2" xfId="38567" xr:uid="{F279538C-76E6-42FB-B95C-9AEEB4A4A653}"/>
    <cellStyle name="Millares 6 5 2 5 4" xfId="23669" xr:uid="{CDB78D63-FE6D-4182-A5E1-26653C79D379}"/>
    <cellStyle name="Millares 6 5 2 5 5" xfId="45172" xr:uid="{B24BACBD-5565-46DF-8889-DAF5D904BCD0}"/>
    <cellStyle name="Millares 6 5 2 5 6" xfId="51776" xr:uid="{77C02E42-6FF1-49E0-BAEE-FE3D47EBFCB6}"/>
    <cellStyle name="Millares 6 5 2 6" xfId="2710" xr:uid="{59D66F43-E79A-47C9-BD5A-9E04E872F274}"/>
    <cellStyle name="Millares 6 5 2 6 2" xfId="10976" xr:uid="{58E4556C-0F85-4E71-81E5-F9BA8EAD4F50}"/>
    <cellStyle name="Millares 6 5 2 6 2 2" xfId="32479" xr:uid="{1F607DDD-5B84-446F-922D-C4B6867237E7}"/>
    <cellStyle name="Millares 6 5 2 6 3" xfId="17611" xr:uid="{895170A6-D85B-4F05-A44A-F56A17A442CB}"/>
    <cellStyle name="Millares 6 5 2 6 3 2" xfId="39114" xr:uid="{24C1DD62-5001-451B-9C0B-AE47684DCCC6}"/>
    <cellStyle name="Millares 6 5 2 6 4" xfId="24216" xr:uid="{0858DAC2-1AD2-41A8-B560-A1CE97837596}"/>
    <cellStyle name="Millares 6 5 2 6 5" xfId="45719" xr:uid="{E8894BBA-7BBA-44DE-9E94-6284BDED7666}"/>
    <cellStyle name="Millares 6 5 2 6 6" xfId="52323" xr:uid="{94AD2D97-6079-4BF1-8D33-475C593D5A29}"/>
    <cellStyle name="Millares 6 5 2 7" xfId="3359" xr:uid="{3F382D43-9CD3-4E0A-AF9E-563F6143AD15}"/>
    <cellStyle name="Millares 6 5 2 7 2" xfId="11625" xr:uid="{CBFF4AA7-9C91-4980-ADC7-31B8D8E3BB8B}"/>
    <cellStyle name="Millares 6 5 2 7 2 2" xfId="33128" xr:uid="{2A2B974B-C5FA-45DB-B90F-13EC5343FE0A}"/>
    <cellStyle name="Millares 6 5 2 7 3" xfId="18260" xr:uid="{03136D76-3E5A-462D-8446-5BB6F3CF4B7E}"/>
    <cellStyle name="Millares 6 5 2 7 3 2" xfId="39763" xr:uid="{4046CC96-FAD7-4A49-BE7E-C93E532E76A7}"/>
    <cellStyle name="Millares 6 5 2 7 4" xfId="24865" xr:uid="{68F0FD50-A9F0-421D-BEE0-D64942F035E7}"/>
    <cellStyle name="Millares 6 5 2 7 5" xfId="46368" xr:uid="{D60AACEA-A267-4F4D-A471-F2A8FAA70B23}"/>
    <cellStyle name="Millares 6 5 2 7 6" xfId="52972" xr:uid="{886D574C-45C5-4F62-B61D-1C73B009B2FE}"/>
    <cellStyle name="Millares 6 5 2 8" xfId="4854" xr:uid="{E70AA233-BAE7-48F9-B725-9C5ED88154B4}"/>
    <cellStyle name="Millares 6 5 2 8 2" xfId="13120" xr:uid="{CB246F51-9966-49A5-BF34-70CBCFBA31A2}"/>
    <cellStyle name="Millares 6 5 2 8 2 2" xfId="34623" xr:uid="{18E17496-9C23-4EA9-9722-49E2791A7731}"/>
    <cellStyle name="Millares 6 5 2 8 3" xfId="19755" xr:uid="{65100197-006E-47B9-AEAB-862D49A9F4A9}"/>
    <cellStyle name="Millares 6 5 2 8 3 2" xfId="41258" xr:uid="{D1944F14-85B9-4F02-98C6-AF152F242E05}"/>
    <cellStyle name="Millares 6 5 2 8 4" xfId="26360" xr:uid="{6A1AFB4C-3308-44BB-A584-84C8D6668013}"/>
    <cellStyle name="Millares 6 5 2 8 5" xfId="47863" xr:uid="{885AF453-FC17-45D6-8D84-99E63CD1A39E}"/>
    <cellStyle name="Millares 6 5 2 8 6" xfId="54467" xr:uid="{1BC280E6-A3CA-47B0-912C-C525B7342942}"/>
    <cellStyle name="Millares 6 5 2 9" xfId="5498" xr:uid="{7418FC64-5041-44A2-A34F-39015A590E36}"/>
    <cellStyle name="Millares 6 5 2 9 2" xfId="13764" xr:uid="{FE6CD6B0-9010-4D2E-9A3B-C7EB93B8356C}"/>
    <cellStyle name="Millares 6 5 2 9 2 2" xfId="35267" xr:uid="{20B1D942-9253-4B6A-AD33-D2E85E6EBC29}"/>
    <cellStyle name="Millares 6 5 2 9 3" xfId="20399" xr:uid="{B0FA0C7D-2C71-4F82-B96D-6EF833C03B15}"/>
    <cellStyle name="Millares 6 5 2 9 3 2" xfId="41902" xr:uid="{D1FABE79-E7E1-4D46-8BDF-1E6A91D9652F}"/>
    <cellStyle name="Millares 6 5 2 9 4" xfId="27004" xr:uid="{72B13053-2D29-4F53-8685-C8E4C078B026}"/>
    <cellStyle name="Millares 6 5 2 9 5" xfId="48507" xr:uid="{0864710D-A6C6-4314-A4AB-375C6DDD81D7}"/>
    <cellStyle name="Millares 6 5 2 9 6" xfId="55111" xr:uid="{7B99FDBF-6D88-4A31-8707-243C4DDF1175}"/>
    <cellStyle name="Millares 6 5 3" xfId="400" xr:uid="{5EEC059E-140F-4F2A-B140-A0F75AD071D4}"/>
    <cellStyle name="Millares 6 5 3 10" xfId="15303" xr:uid="{A3F09BCD-2987-4EEE-821B-57B77781245B}"/>
    <cellStyle name="Millares 6 5 3 10 2" xfId="36806" xr:uid="{49CE6833-DCD4-43BD-9A0A-C59B05ABACAA}"/>
    <cellStyle name="Millares 6 5 3 11" xfId="21908" xr:uid="{BC2B6970-82A8-4F40-9176-E815048BE42D}"/>
    <cellStyle name="Millares 6 5 3 12" xfId="43411" xr:uid="{BCBB4857-3036-441A-AF84-A6DD4C6295A3}"/>
    <cellStyle name="Millares 6 5 3 13" xfId="50015" xr:uid="{D615F19E-BECC-46DC-83D7-DEC6D9B65850}"/>
    <cellStyle name="Millares 6 5 3 2" xfId="1348" xr:uid="{671B17BF-66BD-49A1-8BE8-23276D29D0E9}"/>
    <cellStyle name="Millares 6 5 3 2 2" xfId="4177" xr:uid="{B754B1C4-3A16-474F-BCD1-064CBE72A220}"/>
    <cellStyle name="Millares 6 5 3 2 2 2" xfId="12443" xr:uid="{509F25D9-7D5D-4DCF-B58F-E044C7BDA974}"/>
    <cellStyle name="Millares 6 5 3 2 2 2 2" xfId="33946" xr:uid="{C4BEBD41-88BF-4632-8EEF-253276650B7C}"/>
    <cellStyle name="Millares 6 5 3 2 2 3" xfId="19078" xr:uid="{810308A7-1C7E-437E-BE49-5E281570428F}"/>
    <cellStyle name="Millares 6 5 3 2 2 3 2" xfId="40581" xr:uid="{BCDBEA29-7484-4F9F-8FA7-BDB54FD42F8A}"/>
    <cellStyle name="Millares 6 5 3 2 2 4" xfId="25683" xr:uid="{72441090-0BA6-4355-A8F7-0DAE4F93093F}"/>
    <cellStyle name="Millares 6 5 3 2 2 5" xfId="47186" xr:uid="{778581EF-E111-40BD-8A40-7C6FD611FCE4}"/>
    <cellStyle name="Millares 6 5 3 2 2 6" xfId="53790" xr:uid="{7B8D5462-F5F9-456A-9CF2-18A960C94333}"/>
    <cellStyle name="Millares 6 5 3 2 3" xfId="6316" xr:uid="{D271132D-FF28-417A-AA79-49A165834A74}"/>
    <cellStyle name="Millares 6 5 3 2 3 2" xfId="14582" xr:uid="{F568E608-DB78-4E2B-9555-3293CFF2F0AB}"/>
    <cellStyle name="Millares 6 5 3 2 3 2 2" xfId="36085" xr:uid="{DC504111-D545-45ED-846E-1D21D75DD3EF}"/>
    <cellStyle name="Millares 6 5 3 2 3 3" xfId="21217" xr:uid="{A41BC9D0-3048-4144-B2C0-FA8A35627365}"/>
    <cellStyle name="Millares 6 5 3 2 3 3 2" xfId="42720" xr:uid="{F166773C-0E40-4AEF-9FB2-A2FC968A51D4}"/>
    <cellStyle name="Millares 6 5 3 2 3 4" xfId="27822" xr:uid="{14A68A6E-C840-4371-8D17-1431DA14FC2A}"/>
    <cellStyle name="Millares 6 5 3 2 3 5" xfId="49325" xr:uid="{ADA2A2F5-405F-4A93-958D-1954295CA839}"/>
    <cellStyle name="Millares 6 5 3 2 3 6" xfId="55929" xr:uid="{AD9F0B68-A123-4042-9013-831053511F05}"/>
    <cellStyle name="Millares 6 5 3 2 4" xfId="7957" xr:uid="{AF19C125-A85A-4D11-A3AE-4B928AB10C8E}"/>
    <cellStyle name="Millares 6 5 3 2 4 2" xfId="29460" xr:uid="{2B7BE7D3-32EA-4D22-9031-40D204CB2EBE}"/>
    <cellStyle name="Millares 6 5 3 2 5" xfId="9614" xr:uid="{962AA928-1DF5-4D54-8B50-33F39CE26CE7}"/>
    <cellStyle name="Millares 6 5 3 2 5 2" xfId="31117" xr:uid="{EC68CEAA-3750-4115-956C-D5D335D985A3}"/>
    <cellStyle name="Millares 6 5 3 2 6" xfId="16249" xr:uid="{BCEDF22D-3B6F-47D4-88DE-FC1271DE471A}"/>
    <cellStyle name="Millares 6 5 3 2 6 2" xfId="37752" xr:uid="{D9B23EA4-E5F2-4A45-9B06-E057F20CBE74}"/>
    <cellStyle name="Millares 6 5 3 2 7" xfId="22854" xr:uid="{32C71F09-DE3C-451E-8CE6-4EA665983AAE}"/>
    <cellStyle name="Millares 6 5 3 2 8" xfId="44357" xr:uid="{B69E6E78-B9BF-4AFF-8B27-C6124C1F5673}"/>
    <cellStyle name="Millares 6 5 3 2 9" xfId="50961" xr:uid="{695294D2-8007-4D8D-BD9E-5D9BA802B76B}"/>
    <cellStyle name="Millares 6 5 3 3" xfId="2035" xr:uid="{2AC60750-0F9D-44CD-81AF-6B46FACA6704}"/>
    <cellStyle name="Millares 6 5 3 3 2" xfId="10301" xr:uid="{DC135347-CD3D-49C9-8E25-F25FB22A00A4}"/>
    <cellStyle name="Millares 6 5 3 3 2 2" xfId="31804" xr:uid="{2CDE0652-8C01-4AB5-A371-8BC762D78911}"/>
    <cellStyle name="Millares 6 5 3 3 3" xfId="16936" xr:uid="{17A1252A-7B31-446D-9F17-D20E42E447A6}"/>
    <cellStyle name="Millares 6 5 3 3 3 2" xfId="38439" xr:uid="{5D857CEF-301D-4251-8547-F3FD3BC15C11}"/>
    <cellStyle name="Millares 6 5 3 3 4" xfId="23541" xr:uid="{351EE161-89EE-4C9E-965D-22C745E574B8}"/>
    <cellStyle name="Millares 6 5 3 3 5" xfId="45044" xr:uid="{F3CDB381-77F8-4F57-A76F-A754D07DF3B0}"/>
    <cellStyle name="Millares 6 5 3 3 6" xfId="51648" xr:uid="{E6B0CCB0-3308-4EC6-84CC-FF0AB81DF9C6}"/>
    <cellStyle name="Millares 6 5 3 4" xfId="2834" xr:uid="{4E3B4EF9-E41B-4311-951C-7117E366579E}"/>
    <cellStyle name="Millares 6 5 3 4 2" xfId="11100" xr:uid="{1684EFB7-2561-4D85-8BBE-F7B52F6383CA}"/>
    <cellStyle name="Millares 6 5 3 4 2 2" xfId="32603" xr:uid="{06BE4E29-0483-4DD0-BE38-A971B3F4A5C4}"/>
    <cellStyle name="Millares 6 5 3 4 3" xfId="17735" xr:uid="{A0C06A4D-5578-405C-A95A-7D4A3422A03D}"/>
    <cellStyle name="Millares 6 5 3 4 3 2" xfId="39238" xr:uid="{D453ABA4-AEAA-431F-A475-96071E95A2C7}"/>
    <cellStyle name="Millares 6 5 3 4 4" xfId="24340" xr:uid="{C2656161-7AA1-4A50-BA3E-4AF9FB545F1F}"/>
    <cellStyle name="Millares 6 5 3 4 5" xfId="45843" xr:uid="{1156A99F-8EE6-4A53-A59D-FCF7896CAAC1}"/>
    <cellStyle name="Millares 6 5 3 4 6" xfId="52447" xr:uid="{16F86C84-62A1-4B93-8359-C019CB22A14B}"/>
    <cellStyle name="Millares 6 5 3 5" xfId="3231" xr:uid="{4B96AF48-E996-465A-BF1E-A8B06108CE8D}"/>
    <cellStyle name="Millares 6 5 3 5 2" xfId="11497" xr:uid="{29619206-FF20-4747-AA5C-8AEAE0304060}"/>
    <cellStyle name="Millares 6 5 3 5 2 2" xfId="33000" xr:uid="{D6CD3AF5-6476-4867-A351-8769EACAFF01}"/>
    <cellStyle name="Millares 6 5 3 5 3" xfId="18132" xr:uid="{7ABAB7B1-A5DB-4448-B7A0-A75A1A301B70}"/>
    <cellStyle name="Millares 6 5 3 5 3 2" xfId="39635" xr:uid="{AA799643-AD89-434B-8EBA-F04664C78177}"/>
    <cellStyle name="Millares 6 5 3 5 4" xfId="24737" xr:uid="{684E2D3B-A0B7-4A2E-85A0-500DD86C7D6B}"/>
    <cellStyle name="Millares 6 5 3 5 5" xfId="46240" xr:uid="{35CC6473-BE37-4F51-990D-E3B5A3FAE9CB}"/>
    <cellStyle name="Millares 6 5 3 5 6" xfId="52844" xr:uid="{84465BE5-A299-4ACC-97F3-8A4224F626B8}"/>
    <cellStyle name="Millares 6 5 3 6" xfId="4978" xr:uid="{E442F501-D325-4A82-B2BB-D562A0868C0C}"/>
    <cellStyle name="Millares 6 5 3 6 2" xfId="13244" xr:uid="{F3766A08-4DE8-4505-BE29-27C79C637987}"/>
    <cellStyle name="Millares 6 5 3 6 2 2" xfId="34747" xr:uid="{08BD953B-0E88-42B4-8808-42809F52D803}"/>
    <cellStyle name="Millares 6 5 3 6 3" xfId="19879" xr:uid="{B5E5C465-94F9-4FC1-B69A-1ADC6010FBEC}"/>
    <cellStyle name="Millares 6 5 3 6 3 2" xfId="41382" xr:uid="{4321DE2B-B273-4366-AE34-49E455814C74}"/>
    <cellStyle name="Millares 6 5 3 6 4" xfId="26484" xr:uid="{6EB8647F-785E-40F2-B21F-A830EF86A3D8}"/>
    <cellStyle name="Millares 6 5 3 6 5" xfId="47987" xr:uid="{DCAC5A7A-9CC2-4C0B-AD6D-2384D83BB05C}"/>
    <cellStyle name="Millares 6 5 3 6 6" xfId="54591" xr:uid="{0D02AC86-9B38-4F29-9D2F-536B21082A15}"/>
    <cellStyle name="Millares 6 5 3 7" xfId="5370" xr:uid="{4FE71DD5-DA5C-44E8-B67A-358AAD8B80B8}"/>
    <cellStyle name="Millares 6 5 3 7 2" xfId="13636" xr:uid="{293117A8-5DD3-472D-86CB-68CD363A4850}"/>
    <cellStyle name="Millares 6 5 3 7 2 2" xfId="35139" xr:uid="{EB361326-D8FA-43EF-A8CC-A17BD4BE089F}"/>
    <cellStyle name="Millares 6 5 3 7 3" xfId="20271" xr:uid="{708937AF-182A-4100-B0B9-4E3039CB0675}"/>
    <cellStyle name="Millares 6 5 3 7 3 2" xfId="41774" xr:uid="{0022CB34-F917-441B-9D46-614E7F984F47}"/>
    <cellStyle name="Millares 6 5 3 7 4" xfId="26876" xr:uid="{476A78CE-2125-460E-8FDB-0C2B94AC692F}"/>
    <cellStyle name="Millares 6 5 3 7 5" xfId="48379" xr:uid="{54C94C6A-8793-494C-99F0-A50B4AD54E7B}"/>
    <cellStyle name="Millares 6 5 3 7 6" xfId="54983" xr:uid="{05E790A4-47A3-4FBA-A8D8-F1C7B685FA98}"/>
    <cellStyle name="Millares 6 5 3 8" xfId="7011" xr:uid="{E22A6061-94D6-4898-B4FE-A415A33E86B0}"/>
    <cellStyle name="Millares 6 5 3 8 2" xfId="28514" xr:uid="{148C0055-F09B-4344-B513-7CD1736D8BB6}"/>
    <cellStyle name="Millares 6 5 3 9" xfId="8667" xr:uid="{7A4D838A-9BB4-4339-8ECE-324AF927ACF9}"/>
    <cellStyle name="Millares 6 5 3 9 2" xfId="30170" xr:uid="{E303B294-23E8-4268-806E-ECBCC8C8C4AF}"/>
    <cellStyle name="Millares 6 5 4" xfId="684" xr:uid="{A5C459AC-1A1B-4317-9BF5-8D37C774EF51}"/>
    <cellStyle name="Millares 6 5 4 10" xfId="43693" xr:uid="{F571522C-6533-4CEA-BE43-1AC06B103AD5}"/>
    <cellStyle name="Millares 6 5 4 11" xfId="50297" xr:uid="{A566B3D9-0925-4BFF-A2E9-A81F1BC8C91D}"/>
    <cellStyle name="Millares 6 5 4 2" xfId="1630" xr:uid="{ADE87A5B-CFD9-4921-844A-B11EC66481CC}"/>
    <cellStyle name="Millares 6 5 4 2 2" xfId="4459" xr:uid="{6D6CF89D-D648-44C5-AF0C-DE212C39B0CF}"/>
    <cellStyle name="Millares 6 5 4 2 2 2" xfId="12725" xr:uid="{5559FC10-57F0-4E15-9F76-E6652C5861C4}"/>
    <cellStyle name="Millares 6 5 4 2 2 2 2" xfId="34228" xr:uid="{4859A46E-E543-4FD7-B8B2-507F87B0EA01}"/>
    <cellStyle name="Millares 6 5 4 2 2 3" xfId="19360" xr:uid="{C9E4742A-0B96-4CFB-8BC3-3E6B6606BCDC}"/>
    <cellStyle name="Millares 6 5 4 2 2 3 2" xfId="40863" xr:uid="{85FA3377-D211-445F-935A-FB8D21785B24}"/>
    <cellStyle name="Millares 6 5 4 2 2 4" xfId="25965" xr:uid="{D120EC11-B88F-4973-9CDC-009742838F88}"/>
    <cellStyle name="Millares 6 5 4 2 2 5" xfId="47468" xr:uid="{5D508CA1-861A-47BB-8084-0E66CB29FC26}"/>
    <cellStyle name="Millares 6 5 4 2 2 6" xfId="54072" xr:uid="{81804417-514C-49AA-A8DE-771E7169F454}"/>
    <cellStyle name="Millares 6 5 4 2 3" xfId="6598" xr:uid="{486DB2FF-C5B9-4319-B0F7-BF2EB8D0C972}"/>
    <cellStyle name="Millares 6 5 4 2 3 2" xfId="14864" xr:uid="{ECA71E6C-9F11-4DD0-9AC1-3CC76E8B04F9}"/>
    <cellStyle name="Millares 6 5 4 2 3 2 2" xfId="36367" xr:uid="{97A94744-C681-489F-B0F0-B822A2C520FD}"/>
    <cellStyle name="Millares 6 5 4 2 3 3" xfId="21499" xr:uid="{3ED23F7F-0B63-4F14-A7D0-42242B2C6EA1}"/>
    <cellStyle name="Millares 6 5 4 2 3 3 2" xfId="43002" xr:uid="{7740B047-70E5-43FF-98FD-E61C9D46910A}"/>
    <cellStyle name="Millares 6 5 4 2 3 4" xfId="28104" xr:uid="{027CC2B1-811C-49D3-8898-26385DFFB918}"/>
    <cellStyle name="Millares 6 5 4 2 3 5" xfId="49607" xr:uid="{C6DE0177-A54D-479F-BB43-C530FF3016B4}"/>
    <cellStyle name="Millares 6 5 4 2 3 6" xfId="56211" xr:uid="{DB154EAE-959C-454A-A8FB-D33DC0AF62F8}"/>
    <cellStyle name="Millares 6 5 4 2 4" xfId="8239" xr:uid="{DBCF9F99-61B7-4016-82CB-C964106D2D24}"/>
    <cellStyle name="Millares 6 5 4 2 4 2" xfId="29742" xr:uid="{5A3282FF-CC44-4964-9E80-1EF7B28AAA5D}"/>
    <cellStyle name="Millares 6 5 4 2 5" xfId="9896" xr:uid="{86999B34-CF8F-4AEC-A5B9-43348B8A9826}"/>
    <cellStyle name="Millares 6 5 4 2 5 2" xfId="31399" xr:uid="{16A6A956-0F01-44D2-B851-89E5CE958DE2}"/>
    <cellStyle name="Millares 6 5 4 2 6" xfId="16531" xr:uid="{D632BD14-2DF5-4C92-A855-2BD83E1DC7DB}"/>
    <cellStyle name="Millares 6 5 4 2 6 2" xfId="38034" xr:uid="{BC5FEBB9-B48F-4AB5-9A88-FAE795A554BE}"/>
    <cellStyle name="Millares 6 5 4 2 7" xfId="23136" xr:uid="{7B68F0C8-0D99-4884-AA88-02E13748E927}"/>
    <cellStyle name="Millares 6 5 4 2 8" xfId="44639" xr:uid="{094956E2-20B3-49E0-8BBA-81458D16B6B4}"/>
    <cellStyle name="Millares 6 5 4 2 9" xfId="51243" xr:uid="{9286A08B-9724-4F26-BC01-3B8E1CD6EA49}"/>
    <cellStyle name="Millares 6 5 4 3" xfId="2317" xr:uid="{D43F03CF-B190-4EC1-9578-74662EAC267D}"/>
    <cellStyle name="Millares 6 5 4 3 2" xfId="10583" xr:uid="{E6056196-C266-4FD6-A758-50BA73816874}"/>
    <cellStyle name="Millares 6 5 4 3 2 2" xfId="32086" xr:uid="{34D7D89F-B254-4114-B12D-77F632C40BDF}"/>
    <cellStyle name="Millares 6 5 4 3 3" xfId="17218" xr:uid="{FCBD0C95-6DAE-40AF-A9F0-6217783E069C}"/>
    <cellStyle name="Millares 6 5 4 3 3 2" xfId="38721" xr:uid="{7754F652-2572-4BFD-A477-4EB61FF43BAE}"/>
    <cellStyle name="Millares 6 5 4 3 4" xfId="23823" xr:uid="{2F7E28DB-75D4-47A2-A277-1E48C282AE2D}"/>
    <cellStyle name="Millares 6 5 4 3 5" xfId="45326" xr:uid="{B006B30C-000B-4214-B0AA-FA8C7BCD2866}"/>
    <cellStyle name="Millares 6 5 4 3 6" xfId="51930" xr:uid="{F3B16A35-7431-4C14-A3A8-8B6340715A15}"/>
    <cellStyle name="Millares 6 5 4 4" xfId="3513" xr:uid="{03F24BAA-D322-4994-85BE-511290E09076}"/>
    <cellStyle name="Millares 6 5 4 4 2" xfId="11779" xr:uid="{ABF17D2E-8FC7-43EF-96FB-3BAC90C78D73}"/>
    <cellStyle name="Millares 6 5 4 4 2 2" xfId="33282" xr:uid="{4805561D-77D3-44AE-B56E-751DC9663194}"/>
    <cellStyle name="Millares 6 5 4 4 3" xfId="18414" xr:uid="{08F2C514-FC7D-46FF-905F-55DD685C94F8}"/>
    <cellStyle name="Millares 6 5 4 4 3 2" xfId="39917" xr:uid="{7E6D2787-28D3-46BE-81C5-B665F483410D}"/>
    <cellStyle name="Millares 6 5 4 4 4" xfId="25019" xr:uid="{7D9939EE-5D52-4414-A226-FB61197AF52A}"/>
    <cellStyle name="Millares 6 5 4 4 5" xfId="46522" xr:uid="{B7233BBB-7AA4-4130-AE5A-93D22904ADAC}"/>
    <cellStyle name="Millares 6 5 4 4 6" xfId="53126" xr:uid="{60F2CC32-478A-4851-B8B7-AC2CB2246A9C}"/>
    <cellStyle name="Millares 6 5 4 5" xfId="5652" xr:uid="{F47CF649-2716-48C6-B68A-24D24A2028CC}"/>
    <cellStyle name="Millares 6 5 4 5 2" xfId="13918" xr:uid="{2DEDE04E-E243-415A-A399-EC74E531609C}"/>
    <cellStyle name="Millares 6 5 4 5 2 2" xfId="35421" xr:uid="{CA6F3728-FC0A-4A08-9342-871DE38F8573}"/>
    <cellStyle name="Millares 6 5 4 5 3" xfId="20553" xr:uid="{BA033A21-D5EC-473D-9B5A-0EB5CD549EEF}"/>
    <cellStyle name="Millares 6 5 4 5 3 2" xfId="42056" xr:uid="{074D8240-55D1-41E2-AC3D-63682AFEFC40}"/>
    <cellStyle name="Millares 6 5 4 5 4" xfId="27158" xr:uid="{C6E55202-6BE5-4B9C-8A06-28BE0987C654}"/>
    <cellStyle name="Millares 6 5 4 5 5" xfId="48661" xr:uid="{9525A747-2508-486C-9153-C06E59923435}"/>
    <cellStyle name="Millares 6 5 4 5 6" xfId="55265" xr:uid="{0B940375-AE1B-41D7-87AB-C08FFE1B4CD2}"/>
    <cellStyle name="Millares 6 5 4 6" xfId="7293" xr:uid="{F491E458-8443-4366-ABBB-F3A13A6B5A62}"/>
    <cellStyle name="Millares 6 5 4 6 2" xfId="28796" xr:uid="{1354C8F0-2A99-4036-B553-A7CB0DF4E88C}"/>
    <cellStyle name="Millares 6 5 4 7" xfId="8950" xr:uid="{8F94DA50-36F8-4056-B42D-ED2A4FF330F5}"/>
    <cellStyle name="Millares 6 5 4 7 2" xfId="30453" xr:uid="{1B092382-4896-4DCD-B604-C27FCFDD746A}"/>
    <cellStyle name="Millares 6 5 4 8" xfId="15585" xr:uid="{9F0085A2-95D7-4D98-9196-DD0E404EC386}"/>
    <cellStyle name="Millares 6 5 4 8 2" xfId="37088" xr:uid="{0033CFD8-105B-4181-B855-8C0172A45861}"/>
    <cellStyle name="Millares 6 5 4 9" xfId="22190" xr:uid="{3053FB80-9C7A-4EE5-AD57-47AEBC76EC87}"/>
    <cellStyle name="Millares 6 5 5" xfId="952" xr:uid="{72982FD7-6061-4A32-B13F-B455A087CD54}"/>
    <cellStyle name="Millares 6 5 5 2" xfId="3781" xr:uid="{BFEDFB22-6AC7-406A-8849-1A3379490C01}"/>
    <cellStyle name="Millares 6 5 5 2 2" xfId="12047" xr:uid="{1379693B-083A-4360-A060-1B8EC244A8B9}"/>
    <cellStyle name="Millares 6 5 5 2 2 2" xfId="33550" xr:uid="{E8594815-5448-459F-A323-692B787DD3FA}"/>
    <cellStyle name="Millares 6 5 5 2 3" xfId="18682" xr:uid="{FAE26659-4680-4A9E-843A-8E8E2426320B}"/>
    <cellStyle name="Millares 6 5 5 2 3 2" xfId="40185" xr:uid="{A0ABF5F2-7D69-467B-97BD-FC2B5DF8F9DE}"/>
    <cellStyle name="Millares 6 5 5 2 4" xfId="25287" xr:uid="{888E84B5-3812-4616-8563-9F1B98CFBF08}"/>
    <cellStyle name="Millares 6 5 5 2 5" xfId="46790" xr:uid="{48B726BB-C2F5-4A9C-B897-EDAE3E0BEF95}"/>
    <cellStyle name="Millares 6 5 5 2 6" xfId="53394" xr:uid="{EDEB2D07-5623-4346-8293-206A588C2D19}"/>
    <cellStyle name="Millares 6 5 5 3" xfId="5920" xr:uid="{00F45DA4-7795-4025-A468-B6CB319EE9F4}"/>
    <cellStyle name="Millares 6 5 5 3 2" xfId="14186" xr:uid="{CC304E2B-14D4-4450-8DB9-D516381BB6C1}"/>
    <cellStyle name="Millares 6 5 5 3 2 2" xfId="35689" xr:uid="{56C7E06E-FA20-4E9F-8BE5-3C91C7581523}"/>
    <cellStyle name="Millares 6 5 5 3 3" xfId="20821" xr:uid="{8D5A1B29-103C-43F0-8FC1-2A15ACCA59AC}"/>
    <cellStyle name="Millares 6 5 5 3 3 2" xfId="42324" xr:uid="{52E39C8B-DBD4-4D71-B356-8456048F6B1A}"/>
    <cellStyle name="Millares 6 5 5 3 4" xfId="27426" xr:uid="{01D9B657-6F13-47AE-862B-2D83A9470704}"/>
    <cellStyle name="Millares 6 5 5 3 5" xfId="48929" xr:uid="{4389E66D-558A-47B7-BDEC-6AD14C816E55}"/>
    <cellStyle name="Millares 6 5 5 3 6" xfId="55533" xr:uid="{5B3B14FA-D389-45F2-83B9-57AEB2A49422}"/>
    <cellStyle name="Millares 6 5 5 4" xfId="7561" xr:uid="{B0A4AF70-5DCD-4D04-82B2-8F950AB360D0}"/>
    <cellStyle name="Millares 6 5 5 4 2" xfId="29064" xr:uid="{EA8B99BD-BC7A-4301-A1F7-25502620F13C}"/>
    <cellStyle name="Millares 6 5 5 5" xfId="9218" xr:uid="{B003D60F-F5EB-47AB-B911-07A4F6D68475}"/>
    <cellStyle name="Millares 6 5 5 5 2" xfId="30721" xr:uid="{1E6EEC21-5AB8-4B2D-A6A3-F47D9FEFF3EC}"/>
    <cellStyle name="Millares 6 5 5 6" xfId="15853" xr:uid="{1528D275-C4F2-4BC2-A95F-0981F9BD26E7}"/>
    <cellStyle name="Millares 6 5 5 6 2" xfId="37356" xr:uid="{65B47735-B09B-4B67-91E7-61FD62DF698E}"/>
    <cellStyle name="Millares 6 5 5 7" xfId="22458" xr:uid="{EC937731-2186-4C60-9267-13FED022CD15}"/>
    <cellStyle name="Millares 6 5 5 8" xfId="43961" xr:uid="{777DA6CE-3DB6-4D70-AA1D-459243139AE2}"/>
    <cellStyle name="Millares 6 5 5 9" xfId="50565" xr:uid="{BEAA437A-6459-4CFD-8EFD-BE547B478D93}"/>
    <cellStyle name="Millares 6 5 6" xfId="1213" xr:uid="{80D985DF-4222-4E18-982F-9FC597D06B6A}"/>
    <cellStyle name="Millares 6 5 6 2" xfId="4042" xr:uid="{BB4715E4-5E2C-419E-8130-13E17D9B6B98}"/>
    <cellStyle name="Millares 6 5 6 2 2" xfId="12308" xr:uid="{DF9399D7-5529-410A-8785-607A14D6AA72}"/>
    <cellStyle name="Millares 6 5 6 2 2 2" xfId="33811" xr:uid="{2770D7AA-C179-48FC-A1F3-4DC10243C18C}"/>
    <cellStyle name="Millares 6 5 6 2 3" xfId="18943" xr:uid="{B9FFB376-1C0B-412E-8F28-57C47DBBB146}"/>
    <cellStyle name="Millares 6 5 6 2 3 2" xfId="40446" xr:uid="{D2FC37FD-7EC6-435E-9CAD-8185B1E16C2C}"/>
    <cellStyle name="Millares 6 5 6 2 4" xfId="25548" xr:uid="{70757F61-C27A-477F-B319-FDC485B52B64}"/>
    <cellStyle name="Millares 6 5 6 2 5" xfId="47051" xr:uid="{6DC3E8DC-E5E1-4303-B682-564F19585826}"/>
    <cellStyle name="Millares 6 5 6 2 6" xfId="53655" xr:uid="{1915784A-9C81-4E88-8F45-315FC956BCF9}"/>
    <cellStyle name="Millares 6 5 6 3" xfId="6181" xr:uid="{079EC3E6-0579-4F0B-9E0F-E9A87E64DF73}"/>
    <cellStyle name="Millares 6 5 6 3 2" xfId="14447" xr:uid="{F8D00E63-05DB-484F-ADAD-25EA822D93EF}"/>
    <cellStyle name="Millares 6 5 6 3 2 2" xfId="35950" xr:uid="{38FEDB38-3D61-48CE-8543-8DD68F58DED7}"/>
    <cellStyle name="Millares 6 5 6 3 3" xfId="21082" xr:uid="{077B9752-1AE5-436E-9FB0-28365F571233}"/>
    <cellStyle name="Millares 6 5 6 3 3 2" xfId="42585" xr:uid="{600EF839-7F05-42D3-8FC9-580E5F76B122}"/>
    <cellStyle name="Millares 6 5 6 3 4" xfId="27687" xr:uid="{5BBDE9FC-FDB5-4E03-B79F-1D7B2C7AECF6}"/>
    <cellStyle name="Millares 6 5 6 3 5" xfId="49190" xr:uid="{4E1B776F-DE5C-42DA-BFE0-65F442E764C2}"/>
    <cellStyle name="Millares 6 5 6 3 6" xfId="55794" xr:uid="{AACE19E7-4BAB-432D-8913-080704CD9770}"/>
    <cellStyle name="Millares 6 5 6 4" xfId="7822" xr:uid="{806C7E1A-1CCD-4ACE-BFC5-66F4D3E87BE2}"/>
    <cellStyle name="Millares 6 5 6 4 2" xfId="29325" xr:uid="{AC31AFD3-6797-48EA-98AE-3EC814B3B8C2}"/>
    <cellStyle name="Millares 6 5 6 5" xfId="9479" xr:uid="{69C5121F-8559-4D02-9AEB-424C28309311}"/>
    <cellStyle name="Millares 6 5 6 5 2" xfId="30982" xr:uid="{31AA2A88-5A78-4211-A39E-BABB15F8361C}"/>
    <cellStyle name="Millares 6 5 6 6" xfId="16114" xr:uid="{4A3ACCE6-6328-4AE3-803C-A4FC2E338D24}"/>
    <cellStyle name="Millares 6 5 6 6 2" xfId="37617" xr:uid="{D3F0919D-1774-4B98-B543-ECD890270527}"/>
    <cellStyle name="Millares 6 5 6 7" xfId="22719" xr:uid="{9FA2F458-5F1C-4D68-BE8C-C31083057D99}"/>
    <cellStyle name="Millares 6 5 6 8" xfId="44222" xr:uid="{A5A4AFE5-EA60-4890-9E78-B1BE9B98369A}"/>
    <cellStyle name="Millares 6 5 6 9" xfId="50826" xr:uid="{9AE3094F-5E05-4B1A-AEC9-D1453897DBDD}"/>
    <cellStyle name="Millares 6 5 7" xfId="1901" xr:uid="{DA0BF6E6-E654-4AB2-ADB7-B7FDB877CDC5}"/>
    <cellStyle name="Millares 6 5 7 2" xfId="10167" xr:uid="{FF312956-FCA8-45E0-9884-9EBC0505B0E4}"/>
    <cellStyle name="Millares 6 5 7 2 2" xfId="31670" xr:uid="{F7A20DD9-00DF-4BA6-9CF0-E9B707ADA9F3}"/>
    <cellStyle name="Millares 6 5 7 3" xfId="16802" xr:uid="{BEB940EF-4272-4D64-886D-7E0CB55B423F}"/>
    <cellStyle name="Millares 6 5 7 3 2" xfId="38305" xr:uid="{C6DD0A2F-26B1-4A7A-A8B4-F73F4EF795C3}"/>
    <cellStyle name="Millares 6 5 7 4" xfId="23407" xr:uid="{46F356AC-846C-4B7F-9169-C995C79BD549}"/>
    <cellStyle name="Millares 6 5 7 5" xfId="44910" xr:uid="{1B705C9C-459B-4C03-A362-4E48A8874940}"/>
    <cellStyle name="Millares 6 5 7 6" xfId="51514" xr:uid="{3751D337-77A2-4D32-A492-2636BC04DA11}"/>
    <cellStyle name="Millares 6 5 8" xfId="2586" xr:uid="{A19EF044-BD6C-4563-841D-B062CAFDEACB}"/>
    <cellStyle name="Millares 6 5 8 2" xfId="10852" xr:uid="{FFF47F26-ABF4-42DD-956F-5BEB51BFC5BC}"/>
    <cellStyle name="Millares 6 5 8 2 2" xfId="32355" xr:uid="{2D1D60F3-6233-4752-9970-D4DAC250A7D0}"/>
    <cellStyle name="Millares 6 5 8 3" xfId="17487" xr:uid="{089B72EE-BCF1-4490-9013-FC3BFD2EBCCA}"/>
    <cellStyle name="Millares 6 5 8 3 2" xfId="38990" xr:uid="{C5335BBC-4630-43A1-924A-0B7324F8A724}"/>
    <cellStyle name="Millares 6 5 8 4" xfId="24092" xr:uid="{CC58C3FC-7631-4D1D-AE22-F00B983E720F}"/>
    <cellStyle name="Millares 6 5 8 5" xfId="45595" xr:uid="{E588D219-989A-4BEE-A7C6-785D81904F8F}"/>
    <cellStyle name="Millares 6 5 8 6" xfId="52199" xr:uid="{67569ECD-CB1C-4B9F-A8C3-0C34AFC40C9F}"/>
    <cellStyle name="Millares 6 5 9" xfId="3097" xr:uid="{5A440611-BD9B-4220-A41D-51565D5E1C5C}"/>
    <cellStyle name="Millares 6 5 9 2" xfId="11363" xr:uid="{9C2D5194-9BF1-45ED-B444-CD6507E7FABE}"/>
    <cellStyle name="Millares 6 5 9 2 2" xfId="32866" xr:uid="{665A94EB-3FB9-444C-AE75-E6BFEBA273B9}"/>
    <cellStyle name="Millares 6 5 9 3" xfId="17998" xr:uid="{D3A411AD-ED54-42B9-84BD-6B78350C08E0}"/>
    <cellStyle name="Millares 6 5 9 3 2" xfId="39501" xr:uid="{B7B90BBC-9DC1-45E9-97DE-2B0F2D73ABF8}"/>
    <cellStyle name="Millares 6 5 9 4" xfId="24603" xr:uid="{F3D6C66C-CA01-47D4-919D-F658794D4D3B}"/>
    <cellStyle name="Millares 6 5 9 5" xfId="46106" xr:uid="{6E106ECB-0F7D-4F11-9D34-AE6ABF1ACE02}"/>
    <cellStyle name="Millares 6 5 9 6" xfId="52710" xr:uid="{8443C3DC-B7E9-482B-BBE4-359BD9B03321}"/>
    <cellStyle name="Millares 6 6" xfId="224" xr:uid="{6403DA89-F4B0-41F7-9FE5-B71E5F8F1798}"/>
    <cellStyle name="Millares 6 6 10" xfId="4743" xr:uid="{3D9C428A-6B30-46D0-BC0B-42835F50CA3D}"/>
    <cellStyle name="Millares 6 6 10 2" xfId="13009" xr:uid="{7E354024-52CC-4A5F-B801-8873017C49DD}"/>
    <cellStyle name="Millares 6 6 10 2 2" xfId="34512" xr:uid="{CE006052-4576-4239-9AD9-7FAB6E5831A3}"/>
    <cellStyle name="Millares 6 6 10 3" xfId="19644" xr:uid="{39BFF579-95F6-43F4-B8B8-C002070E67E2}"/>
    <cellStyle name="Millares 6 6 10 3 2" xfId="41147" xr:uid="{13699D64-FFDD-46A2-8CFD-91A75587933C}"/>
    <cellStyle name="Millares 6 6 10 4" xfId="26249" xr:uid="{CEC7DEA7-E0BB-4786-A6EA-8B3984E34ACA}"/>
    <cellStyle name="Millares 6 6 10 5" xfId="47752" xr:uid="{1664587F-552A-4F45-B635-FC8666D9FA31}"/>
    <cellStyle name="Millares 6 6 10 6" xfId="54356" xr:uid="{10B2C457-3111-4AE3-B2AD-B1AD7FB6C381}"/>
    <cellStyle name="Millares 6 6 11" xfId="5246" xr:uid="{28DD7C2F-7D40-47B9-97DB-971F733D208D}"/>
    <cellStyle name="Millares 6 6 11 2" xfId="13512" xr:uid="{26771CE0-4FA2-4063-8DD0-5569E33A4C6F}"/>
    <cellStyle name="Millares 6 6 11 2 2" xfId="35015" xr:uid="{E29A74DE-C8BD-44BC-84D4-8FFAA89F68FE}"/>
    <cellStyle name="Millares 6 6 11 3" xfId="20147" xr:uid="{FF319497-FB86-4171-BFAD-68C072D5EE83}"/>
    <cellStyle name="Millares 6 6 11 3 2" xfId="41650" xr:uid="{2F646BF1-C5F9-4723-89F9-C2EFB4934515}"/>
    <cellStyle name="Millares 6 6 11 4" xfId="26752" xr:uid="{479259C8-AAD1-4502-B24F-A4B432726F8D}"/>
    <cellStyle name="Millares 6 6 11 5" xfId="48255" xr:uid="{7C0FD4C7-7090-40DE-9923-8541A471DCE1}"/>
    <cellStyle name="Millares 6 6 11 6" xfId="54859" xr:uid="{01D8939C-C7BE-4441-BB28-A6F34FFFF066}"/>
    <cellStyle name="Millares 6 6 12" xfId="6887" xr:uid="{470E8A27-95BF-4F07-ABC8-AFD9E90E3F66}"/>
    <cellStyle name="Millares 6 6 12 2" xfId="28390" xr:uid="{D2FAEA28-0460-46A9-BC00-49CA3599C7EA}"/>
    <cellStyle name="Millares 6 6 13" xfId="8541" xr:uid="{5EC4BD4E-28D4-4507-A308-A25290F989AB}"/>
    <cellStyle name="Millares 6 6 13 2" xfId="30044" xr:uid="{D6B74713-6F1D-4136-949B-42131245DFCE}"/>
    <cellStyle name="Millares 6 6 14" xfId="15180" xr:uid="{1155CEEC-DC04-4FD9-9102-75B984DF8D75}"/>
    <cellStyle name="Millares 6 6 14 2" xfId="36683" xr:uid="{6635C15F-AC41-4532-BD11-DF4B755CF1A2}"/>
    <cellStyle name="Millares 6 6 15" xfId="21785" xr:uid="{7D1D1E98-ED5D-4A00-80A1-58B040A6DF99}"/>
    <cellStyle name="Millares 6 6 16" xfId="43288" xr:uid="{0E88BC94-03C7-4407-83CC-1E833DE354B7}"/>
    <cellStyle name="Millares 6 6 17" xfId="49892" xr:uid="{D30A0C30-918E-43AB-B4C4-4A41DDFA8820}"/>
    <cellStyle name="Millares 6 6 2" xfId="539" xr:uid="{8ED5683F-ECA9-4BD9-8E6C-72EF8AE43DD7}"/>
    <cellStyle name="Millares 6 6 2 10" xfId="7150" xr:uid="{D9ABC9D0-29C7-4C50-810A-AAAA245940E4}"/>
    <cellStyle name="Millares 6 6 2 10 2" xfId="28653" xr:uid="{EA9D8111-B4BD-4C03-A99F-464E2EC8E899}"/>
    <cellStyle name="Millares 6 6 2 11" xfId="8806" xr:uid="{53105BFC-562B-4418-9F8A-10FE066F514C}"/>
    <cellStyle name="Millares 6 6 2 11 2" xfId="30309" xr:uid="{1116E5C9-43DA-4C19-8388-DEF0313C01A6}"/>
    <cellStyle name="Millares 6 6 2 12" xfId="15442" xr:uid="{DF69120A-AA6F-46AB-B95D-EF161C752C6D}"/>
    <cellStyle name="Millares 6 6 2 12 2" xfId="36945" xr:uid="{8E61A7A9-0D82-4C73-A81C-1518370AF698}"/>
    <cellStyle name="Millares 6 6 2 13" xfId="22047" xr:uid="{6AEB8046-A2A3-435D-8574-98FA69496F08}"/>
    <cellStyle name="Millares 6 6 2 14" xfId="43550" xr:uid="{0C84F472-740C-40D5-AAA1-F56D95291445}"/>
    <cellStyle name="Millares 6 6 2 15" xfId="50154" xr:uid="{3D74CEE8-9AB6-491A-B92D-A895A580409F}"/>
    <cellStyle name="Millares 6 6 2 2" xfId="821" xr:uid="{71CFE1F4-7638-4A91-9E66-802A6E112AFC}"/>
    <cellStyle name="Millares 6 6 2 2 10" xfId="15722" xr:uid="{82A2BEB0-DB6E-4E9C-A8A5-C5D74A4C02AB}"/>
    <cellStyle name="Millares 6 6 2 2 10 2" xfId="37225" xr:uid="{E546FD9E-5D29-48D6-BE90-B8C19BED6454}"/>
    <cellStyle name="Millares 6 6 2 2 11" xfId="22327" xr:uid="{F5A05665-41D6-4C96-B675-24EB01518CDB}"/>
    <cellStyle name="Millares 6 6 2 2 12" xfId="43830" xr:uid="{013439C0-B859-4FA1-ACE2-C44A673162A8}"/>
    <cellStyle name="Millares 6 6 2 2 13" xfId="50434" xr:uid="{DB6E095F-1EB4-45C8-B858-C2005914940D}"/>
    <cellStyle name="Millares 6 6 2 2 2" xfId="1767" xr:uid="{DF6DB40C-EC10-474F-AE20-03CA4EE85D3C}"/>
    <cellStyle name="Millares 6 6 2 2 2 2" xfId="4596" xr:uid="{4B39509C-BFCD-4E23-834A-81475CD5DA5C}"/>
    <cellStyle name="Millares 6 6 2 2 2 2 2" xfId="12862" xr:uid="{B3BDBC66-C210-475C-9FB4-72D5273C0DBC}"/>
    <cellStyle name="Millares 6 6 2 2 2 2 2 2" xfId="34365" xr:uid="{0EEBE5C5-5516-41D7-9797-8A8F5E60E739}"/>
    <cellStyle name="Millares 6 6 2 2 2 2 3" xfId="19497" xr:uid="{FAE9774A-2477-4B61-A755-5888C1EB3A8C}"/>
    <cellStyle name="Millares 6 6 2 2 2 2 3 2" xfId="41000" xr:uid="{75E05727-FEE7-4772-9139-D3D83DE9AAA8}"/>
    <cellStyle name="Millares 6 6 2 2 2 2 4" xfId="26102" xr:uid="{053E646C-821E-4B6C-B540-43A9A5FE13D8}"/>
    <cellStyle name="Millares 6 6 2 2 2 2 5" xfId="47605" xr:uid="{155548ED-50EC-4A54-AE5C-806231B4CE51}"/>
    <cellStyle name="Millares 6 6 2 2 2 2 6" xfId="54209" xr:uid="{82A92015-E409-4566-B2A2-8F7365759864}"/>
    <cellStyle name="Millares 6 6 2 2 2 3" xfId="6735" xr:uid="{E9654F5A-6E3B-4C16-82D7-9BE78D719427}"/>
    <cellStyle name="Millares 6 6 2 2 2 3 2" xfId="15001" xr:uid="{11568405-1971-418A-B04B-C24B9621FF33}"/>
    <cellStyle name="Millares 6 6 2 2 2 3 2 2" xfId="36504" xr:uid="{9EC1B224-6E48-441C-97D6-9E47C6F25A9B}"/>
    <cellStyle name="Millares 6 6 2 2 2 3 3" xfId="21636" xr:uid="{4BF9E1EA-475B-4EDF-8AAE-B345CDCA7C0E}"/>
    <cellStyle name="Millares 6 6 2 2 2 3 3 2" xfId="43139" xr:uid="{6933673F-63A4-4B06-9360-2AD74A8BE9E0}"/>
    <cellStyle name="Millares 6 6 2 2 2 3 4" xfId="28241" xr:uid="{1B88E693-0BDA-427E-A531-A44007058E5D}"/>
    <cellStyle name="Millares 6 6 2 2 2 3 5" xfId="49744" xr:uid="{CFEC19B4-549E-41AA-9EF4-A75551C5CD96}"/>
    <cellStyle name="Millares 6 6 2 2 2 3 6" xfId="56348" xr:uid="{B5D9B911-A1DA-4BEF-B95E-B21B425BE2E1}"/>
    <cellStyle name="Millares 6 6 2 2 2 4" xfId="8376" xr:uid="{349DEC6F-FDCD-4906-AA77-B9E22801DAC0}"/>
    <cellStyle name="Millares 6 6 2 2 2 4 2" xfId="29879" xr:uid="{947D1A64-CAF9-46EC-AE08-2E540A07F85B}"/>
    <cellStyle name="Millares 6 6 2 2 2 5" xfId="10033" xr:uid="{12D6FED0-F41D-4F8B-B528-FE8643B31CD5}"/>
    <cellStyle name="Millares 6 6 2 2 2 5 2" xfId="31536" xr:uid="{53E5BE93-B59E-430D-BCCE-82CA5D845E14}"/>
    <cellStyle name="Millares 6 6 2 2 2 6" xfId="16668" xr:uid="{E6C8E744-B788-4476-B94C-D2DCBA87CFE3}"/>
    <cellStyle name="Millares 6 6 2 2 2 6 2" xfId="38171" xr:uid="{EE904270-CA83-4986-97A2-3C1B548A9509}"/>
    <cellStyle name="Millares 6 6 2 2 2 7" xfId="23273" xr:uid="{59905976-7FE2-456F-A25E-E0198F1E693F}"/>
    <cellStyle name="Millares 6 6 2 2 2 8" xfId="44776" xr:uid="{D540059F-853E-4088-9DEB-AB2D2557BCFF}"/>
    <cellStyle name="Millares 6 6 2 2 2 9" xfId="51380" xr:uid="{AA1EAB3F-38D4-4434-AC47-86945020CE33}"/>
    <cellStyle name="Millares 6 6 2 2 3" xfId="2454" xr:uid="{35C37636-09FE-4F1E-97AF-282599BFD394}"/>
    <cellStyle name="Millares 6 6 2 2 3 2" xfId="10720" xr:uid="{95A8C92F-733A-44AF-8099-BC663A155D41}"/>
    <cellStyle name="Millares 6 6 2 2 3 2 2" xfId="32223" xr:uid="{742727AC-9987-4610-AEBF-1FB51A5B65AB}"/>
    <cellStyle name="Millares 6 6 2 2 3 3" xfId="17355" xr:uid="{CEB62D52-1D4B-461F-99A7-3F9856CD4680}"/>
    <cellStyle name="Millares 6 6 2 2 3 3 2" xfId="38858" xr:uid="{9D00E14D-A343-4695-9C9B-92E1B219B349}"/>
    <cellStyle name="Millares 6 6 2 2 3 4" xfId="23960" xr:uid="{B568B57C-B7B4-4179-AB55-EAE0956D8DA4}"/>
    <cellStyle name="Millares 6 6 2 2 3 5" xfId="45463" xr:uid="{6298FA87-6AC7-489B-813F-5DCA4B9F7127}"/>
    <cellStyle name="Millares 6 6 2 2 3 6" xfId="52067" xr:uid="{C5802B07-4610-493A-8C9A-3F1358719210}"/>
    <cellStyle name="Millares 6 6 2 2 4" xfId="2971" xr:uid="{5ABF68AB-921B-49FE-983E-3613FB10016B}"/>
    <cellStyle name="Millares 6 6 2 2 4 2" xfId="11237" xr:uid="{4AAFBE6A-2A5E-4695-AED4-BAE9F69177A2}"/>
    <cellStyle name="Millares 6 6 2 2 4 2 2" xfId="32740" xr:uid="{7BAFB9CC-CEF4-4DB6-A090-F8E659FF8471}"/>
    <cellStyle name="Millares 6 6 2 2 4 3" xfId="17872" xr:uid="{A7F417A1-7996-4D59-8E41-4CBE721B0919}"/>
    <cellStyle name="Millares 6 6 2 2 4 3 2" xfId="39375" xr:uid="{40A01C67-3E65-4160-AB9C-73C8865FC772}"/>
    <cellStyle name="Millares 6 6 2 2 4 4" xfId="24477" xr:uid="{A7A4C842-A82D-46C4-9EB7-E31E7F6B29A2}"/>
    <cellStyle name="Millares 6 6 2 2 4 5" xfId="45980" xr:uid="{AF4CF80C-09B9-49A5-811D-76021D6FA96F}"/>
    <cellStyle name="Millares 6 6 2 2 4 6" xfId="52584" xr:uid="{C659B4C5-ADFA-4118-B76C-5D0EF9A043B6}"/>
    <cellStyle name="Millares 6 6 2 2 5" xfId="3650" xr:uid="{C9C74ACF-4234-4190-A2E6-352E1B769BA2}"/>
    <cellStyle name="Millares 6 6 2 2 5 2" xfId="11916" xr:uid="{A0B4B618-9956-45C5-A3BC-17350CBB6174}"/>
    <cellStyle name="Millares 6 6 2 2 5 2 2" xfId="33419" xr:uid="{A6956F0D-E588-4757-B362-0053B7BA68A7}"/>
    <cellStyle name="Millares 6 6 2 2 5 3" xfId="18551" xr:uid="{FB8E52E0-FB56-4447-B830-4213272DC5D7}"/>
    <cellStyle name="Millares 6 6 2 2 5 3 2" xfId="40054" xr:uid="{658186B5-A298-4900-8F0F-BFCE8C2B9B17}"/>
    <cellStyle name="Millares 6 6 2 2 5 4" xfId="25156" xr:uid="{7AF6A28B-FC56-4367-AC6E-02DAD468F13D}"/>
    <cellStyle name="Millares 6 6 2 2 5 5" xfId="46659" xr:uid="{77B1EB7B-DE49-46BA-9C84-326494C0B56E}"/>
    <cellStyle name="Millares 6 6 2 2 5 6" xfId="53263" xr:uid="{50175974-9E57-4E6E-9A36-D93C9906BF14}"/>
    <cellStyle name="Millares 6 6 2 2 6" xfId="5115" xr:uid="{743C43A9-B4A7-4211-B2CD-3870DB36C6A1}"/>
    <cellStyle name="Millares 6 6 2 2 6 2" xfId="13381" xr:uid="{BD46D0DF-173B-4697-BEAC-E6E77F63CF58}"/>
    <cellStyle name="Millares 6 6 2 2 6 2 2" xfId="34884" xr:uid="{B1995C90-4201-47C7-B527-AD1A422E6CB4}"/>
    <cellStyle name="Millares 6 6 2 2 6 3" xfId="20016" xr:uid="{9511E84C-55AC-412D-9685-4F70A2FA87EB}"/>
    <cellStyle name="Millares 6 6 2 2 6 3 2" xfId="41519" xr:uid="{9E32A374-C6BE-4EBC-BC24-3808CD605FAD}"/>
    <cellStyle name="Millares 6 6 2 2 6 4" xfId="26621" xr:uid="{D0EE83F7-D6DC-485F-9288-3FE467DA3DCC}"/>
    <cellStyle name="Millares 6 6 2 2 6 5" xfId="48124" xr:uid="{C07B43AD-1F0D-40CB-84D0-336AEA8B5EAA}"/>
    <cellStyle name="Millares 6 6 2 2 6 6" xfId="54728" xr:uid="{960F42B4-E728-4399-973A-460E18C5C6DF}"/>
    <cellStyle name="Millares 6 6 2 2 7" xfId="5789" xr:uid="{2C54F285-6FBE-4B17-87CA-B4D2C5E4DB70}"/>
    <cellStyle name="Millares 6 6 2 2 7 2" xfId="14055" xr:uid="{071FCE89-2ED7-4E53-B15E-22FE6FFD29FE}"/>
    <cellStyle name="Millares 6 6 2 2 7 2 2" xfId="35558" xr:uid="{9EA7545A-F15A-42AC-AE61-23F569C9577D}"/>
    <cellStyle name="Millares 6 6 2 2 7 3" xfId="20690" xr:uid="{D949079D-2486-4512-8648-F421F03937E8}"/>
    <cellStyle name="Millares 6 6 2 2 7 3 2" xfId="42193" xr:uid="{04774094-93E4-4CFC-AADE-BE9CC33412C8}"/>
    <cellStyle name="Millares 6 6 2 2 7 4" xfId="27295" xr:uid="{EC9CC6EC-ED9B-4290-B9EA-7BB9F915158A}"/>
    <cellStyle name="Millares 6 6 2 2 7 5" xfId="48798" xr:uid="{3C5245EC-AEE0-45DF-BBFE-4946098C34EE}"/>
    <cellStyle name="Millares 6 6 2 2 7 6" xfId="55402" xr:uid="{A387AD6A-07D5-479A-BE62-552B79F2CD30}"/>
    <cellStyle name="Millares 6 6 2 2 8" xfId="7430" xr:uid="{CD2EF812-73B4-4810-B776-E940D617AF3F}"/>
    <cellStyle name="Millares 6 6 2 2 8 2" xfId="28933" xr:uid="{79FD3868-117C-408F-9253-E7C0CB11CAF7}"/>
    <cellStyle name="Millares 6 6 2 2 9" xfId="9087" xr:uid="{0C3ED516-479D-4A26-A250-6B213061457C}"/>
    <cellStyle name="Millares 6 6 2 2 9 2" xfId="30590" xr:uid="{AFB3769C-46B1-4E62-B828-1569AC9557E8}"/>
    <cellStyle name="Millares 6 6 2 3" xfId="1091" xr:uid="{A6A5EB2B-066D-460B-84BB-8607342B3460}"/>
    <cellStyle name="Millares 6 6 2 3 2" xfId="3920" xr:uid="{349D8CEC-E3A3-4D0D-8317-1B52232B85C8}"/>
    <cellStyle name="Millares 6 6 2 3 2 2" xfId="12186" xr:uid="{B88AF7A4-378A-4978-8398-60EDE05765FA}"/>
    <cellStyle name="Millares 6 6 2 3 2 2 2" xfId="33689" xr:uid="{1607936D-4DD3-463B-BA08-63AF8FBB7A14}"/>
    <cellStyle name="Millares 6 6 2 3 2 3" xfId="18821" xr:uid="{C4139DD5-4F04-4919-884C-646C2B15D74D}"/>
    <cellStyle name="Millares 6 6 2 3 2 3 2" xfId="40324" xr:uid="{1C701EEC-AA80-43EF-B75A-6B6A10244771}"/>
    <cellStyle name="Millares 6 6 2 3 2 4" xfId="25426" xr:uid="{DDD28B89-41FE-4AD6-916B-910D56A63D5C}"/>
    <cellStyle name="Millares 6 6 2 3 2 5" xfId="46929" xr:uid="{4944391B-FFF1-49AC-BCE6-A45CBC207D23}"/>
    <cellStyle name="Millares 6 6 2 3 2 6" xfId="53533" xr:uid="{93730BB2-A608-40BB-9031-02F2BA37AC74}"/>
    <cellStyle name="Millares 6 6 2 3 3" xfId="6059" xr:uid="{29262B7E-FB16-43DC-9112-E4EBF59D4D0C}"/>
    <cellStyle name="Millares 6 6 2 3 3 2" xfId="14325" xr:uid="{A35D5691-7199-4E52-9CE7-C982709B4D27}"/>
    <cellStyle name="Millares 6 6 2 3 3 2 2" xfId="35828" xr:uid="{FC9D63AC-0F16-4190-BD45-4A372FC43BC4}"/>
    <cellStyle name="Millares 6 6 2 3 3 3" xfId="20960" xr:uid="{D15A24BB-F481-4652-A8A4-C2607AE2EACF}"/>
    <cellStyle name="Millares 6 6 2 3 3 3 2" xfId="42463" xr:uid="{0EDF4CF0-F54A-40E9-9672-848B73897339}"/>
    <cellStyle name="Millares 6 6 2 3 3 4" xfId="27565" xr:uid="{F420BF0D-245F-4618-B392-B76E01488E66}"/>
    <cellStyle name="Millares 6 6 2 3 3 5" xfId="49068" xr:uid="{F2C049C6-460E-43DA-87A4-DF7ED084E0D7}"/>
    <cellStyle name="Millares 6 6 2 3 3 6" xfId="55672" xr:uid="{04097A0C-76BC-47CB-A581-BD09F484795E}"/>
    <cellStyle name="Millares 6 6 2 3 4" xfId="7700" xr:uid="{CA2DD027-AC33-43E2-B28C-666793B8043C}"/>
    <cellStyle name="Millares 6 6 2 3 4 2" xfId="29203" xr:uid="{6B4DBFE0-9B45-41D4-8827-138283147AA0}"/>
    <cellStyle name="Millares 6 6 2 3 5" xfId="9357" xr:uid="{67D29FCD-15AF-4A2E-9541-D50E6596EF8E}"/>
    <cellStyle name="Millares 6 6 2 3 5 2" xfId="30860" xr:uid="{CA4825F6-62B9-4114-9F61-10859D369F4F}"/>
    <cellStyle name="Millares 6 6 2 3 6" xfId="15992" xr:uid="{A731A979-2408-40B4-950D-E6381EE54DAA}"/>
    <cellStyle name="Millares 6 6 2 3 6 2" xfId="37495" xr:uid="{8A158121-1EBA-4D42-9B3F-E76315395BB7}"/>
    <cellStyle name="Millares 6 6 2 3 7" xfId="22597" xr:uid="{7CD6C075-F85F-4CBF-9A9A-998104A1714C}"/>
    <cellStyle name="Millares 6 6 2 3 8" xfId="44100" xr:uid="{63F5AC83-3573-4972-A523-52DAC2D7F01C}"/>
    <cellStyle name="Millares 6 6 2 3 9" xfId="50704" xr:uid="{910B5219-DE51-48F0-AF00-FCEDF0E3B65C}"/>
    <cellStyle name="Millares 6 6 2 4" xfId="1487" xr:uid="{818F054F-B9B5-4C04-AF2A-08E2A848362E}"/>
    <cellStyle name="Millares 6 6 2 4 2" xfId="4316" xr:uid="{75325D29-5402-452D-8100-D2B3931CCC3F}"/>
    <cellStyle name="Millares 6 6 2 4 2 2" xfId="12582" xr:uid="{C90D819B-0502-4064-9067-0CA0CAFE3FA8}"/>
    <cellStyle name="Millares 6 6 2 4 2 2 2" xfId="34085" xr:uid="{352A3342-3332-4F03-8399-29A2A159AF64}"/>
    <cellStyle name="Millares 6 6 2 4 2 3" xfId="19217" xr:uid="{506491E8-E38B-4496-B7EA-35F7DBF2EACD}"/>
    <cellStyle name="Millares 6 6 2 4 2 3 2" xfId="40720" xr:uid="{259766A3-4513-476C-AC5C-ACC46E302536}"/>
    <cellStyle name="Millares 6 6 2 4 2 4" xfId="25822" xr:uid="{1BE6CF72-409D-4441-B8C2-C2079DADE3B0}"/>
    <cellStyle name="Millares 6 6 2 4 2 5" xfId="47325" xr:uid="{EDA81E5A-B785-4F3F-B374-01752124F8E8}"/>
    <cellStyle name="Millares 6 6 2 4 2 6" xfId="53929" xr:uid="{9AD4B4AB-BD1F-47C6-9CB1-B97DF7F4A2E8}"/>
    <cellStyle name="Millares 6 6 2 4 3" xfId="6455" xr:uid="{AD7A91A0-D940-4707-A638-34D6B2872D0D}"/>
    <cellStyle name="Millares 6 6 2 4 3 2" xfId="14721" xr:uid="{F77C3E10-CA97-46D5-A81B-9BED90480149}"/>
    <cellStyle name="Millares 6 6 2 4 3 2 2" xfId="36224" xr:uid="{81FAD89D-356E-49DD-B254-150CEDD43AE5}"/>
    <cellStyle name="Millares 6 6 2 4 3 3" xfId="21356" xr:uid="{383D4E1A-D700-4D03-B1EE-8837E18BFC01}"/>
    <cellStyle name="Millares 6 6 2 4 3 3 2" xfId="42859" xr:uid="{346FCC31-DE54-43E4-92CD-2CBBADCFC086}"/>
    <cellStyle name="Millares 6 6 2 4 3 4" xfId="27961" xr:uid="{46E4E3BF-D22A-4920-9D6F-E64820A62376}"/>
    <cellStyle name="Millares 6 6 2 4 3 5" xfId="49464" xr:uid="{18CE44AC-97B7-4D37-A3AE-9B37259C6217}"/>
    <cellStyle name="Millares 6 6 2 4 3 6" xfId="56068" xr:uid="{570C3CA5-A952-41B6-9BC7-C08E49CF6AA5}"/>
    <cellStyle name="Millares 6 6 2 4 4" xfId="8096" xr:uid="{C7BFACBF-5F73-4DFD-94AF-15FC3D0CC0AA}"/>
    <cellStyle name="Millares 6 6 2 4 4 2" xfId="29599" xr:uid="{3F4E4AC1-B123-407B-B5C3-5FB7C9C6EF87}"/>
    <cellStyle name="Millares 6 6 2 4 5" xfId="9753" xr:uid="{488B3FB1-2AD5-4E7E-A347-BA12C424E76F}"/>
    <cellStyle name="Millares 6 6 2 4 5 2" xfId="31256" xr:uid="{EA5C3EC3-50D2-4A05-814D-C3229990E011}"/>
    <cellStyle name="Millares 6 6 2 4 6" xfId="16388" xr:uid="{E52C9538-9E50-4598-AF92-24F5D463B0F8}"/>
    <cellStyle name="Millares 6 6 2 4 6 2" xfId="37891" xr:uid="{3E363EE3-7B93-4372-8D24-731914A9BD81}"/>
    <cellStyle name="Millares 6 6 2 4 7" xfId="22993" xr:uid="{354DC2C6-2546-41E8-90E2-F1F125CE413B}"/>
    <cellStyle name="Millares 6 6 2 4 8" xfId="44496" xr:uid="{27493AEF-3710-4662-9337-05EE4EF31EC4}"/>
    <cellStyle name="Millares 6 6 2 4 9" xfId="51100" xr:uid="{2A60EC2A-F772-4E64-84BD-E3F537D46C1D}"/>
    <cellStyle name="Millares 6 6 2 5" xfId="2174" xr:uid="{B3ECA0B4-5442-417B-9381-6D6E74B39E81}"/>
    <cellStyle name="Millares 6 6 2 5 2" xfId="10440" xr:uid="{F7AF9DEC-E83F-43E4-B3D1-0B851818C932}"/>
    <cellStyle name="Millares 6 6 2 5 2 2" xfId="31943" xr:uid="{0B698DB0-756B-4EB0-8872-726E2290DEE1}"/>
    <cellStyle name="Millares 6 6 2 5 3" xfId="17075" xr:uid="{9CDBAF39-C622-4393-85E2-E353BA22887D}"/>
    <cellStyle name="Millares 6 6 2 5 3 2" xfId="38578" xr:uid="{6D6D7DF5-1DCB-4181-811D-8B48E1BA37B8}"/>
    <cellStyle name="Millares 6 6 2 5 4" xfId="23680" xr:uid="{AAAFCE3C-94ED-4970-B2F6-59AEB7C08CE6}"/>
    <cellStyle name="Millares 6 6 2 5 5" xfId="45183" xr:uid="{1D96DD81-38AD-4CF1-A2F6-CB02020DE7AE}"/>
    <cellStyle name="Millares 6 6 2 5 6" xfId="51787" xr:uid="{E10E30DE-60E2-4FEE-AF43-9479CD862919}"/>
    <cellStyle name="Millares 6 6 2 6" xfId="2721" xr:uid="{7C60EC0A-3078-49C2-AC89-C28EF42F20CB}"/>
    <cellStyle name="Millares 6 6 2 6 2" xfId="10987" xr:uid="{322C0C05-E98C-401A-B0B5-ACBC899BCB6F}"/>
    <cellStyle name="Millares 6 6 2 6 2 2" xfId="32490" xr:uid="{E75E493C-D914-4DD4-9127-B3CC9187BC7C}"/>
    <cellStyle name="Millares 6 6 2 6 3" xfId="17622" xr:uid="{EF09CBFF-73DF-40A5-993D-0146323B4E63}"/>
    <cellStyle name="Millares 6 6 2 6 3 2" xfId="39125" xr:uid="{4F53DC9D-B5EC-4B8E-B095-33F50509666D}"/>
    <cellStyle name="Millares 6 6 2 6 4" xfId="24227" xr:uid="{0D4075EA-23E5-478A-9AE6-1D77B2101D60}"/>
    <cellStyle name="Millares 6 6 2 6 5" xfId="45730" xr:uid="{28E31E0C-84D4-4A66-BF62-39EDC8A495C2}"/>
    <cellStyle name="Millares 6 6 2 6 6" xfId="52334" xr:uid="{76D5DA85-3CB6-4C65-9FEB-8CA20F8A1056}"/>
    <cellStyle name="Millares 6 6 2 7" xfId="3370" xr:uid="{ADD141DF-9602-4580-9703-39996F25B8D6}"/>
    <cellStyle name="Millares 6 6 2 7 2" xfId="11636" xr:uid="{F735C7CA-6643-42DB-9A98-55DF8B429C9D}"/>
    <cellStyle name="Millares 6 6 2 7 2 2" xfId="33139" xr:uid="{78371166-D183-4E63-9065-24C915B815B0}"/>
    <cellStyle name="Millares 6 6 2 7 3" xfId="18271" xr:uid="{6CFEAF5F-E1A4-47FB-B3FC-DA11BA71250D}"/>
    <cellStyle name="Millares 6 6 2 7 3 2" xfId="39774" xr:uid="{6FC4EABD-E916-41CA-AF69-16FEC9F260E0}"/>
    <cellStyle name="Millares 6 6 2 7 4" xfId="24876" xr:uid="{475FEF3C-09ED-4A4F-B7C9-2C2A6FAA19D6}"/>
    <cellStyle name="Millares 6 6 2 7 5" xfId="46379" xr:uid="{C3F2636B-C82F-45E5-A736-D80ECD03E730}"/>
    <cellStyle name="Millares 6 6 2 7 6" xfId="52983" xr:uid="{66B29FB7-4C23-49C5-AF32-F03011257064}"/>
    <cellStyle name="Millares 6 6 2 8" xfId="4865" xr:uid="{4FD2DEF4-1D64-4A25-A82D-955A0506AC29}"/>
    <cellStyle name="Millares 6 6 2 8 2" xfId="13131" xr:uid="{77E530F2-C7FC-451B-937F-6905D718F1EE}"/>
    <cellStyle name="Millares 6 6 2 8 2 2" xfId="34634" xr:uid="{08B92B97-7BFE-439B-BA4C-21ADAA777F6D}"/>
    <cellStyle name="Millares 6 6 2 8 3" xfId="19766" xr:uid="{25CCCD97-5005-4D00-831A-20847C9FF7CE}"/>
    <cellStyle name="Millares 6 6 2 8 3 2" xfId="41269" xr:uid="{640B3368-336A-4EB6-B1A5-8787489FB93D}"/>
    <cellStyle name="Millares 6 6 2 8 4" xfId="26371" xr:uid="{78549B44-F19F-4ADE-8CD7-FDBDAAFA9324}"/>
    <cellStyle name="Millares 6 6 2 8 5" xfId="47874" xr:uid="{CE0D5A91-8C6C-4409-A889-2B5471262D64}"/>
    <cellStyle name="Millares 6 6 2 8 6" xfId="54478" xr:uid="{FC5E5B13-B1E6-4220-AF6F-CC1066E91714}"/>
    <cellStyle name="Millares 6 6 2 9" xfId="5509" xr:uid="{1901D682-A09D-4116-BB21-1F8BC86E8924}"/>
    <cellStyle name="Millares 6 6 2 9 2" xfId="13775" xr:uid="{517FFC23-8C0D-40F7-8F0D-C54B6E5A978D}"/>
    <cellStyle name="Millares 6 6 2 9 2 2" xfId="35278" xr:uid="{8C2D648F-0E21-43C0-8437-67DB68118783}"/>
    <cellStyle name="Millares 6 6 2 9 3" xfId="20410" xr:uid="{15DD6D52-7D52-4CC3-9B08-DDE6C580787C}"/>
    <cellStyle name="Millares 6 6 2 9 3 2" xfId="41913" xr:uid="{D5AC970B-AE12-4254-8D47-440FE46CA863}"/>
    <cellStyle name="Millares 6 6 2 9 4" xfId="27015" xr:uid="{019F65F4-DF11-434F-A8C7-FE1E8276E44A}"/>
    <cellStyle name="Millares 6 6 2 9 5" xfId="48518" xr:uid="{95C6DBF0-38C9-49AA-B8E7-29136B4C771E}"/>
    <cellStyle name="Millares 6 6 2 9 6" xfId="55122" xr:uid="{A92DF3DC-4598-4265-987B-473ECEA39231}"/>
    <cellStyle name="Millares 6 6 3" xfId="411" xr:uid="{2ECA6E33-0C6F-4232-BBDD-09430D9C8A53}"/>
    <cellStyle name="Millares 6 6 3 10" xfId="15314" xr:uid="{CCB8AE78-9C32-4167-9FFE-2597D09CD685}"/>
    <cellStyle name="Millares 6 6 3 10 2" xfId="36817" xr:uid="{58CAC269-C9D4-4ADD-9E7F-0AA6BCE30329}"/>
    <cellStyle name="Millares 6 6 3 11" xfId="21919" xr:uid="{6F2BEC91-9A65-41E8-A53D-0C7A6FA0B287}"/>
    <cellStyle name="Millares 6 6 3 12" xfId="43422" xr:uid="{8DA91391-5CF0-46EC-ADC3-1D2E5B4E17B2}"/>
    <cellStyle name="Millares 6 6 3 13" xfId="50026" xr:uid="{C39FD1F1-9261-448A-98E9-121AA0865EEA}"/>
    <cellStyle name="Millares 6 6 3 2" xfId="1359" xr:uid="{2DBDE7EC-3C0B-40DE-8CA3-594631DB5912}"/>
    <cellStyle name="Millares 6 6 3 2 2" xfId="4188" xr:uid="{FB7B139A-E254-45D7-BF7E-0A28B7CC51F3}"/>
    <cellStyle name="Millares 6 6 3 2 2 2" xfId="12454" xr:uid="{88FDA09D-D64D-4432-982A-45BCE075690C}"/>
    <cellStyle name="Millares 6 6 3 2 2 2 2" xfId="33957" xr:uid="{DC087925-D8D1-4E24-ADCF-1F28B34880F2}"/>
    <cellStyle name="Millares 6 6 3 2 2 3" xfId="19089" xr:uid="{213FD9EF-8ACB-4161-AAC9-4DC60BC60A84}"/>
    <cellStyle name="Millares 6 6 3 2 2 3 2" xfId="40592" xr:uid="{50EE12F4-37F6-41B2-A980-4E87EEE7935D}"/>
    <cellStyle name="Millares 6 6 3 2 2 4" xfId="25694" xr:uid="{28BFE9C6-D463-4F22-858F-50EB2FA72420}"/>
    <cellStyle name="Millares 6 6 3 2 2 5" xfId="47197" xr:uid="{2D5ACE9C-F29F-4B17-8600-C2E4FB6DF359}"/>
    <cellStyle name="Millares 6 6 3 2 2 6" xfId="53801" xr:uid="{CCAF41AC-C397-4EE1-AEA0-6C221F93CC8B}"/>
    <cellStyle name="Millares 6 6 3 2 3" xfId="6327" xr:uid="{DCCBA98B-CC2E-4643-9BF9-7B296BAE3C48}"/>
    <cellStyle name="Millares 6 6 3 2 3 2" xfId="14593" xr:uid="{F646AAB8-70C2-4110-ABDC-A368DC162E1C}"/>
    <cellStyle name="Millares 6 6 3 2 3 2 2" xfId="36096" xr:uid="{18F17FC0-0D67-413A-9C78-09EDAEA3CDF5}"/>
    <cellStyle name="Millares 6 6 3 2 3 3" xfId="21228" xr:uid="{0B537642-6D1E-426B-93EB-7E2CF180D180}"/>
    <cellStyle name="Millares 6 6 3 2 3 3 2" xfId="42731" xr:uid="{370BE750-5F66-4FC5-9E1A-94198E2F3FDE}"/>
    <cellStyle name="Millares 6 6 3 2 3 4" xfId="27833" xr:uid="{E87E344D-4607-410E-92DF-8B0A864B5E38}"/>
    <cellStyle name="Millares 6 6 3 2 3 5" xfId="49336" xr:uid="{70E32438-F890-469B-A4CB-A6E67C105EFB}"/>
    <cellStyle name="Millares 6 6 3 2 3 6" xfId="55940" xr:uid="{AC6CD773-F709-483B-BE55-C884F0A77164}"/>
    <cellStyle name="Millares 6 6 3 2 4" xfId="7968" xr:uid="{3ED7DD56-065E-47BE-9DE9-F85C08412C0C}"/>
    <cellStyle name="Millares 6 6 3 2 4 2" xfId="29471" xr:uid="{0AE7F4DA-170F-40A9-9859-38A012C94B2C}"/>
    <cellStyle name="Millares 6 6 3 2 5" xfId="9625" xr:uid="{24F0B431-40D9-48ED-9383-EA1CF3786073}"/>
    <cellStyle name="Millares 6 6 3 2 5 2" xfId="31128" xr:uid="{97BCBF2A-2F9A-46B9-8D86-41E2D5707A9D}"/>
    <cellStyle name="Millares 6 6 3 2 6" xfId="16260" xr:uid="{B2F324BE-7B4E-4E0B-8499-1A5E2A616AB9}"/>
    <cellStyle name="Millares 6 6 3 2 6 2" xfId="37763" xr:uid="{EE0B4BF2-3467-4962-9A34-67D797C5E613}"/>
    <cellStyle name="Millares 6 6 3 2 7" xfId="22865" xr:uid="{C3105A11-6BFB-46F2-84E7-546FB8297F01}"/>
    <cellStyle name="Millares 6 6 3 2 8" xfId="44368" xr:uid="{00B602FD-5D71-4372-B6F5-4EB69D9284A6}"/>
    <cellStyle name="Millares 6 6 3 2 9" xfId="50972" xr:uid="{6DEDC5CA-CE3B-4D82-AFC5-39469CECFEE3}"/>
    <cellStyle name="Millares 6 6 3 3" xfId="2046" xr:uid="{8DFAB2A0-DD50-488C-A9D0-DA90A5AE2DDF}"/>
    <cellStyle name="Millares 6 6 3 3 2" xfId="10312" xr:uid="{45806D58-A347-45A0-8276-A35D514CF16A}"/>
    <cellStyle name="Millares 6 6 3 3 2 2" xfId="31815" xr:uid="{4F5107D2-8D09-451B-B953-8A8A710CCAE5}"/>
    <cellStyle name="Millares 6 6 3 3 3" xfId="16947" xr:uid="{6E79E250-B458-4F91-91C3-60D6E313229A}"/>
    <cellStyle name="Millares 6 6 3 3 3 2" xfId="38450" xr:uid="{618F0254-8B19-4F20-89C1-D7BB453371CB}"/>
    <cellStyle name="Millares 6 6 3 3 4" xfId="23552" xr:uid="{2C6BCD23-5C07-4280-B335-DD359BF9C964}"/>
    <cellStyle name="Millares 6 6 3 3 5" xfId="45055" xr:uid="{B676481C-F25C-4F99-9C61-5680FFFD4B32}"/>
    <cellStyle name="Millares 6 6 3 3 6" xfId="51659" xr:uid="{C05BD1F3-C98F-41E4-9BA4-44E9F2F6BE22}"/>
    <cellStyle name="Millares 6 6 3 4" xfId="2845" xr:uid="{4AD60435-94E5-46C5-B6D5-9641C0C812BC}"/>
    <cellStyle name="Millares 6 6 3 4 2" xfId="11111" xr:uid="{67C5D263-BC00-446D-8D4B-D6C47E59EE4C}"/>
    <cellStyle name="Millares 6 6 3 4 2 2" xfId="32614" xr:uid="{BCD48731-037E-461B-9A50-CE38FE28B714}"/>
    <cellStyle name="Millares 6 6 3 4 3" xfId="17746" xr:uid="{62BC5B06-374B-453A-A224-0BDDF3B092F4}"/>
    <cellStyle name="Millares 6 6 3 4 3 2" xfId="39249" xr:uid="{97B7BCF3-FBCF-4F38-B59D-1A91E03BFFF1}"/>
    <cellStyle name="Millares 6 6 3 4 4" xfId="24351" xr:uid="{D1CD998B-45F8-44DF-9F60-94CCA0C718A3}"/>
    <cellStyle name="Millares 6 6 3 4 5" xfId="45854" xr:uid="{BE3F3F40-222C-4D0D-844C-A37E97ACF237}"/>
    <cellStyle name="Millares 6 6 3 4 6" xfId="52458" xr:uid="{BDBAE732-B2DD-41EB-82C2-36ADFADAEBFF}"/>
    <cellStyle name="Millares 6 6 3 5" xfId="3242" xr:uid="{2DD6FB6B-DD7F-4218-A463-FC3FEDE71858}"/>
    <cellStyle name="Millares 6 6 3 5 2" xfId="11508" xr:uid="{CCBEC190-034E-4E50-A6B6-395921228874}"/>
    <cellStyle name="Millares 6 6 3 5 2 2" xfId="33011" xr:uid="{6173911F-71A7-4FFD-B891-A8565B548061}"/>
    <cellStyle name="Millares 6 6 3 5 3" xfId="18143" xr:uid="{6B7BF420-0570-46FA-88E6-6B174A8811DE}"/>
    <cellStyle name="Millares 6 6 3 5 3 2" xfId="39646" xr:uid="{632C7364-797C-479D-A07A-51DAB06E1F6D}"/>
    <cellStyle name="Millares 6 6 3 5 4" xfId="24748" xr:uid="{C31A2E7E-CB40-40FC-8565-A14B1B6D1218}"/>
    <cellStyle name="Millares 6 6 3 5 5" xfId="46251" xr:uid="{2C6DAD26-D990-48D2-95D1-18FBAB8366BF}"/>
    <cellStyle name="Millares 6 6 3 5 6" xfId="52855" xr:uid="{90252BF8-1BF0-4D47-A5C2-79FBC8684939}"/>
    <cellStyle name="Millares 6 6 3 6" xfId="4989" xr:uid="{33DA61B6-BCDA-414A-9DA0-E5FDD83F0A07}"/>
    <cellStyle name="Millares 6 6 3 6 2" xfId="13255" xr:uid="{AD622505-1351-4E1D-A140-755E87DDCFB1}"/>
    <cellStyle name="Millares 6 6 3 6 2 2" xfId="34758" xr:uid="{6FB5EB55-CD15-47FD-A90B-A35D1DD863E9}"/>
    <cellStyle name="Millares 6 6 3 6 3" xfId="19890" xr:uid="{E4E2324B-6F65-44A3-BD4C-50C961EC2AE6}"/>
    <cellStyle name="Millares 6 6 3 6 3 2" xfId="41393" xr:uid="{6EABBF99-3AD8-42BB-9B7E-5B2346733013}"/>
    <cellStyle name="Millares 6 6 3 6 4" xfId="26495" xr:uid="{7C9BAE8D-072A-453B-A1EE-62AFDBD25815}"/>
    <cellStyle name="Millares 6 6 3 6 5" xfId="47998" xr:uid="{AE579F89-33D8-4317-953F-C5960514E0F0}"/>
    <cellStyle name="Millares 6 6 3 6 6" xfId="54602" xr:uid="{23446149-6B16-4762-9259-71CAE129388B}"/>
    <cellStyle name="Millares 6 6 3 7" xfId="5381" xr:uid="{F639CB7E-89B3-4E26-B0CB-1C5783C0786D}"/>
    <cellStyle name="Millares 6 6 3 7 2" xfId="13647" xr:uid="{AC19FC0E-8B31-49DF-B574-BD22FCC78110}"/>
    <cellStyle name="Millares 6 6 3 7 2 2" xfId="35150" xr:uid="{617712F7-AD10-4C15-BD35-F4DE4CEDF9DC}"/>
    <cellStyle name="Millares 6 6 3 7 3" xfId="20282" xr:uid="{E50BA538-FA5A-4EF0-8159-F3DFDFDEDCE0}"/>
    <cellStyle name="Millares 6 6 3 7 3 2" xfId="41785" xr:uid="{A93A9967-AB3E-4892-9808-34EFADAFF367}"/>
    <cellStyle name="Millares 6 6 3 7 4" xfId="26887" xr:uid="{FCA32492-7DDC-4B1B-BBAD-CFCEDE46FD2C}"/>
    <cellStyle name="Millares 6 6 3 7 5" xfId="48390" xr:uid="{5F21F7E9-7153-4EF9-A40B-4ACBDEB8388A}"/>
    <cellStyle name="Millares 6 6 3 7 6" xfId="54994" xr:uid="{30794134-1C2C-4399-A256-AD2527DF79A0}"/>
    <cellStyle name="Millares 6 6 3 8" xfId="7022" xr:uid="{0B1EAD7F-7B75-40E3-A148-7CF0E1490293}"/>
    <cellStyle name="Millares 6 6 3 8 2" xfId="28525" xr:uid="{37090B2F-9F1B-4E9C-B4D2-4A2C1377A4F6}"/>
    <cellStyle name="Millares 6 6 3 9" xfId="8678" xr:uid="{F7F981EF-34B4-4E5F-838F-66F9A7A31A13}"/>
    <cellStyle name="Millares 6 6 3 9 2" xfId="30181" xr:uid="{D1FBC772-57C5-4099-A0C2-8980C24BA0B8}"/>
    <cellStyle name="Millares 6 6 4" xfId="695" xr:uid="{F7603C8D-CC7B-4A6D-96A4-24CA1BE6B84A}"/>
    <cellStyle name="Millares 6 6 4 10" xfId="43704" xr:uid="{09029C29-60C6-4DB2-A22C-88CB85450C8C}"/>
    <cellStyle name="Millares 6 6 4 11" xfId="50308" xr:uid="{6953751D-5885-4F10-AE0C-4263A00A8A17}"/>
    <cellStyle name="Millares 6 6 4 2" xfId="1641" xr:uid="{83352AB4-1C23-4D4E-AB48-8AFBE1EDC407}"/>
    <cellStyle name="Millares 6 6 4 2 2" xfId="4470" xr:uid="{53097381-3AAD-422C-83D1-5163DD515FBE}"/>
    <cellStyle name="Millares 6 6 4 2 2 2" xfId="12736" xr:uid="{1F8384BB-BEE3-4DB4-90CA-56635C56F90F}"/>
    <cellStyle name="Millares 6 6 4 2 2 2 2" xfId="34239" xr:uid="{EA84CD49-4BF4-47D7-B0C0-38D45665CAFA}"/>
    <cellStyle name="Millares 6 6 4 2 2 3" xfId="19371" xr:uid="{43BCDA6B-B17F-4789-96A2-3D4CE7FFA731}"/>
    <cellStyle name="Millares 6 6 4 2 2 3 2" xfId="40874" xr:uid="{894E0BEF-4EB9-4158-9FE1-7AC49374A682}"/>
    <cellStyle name="Millares 6 6 4 2 2 4" xfId="25976" xr:uid="{6624D536-B331-4A28-8625-6E3837760C09}"/>
    <cellStyle name="Millares 6 6 4 2 2 5" xfId="47479" xr:uid="{C66B819A-E3E8-4537-9B0A-020D887C917A}"/>
    <cellStyle name="Millares 6 6 4 2 2 6" xfId="54083" xr:uid="{8D08C227-04B3-4486-ABF6-BE91A34C9C73}"/>
    <cellStyle name="Millares 6 6 4 2 3" xfId="6609" xr:uid="{3A2B832B-9EFB-4BE4-9F89-01D4DDCF9E04}"/>
    <cellStyle name="Millares 6 6 4 2 3 2" xfId="14875" xr:uid="{BC373E40-1677-4C88-8777-52FC62AB13B0}"/>
    <cellStyle name="Millares 6 6 4 2 3 2 2" xfId="36378" xr:uid="{74D348F1-0EC6-4D23-A9D8-70E7591927B0}"/>
    <cellStyle name="Millares 6 6 4 2 3 3" xfId="21510" xr:uid="{0F7E7120-372F-45BF-851D-134D9E34B342}"/>
    <cellStyle name="Millares 6 6 4 2 3 3 2" xfId="43013" xr:uid="{7B34F723-5B79-4F0B-894B-F26A0E5A919E}"/>
    <cellStyle name="Millares 6 6 4 2 3 4" xfId="28115" xr:uid="{89A7B6BF-E1C0-4079-B8CA-35A4BB5F14C8}"/>
    <cellStyle name="Millares 6 6 4 2 3 5" xfId="49618" xr:uid="{051425F6-D96A-4CD1-990F-3254CAB1831B}"/>
    <cellStyle name="Millares 6 6 4 2 3 6" xfId="56222" xr:uid="{950C45C9-CCBD-414A-920F-6763E264BC0B}"/>
    <cellStyle name="Millares 6 6 4 2 4" xfId="8250" xr:uid="{6D96810A-15B4-4A04-BA31-F71BCFFD1E33}"/>
    <cellStyle name="Millares 6 6 4 2 4 2" xfId="29753" xr:uid="{51655FEE-E9C0-492E-BDEA-F5C0C047372B}"/>
    <cellStyle name="Millares 6 6 4 2 5" xfId="9907" xr:uid="{8F6E058E-D4B9-4CE8-A0A0-8F6D8D314DC6}"/>
    <cellStyle name="Millares 6 6 4 2 5 2" xfId="31410" xr:uid="{CA7C7A29-18BA-4529-A70E-932D9192D6CD}"/>
    <cellStyle name="Millares 6 6 4 2 6" xfId="16542" xr:uid="{B3E7E96B-34A5-4B17-9948-194016D442F7}"/>
    <cellStyle name="Millares 6 6 4 2 6 2" xfId="38045" xr:uid="{7854A61D-77D1-4C23-8608-BEEE3EF12800}"/>
    <cellStyle name="Millares 6 6 4 2 7" xfId="23147" xr:uid="{7E131B08-986E-4E9B-B03A-4B1AD611B0C7}"/>
    <cellStyle name="Millares 6 6 4 2 8" xfId="44650" xr:uid="{E0F5FFCA-285D-49D6-9538-5756899535C0}"/>
    <cellStyle name="Millares 6 6 4 2 9" xfId="51254" xr:uid="{4EEA3111-5CA1-4EC2-BE39-7B30AF69D87A}"/>
    <cellStyle name="Millares 6 6 4 3" xfId="2328" xr:uid="{63665A54-5A99-4C9C-930A-D6B42C29A5E1}"/>
    <cellStyle name="Millares 6 6 4 3 2" xfId="10594" xr:uid="{B7DC3850-3CDD-423D-8CB1-055ACE77417D}"/>
    <cellStyle name="Millares 6 6 4 3 2 2" xfId="32097" xr:uid="{8066CA60-5D05-40F1-89AD-2613841AFD72}"/>
    <cellStyle name="Millares 6 6 4 3 3" xfId="17229" xr:uid="{FF8340AE-6712-4EAE-BD65-0FAC13C6A2FB}"/>
    <cellStyle name="Millares 6 6 4 3 3 2" xfId="38732" xr:uid="{68330FA2-F3F6-48BC-9D0C-24E1D3D7F78B}"/>
    <cellStyle name="Millares 6 6 4 3 4" xfId="23834" xr:uid="{C6339085-F54B-4304-8946-70A5AEFD44A5}"/>
    <cellStyle name="Millares 6 6 4 3 5" xfId="45337" xr:uid="{281250AD-464F-48D3-A98A-8EDF0AA7A228}"/>
    <cellStyle name="Millares 6 6 4 3 6" xfId="51941" xr:uid="{FB3E7A88-AFB6-4E71-9D37-5F18B5AF9185}"/>
    <cellStyle name="Millares 6 6 4 4" xfId="3524" xr:uid="{5EE474DC-4B7C-4EE5-9FE4-5E16632A1EF1}"/>
    <cellStyle name="Millares 6 6 4 4 2" xfId="11790" xr:uid="{9D69B87E-F56C-4675-9E68-FACD92630AC7}"/>
    <cellStyle name="Millares 6 6 4 4 2 2" xfId="33293" xr:uid="{29E19B5B-E29D-4B28-B2C8-D6B46ADB7E87}"/>
    <cellStyle name="Millares 6 6 4 4 3" xfId="18425" xr:uid="{57B5FCD0-2549-49EC-9DB0-45A3F0303069}"/>
    <cellStyle name="Millares 6 6 4 4 3 2" xfId="39928" xr:uid="{06541DF8-B1E5-45A9-BF78-F2D6DF2F6D29}"/>
    <cellStyle name="Millares 6 6 4 4 4" xfId="25030" xr:uid="{A9D5F551-57C6-47E1-A7B7-44B8B013503E}"/>
    <cellStyle name="Millares 6 6 4 4 5" xfId="46533" xr:uid="{662C3526-7974-4114-B61E-C52A8EC0DED2}"/>
    <cellStyle name="Millares 6 6 4 4 6" xfId="53137" xr:uid="{E05D6627-C824-4172-9C18-35E32A67A028}"/>
    <cellStyle name="Millares 6 6 4 5" xfId="5663" xr:uid="{EDDFA50A-E0B6-4A8B-8499-B32A5D7ABB0B}"/>
    <cellStyle name="Millares 6 6 4 5 2" xfId="13929" xr:uid="{70186DCB-964F-4301-A2EE-317DB53E6D65}"/>
    <cellStyle name="Millares 6 6 4 5 2 2" xfId="35432" xr:uid="{0A069717-6B8F-4FE8-BDB4-D0EDD6804763}"/>
    <cellStyle name="Millares 6 6 4 5 3" xfId="20564" xr:uid="{6D54B919-FDE1-4CF6-A5D6-A090BFCD0797}"/>
    <cellStyle name="Millares 6 6 4 5 3 2" xfId="42067" xr:uid="{45509C75-EEBC-4FB8-A8C5-21C553DCDEB5}"/>
    <cellStyle name="Millares 6 6 4 5 4" xfId="27169" xr:uid="{3661A9C6-9EBA-4F75-987C-C91208231BF3}"/>
    <cellStyle name="Millares 6 6 4 5 5" xfId="48672" xr:uid="{AE54B8C8-ED3F-4DE4-A38A-29B899876F81}"/>
    <cellStyle name="Millares 6 6 4 5 6" xfId="55276" xr:uid="{6CC1F74F-F556-472C-8FBE-807F505812F6}"/>
    <cellStyle name="Millares 6 6 4 6" xfId="7304" xr:uid="{47CC8D6D-F5DA-48E6-BD01-D1509475485F}"/>
    <cellStyle name="Millares 6 6 4 6 2" xfId="28807" xr:uid="{A0934C30-3BB7-42DB-B5D4-9CE391738015}"/>
    <cellStyle name="Millares 6 6 4 7" xfId="8961" xr:uid="{30172E08-F049-4AAB-ACA2-683DFC0F7E29}"/>
    <cellStyle name="Millares 6 6 4 7 2" xfId="30464" xr:uid="{C2DAAD06-6944-4E9F-BE3F-4C6269269090}"/>
    <cellStyle name="Millares 6 6 4 8" xfId="15596" xr:uid="{13F5ED71-6CD6-420B-BB7E-572C76D79255}"/>
    <cellStyle name="Millares 6 6 4 8 2" xfId="37099" xr:uid="{CC619345-20B3-48BE-B591-C47A2CE03B4C}"/>
    <cellStyle name="Millares 6 6 4 9" xfId="22201" xr:uid="{E4958650-7A62-403E-86E0-FBE29CD0010F}"/>
    <cellStyle name="Millares 6 6 5" xfId="963" xr:uid="{DC8F4181-8BAB-4D4E-B9A9-CEB2B33BEC53}"/>
    <cellStyle name="Millares 6 6 5 2" xfId="3792" xr:uid="{A74A8C00-A93B-4114-BEA1-B288D66F40EA}"/>
    <cellStyle name="Millares 6 6 5 2 2" xfId="12058" xr:uid="{AFDA381F-91BD-4147-BD73-514EDBE3B244}"/>
    <cellStyle name="Millares 6 6 5 2 2 2" xfId="33561" xr:uid="{304DB957-4974-44EF-908A-71595976EA48}"/>
    <cellStyle name="Millares 6 6 5 2 3" xfId="18693" xr:uid="{164CE85E-87C4-42B5-867A-456358B22CAB}"/>
    <cellStyle name="Millares 6 6 5 2 3 2" xfId="40196" xr:uid="{A215CCED-B3AA-42B6-B51C-806CD5BBD804}"/>
    <cellStyle name="Millares 6 6 5 2 4" xfId="25298" xr:uid="{DDB2139F-61D9-4DB6-9636-3BDA486937CE}"/>
    <cellStyle name="Millares 6 6 5 2 5" xfId="46801" xr:uid="{4BA1631C-AA27-4A64-AA85-C712C6D6CE6F}"/>
    <cellStyle name="Millares 6 6 5 2 6" xfId="53405" xr:uid="{4DEECD0B-E4E7-4BD7-A3CB-0D88CCCD447E}"/>
    <cellStyle name="Millares 6 6 5 3" xfId="5931" xr:uid="{8B6F2DA2-FD4C-40B7-8C7C-ADA4EDD99574}"/>
    <cellStyle name="Millares 6 6 5 3 2" xfId="14197" xr:uid="{D1774762-D9B6-4F58-8DEB-F503028A900A}"/>
    <cellStyle name="Millares 6 6 5 3 2 2" xfId="35700" xr:uid="{AEFC17DF-31DA-4343-BB49-90FF651579EE}"/>
    <cellStyle name="Millares 6 6 5 3 3" xfId="20832" xr:uid="{A230598F-B6C8-4C3F-8C0D-148359C851C0}"/>
    <cellStyle name="Millares 6 6 5 3 3 2" xfId="42335" xr:uid="{B6513A4B-8A73-4B57-874F-CA50FFD122E3}"/>
    <cellStyle name="Millares 6 6 5 3 4" xfId="27437" xr:uid="{9E51C017-D483-4B19-8557-D37D03BB3102}"/>
    <cellStyle name="Millares 6 6 5 3 5" xfId="48940" xr:uid="{8C04F623-652F-4C53-B246-122800648BF8}"/>
    <cellStyle name="Millares 6 6 5 3 6" xfId="55544" xr:uid="{D11F0290-10EF-4A4F-B27E-848EB0D60D11}"/>
    <cellStyle name="Millares 6 6 5 4" xfId="7572" xr:uid="{4E46E077-EC93-41AE-B25A-7D2AED4AA58E}"/>
    <cellStyle name="Millares 6 6 5 4 2" xfId="29075" xr:uid="{6DDBC358-8AB1-418B-A578-631173C7A1D9}"/>
    <cellStyle name="Millares 6 6 5 5" xfId="9229" xr:uid="{7B988724-3B9D-40B4-8286-6C7742C2D6A9}"/>
    <cellStyle name="Millares 6 6 5 5 2" xfId="30732" xr:uid="{17147B96-C4B9-478A-BA40-98BD85FB7231}"/>
    <cellStyle name="Millares 6 6 5 6" xfId="15864" xr:uid="{11EBCBCB-3622-4118-9205-6B4FDC51306D}"/>
    <cellStyle name="Millares 6 6 5 6 2" xfId="37367" xr:uid="{B92C5240-2CD6-4A6C-BC15-087EB06022C6}"/>
    <cellStyle name="Millares 6 6 5 7" xfId="22469" xr:uid="{630ACA68-2DF0-4333-B4FA-3DB016D94158}"/>
    <cellStyle name="Millares 6 6 5 8" xfId="43972" xr:uid="{3CF2AA9B-9423-4F71-A25E-6B030754A30D}"/>
    <cellStyle name="Millares 6 6 5 9" xfId="50576" xr:uid="{AE432FA3-6044-4A46-B3CA-C77300895206}"/>
    <cellStyle name="Millares 6 6 6" xfId="1224" xr:uid="{473D23FC-CF51-47A2-8B3B-C373DC0A90CF}"/>
    <cellStyle name="Millares 6 6 6 2" xfId="4053" xr:uid="{06448AE0-CB3B-4F6C-A9C5-383A15125A0C}"/>
    <cellStyle name="Millares 6 6 6 2 2" xfId="12319" xr:uid="{7A7E1C7E-D9C0-469B-A789-D413F9918700}"/>
    <cellStyle name="Millares 6 6 6 2 2 2" xfId="33822" xr:uid="{23FB4777-8C09-434F-83DE-EF9DEE40E0C7}"/>
    <cellStyle name="Millares 6 6 6 2 3" xfId="18954" xr:uid="{E68A5C43-85B6-4B58-92BA-82F47B187756}"/>
    <cellStyle name="Millares 6 6 6 2 3 2" xfId="40457" xr:uid="{95B2590C-1A11-4DE0-9433-A6184EFDF055}"/>
    <cellStyle name="Millares 6 6 6 2 4" xfId="25559" xr:uid="{F9BFB1E7-E61E-4145-A698-4B0A51396B74}"/>
    <cellStyle name="Millares 6 6 6 2 5" xfId="47062" xr:uid="{1C2E1020-3A4C-4ABF-8E4C-93F92C393890}"/>
    <cellStyle name="Millares 6 6 6 2 6" xfId="53666" xr:uid="{F4104C4A-A712-4357-8990-4DA0CABDD3D4}"/>
    <cellStyle name="Millares 6 6 6 3" xfId="6192" xr:uid="{4EBB55C8-9FAB-446A-94DE-D52E4CDD0BD0}"/>
    <cellStyle name="Millares 6 6 6 3 2" xfId="14458" xr:uid="{53E4B844-0A5E-49FE-96C9-EDD513D8FCB5}"/>
    <cellStyle name="Millares 6 6 6 3 2 2" xfId="35961" xr:uid="{38307A3C-278A-4D57-A737-CE357DC1655D}"/>
    <cellStyle name="Millares 6 6 6 3 3" xfId="21093" xr:uid="{092115E7-A7EA-45D1-9317-541B72DEFC6A}"/>
    <cellStyle name="Millares 6 6 6 3 3 2" xfId="42596" xr:uid="{3157E1C8-3CAA-43F7-986B-0274F1713E26}"/>
    <cellStyle name="Millares 6 6 6 3 4" xfId="27698" xr:uid="{191B2B5A-C5E7-4E87-ABC7-985D2CD4034D}"/>
    <cellStyle name="Millares 6 6 6 3 5" xfId="49201" xr:uid="{B9AB9313-92E7-48F9-A7CA-B664498949FD}"/>
    <cellStyle name="Millares 6 6 6 3 6" xfId="55805" xr:uid="{D824457D-3364-470E-BE0D-38C903FE60EF}"/>
    <cellStyle name="Millares 6 6 6 4" xfId="7833" xr:uid="{52913E2A-29F4-4FBF-9DC2-906BE3A80FC5}"/>
    <cellStyle name="Millares 6 6 6 4 2" xfId="29336" xr:uid="{E5CB1145-A95E-4950-BAA5-5E5EC3283DCC}"/>
    <cellStyle name="Millares 6 6 6 5" xfId="9490" xr:uid="{3D383B89-40F4-441D-8716-48E1A89DF38C}"/>
    <cellStyle name="Millares 6 6 6 5 2" xfId="30993" xr:uid="{130DDC81-E036-4E1B-89B2-DB98F62F6830}"/>
    <cellStyle name="Millares 6 6 6 6" xfId="16125" xr:uid="{60259840-6744-4DDF-B7EC-44057669AA41}"/>
    <cellStyle name="Millares 6 6 6 6 2" xfId="37628" xr:uid="{67DA55FE-5E58-40F1-AA4E-7F9FC380D2FF}"/>
    <cellStyle name="Millares 6 6 6 7" xfId="22730" xr:uid="{AEB5362C-0B35-4AE7-A6E8-B9E5BA8DAD8B}"/>
    <cellStyle name="Millares 6 6 6 8" xfId="44233" xr:uid="{8EDFFF3C-384F-4558-B565-16B18F1ABE51}"/>
    <cellStyle name="Millares 6 6 6 9" xfId="50837" xr:uid="{EAB6F28D-9328-4526-BACC-78B5B4075FD9}"/>
    <cellStyle name="Millares 6 6 7" xfId="1912" xr:uid="{F34D0D8E-EA54-4E87-9BD5-023E4299E7F0}"/>
    <cellStyle name="Millares 6 6 7 2" xfId="10178" xr:uid="{DEDC80A8-0038-41EF-B1C6-A1C11D1DBC1D}"/>
    <cellStyle name="Millares 6 6 7 2 2" xfId="31681" xr:uid="{285DD699-9D27-406F-A8EB-89009BFAC46F}"/>
    <cellStyle name="Millares 6 6 7 3" xfId="16813" xr:uid="{9AA2CA4F-AD34-4000-A3D9-271598558174}"/>
    <cellStyle name="Millares 6 6 7 3 2" xfId="38316" xr:uid="{DCD684C3-54D2-4C1B-8422-97CA8CDC015B}"/>
    <cellStyle name="Millares 6 6 7 4" xfId="23418" xr:uid="{BCB52B48-8E4D-45C0-88A3-44F2BCFE280E}"/>
    <cellStyle name="Millares 6 6 7 5" xfId="44921" xr:uid="{A81C2528-7E91-4714-8AC3-E40134B0AF19}"/>
    <cellStyle name="Millares 6 6 7 6" xfId="51525" xr:uid="{C1FEF763-93BA-442E-A188-869A5E394A25}"/>
    <cellStyle name="Millares 6 6 8" xfId="2597" xr:uid="{82FDDA49-F33B-4EC9-895E-31AA17807DBE}"/>
    <cellStyle name="Millares 6 6 8 2" xfId="10863" xr:uid="{98768D48-2F97-49B6-88CD-981F0AFE40A1}"/>
    <cellStyle name="Millares 6 6 8 2 2" xfId="32366" xr:uid="{AAF3AE05-5C41-441F-B04C-FF0033116D2E}"/>
    <cellStyle name="Millares 6 6 8 3" xfId="17498" xr:uid="{36BBE780-6E70-45C6-8E85-9A0F314BBCB1}"/>
    <cellStyle name="Millares 6 6 8 3 2" xfId="39001" xr:uid="{A439863B-1520-4F22-8268-6D14DCDAEA59}"/>
    <cellStyle name="Millares 6 6 8 4" xfId="24103" xr:uid="{DFE90E1F-B345-484D-8732-9FF7245A0C5F}"/>
    <cellStyle name="Millares 6 6 8 5" xfId="45606" xr:uid="{ED23898F-0E84-43B9-8870-5DB752382F96}"/>
    <cellStyle name="Millares 6 6 8 6" xfId="52210" xr:uid="{8BDBCB10-59D4-4645-972E-4D602C532A85}"/>
    <cellStyle name="Millares 6 6 9" xfId="3108" xr:uid="{09D90E70-0A9A-4DE6-AFF3-35DEE36F3879}"/>
    <cellStyle name="Millares 6 6 9 2" xfId="11374" xr:uid="{9992B20E-9C6D-4FCC-AA6F-8707FA966AFC}"/>
    <cellStyle name="Millares 6 6 9 2 2" xfId="32877" xr:uid="{5E2FA646-9B59-4538-8212-E01301B2F8EB}"/>
    <cellStyle name="Millares 6 6 9 3" xfId="18009" xr:uid="{1F7E43F6-3302-4C8F-9E18-86AC18A5B8DF}"/>
    <cellStyle name="Millares 6 6 9 3 2" xfId="39512" xr:uid="{0B1AD5CA-4E87-47C9-B5A4-BF6ED7E7922B}"/>
    <cellStyle name="Millares 6 6 9 4" xfId="24614" xr:uid="{3635EAF9-9499-44A8-9017-A52D986360BD}"/>
    <cellStyle name="Millares 6 6 9 5" xfId="46117" xr:uid="{CB2C1D6C-0A14-4631-B537-BB44E76E7F80}"/>
    <cellStyle name="Millares 6 6 9 6" xfId="52721" xr:uid="{28455A15-0A64-46E3-BE1E-D6889133888A}"/>
    <cellStyle name="Millares 6 7" xfId="248" xr:uid="{941F1949-36F3-49B8-9B5D-0924109F667D}"/>
    <cellStyle name="Millares 6 7 10" xfId="4762" xr:uid="{F632693A-1340-41C2-91B4-7B13D94D3E7F}"/>
    <cellStyle name="Millares 6 7 10 2" xfId="13028" xr:uid="{58F93535-EB4B-4ED5-B8A3-DD060613BFAC}"/>
    <cellStyle name="Millares 6 7 10 2 2" xfId="34531" xr:uid="{A3118366-33DC-40F7-9FB6-292D14B6FAEF}"/>
    <cellStyle name="Millares 6 7 10 3" xfId="19663" xr:uid="{D06324AC-5C9C-4ACC-A247-8CE581323BA8}"/>
    <cellStyle name="Millares 6 7 10 3 2" xfId="41166" xr:uid="{52A8F773-A655-49F6-A745-8C13FE6ED4CA}"/>
    <cellStyle name="Millares 6 7 10 4" xfId="26268" xr:uid="{7F489911-7E57-45D2-B83E-5069D18E78A2}"/>
    <cellStyle name="Millares 6 7 10 5" xfId="47771" xr:uid="{BE015698-4B05-4941-87BE-42154CEFEDB8}"/>
    <cellStyle name="Millares 6 7 10 6" xfId="54375" xr:uid="{3CB23221-37D3-459A-8002-BE9DAA76907C}"/>
    <cellStyle name="Millares 6 7 11" xfId="5265" xr:uid="{16766A6A-2CCD-4FA5-BEB0-39FB21EFC99C}"/>
    <cellStyle name="Millares 6 7 11 2" xfId="13531" xr:uid="{F01D01C5-6764-4E0D-B03E-6DDDE3BCC0B6}"/>
    <cellStyle name="Millares 6 7 11 2 2" xfId="35034" xr:uid="{DCF8AF08-3E8F-4AC3-B132-2BA0E20C498A}"/>
    <cellStyle name="Millares 6 7 11 3" xfId="20166" xr:uid="{682B589C-B708-4175-B5AB-CA4B703BF391}"/>
    <cellStyle name="Millares 6 7 11 3 2" xfId="41669" xr:uid="{D64FECC4-7F63-44FC-BE98-FA6F0CD383FE}"/>
    <cellStyle name="Millares 6 7 11 4" xfId="26771" xr:uid="{27315044-346E-41E5-A309-033CE3EF4D91}"/>
    <cellStyle name="Millares 6 7 11 5" xfId="48274" xr:uid="{BB4F6D81-EA73-4EAA-82F4-5A7C1439BD41}"/>
    <cellStyle name="Millares 6 7 11 6" xfId="54878" xr:uid="{3B55253E-2280-42BB-82CE-64F98106767D}"/>
    <cellStyle name="Millares 6 7 12" xfId="6906" xr:uid="{FEEBAA35-B062-40CE-BCDA-C4ED8170F7DA}"/>
    <cellStyle name="Millares 6 7 12 2" xfId="28409" xr:uid="{CC3094E9-8A9F-4C7D-B709-774A4103DAB7}"/>
    <cellStyle name="Millares 6 7 13" xfId="8561" xr:uid="{70995861-D9F3-48C0-8D30-5DEC38FB43D2}"/>
    <cellStyle name="Millares 6 7 13 2" xfId="30064" xr:uid="{5FFBD3B6-8341-4234-9710-5A2C80F97D42}"/>
    <cellStyle name="Millares 6 7 14" xfId="15199" xr:uid="{7B161B3B-E3F7-49D0-9436-FCFC076F0C9B}"/>
    <cellStyle name="Millares 6 7 14 2" xfId="36702" xr:uid="{6A493060-8CBF-4A6E-90DE-9BE4322E2A16}"/>
    <cellStyle name="Millares 6 7 15" xfId="21804" xr:uid="{62074A21-D7AF-42D8-BF4D-14311572277A}"/>
    <cellStyle name="Millares 6 7 16" xfId="43307" xr:uid="{3125811A-845D-440A-97C9-44E5C4C531DC}"/>
    <cellStyle name="Millares 6 7 17" xfId="49911" xr:uid="{C7EE7BA2-4EA3-44ED-9A97-C34FA23B5BFF}"/>
    <cellStyle name="Millares 6 7 2" xfId="559" xr:uid="{09FF3E7A-BE4F-4075-B2BB-35E160E173AB}"/>
    <cellStyle name="Millares 6 7 2 10" xfId="7170" xr:uid="{1808B975-D8DD-47A0-93B9-1BA4CCEDDE9F}"/>
    <cellStyle name="Millares 6 7 2 10 2" xfId="28673" xr:uid="{384EFA9D-E9F3-42CE-9ACB-85BAD54B67B9}"/>
    <cellStyle name="Millares 6 7 2 11" xfId="8826" xr:uid="{050BF11E-6E4C-4292-9F5E-B7E0790C1F52}"/>
    <cellStyle name="Millares 6 7 2 11 2" xfId="30329" xr:uid="{0ABE359D-1BCD-4AC1-8C6F-B7241F201499}"/>
    <cellStyle name="Millares 6 7 2 12" xfId="15462" xr:uid="{B240E074-014A-471B-B6A9-6394E230F488}"/>
    <cellStyle name="Millares 6 7 2 12 2" xfId="36965" xr:uid="{DED0BCD7-DC1C-42B9-9B2B-C6A328F1B72F}"/>
    <cellStyle name="Millares 6 7 2 13" xfId="22067" xr:uid="{E878F440-1BBA-4B6F-9F44-7F2F0A9FB565}"/>
    <cellStyle name="Millares 6 7 2 14" xfId="43570" xr:uid="{28937B95-0A30-4642-813D-67F63F928A14}"/>
    <cellStyle name="Millares 6 7 2 15" xfId="50174" xr:uid="{582B49D7-A3AA-4387-B3EB-2BBC1DDE0B15}"/>
    <cellStyle name="Millares 6 7 2 2" xfId="841" xr:uid="{0D18BC82-85EB-43BC-90B6-071866B6CE28}"/>
    <cellStyle name="Millares 6 7 2 2 10" xfId="15742" xr:uid="{A68E3733-7C95-43CD-B9B2-E4963F59DC33}"/>
    <cellStyle name="Millares 6 7 2 2 10 2" xfId="37245" xr:uid="{AAB6B6A4-1BF0-4A73-866D-212550258357}"/>
    <cellStyle name="Millares 6 7 2 2 11" xfId="22347" xr:uid="{ED4CAF75-B52C-4839-9318-361182D008D8}"/>
    <cellStyle name="Millares 6 7 2 2 12" xfId="43850" xr:uid="{6FE0F111-3F37-4057-8945-A5026BE52C4F}"/>
    <cellStyle name="Millares 6 7 2 2 13" xfId="50454" xr:uid="{EAB0B490-48B4-4B59-BB69-FE9F0D4499ED}"/>
    <cellStyle name="Millares 6 7 2 2 2" xfId="1787" xr:uid="{462B98A5-23E5-4F30-AE61-54843ED1974F}"/>
    <cellStyle name="Millares 6 7 2 2 2 2" xfId="4616" xr:uid="{D31BF92A-DEB9-4B4E-A229-4A4624E26252}"/>
    <cellStyle name="Millares 6 7 2 2 2 2 2" xfId="12882" xr:uid="{4FD6A202-78BB-4D79-A1FC-60F4089BDC3C}"/>
    <cellStyle name="Millares 6 7 2 2 2 2 2 2" xfId="34385" xr:uid="{69F4E958-2303-4762-9CCA-FBFB45C24AD2}"/>
    <cellStyle name="Millares 6 7 2 2 2 2 3" xfId="19517" xr:uid="{20C56DC2-4FA0-4048-BA07-DC43AD5F91C9}"/>
    <cellStyle name="Millares 6 7 2 2 2 2 3 2" xfId="41020" xr:uid="{C8B791AE-404C-4057-A613-8EA227FA32B8}"/>
    <cellStyle name="Millares 6 7 2 2 2 2 4" xfId="26122" xr:uid="{81735488-B8EE-4094-9202-160F936AD3B7}"/>
    <cellStyle name="Millares 6 7 2 2 2 2 5" xfId="47625" xr:uid="{5B580840-3361-4484-B633-FB14FF9228FB}"/>
    <cellStyle name="Millares 6 7 2 2 2 2 6" xfId="54229" xr:uid="{CFBBE3F0-A2E2-498E-B4DC-95A0E3033070}"/>
    <cellStyle name="Millares 6 7 2 2 2 3" xfId="6755" xr:uid="{1CAC7DC9-6E28-4561-A9D4-E6D01D5AB637}"/>
    <cellStyle name="Millares 6 7 2 2 2 3 2" xfId="15021" xr:uid="{C170D9B4-BD2F-41E5-80F7-424BDA89556E}"/>
    <cellStyle name="Millares 6 7 2 2 2 3 2 2" xfId="36524" xr:uid="{749918AA-DCC7-4838-9DD5-9CFA50D2B784}"/>
    <cellStyle name="Millares 6 7 2 2 2 3 3" xfId="21656" xr:uid="{344565DB-E732-46E0-9275-DF97E89F354A}"/>
    <cellStyle name="Millares 6 7 2 2 2 3 3 2" xfId="43159" xr:uid="{3AB14A41-E9DE-4A6D-9A11-A50B1446865C}"/>
    <cellStyle name="Millares 6 7 2 2 2 3 4" xfId="28261" xr:uid="{77B915F8-7FE3-40F4-99A4-620D653EC8BC}"/>
    <cellStyle name="Millares 6 7 2 2 2 3 5" xfId="49764" xr:uid="{272AFB37-EA57-4600-8807-3FD7AD2D82F9}"/>
    <cellStyle name="Millares 6 7 2 2 2 3 6" xfId="56368" xr:uid="{1B13C694-8A6C-47CB-AD5F-CB735A1EA853}"/>
    <cellStyle name="Millares 6 7 2 2 2 4" xfId="8396" xr:uid="{F91B4E49-5EB7-43C1-8AD9-55A5BDE2E877}"/>
    <cellStyle name="Millares 6 7 2 2 2 4 2" xfId="29899" xr:uid="{D1D77F28-FA0F-4ABF-8BEF-0F008482C452}"/>
    <cellStyle name="Millares 6 7 2 2 2 5" xfId="10053" xr:uid="{F3457D1C-8CE1-44C4-BF97-1338559020FA}"/>
    <cellStyle name="Millares 6 7 2 2 2 5 2" xfId="31556" xr:uid="{9C9BEE13-9CF3-45EB-8E2B-39C9D10A7F22}"/>
    <cellStyle name="Millares 6 7 2 2 2 6" xfId="16688" xr:uid="{A8756156-5AF1-4CDC-A86E-1F22E168F224}"/>
    <cellStyle name="Millares 6 7 2 2 2 6 2" xfId="38191" xr:uid="{B134374E-1E59-4AD1-9C0F-ED59EBFC334C}"/>
    <cellStyle name="Millares 6 7 2 2 2 7" xfId="23293" xr:uid="{FCE5C7FA-EB9B-4036-B84A-55A1A84B0506}"/>
    <cellStyle name="Millares 6 7 2 2 2 8" xfId="44796" xr:uid="{93F2BB45-E9D5-4E94-A1BD-CDD214AC03F3}"/>
    <cellStyle name="Millares 6 7 2 2 2 9" xfId="51400" xr:uid="{9FC83DD6-B2B6-42C4-AC9D-102180DB41E3}"/>
    <cellStyle name="Millares 6 7 2 2 3" xfId="2474" xr:uid="{B657844A-52B6-4327-85BF-C1B1FB394798}"/>
    <cellStyle name="Millares 6 7 2 2 3 2" xfId="10740" xr:uid="{33CE2915-9AD6-4539-865B-30A048F2CF10}"/>
    <cellStyle name="Millares 6 7 2 2 3 2 2" xfId="32243" xr:uid="{26F18CD4-88CF-4BEB-ADB7-C8DE7CB0A427}"/>
    <cellStyle name="Millares 6 7 2 2 3 3" xfId="17375" xr:uid="{6B414D8A-160C-4E90-8091-0066BC7CA328}"/>
    <cellStyle name="Millares 6 7 2 2 3 3 2" xfId="38878" xr:uid="{7A665B2A-EAA4-43FB-BAD2-EFBE0C176B2D}"/>
    <cellStyle name="Millares 6 7 2 2 3 4" xfId="23980" xr:uid="{62D6EFF8-6F7C-4BF8-99F8-924896D0F547}"/>
    <cellStyle name="Millares 6 7 2 2 3 5" xfId="45483" xr:uid="{F01B5C4F-A13D-4A7E-B168-E153914EB52C}"/>
    <cellStyle name="Millares 6 7 2 2 3 6" xfId="52087" xr:uid="{B102DC99-3CDA-48EE-9857-C5F447F49F00}"/>
    <cellStyle name="Millares 6 7 2 2 4" xfId="2991" xr:uid="{EFA1A824-D6F1-4329-81BB-406AB8CD006B}"/>
    <cellStyle name="Millares 6 7 2 2 4 2" xfId="11257" xr:uid="{0C6841B4-CDFF-4071-A34D-0774042AF708}"/>
    <cellStyle name="Millares 6 7 2 2 4 2 2" xfId="32760" xr:uid="{534B0035-3AD1-42EB-9D16-F2EEEF1D035C}"/>
    <cellStyle name="Millares 6 7 2 2 4 3" xfId="17892" xr:uid="{B09A5321-FE2C-4D7E-8E5D-7CC0DDED980F}"/>
    <cellStyle name="Millares 6 7 2 2 4 3 2" xfId="39395" xr:uid="{708A7416-0D7D-4D76-8620-1788AC38D28D}"/>
    <cellStyle name="Millares 6 7 2 2 4 4" xfId="24497" xr:uid="{691C6D70-064D-4DEA-8EE6-654F5B266717}"/>
    <cellStyle name="Millares 6 7 2 2 4 5" xfId="46000" xr:uid="{BB582B8A-CEAB-4EA0-B4F2-9A244470C94D}"/>
    <cellStyle name="Millares 6 7 2 2 4 6" xfId="52604" xr:uid="{743C92E0-760D-4A1C-8868-573D6D2C20A0}"/>
    <cellStyle name="Millares 6 7 2 2 5" xfId="3670" xr:uid="{9586AD4A-1EE8-4E2B-BF9D-AD19AE0E2581}"/>
    <cellStyle name="Millares 6 7 2 2 5 2" xfId="11936" xr:uid="{A013895D-2332-4484-B425-DE269A3FF4A0}"/>
    <cellStyle name="Millares 6 7 2 2 5 2 2" xfId="33439" xr:uid="{FD11C1C4-A45C-472E-AE27-016E89CA0D97}"/>
    <cellStyle name="Millares 6 7 2 2 5 3" xfId="18571" xr:uid="{B4602BDA-973D-47A8-AEA6-0B15B7EA3A5F}"/>
    <cellStyle name="Millares 6 7 2 2 5 3 2" xfId="40074" xr:uid="{63AFD8BE-5468-4813-8FBB-D7E24284A623}"/>
    <cellStyle name="Millares 6 7 2 2 5 4" xfId="25176" xr:uid="{11A62ABA-D4BD-458B-A9B2-C429ADFA8E19}"/>
    <cellStyle name="Millares 6 7 2 2 5 5" xfId="46679" xr:uid="{ED6AEED2-762C-4DE3-BECD-DCD70924B792}"/>
    <cellStyle name="Millares 6 7 2 2 5 6" xfId="53283" xr:uid="{EE47F3CF-21FC-498B-94D6-DD9A3EC3B737}"/>
    <cellStyle name="Millares 6 7 2 2 6" xfId="5135" xr:uid="{1E8046EA-C3FD-4500-8C71-B2342E66F4DD}"/>
    <cellStyle name="Millares 6 7 2 2 6 2" xfId="13401" xr:uid="{3221A31E-23BD-43BA-B15B-07997B9C67A3}"/>
    <cellStyle name="Millares 6 7 2 2 6 2 2" xfId="34904" xr:uid="{B80456CB-BE1A-4FEC-9F6E-402FDDB42C38}"/>
    <cellStyle name="Millares 6 7 2 2 6 3" xfId="20036" xr:uid="{92EECEC6-65B4-4AAD-AAE5-B330E68A3278}"/>
    <cellStyle name="Millares 6 7 2 2 6 3 2" xfId="41539" xr:uid="{81C41470-B35B-407D-A676-9BF973BCE36A}"/>
    <cellStyle name="Millares 6 7 2 2 6 4" xfId="26641" xr:uid="{71F84DC1-4516-48A1-BAB3-6716FA0BDD92}"/>
    <cellStyle name="Millares 6 7 2 2 6 5" xfId="48144" xr:uid="{498976C1-E2D1-4AEA-A2D1-34C2461F9E8E}"/>
    <cellStyle name="Millares 6 7 2 2 6 6" xfId="54748" xr:uid="{97931A3F-0DE6-470E-825C-EDA6DFF22027}"/>
    <cellStyle name="Millares 6 7 2 2 7" xfId="5809" xr:uid="{824E0ACD-EB2D-4247-ABBC-4266C4DC4801}"/>
    <cellStyle name="Millares 6 7 2 2 7 2" xfId="14075" xr:uid="{D2B3ACF7-27D6-4D87-BB3A-2F815F00CB37}"/>
    <cellStyle name="Millares 6 7 2 2 7 2 2" xfId="35578" xr:uid="{14AD378D-370C-4F88-8675-653D76D611C9}"/>
    <cellStyle name="Millares 6 7 2 2 7 3" xfId="20710" xr:uid="{B673CF93-25BF-4AFD-9870-62EB625A1B5D}"/>
    <cellStyle name="Millares 6 7 2 2 7 3 2" xfId="42213" xr:uid="{CA47CBE0-1F14-4F3B-BD97-9D68FC99E3A6}"/>
    <cellStyle name="Millares 6 7 2 2 7 4" xfId="27315" xr:uid="{675446D0-1C45-4C65-AC8C-0D8F85DCB3E5}"/>
    <cellStyle name="Millares 6 7 2 2 7 5" xfId="48818" xr:uid="{51E14E91-D746-4A29-89BF-73F2ADBAF294}"/>
    <cellStyle name="Millares 6 7 2 2 7 6" xfId="55422" xr:uid="{9F874128-BAEA-4211-8FD5-32B9E6BC2513}"/>
    <cellStyle name="Millares 6 7 2 2 8" xfId="7450" xr:uid="{10302BFA-4E19-486B-9E73-53E51EF44AAF}"/>
    <cellStyle name="Millares 6 7 2 2 8 2" xfId="28953" xr:uid="{CAE64A25-0CCE-40DE-A31A-7B5892EBEDAF}"/>
    <cellStyle name="Millares 6 7 2 2 9" xfId="9107" xr:uid="{7015C5B0-EA7B-4B60-ADF6-B5FF449DEBA3}"/>
    <cellStyle name="Millares 6 7 2 2 9 2" xfId="30610" xr:uid="{25D56C03-5A38-4C03-BE46-973A6F2FEE2F}"/>
    <cellStyle name="Millares 6 7 2 3" xfId="1111" xr:uid="{A26ED22B-0E8E-413C-A325-D0E68CA5FBC1}"/>
    <cellStyle name="Millares 6 7 2 3 2" xfId="3940" xr:uid="{B2DA8885-C2A1-4618-BD76-BD81CD1F9476}"/>
    <cellStyle name="Millares 6 7 2 3 2 2" xfId="12206" xr:uid="{50D005E5-B73B-469F-897D-3B9D3F026BDB}"/>
    <cellStyle name="Millares 6 7 2 3 2 2 2" xfId="33709" xr:uid="{2B95A1E4-F6BA-4222-A8B9-A6BDA5FF0EE2}"/>
    <cellStyle name="Millares 6 7 2 3 2 3" xfId="18841" xr:uid="{9085582A-6021-487F-8D0E-0484470BDA5F}"/>
    <cellStyle name="Millares 6 7 2 3 2 3 2" xfId="40344" xr:uid="{47450C9D-8C23-44D4-B746-1198F1F6B1CB}"/>
    <cellStyle name="Millares 6 7 2 3 2 4" xfId="25446" xr:uid="{FC3C192D-025B-46D0-9A36-16DC032A581D}"/>
    <cellStyle name="Millares 6 7 2 3 2 5" xfId="46949" xr:uid="{9804CF1E-5253-4599-A7DC-63FD049241F6}"/>
    <cellStyle name="Millares 6 7 2 3 2 6" xfId="53553" xr:uid="{84B3996A-64BE-4C06-86F6-A20D070C4887}"/>
    <cellStyle name="Millares 6 7 2 3 3" xfId="6079" xr:uid="{6910712B-DC42-4356-95A9-99CEE5FBE4E1}"/>
    <cellStyle name="Millares 6 7 2 3 3 2" xfId="14345" xr:uid="{FA44AF48-E855-4EB1-A9C0-EA961EDF7140}"/>
    <cellStyle name="Millares 6 7 2 3 3 2 2" xfId="35848" xr:uid="{71AE0F67-3683-43B0-8FE2-D917E448BCE0}"/>
    <cellStyle name="Millares 6 7 2 3 3 3" xfId="20980" xr:uid="{152ACB26-24D1-4A69-A518-D69D13571A24}"/>
    <cellStyle name="Millares 6 7 2 3 3 3 2" xfId="42483" xr:uid="{CB995F0E-7AB0-4CCB-84C3-761D4212F98E}"/>
    <cellStyle name="Millares 6 7 2 3 3 4" xfId="27585" xr:uid="{25AE6C35-6BF4-4F2F-8A89-3660737139C7}"/>
    <cellStyle name="Millares 6 7 2 3 3 5" xfId="49088" xr:uid="{A92FFCE5-2F93-4C4C-AB0A-FC38881E2C71}"/>
    <cellStyle name="Millares 6 7 2 3 3 6" xfId="55692" xr:uid="{3A9DB3C6-9697-4F93-9917-D6B18308F874}"/>
    <cellStyle name="Millares 6 7 2 3 4" xfId="7720" xr:uid="{459B6D89-E476-4365-A094-26582FC7A3E8}"/>
    <cellStyle name="Millares 6 7 2 3 4 2" xfId="29223" xr:uid="{67B918E2-B59D-44F1-ABE3-88F34CD7718C}"/>
    <cellStyle name="Millares 6 7 2 3 5" xfId="9377" xr:uid="{6629CA00-279A-4616-A25D-0EFF0DC1870F}"/>
    <cellStyle name="Millares 6 7 2 3 5 2" xfId="30880" xr:uid="{10D567A9-A70A-4A65-AB02-71B74FB39BEC}"/>
    <cellStyle name="Millares 6 7 2 3 6" xfId="16012" xr:uid="{9BE4A7DC-4F05-4591-B823-39C430B2AC5F}"/>
    <cellStyle name="Millares 6 7 2 3 6 2" xfId="37515" xr:uid="{91CBE9FA-71C5-4F49-A9FE-6FC7E51B43B5}"/>
    <cellStyle name="Millares 6 7 2 3 7" xfId="22617" xr:uid="{BBD4F411-3C8D-412A-B867-444A09099F90}"/>
    <cellStyle name="Millares 6 7 2 3 8" xfId="44120" xr:uid="{39EA3AC6-888A-47F8-8834-732FF36F5DAD}"/>
    <cellStyle name="Millares 6 7 2 3 9" xfId="50724" xr:uid="{F02698E8-289B-4D2F-AABC-B81E1BF3ED18}"/>
    <cellStyle name="Millares 6 7 2 4" xfId="1507" xr:uid="{2AE045C4-096A-4E5A-90A0-A00369647B06}"/>
    <cellStyle name="Millares 6 7 2 4 2" xfId="4336" xr:uid="{BBAB9ACA-9072-4299-ABAB-1931E0957FA3}"/>
    <cellStyle name="Millares 6 7 2 4 2 2" xfId="12602" xr:uid="{B2E6D9D3-3EDA-4CBA-BE1A-E44480CD0517}"/>
    <cellStyle name="Millares 6 7 2 4 2 2 2" xfId="34105" xr:uid="{22C9F1B3-E7D9-40D6-A401-FB4DE9C9BC09}"/>
    <cellStyle name="Millares 6 7 2 4 2 3" xfId="19237" xr:uid="{221E93B7-05CB-4B78-8A5F-10273852B80A}"/>
    <cellStyle name="Millares 6 7 2 4 2 3 2" xfId="40740" xr:uid="{62C4E681-CE14-42E4-A62B-C2B1D62B8081}"/>
    <cellStyle name="Millares 6 7 2 4 2 4" xfId="25842" xr:uid="{91D0754A-053D-4064-8437-A3801604370C}"/>
    <cellStyle name="Millares 6 7 2 4 2 5" xfId="47345" xr:uid="{B4592606-EBBB-4117-91B8-FC6A83144F68}"/>
    <cellStyle name="Millares 6 7 2 4 2 6" xfId="53949" xr:uid="{D2BBA21F-997C-4D06-8EF6-9C0578697C70}"/>
    <cellStyle name="Millares 6 7 2 4 3" xfId="6475" xr:uid="{AEF16180-8974-4BFC-85DD-7FE7A19FD054}"/>
    <cellStyle name="Millares 6 7 2 4 3 2" xfId="14741" xr:uid="{9636B588-E2CE-4CAD-B3A3-054DA0EF797E}"/>
    <cellStyle name="Millares 6 7 2 4 3 2 2" xfId="36244" xr:uid="{9C15DE97-037B-4FA3-BD88-F7675B176668}"/>
    <cellStyle name="Millares 6 7 2 4 3 3" xfId="21376" xr:uid="{0472F16D-4B36-49C7-8687-1FC86EBFA288}"/>
    <cellStyle name="Millares 6 7 2 4 3 3 2" xfId="42879" xr:uid="{DDA973D6-5676-4281-A43C-BDDE5CB08D62}"/>
    <cellStyle name="Millares 6 7 2 4 3 4" xfId="27981" xr:uid="{02D88DC0-BA68-4E50-94AE-A766E5024E2E}"/>
    <cellStyle name="Millares 6 7 2 4 3 5" xfId="49484" xr:uid="{91275786-E161-4F08-A7DB-58595D98F0B7}"/>
    <cellStyle name="Millares 6 7 2 4 3 6" xfId="56088" xr:uid="{3C5FE3F8-00E5-4439-9CBD-7BFA87874F7A}"/>
    <cellStyle name="Millares 6 7 2 4 4" xfId="8116" xr:uid="{61426621-31FA-4B19-9FE4-EFEC21DDD7AD}"/>
    <cellStyle name="Millares 6 7 2 4 4 2" xfId="29619" xr:uid="{677C4F7B-68D7-4FC8-AF68-05E5A5AB1B48}"/>
    <cellStyle name="Millares 6 7 2 4 5" xfId="9773" xr:uid="{7C334F72-4B23-44B5-B499-4481E5AF06F5}"/>
    <cellStyle name="Millares 6 7 2 4 5 2" xfId="31276" xr:uid="{83A839C2-D8D2-41AF-ACD2-BF7738C26D64}"/>
    <cellStyle name="Millares 6 7 2 4 6" xfId="16408" xr:uid="{28D4A25D-AF78-4864-A5A5-CEC3F25E9310}"/>
    <cellStyle name="Millares 6 7 2 4 6 2" xfId="37911" xr:uid="{14533ABF-8F29-4365-B534-389EB657DD20}"/>
    <cellStyle name="Millares 6 7 2 4 7" xfId="23013" xr:uid="{C90CEF44-4D41-4424-A516-B4F13DD557FB}"/>
    <cellStyle name="Millares 6 7 2 4 8" xfId="44516" xr:uid="{0091511C-9C4F-40D6-897B-4D1DFA1ABCB9}"/>
    <cellStyle name="Millares 6 7 2 4 9" xfId="51120" xr:uid="{80F9D36A-73EC-4C31-B51B-A88D647258E7}"/>
    <cellStyle name="Millares 6 7 2 5" xfId="2194" xr:uid="{9CB17F12-9684-4397-8B84-3A5105C25E99}"/>
    <cellStyle name="Millares 6 7 2 5 2" xfId="10460" xr:uid="{DC8FB401-EB6D-417E-8906-FFBF62FBD881}"/>
    <cellStyle name="Millares 6 7 2 5 2 2" xfId="31963" xr:uid="{B0CDBFBF-0BB9-43BB-A3F6-A5FABB0A0D22}"/>
    <cellStyle name="Millares 6 7 2 5 3" xfId="17095" xr:uid="{036A763B-63AA-4FB2-9686-B94946D78AF0}"/>
    <cellStyle name="Millares 6 7 2 5 3 2" xfId="38598" xr:uid="{5DB4CE35-47A6-4D84-B665-7917B1ADB9E2}"/>
    <cellStyle name="Millares 6 7 2 5 4" xfId="23700" xr:uid="{6A7976A6-B882-43ED-BA68-043C3A40F4F2}"/>
    <cellStyle name="Millares 6 7 2 5 5" xfId="45203" xr:uid="{1ECA350D-FC89-4BD9-9FFF-D5488C959723}"/>
    <cellStyle name="Millares 6 7 2 5 6" xfId="51807" xr:uid="{D91E1570-9FA5-43E3-B350-9C60FF11AD07}"/>
    <cellStyle name="Millares 6 7 2 6" xfId="2740" xr:uid="{1F4226C0-EACE-4594-9A7F-868003A77C37}"/>
    <cellStyle name="Millares 6 7 2 6 2" xfId="11006" xr:uid="{539833B3-F3C4-4CD8-BF0F-3C11E2D20043}"/>
    <cellStyle name="Millares 6 7 2 6 2 2" xfId="32509" xr:uid="{DEB99C52-D21A-4005-8613-1AFA362D1357}"/>
    <cellStyle name="Millares 6 7 2 6 3" xfId="17641" xr:uid="{1A353BFE-E3AC-4A1C-9C80-F9DA710392EC}"/>
    <cellStyle name="Millares 6 7 2 6 3 2" xfId="39144" xr:uid="{C8612424-91AC-40DF-BAF5-8D846C613DEF}"/>
    <cellStyle name="Millares 6 7 2 6 4" xfId="24246" xr:uid="{A7792C7A-82CE-498D-82B0-DCC30063B600}"/>
    <cellStyle name="Millares 6 7 2 6 5" xfId="45749" xr:uid="{BB028EFD-6CC4-4C2D-A22C-DF91377FF564}"/>
    <cellStyle name="Millares 6 7 2 6 6" xfId="52353" xr:uid="{AFCB95C4-E6BD-4E46-ADC1-50D6F9E576A0}"/>
    <cellStyle name="Millares 6 7 2 7" xfId="3390" xr:uid="{68837260-4D40-4342-A7B2-9D46531E8C95}"/>
    <cellStyle name="Millares 6 7 2 7 2" xfId="11656" xr:uid="{319E51B9-645A-4F1A-8BBA-F47B2950717A}"/>
    <cellStyle name="Millares 6 7 2 7 2 2" xfId="33159" xr:uid="{D68A4FA1-4362-4CAC-BDAD-366F63D178B8}"/>
    <cellStyle name="Millares 6 7 2 7 3" xfId="18291" xr:uid="{D8D33D93-F0BD-45F7-BCD4-6779E8F990BC}"/>
    <cellStyle name="Millares 6 7 2 7 3 2" xfId="39794" xr:uid="{79CEABA0-6EDD-4CA6-88CE-FB8D9ECA54A4}"/>
    <cellStyle name="Millares 6 7 2 7 4" xfId="24896" xr:uid="{C6F2A7D6-9B18-4FA4-88E1-EF846FCAB3EC}"/>
    <cellStyle name="Millares 6 7 2 7 5" xfId="46399" xr:uid="{96102236-8AAB-47AD-BE60-73BE0EBE1E77}"/>
    <cellStyle name="Millares 6 7 2 7 6" xfId="53003" xr:uid="{4812FA7C-CCDC-4B5A-83C6-5023F3C5E2C8}"/>
    <cellStyle name="Millares 6 7 2 8" xfId="4884" xr:uid="{E32952F7-8AFE-45D5-BB5F-5B690D02D811}"/>
    <cellStyle name="Millares 6 7 2 8 2" xfId="13150" xr:uid="{74CE792F-95A2-43DC-8B5D-AEE951EEB65B}"/>
    <cellStyle name="Millares 6 7 2 8 2 2" xfId="34653" xr:uid="{41785667-AA27-4F93-AE41-0E726C525D6F}"/>
    <cellStyle name="Millares 6 7 2 8 3" xfId="19785" xr:uid="{0159ADB9-05CF-477A-A7DD-7C99E76ED361}"/>
    <cellStyle name="Millares 6 7 2 8 3 2" xfId="41288" xr:uid="{3466D8E8-AFF4-4DF5-AF32-7148E5085CFE}"/>
    <cellStyle name="Millares 6 7 2 8 4" xfId="26390" xr:uid="{94008744-F908-4D37-999D-A46142A2DD4E}"/>
    <cellStyle name="Millares 6 7 2 8 5" xfId="47893" xr:uid="{8E1A7237-71A2-4552-AA8C-7A926B8D92A1}"/>
    <cellStyle name="Millares 6 7 2 8 6" xfId="54497" xr:uid="{DD6E027D-489D-46F7-9E2D-1EB8FEB20393}"/>
    <cellStyle name="Millares 6 7 2 9" xfId="5529" xr:uid="{4FA13343-B76A-4B27-B46B-B844D2BA8A8D}"/>
    <cellStyle name="Millares 6 7 2 9 2" xfId="13795" xr:uid="{E5856B49-0D60-4EF0-B058-5195F915859D}"/>
    <cellStyle name="Millares 6 7 2 9 2 2" xfId="35298" xr:uid="{707AA9C7-262D-46C6-9BA6-F96EFF2DC334}"/>
    <cellStyle name="Millares 6 7 2 9 3" xfId="20430" xr:uid="{34452598-20D4-4331-8D60-7E07A9D5904A}"/>
    <cellStyle name="Millares 6 7 2 9 3 2" xfId="41933" xr:uid="{B7880266-32DC-446C-A055-99AD2501FF26}"/>
    <cellStyle name="Millares 6 7 2 9 4" xfId="27035" xr:uid="{E2EDDF11-4C9A-472B-98DC-D8A13AE796BC}"/>
    <cellStyle name="Millares 6 7 2 9 5" xfId="48538" xr:uid="{9E46E5FE-D23D-4744-98F3-F0E7ACC26A9D}"/>
    <cellStyle name="Millares 6 7 2 9 6" xfId="55142" xr:uid="{CC39281A-A3F9-438C-8EA5-80BDEBA83F78}"/>
    <cellStyle name="Millares 6 7 3" xfId="430" xr:uid="{74CB16BB-FC08-4B4D-9BC9-F33D619190A2}"/>
    <cellStyle name="Millares 6 7 3 10" xfId="15333" xr:uid="{70637C38-0302-4004-8F37-89A35C73612E}"/>
    <cellStyle name="Millares 6 7 3 10 2" xfId="36836" xr:uid="{49D925E5-794E-4FB6-A967-CB789E0ED55A}"/>
    <cellStyle name="Millares 6 7 3 11" xfId="21938" xr:uid="{D065F043-9323-4A86-8016-03780F0308C2}"/>
    <cellStyle name="Millares 6 7 3 12" xfId="43441" xr:uid="{CF883BD5-4B55-4380-85F0-9C4625F49F7D}"/>
    <cellStyle name="Millares 6 7 3 13" xfId="50045" xr:uid="{5D59871F-0DA0-46EC-8C26-47B014C91FEB}"/>
    <cellStyle name="Millares 6 7 3 2" xfId="1378" xr:uid="{B6301B01-C014-43E3-8025-A341C87653FB}"/>
    <cellStyle name="Millares 6 7 3 2 2" xfId="4207" xr:uid="{B5799639-C5AC-4E91-A94D-3AD53449E8EA}"/>
    <cellStyle name="Millares 6 7 3 2 2 2" xfId="12473" xr:uid="{C4651E93-B9B4-4061-B8DC-EB234D0D91E4}"/>
    <cellStyle name="Millares 6 7 3 2 2 2 2" xfId="33976" xr:uid="{F9EE4B63-159D-4B64-9A99-51D00DF3E549}"/>
    <cellStyle name="Millares 6 7 3 2 2 3" xfId="19108" xr:uid="{C9F183C1-4791-43AD-B9B5-A2B88FAE025A}"/>
    <cellStyle name="Millares 6 7 3 2 2 3 2" xfId="40611" xr:uid="{3654B664-9652-4C71-8BD4-609FE41FCF6C}"/>
    <cellStyle name="Millares 6 7 3 2 2 4" xfId="25713" xr:uid="{08C165C2-8B88-442D-91B8-96567F3ADF94}"/>
    <cellStyle name="Millares 6 7 3 2 2 5" xfId="47216" xr:uid="{EEAF78D2-1B9A-47C5-9D1A-7158811A7DEA}"/>
    <cellStyle name="Millares 6 7 3 2 2 6" xfId="53820" xr:uid="{2753F972-647A-4DC7-8E82-5C9EA6F55B92}"/>
    <cellStyle name="Millares 6 7 3 2 3" xfId="6346" xr:uid="{55BC5D31-E690-4015-B707-D2549BBA0D16}"/>
    <cellStyle name="Millares 6 7 3 2 3 2" xfId="14612" xr:uid="{2D02F7FF-E511-4636-9047-58F463339125}"/>
    <cellStyle name="Millares 6 7 3 2 3 2 2" xfId="36115" xr:uid="{6195ECA0-FE85-44FC-9920-0F5A51ACE2A4}"/>
    <cellStyle name="Millares 6 7 3 2 3 3" xfId="21247" xr:uid="{D04B388A-B1AD-4C71-B0F6-168B8F75D0B0}"/>
    <cellStyle name="Millares 6 7 3 2 3 3 2" xfId="42750" xr:uid="{1CA26937-2489-4D8F-AAB1-C15FE5A690AA}"/>
    <cellStyle name="Millares 6 7 3 2 3 4" xfId="27852" xr:uid="{F24038F5-D299-4FFD-A305-E600D6EF0E2C}"/>
    <cellStyle name="Millares 6 7 3 2 3 5" xfId="49355" xr:uid="{31CD54AA-3109-4B42-B605-0B6EDDFC79D9}"/>
    <cellStyle name="Millares 6 7 3 2 3 6" xfId="55959" xr:uid="{62DD0FD9-758E-4FA0-9D6B-A8F3DA7B5CDB}"/>
    <cellStyle name="Millares 6 7 3 2 4" xfId="7987" xr:uid="{15DA0DA2-CFAC-4E38-BC7E-579CBF5CCE2C}"/>
    <cellStyle name="Millares 6 7 3 2 4 2" xfId="29490" xr:uid="{242E9864-84A1-40B7-8FBD-4CB4B89D5999}"/>
    <cellStyle name="Millares 6 7 3 2 5" xfId="9644" xr:uid="{8670DC89-F8FB-4E30-959E-ACDE826B8CA8}"/>
    <cellStyle name="Millares 6 7 3 2 5 2" xfId="31147" xr:uid="{E56EF1BF-97AA-4770-912D-F7CC57E3063E}"/>
    <cellStyle name="Millares 6 7 3 2 6" xfId="16279" xr:uid="{485CF906-16D4-408E-B791-A904F68DB4BB}"/>
    <cellStyle name="Millares 6 7 3 2 6 2" xfId="37782" xr:uid="{47E0B74A-A05D-41CB-A52A-AD17D2BCCF7C}"/>
    <cellStyle name="Millares 6 7 3 2 7" xfId="22884" xr:uid="{A1CE59F8-B5FA-4FC3-842D-F6101FDAFFD7}"/>
    <cellStyle name="Millares 6 7 3 2 8" xfId="44387" xr:uid="{CC6D5B6E-9A39-4A77-A156-F07073C23E38}"/>
    <cellStyle name="Millares 6 7 3 2 9" xfId="50991" xr:uid="{30B7C637-67D3-4ABA-AA4E-C975FC700FEC}"/>
    <cellStyle name="Millares 6 7 3 3" xfId="2065" xr:uid="{E13ED976-E74F-414B-8312-6C90ECDA3BA5}"/>
    <cellStyle name="Millares 6 7 3 3 2" xfId="10331" xr:uid="{6FDC49B3-BF63-49BC-A705-4D6EF51EFD00}"/>
    <cellStyle name="Millares 6 7 3 3 2 2" xfId="31834" xr:uid="{A520CB81-9232-44A7-93A4-4B2F6442B3E0}"/>
    <cellStyle name="Millares 6 7 3 3 3" xfId="16966" xr:uid="{C6F994A9-63FB-47A1-9263-4965571307EC}"/>
    <cellStyle name="Millares 6 7 3 3 3 2" xfId="38469" xr:uid="{962F0F9E-1E1C-4AF3-9C9D-1EF86240C0F1}"/>
    <cellStyle name="Millares 6 7 3 3 4" xfId="23571" xr:uid="{CE197B9E-A132-46A3-8992-C911E18D1E32}"/>
    <cellStyle name="Millares 6 7 3 3 5" xfId="45074" xr:uid="{4021A529-262F-4AE1-B0B7-12AE202C2E71}"/>
    <cellStyle name="Millares 6 7 3 3 6" xfId="51678" xr:uid="{98A3B9A5-245C-4A7C-BD9A-E630AA585894}"/>
    <cellStyle name="Millares 6 7 3 4" xfId="2864" xr:uid="{0B0F7A28-766B-4810-8C00-6F3DFE8165F5}"/>
    <cellStyle name="Millares 6 7 3 4 2" xfId="11130" xr:uid="{B6652049-4A28-4FB6-B8DA-2A29CEF1D34B}"/>
    <cellStyle name="Millares 6 7 3 4 2 2" xfId="32633" xr:uid="{DD86F38C-03E1-4D4D-921F-A391D899A2B7}"/>
    <cellStyle name="Millares 6 7 3 4 3" xfId="17765" xr:uid="{7D3B5D2B-9C2D-470B-998E-AB634DAA88A2}"/>
    <cellStyle name="Millares 6 7 3 4 3 2" xfId="39268" xr:uid="{D1B28FB4-9262-4C5A-9E01-EBD4B6808917}"/>
    <cellStyle name="Millares 6 7 3 4 4" xfId="24370" xr:uid="{96D0C08D-C688-41E8-8807-75ED79793867}"/>
    <cellStyle name="Millares 6 7 3 4 5" xfId="45873" xr:uid="{0BCFD394-F19E-430C-88CA-ADD9EC11B5C7}"/>
    <cellStyle name="Millares 6 7 3 4 6" xfId="52477" xr:uid="{FF13054C-7E46-4093-8F8E-7FB691281334}"/>
    <cellStyle name="Millares 6 7 3 5" xfId="3261" xr:uid="{D4774616-0BB4-43AB-ACD9-97EEE0560ED5}"/>
    <cellStyle name="Millares 6 7 3 5 2" xfId="11527" xr:uid="{D51F5558-7C40-48B9-86BF-3B4FBE629022}"/>
    <cellStyle name="Millares 6 7 3 5 2 2" xfId="33030" xr:uid="{8E6B645E-BBA7-4759-AF8C-CD076DFB35C7}"/>
    <cellStyle name="Millares 6 7 3 5 3" xfId="18162" xr:uid="{284B7519-2526-4489-AD15-E93EB63D22A1}"/>
    <cellStyle name="Millares 6 7 3 5 3 2" xfId="39665" xr:uid="{98D4601C-1B71-4E78-9B15-D114C4247DEC}"/>
    <cellStyle name="Millares 6 7 3 5 4" xfId="24767" xr:uid="{D65FC432-6318-4FAF-BE17-0C5A239B8D0F}"/>
    <cellStyle name="Millares 6 7 3 5 5" xfId="46270" xr:uid="{B880A3E2-B35C-4868-B445-345625C2537D}"/>
    <cellStyle name="Millares 6 7 3 5 6" xfId="52874" xr:uid="{8BC863AC-85E2-4B07-AE43-BEE3F7FEC2AA}"/>
    <cellStyle name="Millares 6 7 3 6" xfId="5008" xr:uid="{4DD08E53-28C3-4892-A7DA-782B1E55F23B}"/>
    <cellStyle name="Millares 6 7 3 6 2" xfId="13274" xr:uid="{FF4E9B7C-16B3-450D-AA0D-5B9F51BD7A8B}"/>
    <cellStyle name="Millares 6 7 3 6 2 2" xfId="34777" xr:uid="{AB5149D9-C930-4961-859E-7FA106284F33}"/>
    <cellStyle name="Millares 6 7 3 6 3" xfId="19909" xr:uid="{11A9F85A-D7CC-4CC1-89FD-9C2DF25DBA6B}"/>
    <cellStyle name="Millares 6 7 3 6 3 2" xfId="41412" xr:uid="{9C31A3DD-A5D3-4B13-AD1D-8FFEAADF61E8}"/>
    <cellStyle name="Millares 6 7 3 6 4" xfId="26514" xr:uid="{936C323D-2976-45CC-8BD2-B5972F53347F}"/>
    <cellStyle name="Millares 6 7 3 6 5" xfId="48017" xr:uid="{CC603754-EF54-43BB-BBA0-EA4C1175C32B}"/>
    <cellStyle name="Millares 6 7 3 6 6" xfId="54621" xr:uid="{81020C31-E722-4DF9-8F94-8EF7229CF37D}"/>
    <cellStyle name="Millares 6 7 3 7" xfId="5400" xr:uid="{484D8D55-7AB9-4544-94B2-39E6F5DDDA78}"/>
    <cellStyle name="Millares 6 7 3 7 2" xfId="13666" xr:uid="{5F955A39-C21E-4D99-B17F-6E932A7B21E5}"/>
    <cellStyle name="Millares 6 7 3 7 2 2" xfId="35169" xr:uid="{ED3DF995-3AE0-40B1-B45B-CCCB52561BD8}"/>
    <cellStyle name="Millares 6 7 3 7 3" xfId="20301" xr:uid="{F441314E-05DC-4DEF-AB0E-9CF80040C80F}"/>
    <cellStyle name="Millares 6 7 3 7 3 2" xfId="41804" xr:uid="{CBB71CC1-8E24-4D77-8932-EA3C74FD7592}"/>
    <cellStyle name="Millares 6 7 3 7 4" xfId="26906" xr:uid="{13870C2C-BE48-4C43-88AF-2B30393F929E}"/>
    <cellStyle name="Millares 6 7 3 7 5" xfId="48409" xr:uid="{AAB0D053-03BC-4C0D-AE05-7AD0BCCBCF29}"/>
    <cellStyle name="Millares 6 7 3 7 6" xfId="55013" xr:uid="{9E97C057-AA38-4D8C-822F-5150F4F0F7F2}"/>
    <cellStyle name="Millares 6 7 3 8" xfId="7041" xr:uid="{9BF1ED9A-D9B4-4B75-BE9F-8ACA7A9B64AD}"/>
    <cellStyle name="Millares 6 7 3 8 2" xfId="28544" xr:uid="{AA86F5EF-179A-474F-887B-7A6F2BABEE49}"/>
    <cellStyle name="Millares 6 7 3 9" xfId="8697" xr:uid="{3D46BCE4-5CAD-4072-89C2-8158957B889F}"/>
    <cellStyle name="Millares 6 7 3 9 2" xfId="30200" xr:uid="{CDB5BD16-07F3-41B7-98EF-A80B4E49B5DF}"/>
    <cellStyle name="Millares 6 7 4" xfId="714" xr:uid="{30EF83C4-12F0-473E-A7F8-85B0E0553E52}"/>
    <cellStyle name="Millares 6 7 4 10" xfId="43723" xr:uid="{73038D3C-C76D-4B62-9AD3-EF319AF68437}"/>
    <cellStyle name="Millares 6 7 4 11" xfId="50327" xr:uid="{BB50B78E-0216-40F8-88C3-F87A3F29396B}"/>
    <cellStyle name="Millares 6 7 4 2" xfId="1660" xr:uid="{BA7DB152-1B75-42B2-9757-FE047EE692B7}"/>
    <cellStyle name="Millares 6 7 4 2 2" xfId="4489" xr:uid="{206D8AA8-59CD-40C8-9C63-939AA6AE05FB}"/>
    <cellStyle name="Millares 6 7 4 2 2 2" xfId="12755" xr:uid="{CA6AB54E-54B3-464C-834C-A7E45206B679}"/>
    <cellStyle name="Millares 6 7 4 2 2 2 2" xfId="34258" xr:uid="{57C9BC80-3B3A-4978-BDC6-E298390520A0}"/>
    <cellStyle name="Millares 6 7 4 2 2 3" xfId="19390" xr:uid="{281A6FD2-C236-48C2-88AF-F95BEA80ABDE}"/>
    <cellStyle name="Millares 6 7 4 2 2 3 2" xfId="40893" xr:uid="{71E51BC9-BE4E-4E34-9D87-2D058252042D}"/>
    <cellStyle name="Millares 6 7 4 2 2 4" xfId="25995" xr:uid="{9CB8700E-D9AB-4188-8A31-11C492F54035}"/>
    <cellStyle name="Millares 6 7 4 2 2 5" xfId="47498" xr:uid="{7DD3E03D-99A1-4116-A4EA-1990B69AD788}"/>
    <cellStyle name="Millares 6 7 4 2 2 6" xfId="54102" xr:uid="{717A9536-48D2-4967-9491-8CA492D31D28}"/>
    <cellStyle name="Millares 6 7 4 2 3" xfId="6628" xr:uid="{A1C0C7FE-2718-409E-822F-EE16C15B78D1}"/>
    <cellStyle name="Millares 6 7 4 2 3 2" xfId="14894" xr:uid="{CD29B3C0-564D-425F-BEEB-AAC2E23252F8}"/>
    <cellStyle name="Millares 6 7 4 2 3 2 2" xfId="36397" xr:uid="{474D37DA-8319-466E-A3AD-DE3216B5FB12}"/>
    <cellStyle name="Millares 6 7 4 2 3 3" xfId="21529" xr:uid="{AFE07B00-E234-46C0-901D-FE5BEB927F45}"/>
    <cellStyle name="Millares 6 7 4 2 3 3 2" xfId="43032" xr:uid="{1D33E189-20D8-4832-A16F-F39E377D9E4B}"/>
    <cellStyle name="Millares 6 7 4 2 3 4" xfId="28134" xr:uid="{A980398A-4836-468D-A856-C4FECBEA8F05}"/>
    <cellStyle name="Millares 6 7 4 2 3 5" xfId="49637" xr:uid="{E04FEBD6-530F-4C08-8EE7-DE71E6B8C416}"/>
    <cellStyle name="Millares 6 7 4 2 3 6" xfId="56241" xr:uid="{3B820C06-5105-4033-9FC6-1481E23DBAB4}"/>
    <cellStyle name="Millares 6 7 4 2 4" xfId="8269" xr:uid="{E6F2E8E7-E400-4BCB-AE22-1770C3D6D26B}"/>
    <cellStyle name="Millares 6 7 4 2 4 2" xfId="29772" xr:uid="{872D1662-60B2-4005-BC50-DA550AF5FBA0}"/>
    <cellStyle name="Millares 6 7 4 2 5" xfId="9926" xr:uid="{9DFA33DE-1CC5-4D89-B666-BFFA001D18C2}"/>
    <cellStyle name="Millares 6 7 4 2 5 2" xfId="31429" xr:uid="{632FA53E-A386-4B16-B3EF-6C076F8068FF}"/>
    <cellStyle name="Millares 6 7 4 2 6" xfId="16561" xr:uid="{27E9D5B6-0A3E-4862-A62D-FE8ED3C977D8}"/>
    <cellStyle name="Millares 6 7 4 2 6 2" xfId="38064" xr:uid="{AD7E35D8-32D4-4AB5-8AE7-9871026762D9}"/>
    <cellStyle name="Millares 6 7 4 2 7" xfId="23166" xr:uid="{28CCAA69-A4E7-4A85-A163-914537061417}"/>
    <cellStyle name="Millares 6 7 4 2 8" xfId="44669" xr:uid="{E38EA73C-2DA3-4929-809D-804905F1B14C}"/>
    <cellStyle name="Millares 6 7 4 2 9" xfId="51273" xr:uid="{E2E32867-B03A-4389-A149-D7429D2735B5}"/>
    <cellStyle name="Millares 6 7 4 3" xfId="2347" xr:uid="{73DFDADC-F609-4D5E-99C2-38228A4957FF}"/>
    <cellStyle name="Millares 6 7 4 3 2" xfId="10613" xr:uid="{255BBF01-019B-4F7C-971C-454C133AE7E8}"/>
    <cellStyle name="Millares 6 7 4 3 2 2" xfId="32116" xr:uid="{57065C67-CC25-40FC-8404-899F361E2506}"/>
    <cellStyle name="Millares 6 7 4 3 3" xfId="17248" xr:uid="{076EB3B2-5987-45BA-B08D-0A71C859AC87}"/>
    <cellStyle name="Millares 6 7 4 3 3 2" xfId="38751" xr:uid="{41DF712F-A3C9-44D8-859B-2AA3129BBB19}"/>
    <cellStyle name="Millares 6 7 4 3 4" xfId="23853" xr:uid="{ABF6D194-39D6-41C9-BD2F-3E5666D4C4AF}"/>
    <cellStyle name="Millares 6 7 4 3 5" xfId="45356" xr:uid="{1BDC2C5F-2177-4B41-B8D8-12BD82C1CB97}"/>
    <cellStyle name="Millares 6 7 4 3 6" xfId="51960" xr:uid="{F17F417C-6AEF-4D7A-BB5F-76230921B314}"/>
    <cellStyle name="Millares 6 7 4 4" xfId="3543" xr:uid="{F60275DA-6B36-4977-8ADD-4738AA3938FE}"/>
    <cellStyle name="Millares 6 7 4 4 2" xfId="11809" xr:uid="{05FB1A5F-8A10-4F68-A40B-E223099122EC}"/>
    <cellStyle name="Millares 6 7 4 4 2 2" xfId="33312" xr:uid="{AADD5001-306B-4E13-B9F3-3CEE9C87D4AA}"/>
    <cellStyle name="Millares 6 7 4 4 3" xfId="18444" xr:uid="{723D0306-BA85-461E-83AC-815BC6BE3537}"/>
    <cellStyle name="Millares 6 7 4 4 3 2" xfId="39947" xr:uid="{4CDA7C04-BEBB-470F-8398-8A8F55785CDD}"/>
    <cellStyle name="Millares 6 7 4 4 4" xfId="25049" xr:uid="{C51309EE-FE62-4213-BF1B-C1257A649D5D}"/>
    <cellStyle name="Millares 6 7 4 4 5" xfId="46552" xr:uid="{3FB3199A-980D-4765-9DC5-22E684DB8E87}"/>
    <cellStyle name="Millares 6 7 4 4 6" xfId="53156" xr:uid="{B342479D-7DFF-492B-86B5-71D827C35D7A}"/>
    <cellStyle name="Millares 6 7 4 5" xfId="5682" xr:uid="{2F38DA46-E054-4CE8-886E-C8A3B4759A53}"/>
    <cellStyle name="Millares 6 7 4 5 2" xfId="13948" xr:uid="{0D9315A7-F2A7-4CE7-B39D-CB58C71A2178}"/>
    <cellStyle name="Millares 6 7 4 5 2 2" xfId="35451" xr:uid="{5FB4B316-98A3-4304-B176-6244F369E5C1}"/>
    <cellStyle name="Millares 6 7 4 5 3" xfId="20583" xr:uid="{CACD4954-043C-4C9C-A84E-3BC2CC36C67B}"/>
    <cellStyle name="Millares 6 7 4 5 3 2" xfId="42086" xr:uid="{90AA2F7A-3440-4C7F-9532-4E4A32E16354}"/>
    <cellStyle name="Millares 6 7 4 5 4" xfId="27188" xr:uid="{441F3DB7-5C27-4777-BBCA-D7785CF17140}"/>
    <cellStyle name="Millares 6 7 4 5 5" xfId="48691" xr:uid="{015FEC12-CB17-4780-9195-8781F52730EA}"/>
    <cellStyle name="Millares 6 7 4 5 6" xfId="55295" xr:uid="{260E76BF-5494-4458-8496-2222079A2B76}"/>
    <cellStyle name="Millares 6 7 4 6" xfId="7323" xr:uid="{0D1E15AB-EF41-4316-ADEC-B02274A80515}"/>
    <cellStyle name="Millares 6 7 4 6 2" xfId="28826" xr:uid="{E4640088-53D8-40C2-ADF4-43F4E8D1AB99}"/>
    <cellStyle name="Millares 6 7 4 7" xfId="8980" xr:uid="{1E4C390C-F5DC-4343-9227-B7A90792E279}"/>
    <cellStyle name="Millares 6 7 4 7 2" xfId="30483" xr:uid="{18CD4AD6-D4B8-46E2-80B8-B4A0837DAE9D}"/>
    <cellStyle name="Millares 6 7 4 8" xfId="15615" xr:uid="{B07D4A27-1277-46CB-8166-B07FCF945888}"/>
    <cellStyle name="Millares 6 7 4 8 2" xfId="37118" xr:uid="{C71A6B3F-D62C-4AA8-A790-E0EA698BA563}"/>
    <cellStyle name="Millares 6 7 4 9" xfId="22220" xr:uid="{59E54391-0408-4FAD-9353-BC3EC773F4E2}"/>
    <cellStyle name="Millares 6 7 5" xfId="983" xr:uid="{DBA4B9F1-E0C7-4B0D-930E-EB1AE96CD118}"/>
    <cellStyle name="Millares 6 7 5 2" xfId="3812" xr:uid="{0FB4DFFD-2601-4295-91B5-FDC9D5D402ED}"/>
    <cellStyle name="Millares 6 7 5 2 2" xfId="12078" xr:uid="{98B59DCE-4348-4E5B-AAE7-536A0B3B63D2}"/>
    <cellStyle name="Millares 6 7 5 2 2 2" xfId="33581" xr:uid="{165644C6-5B17-4BF9-A4C4-D3BAC970C049}"/>
    <cellStyle name="Millares 6 7 5 2 3" xfId="18713" xr:uid="{4097D623-1F33-4AE2-A8B8-F3BECBCBD246}"/>
    <cellStyle name="Millares 6 7 5 2 3 2" xfId="40216" xr:uid="{8DE88C20-8680-457A-B91E-B8C2E94D2A9A}"/>
    <cellStyle name="Millares 6 7 5 2 4" xfId="25318" xr:uid="{534FFF08-6480-441D-9D98-D6B20B80AAC5}"/>
    <cellStyle name="Millares 6 7 5 2 5" xfId="46821" xr:uid="{A6106BD3-D5DB-4FE8-9414-088ED84E8FBF}"/>
    <cellStyle name="Millares 6 7 5 2 6" xfId="53425" xr:uid="{F958038D-9F0F-46D9-826D-5BF625C52AA5}"/>
    <cellStyle name="Millares 6 7 5 3" xfId="5951" xr:uid="{85F10588-553C-4D7E-A727-3DFEBE272697}"/>
    <cellStyle name="Millares 6 7 5 3 2" xfId="14217" xr:uid="{A9F8EBE9-2663-4AA9-9448-056C8E11F7B4}"/>
    <cellStyle name="Millares 6 7 5 3 2 2" xfId="35720" xr:uid="{85EF8649-1087-466C-A2D8-D33A442B7292}"/>
    <cellStyle name="Millares 6 7 5 3 3" xfId="20852" xr:uid="{7B1D2DC9-C544-490B-AB9D-9EE97E39E43C}"/>
    <cellStyle name="Millares 6 7 5 3 3 2" xfId="42355" xr:uid="{285ACE6D-8FA2-4C7B-9C7A-3FEEEE33C703}"/>
    <cellStyle name="Millares 6 7 5 3 4" xfId="27457" xr:uid="{22C58AE1-B966-4658-B819-9581A6313996}"/>
    <cellStyle name="Millares 6 7 5 3 5" xfId="48960" xr:uid="{6D66D65C-CD6E-42C7-820D-6ED364361149}"/>
    <cellStyle name="Millares 6 7 5 3 6" xfId="55564" xr:uid="{E912DBF0-1EBA-4249-AFD3-F33AB567359F}"/>
    <cellStyle name="Millares 6 7 5 4" xfId="7592" xr:uid="{F031A758-0151-45CF-9455-B80853ED4D4F}"/>
    <cellStyle name="Millares 6 7 5 4 2" xfId="29095" xr:uid="{C098CA3F-CC58-48C4-8CFA-EE24C8AB4AAB}"/>
    <cellStyle name="Millares 6 7 5 5" xfId="9249" xr:uid="{384FAB44-4477-4122-BAE0-955F9A3DE6C8}"/>
    <cellStyle name="Millares 6 7 5 5 2" xfId="30752" xr:uid="{5065F699-B1B7-4BC1-83E3-556E2FEB9A36}"/>
    <cellStyle name="Millares 6 7 5 6" xfId="15884" xr:uid="{1CBABE5F-E5FF-4CC6-9D6A-4E3490F3DD27}"/>
    <cellStyle name="Millares 6 7 5 6 2" xfId="37387" xr:uid="{AF6345AE-4AE5-41EB-8347-F1FF2D05A60B}"/>
    <cellStyle name="Millares 6 7 5 7" xfId="22489" xr:uid="{86F06239-A5AD-4175-830B-DC76468E4DA7}"/>
    <cellStyle name="Millares 6 7 5 8" xfId="43992" xr:uid="{FCB99B3F-0782-4ED6-8B36-7F1EE41C6FF2}"/>
    <cellStyle name="Millares 6 7 5 9" xfId="50596" xr:uid="{5D7D7C5B-174B-4DB5-B81B-5734E46E566E}"/>
    <cellStyle name="Millares 6 7 6" xfId="1243" xr:uid="{5F9C6F48-98DB-452B-B10C-C2246206DB31}"/>
    <cellStyle name="Millares 6 7 6 2" xfId="4072" xr:uid="{186D5ABF-FBF4-4F2D-91B5-E4EF4CD00AE0}"/>
    <cellStyle name="Millares 6 7 6 2 2" xfId="12338" xr:uid="{9ABC9E4F-40E7-46EA-AEE1-689AE1F98649}"/>
    <cellStyle name="Millares 6 7 6 2 2 2" xfId="33841" xr:uid="{F968835D-528E-42F8-897B-F664290068C4}"/>
    <cellStyle name="Millares 6 7 6 2 3" xfId="18973" xr:uid="{EAB6E8FA-DD29-4761-95B9-D8428B30A385}"/>
    <cellStyle name="Millares 6 7 6 2 3 2" xfId="40476" xr:uid="{3B39E1AA-2FB0-44EC-BA17-55E3FF07176E}"/>
    <cellStyle name="Millares 6 7 6 2 4" xfId="25578" xr:uid="{5E375488-7D42-4CF7-A2DB-BEF7075870F3}"/>
    <cellStyle name="Millares 6 7 6 2 5" xfId="47081" xr:uid="{6C8A51C5-2DA2-48B3-978D-0778927565FC}"/>
    <cellStyle name="Millares 6 7 6 2 6" xfId="53685" xr:uid="{B7155D8F-98B9-4EAA-B2C9-7C9E6F19A2AF}"/>
    <cellStyle name="Millares 6 7 6 3" xfId="6211" xr:uid="{B9D79938-611A-4E3F-AB25-35C4E7642CDC}"/>
    <cellStyle name="Millares 6 7 6 3 2" xfId="14477" xr:uid="{D92A2DBB-0894-4DDC-A7EF-C24743578303}"/>
    <cellStyle name="Millares 6 7 6 3 2 2" xfId="35980" xr:uid="{7D02FEBE-2196-4116-B0F1-F991204B3E85}"/>
    <cellStyle name="Millares 6 7 6 3 3" xfId="21112" xr:uid="{BC9DDF4E-49E3-432E-95C3-66AE141EB1B8}"/>
    <cellStyle name="Millares 6 7 6 3 3 2" xfId="42615" xr:uid="{94BA9811-6677-4C8F-8D80-BC6A1594DE06}"/>
    <cellStyle name="Millares 6 7 6 3 4" xfId="27717" xr:uid="{D90DEE7A-7EC5-4FB6-AE82-6975827DFE18}"/>
    <cellStyle name="Millares 6 7 6 3 5" xfId="49220" xr:uid="{7CECBB04-B9BD-49A0-8B84-B1FBDFDABD06}"/>
    <cellStyle name="Millares 6 7 6 3 6" xfId="55824" xr:uid="{A2BAE131-866F-4A4B-AF3A-63C839D8DD79}"/>
    <cellStyle name="Millares 6 7 6 4" xfId="7852" xr:uid="{8C9AB295-0C54-4E42-94AC-9401EE7273C7}"/>
    <cellStyle name="Millares 6 7 6 4 2" xfId="29355" xr:uid="{8DA69205-5A33-4838-9FB2-9652301CF7B3}"/>
    <cellStyle name="Millares 6 7 6 5" xfId="9509" xr:uid="{1B519C28-F3A9-4149-B733-46A72C13F3EC}"/>
    <cellStyle name="Millares 6 7 6 5 2" xfId="31012" xr:uid="{6C969203-F8DB-4C40-85C7-E0406E8EDBA7}"/>
    <cellStyle name="Millares 6 7 6 6" xfId="16144" xr:uid="{BCB91C62-8619-47CF-A63F-A22F8209DE8A}"/>
    <cellStyle name="Millares 6 7 6 6 2" xfId="37647" xr:uid="{556901C6-CA89-4D2E-9907-ADD8C7CD9B4C}"/>
    <cellStyle name="Millares 6 7 6 7" xfId="22749" xr:uid="{0C8B00ED-F27D-4ADF-867A-D29C94F75043}"/>
    <cellStyle name="Millares 6 7 6 8" xfId="44252" xr:uid="{BDF2EC30-05F0-467A-998D-84C0F2DDAF55}"/>
    <cellStyle name="Millares 6 7 6 9" xfId="50856" xr:uid="{BF605EE9-244F-436B-A788-64346AB6C570}"/>
    <cellStyle name="Millares 6 7 7" xfId="1931" xr:uid="{8BE67024-1462-463A-865E-71EBF8F281E8}"/>
    <cellStyle name="Millares 6 7 7 2" xfId="10197" xr:uid="{1AF8C730-2398-49E2-9042-09C913A215C0}"/>
    <cellStyle name="Millares 6 7 7 2 2" xfId="31700" xr:uid="{3F7D8074-8BA4-4144-87D0-3FE52A76FFC1}"/>
    <cellStyle name="Millares 6 7 7 3" xfId="16832" xr:uid="{C7190945-C938-4887-8D24-57E1678D8868}"/>
    <cellStyle name="Millares 6 7 7 3 2" xfId="38335" xr:uid="{40351DC7-0BBD-4964-B3D6-94A92E7AB75F}"/>
    <cellStyle name="Millares 6 7 7 4" xfId="23437" xr:uid="{68C72A75-80AF-416C-8473-B862A6F18932}"/>
    <cellStyle name="Millares 6 7 7 5" xfId="44940" xr:uid="{DE1BC8B4-419A-4022-BDED-BE60BF45DA53}"/>
    <cellStyle name="Millares 6 7 7 6" xfId="51544" xr:uid="{70438E86-FDA8-4470-8030-857F7F985077}"/>
    <cellStyle name="Millares 6 7 8" xfId="2616" xr:uid="{C0F4B789-F503-4582-BDE8-E0BDAF8EF609}"/>
    <cellStyle name="Millares 6 7 8 2" xfId="10882" xr:uid="{22D1AD89-4F96-4D68-9FC7-034786F051C0}"/>
    <cellStyle name="Millares 6 7 8 2 2" xfId="32385" xr:uid="{F94936CB-1BD4-475F-BCD4-A51935DB3C17}"/>
    <cellStyle name="Millares 6 7 8 3" xfId="17517" xr:uid="{99C12A81-1C6A-4494-AC77-22FC821BD002}"/>
    <cellStyle name="Millares 6 7 8 3 2" xfId="39020" xr:uid="{361C09F3-9E95-49E2-8BB1-444FBEA92F96}"/>
    <cellStyle name="Millares 6 7 8 4" xfId="24122" xr:uid="{41BDEA52-8D59-4093-9306-9BDF8B6382BB}"/>
    <cellStyle name="Millares 6 7 8 5" xfId="45625" xr:uid="{8ED4067C-520B-4E8E-B63E-921277C856B9}"/>
    <cellStyle name="Millares 6 7 8 6" xfId="52229" xr:uid="{56C7CBBD-95B6-4DD6-AF2C-6DA36F0F5769}"/>
    <cellStyle name="Millares 6 7 9" xfId="3127" xr:uid="{055928AD-6C43-4EFD-81C8-F94AB5D2C438}"/>
    <cellStyle name="Millares 6 7 9 2" xfId="11393" xr:uid="{668E8D78-AF01-487D-AED0-E38855703020}"/>
    <cellStyle name="Millares 6 7 9 2 2" xfId="32896" xr:uid="{CD26C3E0-BBBB-488B-8DB7-95CF897B9672}"/>
    <cellStyle name="Millares 6 7 9 3" xfId="18028" xr:uid="{C3BF9632-FB0B-4BCD-BA87-9F6D6E7BB1E8}"/>
    <cellStyle name="Millares 6 7 9 3 2" xfId="39531" xr:uid="{88D6B2CD-AF8E-4679-81D6-A0ED54B883ED}"/>
    <cellStyle name="Millares 6 7 9 4" xfId="24633" xr:uid="{B9EBC1A0-22C0-4DC6-B3F0-FB5E4ADB5831}"/>
    <cellStyle name="Millares 6 7 9 5" xfId="46136" xr:uid="{3613A74A-19BD-4EE3-AA63-1F47B726D43A}"/>
    <cellStyle name="Millares 6 7 9 6" xfId="52740" xr:uid="{2F37D1E6-8A14-4953-9A30-21026C0F35E1}"/>
    <cellStyle name="Millares 6 8" xfId="311" xr:uid="{C7542905-13B5-48A2-AA38-B4403A27C350}"/>
    <cellStyle name="Millares 6 8 10" xfId="5281" xr:uid="{93880CD8-7702-4FE6-B0EA-97608D9484CD}"/>
    <cellStyle name="Millares 6 8 10 2" xfId="13547" xr:uid="{9954C11C-7477-4F2B-A1E1-75AE475F09A0}"/>
    <cellStyle name="Millares 6 8 10 2 2" xfId="35050" xr:uid="{E496A147-73E1-4546-AF89-716E192163DE}"/>
    <cellStyle name="Millares 6 8 10 3" xfId="20182" xr:uid="{C5CA3FC0-817B-40CE-907B-BE65B90CF9CA}"/>
    <cellStyle name="Millares 6 8 10 3 2" xfId="41685" xr:uid="{0F5979BF-8A8A-4FA2-9961-89A623536358}"/>
    <cellStyle name="Millares 6 8 10 4" xfId="26787" xr:uid="{3073F3CC-94D2-403D-8F94-D0EB2B91D769}"/>
    <cellStyle name="Millares 6 8 10 5" xfId="48290" xr:uid="{19BBE0EC-820D-4520-A704-6BE8A56673E5}"/>
    <cellStyle name="Millares 6 8 10 6" xfId="54894" xr:uid="{2F87E225-5F7F-4106-93E2-B3735DC43178}"/>
    <cellStyle name="Millares 6 8 11" xfId="6922" xr:uid="{BB5660EF-1D3C-4559-BC52-4923BEA3A492}"/>
    <cellStyle name="Millares 6 8 11 2" xfId="28425" xr:uid="{DBA87E8E-42BA-4BA1-8345-825FF6505F6A}"/>
    <cellStyle name="Millares 6 8 12" xfId="8578" xr:uid="{E1DD3EFF-A1EE-4351-A68E-05964451054C}"/>
    <cellStyle name="Millares 6 8 12 2" xfId="30081" xr:uid="{B6D391D8-1B34-453B-A3EE-D73DC354F5D9}"/>
    <cellStyle name="Millares 6 8 13" xfId="15214" xr:uid="{E3B36325-D757-4BCE-8E9D-45576C01217E}"/>
    <cellStyle name="Millares 6 8 13 2" xfId="36717" xr:uid="{C89CC03D-2E0B-40A4-A2A5-E32178CB7BCD}"/>
    <cellStyle name="Millares 6 8 14" xfId="21819" xr:uid="{7ABD7B18-95B0-4076-BEB5-0A8448F52D29}"/>
    <cellStyle name="Millares 6 8 15" xfId="43322" xr:uid="{3DA728EF-5163-430C-BCF7-B9AA84CA6623}"/>
    <cellStyle name="Millares 6 8 16" xfId="49926" xr:uid="{7077EE16-CE22-4D10-82B3-7E7F9A2DDF9B}"/>
    <cellStyle name="Millares 6 8 2" xfId="450" xr:uid="{F27A9A00-6059-4E72-A735-FFB6A2FB1877}"/>
    <cellStyle name="Millares 6 8 2 10" xfId="15353" xr:uid="{6AD158EC-FA88-4ABB-A915-F7D5B588B656}"/>
    <cellStyle name="Millares 6 8 2 10 2" xfId="36856" xr:uid="{42283D53-8FE2-4D93-8DFA-AEF01772C087}"/>
    <cellStyle name="Millares 6 8 2 11" xfId="21958" xr:uid="{E6F85A00-4D90-4286-9208-AE17537102FB}"/>
    <cellStyle name="Millares 6 8 2 12" xfId="43461" xr:uid="{2AF864BC-C272-444B-8E7D-94A148AF6EC8}"/>
    <cellStyle name="Millares 6 8 2 13" xfId="50065" xr:uid="{0160FDB2-616F-4281-943F-20E79F88A5BE}"/>
    <cellStyle name="Millares 6 8 2 2" xfId="1398" xr:uid="{C253B14C-3CEA-42EF-AA4D-EC53901409A8}"/>
    <cellStyle name="Millares 6 8 2 2 2" xfId="4227" xr:uid="{0B4D88B3-894E-478F-8A85-A0211582AA6F}"/>
    <cellStyle name="Millares 6 8 2 2 2 2" xfId="12493" xr:uid="{1DE20609-CB9F-4B77-8A2F-D0B77102795E}"/>
    <cellStyle name="Millares 6 8 2 2 2 2 2" xfId="33996" xr:uid="{FF0EFD08-ED5D-46EB-AAE7-96F776C5AE82}"/>
    <cellStyle name="Millares 6 8 2 2 2 3" xfId="19128" xr:uid="{BFBC128A-AB9F-46D0-A5D3-8BDA6B94CCE4}"/>
    <cellStyle name="Millares 6 8 2 2 2 3 2" xfId="40631" xr:uid="{6E13C272-5B69-4F55-9405-E299831315D3}"/>
    <cellStyle name="Millares 6 8 2 2 2 4" xfId="25733" xr:uid="{A7EFA91B-AC0D-45D8-8BAC-0BEEC3AAE483}"/>
    <cellStyle name="Millares 6 8 2 2 2 5" xfId="47236" xr:uid="{9B02B2E8-663A-495E-8D53-675D4196ECED}"/>
    <cellStyle name="Millares 6 8 2 2 2 6" xfId="53840" xr:uid="{48E4C826-319F-4F7E-8252-12D72D977472}"/>
    <cellStyle name="Millares 6 8 2 2 3" xfId="6366" xr:uid="{73273B0D-0157-47D7-B5C0-F629175AD6EB}"/>
    <cellStyle name="Millares 6 8 2 2 3 2" xfId="14632" xr:uid="{2BF52358-0862-487F-8CB2-156B5BB65A43}"/>
    <cellStyle name="Millares 6 8 2 2 3 2 2" xfId="36135" xr:uid="{5612B02D-CE1A-4287-B3EA-C84FDF507472}"/>
    <cellStyle name="Millares 6 8 2 2 3 3" xfId="21267" xr:uid="{03140482-BBCC-453D-9D88-E66124B0B496}"/>
    <cellStyle name="Millares 6 8 2 2 3 3 2" xfId="42770" xr:uid="{AA113C05-2AA3-4998-8CFA-4AB90550D82D}"/>
    <cellStyle name="Millares 6 8 2 2 3 4" xfId="27872" xr:uid="{488E5DA3-27E1-40CC-AEAA-015ED4706E9A}"/>
    <cellStyle name="Millares 6 8 2 2 3 5" xfId="49375" xr:uid="{6714A356-4944-43DD-A6B0-28435D61FFCD}"/>
    <cellStyle name="Millares 6 8 2 2 3 6" xfId="55979" xr:uid="{3FE2AF22-1B51-4E9B-9969-5AEAF106FB32}"/>
    <cellStyle name="Millares 6 8 2 2 4" xfId="8007" xr:uid="{62B60E31-CB5E-4A4C-9111-12F39AF79479}"/>
    <cellStyle name="Millares 6 8 2 2 4 2" xfId="29510" xr:uid="{8D581225-5B9D-40DB-8B39-AD7F55FB63EF}"/>
    <cellStyle name="Millares 6 8 2 2 5" xfId="9664" xr:uid="{12018C3B-00F8-40D8-8A9C-F369AF07B3E9}"/>
    <cellStyle name="Millares 6 8 2 2 5 2" xfId="31167" xr:uid="{E8A98016-D59E-4090-9A5D-E7BA2263CC5F}"/>
    <cellStyle name="Millares 6 8 2 2 6" xfId="16299" xr:uid="{1EB07B1F-1C6C-4281-99F9-E7C041EFA1BC}"/>
    <cellStyle name="Millares 6 8 2 2 6 2" xfId="37802" xr:uid="{DD595FEE-76AA-492E-A54A-5256628C582B}"/>
    <cellStyle name="Millares 6 8 2 2 7" xfId="22904" xr:uid="{F8A4B79C-1BE6-4CBB-97C1-95251E4CDAEA}"/>
    <cellStyle name="Millares 6 8 2 2 8" xfId="44407" xr:uid="{0B0E9D8B-66F6-433A-B51E-1FDF58652DB0}"/>
    <cellStyle name="Millares 6 8 2 2 9" xfId="51011" xr:uid="{985699E4-54C5-4186-9C28-D4F1F18AB7A4}"/>
    <cellStyle name="Millares 6 8 2 3" xfId="2085" xr:uid="{66103095-250E-46A3-9FC3-B91DE8520CFE}"/>
    <cellStyle name="Millares 6 8 2 3 2" xfId="10351" xr:uid="{EDC91C97-4C4E-47F3-B5A9-56133706C0FA}"/>
    <cellStyle name="Millares 6 8 2 3 2 2" xfId="31854" xr:uid="{9A477089-A0BF-4864-AD30-89FA57C809A7}"/>
    <cellStyle name="Millares 6 8 2 3 3" xfId="16986" xr:uid="{91F0525F-B963-4DFD-941E-A8DCB9539AAA}"/>
    <cellStyle name="Millares 6 8 2 3 3 2" xfId="38489" xr:uid="{3376F830-99B0-4A5B-912D-748CEF6F1DD6}"/>
    <cellStyle name="Millares 6 8 2 3 4" xfId="23591" xr:uid="{7EB7C646-F4D9-499D-BB56-0AC5DCE532E1}"/>
    <cellStyle name="Millares 6 8 2 3 5" xfId="45094" xr:uid="{ACA18748-FF76-4567-90BB-6FE1A025D60E}"/>
    <cellStyle name="Millares 6 8 2 3 6" xfId="51698" xr:uid="{7DBF4AC5-720C-4729-9E84-DF28E34731B0}"/>
    <cellStyle name="Millares 6 8 2 4" xfId="2882" xr:uid="{52A89AD3-A971-4DCC-9877-C01D9B4C64E1}"/>
    <cellStyle name="Millares 6 8 2 4 2" xfId="11148" xr:uid="{01DEB9BC-8983-40E8-A9E8-73E07BA15628}"/>
    <cellStyle name="Millares 6 8 2 4 2 2" xfId="32651" xr:uid="{E153DB1A-3C4D-4401-997B-4A4990E1F18A}"/>
    <cellStyle name="Millares 6 8 2 4 3" xfId="17783" xr:uid="{5238EBE4-CD12-4BCD-A3B4-E7928F78D169}"/>
    <cellStyle name="Millares 6 8 2 4 3 2" xfId="39286" xr:uid="{EB4A33E8-06B9-4122-9EBE-91D1188B3929}"/>
    <cellStyle name="Millares 6 8 2 4 4" xfId="24388" xr:uid="{76D880FC-7A47-4F43-83AE-884305D9FA31}"/>
    <cellStyle name="Millares 6 8 2 4 5" xfId="45891" xr:uid="{DE92F6B6-1903-431F-AEDA-34EEF70652EE}"/>
    <cellStyle name="Millares 6 8 2 4 6" xfId="52495" xr:uid="{BA4BAE8A-8805-489A-AF01-B6D352AF2DC4}"/>
    <cellStyle name="Millares 6 8 2 5" xfId="3281" xr:uid="{B9B77EFE-4ACC-402A-898A-E0B7285F5A32}"/>
    <cellStyle name="Millares 6 8 2 5 2" xfId="11547" xr:uid="{670BABDD-524D-4F74-B3E9-F7233D0232FC}"/>
    <cellStyle name="Millares 6 8 2 5 2 2" xfId="33050" xr:uid="{A13287A7-FB36-4ADD-9CE0-D9D5CE1333FD}"/>
    <cellStyle name="Millares 6 8 2 5 3" xfId="18182" xr:uid="{CFA2277E-90A9-40F4-A7FF-2FDA8959CACD}"/>
    <cellStyle name="Millares 6 8 2 5 3 2" xfId="39685" xr:uid="{2C3157AA-DE55-4BAA-9DCC-DE18AEBE536F}"/>
    <cellStyle name="Millares 6 8 2 5 4" xfId="24787" xr:uid="{44E0F527-40F8-41BA-9E10-FA294AD7F989}"/>
    <cellStyle name="Millares 6 8 2 5 5" xfId="46290" xr:uid="{EA17E8FE-7FD2-4324-8378-FE2FAEFA831F}"/>
    <cellStyle name="Millares 6 8 2 5 6" xfId="52894" xr:uid="{85122E6B-E443-4A04-999C-1F60E5F6C88B}"/>
    <cellStyle name="Millares 6 8 2 6" xfId="5026" xr:uid="{85D15EEA-0A2C-4421-9B4B-323F500636BB}"/>
    <cellStyle name="Millares 6 8 2 6 2" xfId="13292" xr:uid="{BCFFEAAB-C6B2-4439-AA8F-799741EF4BFF}"/>
    <cellStyle name="Millares 6 8 2 6 2 2" xfId="34795" xr:uid="{D7EFB3B6-B608-4C0F-BFCC-331EFBE9627A}"/>
    <cellStyle name="Millares 6 8 2 6 3" xfId="19927" xr:uid="{0A215AC3-A290-44C8-B6E5-28C0E1775261}"/>
    <cellStyle name="Millares 6 8 2 6 3 2" xfId="41430" xr:uid="{41E5408D-FE27-4833-BF3B-0431414F50B7}"/>
    <cellStyle name="Millares 6 8 2 6 4" xfId="26532" xr:uid="{EAF5F2B6-15C2-457A-813B-34D5994C041B}"/>
    <cellStyle name="Millares 6 8 2 6 5" xfId="48035" xr:uid="{BB6E763C-6A12-403A-8A2D-DDD33340B067}"/>
    <cellStyle name="Millares 6 8 2 6 6" xfId="54639" xr:uid="{E0534CB6-870D-4140-A619-FE0EEDE03888}"/>
    <cellStyle name="Millares 6 8 2 7" xfId="5420" xr:uid="{8252E7E8-1D4A-4276-8E65-447DE3C6EA2D}"/>
    <cellStyle name="Millares 6 8 2 7 2" xfId="13686" xr:uid="{B93A448F-DAEA-4D85-86E2-3F782A630A05}"/>
    <cellStyle name="Millares 6 8 2 7 2 2" xfId="35189" xr:uid="{5E26970A-0729-494E-9B17-7B2BD6A1243B}"/>
    <cellStyle name="Millares 6 8 2 7 3" xfId="20321" xr:uid="{4A2F9DA2-327C-4E2B-AA54-B347A3C049C4}"/>
    <cellStyle name="Millares 6 8 2 7 3 2" xfId="41824" xr:uid="{959EF8BC-95E5-434C-8BB9-80D710F733B4}"/>
    <cellStyle name="Millares 6 8 2 7 4" xfId="26926" xr:uid="{D3D50161-7B5A-44AE-9FEB-B81840978788}"/>
    <cellStyle name="Millares 6 8 2 7 5" xfId="48429" xr:uid="{891040CF-579E-4B1E-B15C-EB28E0B5E2D4}"/>
    <cellStyle name="Millares 6 8 2 7 6" xfId="55033" xr:uid="{56B39838-7754-4ABD-9540-39842555035C}"/>
    <cellStyle name="Millares 6 8 2 8" xfId="7061" xr:uid="{EC94C401-B0BF-4A85-A39D-8F15952769ED}"/>
    <cellStyle name="Millares 6 8 2 8 2" xfId="28564" xr:uid="{22678E20-72E6-4AE4-9612-A2F17D8F2EC3}"/>
    <cellStyle name="Millares 6 8 2 9" xfId="8717" xr:uid="{66931342-4C66-4C57-ADCA-A6E9B5C3C3CB}"/>
    <cellStyle name="Millares 6 8 2 9 2" xfId="30220" xr:uid="{93C2B12F-C4DE-4A3F-BB11-D70F412C4551}"/>
    <cellStyle name="Millares 6 8 3" xfId="732" xr:uid="{625609BC-B13C-4E60-BBA2-7D7998ECF024}"/>
    <cellStyle name="Millares 6 8 3 10" xfId="43741" xr:uid="{082628F9-1B76-4337-B46C-E9068B91A2B9}"/>
    <cellStyle name="Millares 6 8 3 11" xfId="50345" xr:uid="{ECC82D4F-6307-4704-8902-9EC9405FAA63}"/>
    <cellStyle name="Millares 6 8 3 2" xfId="1678" xr:uid="{42BF07B2-7DD6-41AD-B5D6-D4CEE0986E85}"/>
    <cellStyle name="Millares 6 8 3 2 2" xfId="4507" xr:uid="{DC4EC1E6-8255-4BBB-9BBE-0BE19EB5B1BE}"/>
    <cellStyle name="Millares 6 8 3 2 2 2" xfId="12773" xr:uid="{4BE08C3C-B97E-49B7-9CD8-26FF4C39AFAB}"/>
    <cellStyle name="Millares 6 8 3 2 2 2 2" xfId="34276" xr:uid="{2267839B-8BA1-4FF0-BA8E-88D28AF74258}"/>
    <cellStyle name="Millares 6 8 3 2 2 3" xfId="19408" xr:uid="{D46CC8B0-8F5D-43ED-97A3-06FCE8CC0EAF}"/>
    <cellStyle name="Millares 6 8 3 2 2 3 2" xfId="40911" xr:uid="{E376104D-8C3E-47FD-8430-B930E42048B3}"/>
    <cellStyle name="Millares 6 8 3 2 2 4" xfId="26013" xr:uid="{A0B1D0C9-7E76-4DB8-B7C2-8F06F36EBFB1}"/>
    <cellStyle name="Millares 6 8 3 2 2 5" xfId="47516" xr:uid="{BCC1B6E1-B16B-4240-A59E-C1F69BC7A792}"/>
    <cellStyle name="Millares 6 8 3 2 2 6" xfId="54120" xr:uid="{6D8C5DBE-EFCE-45C2-9A0E-72F4D6247DBD}"/>
    <cellStyle name="Millares 6 8 3 2 3" xfId="6646" xr:uid="{35472AD9-1D6B-4F2F-9A1D-E8860BE0C96E}"/>
    <cellStyle name="Millares 6 8 3 2 3 2" xfId="14912" xr:uid="{5970C687-CD4D-4348-AC18-FED001C47132}"/>
    <cellStyle name="Millares 6 8 3 2 3 2 2" xfId="36415" xr:uid="{F84985AC-F257-4FB2-8E21-FBC1CFDC9EA4}"/>
    <cellStyle name="Millares 6 8 3 2 3 3" xfId="21547" xr:uid="{D58664B3-680D-4B8C-AC34-739EBA250609}"/>
    <cellStyle name="Millares 6 8 3 2 3 3 2" xfId="43050" xr:uid="{BC09F544-FA81-418F-BCB2-7CCCBDE884B6}"/>
    <cellStyle name="Millares 6 8 3 2 3 4" xfId="28152" xr:uid="{AB666442-6371-411B-B54E-F91D150DD8C2}"/>
    <cellStyle name="Millares 6 8 3 2 3 5" xfId="49655" xr:uid="{6C0C43D4-677B-41E8-8FB5-BBB9755A9420}"/>
    <cellStyle name="Millares 6 8 3 2 3 6" xfId="56259" xr:uid="{37D140EB-BE06-4474-ACB9-34BD81298446}"/>
    <cellStyle name="Millares 6 8 3 2 4" xfId="8287" xr:uid="{468F390F-0FB0-4808-8DB2-E790B00B1717}"/>
    <cellStyle name="Millares 6 8 3 2 4 2" xfId="29790" xr:uid="{E238CBDF-135B-482D-B44E-ED131DEA07E1}"/>
    <cellStyle name="Millares 6 8 3 2 5" xfId="9944" xr:uid="{9EEF1AF9-3824-4539-A9FC-CC6116320C73}"/>
    <cellStyle name="Millares 6 8 3 2 5 2" xfId="31447" xr:uid="{B6D40142-B2E0-43CC-A64E-B1161E4EB3CA}"/>
    <cellStyle name="Millares 6 8 3 2 6" xfId="16579" xr:uid="{489F004D-3044-43B2-88EE-E68B135E06A1}"/>
    <cellStyle name="Millares 6 8 3 2 6 2" xfId="38082" xr:uid="{FA8D8E47-3FBB-406B-BF0D-BB41DD0FE7AB}"/>
    <cellStyle name="Millares 6 8 3 2 7" xfId="23184" xr:uid="{61E3C326-A5ED-4E0F-9642-4C937AA023DC}"/>
    <cellStyle name="Millares 6 8 3 2 8" xfId="44687" xr:uid="{86D3C433-4579-4693-BEDC-B006A83ED295}"/>
    <cellStyle name="Millares 6 8 3 2 9" xfId="51291" xr:uid="{A08C1069-B677-4DEC-824A-AA9EFFCA5D0E}"/>
    <cellStyle name="Millares 6 8 3 3" xfId="2365" xr:uid="{757896C6-7659-4C6C-9A5A-96F158D30FF0}"/>
    <cellStyle name="Millares 6 8 3 3 2" xfId="10631" xr:uid="{8722C0CE-2FF5-4601-9D1C-B038D8913C6F}"/>
    <cellStyle name="Millares 6 8 3 3 2 2" xfId="32134" xr:uid="{A277B69F-4057-483A-83BA-27EE9EAC4698}"/>
    <cellStyle name="Millares 6 8 3 3 3" xfId="17266" xr:uid="{A6A33E1B-2766-4CEF-AF7C-FB8502733DAF}"/>
    <cellStyle name="Millares 6 8 3 3 3 2" xfId="38769" xr:uid="{C9616AF1-72A7-4ACB-9B0B-F3A9B4D3F448}"/>
    <cellStyle name="Millares 6 8 3 3 4" xfId="23871" xr:uid="{E950F83B-50C1-4D58-B14B-27F666188849}"/>
    <cellStyle name="Millares 6 8 3 3 5" xfId="45374" xr:uid="{DBCCBBA8-1A74-4E7F-BCBC-1DFF608D1A4A}"/>
    <cellStyle name="Millares 6 8 3 3 6" xfId="51978" xr:uid="{B9562472-6E44-4B4C-BC80-863BA07DCC8D}"/>
    <cellStyle name="Millares 6 8 3 4" xfId="3561" xr:uid="{FF1BC69E-49A3-4963-A493-CD1B89911408}"/>
    <cellStyle name="Millares 6 8 3 4 2" xfId="11827" xr:uid="{1F658AAC-955D-42BC-A2F9-890BF1AC5615}"/>
    <cellStyle name="Millares 6 8 3 4 2 2" xfId="33330" xr:uid="{7D2106EB-C49A-44A2-A0D1-CE4EC18D9902}"/>
    <cellStyle name="Millares 6 8 3 4 3" xfId="18462" xr:uid="{5449F510-10C1-4CDB-A7C2-33C904681686}"/>
    <cellStyle name="Millares 6 8 3 4 3 2" xfId="39965" xr:uid="{9F806779-17EE-497D-845D-E1896C4D31AF}"/>
    <cellStyle name="Millares 6 8 3 4 4" xfId="25067" xr:uid="{7D30856C-0474-4349-8004-5F11FCBA9BDC}"/>
    <cellStyle name="Millares 6 8 3 4 5" xfId="46570" xr:uid="{EE5B6321-45F0-4B69-8A7B-C66BEE9C7FD7}"/>
    <cellStyle name="Millares 6 8 3 4 6" xfId="53174" xr:uid="{B238C38A-29CF-40DB-97D7-A6693F7A8B55}"/>
    <cellStyle name="Millares 6 8 3 5" xfId="5700" xr:uid="{4B429503-4EE3-43BA-9FD9-D50358ECE171}"/>
    <cellStyle name="Millares 6 8 3 5 2" xfId="13966" xr:uid="{AC61822C-947F-462E-8C5E-658BAD02104A}"/>
    <cellStyle name="Millares 6 8 3 5 2 2" xfId="35469" xr:uid="{EFCC33DA-92FB-4CF6-A21F-A5B8C2728D9A}"/>
    <cellStyle name="Millares 6 8 3 5 3" xfId="20601" xr:uid="{7F6B8ADF-9475-44FB-B0AD-413E05332872}"/>
    <cellStyle name="Millares 6 8 3 5 3 2" xfId="42104" xr:uid="{DE576E04-1A3D-4116-8FA8-F3A513C90FB5}"/>
    <cellStyle name="Millares 6 8 3 5 4" xfId="27206" xr:uid="{CE626FD0-E49C-4223-BD5F-29143DEFC756}"/>
    <cellStyle name="Millares 6 8 3 5 5" xfId="48709" xr:uid="{1454ED05-FF4B-409D-833F-4274ADEED6A9}"/>
    <cellStyle name="Millares 6 8 3 5 6" xfId="55313" xr:uid="{9ED2738C-4E10-4756-B70D-6A148B00D601}"/>
    <cellStyle name="Millares 6 8 3 6" xfId="7341" xr:uid="{11A060D4-2406-4D00-9226-5D0C4B1D7406}"/>
    <cellStyle name="Millares 6 8 3 6 2" xfId="28844" xr:uid="{383376A7-BF40-4460-B5FA-B0FFD960DFE6}"/>
    <cellStyle name="Millares 6 8 3 7" xfId="8998" xr:uid="{BEC9BFE4-A48F-4635-B083-DF693319C96F}"/>
    <cellStyle name="Millares 6 8 3 7 2" xfId="30501" xr:uid="{E61325B7-B2C0-4C47-90AD-1FFF160F84CA}"/>
    <cellStyle name="Millares 6 8 3 8" xfId="15633" xr:uid="{6BBFC2F6-C379-4AF7-A178-07DFEF5AEE5A}"/>
    <cellStyle name="Millares 6 8 3 8 2" xfId="37136" xr:uid="{25D382F9-8640-4EB0-A59C-CB05AC350F6D}"/>
    <cellStyle name="Millares 6 8 3 9" xfId="22238" xr:uid="{0E6904C1-019E-4AC8-8F64-2C7273ED3697}"/>
    <cellStyle name="Millares 6 8 4" xfId="1002" xr:uid="{B45C9E10-3CDA-4244-BBCE-9C09234C4604}"/>
    <cellStyle name="Millares 6 8 4 2" xfId="3831" xr:uid="{D3F6683B-0F3A-4F43-8315-F4D2E1C4F0B8}"/>
    <cellStyle name="Millares 6 8 4 2 2" xfId="12097" xr:uid="{16E7CD85-1ADB-471F-A918-E2D2E6A28BC4}"/>
    <cellStyle name="Millares 6 8 4 2 2 2" xfId="33600" xr:uid="{BDB59C27-CDD7-403C-8B83-5CE67CE69CD4}"/>
    <cellStyle name="Millares 6 8 4 2 3" xfId="18732" xr:uid="{C011BAE7-C0AB-4DC2-AB78-4615D64DAC26}"/>
    <cellStyle name="Millares 6 8 4 2 3 2" xfId="40235" xr:uid="{FFEB4227-94FD-4F66-B60D-FABC0456EA37}"/>
    <cellStyle name="Millares 6 8 4 2 4" xfId="25337" xr:uid="{0D2467C9-2734-42A8-8435-18FD78161598}"/>
    <cellStyle name="Millares 6 8 4 2 5" xfId="46840" xr:uid="{8F9C2607-54DF-4738-A725-5D0BFD444D84}"/>
    <cellStyle name="Millares 6 8 4 2 6" xfId="53444" xr:uid="{7B0ECAED-31AA-4288-BC81-28F32B4E458F}"/>
    <cellStyle name="Millares 6 8 4 3" xfId="5970" xr:uid="{18FFC328-3A42-4742-9E0D-358144772727}"/>
    <cellStyle name="Millares 6 8 4 3 2" xfId="14236" xr:uid="{57A73E24-F463-4783-B686-F7684E00FC8C}"/>
    <cellStyle name="Millares 6 8 4 3 2 2" xfId="35739" xr:uid="{0106EA43-3FF5-40E5-949D-5A63E8F7CD12}"/>
    <cellStyle name="Millares 6 8 4 3 3" xfId="20871" xr:uid="{478F6636-0EE7-426F-B8A5-A88874817F07}"/>
    <cellStyle name="Millares 6 8 4 3 3 2" xfId="42374" xr:uid="{1CD5ECCB-26D1-462D-9B72-556B5124DAE1}"/>
    <cellStyle name="Millares 6 8 4 3 4" xfId="27476" xr:uid="{2EE3DDEA-ACF4-496D-8B95-CEEDDA07F40E}"/>
    <cellStyle name="Millares 6 8 4 3 5" xfId="48979" xr:uid="{33C58E4D-5E8D-43AF-8491-14F1F8CDE423}"/>
    <cellStyle name="Millares 6 8 4 3 6" xfId="55583" xr:uid="{C04F6266-DDB8-4A1C-BBE8-14D8E3A9A726}"/>
    <cellStyle name="Millares 6 8 4 4" xfId="7611" xr:uid="{74B69AE0-6EF5-42AC-BDC6-8982D35507E4}"/>
    <cellStyle name="Millares 6 8 4 4 2" xfId="29114" xr:uid="{D190BD82-E359-4C30-A446-6371E94C159E}"/>
    <cellStyle name="Millares 6 8 4 5" xfId="9268" xr:uid="{5343BDB5-77C6-4739-AA84-164371ADAD22}"/>
    <cellStyle name="Millares 6 8 4 5 2" xfId="30771" xr:uid="{9F572044-3043-41A3-B86A-3D7014DFBF13}"/>
    <cellStyle name="Millares 6 8 4 6" xfId="15903" xr:uid="{6358FF51-D2A3-4B8B-85C8-1504E5726B46}"/>
    <cellStyle name="Millares 6 8 4 6 2" xfId="37406" xr:uid="{756A1BD7-19E1-48AC-9C8B-CA94FCC308AB}"/>
    <cellStyle name="Millares 6 8 4 7" xfId="22508" xr:uid="{030E228D-64C9-487D-8D46-CCF6230BC8FB}"/>
    <cellStyle name="Millares 6 8 4 8" xfId="44011" xr:uid="{6A344691-15D9-4083-9726-F677CCAC27F9}"/>
    <cellStyle name="Millares 6 8 4 9" xfId="50615" xr:uid="{8EF1F5CB-0938-473C-A613-3C84C1366A2D}"/>
    <cellStyle name="Millares 6 8 5" xfId="1259" xr:uid="{83A3F216-7BC4-4675-8A72-35EC5753B903}"/>
    <cellStyle name="Millares 6 8 5 2" xfId="4088" xr:uid="{8E8FDE00-CD6A-401D-B894-DCAB6118F59F}"/>
    <cellStyle name="Millares 6 8 5 2 2" xfId="12354" xr:uid="{E735346B-1D61-46C5-9391-02293DFFF26C}"/>
    <cellStyle name="Millares 6 8 5 2 2 2" xfId="33857" xr:uid="{1C51960C-6BD9-4072-8ACD-E9F0188FD849}"/>
    <cellStyle name="Millares 6 8 5 2 3" xfId="18989" xr:uid="{DAC95024-7214-4C91-8571-5EA1B8874808}"/>
    <cellStyle name="Millares 6 8 5 2 3 2" xfId="40492" xr:uid="{D10C71AC-992D-4940-BD11-4052712A0BF8}"/>
    <cellStyle name="Millares 6 8 5 2 4" xfId="25594" xr:uid="{2AB13CCC-B938-4D1D-AB85-2EB3EF922B75}"/>
    <cellStyle name="Millares 6 8 5 2 5" xfId="47097" xr:uid="{19E4EE9A-10B1-4157-BB6D-7A81DE6FCCD6}"/>
    <cellStyle name="Millares 6 8 5 2 6" xfId="53701" xr:uid="{116517DA-ABE6-48EF-8122-11B894528C30}"/>
    <cellStyle name="Millares 6 8 5 3" xfId="6227" xr:uid="{D3BC2C71-069E-4655-A357-EB5C2311634D}"/>
    <cellStyle name="Millares 6 8 5 3 2" xfId="14493" xr:uid="{CD0AE595-7FFC-4ABD-BA7A-2A481C6DBAF8}"/>
    <cellStyle name="Millares 6 8 5 3 2 2" xfId="35996" xr:uid="{EF850A86-E047-44DC-81C2-43E729E9AE54}"/>
    <cellStyle name="Millares 6 8 5 3 3" xfId="21128" xr:uid="{76DF6580-4AE9-4C9F-A05F-77FFBD9CE14D}"/>
    <cellStyle name="Millares 6 8 5 3 3 2" xfId="42631" xr:uid="{B9086791-49B3-4C90-88C5-7CCE5C1CD2F2}"/>
    <cellStyle name="Millares 6 8 5 3 4" xfId="27733" xr:uid="{F35B47B1-F60D-4A95-AC55-549F784B35C2}"/>
    <cellStyle name="Millares 6 8 5 3 5" xfId="49236" xr:uid="{5500E4EF-6251-4192-AF1B-947BA9F53C4B}"/>
    <cellStyle name="Millares 6 8 5 3 6" xfId="55840" xr:uid="{4F096976-4677-4A3D-96AD-BB4996F45791}"/>
    <cellStyle name="Millares 6 8 5 4" xfId="7868" xr:uid="{A99041D9-F8FB-4312-8597-47FAC1128848}"/>
    <cellStyle name="Millares 6 8 5 4 2" xfId="29371" xr:uid="{96BB97D3-DDD2-4C5E-9F51-FBFFFBA71895}"/>
    <cellStyle name="Millares 6 8 5 5" xfId="9525" xr:uid="{96B1280B-23EF-4AA3-833F-D2884E2165E5}"/>
    <cellStyle name="Millares 6 8 5 5 2" xfId="31028" xr:uid="{9409CEAB-5B41-4D0E-ADED-00675C75A4A4}"/>
    <cellStyle name="Millares 6 8 5 6" xfId="16160" xr:uid="{380BFDFC-18A5-4444-8D73-CF6FB66F93A3}"/>
    <cellStyle name="Millares 6 8 5 6 2" xfId="37663" xr:uid="{E292C5FE-4293-4EC2-8C55-2476F4EB57CC}"/>
    <cellStyle name="Millares 6 8 5 7" xfId="22765" xr:uid="{560CF37A-B868-4AEA-A03D-09071C85F125}"/>
    <cellStyle name="Millares 6 8 5 8" xfId="44268" xr:uid="{13074671-7657-4413-8F8E-8B91E0BA644D}"/>
    <cellStyle name="Millares 6 8 5 9" xfId="50872" xr:uid="{19CF76D2-A68C-4B5F-91C7-7EECBEEAD97F}"/>
    <cellStyle name="Millares 6 8 6" xfId="1946" xr:uid="{5C8D7208-C6B8-403E-875C-9B4A9E2EA040}"/>
    <cellStyle name="Millares 6 8 6 2" xfId="10212" xr:uid="{A89FC17A-1155-4272-A5DA-E7A49A7232DD}"/>
    <cellStyle name="Millares 6 8 6 2 2" xfId="31715" xr:uid="{E919AD85-874C-4296-85FA-F498A77145FC}"/>
    <cellStyle name="Millares 6 8 6 3" xfId="16847" xr:uid="{599D0996-19D2-425D-BE84-5F3FEF58AF33}"/>
    <cellStyle name="Millares 6 8 6 3 2" xfId="38350" xr:uid="{D9353198-BF20-469E-B460-471D0EA87CD8}"/>
    <cellStyle name="Millares 6 8 6 4" xfId="23452" xr:uid="{9DA82EF4-EA7E-4DC8-B390-56E60039498B}"/>
    <cellStyle name="Millares 6 8 6 5" xfId="44955" xr:uid="{9DBCCE53-5919-4721-9F56-A751AAB9C72D}"/>
    <cellStyle name="Millares 6 8 6 6" xfId="51559" xr:uid="{9025EAC7-1B02-4386-9C71-15FE77BD86DC}"/>
    <cellStyle name="Millares 6 8 7" xfId="2633" xr:uid="{F8486976-052C-48A4-8036-F440404C3C6E}"/>
    <cellStyle name="Millares 6 8 7 2" xfId="10899" xr:uid="{9B9DC395-1F38-4394-BAAF-F86D04580F4D}"/>
    <cellStyle name="Millares 6 8 7 2 2" xfId="32402" xr:uid="{9B78647A-8598-4657-98D3-223F978FA886}"/>
    <cellStyle name="Millares 6 8 7 3" xfId="17534" xr:uid="{75374E5A-13C5-495B-A795-336596C57143}"/>
    <cellStyle name="Millares 6 8 7 3 2" xfId="39037" xr:uid="{A471C0B1-D835-468C-A70B-D9E0E14B0C0B}"/>
    <cellStyle name="Millares 6 8 7 4" xfId="24139" xr:uid="{01BDAFE7-AE49-4A52-9A83-B5E1202DDBBD}"/>
    <cellStyle name="Millares 6 8 7 5" xfId="45642" xr:uid="{E8D5E2C4-EAF5-4660-87D9-6CBE789EAE6E}"/>
    <cellStyle name="Millares 6 8 7 6" xfId="52246" xr:uid="{2BB00CC3-6A68-4440-AACA-BFDB42353E0E}"/>
    <cellStyle name="Millares 6 8 8" xfId="3142" xr:uid="{7EF471AD-EA88-42F2-B4F7-8D4D35646582}"/>
    <cellStyle name="Millares 6 8 8 2" xfId="11408" xr:uid="{AF2FF44B-D44E-4CF4-A98B-115EBCB007BE}"/>
    <cellStyle name="Millares 6 8 8 2 2" xfId="32911" xr:uid="{45801627-292C-48E7-BAA5-E8C694A9E933}"/>
    <cellStyle name="Millares 6 8 8 3" xfId="18043" xr:uid="{39076161-8610-4BE3-B8C6-34E19522FB8B}"/>
    <cellStyle name="Millares 6 8 8 3 2" xfId="39546" xr:uid="{9518D324-AE3E-4DB5-B759-553D64CA7CBB}"/>
    <cellStyle name="Millares 6 8 8 4" xfId="24648" xr:uid="{0C8673E5-6981-4A2A-A5C1-9879B91BB218}"/>
    <cellStyle name="Millares 6 8 8 5" xfId="46151" xr:uid="{A7473571-BC91-4489-8FA9-8BF877352826}"/>
    <cellStyle name="Millares 6 8 8 6" xfId="52755" xr:uid="{7FF1A26C-ACAB-4B0B-A246-5E3F285F8731}"/>
    <cellStyle name="Millares 6 8 9" xfId="4777" xr:uid="{C31BE36B-49E1-4B28-AB2E-26CD7499A99B}"/>
    <cellStyle name="Millares 6 8 9 2" xfId="13043" xr:uid="{C4C639CB-69E8-4FD6-BA7F-B8B3A654655F}"/>
    <cellStyle name="Millares 6 8 9 2 2" xfId="34546" xr:uid="{63EBC79F-5F15-4B17-86EF-E9B09BF1B970}"/>
    <cellStyle name="Millares 6 8 9 3" xfId="19678" xr:uid="{9FE98EDD-0E5D-46F4-B1A3-36756A6FD206}"/>
    <cellStyle name="Millares 6 8 9 3 2" xfId="41181" xr:uid="{AADDCB48-754E-4197-A45E-BD34BD113190}"/>
    <cellStyle name="Millares 6 8 9 4" xfId="26283" xr:uid="{2B41ADE7-FF27-4C37-BFAD-2B32726CAD4B}"/>
    <cellStyle name="Millares 6 8 9 5" xfId="47786" xr:uid="{41115408-E6DB-43C7-9AB7-21497315EBBD}"/>
    <cellStyle name="Millares 6 8 9 6" xfId="54390" xr:uid="{B6BDC126-FAF2-47D7-8950-84C93E7ACFCC}"/>
    <cellStyle name="Millares 6 9" xfId="323" xr:uid="{1807A034-B94D-4FAE-9A57-CAA48A8E2592}"/>
    <cellStyle name="Millares 6 9 10" xfId="15226" xr:uid="{281421A8-1ADB-4AF3-84FF-67F148785DF5}"/>
    <cellStyle name="Millares 6 9 10 2" xfId="36729" xr:uid="{96D8060B-D447-4CD1-A561-7AF3406BEDD5}"/>
    <cellStyle name="Millares 6 9 11" xfId="21831" xr:uid="{57A90AEE-27B7-4AAA-96B5-02E4C1ED7379}"/>
    <cellStyle name="Millares 6 9 12" xfId="43334" xr:uid="{E90B570F-27E7-4B46-A2BC-384D4D6D1BE5}"/>
    <cellStyle name="Millares 6 9 13" xfId="49938" xr:uid="{BE5A4A62-8F0D-4A92-9D95-5C64097FBCF6}"/>
    <cellStyle name="Millares 6 9 2" xfId="1271" xr:uid="{79602EBA-075B-4764-88BE-69BC1BC59CCA}"/>
    <cellStyle name="Millares 6 9 2 2" xfId="4100" xr:uid="{818B04D6-8776-4C48-84F4-05356600F167}"/>
    <cellStyle name="Millares 6 9 2 2 2" xfId="12366" xr:uid="{2D8BF8A7-23A3-40F2-9FA5-5021C38AC942}"/>
    <cellStyle name="Millares 6 9 2 2 2 2" xfId="33869" xr:uid="{93219114-7BC5-40C7-856F-34312E6CC2BD}"/>
    <cellStyle name="Millares 6 9 2 2 3" xfId="19001" xr:uid="{F71D6CD0-DE58-4733-A3F4-5249299307D2}"/>
    <cellStyle name="Millares 6 9 2 2 3 2" xfId="40504" xr:uid="{6094B483-3B33-4211-B616-0CF1F767688B}"/>
    <cellStyle name="Millares 6 9 2 2 4" xfId="25606" xr:uid="{9B40C024-5601-4E14-8428-A333F2F422F3}"/>
    <cellStyle name="Millares 6 9 2 2 5" xfId="47109" xr:uid="{45285F08-48BF-46A5-9182-DB226F715B76}"/>
    <cellStyle name="Millares 6 9 2 2 6" xfId="53713" xr:uid="{D8CD6E18-121B-47CA-BDB9-6D35F28A5E45}"/>
    <cellStyle name="Millares 6 9 2 3" xfId="6239" xr:uid="{796747AB-D514-4DE3-ACEB-185BE3E908D8}"/>
    <cellStyle name="Millares 6 9 2 3 2" xfId="14505" xr:uid="{47BC0F48-57F0-4421-81F3-B0358DAF42E7}"/>
    <cellStyle name="Millares 6 9 2 3 2 2" xfId="36008" xr:uid="{52458FF3-D22D-4587-B34A-3A2B830F6700}"/>
    <cellStyle name="Millares 6 9 2 3 3" xfId="21140" xr:uid="{5FAE66D2-2515-4430-AE1F-26B752852D1B}"/>
    <cellStyle name="Millares 6 9 2 3 3 2" xfId="42643" xr:uid="{88B99CA4-9580-47AB-ADF6-D24CDEA67CE4}"/>
    <cellStyle name="Millares 6 9 2 3 4" xfId="27745" xr:uid="{5431310E-B510-496A-8DDC-2B1351895FA7}"/>
    <cellStyle name="Millares 6 9 2 3 5" xfId="49248" xr:uid="{4962A056-EC5D-4481-9220-67F4049C6A5F}"/>
    <cellStyle name="Millares 6 9 2 3 6" xfId="55852" xr:uid="{D5B7D60E-A09D-44BC-BCCB-30A445AB15BC}"/>
    <cellStyle name="Millares 6 9 2 4" xfId="7880" xr:uid="{DD2A9DE8-4F67-432D-8C4D-BBBD0F1E60A7}"/>
    <cellStyle name="Millares 6 9 2 4 2" xfId="29383" xr:uid="{99FCAAC2-AB24-4970-AB7A-C70744ECB733}"/>
    <cellStyle name="Millares 6 9 2 5" xfId="9537" xr:uid="{22BAE1E3-F09F-4D6D-B7CC-C5539FE9EF97}"/>
    <cellStyle name="Millares 6 9 2 5 2" xfId="31040" xr:uid="{527C8BE0-B1CF-4A8D-A7FC-0999D28651A9}"/>
    <cellStyle name="Millares 6 9 2 6" xfId="16172" xr:uid="{B86F1F1D-10CD-498D-AC1E-E8744DEB588A}"/>
    <cellStyle name="Millares 6 9 2 6 2" xfId="37675" xr:uid="{F8AC891F-43B8-4469-BAF2-ED75B45220C1}"/>
    <cellStyle name="Millares 6 9 2 7" xfId="22777" xr:uid="{0FD863A3-4B91-4AB7-B932-C6FFF8D31398}"/>
    <cellStyle name="Millares 6 9 2 8" xfId="44280" xr:uid="{E0A892E8-49F4-4EAD-A38D-D378549E8EA3}"/>
    <cellStyle name="Millares 6 9 2 9" xfId="50884" xr:uid="{C4237178-6B8B-47A1-BE4F-BA238E1D5FBF}"/>
    <cellStyle name="Millares 6 9 3" xfId="1958" xr:uid="{5B9D4937-D18D-4612-83DF-A22B92B61A13}"/>
    <cellStyle name="Millares 6 9 3 2" xfId="10224" xr:uid="{A961BA21-C45D-4CAD-B121-3135256B2DB3}"/>
    <cellStyle name="Millares 6 9 3 2 2" xfId="31727" xr:uid="{D909225B-4688-4F7B-942F-3DEB5CC54963}"/>
    <cellStyle name="Millares 6 9 3 3" xfId="16859" xr:uid="{ABCDADFC-DF3F-4530-A314-EEF1E2DC9BFB}"/>
    <cellStyle name="Millares 6 9 3 3 2" xfId="38362" xr:uid="{8917E65E-8B55-4D98-9DD6-0E304487029B}"/>
    <cellStyle name="Millares 6 9 3 4" xfId="23464" xr:uid="{9A781F02-CAEA-4081-B5B9-07C999D8C701}"/>
    <cellStyle name="Millares 6 9 3 5" xfId="44967" xr:uid="{96F51EC2-36E6-4BB8-9FFD-2B2C1EAF4282}"/>
    <cellStyle name="Millares 6 9 3 6" xfId="51571" xr:uid="{10AF5821-0522-42F7-A828-18468CB646B2}"/>
    <cellStyle name="Millares 6 9 4" xfId="2757" xr:uid="{5FBE2826-0927-493E-9FB0-896466340BB9}"/>
    <cellStyle name="Millares 6 9 4 2" xfId="11023" xr:uid="{36D86DB3-AB38-4BE5-87D5-F9F147A7A429}"/>
    <cellStyle name="Millares 6 9 4 2 2" xfId="32526" xr:uid="{7411906C-3040-48EB-9C62-EC1B069CC8BA}"/>
    <cellStyle name="Millares 6 9 4 3" xfId="17658" xr:uid="{1320B1C0-E4D9-407B-895C-2CEC9B4EA59E}"/>
    <cellStyle name="Millares 6 9 4 3 2" xfId="39161" xr:uid="{999698EA-B390-47B4-AA74-2EC009C48164}"/>
    <cellStyle name="Millares 6 9 4 4" xfId="24263" xr:uid="{C1EA1BFE-0ACE-4A30-9B07-E6CE2030D5CA}"/>
    <cellStyle name="Millares 6 9 4 5" xfId="45766" xr:uid="{C1263329-AD5D-4169-999C-C9B4D11CFADC}"/>
    <cellStyle name="Millares 6 9 4 6" xfId="52370" xr:uid="{ED8EFDFD-1A3C-4188-92F3-BBD44E260C3C}"/>
    <cellStyle name="Millares 6 9 5" xfId="3154" xr:uid="{805886B1-0F89-4A15-900F-7EA07998FCDD}"/>
    <cellStyle name="Millares 6 9 5 2" xfId="11420" xr:uid="{3A87C152-B991-4942-A83E-94CE91ABD1C8}"/>
    <cellStyle name="Millares 6 9 5 2 2" xfId="32923" xr:uid="{ACB604E7-5FD0-422D-857F-75FDAA2A367B}"/>
    <cellStyle name="Millares 6 9 5 3" xfId="18055" xr:uid="{B3947751-DF2C-4B83-AD20-B3CCCFE7A7D7}"/>
    <cellStyle name="Millares 6 9 5 3 2" xfId="39558" xr:uid="{4814575E-C6BD-4F42-9BF3-58E315DFC716}"/>
    <cellStyle name="Millares 6 9 5 4" xfId="24660" xr:uid="{024B6DC1-2872-460F-A1BF-17454684F1D4}"/>
    <cellStyle name="Millares 6 9 5 5" xfId="46163" xr:uid="{038CA928-6C10-4354-BED6-04966C541CB9}"/>
    <cellStyle name="Millares 6 9 5 6" xfId="52767" xr:uid="{EFBB9036-341A-400D-89E2-877A9BBDCC05}"/>
    <cellStyle name="Millares 6 9 6" xfId="4901" xr:uid="{9DAE5C95-B116-4E1A-9A46-B821AD4690D3}"/>
    <cellStyle name="Millares 6 9 6 2" xfId="13167" xr:uid="{77378D8E-08B2-4FB6-BEDA-B5CB9EA072AC}"/>
    <cellStyle name="Millares 6 9 6 2 2" xfId="34670" xr:uid="{AEC0199A-0DA7-4927-A540-F1E03253830F}"/>
    <cellStyle name="Millares 6 9 6 3" xfId="19802" xr:uid="{B841319F-13FA-4F27-BF4E-C0EDF8F43CA3}"/>
    <cellStyle name="Millares 6 9 6 3 2" xfId="41305" xr:uid="{765D1A6E-79A1-4999-8EFA-00736640EAB1}"/>
    <cellStyle name="Millares 6 9 6 4" xfId="26407" xr:uid="{01A6B59A-AD5D-4DD8-BD6E-91A72618F7F2}"/>
    <cellStyle name="Millares 6 9 6 5" xfId="47910" xr:uid="{F25B88D8-095F-4FAD-9467-8DD5BEDD919A}"/>
    <cellStyle name="Millares 6 9 6 6" xfId="54514" xr:uid="{E8DA9C39-3009-4D6A-A5CA-88B19894710A}"/>
    <cellStyle name="Millares 6 9 7" xfId="5293" xr:uid="{712A5D81-88BE-46E3-8BE1-1E206E4DCF1B}"/>
    <cellStyle name="Millares 6 9 7 2" xfId="13559" xr:uid="{6F1A67AA-FD85-42FF-AA76-DEFC8B25C3D0}"/>
    <cellStyle name="Millares 6 9 7 2 2" xfId="35062" xr:uid="{58789E64-3F6E-4AA0-A534-71FF7A5B524F}"/>
    <cellStyle name="Millares 6 9 7 3" xfId="20194" xr:uid="{9C3A7C84-2F93-432A-82DB-A24DFE1E5A2C}"/>
    <cellStyle name="Millares 6 9 7 3 2" xfId="41697" xr:uid="{D94DAD3D-907A-4B10-B815-03D5D1A70E91}"/>
    <cellStyle name="Millares 6 9 7 4" xfId="26799" xr:uid="{6978F74F-2364-4C1F-98D0-7FE652BFB7B3}"/>
    <cellStyle name="Millares 6 9 7 5" xfId="48302" xr:uid="{96A64937-0BBF-4B8F-AD1A-3C00F1D8F5E5}"/>
    <cellStyle name="Millares 6 9 7 6" xfId="54906" xr:uid="{55960F82-B8EE-44F0-A461-C50FF454D38A}"/>
    <cellStyle name="Millares 6 9 8" xfId="6934" xr:uid="{41BEB009-3562-44D6-A823-BE5D073AA272}"/>
    <cellStyle name="Millares 6 9 8 2" xfId="28437" xr:uid="{96DE458F-7C33-45F5-9D81-71AA763B5AF7}"/>
    <cellStyle name="Millares 6 9 9" xfId="8590" xr:uid="{7F67C6A9-474C-42EA-9BB5-A698579A4E53}"/>
    <cellStyle name="Millares 6 9 9 2" xfId="30093" xr:uid="{EED5B134-60D2-4460-A320-727FE4B12D3B}"/>
    <cellStyle name="Millares 60" xfId="581" xr:uid="{4D6C2697-C51C-4122-AC68-A20CC547E54C}"/>
    <cellStyle name="Millares 60 10" xfId="43592" xr:uid="{038FFAE2-8751-491C-84FB-F6976C2197F0}"/>
    <cellStyle name="Millares 60 11" xfId="50196" xr:uid="{BF0FFB31-6AED-468F-8A6A-6CD3B884EC42}"/>
    <cellStyle name="Millares 60 2" xfId="1529" xr:uid="{C4BF160B-F9DE-4144-9720-70CF3C78AA2E}"/>
    <cellStyle name="Millares 60 2 2" xfId="4358" xr:uid="{FFDBB263-5ED7-42ED-913D-38BC7B5BDF1F}"/>
    <cellStyle name="Millares 60 2 2 2" xfId="12624" xr:uid="{E31F8C95-CA04-45D1-BA7B-523785EFB294}"/>
    <cellStyle name="Millares 60 2 2 2 2" xfId="34127" xr:uid="{EBF9E245-F114-4339-A86E-45B029E2243B}"/>
    <cellStyle name="Millares 60 2 2 3" xfId="19259" xr:uid="{617675A4-7685-4F4A-B713-7776032B0BCC}"/>
    <cellStyle name="Millares 60 2 2 3 2" xfId="40762" xr:uid="{2F4BD753-2F91-44D4-9404-7A181AB6BB47}"/>
    <cellStyle name="Millares 60 2 2 4" xfId="25864" xr:uid="{D1E4BB9D-BB34-45D1-8640-C482B50D85C0}"/>
    <cellStyle name="Millares 60 2 2 5" xfId="47367" xr:uid="{A4CB806D-9B66-4135-8192-8538C3A0981B}"/>
    <cellStyle name="Millares 60 2 2 6" xfId="53971" xr:uid="{C59CB93C-F745-4E44-AC8F-9F13B13DDC75}"/>
    <cellStyle name="Millares 60 2 3" xfId="6497" xr:uid="{276C039C-618D-4765-B234-AFD32AA54719}"/>
    <cellStyle name="Millares 60 2 3 2" xfId="14763" xr:uid="{9102BF63-2DB2-45D6-B773-77B4F3CF9A18}"/>
    <cellStyle name="Millares 60 2 3 2 2" xfId="36266" xr:uid="{EF60D50D-820A-4D29-B70F-F4644DBFA89B}"/>
    <cellStyle name="Millares 60 2 3 3" xfId="21398" xr:uid="{E148CCD7-36B7-43D1-BDDF-8322A4F25E03}"/>
    <cellStyle name="Millares 60 2 3 3 2" xfId="42901" xr:uid="{B37B1BE4-770F-4D1F-8001-9E59DD2C635C}"/>
    <cellStyle name="Millares 60 2 3 4" xfId="28003" xr:uid="{9FFAFEC2-0F1C-42E6-B11A-EF66E96EA8DD}"/>
    <cellStyle name="Millares 60 2 3 5" xfId="49506" xr:uid="{4A8AD57D-C42E-4C2D-BE5F-470552394FF6}"/>
    <cellStyle name="Millares 60 2 3 6" xfId="56110" xr:uid="{725B15DC-C336-4829-8ECC-A824AB60BEBC}"/>
    <cellStyle name="Millares 60 2 4" xfId="8138" xr:uid="{1595F7D4-E669-4871-915D-07E56C999F67}"/>
    <cellStyle name="Millares 60 2 4 2" xfId="29641" xr:uid="{9787B37C-AE9C-4EAA-9321-78ACA3B9C33F}"/>
    <cellStyle name="Millares 60 2 5" xfId="9795" xr:uid="{0043772F-0D70-4C7A-9245-014842BE5EF5}"/>
    <cellStyle name="Millares 60 2 5 2" xfId="31298" xr:uid="{FD3B01CF-C83B-4B89-BE14-FC94537000B2}"/>
    <cellStyle name="Millares 60 2 6" xfId="16430" xr:uid="{D0B4CD27-4DD6-49CE-9F58-821F130FAD2C}"/>
    <cellStyle name="Millares 60 2 6 2" xfId="37933" xr:uid="{6BEBF704-1282-4118-BDA4-0D4F9EA2ABCB}"/>
    <cellStyle name="Millares 60 2 7" xfId="23035" xr:uid="{C2B3FD9F-835C-4730-8CB7-6DCC7DC40377}"/>
    <cellStyle name="Millares 60 2 8" xfId="44538" xr:uid="{B941A296-E368-491E-9734-5DD528454DA8}"/>
    <cellStyle name="Millares 60 2 9" xfId="51142" xr:uid="{EC2A80E6-F2D7-4728-9A0C-C4DD28ECCE6E}"/>
    <cellStyle name="Millares 60 3" xfId="2216" xr:uid="{2E92215D-8178-43CF-9B1C-410BC1217E76}"/>
    <cellStyle name="Millares 60 3 2" xfId="10482" xr:uid="{3E219E36-07E2-4CDE-B9E6-8E1F27194D1E}"/>
    <cellStyle name="Millares 60 3 2 2" xfId="31985" xr:uid="{A0FE6EE1-7DE4-48AB-862A-20FE9B3EEABE}"/>
    <cellStyle name="Millares 60 3 3" xfId="17117" xr:uid="{7140FE76-C080-4DB6-AB64-D362694469C4}"/>
    <cellStyle name="Millares 60 3 3 2" xfId="38620" xr:uid="{20529012-1476-4CC7-920E-566446CB5584}"/>
    <cellStyle name="Millares 60 3 4" xfId="23722" xr:uid="{6FB8BA59-15F6-4DD2-8514-903CA9071E82}"/>
    <cellStyle name="Millares 60 3 5" xfId="45225" xr:uid="{B1F9C5BC-361C-4C65-864B-AC557579F8C3}"/>
    <cellStyle name="Millares 60 3 6" xfId="51829" xr:uid="{03D1664C-F9B3-4BE1-9E8D-7270CC6341ED}"/>
    <cellStyle name="Millares 60 4" xfId="3412" xr:uid="{1E09F6E5-B109-4D68-99CE-6E1F49B66E6B}"/>
    <cellStyle name="Millares 60 4 2" xfId="11678" xr:uid="{187188B2-F7BA-4F24-92CC-5E30D07AAD26}"/>
    <cellStyle name="Millares 60 4 2 2" xfId="33181" xr:uid="{FA118C09-C9C7-4C3F-A263-2EC2E9F3D44C}"/>
    <cellStyle name="Millares 60 4 3" xfId="18313" xr:uid="{D6C385D0-3ACF-49C7-89CC-3AE85B0A4E1F}"/>
    <cellStyle name="Millares 60 4 3 2" xfId="39816" xr:uid="{0E74200E-554E-4EA9-A79D-3E7E6B477AAD}"/>
    <cellStyle name="Millares 60 4 4" xfId="24918" xr:uid="{61B6DE7A-FB08-4D68-9BF9-A464518CC2B6}"/>
    <cellStyle name="Millares 60 4 5" xfId="46421" xr:uid="{930F8E1C-DB39-4413-A7BE-E472CCD4E608}"/>
    <cellStyle name="Millares 60 4 6" xfId="53025" xr:uid="{A478C41B-5124-450B-A6EC-B4EB06F58665}"/>
    <cellStyle name="Millares 60 5" xfId="5551" xr:uid="{24025E38-91F4-4668-A966-7F4CA10EAADB}"/>
    <cellStyle name="Millares 60 5 2" xfId="13817" xr:uid="{B782422B-7B6A-432F-A3D9-DAF80BB7F128}"/>
    <cellStyle name="Millares 60 5 2 2" xfId="35320" xr:uid="{84774B9A-4736-4AFD-B3A3-0BB20C0818AD}"/>
    <cellStyle name="Millares 60 5 3" xfId="20452" xr:uid="{69410E8B-E78A-45EA-A7E8-B3C33B816BC5}"/>
    <cellStyle name="Millares 60 5 3 2" xfId="41955" xr:uid="{488ABC74-9685-43BA-A4EC-D5807A519E27}"/>
    <cellStyle name="Millares 60 5 4" xfId="27057" xr:uid="{003978BC-B301-451D-B1B1-8E4441D51D62}"/>
    <cellStyle name="Millares 60 5 5" xfId="48560" xr:uid="{E8C03424-589A-40F3-83E4-6299E8C9E633}"/>
    <cellStyle name="Millares 60 5 6" xfId="55164" xr:uid="{1C14F81C-B00A-475D-B316-F6F847898C1B}"/>
    <cellStyle name="Millares 60 6" xfId="7192" xr:uid="{BF762AC6-C49D-4416-9494-A6A51D2FCC7E}"/>
    <cellStyle name="Millares 60 6 2" xfId="28695" xr:uid="{6DEDB071-EBF8-44D6-AA58-D84E7D5809E2}"/>
    <cellStyle name="Millares 60 7" xfId="8848" xr:uid="{8A295537-9644-4861-A5E0-8599A1435D6E}"/>
    <cellStyle name="Millares 60 7 2" xfId="30351" xr:uid="{5B4FB301-ECDB-44D0-BBE3-699AB97D32CF}"/>
    <cellStyle name="Millares 60 8" xfId="15484" xr:uid="{C7698B16-5551-4BA2-A91E-0236F7E694FE}"/>
    <cellStyle name="Millares 60 8 2" xfId="36987" xr:uid="{86EFC921-2089-4962-9232-3FBB6D0241E8}"/>
    <cellStyle name="Millares 60 9" xfId="22089" xr:uid="{8B33F09E-DF5F-4C91-8B2E-77FA112DCE4E}"/>
    <cellStyle name="Millares 61" xfId="582" xr:uid="{A59374BE-E077-49F3-A4D4-71EFE874E6AE}"/>
    <cellStyle name="Millares 61 10" xfId="43593" xr:uid="{F6A04FF5-EC74-430F-B6C3-E3D6403739F0}"/>
    <cellStyle name="Millares 61 11" xfId="50197" xr:uid="{A9F84821-CC65-4310-B1E7-0715480D31B7}"/>
    <cellStyle name="Millares 61 2" xfId="1530" xr:uid="{D3404BB4-9954-4ABD-B88E-1DEFD37B101C}"/>
    <cellStyle name="Millares 61 2 2" xfId="4359" xr:uid="{D6AC5360-DDBB-4C1C-8D7E-65D688137919}"/>
    <cellStyle name="Millares 61 2 2 2" xfId="12625" xr:uid="{2FBA58F9-88CA-42F4-A2D5-F4261850D737}"/>
    <cellStyle name="Millares 61 2 2 2 2" xfId="34128" xr:uid="{EA5F3D67-5400-466A-8F70-DB4639F67321}"/>
    <cellStyle name="Millares 61 2 2 3" xfId="19260" xr:uid="{33D3628F-46F4-4164-86F9-0EB2E7339922}"/>
    <cellStyle name="Millares 61 2 2 3 2" xfId="40763" xr:uid="{A01D1A75-C615-4755-9654-C45A74EF5EA2}"/>
    <cellStyle name="Millares 61 2 2 4" xfId="25865" xr:uid="{17ACB4B1-E7A4-4826-BEFA-6AE92419FA2F}"/>
    <cellStyle name="Millares 61 2 2 5" xfId="47368" xr:uid="{BF63CBEC-0248-4CBC-829B-88437C16135C}"/>
    <cellStyle name="Millares 61 2 2 6" xfId="53972" xr:uid="{6ACD9099-2D62-4B7F-B016-8CAC49286786}"/>
    <cellStyle name="Millares 61 2 3" xfId="6498" xr:uid="{297372F0-F042-4B16-9467-B6DFE7F84F1D}"/>
    <cellStyle name="Millares 61 2 3 2" xfId="14764" xr:uid="{FFE21763-9433-4CE5-8755-5989718DF259}"/>
    <cellStyle name="Millares 61 2 3 2 2" xfId="36267" xr:uid="{1556F382-EAEC-47E5-A5BB-6A5BDE3BDB3B}"/>
    <cellStyle name="Millares 61 2 3 3" xfId="21399" xr:uid="{32A964FF-1FDD-49C9-BA84-8EA93D5B26B2}"/>
    <cellStyle name="Millares 61 2 3 3 2" xfId="42902" xr:uid="{F0884074-AC81-4984-B0B7-C3FF5CA2A244}"/>
    <cellStyle name="Millares 61 2 3 4" xfId="28004" xr:uid="{743A5DE6-A74E-49E5-9F28-5C79A078BF48}"/>
    <cellStyle name="Millares 61 2 3 5" xfId="49507" xr:uid="{3FCE0578-A0AF-40B5-ADEC-1675DFC3CB3F}"/>
    <cellStyle name="Millares 61 2 3 6" xfId="56111" xr:uid="{B7585856-CFE7-475D-B069-D4E0E0CBE0F5}"/>
    <cellStyle name="Millares 61 2 4" xfId="8139" xr:uid="{C2B9CFF4-8FE0-40D2-B8A0-3DB6B39F0914}"/>
    <cellStyle name="Millares 61 2 4 2" xfId="29642" xr:uid="{CBD4816A-A610-4F2E-B905-3EC53A43DF6D}"/>
    <cellStyle name="Millares 61 2 5" xfId="9796" xr:uid="{8C6F3F70-9DE3-4CEC-9C78-C2EBBEDCD2FD}"/>
    <cellStyle name="Millares 61 2 5 2" xfId="31299" xr:uid="{9D98771C-5BB6-4ED0-BAF7-8F1159111B79}"/>
    <cellStyle name="Millares 61 2 6" xfId="16431" xr:uid="{C5F84C19-F5EC-4181-B94F-66F3246A2EB2}"/>
    <cellStyle name="Millares 61 2 6 2" xfId="37934" xr:uid="{5E7CBFFB-906F-40E0-8A1E-0C2A46AA9245}"/>
    <cellStyle name="Millares 61 2 7" xfId="23036" xr:uid="{DE5228A3-1683-4886-9880-F56648551F24}"/>
    <cellStyle name="Millares 61 2 8" xfId="44539" xr:uid="{5B3CA448-F9B1-4393-80C5-0A7B1CDDFD12}"/>
    <cellStyle name="Millares 61 2 9" xfId="51143" xr:uid="{7DEFA02F-B472-4409-8641-B255E717BC0F}"/>
    <cellStyle name="Millares 61 3" xfId="2217" xr:uid="{7E4A9BC4-C7F5-4AAD-9F91-6741FA26914A}"/>
    <cellStyle name="Millares 61 3 2" xfId="10483" xr:uid="{014A70AF-4733-4818-B9A5-82B1F9EADF5A}"/>
    <cellStyle name="Millares 61 3 2 2" xfId="31986" xr:uid="{8358ADC2-F53A-49E2-9874-1BD9299FFA94}"/>
    <cellStyle name="Millares 61 3 3" xfId="17118" xr:uid="{909F2E99-F9EB-487B-BB42-055BC14C3A94}"/>
    <cellStyle name="Millares 61 3 3 2" xfId="38621" xr:uid="{EDEBC4B7-AC0C-4A25-8760-F3D8DB64203A}"/>
    <cellStyle name="Millares 61 3 4" xfId="23723" xr:uid="{D3AF881E-369C-45BC-A848-2EE3845EDCBB}"/>
    <cellStyle name="Millares 61 3 5" xfId="45226" xr:uid="{80193CC3-0E43-4E12-A893-B1C70D82D5A3}"/>
    <cellStyle name="Millares 61 3 6" xfId="51830" xr:uid="{FEB4E582-C39A-4E67-A1A4-0DFD0F14B63A}"/>
    <cellStyle name="Millares 61 4" xfId="3413" xr:uid="{8348F45A-2B21-4BE2-951B-F4691A1F8D6C}"/>
    <cellStyle name="Millares 61 4 2" xfId="11679" xr:uid="{2EE8FC68-B6B5-4B5B-85CF-540EC8AA6969}"/>
    <cellStyle name="Millares 61 4 2 2" xfId="33182" xr:uid="{396EB208-8B8F-4F87-8DDD-A6DB4DC8B3A3}"/>
    <cellStyle name="Millares 61 4 3" xfId="18314" xr:uid="{FA3D2C20-B470-4F63-AEAC-B5714A2342A1}"/>
    <cellStyle name="Millares 61 4 3 2" xfId="39817" xr:uid="{A947698D-DF5F-456E-94F6-AC263C094BF5}"/>
    <cellStyle name="Millares 61 4 4" xfId="24919" xr:uid="{7091203A-270D-4B2F-98C0-715A664789FC}"/>
    <cellStyle name="Millares 61 4 5" xfId="46422" xr:uid="{57B85195-90A7-40C9-8C05-4CAB4AC43F55}"/>
    <cellStyle name="Millares 61 4 6" xfId="53026" xr:uid="{81BD7E25-02BF-4871-AF72-DC98B9FC8912}"/>
    <cellStyle name="Millares 61 5" xfId="5552" xr:uid="{090E68EB-B8AF-4561-9DD1-8496B63E34D6}"/>
    <cellStyle name="Millares 61 5 2" xfId="13818" xr:uid="{021FB31F-72D0-47CE-B747-054091DD7DF3}"/>
    <cellStyle name="Millares 61 5 2 2" xfId="35321" xr:uid="{C47E6950-E5A8-4157-9191-F58AE8B54637}"/>
    <cellStyle name="Millares 61 5 3" xfId="20453" xr:uid="{6E3C87E5-2F53-464B-855F-713BE89C1E80}"/>
    <cellStyle name="Millares 61 5 3 2" xfId="41956" xr:uid="{92AADF0E-FFF2-4FA1-9A69-BAFD85A57AEF}"/>
    <cellStyle name="Millares 61 5 4" xfId="27058" xr:uid="{B5312042-08A3-4297-A31C-B74D4B7A9DB7}"/>
    <cellStyle name="Millares 61 5 5" xfId="48561" xr:uid="{36130E19-A33D-4E87-91D2-AA4862741E7D}"/>
    <cellStyle name="Millares 61 5 6" xfId="55165" xr:uid="{80E0657C-5B8C-4440-9CE1-5B77C21593FF}"/>
    <cellStyle name="Millares 61 6" xfId="7193" xr:uid="{472CCA43-1F15-4E4D-8A5F-EEAA8A558D06}"/>
    <cellStyle name="Millares 61 6 2" xfId="28696" xr:uid="{CC6144A3-20B6-44DF-8E21-51D2EA91E76E}"/>
    <cellStyle name="Millares 61 7" xfId="8849" xr:uid="{527CCDC9-E5E9-4AAE-BFC8-460C630DBA0F}"/>
    <cellStyle name="Millares 61 7 2" xfId="30352" xr:uid="{4EC1E6AC-B87C-4BE2-B014-F55A8973DA66}"/>
    <cellStyle name="Millares 61 8" xfId="15485" xr:uid="{85234DD3-8AE3-49C7-8EE2-51C8FCF5A7AA}"/>
    <cellStyle name="Millares 61 8 2" xfId="36988" xr:uid="{7EFF8062-6B25-469D-B0DD-A7269358702C}"/>
    <cellStyle name="Millares 61 9" xfId="22090" xr:uid="{1DFEFE19-9F49-423E-98C2-9B1D223B30AF}"/>
    <cellStyle name="Millares 62" xfId="591" xr:uid="{C84B76B0-E9B3-4FB9-8A36-8303593AFF19}"/>
    <cellStyle name="Millares 62 10" xfId="43602" xr:uid="{6E1B1293-9078-49F9-A766-382A9E5432B1}"/>
    <cellStyle name="Millares 62 11" xfId="50206" xr:uid="{23ABFBFC-9223-4CD1-B657-A9C06F3CF61E}"/>
    <cellStyle name="Millares 62 2" xfId="1539" xr:uid="{8B27324D-A5CB-4D15-94A6-5EF8BB249E3C}"/>
    <cellStyle name="Millares 62 2 2" xfId="4368" xr:uid="{BB1F3D51-D5ED-448F-8079-B551B611D108}"/>
    <cellStyle name="Millares 62 2 2 2" xfId="12634" xr:uid="{B3D5322B-4DA2-46EB-A643-956D4ECE971B}"/>
    <cellStyle name="Millares 62 2 2 2 2" xfId="34137" xr:uid="{BDCEA549-7634-46D2-A1A0-A3ABAE7C37B4}"/>
    <cellStyle name="Millares 62 2 2 3" xfId="19269" xr:uid="{4F16AFDB-B789-44F4-8598-0F8A3137F0D4}"/>
    <cellStyle name="Millares 62 2 2 3 2" xfId="40772" xr:uid="{A8ABCFCC-694D-43F1-B65D-9732AC6A4308}"/>
    <cellStyle name="Millares 62 2 2 4" xfId="25874" xr:uid="{F4639980-DC34-426D-B407-36BDB9306673}"/>
    <cellStyle name="Millares 62 2 2 5" xfId="47377" xr:uid="{27AE1C87-67C2-4B3E-8F8F-D60C0B5038CA}"/>
    <cellStyle name="Millares 62 2 2 6" xfId="53981" xr:uid="{530354C2-1B86-4603-BF5B-A7130FD00CA1}"/>
    <cellStyle name="Millares 62 2 3" xfId="6507" xr:uid="{99F22BD8-C891-4459-BDB8-42978AAFBEA5}"/>
    <cellStyle name="Millares 62 2 3 2" xfId="14773" xr:uid="{5AF318AA-983A-4FD1-9FA8-18AD13CA0257}"/>
    <cellStyle name="Millares 62 2 3 2 2" xfId="36276" xr:uid="{DD06243D-D5D7-4DD3-8004-9B0B698BF129}"/>
    <cellStyle name="Millares 62 2 3 3" xfId="21408" xr:uid="{A8B3E989-683E-4783-AB7F-7157641FCE1E}"/>
    <cellStyle name="Millares 62 2 3 3 2" xfId="42911" xr:uid="{825CCD49-40F5-4D5F-BB66-4707EE5D4D25}"/>
    <cellStyle name="Millares 62 2 3 4" xfId="28013" xr:uid="{8F4C81CB-F372-40A4-8E0A-E14946D56CC7}"/>
    <cellStyle name="Millares 62 2 3 5" xfId="49516" xr:uid="{A96B2ADA-5FCB-497A-8D70-3327A1B63556}"/>
    <cellStyle name="Millares 62 2 3 6" xfId="56120" xr:uid="{D2F19A17-C9AE-422E-A3B9-4932CC748514}"/>
    <cellStyle name="Millares 62 2 4" xfId="8148" xr:uid="{93CE1D0E-A724-4C18-81D0-889FDBB69210}"/>
    <cellStyle name="Millares 62 2 4 2" xfId="29651" xr:uid="{BFBF75C4-393C-44CE-AD28-4B57B9772173}"/>
    <cellStyle name="Millares 62 2 5" xfId="9805" xr:uid="{E9D02B20-06E5-497E-BA76-252C00BD1B22}"/>
    <cellStyle name="Millares 62 2 5 2" xfId="31308" xr:uid="{72753060-EDFC-4AC9-B163-94EFCBEFED6D}"/>
    <cellStyle name="Millares 62 2 6" xfId="16440" xr:uid="{D79212FF-F75C-4875-926D-D822F8C393A8}"/>
    <cellStyle name="Millares 62 2 6 2" xfId="37943" xr:uid="{D04EDA6E-2A69-452A-BE3F-9BEE9226D3BF}"/>
    <cellStyle name="Millares 62 2 7" xfId="23045" xr:uid="{89C11AAA-CACC-4B2A-9EAE-8A88FBD37004}"/>
    <cellStyle name="Millares 62 2 8" xfId="44548" xr:uid="{47F211F3-407D-456D-BB94-4CA99B21D83D}"/>
    <cellStyle name="Millares 62 2 9" xfId="51152" xr:uid="{B5F3F991-C12D-433F-8818-9B86FF112003}"/>
    <cellStyle name="Millares 62 3" xfId="2226" xr:uid="{C6B04485-5E36-4721-BEDF-CE0DA09875AC}"/>
    <cellStyle name="Millares 62 3 2" xfId="10492" xr:uid="{032DC543-DC2E-475B-AD37-422BB5D7A64F}"/>
    <cellStyle name="Millares 62 3 2 2" xfId="31995" xr:uid="{E9800FB1-BE7D-4AB3-B4CB-47C43C21EEED}"/>
    <cellStyle name="Millares 62 3 3" xfId="17127" xr:uid="{EC281C41-8C9E-46A4-B783-5E91EC690591}"/>
    <cellStyle name="Millares 62 3 3 2" xfId="38630" xr:uid="{597E55AD-9315-4BE0-8CE3-2972A3606FEF}"/>
    <cellStyle name="Millares 62 3 4" xfId="23732" xr:uid="{72BB485C-052D-44D5-B4C2-EC5DDEE1CCA7}"/>
    <cellStyle name="Millares 62 3 5" xfId="45235" xr:uid="{00D10DA0-BC57-427A-B419-701074A1177A}"/>
    <cellStyle name="Millares 62 3 6" xfId="51839" xr:uid="{172AC1F2-7472-45A7-B70C-57F5FCA67722}"/>
    <cellStyle name="Millares 62 4" xfId="3422" xr:uid="{8DEE90E0-6131-437B-8EF4-17AF58BFF429}"/>
    <cellStyle name="Millares 62 4 2" xfId="11688" xr:uid="{01F8FE73-A022-46DA-8745-0D45D0EC57D4}"/>
    <cellStyle name="Millares 62 4 2 2" xfId="33191" xr:uid="{0FE13BEC-6B79-49F5-B703-2675D221552A}"/>
    <cellStyle name="Millares 62 4 3" xfId="18323" xr:uid="{3FA887F1-D522-4C5D-A16C-1E7630CEB024}"/>
    <cellStyle name="Millares 62 4 3 2" xfId="39826" xr:uid="{1D677377-6A81-4446-AED1-D8CAA58C2EA1}"/>
    <cellStyle name="Millares 62 4 4" xfId="24928" xr:uid="{BBD4545E-E152-4FE4-A668-9CA59E49E008}"/>
    <cellStyle name="Millares 62 4 5" xfId="46431" xr:uid="{FC3B37E6-35FE-4591-A373-F2D4AF67CB5A}"/>
    <cellStyle name="Millares 62 4 6" xfId="53035" xr:uid="{7C6D85E9-17C9-4086-912D-0C5AFEE189B1}"/>
    <cellStyle name="Millares 62 5" xfId="5561" xr:uid="{2EF0304F-4ECE-4A60-81DC-B2EFD3CD87E0}"/>
    <cellStyle name="Millares 62 5 2" xfId="13827" xr:uid="{0D380541-A035-4D0D-BE1B-CFD537A46473}"/>
    <cellStyle name="Millares 62 5 2 2" xfId="35330" xr:uid="{A7825A00-242D-4101-BC4A-73AB5F919455}"/>
    <cellStyle name="Millares 62 5 3" xfId="20462" xr:uid="{E61ED726-8E1B-47EB-86DB-957F3570A63C}"/>
    <cellStyle name="Millares 62 5 3 2" xfId="41965" xr:uid="{FB036012-BF06-49E0-B1C0-22F19C3FD3F8}"/>
    <cellStyle name="Millares 62 5 4" xfId="27067" xr:uid="{8CA2D2FC-3C4E-4771-9AF5-CDF349D47030}"/>
    <cellStyle name="Millares 62 5 5" xfId="48570" xr:uid="{0F0368B1-F706-4AE9-804B-59B807D89925}"/>
    <cellStyle name="Millares 62 5 6" xfId="55174" xr:uid="{3E39BB24-B35E-4E33-9A76-B895B87C45FA}"/>
    <cellStyle name="Millares 62 6" xfId="7202" xr:uid="{869B5E46-22BD-404C-89A6-BC2E4493EDA2}"/>
    <cellStyle name="Millares 62 6 2" xfId="28705" xr:uid="{225BE9C9-E380-4E79-AF8A-9AB3C0427C5B}"/>
    <cellStyle name="Millares 62 7" xfId="8858" xr:uid="{ADB6CCF4-E47E-4312-98CC-5D79686ADD3E}"/>
    <cellStyle name="Millares 62 7 2" xfId="30361" xr:uid="{8031FF46-87C4-4552-895D-592F79F5E88F}"/>
    <cellStyle name="Millares 62 8" xfId="15494" xr:uid="{5A38A31D-67EC-49D6-9500-F550F4C998D3}"/>
    <cellStyle name="Millares 62 8 2" xfId="36997" xr:uid="{200E2BBB-AD7A-4AAD-90A9-5DD202612F94}"/>
    <cellStyle name="Millares 62 9" xfId="22099" xr:uid="{0476794C-6BE8-499E-A126-4CBF4F0CBC36}"/>
    <cellStyle name="Millares 63" xfId="580" xr:uid="{C054FF35-88B7-4F44-9CEC-2EC3DBD60B63}"/>
    <cellStyle name="Millares 63 10" xfId="43591" xr:uid="{9350F80B-DE96-4E90-93AB-4B8FE5822FB2}"/>
    <cellStyle name="Millares 63 11" xfId="50195" xr:uid="{344D3B94-5A20-47DF-B016-51D2585E4A58}"/>
    <cellStyle name="Millares 63 2" xfId="1528" xr:uid="{E9B2E39E-437C-49F3-8694-8F1B134A466A}"/>
    <cellStyle name="Millares 63 2 2" xfId="4357" xr:uid="{5E0BFFC4-DFB0-4900-8830-3C6EBD7C82FB}"/>
    <cellStyle name="Millares 63 2 2 2" xfId="12623" xr:uid="{B611771B-3E4F-4044-89BF-3BE57FDB8D67}"/>
    <cellStyle name="Millares 63 2 2 2 2" xfId="34126" xr:uid="{7F5737F9-01B3-4499-9B0F-C77BA281DEB2}"/>
    <cellStyle name="Millares 63 2 2 3" xfId="19258" xr:uid="{AB5065D6-DB23-466C-BCDE-7EC93E1BDE02}"/>
    <cellStyle name="Millares 63 2 2 3 2" xfId="40761" xr:uid="{5D1106C1-6D25-401B-B52E-B4471A07CB7E}"/>
    <cellStyle name="Millares 63 2 2 4" xfId="25863" xr:uid="{5D6F6044-D815-456C-9A0E-203FE9050D7F}"/>
    <cellStyle name="Millares 63 2 2 5" xfId="47366" xr:uid="{1F6944AF-BCEA-454C-A7ED-4D7FB72DE4D9}"/>
    <cellStyle name="Millares 63 2 2 6" xfId="53970" xr:uid="{85CF48C8-137D-4AF9-8E0A-6F4ED3A49DE5}"/>
    <cellStyle name="Millares 63 2 3" xfId="6496" xr:uid="{0DA71720-502B-4A3F-98D6-F9591709DDFE}"/>
    <cellStyle name="Millares 63 2 3 2" xfId="14762" xr:uid="{EA72E7B1-D14D-4F1D-87E5-140AC3B21144}"/>
    <cellStyle name="Millares 63 2 3 2 2" xfId="36265" xr:uid="{C3A6ADE0-BF2C-4B74-97D0-440E53BE9A31}"/>
    <cellStyle name="Millares 63 2 3 3" xfId="21397" xr:uid="{48D5A652-AB97-4080-9C72-5EE75109E534}"/>
    <cellStyle name="Millares 63 2 3 3 2" xfId="42900" xr:uid="{11A80B98-1A42-43B2-BA85-72FEA56D5C13}"/>
    <cellStyle name="Millares 63 2 3 4" xfId="28002" xr:uid="{2EB35739-2BDC-4B02-99BD-E635DA913A97}"/>
    <cellStyle name="Millares 63 2 3 5" xfId="49505" xr:uid="{C67FCA8F-F870-4043-8759-A1E378C6E577}"/>
    <cellStyle name="Millares 63 2 3 6" xfId="56109" xr:uid="{9BA3CB2B-099E-425E-AA81-EF008CA26BE5}"/>
    <cellStyle name="Millares 63 2 4" xfId="8137" xr:uid="{5998C404-FA1E-456F-9DEA-83EEDAA18154}"/>
    <cellStyle name="Millares 63 2 4 2" xfId="29640" xr:uid="{5D67D382-6DCC-4146-B17E-733C3A73B5A1}"/>
    <cellStyle name="Millares 63 2 5" xfId="9794" xr:uid="{A86C46C6-DD9D-4179-9880-F3D773D31537}"/>
    <cellStyle name="Millares 63 2 5 2" xfId="31297" xr:uid="{F7FB70BE-ABA6-486D-964A-8AEDFA0E5B80}"/>
    <cellStyle name="Millares 63 2 6" xfId="16429" xr:uid="{F757044D-AA5D-4820-B162-29DAE90FB4EB}"/>
    <cellStyle name="Millares 63 2 6 2" xfId="37932" xr:uid="{C86EF445-037E-4402-A088-26835C3413CA}"/>
    <cellStyle name="Millares 63 2 7" xfId="23034" xr:uid="{EC00A59D-ED0B-4BB2-81F0-8152CB825CF2}"/>
    <cellStyle name="Millares 63 2 8" xfId="44537" xr:uid="{C94618AB-E57D-4642-A26D-1A0B29764AB7}"/>
    <cellStyle name="Millares 63 2 9" xfId="51141" xr:uid="{C4E9FE79-2ED0-4CBD-8384-8E675400CEEA}"/>
    <cellStyle name="Millares 63 3" xfId="2215" xr:uid="{60B5B492-3E04-4A8A-84DA-B6D5BA10BE6B}"/>
    <cellStyle name="Millares 63 3 2" xfId="10481" xr:uid="{13916C0B-A115-44C2-BEB2-A8BD80DA5ECC}"/>
    <cellStyle name="Millares 63 3 2 2" xfId="31984" xr:uid="{6C5F75C9-070F-4FD4-B913-02DC432FC74A}"/>
    <cellStyle name="Millares 63 3 3" xfId="17116" xr:uid="{0510BE49-D716-40AA-A9D1-9BD79B53081D}"/>
    <cellStyle name="Millares 63 3 3 2" xfId="38619" xr:uid="{FFED10D5-4CB2-4725-B90B-38C5F36DAD4A}"/>
    <cellStyle name="Millares 63 3 4" xfId="23721" xr:uid="{85FFE773-B8AA-4A34-8067-AE2A040C884D}"/>
    <cellStyle name="Millares 63 3 5" xfId="45224" xr:uid="{D2CFD7F7-00F5-43C7-AEC3-F7F2EB0855A4}"/>
    <cellStyle name="Millares 63 3 6" xfId="51828" xr:uid="{BB471F66-8F02-4909-AD2C-0AE6257267EB}"/>
    <cellStyle name="Millares 63 4" xfId="3411" xr:uid="{6ABE42AE-785F-47DE-96F7-F6814D8DB7D0}"/>
    <cellStyle name="Millares 63 4 2" xfId="11677" xr:uid="{823E738E-4A8B-4379-9A7E-2F6954AE267A}"/>
    <cellStyle name="Millares 63 4 2 2" xfId="33180" xr:uid="{42BC5B07-A05E-4D2F-B37A-87B6345CA03D}"/>
    <cellStyle name="Millares 63 4 3" xfId="18312" xr:uid="{5B762054-789C-41FD-ACE1-9C39DCC9EAB1}"/>
    <cellStyle name="Millares 63 4 3 2" xfId="39815" xr:uid="{2F1C92AD-4D1C-481F-948C-6310FBE01F43}"/>
    <cellStyle name="Millares 63 4 4" xfId="24917" xr:uid="{EE9BD8B8-8571-4F8F-8FFF-87EF1554FB3F}"/>
    <cellStyle name="Millares 63 4 5" xfId="46420" xr:uid="{18CD8F11-4198-4F3B-8B57-657E47CFF8E2}"/>
    <cellStyle name="Millares 63 4 6" xfId="53024" xr:uid="{D16C2AFC-91F3-4B15-BC79-DFC30A6AF602}"/>
    <cellStyle name="Millares 63 5" xfId="5550" xr:uid="{A1383ACE-3981-4B12-B7D0-CF0B1B4558F9}"/>
    <cellStyle name="Millares 63 5 2" xfId="13816" xr:uid="{2D3D1587-E951-4775-9475-87DFAACC8615}"/>
    <cellStyle name="Millares 63 5 2 2" xfId="35319" xr:uid="{0A07E998-80DA-41F2-8DB2-D2BC69E35BD4}"/>
    <cellStyle name="Millares 63 5 3" xfId="20451" xr:uid="{C5AC5518-72A1-4DE4-AA46-88BA214CFB4E}"/>
    <cellStyle name="Millares 63 5 3 2" xfId="41954" xr:uid="{10FB6E45-1761-4F16-81FE-B298A9533A33}"/>
    <cellStyle name="Millares 63 5 4" xfId="27056" xr:uid="{619E9B55-B881-4A16-B639-86A4827C0776}"/>
    <cellStyle name="Millares 63 5 5" xfId="48559" xr:uid="{3F7C8FD0-07BE-4794-A233-45767199817F}"/>
    <cellStyle name="Millares 63 5 6" xfId="55163" xr:uid="{C73CC5F8-9C8B-40D3-8CB3-DC161461D343}"/>
    <cellStyle name="Millares 63 6" xfId="7191" xr:uid="{06DE1460-2D8B-4C57-B565-EF0FCF60308F}"/>
    <cellStyle name="Millares 63 6 2" xfId="28694" xr:uid="{B262E82A-4707-492F-9976-44CFD4A20370}"/>
    <cellStyle name="Millares 63 7" xfId="8847" xr:uid="{E2C0BBAB-AFF1-4DA1-9D78-E7FD2EDCBBAE}"/>
    <cellStyle name="Millares 63 7 2" xfId="30350" xr:uid="{A41C75F7-2B3F-4A22-BBF8-0618C30CE009}"/>
    <cellStyle name="Millares 63 8" xfId="15483" xr:uid="{0D2F2BE2-98A3-419B-BE52-9CCFDC6DB075}"/>
    <cellStyle name="Millares 63 8 2" xfId="36986" xr:uid="{549483DD-F685-4834-9049-A99554E75D1E}"/>
    <cellStyle name="Millares 63 9" xfId="22088" xr:uid="{1660C8DE-4DC1-4423-B097-674EFABCE86F}"/>
    <cellStyle name="Millares 64" xfId="592" xr:uid="{6E1E4D95-58D0-4C9B-9A2D-CB6E56C91AAA}"/>
    <cellStyle name="Millares 64 10" xfId="43603" xr:uid="{CAB7A74A-1F40-4639-905F-D7AD775587B8}"/>
    <cellStyle name="Millares 64 11" xfId="50207" xr:uid="{E55E1C3A-5394-49C6-92B7-9BA02288C6F1}"/>
    <cellStyle name="Millares 64 2" xfId="1540" xr:uid="{255209B7-2B37-4494-9EB1-E548C9C0A011}"/>
    <cellStyle name="Millares 64 2 2" xfId="4369" xr:uid="{33A57AB3-C8CB-4B30-9082-5671C2FAF4DE}"/>
    <cellStyle name="Millares 64 2 2 2" xfId="12635" xr:uid="{73A3E4DA-8D02-4445-BCF2-944919FC8E7B}"/>
    <cellStyle name="Millares 64 2 2 2 2" xfId="34138" xr:uid="{5EB87615-FE10-4CF6-A26A-DFF9B7974D6A}"/>
    <cellStyle name="Millares 64 2 2 3" xfId="19270" xr:uid="{0EA2C84D-F645-4B39-83C7-A40CFB5E0213}"/>
    <cellStyle name="Millares 64 2 2 3 2" xfId="40773" xr:uid="{08C898BF-86ED-46AA-A9B1-4A3ABEDB0E92}"/>
    <cellStyle name="Millares 64 2 2 4" xfId="25875" xr:uid="{141FF0AA-16C9-4B31-B0A3-49B832C71DFC}"/>
    <cellStyle name="Millares 64 2 2 5" xfId="47378" xr:uid="{77937015-B959-4E29-96B2-D8F73280F917}"/>
    <cellStyle name="Millares 64 2 2 6" xfId="53982" xr:uid="{C4F94CA7-74E2-41F5-801F-964AE8C3A82B}"/>
    <cellStyle name="Millares 64 2 3" xfId="6508" xr:uid="{EFECD1AE-A176-4E64-92C5-1B00BB994AE2}"/>
    <cellStyle name="Millares 64 2 3 2" xfId="14774" xr:uid="{33BDDF12-40E8-4CA6-B4C8-79363B14FA7C}"/>
    <cellStyle name="Millares 64 2 3 2 2" xfId="36277" xr:uid="{93DB9208-450F-4495-B8CB-023A1539760A}"/>
    <cellStyle name="Millares 64 2 3 3" xfId="21409" xr:uid="{8DA5FE05-7FC8-477B-B3CE-7A5323B1566F}"/>
    <cellStyle name="Millares 64 2 3 3 2" xfId="42912" xr:uid="{0E06A81D-A8BC-4FA3-BA94-C3801478262C}"/>
    <cellStyle name="Millares 64 2 3 4" xfId="28014" xr:uid="{078E43E9-C60F-451A-B98A-AC9F4FEBC064}"/>
    <cellStyle name="Millares 64 2 3 5" xfId="49517" xr:uid="{EBC8649E-FE14-419B-8261-BEFA36DC8984}"/>
    <cellStyle name="Millares 64 2 3 6" xfId="56121" xr:uid="{4B5267E5-6654-42BC-8DFE-69002486E406}"/>
    <cellStyle name="Millares 64 2 4" xfId="8149" xr:uid="{19E2C1BD-8EEF-4219-B832-D4E9AC5A79BB}"/>
    <cellStyle name="Millares 64 2 4 2" xfId="29652" xr:uid="{E015A5E4-8A72-4600-A8D0-752083593ECD}"/>
    <cellStyle name="Millares 64 2 5" xfId="9806" xr:uid="{9E422431-7639-4E3D-B0AD-10CA5C979981}"/>
    <cellStyle name="Millares 64 2 5 2" xfId="31309" xr:uid="{A641F878-92ED-4EFB-9BCD-9DA8AD803926}"/>
    <cellStyle name="Millares 64 2 6" xfId="16441" xr:uid="{E48763A1-F6A4-4A4C-AB8C-04FDAC0E034B}"/>
    <cellStyle name="Millares 64 2 6 2" xfId="37944" xr:uid="{8D1B2C1E-1EFC-412A-A16B-CCA39FA40790}"/>
    <cellStyle name="Millares 64 2 7" xfId="23046" xr:uid="{FC99825F-86A9-48F7-BEC4-E6CA8BE64750}"/>
    <cellStyle name="Millares 64 2 8" xfId="44549" xr:uid="{55671969-C3E4-4C0A-9802-D3E7276B4AC2}"/>
    <cellStyle name="Millares 64 2 9" xfId="51153" xr:uid="{36CFF8E5-F79A-47E4-AB9B-BA3F495124A9}"/>
    <cellStyle name="Millares 64 3" xfId="2227" xr:uid="{2042A6A6-4A7B-4087-99E9-A139AFAED851}"/>
    <cellStyle name="Millares 64 3 2" xfId="10493" xr:uid="{755D6BE0-D6D3-4469-A77D-F3F183ABFD6E}"/>
    <cellStyle name="Millares 64 3 2 2" xfId="31996" xr:uid="{9111DB60-5ED8-4343-BF40-5D1604C994D1}"/>
    <cellStyle name="Millares 64 3 3" xfId="17128" xr:uid="{37570759-D3A8-4E58-8529-750A601D6CDC}"/>
    <cellStyle name="Millares 64 3 3 2" xfId="38631" xr:uid="{15E4801E-612F-407B-94D6-9F09576D5753}"/>
    <cellStyle name="Millares 64 3 4" xfId="23733" xr:uid="{E528365C-8A7E-4DD5-BA52-0147E7CFDB2F}"/>
    <cellStyle name="Millares 64 3 5" xfId="45236" xr:uid="{1262EC1C-3352-41DA-8ED1-DCB69EA46690}"/>
    <cellStyle name="Millares 64 3 6" xfId="51840" xr:uid="{66D83F56-C0C0-49A7-8AE9-96DBCD3E13CA}"/>
    <cellStyle name="Millares 64 4" xfId="3423" xr:uid="{7B78D8DE-F90B-46A4-82BE-7B6D7D13902B}"/>
    <cellStyle name="Millares 64 4 2" xfId="11689" xr:uid="{C342056B-A9D2-4658-9CA4-9357572B14B1}"/>
    <cellStyle name="Millares 64 4 2 2" xfId="33192" xr:uid="{19CF0095-4E2B-4CE0-8481-37A8FAC726B5}"/>
    <cellStyle name="Millares 64 4 3" xfId="18324" xr:uid="{F4ECFFC0-69E0-4067-943A-2037246A7BAA}"/>
    <cellStyle name="Millares 64 4 3 2" xfId="39827" xr:uid="{2348516D-DD4B-4395-A5FE-155F5B86EC05}"/>
    <cellStyle name="Millares 64 4 4" xfId="24929" xr:uid="{52279195-97CA-46F7-94E0-45C82783BB15}"/>
    <cellStyle name="Millares 64 4 5" xfId="46432" xr:uid="{56795F6D-C692-49E6-BF91-3B9538879538}"/>
    <cellStyle name="Millares 64 4 6" xfId="53036" xr:uid="{6CAE6196-7FBD-4C10-A805-E4BD0F528DAB}"/>
    <cellStyle name="Millares 64 5" xfId="5562" xr:uid="{1226C6CB-7436-4F02-BEF3-229AB9FDEE74}"/>
    <cellStyle name="Millares 64 5 2" xfId="13828" xr:uid="{C1684125-2704-4E90-AAC6-C6BFC56F76CA}"/>
    <cellStyle name="Millares 64 5 2 2" xfId="35331" xr:uid="{CFB8EB4C-68D2-41BD-B549-D02557895F5F}"/>
    <cellStyle name="Millares 64 5 3" xfId="20463" xr:uid="{3CB454EB-A23F-46B4-A708-AFB7E7F63B56}"/>
    <cellStyle name="Millares 64 5 3 2" xfId="41966" xr:uid="{99847FFF-99D5-4414-A9B9-C425ECA7EC9E}"/>
    <cellStyle name="Millares 64 5 4" xfId="27068" xr:uid="{AA81CB0B-756B-47DE-91BA-BEA05DECB0C0}"/>
    <cellStyle name="Millares 64 5 5" xfId="48571" xr:uid="{72C0C470-B82F-47D8-BC4D-0433E59610AD}"/>
    <cellStyle name="Millares 64 5 6" xfId="55175" xr:uid="{BFE3663B-56CD-4879-9D55-447CC8E02709}"/>
    <cellStyle name="Millares 64 6" xfId="7203" xr:uid="{2B7AD17D-AA4E-4CE1-A797-570F031FFA27}"/>
    <cellStyle name="Millares 64 6 2" xfId="28706" xr:uid="{AED6B5F5-0038-4BBD-B99B-33276F555AAB}"/>
    <cellStyle name="Millares 64 7" xfId="8859" xr:uid="{470387E0-967F-474C-B76C-BDE914AA81F3}"/>
    <cellStyle name="Millares 64 7 2" xfId="30362" xr:uid="{21D24858-6D73-48A9-B4C5-9CFD8CB58230}"/>
    <cellStyle name="Millares 64 8" xfId="15495" xr:uid="{C4C5BB9A-3366-4702-8AB3-99F817AE5474}"/>
    <cellStyle name="Millares 64 8 2" xfId="36998" xr:uid="{7BF1F59A-6E70-4C07-8877-A99427D76395}"/>
    <cellStyle name="Millares 64 9" xfId="22100" xr:uid="{3FB4E4A9-AEB3-4494-88D7-F13AE349E17A}"/>
    <cellStyle name="Millares 65" xfId="586" xr:uid="{DD3F0430-E376-48E4-B0D7-DA9DB7A2256B}"/>
    <cellStyle name="Millares 65 10" xfId="43597" xr:uid="{5F8EB8A0-10C7-48C4-A81B-6470FEE8FCF5}"/>
    <cellStyle name="Millares 65 11" xfId="50201" xr:uid="{D44006BE-886B-4D26-BBA2-CAFA8712DDA6}"/>
    <cellStyle name="Millares 65 2" xfId="1534" xr:uid="{E416D7B9-DAE2-45B7-A540-D78DBB2828DC}"/>
    <cellStyle name="Millares 65 2 2" xfId="4363" xr:uid="{DB7BF8E7-5433-4AC5-9F88-E14409A4DA05}"/>
    <cellStyle name="Millares 65 2 2 2" xfId="12629" xr:uid="{12F772CC-4CA7-45B5-AEE3-0EB7BB4F9017}"/>
    <cellStyle name="Millares 65 2 2 2 2" xfId="34132" xr:uid="{7F04AD2A-94F1-4EDF-9E7E-BBDC1EDF9B0E}"/>
    <cellStyle name="Millares 65 2 2 3" xfId="19264" xr:uid="{00BEB010-F451-4595-81C7-EE984115DF7D}"/>
    <cellStyle name="Millares 65 2 2 3 2" xfId="40767" xr:uid="{FBF689E7-902E-4A2A-95F9-2917021106E7}"/>
    <cellStyle name="Millares 65 2 2 4" xfId="25869" xr:uid="{A15F67CE-BC74-468F-A6B3-72DADD618C31}"/>
    <cellStyle name="Millares 65 2 2 5" xfId="47372" xr:uid="{EEF87888-434B-4051-8643-4E12B47D3A91}"/>
    <cellStyle name="Millares 65 2 2 6" xfId="53976" xr:uid="{C4579A92-5173-48F2-B863-E9CC57CAF52B}"/>
    <cellStyle name="Millares 65 2 3" xfId="6502" xr:uid="{7E639A72-3F28-430D-8B48-A9926CB867FD}"/>
    <cellStyle name="Millares 65 2 3 2" xfId="14768" xr:uid="{CBF9CBB1-A30B-43EC-86E7-EB1022B8F919}"/>
    <cellStyle name="Millares 65 2 3 2 2" xfId="36271" xr:uid="{C20DE069-D8F1-4FF3-983C-4D7F5F94F9DA}"/>
    <cellStyle name="Millares 65 2 3 3" xfId="21403" xr:uid="{26786A2C-2456-403E-9194-8C5D72AC0261}"/>
    <cellStyle name="Millares 65 2 3 3 2" xfId="42906" xr:uid="{3124D572-86D9-48F3-AA1F-88F94039EFAB}"/>
    <cellStyle name="Millares 65 2 3 4" xfId="28008" xr:uid="{BD7D9209-7907-4931-A8B9-70EC001A8258}"/>
    <cellStyle name="Millares 65 2 3 5" xfId="49511" xr:uid="{92B64557-5A0C-42C8-B35C-1EC77427F3DD}"/>
    <cellStyle name="Millares 65 2 3 6" xfId="56115" xr:uid="{10190BBB-1316-452F-9B65-602421EDF11A}"/>
    <cellStyle name="Millares 65 2 4" xfId="8143" xr:uid="{2B5D1A19-60E4-4574-981C-FEFD73730756}"/>
    <cellStyle name="Millares 65 2 4 2" xfId="29646" xr:uid="{4148BBF1-C3B6-43CD-884D-68AF4BBD805F}"/>
    <cellStyle name="Millares 65 2 5" xfId="9800" xr:uid="{8179F26D-C32D-413B-BDCF-70BE06AE6BEB}"/>
    <cellStyle name="Millares 65 2 5 2" xfId="31303" xr:uid="{CC484FA7-0BA4-4FC6-AC87-DB742C3BBC6F}"/>
    <cellStyle name="Millares 65 2 6" xfId="16435" xr:uid="{FC8A2592-9515-40C3-9CD7-CD5BAAA9B7F9}"/>
    <cellStyle name="Millares 65 2 6 2" xfId="37938" xr:uid="{7C5DCE78-1910-4F84-BCAC-FC79DEFE51D4}"/>
    <cellStyle name="Millares 65 2 7" xfId="23040" xr:uid="{C7F0C7A7-CC24-46B3-94B8-AFE08093ED71}"/>
    <cellStyle name="Millares 65 2 8" xfId="44543" xr:uid="{AF24BA1F-4F13-444B-ABF0-EAADC46CBD2B}"/>
    <cellStyle name="Millares 65 2 9" xfId="51147" xr:uid="{18F73D65-4B8D-4ED3-A274-C11764B6E450}"/>
    <cellStyle name="Millares 65 3" xfId="2221" xr:uid="{620A115C-A759-40C3-BD60-394512EA19A3}"/>
    <cellStyle name="Millares 65 3 2" xfId="10487" xr:uid="{BAB73126-B9AC-41B6-A51F-0128376E8D9C}"/>
    <cellStyle name="Millares 65 3 2 2" xfId="31990" xr:uid="{7BBACCF9-A57A-44A4-A108-50B216B2D425}"/>
    <cellStyle name="Millares 65 3 3" xfId="17122" xr:uid="{880C0522-07BE-4D04-994C-1CC2A19FFF2C}"/>
    <cellStyle name="Millares 65 3 3 2" xfId="38625" xr:uid="{BCD82F88-117A-4E37-8AD1-A047C34C2217}"/>
    <cellStyle name="Millares 65 3 4" xfId="23727" xr:uid="{73521C30-B10C-48D9-A397-DB8AE614B177}"/>
    <cellStyle name="Millares 65 3 5" xfId="45230" xr:uid="{B00FF4BE-193B-478E-92D5-12C38EE7BFF4}"/>
    <cellStyle name="Millares 65 3 6" xfId="51834" xr:uid="{27FFB9C8-E689-4783-B411-28E5BB52DB71}"/>
    <cellStyle name="Millares 65 4" xfId="3417" xr:uid="{6BE0D2B3-F0A2-4E4A-A736-FB73070CD83C}"/>
    <cellStyle name="Millares 65 4 2" xfId="11683" xr:uid="{661F36A4-8EE6-43CF-8F46-3BA1398A31FA}"/>
    <cellStyle name="Millares 65 4 2 2" xfId="33186" xr:uid="{C91F98D9-471E-4351-942A-F0A62E1AD13B}"/>
    <cellStyle name="Millares 65 4 3" xfId="18318" xr:uid="{7217004C-3EC6-4931-A81E-3BFA8F087860}"/>
    <cellStyle name="Millares 65 4 3 2" xfId="39821" xr:uid="{AF95D94B-4678-47E5-8583-511F0CDEEECB}"/>
    <cellStyle name="Millares 65 4 4" xfId="24923" xr:uid="{8B0FCBDD-66D4-4DE2-BEEC-4B2CC76A5752}"/>
    <cellStyle name="Millares 65 4 5" xfId="46426" xr:uid="{65FA50E0-C958-4A40-9422-6C40EEF540BD}"/>
    <cellStyle name="Millares 65 4 6" xfId="53030" xr:uid="{C09328C8-313D-433E-BD46-8CD685A2F30F}"/>
    <cellStyle name="Millares 65 5" xfId="5556" xr:uid="{F475F3AF-E65D-4B49-A693-056582179919}"/>
    <cellStyle name="Millares 65 5 2" xfId="13822" xr:uid="{41DFE0B5-346D-428F-8B57-9D7009D9D24B}"/>
    <cellStyle name="Millares 65 5 2 2" xfId="35325" xr:uid="{0E87E497-9B67-4028-86E9-281779DDB66F}"/>
    <cellStyle name="Millares 65 5 3" xfId="20457" xr:uid="{36ED014B-A539-45F4-AD6B-6C085DBFABF1}"/>
    <cellStyle name="Millares 65 5 3 2" xfId="41960" xr:uid="{682F3B93-6148-4143-8803-E0D2AC7F31C0}"/>
    <cellStyle name="Millares 65 5 4" xfId="27062" xr:uid="{2E818946-76C3-491C-816F-22E951BC471E}"/>
    <cellStyle name="Millares 65 5 5" xfId="48565" xr:uid="{C79592FB-813E-4D9F-A5FC-C42D90DBBF68}"/>
    <cellStyle name="Millares 65 5 6" xfId="55169" xr:uid="{6F75955B-4951-46F7-8421-CFDF58372F6B}"/>
    <cellStyle name="Millares 65 6" xfId="7197" xr:uid="{6059D698-B7A1-4A66-9673-B8A456035C9E}"/>
    <cellStyle name="Millares 65 6 2" xfId="28700" xr:uid="{7A9A2785-9BD6-408E-ABA7-D73E37F8C44F}"/>
    <cellStyle name="Millares 65 7" xfId="8853" xr:uid="{038EA37E-C309-4E07-94C8-2B0F3B3A7CAB}"/>
    <cellStyle name="Millares 65 7 2" xfId="30356" xr:uid="{37C9157E-D17B-4B11-A384-9FC9E00728BB}"/>
    <cellStyle name="Millares 65 8" xfId="15489" xr:uid="{EF6D2899-3758-4C2A-9B89-D795B65CFC87}"/>
    <cellStyle name="Millares 65 8 2" xfId="36992" xr:uid="{CEA9FA91-3FCC-4C61-83FE-CC6FFB8E64DD}"/>
    <cellStyle name="Millares 65 9" xfId="22094" xr:uid="{1676F086-F3AA-41B0-A257-0758F5AA8A1B}"/>
    <cellStyle name="Millares 654 2 2" xfId="79" xr:uid="{00000000-0005-0000-0000-00000B000000}"/>
    <cellStyle name="Millares 656" xfId="89" xr:uid="{00000000-0005-0000-0000-00000C000000}"/>
    <cellStyle name="Millares 656 2" xfId="130" xr:uid="{04A60C98-01F5-4939-93D7-82468A13FD87}"/>
    <cellStyle name="Millares 656 2 10" xfId="3033" xr:uid="{5CC8CE4A-DA29-4AFD-A69D-6B17CC3C2FB9}"/>
    <cellStyle name="Millares 656 2 10 2" xfId="11299" xr:uid="{CB09F05A-1E5D-4A98-A23A-474858CCE974}"/>
    <cellStyle name="Millares 656 2 10 2 2" xfId="32802" xr:uid="{A1F3713F-DCBA-4F85-8925-FDC133605CA0}"/>
    <cellStyle name="Millares 656 2 10 3" xfId="17934" xr:uid="{58E92830-E945-443F-915A-99FD1BD09AC3}"/>
    <cellStyle name="Millares 656 2 10 3 2" xfId="39437" xr:uid="{7B428E6C-6C19-4B38-9FDB-74FED44A1CF5}"/>
    <cellStyle name="Millares 656 2 10 4" xfId="24539" xr:uid="{2CC77D94-A9A1-4EFF-8CD7-6A8F343DF688}"/>
    <cellStyle name="Millares 656 2 10 5" xfId="46042" xr:uid="{A4857506-046A-41FD-8E98-47BE9367F3C5}"/>
    <cellStyle name="Millares 656 2 10 6" xfId="52646" xr:uid="{FFEE6EAE-5420-4F5B-A613-A85E41390D68}"/>
    <cellStyle name="Millares 656 2 11" xfId="4668" xr:uid="{A95B7D5F-C036-40F3-A31C-41F1D52C1267}"/>
    <cellStyle name="Millares 656 2 11 2" xfId="12934" xr:uid="{BC0519DE-9F40-4A2F-B5F5-EE66DD04BA99}"/>
    <cellStyle name="Millares 656 2 11 2 2" xfId="34437" xr:uid="{101D9BAD-F056-4DFB-8DFD-6FAE0ED8A4C6}"/>
    <cellStyle name="Millares 656 2 11 3" xfId="19569" xr:uid="{573254E9-193F-441D-881C-E6317F6FFB09}"/>
    <cellStyle name="Millares 656 2 11 3 2" xfId="41072" xr:uid="{F2CBE4A1-24E9-4BA8-9B4A-82729C4ACBE6}"/>
    <cellStyle name="Millares 656 2 11 4" xfId="26174" xr:uid="{C9BA08FE-C2B3-49FD-847D-EC1953466C2B}"/>
    <cellStyle name="Millares 656 2 11 5" xfId="47677" xr:uid="{3B28DE2C-CAFC-454F-91AB-A3077324909C}"/>
    <cellStyle name="Millares 656 2 11 6" xfId="54281" xr:uid="{D358613C-FCB8-4771-99B3-59D672D2A01F}"/>
    <cellStyle name="Millares 656 2 12" xfId="5171" xr:uid="{45A3B20A-5803-42B2-8420-34D0BF2CA543}"/>
    <cellStyle name="Millares 656 2 12 2" xfId="13437" xr:uid="{0F4D1F9D-B99B-4F6E-AF20-1E712CBC9180}"/>
    <cellStyle name="Millares 656 2 12 2 2" xfId="34940" xr:uid="{D18482C8-0A05-47B9-AFAC-4EE8936F714A}"/>
    <cellStyle name="Millares 656 2 12 3" xfId="20072" xr:uid="{9C19A965-BC57-4388-ADA5-82CAA93B4EA3}"/>
    <cellStyle name="Millares 656 2 12 3 2" xfId="41575" xr:uid="{FAF28D6C-AF96-4169-B29B-A8C59EC8CF7F}"/>
    <cellStyle name="Millares 656 2 12 4" xfId="26677" xr:uid="{D2BAFEA5-E317-4142-AF05-873AF5D30D00}"/>
    <cellStyle name="Millares 656 2 12 5" xfId="48180" xr:uid="{863FF8C4-5AC1-429F-B13D-E15D1F0F0304}"/>
    <cellStyle name="Millares 656 2 12 6" xfId="54784" xr:uid="{9A789D93-21A3-4613-8332-8F90F3491F56}"/>
    <cellStyle name="Millares 656 2 13" xfId="6812" xr:uid="{BE028930-75F2-49EA-8434-DFF4F42833FC}"/>
    <cellStyle name="Millares 656 2 13 2" xfId="28315" xr:uid="{AFF5E936-C82C-4F76-A577-38641ABABFAA}"/>
    <cellStyle name="Millares 656 2 14" xfId="8466" xr:uid="{82BE426D-0873-4CA7-98AD-82B0CB8174A5}"/>
    <cellStyle name="Millares 656 2 14 2" xfId="29969" xr:uid="{CAEEC27F-D2B5-4E84-BF29-D4022D102724}"/>
    <cellStyle name="Millares 656 2 15" xfId="15105" xr:uid="{1404BB23-5EB3-4B74-B416-49E8AAB05218}"/>
    <cellStyle name="Millares 656 2 15 2" xfId="36608" xr:uid="{B9F59755-30C4-4DE8-B77E-53CF79972B28}"/>
    <cellStyle name="Millares 656 2 16" xfId="21710" xr:uid="{D1DFAF06-D96D-4FBA-AD5E-0D1C03CD6950}"/>
    <cellStyle name="Millares 656 2 17" xfId="43213" xr:uid="{15A5180A-F38F-40AC-AC17-964AC5AAD8A3}"/>
    <cellStyle name="Millares 656 2 18" xfId="49817" xr:uid="{F148B594-61F1-42C0-817D-34E15614DC08}"/>
    <cellStyle name="Millares 656 2 2" xfId="168" xr:uid="{775364BF-4FF7-4459-81BC-BF9ED96BCD94}"/>
    <cellStyle name="Millares 656 2 2 10" xfId="4705" xr:uid="{C43F93B2-EB8A-4005-93C6-93BD2317655E}"/>
    <cellStyle name="Millares 656 2 2 10 2" xfId="12971" xr:uid="{BFB23265-71C6-444D-AFC8-E8576A7BB7E6}"/>
    <cellStyle name="Millares 656 2 2 10 2 2" xfId="34474" xr:uid="{C6FA7E14-5AEF-49A3-B3FE-E7CBB0A36CA5}"/>
    <cellStyle name="Millares 656 2 2 10 3" xfId="19606" xr:uid="{E1D8973E-A1BC-4189-83A4-9824E6EEB664}"/>
    <cellStyle name="Millares 656 2 2 10 3 2" xfId="41109" xr:uid="{D4897329-90A2-4371-83E0-7EAF6990D4F4}"/>
    <cellStyle name="Millares 656 2 2 10 4" xfId="26211" xr:uid="{2A94B4F3-36D3-47F8-BF05-8DC0EA99EBFF}"/>
    <cellStyle name="Millares 656 2 2 10 5" xfId="47714" xr:uid="{8BEC59FF-5ECB-44A3-AB70-38F7B9B554AF}"/>
    <cellStyle name="Millares 656 2 2 10 6" xfId="54318" xr:uid="{A856B1AD-1B36-4978-8174-83ADFBA59143}"/>
    <cellStyle name="Millares 656 2 2 11" xfId="5208" xr:uid="{A886D202-3549-4AC1-A215-6B8E9EB4B6E6}"/>
    <cellStyle name="Millares 656 2 2 11 2" xfId="13474" xr:uid="{09644629-7CA2-4C60-AD43-A73CDB51DE34}"/>
    <cellStyle name="Millares 656 2 2 11 2 2" xfId="34977" xr:uid="{00061812-8A0F-468A-96C7-096D1DE2A5D1}"/>
    <cellStyle name="Millares 656 2 2 11 3" xfId="20109" xr:uid="{B8F96303-0FC7-473F-9921-29F5F70C282A}"/>
    <cellStyle name="Millares 656 2 2 11 3 2" xfId="41612" xr:uid="{014B86E4-46F8-460B-AB77-B5145D33BDD9}"/>
    <cellStyle name="Millares 656 2 2 11 4" xfId="26714" xr:uid="{3DA1527A-421B-455B-B038-32794E9A9A7F}"/>
    <cellStyle name="Millares 656 2 2 11 5" xfId="48217" xr:uid="{5D4B1E40-1A3A-45C7-A1CA-F586909C4E4F}"/>
    <cellStyle name="Millares 656 2 2 11 6" xfId="54821" xr:uid="{22BC6F10-4330-4356-97D6-E36A2EBC87B6}"/>
    <cellStyle name="Millares 656 2 2 12" xfId="6849" xr:uid="{5EC34BF2-6515-4E23-B540-C9D44775CA68}"/>
    <cellStyle name="Millares 656 2 2 12 2" xfId="28352" xr:uid="{422926BF-6C0A-414B-97C7-C53324B6CE9A}"/>
    <cellStyle name="Millares 656 2 2 13" xfId="8503" xr:uid="{D4952934-D228-4833-895D-C581A2BA4324}"/>
    <cellStyle name="Millares 656 2 2 13 2" xfId="30006" xr:uid="{2CD24EED-6FAF-429F-A3BA-6A65F3EF8DBB}"/>
    <cellStyle name="Millares 656 2 2 14" xfId="15142" xr:uid="{1950AEB0-E439-455F-AC92-E75BB65AE30C}"/>
    <cellStyle name="Millares 656 2 2 14 2" xfId="36645" xr:uid="{BC975E36-115D-4565-8048-8C1D00203D7D}"/>
    <cellStyle name="Millares 656 2 2 15" xfId="21747" xr:uid="{CF54607E-CAAE-48FF-BEF3-C49A2BF0B7F1}"/>
    <cellStyle name="Millares 656 2 2 16" xfId="43250" xr:uid="{5371297B-E741-4F06-B04A-E8368466821B}"/>
    <cellStyle name="Millares 656 2 2 17" xfId="49854" xr:uid="{6BCF2962-FA34-4461-854C-A98DAF64A219}"/>
    <cellStyle name="Millares 656 2 2 2" xfId="500" xr:uid="{0110A86F-DF33-4258-840D-1A1C1101FCD4}"/>
    <cellStyle name="Millares 656 2 2 2 10" xfId="7111" xr:uid="{C5A9962E-480D-43CE-BCE2-E88FA35B7ED4}"/>
    <cellStyle name="Millares 656 2 2 2 10 2" xfId="28614" xr:uid="{E03F280E-A509-4677-8330-077BB4430BF6}"/>
    <cellStyle name="Millares 656 2 2 2 11" xfId="8767" xr:uid="{F73DD036-0A75-4CE8-BD52-6B5B248B2A7A}"/>
    <cellStyle name="Millares 656 2 2 2 11 2" xfId="30270" xr:uid="{92BC38D1-C276-419F-A654-4D5F5B262095}"/>
    <cellStyle name="Millares 656 2 2 2 12" xfId="15403" xr:uid="{B0AAF143-0146-44C1-B6AD-52D1434C624A}"/>
    <cellStyle name="Millares 656 2 2 2 12 2" xfId="36906" xr:uid="{F4F03C57-8F89-411A-A37E-3AA88761CE56}"/>
    <cellStyle name="Millares 656 2 2 2 13" xfId="22008" xr:uid="{17A7C9C1-92AF-4B60-A8A6-D93436DFFFC2}"/>
    <cellStyle name="Millares 656 2 2 2 14" xfId="43511" xr:uid="{AE6CC512-EC63-45C3-B11E-FE585BBF18C2}"/>
    <cellStyle name="Millares 656 2 2 2 15" xfId="50115" xr:uid="{67C7778A-8706-4777-B3D7-4DE0C41A38AD}"/>
    <cellStyle name="Millares 656 2 2 2 2" xfId="782" xr:uid="{F821248D-497E-4E32-8C87-24CA1FACFEE8}"/>
    <cellStyle name="Millares 656 2 2 2 2 10" xfId="15683" xr:uid="{500152CF-349B-4EAA-BE37-035421EECDBE}"/>
    <cellStyle name="Millares 656 2 2 2 2 10 2" xfId="37186" xr:uid="{E1E0F224-C369-4E3D-834F-5CC5CEEAB706}"/>
    <cellStyle name="Millares 656 2 2 2 2 11" xfId="22288" xr:uid="{871232B0-BCEB-4E94-9268-E9D898DA711B}"/>
    <cellStyle name="Millares 656 2 2 2 2 12" xfId="43791" xr:uid="{0A627DE8-5737-41C8-928F-C5C6D5045176}"/>
    <cellStyle name="Millares 656 2 2 2 2 13" xfId="50395" xr:uid="{144C58FF-554A-4F76-94AA-D48519429310}"/>
    <cellStyle name="Millares 656 2 2 2 2 2" xfId="1728" xr:uid="{948C6F6D-0F84-41D4-AB73-3093CA6EB984}"/>
    <cellStyle name="Millares 656 2 2 2 2 2 2" xfId="4557" xr:uid="{C0469A73-F7C7-45DE-8B7D-5D76289CD5DA}"/>
    <cellStyle name="Millares 656 2 2 2 2 2 2 2" xfId="12823" xr:uid="{908E534D-31FC-4960-822F-588F3F2C108B}"/>
    <cellStyle name="Millares 656 2 2 2 2 2 2 2 2" xfId="34326" xr:uid="{A7DA2632-CCFF-45D2-8807-C762326D31A8}"/>
    <cellStyle name="Millares 656 2 2 2 2 2 2 3" xfId="19458" xr:uid="{628CE8B9-5361-4BF2-98D8-AAD7B685B431}"/>
    <cellStyle name="Millares 656 2 2 2 2 2 2 3 2" xfId="40961" xr:uid="{A3CA7191-E6EC-4F58-9913-3791D0AB1744}"/>
    <cellStyle name="Millares 656 2 2 2 2 2 2 4" xfId="26063" xr:uid="{E5AF807F-D445-46C2-8941-4C1FD9E43CFF}"/>
    <cellStyle name="Millares 656 2 2 2 2 2 2 5" xfId="47566" xr:uid="{4F6801A9-3E3D-4A32-AAB3-5016BE729DD5}"/>
    <cellStyle name="Millares 656 2 2 2 2 2 2 6" xfId="54170" xr:uid="{2CFC5236-C2E9-4415-B9AD-88DA886798AA}"/>
    <cellStyle name="Millares 656 2 2 2 2 2 3" xfId="6696" xr:uid="{F27615CE-87B1-4FC3-AD33-F16D6160906C}"/>
    <cellStyle name="Millares 656 2 2 2 2 2 3 2" xfId="14962" xr:uid="{960E6EA5-B548-41B6-835D-92FE2F60A45B}"/>
    <cellStyle name="Millares 656 2 2 2 2 2 3 2 2" xfId="36465" xr:uid="{50735AAB-C4DB-4C58-83B9-D01B22FF1130}"/>
    <cellStyle name="Millares 656 2 2 2 2 2 3 3" xfId="21597" xr:uid="{683D8843-D61A-405A-80C4-8E73555DA817}"/>
    <cellStyle name="Millares 656 2 2 2 2 2 3 3 2" xfId="43100" xr:uid="{9C337DE9-B8B8-4878-8C9D-1D5DFC892930}"/>
    <cellStyle name="Millares 656 2 2 2 2 2 3 4" xfId="28202" xr:uid="{D07A49BF-1F75-425C-A97D-7F74771094A1}"/>
    <cellStyle name="Millares 656 2 2 2 2 2 3 5" xfId="49705" xr:uid="{92BC859C-D72E-466E-824B-E344B734ACC9}"/>
    <cellStyle name="Millares 656 2 2 2 2 2 3 6" xfId="56309" xr:uid="{47BA4312-CE00-4802-AEEE-0C32060BEF1A}"/>
    <cellStyle name="Millares 656 2 2 2 2 2 4" xfId="8337" xr:uid="{8565F596-E379-4845-B977-256910501194}"/>
    <cellStyle name="Millares 656 2 2 2 2 2 4 2" xfId="29840" xr:uid="{9F651779-81AD-4977-A559-4CE7CD6BA624}"/>
    <cellStyle name="Millares 656 2 2 2 2 2 5" xfId="9994" xr:uid="{F40BC2CD-0146-4AFA-8716-9779AF2BFA7E}"/>
    <cellStyle name="Millares 656 2 2 2 2 2 5 2" xfId="31497" xr:uid="{D072F16E-E119-44C2-8C0B-6525BF09C8C8}"/>
    <cellStyle name="Millares 656 2 2 2 2 2 6" xfId="16629" xr:uid="{6DACAC15-8463-4792-917B-CD5114DCB59A}"/>
    <cellStyle name="Millares 656 2 2 2 2 2 6 2" xfId="38132" xr:uid="{6ADD343D-4A07-4E64-9D32-87BB82F9B965}"/>
    <cellStyle name="Millares 656 2 2 2 2 2 7" xfId="23234" xr:uid="{A2AD57CE-C168-45CF-9B71-0F26645BBEBC}"/>
    <cellStyle name="Millares 656 2 2 2 2 2 8" xfId="44737" xr:uid="{3C569C95-D901-41DD-9FD3-E9667E4470AC}"/>
    <cellStyle name="Millares 656 2 2 2 2 2 9" xfId="51341" xr:uid="{B11CFCB6-EF3F-435A-8CEF-09AFA3D68BE2}"/>
    <cellStyle name="Millares 656 2 2 2 2 3" xfId="2415" xr:uid="{01BFA65A-C49B-496B-95D0-B84C672AA65A}"/>
    <cellStyle name="Millares 656 2 2 2 2 3 2" xfId="10681" xr:uid="{391310ED-1AA1-461B-8A98-1BBD47E58DD1}"/>
    <cellStyle name="Millares 656 2 2 2 2 3 2 2" xfId="32184" xr:uid="{A820CEEF-5CAE-416D-A35C-085961CF8CBB}"/>
    <cellStyle name="Millares 656 2 2 2 2 3 3" xfId="17316" xr:uid="{D6CBA5DD-8EC2-4F74-9E07-B4B1D7CC9067}"/>
    <cellStyle name="Millares 656 2 2 2 2 3 3 2" xfId="38819" xr:uid="{B9594601-5311-4E55-AFA4-19C976C7927A}"/>
    <cellStyle name="Millares 656 2 2 2 2 3 4" xfId="23921" xr:uid="{28E21B53-3E7F-4426-A80D-E565114F6F50}"/>
    <cellStyle name="Millares 656 2 2 2 2 3 5" xfId="45424" xr:uid="{CF3AE417-E45D-4C5D-B839-E4516FE5E887}"/>
    <cellStyle name="Millares 656 2 2 2 2 3 6" xfId="52028" xr:uid="{CEC26F40-1D28-41CD-AC51-576671A936DC}"/>
    <cellStyle name="Millares 656 2 2 2 2 4" xfId="2932" xr:uid="{D59696D8-DF9D-4E2C-AC05-22E49C8AFF49}"/>
    <cellStyle name="Millares 656 2 2 2 2 4 2" xfId="11198" xr:uid="{0974196E-FD14-4CF8-B199-0317D0DCEB36}"/>
    <cellStyle name="Millares 656 2 2 2 2 4 2 2" xfId="32701" xr:uid="{2AE70EFB-A0F4-4F26-B28A-77CA9D343186}"/>
    <cellStyle name="Millares 656 2 2 2 2 4 3" xfId="17833" xr:uid="{BA41D990-4C1F-4378-893C-1CDDDD10BE5B}"/>
    <cellStyle name="Millares 656 2 2 2 2 4 3 2" xfId="39336" xr:uid="{53DAB76D-7F55-422E-9BCB-BCA1A6CEF459}"/>
    <cellStyle name="Millares 656 2 2 2 2 4 4" xfId="24438" xr:uid="{3253DB11-E192-4385-AD50-5781C006D6EC}"/>
    <cellStyle name="Millares 656 2 2 2 2 4 5" xfId="45941" xr:uid="{D29EF2AD-5315-4F76-BE81-152F7020CCB1}"/>
    <cellStyle name="Millares 656 2 2 2 2 4 6" xfId="52545" xr:uid="{35455AD8-85AA-4513-B343-265BB1E1A535}"/>
    <cellStyle name="Millares 656 2 2 2 2 5" xfId="3611" xr:uid="{0CAF4001-8117-4490-8F65-B6F9DDE0D539}"/>
    <cellStyle name="Millares 656 2 2 2 2 5 2" xfId="11877" xr:uid="{AB84A70A-1D4A-4ECC-88DB-8AC2B113F146}"/>
    <cellStyle name="Millares 656 2 2 2 2 5 2 2" xfId="33380" xr:uid="{6BA6C774-5F24-4217-B06A-DEC37302D36F}"/>
    <cellStyle name="Millares 656 2 2 2 2 5 3" xfId="18512" xr:uid="{B581A616-D7B4-48CA-B5D5-F2C85E5F9C33}"/>
    <cellStyle name="Millares 656 2 2 2 2 5 3 2" xfId="40015" xr:uid="{C70D4D38-C56C-4B1C-9238-6CE981393657}"/>
    <cellStyle name="Millares 656 2 2 2 2 5 4" xfId="25117" xr:uid="{F1D9C87C-4D2D-4B8C-A4FC-0EB00B340C16}"/>
    <cellStyle name="Millares 656 2 2 2 2 5 5" xfId="46620" xr:uid="{65D87241-FD49-4885-8001-6FBBAA825EF5}"/>
    <cellStyle name="Millares 656 2 2 2 2 5 6" xfId="53224" xr:uid="{CF8329D9-BC1D-4CDB-9B51-9D7709C81635}"/>
    <cellStyle name="Millares 656 2 2 2 2 6" xfId="5076" xr:uid="{7364A28B-7CBA-4991-AD98-C941D5A75D0A}"/>
    <cellStyle name="Millares 656 2 2 2 2 6 2" xfId="13342" xr:uid="{F3FA4448-EA89-4675-BB8D-18E7A719A4AD}"/>
    <cellStyle name="Millares 656 2 2 2 2 6 2 2" xfId="34845" xr:uid="{6F661EAF-FC0B-4863-B5B4-ADE9A1E8B3F9}"/>
    <cellStyle name="Millares 656 2 2 2 2 6 3" xfId="19977" xr:uid="{C7E5E185-6274-4C0B-B424-4879D2C49934}"/>
    <cellStyle name="Millares 656 2 2 2 2 6 3 2" xfId="41480" xr:uid="{CBDDDF7C-BA50-40F5-B69E-019C11C22EB8}"/>
    <cellStyle name="Millares 656 2 2 2 2 6 4" xfId="26582" xr:uid="{142D39F3-930C-4063-A256-45C1B47A31D9}"/>
    <cellStyle name="Millares 656 2 2 2 2 6 5" xfId="48085" xr:uid="{DDEDD794-6CBD-4225-A18D-B3116ADB59E8}"/>
    <cellStyle name="Millares 656 2 2 2 2 6 6" xfId="54689" xr:uid="{683C2CA2-D9EF-462D-872D-1766BF65B93D}"/>
    <cellStyle name="Millares 656 2 2 2 2 7" xfId="5750" xr:uid="{5C368BBD-5A6F-46E9-A2D4-6AA5374837E5}"/>
    <cellStyle name="Millares 656 2 2 2 2 7 2" xfId="14016" xr:uid="{98B7EC46-76F5-4969-A083-849B2E98ADEE}"/>
    <cellStyle name="Millares 656 2 2 2 2 7 2 2" xfId="35519" xr:uid="{14D6631F-3435-44BF-9F88-425D0EBF90A0}"/>
    <cellStyle name="Millares 656 2 2 2 2 7 3" xfId="20651" xr:uid="{6B330783-70CE-45AD-BEAE-B3EC3CDA9049}"/>
    <cellStyle name="Millares 656 2 2 2 2 7 3 2" xfId="42154" xr:uid="{EFCEA0C9-C6C0-4A1F-A314-D45DF3A1E647}"/>
    <cellStyle name="Millares 656 2 2 2 2 7 4" xfId="27256" xr:uid="{E05DFE75-52F3-4F94-BC31-7038B0F30648}"/>
    <cellStyle name="Millares 656 2 2 2 2 7 5" xfId="48759" xr:uid="{3FCED213-ABAF-4830-B851-31DB44A414AD}"/>
    <cellStyle name="Millares 656 2 2 2 2 7 6" xfId="55363" xr:uid="{D85F4DDC-43F0-402F-8E2E-871C856DACB3}"/>
    <cellStyle name="Millares 656 2 2 2 2 8" xfId="7391" xr:uid="{D34AF25C-13F0-4494-90E3-0513864FA145}"/>
    <cellStyle name="Millares 656 2 2 2 2 8 2" xfId="28894" xr:uid="{7820A759-061B-4692-8269-9E292903530A}"/>
    <cellStyle name="Millares 656 2 2 2 2 9" xfId="9048" xr:uid="{C57D9CF1-B3A3-462A-8A67-813A8C405DE7}"/>
    <cellStyle name="Millares 656 2 2 2 2 9 2" xfId="30551" xr:uid="{8FE5255E-19BB-451B-A8BA-CE1E31E33B93}"/>
    <cellStyle name="Millares 656 2 2 2 3" xfId="1052" xr:uid="{EC06FAC0-E9B8-4176-951B-BB6B040FC578}"/>
    <cellStyle name="Millares 656 2 2 2 3 2" xfId="3881" xr:uid="{45B73B03-D824-44FF-98BB-32EAD9C3A3A0}"/>
    <cellStyle name="Millares 656 2 2 2 3 2 2" xfId="12147" xr:uid="{9D94A86C-76E4-4657-9DE1-03CE4A836FFE}"/>
    <cellStyle name="Millares 656 2 2 2 3 2 2 2" xfId="33650" xr:uid="{791D7109-8C69-4EBB-B672-39823833E766}"/>
    <cellStyle name="Millares 656 2 2 2 3 2 3" xfId="18782" xr:uid="{A5E3CEE7-0836-44F2-85E3-8B7C38814857}"/>
    <cellStyle name="Millares 656 2 2 2 3 2 3 2" xfId="40285" xr:uid="{4ADA73BD-FDF8-4BA2-8E26-CA7342FF14A3}"/>
    <cellStyle name="Millares 656 2 2 2 3 2 4" xfId="25387" xr:uid="{C535F34D-BEA1-4C9E-BAA6-44FAE4D0D748}"/>
    <cellStyle name="Millares 656 2 2 2 3 2 5" xfId="46890" xr:uid="{9CB3A3C5-B7FB-4DDD-9C23-0181C2D69094}"/>
    <cellStyle name="Millares 656 2 2 2 3 2 6" xfId="53494" xr:uid="{608D2F39-616D-42AF-A0E0-7F3EE490492E}"/>
    <cellStyle name="Millares 656 2 2 2 3 3" xfId="6020" xr:uid="{8BB8DC06-A78F-4C83-A490-19787B15441C}"/>
    <cellStyle name="Millares 656 2 2 2 3 3 2" xfId="14286" xr:uid="{0F115A69-2960-4CBE-846C-63A746403B0F}"/>
    <cellStyle name="Millares 656 2 2 2 3 3 2 2" xfId="35789" xr:uid="{027D7089-6F1B-4163-A730-A3AAB492D384}"/>
    <cellStyle name="Millares 656 2 2 2 3 3 3" xfId="20921" xr:uid="{C2F54FFC-240C-4F17-8EE9-827865626CB2}"/>
    <cellStyle name="Millares 656 2 2 2 3 3 3 2" xfId="42424" xr:uid="{A5049A72-D097-4357-96BE-C6B05AEF857B}"/>
    <cellStyle name="Millares 656 2 2 2 3 3 4" xfId="27526" xr:uid="{37FB6C4A-B7D2-4FBD-8924-6A3A0674FBCF}"/>
    <cellStyle name="Millares 656 2 2 2 3 3 5" xfId="49029" xr:uid="{F1D847DD-55F9-4C89-8757-ECCF81DCAAEC}"/>
    <cellStyle name="Millares 656 2 2 2 3 3 6" xfId="55633" xr:uid="{BFDCD64B-A781-494A-864B-42EBF001D4A5}"/>
    <cellStyle name="Millares 656 2 2 2 3 4" xfId="7661" xr:uid="{8915B079-50C9-47FE-8061-0CFEBC2E8562}"/>
    <cellStyle name="Millares 656 2 2 2 3 4 2" xfId="29164" xr:uid="{BF3C2238-DC4C-4A30-BAA2-EA19BF91F6DA}"/>
    <cellStyle name="Millares 656 2 2 2 3 5" xfId="9318" xr:uid="{F1E29BC3-8398-44D3-9B22-4003F3F556A1}"/>
    <cellStyle name="Millares 656 2 2 2 3 5 2" xfId="30821" xr:uid="{FE4A8FA8-8464-432D-B364-242B2811E410}"/>
    <cellStyle name="Millares 656 2 2 2 3 6" xfId="15953" xr:uid="{2275C5A8-ECC7-4CB5-9C91-39A8FE3EFF05}"/>
    <cellStyle name="Millares 656 2 2 2 3 6 2" xfId="37456" xr:uid="{3765D6B0-9D83-4502-B418-B3D68C9D62CE}"/>
    <cellStyle name="Millares 656 2 2 2 3 7" xfId="22558" xr:uid="{F8A7354F-0C14-4788-A434-4D9D634988F7}"/>
    <cellStyle name="Millares 656 2 2 2 3 8" xfId="44061" xr:uid="{6EF9E111-51B3-4FB8-817D-7F20A088AA4E}"/>
    <cellStyle name="Millares 656 2 2 2 3 9" xfId="50665" xr:uid="{F98FA6C3-2A3E-4E34-8BD9-96CF0CE3A7CD}"/>
    <cellStyle name="Millares 656 2 2 2 4" xfId="1448" xr:uid="{09218169-553B-4567-BDA6-C54B64B61405}"/>
    <cellStyle name="Millares 656 2 2 2 4 2" xfId="4277" xr:uid="{10072FD2-23C0-4CB4-ACF4-57152ABE6EA4}"/>
    <cellStyle name="Millares 656 2 2 2 4 2 2" xfId="12543" xr:uid="{D60EA843-81C8-4EC9-8AB1-822519A07891}"/>
    <cellStyle name="Millares 656 2 2 2 4 2 2 2" xfId="34046" xr:uid="{1F256685-9466-4F8B-8590-E2B73A6873F1}"/>
    <cellStyle name="Millares 656 2 2 2 4 2 3" xfId="19178" xr:uid="{A52AE37A-68D8-4F7C-B816-AD2A66942C49}"/>
    <cellStyle name="Millares 656 2 2 2 4 2 3 2" xfId="40681" xr:uid="{0228BDB7-EDB7-4794-8ECF-70FEE55295E2}"/>
    <cellStyle name="Millares 656 2 2 2 4 2 4" xfId="25783" xr:uid="{15E55A7D-7B4A-4178-888C-9B2D0981D2A0}"/>
    <cellStyle name="Millares 656 2 2 2 4 2 5" xfId="47286" xr:uid="{35A2828B-29AA-4D2F-ACA2-61FEC1883B93}"/>
    <cellStyle name="Millares 656 2 2 2 4 2 6" xfId="53890" xr:uid="{7FE6FA01-BBE4-4A02-AF05-C0A2B1451A3A}"/>
    <cellStyle name="Millares 656 2 2 2 4 3" xfId="6416" xr:uid="{1DF93216-D3C8-40D5-994F-08763C46DFCD}"/>
    <cellStyle name="Millares 656 2 2 2 4 3 2" xfId="14682" xr:uid="{833DDB79-40D4-46DE-B36D-78D88E82FB88}"/>
    <cellStyle name="Millares 656 2 2 2 4 3 2 2" xfId="36185" xr:uid="{F766E7E5-A53B-4B20-B8A8-A62646F4E101}"/>
    <cellStyle name="Millares 656 2 2 2 4 3 3" xfId="21317" xr:uid="{5A0A34FB-5892-458D-95E6-A6D6E90B2DAE}"/>
    <cellStyle name="Millares 656 2 2 2 4 3 3 2" xfId="42820" xr:uid="{E4020839-7DC7-41AB-9D42-9D639D071D3C}"/>
    <cellStyle name="Millares 656 2 2 2 4 3 4" xfId="27922" xr:uid="{8AE5BB5E-4091-4CFF-92C6-B1A9D9236588}"/>
    <cellStyle name="Millares 656 2 2 2 4 3 5" xfId="49425" xr:uid="{D4B0DDF8-551E-4C5B-BF3A-D85EF38DB7F1}"/>
    <cellStyle name="Millares 656 2 2 2 4 3 6" xfId="56029" xr:uid="{65EDA020-779A-49F1-8A5A-58414507A4E4}"/>
    <cellStyle name="Millares 656 2 2 2 4 4" xfId="8057" xr:uid="{926AA1F7-6F99-4D90-A1CF-543459EC849F}"/>
    <cellStyle name="Millares 656 2 2 2 4 4 2" xfId="29560" xr:uid="{A0381B89-151D-4A3C-B078-15D49501D67E}"/>
    <cellStyle name="Millares 656 2 2 2 4 5" xfId="9714" xr:uid="{AFB908E0-6C69-4FCD-9C13-D1D4ED7C4B6B}"/>
    <cellStyle name="Millares 656 2 2 2 4 5 2" xfId="31217" xr:uid="{9EA49973-4F19-4585-A73F-A17614A601A3}"/>
    <cellStyle name="Millares 656 2 2 2 4 6" xfId="16349" xr:uid="{1DA9035E-17C9-41EB-A4C2-63A1B9EF2677}"/>
    <cellStyle name="Millares 656 2 2 2 4 6 2" xfId="37852" xr:uid="{1EDA6DF1-A3C7-4063-BD61-EEB050779035}"/>
    <cellStyle name="Millares 656 2 2 2 4 7" xfId="22954" xr:uid="{3C28E2B6-700A-4D11-8A71-D8AD77E92C74}"/>
    <cellStyle name="Millares 656 2 2 2 4 8" xfId="44457" xr:uid="{48BC7642-7D90-4215-AB74-427034D50F66}"/>
    <cellStyle name="Millares 656 2 2 2 4 9" xfId="51061" xr:uid="{93B13A2D-F6EA-498E-B27E-3060CF1FBB11}"/>
    <cellStyle name="Millares 656 2 2 2 5" xfId="2135" xr:uid="{A53E74B9-0593-4686-BB75-F7F34F151275}"/>
    <cellStyle name="Millares 656 2 2 2 5 2" xfId="10401" xr:uid="{2E94EFB5-0D65-4A61-92F3-BBCF805B5126}"/>
    <cellStyle name="Millares 656 2 2 2 5 2 2" xfId="31904" xr:uid="{E30B06DD-99CD-4A08-BA72-40B1E3154147}"/>
    <cellStyle name="Millares 656 2 2 2 5 3" xfId="17036" xr:uid="{7900F197-BAE6-43C3-8AA9-F5E6259593C8}"/>
    <cellStyle name="Millares 656 2 2 2 5 3 2" xfId="38539" xr:uid="{2B46319C-186B-4088-92D2-AE2620E40AC2}"/>
    <cellStyle name="Millares 656 2 2 2 5 4" xfId="23641" xr:uid="{F3F1C163-232F-4CEF-BE89-4D7938CDB62E}"/>
    <cellStyle name="Millares 656 2 2 2 5 5" xfId="45144" xr:uid="{FD626DE1-8807-45AD-AABB-22A5823E7B04}"/>
    <cellStyle name="Millares 656 2 2 2 5 6" xfId="51748" xr:uid="{21FE4031-7137-48FC-89D8-8D5743EAA3CA}"/>
    <cellStyle name="Millares 656 2 2 2 6" xfId="2683" xr:uid="{D8561002-458A-4708-8A4A-0A918A5AC4A3}"/>
    <cellStyle name="Millares 656 2 2 2 6 2" xfId="10949" xr:uid="{CA66EE33-B6D5-46CA-8DA2-FFDBE02E9248}"/>
    <cellStyle name="Millares 656 2 2 2 6 2 2" xfId="32452" xr:uid="{D44F23E3-B1D9-4CC5-852D-BC87951AAD4B}"/>
    <cellStyle name="Millares 656 2 2 2 6 3" xfId="17584" xr:uid="{0251966F-3B8B-42D8-B010-B7E61D3791D7}"/>
    <cellStyle name="Millares 656 2 2 2 6 3 2" xfId="39087" xr:uid="{4F492BCD-B942-47AE-92FB-3041C899E544}"/>
    <cellStyle name="Millares 656 2 2 2 6 4" xfId="24189" xr:uid="{62DA7ABF-A874-471A-B107-38DEAD59776B}"/>
    <cellStyle name="Millares 656 2 2 2 6 5" xfId="45692" xr:uid="{62B915F3-E1E3-4987-A24D-D89906EF4A8C}"/>
    <cellStyle name="Millares 656 2 2 2 6 6" xfId="52296" xr:uid="{90163059-F193-43D1-BEDE-61FEA427101B}"/>
    <cellStyle name="Millares 656 2 2 2 7" xfId="3331" xr:uid="{B4B197C7-751C-48EB-9C7E-1F20F1B57AB1}"/>
    <cellStyle name="Millares 656 2 2 2 7 2" xfId="11597" xr:uid="{5962C923-C040-4130-9728-06AB16FFFD52}"/>
    <cellStyle name="Millares 656 2 2 2 7 2 2" xfId="33100" xr:uid="{A4AD24FA-8B01-4228-B565-1EE44B540581}"/>
    <cellStyle name="Millares 656 2 2 2 7 3" xfId="18232" xr:uid="{7088112E-65B5-40D0-BED8-F2A21E53B0DC}"/>
    <cellStyle name="Millares 656 2 2 2 7 3 2" xfId="39735" xr:uid="{9A8CB651-4E60-448C-8775-C00560AF8838}"/>
    <cellStyle name="Millares 656 2 2 2 7 4" xfId="24837" xr:uid="{792419D8-1D43-47AA-954F-74156EE03E10}"/>
    <cellStyle name="Millares 656 2 2 2 7 5" xfId="46340" xr:uid="{CBFBBD1F-9871-459E-99E5-01EF97DE7B16}"/>
    <cellStyle name="Millares 656 2 2 2 7 6" xfId="52944" xr:uid="{6F0A503C-C6E7-4BF8-916E-919D6319E4D4}"/>
    <cellStyle name="Millares 656 2 2 2 8" xfId="4827" xr:uid="{0CC4AD97-5F09-4365-A015-E32C5AF3AD13}"/>
    <cellStyle name="Millares 656 2 2 2 8 2" xfId="13093" xr:uid="{83F26615-F9DA-442C-BAC5-4A37568249BD}"/>
    <cellStyle name="Millares 656 2 2 2 8 2 2" xfId="34596" xr:uid="{5DB673B2-AF9D-43D8-81C6-67C4EAD0BEB4}"/>
    <cellStyle name="Millares 656 2 2 2 8 3" xfId="19728" xr:uid="{83BFC0A2-C014-4A00-8166-EA5BB4AD72B7}"/>
    <cellStyle name="Millares 656 2 2 2 8 3 2" xfId="41231" xr:uid="{530E7B1A-E3BF-4A55-94E6-8171DC2D34C5}"/>
    <cellStyle name="Millares 656 2 2 2 8 4" xfId="26333" xr:uid="{D05F74A8-7ECE-41D3-BF64-E5572364A466}"/>
    <cellStyle name="Millares 656 2 2 2 8 5" xfId="47836" xr:uid="{50E1B0EB-E578-46F0-937F-D4E7C2C69BC7}"/>
    <cellStyle name="Millares 656 2 2 2 8 6" xfId="54440" xr:uid="{DD830EA6-4A95-4220-8F5C-64CEEFBC0EBB}"/>
    <cellStyle name="Millares 656 2 2 2 9" xfId="5470" xr:uid="{2B36D6E2-BBDF-49BB-AF64-D6C880501BCC}"/>
    <cellStyle name="Millares 656 2 2 2 9 2" xfId="13736" xr:uid="{4490812D-A8BA-4CDE-BDC1-0402272BE22B}"/>
    <cellStyle name="Millares 656 2 2 2 9 2 2" xfId="35239" xr:uid="{4B996500-A00E-4925-B34D-70E3A7E9F07A}"/>
    <cellStyle name="Millares 656 2 2 2 9 3" xfId="20371" xr:uid="{AD47D602-4B4F-4250-896E-7D6E55FC55A0}"/>
    <cellStyle name="Millares 656 2 2 2 9 3 2" xfId="41874" xr:uid="{E1DE46C3-B1DA-4A4A-A632-B7E23C5B27BB}"/>
    <cellStyle name="Millares 656 2 2 2 9 4" xfId="26976" xr:uid="{671A43F2-F573-4929-BC6E-462EE8ABF8A7}"/>
    <cellStyle name="Millares 656 2 2 2 9 5" xfId="48479" xr:uid="{76A58D9F-6EEE-4AF6-AF13-42FEE65DFF01}"/>
    <cellStyle name="Millares 656 2 2 2 9 6" xfId="55083" xr:uid="{64AB5483-B33F-42CB-A916-A530B939B511}"/>
    <cellStyle name="Millares 656 2 2 3" xfId="373" xr:uid="{1D147F60-17E3-4A79-8234-17D902B04222}"/>
    <cellStyle name="Millares 656 2 2 3 10" xfId="15276" xr:uid="{6FE6DCCB-B859-4E3C-A7B8-9E6284AC8878}"/>
    <cellStyle name="Millares 656 2 2 3 10 2" xfId="36779" xr:uid="{0829D5BC-4467-493B-B174-91FA7B043880}"/>
    <cellStyle name="Millares 656 2 2 3 11" xfId="21881" xr:uid="{19FF0E54-795E-4FCB-A1A1-64246508907C}"/>
    <cellStyle name="Millares 656 2 2 3 12" xfId="43384" xr:uid="{2BF78C15-91B0-42B8-8AF1-11F13F1EE330}"/>
    <cellStyle name="Millares 656 2 2 3 13" xfId="49988" xr:uid="{C710B975-3E27-41B5-97E3-7831886CB3D7}"/>
    <cellStyle name="Millares 656 2 2 3 2" xfId="1321" xr:uid="{62927CDD-C913-41C7-AC82-4D3C33EABE41}"/>
    <cellStyle name="Millares 656 2 2 3 2 2" xfId="4150" xr:uid="{ABCF8B4F-8BF4-49DB-A365-CA8F3536FE82}"/>
    <cellStyle name="Millares 656 2 2 3 2 2 2" xfId="12416" xr:uid="{A7FFE530-E1FF-460A-99C0-CEF496FC38E1}"/>
    <cellStyle name="Millares 656 2 2 3 2 2 2 2" xfId="33919" xr:uid="{BF96CF75-5425-4642-81EC-76286A7679E4}"/>
    <cellStyle name="Millares 656 2 2 3 2 2 3" xfId="19051" xr:uid="{1EBB71E8-5616-45B6-BD38-17736001C0F9}"/>
    <cellStyle name="Millares 656 2 2 3 2 2 3 2" xfId="40554" xr:uid="{ACF206DB-8C1E-45A6-B313-5EB7721469FD}"/>
    <cellStyle name="Millares 656 2 2 3 2 2 4" xfId="25656" xr:uid="{A6E3D1D5-4F1B-4CD9-8661-E76A2DCD5FCC}"/>
    <cellStyle name="Millares 656 2 2 3 2 2 5" xfId="47159" xr:uid="{3B07B0A8-AA8F-4B08-94C7-201F9C5C9D0C}"/>
    <cellStyle name="Millares 656 2 2 3 2 2 6" xfId="53763" xr:uid="{9014D5F6-A272-4897-B50A-BEF5DE60C622}"/>
    <cellStyle name="Millares 656 2 2 3 2 3" xfId="6289" xr:uid="{FCE2C4D6-248B-48E4-AEAE-E9EC9EECBDFE}"/>
    <cellStyle name="Millares 656 2 2 3 2 3 2" xfId="14555" xr:uid="{A72CCB5B-92DC-4483-91FC-03E67674E506}"/>
    <cellStyle name="Millares 656 2 2 3 2 3 2 2" xfId="36058" xr:uid="{CABA3236-244B-49D6-B590-D17FC4912685}"/>
    <cellStyle name="Millares 656 2 2 3 2 3 3" xfId="21190" xr:uid="{85430F7A-BC70-4D60-8B92-155DDF2DB928}"/>
    <cellStyle name="Millares 656 2 2 3 2 3 3 2" xfId="42693" xr:uid="{B14FD79D-EC43-44F2-BEE4-46B728F1BEDC}"/>
    <cellStyle name="Millares 656 2 2 3 2 3 4" xfId="27795" xr:uid="{E43BFBD1-A525-4CC6-B1D5-E73131F53415}"/>
    <cellStyle name="Millares 656 2 2 3 2 3 5" xfId="49298" xr:uid="{351C4BBB-EA86-4728-BB71-006E9B96022E}"/>
    <cellStyle name="Millares 656 2 2 3 2 3 6" xfId="55902" xr:uid="{DE1D18B2-B2D9-434E-9C04-BD7CE0AF5FF6}"/>
    <cellStyle name="Millares 656 2 2 3 2 4" xfId="7930" xr:uid="{2B829363-0044-43C4-A227-0A8F35E1AB90}"/>
    <cellStyle name="Millares 656 2 2 3 2 4 2" xfId="29433" xr:uid="{07BD9A9E-2FB6-4796-B2FB-C0F11B2E9B3D}"/>
    <cellStyle name="Millares 656 2 2 3 2 5" xfId="9587" xr:uid="{47ABDF95-D773-4E3D-AD8E-A151A84EE786}"/>
    <cellStyle name="Millares 656 2 2 3 2 5 2" xfId="31090" xr:uid="{EC888612-268E-4EA3-970D-F2632D071162}"/>
    <cellStyle name="Millares 656 2 2 3 2 6" xfId="16222" xr:uid="{B9684212-4F91-40E4-8851-E255C2865F77}"/>
    <cellStyle name="Millares 656 2 2 3 2 6 2" xfId="37725" xr:uid="{453A9269-5DD1-4040-9988-E7A21D3BBBE9}"/>
    <cellStyle name="Millares 656 2 2 3 2 7" xfId="22827" xr:uid="{66D73F97-D116-42D8-872A-613A4D9532FD}"/>
    <cellStyle name="Millares 656 2 2 3 2 8" xfId="44330" xr:uid="{473F0F99-61F0-4E37-AFDB-C73C83933F30}"/>
    <cellStyle name="Millares 656 2 2 3 2 9" xfId="50934" xr:uid="{00DB0911-02B6-40F4-A984-E33B68A8C082}"/>
    <cellStyle name="Millares 656 2 2 3 3" xfId="2008" xr:uid="{A3B3DE32-0CCF-4481-A658-7529776F8398}"/>
    <cellStyle name="Millares 656 2 2 3 3 2" xfId="10274" xr:uid="{650CE52F-1F4E-44D7-AE34-CAB5281A768E}"/>
    <cellStyle name="Millares 656 2 2 3 3 2 2" xfId="31777" xr:uid="{90A491B8-A48F-4E9A-9E27-B84C3A500699}"/>
    <cellStyle name="Millares 656 2 2 3 3 3" xfId="16909" xr:uid="{1842B81F-A0B0-4774-A137-11279135A05E}"/>
    <cellStyle name="Millares 656 2 2 3 3 3 2" xfId="38412" xr:uid="{23FFCEFC-AA98-4F45-A6E9-AD3CB8CAB61F}"/>
    <cellStyle name="Millares 656 2 2 3 3 4" xfId="23514" xr:uid="{688BE537-7626-431A-92BC-B7B32B2C8AEE}"/>
    <cellStyle name="Millares 656 2 2 3 3 5" xfId="45017" xr:uid="{513C0A5E-5943-4FA6-A67F-823EFB08E899}"/>
    <cellStyle name="Millares 656 2 2 3 3 6" xfId="51621" xr:uid="{FF60526A-1775-47CA-B5D8-BD0C0494DABA}"/>
    <cellStyle name="Millares 656 2 2 3 4" xfId="2807" xr:uid="{4FA87ABD-7A3F-4FDC-ABCA-63BF28AC9B24}"/>
    <cellStyle name="Millares 656 2 2 3 4 2" xfId="11073" xr:uid="{FD604ADC-FA38-4BF7-A774-E48D1B4C3449}"/>
    <cellStyle name="Millares 656 2 2 3 4 2 2" xfId="32576" xr:uid="{0A7C7F93-EB5D-4C2B-A176-575661AC28FE}"/>
    <cellStyle name="Millares 656 2 2 3 4 3" xfId="17708" xr:uid="{9F123A4A-3C69-4434-9549-0A0B4804FD81}"/>
    <cellStyle name="Millares 656 2 2 3 4 3 2" xfId="39211" xr:uid="{74D4C446-EAE2-4575-B928-EB4E48CE353C}"/>
    <cellStyle name="Millares 656 2 2 3 4 4" xfId="24313" xr:uid="{9D9AEC21-CF19-4204-89F4-70D338C5AF85}"/>
    <cellStyle name="Millares 656 2 2 3 4 5" xfId="45816" xr:uid="{D6A9FCB7-2EBD-4EFD-86F0-AB196E473AC8}"/>
    <cellStyle name="Millares 656 2 2 3 4 6" xfId="52420" xr:uid="{231FECA2-5DED-421C-AAF4-CB87307734EE}"/>
    <cellStyle name="Millares 656 2 2 3 5" xfId="3204" xr:uid="{3DCADE1A-B503-4EFE-97A5-C171D9348EB5}"/>
    <cellStyle name="Millares 656 2 2 3 5 2" xfId="11470" xr:uid="{C8232E1B-2913-410E-AF21-8C18C0A74662}"/>
    <cellStyle name="Millares 656 2 2 3 5 2 2" xfId="32973" xr:uid="{B35F015E-3B9F-4986-8B8D-756B706F23C3}"/>
    <cellStyle name="Millares 656 2 2 3 5 3" xfId="18105" xr:uid="{74B17EDA-7FB8-4571-8FC7-67F7379E5A8C}"/>
    <cellStyle name="Millares 656 2 2 3 5 3 2" xfId="39608" xr:uid="{0E1F224A-49BF-4FD3-9F93-11191C011BBD}"/>
    <cellStyle name="Millares 656 2 2 3 5 4" xfId="24710" xr:uid="{09143C74-B44A-4A28-AE21-11E6825955CC}"/>
    <cellStyle name="Millares 656 2 2 3 5 5" xfId="46213" xr:uid="{44FE4938-8F6D-4F5E-83DC-3BD77CD84B9B}"/>
    <cellStyle name="Millares 656 2 2 3 5 6" xfId="52817" xr:uid="{C9B0F780-73F3-4E1D-BCDF-CB8A5E0FE381}"/>
    <cellStyle name="Millares 656 2 2 3 6" xfId="4951" xr:uid="{409E92BF-D691-448A-B89B-FEB870BCE7F8}"/>
    <cellStyle name="Millares 656 2 2 3 6 2" xfId="13217" xr:uid="{7DD3E2DC-E900-4F37-93D7-779970F8C4F9}"/>
    <cellStyle name="Millares 656 2 2 3 6 2 2" xfId="34720" xr:uid="{7B3471D1-9684-4B7B-B94C-1E0767C90164}"/>
    <cellStyle name="Millares 656 2 2 3 6 3" xfId="19852" xr:uid="{2267864C-F857-460E-87A7-C6A1190495B7}"/>
    <cellStyle name="Millares 656 2 2 3 6 3 2" xfId="41355" xr:uid="{1BFDCBBA-3F80-445C-8613-065DA670DE76}"/>
    <cellStyle name="Millares 656 2 2 3 6 4" xfId="26457" xr:uid="{2B8DC746-7AFA-493A-A6A2-E7521D89B047}"/>
    <cellStyle name="Millares 656 2 2 3 6 5" xfId="47960" xr:uid="{C440F81D-A020-4BE5-AA9D-2549D9F4D4D1}"/>
    <cellStyle name="Millares 656 2 2 3 6 6" xfId="54564" xr:uid="{30B41C8B-7D67-4947-B420-7827374FDA52}"/>
    <cellStyle name="Millares 656 2 2 3 7" xfId="5343" xr:uid="{DE2727B9-B10C-4409-B0DA-462957B1E3D8}"/>
    <cellStyle name="Millares 656 2 2 3 7 2" xfId="13609" xr:uid="{55637C1C-FCA1-425A-8678-5372BC7CC4E6}"/>
    <cellStyle name="Millares 656 2 2 3 7 2 2" xfId="35112" xr:uid="{CE9A2537-27BF-41FF-B6B4-96EE4498875A}"/>
    <cellStyle name="Millares 656 2 2 3 7 3" xfId="20244" xr:uid="{04DC769B-D976-4DBA-87FC-3BB4E212A833}"/>
    <cellStyle name="Millares 656 2 2 3 7 3 2" xfId="41747" xr:uid="{DA0F108A-50C4-488E-B743-BE7C4BD88944}"/>
    <cellStyle name="Millares 656 2 2 3 7 4" xfId="26849" xr:uid="{E3DBAD59-3698-4FE4-BB4B-323269F1ADD4}"/>
    <cellStyle name="Millares 656 2 2 3 7 5" xfId="48352" xr:uid="{6BD0135E-5E7D-446B-8DFB-A61E24026434}"/>
    <cellStyle name="Millares 656 2 2 3 7 6" xfId="54956" xr:uid="{31452700-C3AC-4365-B584-47636E31480D}"/>
    <cellStyle name="Millares 656 2 2 3 8" xfId="6984" xr:uid="{F0450019-2A9C-4CBB-87B4-8D6442C53533}"/>
    <cellStyle name="Millares 656 2 2 3 8 2" xfId="28487" xr:uid="{7BAE284D-762E-4CF5-B762-03EE5C9E307C}"/>
    <cellStyle name="Millares 656 2 2 3 9" xfId="8640" xr:uid="{B035D64B-38C8-4E83-AB35-6125A07CFF3E}"/>
    <cellStyle name="Millares 656 2 2 3 9 2" xfId="30143" xr:uid="{B4C71E48-19BC-4C36-B48B-BAF202CF3AB7}"/>
    <cellStyle name="Millares 656 2 2 4" xfId="657" xr:uid="{50AFCB44-1E9A-4025-9F26-BB6EC9A12D34}"/>
    <cellStyle name="Millares 656 2 2 4 10" xfId="43666" xr:uid="{C89BC803-0F4E-42CE-9032-39CE710ADBCF}"/>
    <cellStyle name="Millares 656 2 2 4 11" xfId="50270" xr:uid="{C7E0A9BD-1D9E-4265-B36C-1A8FC2A8C880}"/>
    <cellStyle name="Millares 656 2 2 4 2" xfId="1603" xr:uid="{8D41AECC-0CB4-4275-AD6C-A09C63E4CA79}"/>
    <cellStyle name="Millares 656 2 2 4 2 2" xfId="4432" xr:uid="{9A73D68B-2748-46BE-8D50-F44E8BDD760F}"/>
    <cellStyle name="Millares 656 2 2 4 2 2 2" xfId="12698" xr:uid="{129129C1-0A62-4DAC-8A4F-8C01ED2D23E8}"/>
    <cellStyle name="Millares 656 2 2 4 2 2 2 2" xfId="34201" xr:uid="{7007EF6D-D04C-4761-B18A-A1CEA63BB904}"/>
    <cellStyle name="Millares 656 2 2 4 2 2 3" xfId="19333" xr:uid="{9E5CE736-7697-4385-8798-F52FDABE2667}"/>
    <cellStyle name="Millares 656 2 2 4 2 2 3 2" xfId="40836" xr:uid="{F7A76BE4-39C9-4F6D-9436-BD674A121B83}"/>
    <cellStyle name="Millares 656 2 2 4 2 2 4" xfId="25938" xr:uid="{230B13B1-1A6A-47A4-A537-5831ED874C7E}"/>
    <cellStyle name="Millares 656 2 2 4 2 2 5" xfId="47441" xr:uid="{8741FA03-5652-4870-8E99-4265DDC1BFAA}"/>
    <cellStyle name="Millares 656 2 2 4 2 2 6" xfId="54045" xr:uid="{3E6A025C-D9DC-4067-A0E0-D80116EB3578}"/>
    <cellStyle name="Millares 656 2 2 4 2 3" xfId="6571" xr:uid="{9B8C391D-5A41-44D4-B90D-E1DB37B43BD3}"/>
    <cellStyle name="Millares 656 2 2 4 2 3 2" xfId="14837" xr:uid="{9B4C910D-3F18-422F-B792-59D81ADB71F2}"/>
    <cellStyle name="Millares 656 2 2 4 2 3 2 2" xfId="36340" xr:uid="{C55CBD12-2D3C-4E8F-809D-06118CC0E066}"/>
    <cellStyle name="Millares 656 2 2 4 2 3 3" xfId="21472" xr:uid="{44F9EB57-B471-4049-95FD-C5AF583327B4}"/>
    <cellStyle name="Millares 656 2 2 4 2 3 3 2" xfId="42975" xr:uid="{DBA4D0A4-E9C0-45B0-9982-F0C1C54B39E6}"/>
    <cellStyle name="Millares 656 2 2 4 2 3 4" xfId="28077" xr:uid="{8E1F703E-3AFD-4988-8C2E-1BF755E68C76}"/>
    <cellStyle name="Millares 656 2 2 4 2 3 5" xfId="49580" xr:uid="{15A6ED2F-8F92-4A21-A720-7BCE82DD3B47}"/>
    <cellStyle name="Millares 656 2 2 4 2 3 6" xfId="56184" xr:uid="{D04900A7-8F78-417B-80E8-EC2D087DC008}"/>
    <cellStyle name="Millares 656 2 2 4 2 4" xfId="8212" xr:uid="{82814544-062A-4EF3-98CF-38FB477F3B63}"/>
    <cellStyle name="Millares 656 2 2 4 2 4 2" xfId="29715" xr:uid="{EF38DDD6-8824-4823-B504-58627C8120CC}"/>
    <cellStyle name="Millares 656 2 2 4 2 5" xfId="9869" xr:uid="{7915E785-7F8E-4F7E-8EE4-336E89DD7232}"/>
    <cellStyle name="Millares 656 2 2 4 2 5 2" xfId="31372" xr:uid="{31046BE7-ED38-4C56-8D43-17B83E50C297}"/>
    <cellStyle name="Millares 656 2 2 4 2 6" xfId="16504" xr:uid="{C2DB8F56-0805-49E9-A7D0-70F72561D730}"/>
    <cellStyle name="Millares 656 2 2 4 2 6 2" xfId="38007" xr:uid="{AE2EBAEA-15C2-4F1A-86D8-42D4E3279ABA}"/>
    <cellStyle name="Millares 656 2 2 4 2 7" xfId="23109" xr:uid="{25693FCD-83C0-42E3-AAEB-E45CE87A19F9}"/>
    <cellStyle name="Millares 656 2 2 4 2 8" xfId="44612" xr:uid="{B303506D-CC33-4AF3-8ED2-3CA584CC0BF8}"/>
    <cellStyle name="Millares 656 2 2 4 2 9" xfId="51216" xr:uid="{6891293D-A902-4BF0-87C2-EFFF3F680F30}"/>
    <cellStyle name="Millares 656 2 2 4 3" xfId="2290" xr:uid="{BC523DE5-46A5-41E6-A1A3-C8F1F38AF817}"/>
    <cellStyle name="Millares 656 2 2 4 3 2" xfId="10556" xr:uid="{5D73A666-59A0-4403-BEE5-9D6F84E0BFA6}"/>
    <cellStyle name="Millares 656 2 2 4 3 2 2" xfId="32059" xr:uid="{6B58EF5B-5E7E-445C-835A-45962E42C6A8}"/>
    <cellStyle name="Millares 656 2 2 4 3 3" xfId="17191" xr:uid="{96BCA7D0-3CE7-4943-B3F0-8DF1BEC9EA38}"/>
    <cellStyle name="Millares 656 2 2 4 3 3 2" xfId="38694" xr:uid="{213BF5B0-D111-4AC0-B900-FF455F28EF37}"/>
    <cellStyle name="Millares 656 2 2 4 3 4" xfId="23796" xr:uid="{E52C616E-F176-4262-B99F-7D26B3C1323A}"/>
    <cellStyle name="Millares 656 2 2 4 3 5" xfId="45299" xr:uid="{53487D5F-048E-4D1C-9AF3-4B6E0FBB22D7}"/>
    <cellStyle name="Millares 656 2 2 4 3 6" xfId="51903" xr:uid="{E28F2B8D-8314-4DAD-9AFA-4027F344F901}"/>
    <cellStyle name="Millares 656 2 2 4 4" xfId="3486" xr:uid="{8E7CD035-738E-4DFD-A504-5D172CD403B3}"/>
    <cellStyle name="Millares 656 2 2 4 4 2" xfId="11752" xr:uid="{5128B111-4090-4D12-9ECF-DA2CF4028073}"/>
    <cellStyle name="Millares 656 2 2 4 4 2 2" xfId="33255" xr:uid="{DCD0FC9F-C7F0-48EF-AA2B-6EDFA45CC069}"/>
    <cellStyle name="Millares 656 2 2 4 4 3" xfId="18387" xr:uid="{C2B266E9-8AD7-472E-B088-DF161B92332C}"/>
    <cellStyle name="Millares 656 2 2 4 4 3 2" xfId="39890" xr:uid="{4268BD6F-F790-4921-9A63-1191976CA85A}"/>
    <cellStyle name="Millares 656 2 2 4 4 4" xfId="24992" xr:uid="{37230C70-3D2C-4619-963E-E430A68D222F}"/>
    <cellStyle name="Millares 656 2 2 4 4 5" xfId="46495" xr:uid="{80FDBB57-5DF8-45CF-A840-12CF2015012B}"/>
    <cellStyle name="Millares 656 2 2 4 4 6" xfId="53099" xr:uid="{5415ACAF-30BF-486E-939A-0D042FD1AFB9}"/>
    <cellStyle name="Millares 656 2 2 4 5" xfId="5625" xr:uid="{0474BD96-2E4D-40E3-A275-731315348FDF}"/>
    <cellStyle name="Millares 656 2 2 4 5 2" xfId="13891" xr:uid="{355EFB25-E70B-425F-90E3-B13B73D33265}"/>
    <cellStyle name="Millares 656 2 2 4 5 2 2" xfId="35394" xr:uid="{72FDA5CE-FCAA-46A4-AA71-9DBF65D8DBE6}"/>
    <cellStyle name="Millares 656 2 2 4 5 3" xfId="20526" xr:uid="{F49E957C-4190-4331-8BDD-AE269B969FED}"/>
    <cellStyle name="Millares 656 2 2 4 5 3 2" xfId="42029" xr:uid="{A58F55FA-90AE-4C6A-BC96-F175E0352C82}"/>
    <cellStyle name="Millares 656 2 2 4 5 4" xfId="27131" xr:uid="{42B0639B-7E7E-467A-8336-054E6B619865}"/>
    <cellStyle name="Millares 656 2 2 4 5 5" xfId="48634" xr:uid="{CC4D5485-3C64-44D2-80E9-8B8D8443F42A}"/>
    <cellStyle name="Millares 656 2 2 4 5 6" xfId="55238" xr:uid="{95B15F06-5188-446B-B5F2-2491C92D01D3}"/>
    <cellStyle name="Millares 656 2 2 4 6" xfId="7266" xr:uid="{D754B0D6-2EEB-467A-843E-26635CD8A067}"/>
    <cellStyle name="Millares 656 2 2 4 6 2" xfId="28769" xr:uid="{86C1CB1F-674F-44A4-B452-F37A9483D69F}"/>
    <cellStyle name="Millares 656 2 2 4 7" xfId="8923" xr:uid="{18A414EE-EDA0-45FA-9103-B4F63A6EC60E}"/>
    <cellStyle name="Millares 656 2 2 4 7 2" xfId="30426" xr:uid="{BA0E8E19-8CD1-45D9-9499-C773FEA2A95C}"/>
    <cellStyle name="Millares 656 2 2 4 8" xfId="15558" xr:uid="{2B43AD14-F26B-4363-A931-B28DA1A47FE0}"/>
    <cellStyle name="Millares 656 2 2 4 8 2" xfId="37061" xr:uid="{1C544FFC-14DB-4353-987B-31F50FA426D9}"/>
    <cellStyle name="Millares 656 2 2 4 9" xfId="22163" xr:uid="{70EA8F95-7CE6-4037-8CD8-C75E0CFC9BDD}"/>
    <cellStyle name="Millares 656 2 2 5" xfId="925" xr:uid="{2FF6A3EC-A5F5-41AA-89F8-4FE4863782D1}"/>
    <cellStyle name="Millares 656 2 2 5 2" xfId="3754" xr:uid="{6B46B9F3-5F01-4C68-ACE4-5ADB2E2BE888}"/>
    <cellStyle name="Millares 656 2 2 5 2 2" xfId="12020" xr:uid="{7B2D1C0B-202A-4A25-A5FB-8C53F3FF5ADE}"/>
    <cellStyle name="Millares 656 2 2 5 2 2 2" xfId="33523" xr:uid="{C799DC03-6CA0-49DB-8DC4-7CDBCB7D4B12}"/>
    <cellStyle name="Millares 656 2 2 5 2 3" xfId="18655" xr:uid="{6FD1118A-40B3-484B-B92C-433D59D67475}"/>
    <cellStyle name="Millares 656 2 2 5 2 3 2" xfId="40158" xr:uid="{D8B6D5FB-65CF-425C-B9C0-AEB66695FD4F}"/>
    <cellStyle name="Millares 656 2 2 5 2 4" xfId="25260" xr:uid="{3ADD91FC-72BF-4A3E-B65B-903C306A8DB7}"/>
    <cellStyle name="Millares 656 2 2 5 2 5" xfId="46763" xr:uid="{E6F4AEEA-B1B5-47AB-BC0B-7372C0484480}"/>
    <cellStyle name="Millares 656 2 2 5 2 6" xfId="53367" xr:uid="{2617651D-22D8-4CCB-B83D-028CAD4CF803}"/>
    <cellStyle name="Millares 656 2 2 5 3" xfId="5893" xr:uid="{AD6F597B-7305-4B72-A189-36E9CE8B19C5}"/>
    <cellStyle name="Millares 656 2 2 5 3 2" xfId="14159" xr:uid="{CD76ED06-0BB7-4871-BF19-F681B1AF3BC8}"/>
    <cellStyle name="Millares 656 2 2 5 3 2 2" xfId="35662" xr:uid="{5D25E129-6872-45E7-84DC-138C1E8C46E5}"/>
    <cellStyle name="Millares 656 2 2 5 3 3" xfId="20794" xr:uid="{53D04E53-67DB-4E91-A22B-C977AC7D9EAD}"/>
    <cellStyle name="Millares 656 2 2 5 3 3 2" xfId="42297" xr:uid="{A96DC00F-FFE0-4B0C-B307-E88AD0EC4A80}"/>
    <cellStyle name="Millares 656 2 2 5 3 4" xfId="27399" xr:uid="{7EAA3530-0953-45D6-A9E3-6629D987F42C}"/>
    <cellStyle name="Millares 656 2 2 5 3 5" xfId="48902" xr:uid="{B3D5999C-7AFC-4261-96F3-C22250D45874}"/>
    <cellStyle name="Millares 656 2 2 5 3 6" xfId="55506" xr:uid="{0F35515E-E04A-48E7-8AA4-95FB426B63F0}"/>
    <cellStyle name="Millares 656 2 2 5 4" xfId="7534" xr:uid="{6D8591F8-B241-4777-99C8-5CB4201A9FD3}"/>
    <cellStyle name="Millares 656 2 2 5 4 2" xfId="29037" xr:uid="{1E188F2B-60A1-44C8-BCBA-0516552824DD}"/>
    <cellStyle name="Millares 656 2 2 5 5" xfId="9191" xr:uid="{70767136-D165-4425-8B92-8133F8DD0546}"/>
    <cellStyle name="Millares 656 2 2 5 5 2" xfId="30694" xr:uid="{A3C871D5-6049-4EA7-B15A-18184373E1E7}"/>
    <cellStyle name="Millares 656 2 2 5 6" xfId="15826" xr:uid="{04588DFF-04E0-4FFD-A025-3ADC7F3BC34F}"/>
    <cellStyle name="Millares 656 2 2 5 6 2" xfId="37329" xr:uid="{22E2941C-8221-4ADC-910A-339A5A8DF072}"/>
    <cellStyle name="Millares 656 2 2 5 7" xfId="22431" xr:uid="{79AC3C17-E5EA-4585-8470-DE77F4B5B763}"/>
    <cellStyle name="Millares 656 2 2 5 8" xfId="43934" xr:uid="{861CECAE-E308-4383-A7C0-674831041599}"/>
    <cellStyle name="Millares 656 2 2 5 9" xfId="50538" xr:uid="{88937B34-401D-4EB6-B2B8-D782C5B94160}"/>
    <cellStyle name="Millares 656 2 2 6" xfId="1186" xr:uid="{BF6F48CD-CC04-4F7B-82CC-63C98274FA8D}"/>
    <cellStyle name="Millares 656 2 2 6 2" xfId="4015" xr:uid="{16100978-E41D-4960-BB7F-BDA98EF91AB1}"/>
    <cellStyle name="Millares 656 2 2 6 2 2" xfId="12281" xr:uid="{521EA6E8-4697-4A6A-BD71-52A54E40E2E3}"/>
    <cellStyle name="Millares 656 2 2 6 2 2 2" xfId="33784" xr:uid="{A68D552B-12D0-4E8B-BDBE-0F0615362C91}"/>
    <cellStyle name="Millares 656 2 2 6 2 3" xfId="18916" xr:uid="{F25300BD-E359-485B-8606-7F147A9894EF}"/>
    <cellStyle name="Millares 656 2 2 6 2 3 2" xfId="40419" xr:uid="{E8BC63E8-6127-425E-AA53-E54B8F8655E4}"/>
    <cellStyle name="Millares 656 2 2 6 2 4" xfId="25521" xr:uid="{4F6E620E-35C8-4B23-9A68-3BAF833DFD6D}"/>
    <cellStyle name="Millares 656 2 2 6 2 5" xfId="47024" xr:uid="{C6F2BC54-0A10-44D6-BAAA-62BFB237AE7F}"/>
    <cellStyle name="Millares 656 2 2 6 2 6" xfId="53628" xr:uid="{DDF0960A-451A-43B3-A0A6-777FF8098CA4}"/>
    <cellStyle name="Millares 656 2 2 6 3" xfId="6154" xr:uid="{12344123-69DB-45A5-A932-A74E1BB056AF}"/>
    <cellStyle name="Millares 656 2 2 6 3 2" xfId="14420" xr:uid="{31037664-74BE-40D8-A578-D630EB0ADF2D}"/>
    <cellStyle name="Millares 656 2 2 6 3 2 2" xfId="35923" xr:uid="{0FEEF7B8-FE71-4D24-BBFB-5D8EAD0C927A}"/>
    <cellStyle name="Millares 656 2 2 6 3 3" xfId="21055" xr:uid="{AD59AB93-55F8-4072-AA04-56C0F08CC0BD}"/>
    <cellStyle name="Millares 656 2 2 6 3 3 2" xfId="42558" xr:uid="{2BD760CD-642D-46C0-B3EF-F97A1F7445E3}"/>
    <cellStyle name="Millares 656 2 2 6 3 4" xfId="27660" xr:uid="{AE2A90A5-8880-4A79-B87F-964FDF178646}"/>
    <cellStyle name="Millares 656 2 2 6 3 5" xfId="49163" xr:uid="{5A0B1DC9-EDDB-4F5C-8F12-CAD291E07827}"/>
    <cellStyle name="Millares 656 2 2 6 3 6" xfId="55767" xr:uid="{451DC365-A6C3-4802-9782-7187B865B644}"/>
    <cellStyle name="Millares 656 2 2 6 4" xfId="7795" xr:uid="{9A532D88-B638-48AA-BA0D-EA37AECBF547}"/>
    <cellStyle name="Millares 656 2 2 6 4 2" xfId="29298" xr:uid="{FD1360F8-322D-4188-8140-2479448DCE1B}"/>
    <cellStyle name="Millares 656 2 2 6 5" xfId="9452" xr:uid="{02575253-DB72-4C10-B12E-35C4867CEEBF}"/>
    <cellStyle name="Millares 656 2 2 6 5 2" xfId="30955" xr:uid="{9AB6508E-D54F-46F0-AF37-7ADCB5579E77}"/>
    <cellStyle name="Millares 656 2 2 6 6" xfId="16087" xr:uid="{14882C28-A34E-4C7D-B21E-7252FA0CB318}"/>
    <cellStyle name="Millares 656 2 2 6 6 2" xfId="37590" xr:uid="{953AC141-F3F6-45EE-9236-436E4AA81D4E}"/>
    <cellStyle name="Millares 656 2 2 6 7" xfId="22692" xr:uid="{13D60491-9B4E-4194-B969-B6439E7DEF4D}"/>
    <cellStyle name="Millares 656 2 2 6 8" xfId="44195" xr:uid="{31ED04EC-A0F5-4B76-8065-F772D73ED9EF}"/>
    <cellStyle name="Millares 656 2 2 6 9" xfId="50799" xr:uid="{2AB4CECB-37E5-4D3F-B883-2BA9774C1431}"/>
    <cellStyle name="Millares 656 2 2 7" xfId="1874" xr:uid="{A94496B1-DB0F-4C5E-9CFF-8E46BBDF0FFF}"/>
    <cellStyle name="Millares 656 2 2 7 2" xfId="10140" xr:uid="{A1B76856-988D-4031-A68D-3C9A94730A03}"/>
    <cellStyle name="Millares 656 2 2 7 2 2" xfId="31643" xr:uid="{0E00E937-8785-46F9-92BF-AC809CD920E3}"/>
    <cellStyle name="Millares 656 2 2 7 3" xfId="16775" xr:uid="{18EA4E60-F629-4AC2-A5C7-824EFC5C95BA}"/>
    <cellStyle name="Millares 656 2 2 7 3 2" xfId="38278" xr:uid="{EE6346FD-D730-41EC-B0D6-E8A9272B6CFE}"/>
    <cellStyle name="Millares 656 2 2 7 4" xfId="23380" xr:uid="{40713A10-A799-4E70-9DC2-65B811AD1C8F}"/>
    <cellStyle name="Millares 656 2 2 7 5" xfId="44883" xr:uid="{37FE949A-371D-4C0A-95EE-E16A55A637B8}"/>
    <cellStyle name="Millares 656 2 2 7 6" xfId="51487" xr:uid="{075B03C4-0526-40F6-97CA-3B7894CCCAAE}"/>
    <cellStyle name="Millares 656 2 2 8" xfId="2559" xr:uid="{ACE6A26A-5EBC-413B-BB63-AA94A4706F9E}"/>
    <cellStyle name="Millares 656 2 2 8 2" xfId="10825" xr:uid="{A1F9AD0E-AC53-444B-B728-52F25C5AC3BD}"/>
    <cellStyle name="Millares 656 2 2 8 2 2" xfId="32328" xr:uid="{AB6FABB3-857B-44D6-A334-AC6FB6429AD3}"/>
    <cellStyle name="Millares 656 2 2 8 3" xfId="17460" xr:uid="{E54ADD65-2ED5-41A1-8C06-3CAE05077579}"/>
    <cellStyle name="Millares 656 2 2 8 3 2" xfId="38963" xr:uid="{5A60626F-489F-4AEC-A5AB-D96AE385D575}"/>
    <cellStyle name="Millares 656 2 2 8 4" xfId="24065" xr:uid="{56845A62-ABFD-475B-9FCA-E8EC49709B7D}"/>
    <cellStyle name="Millares 656 2 2 8 5" xfId="45568" xr:uid="{39D1A79B-AAD7-4977-8597-29321760FB3E}"/>
    <cellStyle name="Millares 656 2 2 8 6" xfId="52172" xr:uid="{015B3823-EF0D-4928-A988-A84C3B9A7808}"/>
    <cellStyle name="Millares 656 2 2 9" xfId="3070" xr:uid="{3D2ADD8A-95E0-4628-8CA6-F5570514BF6C}"/>
    <cellStyle name="Millares 656 2 2 9 2" xfId="11336" xr:uid="{30066F49-884E-474A-A0B9-A101930387A5}"/>
    <cellStyle name="Millares 656 2 2 9 2 2" xfId="32839" xr:uid="{00F7D31B-53FD-4C97-8CA7-C8718D88F8C7}"/>
    <cellStyle name="Millares 656 2 2 9 3" xfId="17971" xr:uid="{A53C1FDE-F928-45FF-AB66-6F1C87F0DE7B}"/>
    <cellStyle name="Millares 656 2 2 9 3 2" xfId="39474" xr:uid="{F97B9C5A-EA81-4F9F-9CA3-7F622D1E7E6D}"/>
    <cellStyle name="Millares 656 2 2 9 4" xfId="24576" xr:uid="{303E999A-09F8-47CD-88B2-B11943AE08C7}"/>
    <cellStyle name="Millares 656 2 2 9 5" xfId="46079" xr:uid="{CC76D07B-0E66-4F78-A583-01ADFA101576}"/>
    <cellStyle name="Millares 656 2 2 9 6" xfId="52683" xr:uid="{5B9D27BB-76BC-4885-AC41-AB781C0191E3}"/>
    <cellStyle name="Millares 656 2 3" xfId="463" xr:uid="{2F0FBF8A-AC74-4B03-BBC2-E52E78A934A8}"/>
    <cellStyle name="Millares 656 2 3 10" xfId="7074" xr:uid="{B1C6F2FF-B3A2-40D8-9274-1E6A594CF2C3}"/>
    <cellStyle name="Millares 656 2 3 10 2" xfId="28577" xr:uid="{F06D3EB7-1B80-490A-885C-472096D47311}"/>
    <cellStyle name="Millares 656 2 3 11" xfId="8730" xr:uid="{62281339-5F1E-4145-A991-FCE3CE759605}"/>
    <cellStyle name="Millares 656 2 3 11 2" xfId="30233" xr:uid="{EBB7EBD3-1EA1-4B13-A95F-E0E307B2DB71}"/>
    <cellStyle name="Millares 656 2 3 12" xfId="15366" xr:uid="{60C835FB-73CB-4643-90E5-33DE0EFA7F18}"/>
    <cellStyle name="Millares 656 2 3 12 2" xfId="36869" xr:uid="{C09334C0-C9FE-41B5-AF2D-10D356D96B42}"/>
    <cellStyle name="Millares 656 2 3 13" xfId="21971" xr:uid="{9AA0CFB9-3CC4-4148-8553-8D82D5F67B04}"/>
    <cellStyle name="Millares 656 2 3 14" xfId="43474" xr:uid="{9C8264FF-43C5-4D93-95C8-CADCB04ECAA8}"/>
    <cellStyle name="Millares 656 2 3 15" xfId="50078" xr:uid="{011B5E8A-B340-457A-B47E-463692F81E6A}"/>
    <cellStyle name="Millares 656 2 3 2" xfId="745" xr:uid="{EE2CB446-044A-4CAB-9D51-6E1792930340}"/>
    <cellStyle name="Millares 656 2 3 2 10" xfId="15646" xr:uid="{461FE3E5-F785-4148-BB85-F5E0A0AC11B9}"/>
    <cellStyle name="Millares 656 2 3 2 10 2" xfId="37149" xr:uid="{2986A6F2-B167-49D2-9F54-9CBD7AB4EBA5}"/>
    <cellStyle name="Millares 656 2 3 2 11" xfId="22251" xr:uid="{E0E352DE-231D-4622-94B4-7FA73D9F0173}"/>
    <cellStyle name="Millares 656 2 3 2 12" xfId="43754" xr:uid="{7D73860A-1BF2-4DD3-AD83-4220CDC84217}"/>
    <cellStyle name="Millares 656 2 3 2 13" xfId="50358" xr:uid="{36898E60-74B5-47DC-8186-E78D0F5120F8}"/>
    <cellStyle name="Millares 656 2 3 2 2" xfId="1691" xr:uid="{928E0453-6466-4005-8627-0DD305A5409D}"/>
    <cellStyle name="Millares 656 2 3 2 2 2" xfId="4520" xr:uid="{0A285E0F-C876-4E10-921B-1EBF56BE44FA}"/>
    <cellStyle name="Millares 656 2 3 2 2 2 2" xfId="12786" xr:uid="{C5B73536-4327-4B0A-B75B-3438DB4640A6}"/>
    <cellStyle name="Millares 656 2 3 2 2 2 2 2" xfId="34289" xr:uid="{B083CECD-A97A-4ACE-831A-4258E8DE68DE}"/>
    <cellStyle name="Millares 656 2 3 2 2 2 3" xfId="19421" xr:uid="{2E067FB8-BBCF-4377-A3F7-739AD66C1134}"/>
    <cellStyle name="Millares 656 2 3 2 2 2 3 2" xfId="40924" xr:uid="{04B68981-BAE4-42EF-BBC2-43024D8B0D3F}"/>
    <cellStyle name="Millares 656 2 3 2 2 2 4" xfId="26026" xr:uid="{E22A5E37-031D-4447-B7A7-0649DD8C0203}"/>
    <cellStyle name="Millares 656 2 3 2 2 2 5" xfId="47529" xr:uid="{E8044B36-9036-47CB-910A-75CD06CE98B6}"/>
    <cellStyle name="Millares 656 2 3 2 2 2 6" xfId="54133" xr:uid="{72E3FE33-6F2C-436D-B4BE-7DCC0A855F51}"/>
    <cellStyle name="Millares 656 2 3 2 2 3" xfId="6659" xr:uid="{AD6588D7-BB6A-4832-92EB-B70B252065B5}"/>
    <cellStyle name="Millares 656 2 3 2 2 3 2" xfId="14925" xr:uid="{6365F0D4-2D5E-4F7C-B7FE-26EE6CD7692F}"/>
    <cellStyle name="Millares 656 2 3 2 2 3 2 2" xfId="36428" xr:uid="{65C0CE88-1232-4141-8187-A7C6A5F36A3D}"/>
    <cellStyle name="Millares 656 2 3 2 2 3 3" xfId="21560" xr:uid="{10CC09E2-2B1F-4B0C-A1E3-15B64637A900}"/>
    <cellStyle name="Millares 656 2 3 2 2 3 3 2" xfId="43063" xr:uid="{7887CED9-6F0A-4387-B99A-EF308C073167}"/>
    <cellStyle name="Millares 656 2 3 2 2 3 4" xfId="28165" xr:uid="{16A8E1D6-9F7C-4C9F-8F5D-220C5BE32E88}"/>
    <cellStyle name="Millares 656 2 3 2 2 3 5" xfId="49668" xr:uid="{216F11BD-7FD7-4C88-8AEC-87B24E5B3660}"/>
    <cellStyle name="Millares 656 2 3 2 2 3 6" xfId="56272" xr:uid="{58FDAC9E-45DD-49FE-AA56-C3EAE5F3360C}"/>
    <cellStyle name="Millares 656 2 3 2 2 4" xfId="8300" xr:uid="{B7FAFDCB-0743-4580-9B1C-8477E707A0D4}"/>
    <cellStyle name="Millares 656 2 3 2 2 4 2" xfId="29803" xr:uid="{C7FD8ABC-EEF0-4A08-9C52-72D5E56C453A}"/>
    <cellStyle name="Millares 656 2 3 2 2 5" xfId="9957" xr:uid="{686E9394-5C9D-4583-A176-499B05568F62}"/>
    <cellStyle name="Millares 656 2 3 2 2 5 2" xfId="31460" xr:uid="{CC6D5F3D-857F-4C88-BCDB-547400233778}"/>
    <cellStyle name="Millares 656 2 3 2 2 6" xfId="16592" xr:uid="{B1D753F1-FB26-4699-B366-8AD29E3459E5}"/>
    <cellStyle name="Millares 656 2 3 2 2 6 2" xfId="38095" xr:uid="{A9ACC0DB-2938-4F38-ACD4-900C21889B95}"/>
    <cellStyle name="Millares 656 2 3 2 2 7" xfId="23197" xr:uid="{47C0FC53-8345-4262-A1B5-FA583E2842FC}"/>
    <cellStyle name="Millares 656 2 3 2 2 8" xfId="44700" xr:uid="{3C56F6FE-C4E2-4E0C-95A7-0C9E7FB169FB}"/>
    <cellStyle name="Millares 656 2 3 2 2 9" xfId="51304" xr:uid="{6E42572F-C5F4-4478-97AA-605B3A03724A}"/>
    <cellStyle name="Millares 656 2 3 2 3" xfId="2378" xr:uid="{634BBC1F-503A-4614-9BE0-69B055B6516A}"/>
    <cellStyle name="Millares 656 2 3 2 3 2" xfId="10644" xr:uid="{8258D8A5-5C83-4049-B3A2-9CA49E557DB9}"/>
    <cellStyle name="Millares 656 2 3 2 3 2 2" xfId="32147" xr:uid="{413F3FA8-206A-4A61-8F81-9701A66BB53A}"/>
    <cellStyle name="Millares 656 2 3 2 3 3" xfId="17279" xr:uid="{D56BBE50-C6C7-4158-B751-B87E70878B06}"/>
    <cellStyle name="Millares 656 2 3 2 3 3 2" xfId="38782" xr:uid="{0AC6F785-9F6B-41C6-ACD7-0B839B5685DC}"/>
    <cellStyle name="Millares 656 2 3 2 3 4" xfId="23884" xr:uid="{FFF2E34D-1BF8-4125-9C28-547003140420}"/>
    <cellStyle name="Millares 656 2 3 2 3 5" xfId="45387" xr:uid="{11551E72-33FA-4069-AB78-17295A1AA891}"/>
    <cellStyle name="Millares 656 2 3 2 3 6" xfId="51991" xr:uid="{28688946-858A-4081-9E1B-CAC99371494D}"/>
    <cellStyle name="Millares 656 2 3 2 4" xfId="2895" xr:uid="{37175E31-CCC2-4830-B21B-F3B1F38D626F}"/>
    <cellStyle name="Millares 656 2 3 2 4 2" xfId="11161" xr:uid="{742E568E-2876-413E-9E13-1CBF722E748D}"/>
    <cellStyle name="Millares 656 2 3 2 4 2 2" xfId="32664" xr:uid="{2DCE25C2-E02A-48B9-85F7-50838486C022}"/>
    <cellStyle name="Millares 656 2 3 2 4 3" xfId="17796" xr:uid="{DD5A1C65-AEA5-4D69-876A-AFC5DAB61683}"/>
    <cellStyle name="Millares 656 2 3 2 4 3 2" xfId="39299" xr:uid="{C177FC2C-5A53-4372-94EB-43588DC6ECD4}"/>
    <cellStyle name="Millares 656 2 3 2 4 4" xfId="24401" xr:uid="{98562C90-466F-46C3-805C-0481B0E1426F}"/>
    <cellStyle name="Millares 656 2 3 2 4 5" xfId="45904" xr:uid="{1E8C0B30-FB13-4460-9DDF-0B2A46D28F01}"/>
    <cellStyle name="Millares 656 2 3 2 4 6" xfId="52508" xr:uid="{B74BFCC1-DFFE-4033-9DA2-154B7B872D6D}"/>
    <cellStyle name="Millares 656 2 3 2 5" xfId="3574" xr:uid="{7FCB95F4-2B68-4EFF-BF21-67E537AFC491}"/>
    <cellStyle name="Millares 656 2 3 2 5 2" xfId="11840" xr:uid="{745C7093-E041-421B-AC74-7448E0AE76AE}"/>
    <cellStyle name="Millares 656 2 3 2 5 2 2" xfId="33343" xr:uid="{E222E0E7-BCD7-429E-AAD8-246CB18323DE}"/>
    <cellStyle name="Millares 656 2 3 2 5 3" xfId="18475" xr:uid="{EB0FCDE1-9F4F-48AB-9142-7A1F4CF9BF16}"/>
    <cellStyle name="Millares 656 2 3 2 5 3 2" xfId="39978" xr:uid="{BF4ACEB3-9362-4F55-A39F-7BF38B8A621A}"/>
    <cellStyle name="Millares 656 2 3 2 5 4" xfId="25080" xr:uid="{E5B46532-629B-4D3E-951C-3ABF591875D1}"/>
    <cellStyle name="Millares 656 2 3 2 5 5" xfId="46583" xr:uid="{18C19A5E-7BAF-4FEA-86D5-86B124BFC5CD}"/>
    <cellStyle name="Millares 656 2 3 2 5 6" xfId="53187" xr:uid="{A796A382-C311-4A78-81BD-D30449C79DFB}"/>
    <cellStyle name="Millares 656 2 3 2 6" xfId="5039" xr:uid="{83109AC0-9582-4059-833A-912992B8ADE6}"/>
    <cellStyle name="Millares 656 2 3 2 6 2" xfId="13305" xr:uid="{DDC0A35C-FA35-4AA5-8C3F-95F082F45887}"/>
    <cellStyle name="Millares 656 2 3 2 6 2 2" xfId="34808" xr:uid="{056FA734-3977-4264-BF49-7AE17679298C}"/>
    <cellStyle name="Millares 656 2 3 2 6 3" xfId="19940" xr:uid="{34894BAE-0CC8-4D77-B12E-70C0B9268917}"/>
    <cellStyle name="Millares 656 2 3 2 6 3 2" xfId="41443" xr:uid="{A3F20996-F74B-4F42-909A-7C6F7A30122F}"/>
    <cellStyle name="Millares 656 2 3 2 6 4" xfId="26545" xr:uid="{F66CFE06-52E0-4BBB-B7BA-AD2AF32A68A3}"/>
    <cellStyle name="Millares 656 2 3 2 6 5" xfId="48048" xr:uid="{0B96A957-F6F3-4FE1-B4E1-051ABBB22A69}"/>
    <cellStyle name="Millares 656 2 3 2 6 6" xfId="54652" xr:uid="{10471172-715F-4558-A30B-671800CF5ABF}"/>
    <cellStyle name="Millares 656 2 3 2 7" xfId="5713" xr:uid="{91302CA7-0CBB-4D62-AFDF-4302A5F9CDEB}"/>
    <cellStyle name="Millares 656 2 3 2 7 2" xfId="13979" xr:uid="{97A48697-F99C-4FD2-A935-501BCC428049}"/>
    <cellStyle name="Millares 656 2 3 2 7 2 2" xfId="35482" xr:uid="{829776B1-11B3-4BC7-B723-B5860617C8A3}"/>
    <cellStyle name="Millares 656 2 3 2 7 3" xfId="20614" xr:uid="{160E9BB6-957C-49DA-B4D9-5E17D80C873F}"/>
    <cellStyle name="Millares 656 2 3 2 7 3 2" xfId="42117" xr:uid="{D1053504-9699-428A-8D7D-437E60F07D76}"/>
    <cellStyle name="Millares 656 2 3 2 7 4" xfId="27219" xr:uid="{415451F4-6D22-47FE-A59A-71FEE1AAEE55}"/>
    <cellStyle name="Millares 656 2 3 2 7 5" xfId="48722" xr:uid="{B99AD5FE-6D9F-4562-A7DD-1151CD370FC9}"/>
    <cellStyle name="Millares 656 2 3 2 7 6" xfId="55326" xr:uid="{49382776-6232-456E-90C6-2807BDE5A768}"/>
    <cellStyle name="Millares 656 2 3 2 8" xfId="7354" xr:uid="{740E1B54-DD6C-4BB7-96F6-68496941CE06}"/>
    <cellStyle name="Millares 656 2 3 2 8 2" xfId="28857" xr:uid="{082E9D1E-94CB-4AA6-9EAE-6E7C67590488}"/>
    <cellStyle name="Millares 656 2 3 2 9" xfId="9011" xr:uid="{768F8116-E0ED-4B72-88CA-59DCE999017F}"/>
    <cellStyle name="Millares 656 2 3 2 9 2" xfId="30514" xr:uid="{B9101AB6-607A-48B5-81FA-E6B4292B1010}"/>
    <cellStyle name="Millares 656 2 3 3" xfId="1015" xr:uid="{D8E69DF8-68A0-4FB2-8962-494738A9BCE8}"/>
    <cellStyle name="Millares 656 2 3 3 2" xfId="3844" xr:uid="{E17A92C2-7D02-44F0-BBCF-A9675CC72662}"/>
    <cellStyle name="Millares 656 2 3 3 2 2" xfId="12110" xr:uid="{59DCAD04-8AF5-41E5-973C-2F7D88CF9EFC}"/>
    <cellStyle name="Millares 656 2 3 3 2 2 2" xfId="33613" xr:uid="{58CE3C62-7D08-45E1-AF7F-07186B480CA6}"/>
    <cellStyle name="Millares 656 2 3 3 2 3" xfId="18745" xr:uid="{6DCEA8C9-DBB0-401D-82C1-3CD815A047C9}"/>
    <cellStyle name="Millares 656 2 3 3 2 3 2" xfId="40248" xr:uid="{C8F23805-4F3A-4ADE-BB7E-8B0C71C30D0C}"/>
    <cellStyle name="Millares 656 2 3 3 2 4" xfId="25350" xr:uid="{D396727D-7337-4F53-8FA6-9C8C88ABFCBA}"/>
    <cellStyle name="Millares 656 2 3 3 2 5" xfId="46853" xr:uid="{666C90BF-1352-4BB4-A492-F10C7B4AD286}"/>
    <cellStyle name="Millares 656 2 3 3 2 6" xfId="53457" xr:uid="{6E9CBDE4-9448-4B55-BB1C-F3ADF7CBE970}"/>
    <cellStyle name="Millares 656 2 3 3 3" xfId="5983" xr:uid="{CEEF1B8B-D1EE-4339-B82B-C911AD8C032F}"/>
    <cellStyle name="Millares 656 2 3 3 3 2" xfId="14249" xr:uid="{2CD84AEC-A962-4A6D-8EB1-8EFA0734C293}"/>
    <cellStyle name="Millares 656 2 3 3 3 2 2" xfId="35752" xr:uid="{A543AACF-BA39-4A31-80EA-9830746C36A8}"/>
    <cellStyle name="Millares 656 2 3 3 3 3" xfId="20884" xr:uid="{588055B0-3505-4A44-B964-5F26BDAA08A4}"/>
    <cellStyle name="Millares 656 2 3 3 3 3 2" xfId="42387" xr:uid="{497ADE59-22EE-45FD-ADA8-E6DBB051B002}"/>
    <cellStyle name="Millares 656 2 3 3 3 4" xfId="27489" xr:uid="{66AE5E33-ED59-4EF4-84DA-E1C9D4499F31}"/>
    <cellStyle name="Millares 656 2 3 3 3 5" xfId="48992" xr:uid="{F3AD4AD0-0D83-4AEA-BB38-71A05E3A196C}"/>
    <cellStyle name="Millares 656 2 3 3 3 6" xfId="55596" xr:uid="{CEFE77C2-8AE8-4692-950A-CBE0538268C5}"/>
    <cellStyle name="Millares 656 2 3 3 4" xfId="7624" xr:uid="{A2199B16-2F31-4C49-A1D6-EE52FF76649D}"/>
    <cellStyle name="Millares 656 2 3 3 4 2" xfId="29127" xr:uid="{FD2C8EFB-C497-403D-B0CD-EDCB483AB654}"/>
    <cellStyle name="Millares 656 2 3 3 5" xfId="9281" xr:uid="{BCD71242-6D79-4EF3-ACF0-3D39A78F129A}"/>
    <cellStyle name="Millares 656 2 3 3 5 2" xfId="30784" xr:uid="{7DF1A09B-FF09-4D58-9A03-90989E0141A4}"/>
    <cellStyle name="Millares 656 2 3 3 6" xfId="15916" xr:uid="{6CF6E5A2-C251-44E2-99F9-FD72700F5A14}"/>
    <cellStyle name="Millares 656 2 3 3 6 2" xfId="37419" xr:uid="{C868C21B-20A3-423C-9A27-9FC319E7CE87}"/>
    <cellStyle name="Millares 656 2 3 3 7" xfId="22521" xr:uid="{18D904E8-32FD-4A15-9359-BD886F688CC9}"/>
    <cellStyle name="Millares 656 2 3 3 8" xfId="44024" xr:uid="{D000194D-6515-4EAC-A22A-57FE2BCAB352}"/>
    <cellStyle name="Millares 656 2 3 3 9" xfId="50628" xr:uid="{08AF2C70-F631-4758-B51D-812AB353E0E3}"/>
    <cellStyle name="Millares 656 2 3 4" xfId="1411" xr:uid="{A9CA1875-AB5F-4204-9B18-5049CDF9E044}"/>
    <cellStyle name="Millares 656 2 3 4 2" xfId="4240" xr:uid="{E88D815E-693F-4106-B329-E52E936C63A9}"/>
    <cellStyle name="Millares 656 2 3 4 2 2" xfId="12506" xr:uid="{B6060DE9-0B7C-4801-8AD8-3632FBF4D5F9}"/>
    <cellStyle name="Millares 656 2 3 4 2 2 2" xfId="34009" xr:uid="{B5E34AA7-3C2A-4955-8C14-18D81A8B2F6F}"/>
    <cellStyle name="Millares 656 2 3 4 2 3" xfId="19141" xr:uid="{515917FC-6574-4C85-A846-BC6573E29E94}"/>
    <cellStyle name="Millares 656 2 3 4 2 3 2" xfId="40644" xr:uid="{199B1A22-5A72-4174-86E2-DAB144117AF7}"/>
    <cellStyle name="Millares 656 2 3 4 2 4" xfId="25746" xr:uid="{7A3A84C5-E3CA-4E4A-9177-2CC10C59C91E}"/>
    <cellStyle name="Millares 656 2 3 4 2 5" xfId="47249" xr:uid="{63CC79CE-C4CE-4D47-8EC2-F4DF0C098935}"/>
    <cellStyle name="Millares 656 2 3 4 2 6" xfId="53853" xr:uid="{214A8614-C65B-4630-9445-2D7A2B889FE4}"/>
    <cellStyle name="Millares 656 2 3 4 3" xfId="6379" xr:uid="{894ADF4A-F072-447C-B663-F6168BD7F61D}"/>
    <cellStyle name="Millares 656 2 3 4 3 2" xfId="14645" xr:uid="{B122D6D7-61A0-4DEB-9D22-F20F8CBDE4E8}"/>
    <cellStyle name="Millares 656 2 3 4 3 2 2" xfId="36148" xr:uid="{CFD72372-A6AD-4CC2-A217-F92B5FF4FC05}"/>
    <cellStyle name="Millares 656 2 3 4 3 3" xfId="21280" xr:uid="{28494D9A-4544-4CCE-8119-2F1B2224AD3A}"/>
    <cellStyle name="Millares 656 2 3 4 3 3 2" xfId="42783" xr:uid="{1CE39518-AE76-4A28-BA79-B7566BEFA22E}"/>
    <cellStyle name="Millares 656 2 3 4 3 4" xfId="27885" xr:uid="{BEBD91DF-4E5E-4672-8DA5-AFFA2CF34FBA}"/>
    <cellStyle name="Millares 656 2 3 4 3 5" xfId="49388" xr:uid="{ECEA91AF-9451-4EAA-AC3A-1A9926714398}"/>
    <cellStyle name="Millares 656 2 3 4 3 6" xfId="55992" xr:uid="{03B2ED82-53C3-4007-B5F4-12824FF36A59}"/>
    <cellStyle name="Millares 656 2 3 4 4" xfId="8020" xr:uid="{1BB29106-5F4A-4711-9B07-E489D15911A4}"/>
    <cellStyle name="Millares 656 2 3 4 4 2" xfId="29523" xr:uid="{14AABA65-D12F-45F8-8CBD-4B70ACE6D10A}"/>
    <cellStyle name="Millares 656 2 3 4 5" xfId="9677" xr:uid="{FFCC138C-B43B-41B8-BB9B-6A036C96B7E8}"/>
    <cellStyle name="Millares 656 2 3 4 5 2" xfId="31180" xr:uid="{9A79A1BB-B0D7-46CA-9EEF-C8DA176F14A9}"/>
    <cellStyle name="Millares 656 2 3 4 6" xfId="16312" xr:uid="{C6E4E1B4-31F3-41CB-A200-CACE74BC730C}"/>
    <cellStyle name="Millares 656 2 3 4 6 2" xfId="37815" xr:uid="{71B26F16-DE87-45BA-A140-BF2AB68665DA}"/>
    <cellStyle name="Millares 656 2 3 4 7" xfId="22917" xr:uid="{BDB84E17-EAF5-42F9-BC17-7F7ED7752B42}"/>
    <cellStyle name="Millares 656 2 3 4 8" xfId="44420" xr:uid="{1D2BAA0E-6FB2-40CA-B278-50DBA87B07BE}"/>
    <cellStyle name="Millares 656 2 3 4 9" xfId="51024" xr:uid="{B260056C-4070-4FA7-88FF-8DCE94A74CF8}"/>
    <cellStyle name="Millares 656 2 3 5" xfId="2098" xr:uid="{40BD71E5-7466-4C75-87EB-33D88491E22E}"/>
    <cellStyle name="Millares 656 2 3 5 2" xfId="10364" xr:uid="{286FEE7C-4295-4D1A-85FB-1CFCE9BBCB1F}"/>
    <cellStyle name="Millares 656 2 3 5 2 2" xfId="31867" xr:uid="{9D579AA8-4FF2-47A9-BA9B-FA687459783C}"/>
    <cellStyle name="Millares 656 2 3 5 3" xfId="16999" xr:uid="{F180D63A-2E3C-4087-BD00-62C32DCDB247}"/>
    <cellStyle name="Millares 656 2 3 5 3 2" xfId="38502" xr:uid="{8752E851-B3F8-4885-9A82-0007AA3189B7}"/>
    <cellStyle name="Millares 656 2 3 5 4" xfId="23604" xr:uid="{DEF0ECE7-7ADB-449C-B293-6786DFF78D22}"/>
    <cellStyle name="Millares 656 2 3 5 5" xfId="45107" xr:uid="{0DD1B815-1B75-4EF5-BD93-2204577E979A}"/>
    <cellStyle name="Millares 656 2 3 5 6" xfId="51711" xr:uid="{AC2EF21C-FBD7-4757-A5A4-643DD219CCFE}"/>
    <cellStyle name="Millares 656 2 3 6" xfId="2646" xr:uid="{323CB105-40D1-4676-9810-E4C61E9C5619}"/>
    <cellStyle name="Millares 656 2 3 6 2" xfId="10912" xr:uid="{EC860760-0020-49B6-A1A0-802382281D86}"/>
    <cellStyle name="Millares 656 2 3 6 2 2" xfId="32415" xr:uid="{30C9233C-F541-4189-9188-6760E404B304}"/>
    <cellStyle name="Millares 656 2 3 6 3" xfId="17547" xr:uid="{C0D8AB1C-8EBA-4C69-B0AD-A10E9541330F}"/>
    <cellStyle name="Millares 656 2 3 6 3 2" xfId="39050" xr:uid="{5BF49696-1BD8-4CA9-9900-E2228F3F12BD}"/>
    <cellStyle name="Millares 656 2 3 6 4" xfId="24152" xr:uid="{E8BB2CF6-753E-4A27-932A-6CCEE453B8FA}"/>
    <cellStyle name="Millares 656 2 3 6 5" xfId="45655" xr:uid="{68247818-36F5-4E33-8C01-202C26E1D737}"/>
    <cellStyle name="Millares 656 2 3 6 6" xfId="52259" xr:uid="{25432BED-8803-4395-87BB-CD11EC6856AA}"/>
    <cellStyle name="Millares 656 2 3 7" xfId="3294" xr:uid="{02305910-DC06-414C-BABF-19FD48B0F06E}"/>
    <cellStyle name="Millares 656 2 3 7 2" xfId="11560" xr:uid="{D0A4EA2F-0116-4A3B-B3C9-FCBE704FF8A7}"/>
    <cellStyle name="Millares 656 2 3 7 2 2" xfId="33063" xr:uid="{C2B4209E-7197-442E-A22F-648231AEFFC3}"/>
    <cellStyle name="Millares 656 2 3 7 3" xfId="18195" xr:uid="{7C0022A5-A9E3-4C0D-A1EF-496BE4BA6A10}"/>
    <cellStyle name="Millares 656 2 3 7 3 2" xfId="39698" xr:uid="{3CF2BB89-49E2-4537-9387-B3AB583BA03F}"/>
    <cellStyle name="Millares 656 2 3 7 4" xfId="24800" xr:uid="{759B472E-92CF-4C46-9FAA-B494D3BE4309}"/>
    <cellStyle name="Millares 656 2 3 7 5" xfId="46303" xr:uid="{D6FCC9E4-AFA8-4D6A-840D-A0400C5583AD}"/>
    <cellStyle name="Millares 656 2 3 7 6" xfId="52907" xr:uid="{869901A0-E6C4-4303-B94E-6DF519D5F55B}"/>
    <cellStyle name="Millares 656 2 3 8" xfId="4790" xr:uid="{F2ABD556-04F6-42D3-A86B-F27D210FB4D9}"/>
    <cellStyle name="Millares 656 2 3 8 2" xfId="13056" xr:uid="{A8766E58-B7A8-4472-AE13-E18CD1D4E68E}"/>
    <cellStyle name="Millares 656 2 3 8 2 2" xfId="34559" xr:uid="{84190A9D-F8C3-4878-9B8A-081B56E0BF32}"/>
    <cellStyle name="Millares 656 2 3 8 3" xfId="19691" xr:uid="{F026E0D5-04F8-41F6-95FC-7ABCD5F95120}"/>
    <cellStyle name="Millares 656 2 3 8 3 2" xfId="41194" xr:uid="{D2CA1A63-AC76-49D2-AE4B-58268602E5BC}"/>
    <cellStyle name="Millares 656 2 3 8 4" xfId="26296" xr:uid="{744155DC-1E03-47FB-AA28-631E6FE50AC2}"/>
    <cellStyle name="Millares 656 2 3 8 5" xfId="47799" xr:uid="{AF330D80-B764-4224-8F51-C09AF6F4E88F}"/>
    <cellStyle name="Millares 656 2 3 8 6" xfId="54403" xr:uid="{40A62EAA-0D36-41A4-97B5-0E388109DA8E}"/>
    <cellStyle name="Millares 656 2 3 9" xfId="5433" xr:uid="{F4DB0B8E-561D-4546-8D6F-572DB8CF1265}"/>
    <cellStyle name="Millares 656 2 3 9 2" xfId="13699" xr:uid="{9777A2E8-35A8-4311-9DAC-D097068D35BE}"/>
    <cellStyle name="Millares 656 2 3 9 2 2" xfId="35202" xr:uid="{BD0DAA5D-3C11-4410-AB88-3273405747A6}"/>
    <cellStyle name="Millares 656 2 3 9 3" xfId="20334" xr:uid="{D7916D0A-5A31-48EB-A26C-4F6A1A0E2418}"/>
    <cellStyle name="Millares 656 2 3 9 3 2" xfId="41837" xr:uid="{E6747BF7-2365-4063-B405-9612AF460924}"/>
    <cellStyle name="Millares 656 2 3 9 4" xfId="26939" xr:uid="{A4717353-0FE3-48AE-9B14-AFED06600DD6}"/>
    <cellStyle name="Millares 656 2 3 9 5" xfId="48442" xr:uid="{6E8D6D19-AE6B-4449-BE35-0D05163EB619}"/>
    <cellStyle name="Millares 656 2 3 9 6" xfId="55046" xr:uid="{29EA5AB2-619C-437A-943F-617BC8C19675}"/>
    <cellStyle name="Millares 656 2 4" xfId="336" xr:uid="{2654B6F5-4240-48EE-8976-D253A749BAB9}"/>
    <cellStyle name="Millares 656 2 4 10" xfId="15239" xr:uid="{503F61EB-8579-4DB1-B53B-6757CA0A6E9A}"/>
    <cellStyle name="Millares 656 2 4 10 2" xfId="36742" xr:uid="{D3C29AF7-98C6-4C4B-8136-F77EF7891532}"/>
    <cellStyle name="Millares 656 2 4 11" xfId="21844" xr:uid="{C3DB0056-E373-4433-9AF4-C81C3DEE91CC}"/>
    <cellStyle name="Millares 656 2 4 12" xfId="43347" xr:uid="{81AB6F03-442D-4F99-BF73-76EC97CBA3FF}"/>
    <cellStyle name="Millares 656 2 4 13" xfId="49951" xr:uid="{9BF89974-8B47-49B4-A569-36B00E2FE888}"/>
    <cellStyle name="Millares 656 2 4 2" xfId="1284" xr:uid="{0107AAF5-B19A-42BD-B074-E2D8523D876C}"/>
    <cellStyle name="Millares 656 2 4 2 2" xfId="4113" xr:uid="{0D0A3FA0-7B63-45B6-821E-7484AAF770A6}"/>
    <cellStyle name="Millares 656 2 4 2 2 2" xfId="12379" xr:uid="{CB497362-5E97-476A-90BE-4A0E4F6224B6}"/>
    <cellStyle name="Millares 656 2 4 2 2 2 2" xfId="33882" xr:uid="{9A79011F-F91E-4166-A3BA-3A8B8680AA17}"/>
    <cellStyle name="Millares 656 2 4 2 2 3" xfId="19014" xr:uid="{3945287E-48AF-47FA-B8F1-055DF51897F2}"/>
    <cellStyle name="Millares 656 2 4 2 2 3 2" xfId="40517" xr:uid="{F48BBA67-BA5B-4578-B4E0-F74D2FD44934}"/>
    <cellStyle name="Millares 656 2 4 2 2 4" xfId="25619" xr:uid="{55BF0680-27B5-40B2-BE9D-3C0B6A5DF376}"/>
    <cellStyle name="Millares 656 2 4 2 2 5" xfId="47122" xr:uid="{DB02C796-900E-4C05-BA93-49739F00ABBC}"/>
    <cellStyle name="Millares 656 2 4 2 2 6" xfId="53726" xr:uid="{DA19E0F7-9419-403C-BDE7-27A758D4F59D}"/>
    <cellStyle name="Millares 656 2 4 2 3" xfId="6252" xr:uid="{24CEE2F8-C420-485B-87BF-43E420671624}"/>
    <cellStyle name="Millares 656 2 4 2 3 2" xfId="14518" xr:uid="{E5900A79-D729-4E23-8231-3714B4B5E07C}"/>
    <cellStyle name="Millares 656 2 4 2 3 2 2" xfId="36021" xr:uid="{1674D653-58AF-4841-8E9D-4B8FA5F85051}"/>
    <cellStyle name="Millares 656 2 4 2 3 3" xfId="21153" xr:uid="{E01E365C-E6E3-430B-82E1-B6AB154CD33C}"/>
    <cellStyle name="Millares 656 2 4 2 3 3 2" xfId="42656" xr:uid="{45DEA969-12CF-4739-8A52-58008C06B721}"/>
    <cellStyle name="Millares 656 2 4 2 3 4" xfId="27758" xr:uid="{B0EF9F0E-29C7-44AF-B52F-4E26D525CEE1}"/>
    <cellStyle name="Millares 656 2 4 2 3 5" xfId="49261" xr:uid="{74AF795B-294E-4092-8E8A-C0BF7AF57A5C}"/>
    <cellStyle name="Millares 656 2 4 2 3 6" xfId="55865" xr:uid="{C126D1B7-FA76-47F0-B3B0-82CB2193F528}"/>
    <cellStyle name="Millares 656 2 4 2 4" xfId="7893" xr:uid="{DE2DB19F-595B-4A04-BD52-D0EC33834FB1}"/>
    <cellStyle name="Millares 656 2 4 2 4 2" xfId="29396" xr:uid="{20474185-06A0-4762-B967-B61883421D03}"/>
    <cellStyle name="Millares 656 2 4 2 5" xfId="9550" xr:uid="{848909D7-DD66-492D-80AC-694A06D664BF}"/>
    <cellStyle name="Millares 656 2 4 2 5 2" xfId="31053" xr:uid="{D6C93945-3A28-4936-9BED-36D18C384AAB}"/>
    <cellStyle name="Millares 656 2 4 2 6" xfId="16185" xr:uid="{01FBD8F6-8338-4CA0-AB5E-85ECC07AF623}"/>
    <cellStyle name="Millares 656 2 4 2 6 2" xfId="37688" xr:uid="{397BE84F-5840-4057-BA63-EF44171AA1A3}"/>
    <cellStyle name="Millares 656 2 4 2 7" xfId="22790" xr:uid="{9CF21EBD-86A4-4B5A-9920-719D9ED6B247}"/>
    <cellStyle name="Millares 656 2 4 2 8" xfId="44293" xr:uid="{7DADB7D4-921E-411F-ADB0-8969604D5638}"/>
    <cellStyle name="Millares 656 2 4 2 9" xfId="50897" xr:uid="{40BE3A17-C6E2-40D5-B114-947578FAC175}"/>
    <cellStyle name="Millares 656 2 4 3" xfId="1971" xr:uid="{3608CD72-A672-443B-883C-0BD24FC02721}"/>
    <cellStyle name="Millares 656 2 4 3 2" xfId="10237" xr:uid="{9966F81D-13DD-45B0-808A-029ED1705488}"/>
    <cellStyle name="Millares 656 2 4 3 2 2" xfId="31740" xr:uid="{32D7DDA0-4241-4423-8BEF-214A2327DC37}"/>
    <cellStyle name="Millares 656 2 4 3 3" xfId="16872" xr:uid="{B552E405-1974-4AB5-AF5F-3436B8CAE2A9}"/>
    <cellStyle name="Millares 656 2 4 3 3 2" xfId="38375" xr:uid="{90E21976-E53C-4F3B-87DD-CF3BDF61FD72}"/>
    <cellStyle name="Millares 656 2 4 3 4" xfId="23477" xr:uid="{754336D2-EDC9-46B3-8CD1-1B537FD81DE7}"/>
    <cellStyle name="Millares 656 2 4 3 5" xfId="44980" xr:uid="{7E291E22-71F3-4193-8802-DF872B50578D}"/>
    <cellStyle name="Millares 656 2 4 3 6" xfId="51584" xr:uid="{09557853-9A3A-4F53-8D6D-7D0141CA8237}"/>
    <cellStyle name="Millares 656 2 4 4" xfId="2770" xr:uid="{E0CB4021-B179-4310-B3BB-A5D723F15523}"/>
    <cellStyle name="Millares 656 2 4 4 2" xfId="11036" xr:uid="{D2C14235-B1E2-46AF-A772-45815154E04D}"/>
    <cellStyle name="Millares 656 2 4 4 2 2" xfId="32539" xr:uid="{DE34A17A-F202-4720-83DB-CC8F5E56E782}"/>
    <cellStyle name="Millares 656 2 4 4 3" xfId="17671" xr:uid="{92A323F6-8EE0-4C3D-BE48-E8941A9B1F52}"/>
    <cellStyle name="Millares 656 2 4 4 3 2" xfId="39174" xr:uid="{C2F08A28-5E6F-407D-A712-B4920485E75C}"/>
    <cellStyle name="Millares 656 2 4 4 4" xfId="24276" xr:uid="{DD1787EE-8383-455E-BD4B-789C393EBFD5}"/>
    <cellStyle name="Millares 656 2 4 4 5" xfId="45779" xr:uid="{E4FDB472-41C2-4E72-B03F-669A8A462A78}"/>
    <cellStyle name="Millares 656 2 4 4 6" xfId="52383" xr:uid="{DB4CDC6C-C24B-442E-B71A-543D026C23EF}"/>
    <cellStyle name="Millares 656 2 4 5" xfId="3167" xr:uid="{8C9DEB0D-F2F0-4E9F-B752-FD2646783B21}"/>
    <cellStyle name="Millares 656 2 4 5 2" xfId="11433" xr:uid="{E62DF974-187C-4DDC-BE31-864E3BE16F5B}"/>
    <cellStyle name="Millares 656 2 4 5 2 2" xfId="32936" xr:uid="{A9FBED9F-89D5-4FD4-AC22-45C996658F59}"/>
    <cellStyle name="Millares 656 2 4 5 3" xfId="18068" xr:uid="{33D3795B-BB5F-4B53-84BA-7288550F3A27}"/>
    <cellStyle name="Millares 656 2 4 5 3 2" xfId="39571" xr:uid="{69F607BD-5C17-4333-942E-23BF97DAF7EF}"/>
    <cellStyle name="Millares 656 2 4 5 4" xfId="24673" xr:uid="{D5805458-9ED3-4BB5-ACC8-D44161F9C071}"/>
    <cellStyle name="Millares 656 2 4 5 5" xfId="46176" xr:uid="{A95BE23F-32DA-4836-8B1C-DF1E066DC47E}"/>
    <cellStyle name="Millares 656 2 4 5 6" xfId="52780" xr:uid="{8365C4B6-073D-460E-B5DB-15B6635095FE}"/>
    <cellStyle name="Millares 656 2 4 6" xfId="4914" xr:uid="{0E442DEB-343A-42F6-A430-144E3B117D7F}"/>
    <cellStyle name="Millares 656 2 4 6 2" xfId="13180" xr:uid="{5AC43305-6807-480D-9CEA-0BE766ED8423}"/>
    <cellStyle name="Millares 656 2 4 6 2 2" xfId="34683" xr:uid="{B549B69E-3184-49EE-857D-1CC6551F6426}"/>
    <cellStyle name="Millares 656 2 4 6 3" xfId="19815" xr:uid="{A0CF591D-C35D-412F-B220-B1228E16D9B0}"/>
    <cellStyle name="Millares 656 2 4 6 3 2" xfId="41318" xr:uid="{BA75F102-0DB5-4A01-B297-607A2190D309}"/>
    <cellStyle name="Millares 656 2 4 6 4" xfId="26420" xr:uid="{85E823EA-791D-4332-895C-12D6DF69781E}"/>
    <cellStyle name="Millares 656 2 4 6 5" xfId="47923" xr:uid="{01E44B28-90BB-4FE6-8CAC-CFF50F3C3350}"/>
    <cellStyle name="Millares 656 2 4 6 6" xfId="54527" xr:uid="{A8FE9625-E5F5-4CB6-A962-4AE310A23741}"/>
    <cellStyle name="Millares 656 2 4 7" xfId="5306" xr:uid="{73D3DDFC-BE97-4F2E-B973-2B2E521237D1}"/>
    <cellStyle name="Millares 656 2 4 7 2" xfId="13572" xr:uid="{4826D65C-9E09-456D-BD28-1FB73206ECD0}"/>
    <cellStyle name="Millares 656 2 4 7 2 2" xfId="35075" xr:uid="{33551349-5974-4117-9D57-222EBC92C8C6}"/>
    <cellStyle name="Millares 656 2 4 7 3" xfId="20207" xr:uid="{4C9BAC13-4CEC-4803-94C7-EAF7AA5882C6}"/>
    <cellStyle name="Millares 656 2 4 7 3 2" xfId="41710" xr:uid="{67E0F42A-117F-4B95-BE2D-11140BD15FEA}"/>
    <cellStyle name="Millares 656 2 4 7 4" xfId="26812" xr:uid="{B90EE9EC-654B-4216-98FF-8D48A4ED7570}"/>
    <cellStyle name="Millares 656 2 4 7 5" xfId="48315" xr:uid="{3B7341B1-D7F9-4AFD-9BE6-A7474B58D4D3}"/>
    <cellStyle name="Millares 656 2 4 7 6" xfId="54919" xr:uid="{29F5129D-78AB-4AE3-A9A6-32442A308B1E}"/>
    <cellStyle name="Millares 656 2 4 8" xfId="6947" xr:uid="{55A12725-6C9D-4208-8A87-3D3EFA3D17AD}"/>
    <cellStyle name="Millares 656 2 4 8 2" xfId="28450" xr:uid="{C5FA4FEF-FB4E-47C2-8EEB-FE8CC1081BFC}"/>
    <cellStyle name="Millares 656 2 4 9" xfId="8603" xr:uid="{3CC5BFE5-9F03-4CB0-A64D-D16AF549631D}"/>
    <cellStyle name="Millares 656 2 4 9 2" xfId="30106" xr:uid="{C070F40D-7C2C-45A0-8BB1-FC73CFD7FCC4}"/>
    <cellStyle name="Millares 656 2 5" xfId="620" xr:uid="{4A370FC1-2876-424D-B378-59EDB01A4388}"/>
    <cellStyle name="Millares 656 2 5 10" xfId="43629" xr:uid="{CB9227EA-31B3-4CA0-B047-46479E6D8469}"/>
    <cellStyle name="Millares 656 2 5 11" xfId="50233" xr:uid="{E143DD85-63F3-410D-8238-62858DEF9021}"/>
    <cellStyle name="Millares 656 2 5 2" xfId="1566" xr:uid="{DED15086-C4D0-44D7-B833-AA1F05519483}"/>
    <cellStyle name="Millares 656 2 5 2 2" xfId="4395" xr:uid="{E7F23060-BAFB-4B36-AB2A-BC66F94FCC83}"/>
    <cellStyle name="Millares 656 2 5 2 2 2" xfId="12661" xr:uid="{F881F678-50F8-432F-B115-20B7CF08B7C3}"/>
    <cellStyle name="Millares 656 2 5 2 2 2 2" xfId="34164" xr:uid="{88F2A04E-6A32-4D76-ACF1-D04416DD35D9}"/>
    <cellStyle name="Millares 656 2 5 2 2 3" xfId="19296" xr:uid="{AE9DF5BE-D6FA-4794-936A-2952C74C66D2}"/>
    <cellStyle name="Millares 656 2 5 2 2 3 2" xfId="40799" xr:uid="{3101C233-95E5-4E96-9797-F3A352F450FF}"/>
    <cellStyle name="Millares 656 2 5 2 2 4" xfId="25901" xr:uid="{ADA5267B-001C-4529-B8D0-AFE3D3011168}"/>
    <cellStyle name="Millares 656 2 5 2 2 5" xfId="47404" xr:uid="{3581A216-A02F-43F7-9DDC-AA5E23AA8D5D}"/>
    <cellStyle name="Millares 656 2 5 2 2 6" xfId="54008" xr:uid="{7E8DAF62-354C-45AB-8200-2194EACBB0BF}"/>
    <cellStyle name="Millares 656 2 5 2 3" xfId="6534" xr:uid="{8D8875D2-08AD-48E0-B971-AC55C10CDB32}"/>
    <cellStyle name="Millares 656 2 5 2 3 2" xfId="14800" xr:uid="{2501379C-37CE-45EB-BE82-0AF50D7BF766}"/>
    <cellStyle name="Millares 656 2 5 2 3 2 2" xfId="36303" xr:uid="{99D3EB9B-E746-4E24-8180-45FFFF700F53}"/>
    <cellStyle name="Millares 656 2 5 2 3 3" xfId="21435" xr:uid="{B845B62D-1415-4550-ABB5-A3B0D98E759A}"/>
    <cellStyle name="Millares 656 2 5 2 3 3 2" xfId="42938" xr:uid="{55F38B59-FF6A-4122-90C8-C5CAB6E8F695}"/>
    <cellStyle name="Millares 656 2 5 2 3 4" xfId="28040" xr:uid="{C427F1C2-D8F3-4893-9FD8-7F961F13F27E}"/>
    <cellStyle name="Millares 656 2 5 2 3 5" xfId="49543" xr:uid="{794C3192-07EE-4CA9-96DC-B7AEE27639E5}"/>
    <cellStyle name="Millares 656 2 5 2 3 6" xfId="56147" xr:uid="{B3F69471-C7F4-44F7-A204-BA5F41DBB332}"/>
    <cellStyle name="Millares 656 2 5 2 4" xfId="8175" xr:uid="{A5463D8A-1F7A-49DB-99E0-560684C35061}"/>
    <cellStyle name="Millares 656 2 5 2 4 2" xfId="29678" xr:uid="{DF323A06-4E7C-4711-8690-FFA1137A3CF3}"/>
    <cellStyle name="Millares 656 2 5 2 5" xfId="9832" xr:uid="{B911B4DD-BE95-4FA9-BEDA-01E5988E8164}"/>
    <cellStyle name="Millares 656 2 5 2 5 2" xfId="31335" xr:uid="{90C8E681-C087-4360-962C-E4C85895B618}"/>
    <cellStyle name="Millares 656 2 5 2 6" xfId="16467" xr:uid="{A20A2903-85C8-424C-82EB-C9FBB229F352}"/>
    <cellStyle name="Millares 656 2 5 2 6 2" xfId="37970" xr:uid="{E3D3B94E-5500-4F2E-9792-7FD4082C110B}"/>
    <cellStyle name="Millares 656 2 5 2 7" xfId="23072" xr:uid="{4D1ACB2D-0CC1-4DFB-BFC5-E9BC3C613C6D}"/>
    <cellStyle name="Millares 656 2 5 2 8" xfId="44575" xr:uid="{979B0AFE-DC17-418C-8DE2-9F815698FDF2}"/>
    <cellStyle name="Millares 656 2 5 2 9" xfId="51179" xr:uid="{9786B5C9-C00C-4FCC-BF7F-5295060855AC}"/>
    <cellStyle name="Millares 656 2 5 3" xfId="2253" xr:uid="{0D155FA8-80E1-4888-8747-67BA261E3715}"/>
    <cellStyle name="Millares 656 2 5 3 2" xfId="10519" xr:uid="{15DD5A6C-60B7-4F52-A0E4-5CF3BAA835E6}"/>
    <cellStyle name="Millares 656 2 5 3 2 2" xfId="32022" xr:uid="{7270EAAD-847E-4CEE-A27B-CAD34534FD43}"/>
    <cellStyle name="Millares 656 2 5 3 3" xfId="17154" xr:uid="{430AC7A2-6106-4A4F-8B56-870C40CA64CA}"/>
    <cellStyle name="Millares 656 2 5 3 3 2" xfId="38657" xr:uid="{5D1FD985-39C4-47AF-A0B1-368E4AC5BCF8}"/>
    <cellStyle name="Millares 656 2 5 3 4" xfId="23759" xr:uid="{4E9DAF29-71A3-4D5C-9EBD-7F89E9BCD146}"/>
    <cellStyle name="Millares 656 2 5 3 5" xfId="45262" xr:uid="{66070B68-0640-4B10-8762-1AFE7F6017A7}"/>
    <cellStyle name="Millares 656 2 5 3 6" xfId="51866" xr:uid="{2E6E63CE-8E98-499E-84AE-D18A393A8BC7}"/>
    <cellStyle name="Millares 656 2 5 4" xfId="3449" xr:uid="{4F826D69-A500-4DB5-AA11-FBA1720AC39F}"/>
    <cellStyle name="Millares 656 2 5 4 2" xfId="11715" xr:uid="{1C464689-067B-4EE6-ADFC-FF0A856B7F22}"/>
    <cellStyle name="Millares 656 2 5 4 2 2" xfId="33218" xr:uid="{71590029-5A90-47A8-BB73-860137F5F3E0}"/>
    <cellStyle name="Millares 656 2 5 4 3" xfId="18350" xr:uid="{64B151C2-A178-4C92-8F2D-60EA87515176}"/>
    <cellStyle name="Millares 656 2 5 4 3 2" xfId="39853" xr:uid="{91B11CE6-BBEA-48B9-87FA-B547994FAC4F}"/>
    <cellStyle name="Millares 656 2 5 4 4" xfId="24955" xr:uid="{4D288657-9EF9-4F92-81DB-99616C3278C8}"/>
    <cellStyle name="Millares 656 2 5 4 5" xfId="46458" xr:uid="{C1D586B6-FE2D-493E-8D43-79EE1BC40E73}"/>
    <cellStyle name="Millares 656 2 5 4 6" xfId="53062" xr:uid="{4D67BFDC-39CB-4CB3-9CF6-C79C0E896B17}"/>
    <cellStyle name="Millares 656 2 5 5" xfId="5588" xr:uid="{4342DA69-CF03-478A-935E-5017CAF4FA63}"/>
    <cellStyle name="Millares 656 2 5 5 2" xfId="13854" xr:uid="{239E14CE-5A6A-49E2-8D5B-81B4D05004EA}"/>
    <cellStyle name="Millares 656 2 5 5 2 2" xfId="35357" xr:uid="{DEC8D3BE-F3F7-4EBC-AFA8-D78CFC6D074A}"/>
    <cellStyle name="Millares 656 2 5 5 3" xfId="20489" xr:uid="{29E5BCF6-621C-4A11-8AF4-0B50B3251008}"/>
    <cellStyle name="Millares 656 2 5 5 3 2" xfId="41992" xr:uid="{22865A6C-4326-422B-8986-0967A204F573}"/>
    <cellStyle name="Millares 656 2 5 5 4" xfId="27094" xr:uid="{08393ECB-6786-43ED-BCE7-2B617C8A77C2}"/>
    <cellStyle name="Millares 656 2 5 5 5" xfId="48597" xr:uid="{D25DE86E-3C8F-4ACE-8D3F-7FAD9E439691}"/>
    <cellStyle name="Millares 656 2 5 5 6" xfId="55201" xr:uid="{E46D09B9-2C7E-46CE-A908-F19E570F6AE5}"/>
    <cellStyle name="Millares 656 2 5 6" xfId="7229" xr:uid="{4A165B08-412A-452D-9329-33A565EB864C}"/>
    <cellStyle name="Millares 656 2 5 6 2" xfId="28732" xr:uid="{DDD32951-0FF3-455A-B5A0-F342E3B17DF8}"/>
    <cellStyle name="Millares 656 2 5 7" xfId="8886" xr:uid="{D7325491-8B99-48C6-AA16-4F2F64D06E6D}"/>
    <cellStyle name="Millares 656 2 5 7 2" xfId="30389" xr:uid="{C879F67C-7B2B-4C43-8E84-C496EED26D51}"/>
    <cellStyle name="Millares 656 2 5 8" xfId="15521" xr:uid="{F9B1EB9A-600A-4D97-8A7F-7E4FB2A624C0}"/>
    <cellStyle name="Millares 656 2 5 8 2" xfId="37024" xr:uid="{DBA4BB57-869A-4A7F-8444-D31F445E3F17}"/>
    <cellStyle name="Millares 656 2 5 9" xfId="22126" xr:uid="{20DD3438-AC7F-4632-82C2-BF5E20F9D9D9}"/>
    <cellStyle name="Millares 656 2 6" xfId="888" xr:uid="{0DF8EF5C-B690-472F-9A0C-D0093F8083F4}"/>
    <cellStyle name="Millares 656 2 6 2" xfId="3717" xr:uid="{EB59E770-C564-4CA3-8683-5F0F53D15B19}"/>
    <cellStyle name="Millares 656 2 6 2 2" xfId="11983" xr:uid="{31A23400-61A1-467D-BF46-B0D5C45EBE20}"/>
    <cellStyle name="Millares 656 2 6 2 2 2" xfId="33486" xr:uid="{2D9D376F-1080-4D8E-90D9-25AC05AF8EAD}"/>
    <cellStyle name="Millares 656 2 6 2 3" xfId="18618" xr:uid="{1E206AE5-16A2-4574-86AD-47CB7630C808}"/>
    <cellStyle name="Millares 656 2 6 2 3 2" xfId="40121" xr:uid="{0274B78F-A2B0-48E3-A330-0CD731B6D4A2}"/>
    <cellStyle name="Millares 656 2 6 2 4" xfId="25223" xr:uid="{1C2E4600-3A2E-4683-A15E-FB263E81EB67}"/>
    <cellStyle name="Millares 656 2 6 2 5" xfId="46726" xr:uid="{BA0DC18B-ABF1-4CB0-8042-9F8C64F5A0F0}"/>
    <cellStyle name="Millares 656 2 6 2 6" xfId="53330" xr:uid="{695C22CF-A96A-44A7-9EA3-7E39CBF98E99}"/>
    <cellStyle name="Millares 656 2 6 3" xfId="5856" xr:uid="{EF6E8532-CA8C-481B-8BAD-476AE8D16136}"/>
    <cellStyle name="Millares 656 2 6 3 2" xfId="14122" xr:uid="{29BD7611-EB67-4D4F-A03D-49631F3C8591}"/>
    <cellStyle name="Millares 656 2 6 3 2 2" xfId="35625" xr:uid="{0EBBC83F-CD48-416E-AF9E-8F48D52483BC}"/>
    <cellStyle name="Millares 656 2 6 3 3" xfId="20757" xr:uid="{023A88AD-DE52-401D-8C29-B501DA9DB7E6}"/>
    <cellStyle name="Millares 656 2 6 3 3 2" xfId="42260" xr:uid="{5A5CBEDB-22DE-4234-8E12-9D6521CDF052}"/>
    <cellStyle name="Millares 656 2 6 3 4" xfId="27362" xr:uid="{AFA438BA-F828-475B-8B81-22286BCAE401}"/>
    <cellStyle name="Millares 656 2 6 3 5" xfId="48865" xr:uid="{067C8145-B3F1-4996-BE17-EB522DF8A0E8}"/>
    <cellStyle name="Millares 656 2 6 3 6" xfId="55469" xr:uid="{7F506387-349B-4594-8C31-50DCC40372B5}"/>
    <cellStyle name="Millares 656 2 6 4" xfId="7497" xr:uid="{224829CC-3973-48D1-806C-53C131FD6AB6}"/>
    <cellStyle name="Millares 656 2 6 4 2" xfId="29000" xr:uid="{21DB8287-904E-4EBB-90ED-F36341543BA1}"/>
    <cellStyle name="Millares 656 2 6 5" xfId="9154" xr:uid="{154825EA-937D-4DA9-B8F6-BC99CB66CFDA}"/>
    <cellStyle name="Millares 656 2 6 5 2" xfId="30657" xr:uid="{8FEB5075-F4EC-479B-B481-48E2824BC258}"/>
    <cellStyle name="Millares 656 2 6 6" xfId="15789" xr:uid="{192009C8-77F8-47FA-8D80-016341134F3A}"/>
    <cellStyle name="Millares 656 2 6 6 2" xfId="37292" xr:uid="{65BBDE90-A5CF-4C75-8884-74021FFA7648}"/>
    <cellStyle name="Millares 656 2 6 7" xfId="22394" xr:uid="{65B85A05-DF47-4C55-AFF3-45B4A8C3723A}"/>
    <cellStyle name="Millares 656 2 6 8" xfId="43897" xr:uid="{15532F93-F384-4B9F-9A1E-86F69F4E29A8}"/>
    <cellStyle name="Millares 656 2 6 9" xfId="50501" xr:uid="{9EAEEE07-2C14-4809-AB1A-9C9998F9B855}"/>
    <cellStyle name="Millares 656 2 7" xfId="1149" xr:uid="{02D5E60C-1606-4A5E-A753-F52D37719C30}"/>
    <cellStyle name="Millares 656 2 7 2" xfId="3978" xr:uid="{00E1A5E6-A553-4A73-B4EC-F7501C06E38E}"/>
    <cellStyle name="Millares 656 2 7 2 2" xfId="12244" xr:uid="{DF883DA5-56C0-4D21-84F0-7B92A6EB85CF}"/>
    <cellStyle name="Millares 656 2 7 2 2 2" xfId="33747" xr:uid="{C1E0FA5A-6D37-444D-ACD1-A6BF76652C67}"/>
    <cellStyle name="Millares 656 2 7 2 3" xfId="18879" xr:uid="{DDD58E57-A5CB-47F6-892C-2AE9097F33E1}"/>
    <cellStyle name="Millares 656 2 7 2 3 2" xfId="40382" xr:uid="{66192996-89FC-4ADA-93A8-42ECDEBD37C1}"/>
    <cellStyle name="Millares 656 2 7 2 4" xfId="25484" xr:uid="{4818C014-6022-4BA7-8111-DCBFB9B93EC6}"/>
    <cellStyle name="Millares 656 2 7 2 5" xfId="46987" xr:uid="{3ECB5ECF-DC80-470F-93FB-039BB4600E13}"/>
    <cellStyle name="Millares 656 2 7 2 6" xfId="53591" xr:uid="{A7EE9F8E-09E1-48E9-91DB-227201AFA37C}"/>
    <cellStyle name="Millares 656 2 7 3" xfId="6117" xr:uid="{EB773E8E-DA98-49E4-A076-C178D80399BB}"/>
    <cellStyle name="Millares 656 2 7 3 2" xfId="14383" xr:uid="{B4B095F6-C166-49AA-8FE9-6742072EED88}"/>
    <cellStyle name="Millares 656 2 7 3 2 2" xfId="35886" xr:uid="{1CE98EA5-2838-45A8-AC8C-183E5E4EA557}"/>
    <cellStyle name="Millares 656 2 7 3 3" xfId="21018" xr:uid="{EF21FAC1-EC1A-4DBB-AFD3-F9A81D689A55}"/>
    <cellStyle name="Millares 656 2 7 3 3 2" xfId="42521" xr:uid="{C8C57107-E280-4957-A7B5-22F589EF8562}"/>
    <cellStyle name="Millares 656 2 7 3 4" xfId="27623" xr:uid="{1920C55C-4002-44BE-B1D7-9BACCF466DAB}"/>
    <cellStyle name="Millares 656 2 7 3 5" xfId="49126" xr:uid="{E025B9BF-9B53-46BA-9C8A-32802A1C24A3}"/>
    <cellStyle name="Millares 656 2 7 3 6" xfId="55730" xr:uid="{5403AD5A-5262-43D8-BB4D-F3F300CE93DC}"/>
    <cellStyle name="Millares 656 2 7 4" xfId="7758" xr:uid="{285C5A17-85BC-4862-A437-FDB075DFB940}"/>
    <cellStyle name="Millares 656 2 7 4 2" xfId="29261" xr:uid="{94D7BE4C-611D-496D-99E9-4AB9394D09AB}"/>
    <cellStyle name="Millares 656 2 7 5" xfId="9415" xr:uid="{9E5F8021-622C-4C68-A4E5-75A86FABAC1C}"/>
    <cellStyle name="Millares 656 2 7 5 2" xfId="30918" xr:uid="{18143D21-BDC4-4F4E-849C-E838C9063326}"/>
    <cellStyle name="Millares 656 2 7 6" xfId="16050" xr:uid="{9317AF8C-D1FA-4494-B76A-35A4FE1D138D}"/>
    <cellStyle name="Millares 656 2 7 6 2" xfId="37553" xr:uid="{A69BDB7C-F4B0-4550-8C02-E70D5C7B856D}"/>
    <cellStyle name="Millares 656 2 7 7" xfId="22655" xr:uid="{483438EF-DE3E-4AFD-AE43-5D500420E6AB}"/>
    <cellStyle name="Millares 656 2 7 8" xfId="44158" xr:uid="{430FC774-B9BD-4935-8627-646010E173A7}"/>
    <cellStyle name="Millares 656 2 7 9" xfId="50762" xr:uid="{E3273E01-4FD4-48F1-87BB-49FD4C0665D9}"/>
    <cellStyle name="Millares 656 2 8" xfId="1837" xr:uid="{9CF37EBD-34FF-49DF-AFF4-23CEE15B9CBF}"/>
    <cellStyle name="Millares 656 2 8 2" xfId="10103" xr:uid="{70E67DA5-A440-4659-8B5C-E99CD37C79D7}"/>
    <cellStyle name="Millares 656 2 8 2 2" xfId="31606" xr:uid="{1BEDF513-3ED8-4580-AB80-A65ED955C8BB}"/>
    <cellStyle name="Millares 656 2 8 3" xfId="16738" xr:uid="{1543BF54-9499-4A93-9266-ACFBD061E549}"/>
    <cellStyle name="Millares 656 2 8 3 2" xfId="38241" xr:uid="{BF8350CE-96C6-46E7-866D-14398C89BE27}"/>
    <cellStyle name="Millares 656 2 8 4" xfId="23343" xr:uid="{BFFB81D1-5102-4C08-B222-7A0BD7E65BCB}"/>
    <cellStyle name="Millares 656 2 8 5" xfId="44846" xr:uid="{71D9A4F8-B547-4A35-822D-11C21E844B40}"/>
    <cellStyle name="Millares 656 2 8 6" xfId="51450" xr:uid="{0104A639-B68A-4EC4-BAB4-949059938398}"/>
    <cellStyle name="Millares 656 2 9" xfId="2522" xr:uid="{E5A8D39E-2082-43B0-979A-876BBE70EA8A}"/>
    <cellStyle name="Millares 656 2 9 2" xfId="10788" xr:uid="{9F45A40A-BA5A-4BD3-9DB1-7A0E9C0BC6EC}"/>
    <cellStyle name="Millares 656 2 9 2 2" xfId="32291" xr:uid="{4016D3FB-B168-40F1-9348-080363577AB5}"/>
    <cellStyle name="Millares 656 2 9 3" xfId="17423" xr:uid="{084008C4-87E5-483A-8A01-7B0EA78FA7ED}"/>
    <cellStyle name="Millares 656 2 9 3 2" xfId="38926" xr:uid="{CC028DEA-52C0-4498-90E2-115C76CA1DBE}"/>
    <cellStyle name="Millares 656 2 9 4" xfId="24028" xr:uid="{CDF629CB-B6E1-4837-B0DB-030A8A86A2EA}"/>
    <cellStyle name="Millares 656 2 9 5" xfId="45531" xr:uid="{3E7F90B2-B1E5-4778-A9AB-9088C9F7E73B}"/>
    <cellStyle name="Millares 656 2 9 6" xfId="52135" xr:uid="{2865C37F-142B-40F3-8122-FA360E3DDFB7}"/>
    <cellStyle name="Millares 656 3" xfId="150" xr:uid="{E51D768A-FC55-4702-BC87-E109C24C6D6F}"/>
    <cellStyle name="Millares 656 3 10" xfId="4687" xr:uid="{C0C4F4D4-590C-4605-B8F2-3E9BD5363C47}"/>
    <cellStyle name="Millares 656 3 10 2" xfId="12953" xr:uid="{398296C6-BE64-4B8A-BB3C-6E6D9B0531D1}"/>
    <cellStyle name="Millares 656 3 10 2 2" xfId="34456" xr:uid="{25AD41B5-F996-466D-A1AB-F476A8E61B91}"/>
    <cellStyle name="Millares 656 3 10 3" xfId="19588" xr:uid="{B2F8AD1B-AEEB-41D3-A614-6CFA8C7940A2}"/>
    <cellStyle name="Millares 656 3 10 3 2" xfId="41091" xr:uid="{D79D2810-4289-4EE9-824A-1B84C8535CDA}"/>
    <cellStyle name="Millares 656 3 10 4" xfId="26193" xr:uid="{5D16012E-2357-49F4-BF30-CD942A9C544B}"/>
    <cellStyle name="Millares 656 3 10 5" xfId="47696" xr:uid="{FAF109C8-F477-4169-BF41-048C5AC415C4}"/>
    <cellStyle name="Millares 656 3 10 6" xfId="54300" xr:uid="{514390C0-CDB4-431D-879A-9C7253A65AD4}"/>
    <cellStyle name="Millares 656 3 11" xfId="5190" xr:uid="{2CF4BDDB-C887-44E7-AEF8-B3BCC348C957}"/>
    <cellStyle name="Millares 656 3 11 2" xfId="13456" xr:uid="{61046D55-0D1A-46D0-8A97-A7D109B873D1}"/>
    <cellStyle name="Millares 656 3 11 2 2" xfId="34959" xr:uid="{FB4EEE03-15B7-40A9-929C-32F0FF3CAA88}"/>
    <cellStyle name="Millares 656 3 11 3" xfId="20091" xr:uid="{BBA4D02C-C275-4EB8-AFBF-8BC592CEC51E}"/>
    <cellStyle name="Millares 656 3 11 3 2" xfId="41594" xr:uid="{06E56E12-BE65-4268-A5BD-E5A5644F76C4}"/>
    <cellStyle name="Millares 656 3 11 4" xfId="26696" xr:uid="{ABE6FC38-C0E1-496B-B1DD-E20A6B48501C}"/>
    <cellStyle name="Millares 656 3 11 5" xfId="48199" xr:uid="{1861FB22-32E6-45C1-B177-910D251537C7}"/>
    <cellStyle name="Millares 656 3 11 6" xfId="54803" xr:uid="{2B0CE383-3829-414D-96B5-F75E48CFFD78}"/>
    <cellStyle name="Millares 656 3 12" xfId="6831" xr:uid="{D0CC6B09-76B2-4081-8157-299BE9618DB9}"/>
    <cellStyle name="Millares 656 3 12 2" xfId="28334" xr:uid="{6673BFBA-BC86-4BAA-A9D4-15A2D8B03C82}"/>
    <cellStyle name="Millares 656 3 13" xfId="8485" xr:uid="{2B900074-A75D-48D1-9F7F-662E53985BFC}"/>
    <cellStyle name="Millares 656 3 13 2" xfId="29988" xr:uid="{10DD9755-AA1A-4D51-821C-5A6142EE3344}"/>
    <cellStyle name="Millares 656 3 14" xfId="15124" xr:uid="{D4AAEBD6-52FF-4852-A3DB-E64D151C9C47}"/>
    <cellStyle name="Millares 656 3 14 2" xfId="36627" xr:uid="{5E497696-38AB-4555-9EF8-E2D77577C7D3}"/>
    <cellStyle name="Millares 656 3 15" xfId="21729" xr:uid="{FA0AA7F7-6C2B-40EE-9B5A-BE54BF0F09CE}"/>
    <cellStyle name="Millares 656 3 16" xfId="43232" xr:uid="{368DED22-09DC-413D-85F3-DB5A48A8BD02}"/>
    <cellStyle name="Millares 656 3 17" xfId="49836" xr:uid="{5B06208F-9D50-4AF9-B9B1-DA8BF56E5655}"/>
    <cellStyle name="Millares 656 3 2" xfId="482" xr:uid="{4E8DB325-EE37-4423-A80A-3C251A7BA719}"/>
    <cellStyle name="Millares 656 3 2 10" xfId="7093" xr:uid="{217D18D8-EC18-4C61-9268-7FF019A9C81F}"/>
    <cellStyle name="Millares 656 3 2 10 2" xfId="28596" xr:uid="{3FD8EA14-EE24-4FCF-ABFE-4BC2FEEF62EE}"/>
    <cellStyle name="Millares 656 3 2 11" xfId="8749" xr:uid="{3280B502-C783-4788-B8E7-3AC7603928F9}"/>
    <cellStyle name="Millares 656 3 2 11 2" xfId="30252" xr:uid="{C79F0029-6451-45A1-87BF-5EA88F7D92F5}"/>
    <cellStyle name="Millares 656 3 2 12" xfId="15385" xr:uid="{D6E87FA7-050F-406A-B252-150AC5D0AC40}"/>
    <cellStyle name="Millares 656 3 2 12 2" xfId="36888" xr:uid="{3098DA8C-8D03-4681-BB0C-AC90771CF39F}"/>
    <cellStyle name="Millares 656 3 2 13" xfId="21990" xr:uid="{43406F31-3D60-4FBE-BF56-737B0123BC8A}"/>
    <cellStyle name="Millares 656 3 2 14" xfId="43493" xr:uid="{57A55017-FFA1-4518-9359-947DD40EC93B}"/>
    <cellStyle name="Millares 656 3 2 15" xfId="50097" xr:uid="{E79440EE-5793-4358-9100-B67BDE8122C1}"/>
    <cellStyle name="Millares 656 3 2 2" xfId="764" xr:uid="{A787B9E3-F9EC-415D-90E9-36E77D33616D}"/>
    <cellStyle name="Millares 656 3 2 2 10" xfId="15665" xr:uid="{CAD54683-E913-41F0-A431-2B80556DF752}"/>
    <cellStyle name="Millares 656 3 2 2 10 2" xfId="37168" xr:uid="{1322132A-C7C4-4F24-9CEF-38EF68CE7250}"/>
    <cellStyle name="Millares 656 3 2 2 11" xfId="22270" xr:uid="{A45817FC-1A33-427E-BA89-5DC276B924A4}"/>
    <cellStyle name="Millares 656 3 2 2 12" xfId="43773" xr:uid="{A612EA37-2229-43F0-8BDA-85C1A5E45898}"/>
    <cellStyle name="Millares 656 3 2 2 13" xfId="50377" xr:uid="{BB8812CF-0A5B-4D91-AB8B-5D026F97A2EE}"/>
    <cellStyle name="Millares 656 3 2 2 2" xfId="1710" xr:uid="{A9D97B7E-FC54-437F-87C8-22F414481D6F}"/>
    <cellStyle name="Millares 656 3 2 2 2 2" xfId="4539" xr:uid="{D14FF9C9-974B-4F34-B47D-47BDE3B03DF3}"/>
    <cellStyle name="Millares 656 3 2 2 2 2 2" xfId="12805" xr:uid="{E96C748E-1609-4C8B-8C44-E848BA9DBF3A}"/>
    <cellStyle name="Millares 656 3 2 2 2 2 2 2" xfId="34308" xr:uid="{2861C342-3CCB-4D76-B2D6-2B21589C6D51}"/>
    <cellStyle name="Millares 656 3 2 2 2 2 3" xfId="19440" xr:uid="{F61EA591-6E74-41DC-B9A9-E9A41EBB9DC9}"/>
    <cellStyle name="Millares 656 3 2 2 2 2 3 2" xfId="40943" xr:uid="{338A81EA-E135-452C-9D4F-5343603C29A2}"/>
    <cellStyle name="Millares 656 3 2 2 2 2 4" xfId="26045" xr:uid="{64EA7588-B033-4229-A6BF-7456EBC28323}"/>
    <cellStyle name="Millares 656 3 2 2 2 2 5" xfId="47548" xr:uid="{7A8369CD-EE1C-473C-9D91-1ACE5754BE4D}"/>
    <cellStyle name="Millares 656 3 2 2 2 2 6" xfId="54152" xr:uid="{88417D63-03A6-4D1D-8F42-F06D98545E0F}"/>
    <cellStyle name="Millares 656 3 2 2 2 3" xfId="6678" xr:uid="{632D7D64-0C88-4AEF-8E56-58C2CB8830AF}"/>
    <cellStyle name="Millares 656 3 2 2 2 3 2" xfId="14944" xr:uid="{E5A335D3-7DC0-4D2E-AF55-B77E5ECFAF25}"/>
    <cellStyle name="Millares 656 3 2 2 2 3 2 2" xfId="36447" xr:uid="{5A5B818D-25BA-4464-B643-62A4513846F2}"/>
    <cellStyle name="Millares 656 3 2 2 2 3 3" xfId="21579" xr:uid="{6674D5E8-9EFC-498D-A824-44014EB14C5A}"/>
    <cellStyle name="Millares 656 3 2 2 2 3 3 2" xfId="43082" xr:uid="{F35AA70D-1369-47DC-A839-996539F8F265}"/>
    <cellStyle name="Millares 656 3 2 2 2 3 4" xfId="28184" xr:uid="{9FF6CA97-5061-4EE4-BDF4-2C5E1FFD3D2A}"/>
    <cellStyle name="Millares 656 3 2 2 2 3 5" xfId="49687" xr:uid="{724B6E43-0D69-448B-911A-E34A9732CCC9}"/>
    <cellStyle name="Millares 656 3 2 2 2 3 6" xfId="56291" xr:uid="{DE566475-0150-42C5-A853-20691554B63A}"/>
    <cellStyle name="Millares 656 3 2 2 2 4" xfId="8319" xr:uid="{5D6E7C8E-BE58-468E-81B5-9F75C0695E02}"/>
    <cellStyle name="Millares 656 3 2 2 2 4 2" xfId="29822" xr:uid="{84628716-FFC4-46C6-993C-BC852CCCFBCD}"/>
    <cellStyle name="Millares 656 3 2 2 2 5" xfId="9976" xr:uid="{624D7F8C-067E-44E5-A91C-236138245A12}"/>
    <cellStyle name="Millares 656 3 2 2 2 5 2" xfId="31479" xr:uid="{625D48A9-8571-4804-9937-5B305B67D42A}"/>
    <cellStyle name="Millares 656 3 2 2 2 6" xfId="16611" xr:uid="{C38E58C9-F504-4612-8E56-1FC18511ECEE}"/>
    <cellStyle name="Millares 656 3 2 2 2 6 2" xfId="38114" xr:uid="{DCB6E675-3B85-4A51-833A-6D49304CA460}"/>
    <cellStyle name="Millares 656 3 2 2 2 7" xfId="23216" xr:uid="{08505ED2-DEC0-49EC-9024-73F43D74C10B}"/>
    <cellStyle name="Millares 656 3 2 2 2 8" xfId="44719" xr:uid="{6B109401-3274-4DF0-A298-954C69F7C644}"/>
    <cellStyle name="Millares 656 3 2 2 2 9" xfId="51323" xr:uid="{6BB7E21C-232E-4919-B756-91239007E454}"/>
    <cellStyle name="Millares 656 3 2 2 3" xfId="2397" xr:uid="{65EB690C-BFBD-4EF8-9B82-5A9F3FD13366}"/>
    <cellStyle name="Millares 656 3 2 2 3 2" xfId="10663" xr:uid="{7DC75C74-2AA4-410D-8618-CEAFA87BDB4F}"/>
    <cellStyle name="Millares 656 3 2 2 3 2 2" xfId="32166" xr:uid="{139D42EE-7F01-4AFE-9EDE-BF764EBA7D17}"/>
    <cellStyle name="Millares 656 3 2 2 3 3" xfId="17298" xr:uid="{93405B45-70F1-4A2D-858B-D8408FF5F8E8}"/>
    <cellStyle name="Millares 656 3 2 2 3 3 2" xfId="38801" xr:uid="{B45936C7-18D2-49AE-BE4B-2CDD2665DF57}"/>
    <cellStyle name="Millares 656 3 2 2 3 4" xfId="23903" xr:uid="{4A51FAA5-1409-40E5-8ED6-7E429DEF22E1}"/>
    <cellStyle name="Millares 656 3 2 2 3 5" xfId="45406" xr:uid="{849387F3-6DEF-4C48-A46B-BDD7636D59E3}"/>
    <cellStyle name="Millares 656 3 2 2 3 6" xfId="52010" xr:uid="{E1A8EDC6-7EB4-4072-8FE5-A122FEE67B1A}"/>
    <cellStyle name="Millares 656 3 2 2 4" xfId="2914" xr:uid="{808B2000-063F-4C95-A49E-9A5425959EC7}"/>
    <cellStyle name="Millares 656 3 2 2 4 2" xfId="11180" xr:uid="{DDAB503D-E8C4-438A-B7A6-A92A531BE31B}"/>
    <cellStyle name="Millares 656 3 2 2 4 2 2" xfId="32683" xr:uid="{719C7B4F-DF76-4FBB-94B4-0B1C124CAA30}"/>
    <cellStyle name="Millares 656 3 2 2 4 3" xfId="17815" xr:uid="{61C31A75-ADC0-4A90-BE38-7A4BADB1F5D3}"/>
    <cellStyle name="Millares 656 3 2 2 4 3 2" xfId="39318" xr:uid="{4867B3A7-9937-4A7E-9E39-28C1D925169A}"/>
    <cellStyle name="Millares 656 3 2 2 4 4" xfId="24420" xr:uid="{04C6C49F-EF01-4650-8BF9-BF227AECA2F5}"/>
    <cellStyle name="Millares 656 3 2 2 4 5" xfId="45923" xr:uid="{DEA08DA8-D506-402E-8B92-8CAD7FD55D17}"/>
    <cellStyle name="Millares 656 3 2 2 4 6" xfId="52527" xr:uid="{7F8DF5A3-6ACC-4282-A8A7-6D90AC14A873}"/>
    <cellStyle name="Millares 656 3 2 2 5" xfId="3593" xr:uid="{C2939ABB-F76B-4FA8-9FE1-C4CB5B1064D4}"/>
    <cellStyle name="Millares 656 3 2 2 5 2" xfId="11859" xr:uid="{B6A8861B-8C0B-4885-94B0-47CB2B6971C8}"/>
    <cellStyle name="Millares 656 3 2 2 5 2 2" xfId="33362" xr:uid="{4C91236D-718E-4FB8-ACC7-60755B406E94}"/>
    <cellStyle name="Millares 656 3 2 2 5 3" xfId="18494" xr:uid="{C9D0E4B1-0922-4FF0-825A-ECFC6A5E75EA}"/>
    <cellStyle name="Millares 656 3 2 2 5 3 2" xfId="39997" xr:uid="{C189049A-92FC-4534-8A41-7A8CDFB8793F}"/>
    <cellStyle name="Millares 656 3 2 2 5 4" xfId="25099" xr:uid="{53363B58-4F3F-49BD-9844-7FB361A16310}"/>
    <cellStyle name="Millares 656 3 2 2 5 5" xfId="46602" xr:uid="{B38114F3-A5D4-4D28-8ABB-99765EE16C74}"/>
    <cellStyle name="Millares 656 3 2 2 5 6" xfId="53206" xr:uid="{93C64E12-24F7-4AF0-A633-201E9DDC04D4}"/>
    <cellStyle name="Millares 656 3 2 2 6" xfId="5058" xr:uid="{E2AE7E44-D552-4756-9C2C-FA18CF88D9BE}"/>
    <cellStyle name="Millares 656 3 2 2 6 2" xfId="13324" xr:uid="{BA95D21E-B94F-4D76-B4FD-8070C20DD50C}"/>
    <cellStyle name="Millares 656 3 2 2 6 2 2" xfId="34827" xr:uid="{3DB2F8CC-EDAA-409F-A408-F063054185FE}"/>
    <cellStyle name="Millares 656 3 2 2 6 3" xfId="19959" xr:uid="{E8D9B851-82B0-4A76-8C50-743CC7809579}"/>
    <cellStyle name="Millares 656 3 2 2 6 3 2" xfId="41462" xr:uid="{32640510-0D16-45E6-B717-67674C2B75F6}"/>
    <cellStyle name="Millares 656 3 2 2 6 4" xfId="26564" xr:uid="{5981EA57-C57A-44B3-B29D-0C124EFA4BF9}"/>
    <cellStyle name="Millares 656 3 2 2 6 5" xfId="48067" xr:uid="{70A7DE9C-B29C-4270-BCD4-047BBD37C87B}"/>
    <cellStyle name="Millares 656 3 2 2 6 6" xfId="54671" xr:uid="{129AEBCE-E759-4562-BCD8-F2257576169A}"/>
    <cellStyle name="Millares 656 3 2 2 7" xfId="5732" xr:uid="{AB9492C0-6712-47C8-A76E-ABEC14590575}"/>
    <cellStyle name="Millares 656 3 2 2 7 2" xfId="13998" xr:uid="{6D6A79AF-93C7-4675-A57D-7507BDF30734}"/>
    <cellStyle name="Millares 656 3 2 2 7 2 2" xfId="35501" xr:uid="{31648D7A-5C79-47CF-B666-CC2067F01601}"/>
    <cellStyle name="Millares 656 3 2 2 7 3" xfId="20633" xr:uid="{D39CAEEE-E5A9-43CC-B26A-84CA790BAF15}"/>
    <cellStyle name="Millares 656 3 2 2 7 3 2" xfId="42136" xr:uid="{87831357-74E0-4EF3-B0E1-2FCB9361F895}"/>
    <cellStyle name="Millares 656 3 2 2 7 4" xfId="27238" xr:uid="{011D324C-ED81-44BE-A87A-2BE56F93DF32}"/>
    <cellStyle name="Millares 656 3 2 2 7 5" xfId="48741" xr:uid="{35E876A4-2BA0-4806-86A7-9299DA6108EF}"/>
    <cellStyle name="Millares 656 3 2 2 7 6" xfId="55345" xr:uid="{DC0A5A85-06C2-47CA-A88D-766BEEB6DB41}"/>
    <cellStyle name="Millares 656 3 2 2 8" xfId="7373" xr:uid="{20BCBE8B-05D0-4D2B-8213-25B47D7AD3E5}"/>
    <cellStyle name="Millares 656 3 2 2 8 2" xfId="28876" xr:uid="{7C37C969-5080-41F9-BCCD-D51FBB5532C9}"/>
    <cellStyle name="Millares 656 3 2 2 9" xfId="9030" xr:uid="{F000C287-D47D-4810-81C4-3658C0355C11}"/>
    <cellStyle name="Millares 656 3 2 2 9 2" xfId="30533" xr:uid="{084B2585-8D0A-4CCC-852A-DE66E59E88A4}"/>
    <cellStyle name="Millares 656 3 2 3" xfId="1034" xr:uid="{422F32E7-7EE4-4163-BD81-8F12DCCC8067}"/>
    <cellStyle name="Millares 656 3 2 3 2" xfId="3863" xr:uid="{176E9C2D-AB5C-4BAF-95BE-256A0DBA1237}"/>
    <cellStyle name="Millares 656 3 2 3 2 2" xfId="12129" xr:uid="{B51FE883-1BBF-42FC-B325-C2A8417B8741}"/>
    <cellStyle name="Millares 656 3 2 3 2 2 2" xfId="33632" xr:uid="{504FA7F8-8A23-478F-B750-A06D008CDF91}"/>
    <cellStyle name="Millares 656 3 2 3 2 3" xfId="18764" xr:uid="{95A97D54-0850-4D94-B77E-1A51A235B940}"/>
    <cellStyle name="Millares 656 3 2 3 2 3 2" xfId="40267" xr:uid="{59AA6998-90B6-44F3-8348-16FAAF338B8F}"/>
    <cellStyle name="Millares 656 3 2 3 2 4" xfId="25369" xr:uid="{A38CC628-CE9D-4663-86E8-805A331AB2F1}"/>
    <cellStyle name="Millares 656 3 2 3 2 5" xfId="46872" xr:uid="{31E1637B-595A-4DD4-969E-6D8215253703}"/>
    <cellStyle name="Millares 656 3 2 3 2 6" xfId="53476" xr:uid="{02AF3A3E-F55A-4F6B-A82D-45163F0BC5AD}"/>
    <cellStyle name="Millares 656 3 2 3 3" xfId="6002" xr:uid="{097BB268-706E-4B4A-B206-071C6D2EF746}"/>
    <cellStyle name="Millares 656 3 2 3 3 2" xfId="14268" xr:uid="{E08AC815-82DF-45F1-82FE-6C9A4E849D9C}"/>
    <cellStyle name="Millares 656 3 2 3 3 2 2" xfId="35771" xr:uid="{CEA0D5E9-7145-41DE-A55B-D6536C4B8F78}"/>
    <cellStyle name="Millares 656 3 2 3 3 3" xfId="20903" xr:uid="{0C654AC9-9033-4B7C-9713-0CFA283DB7F8}"/>
    <cellStyle name="Millares 656 3 2 3 3 3 2" xfId="42406" xr:uid="{6DE91CDF-A983-4A29-88E5-A045C23C06FE}"/>
    <cellStyle name="Millares 656 3 2 3 3 4" xfId="27508" xr:uid="{F4CD1A98-76B1-4D5F-A7FF-C34E5AF480DC}"/>
    <cellStyle name="Millares 656 3 2 3 3 5" xfId="49011" xr:uid="{CAAAE39F-D8C4-4160-811F-C18C1D2E067E}"/>
    <cellStyle name="Millares 656 3 2 3 3 6" xfId="55615" xr:uid="{692F2DA1-64EB-4C76-8C1D-428677B94E71}"/>
    <cellStyle name="Millares 656 3 2 3 4" xfId="7643" xr:uid="{529B3540-9120-4B52-968F-D2F8425E1F4C}"/>
    <cellStyle name="Millares 656 3 2 3 4 2" xfId="29146" xr:uid="{CB4107C5-F7B1-467A-9E16-293E6C4AA24A}"/>
    <cellStyle name="Millares 656 3 2 3 5" xfId="9300" xr:uid="{31CD217D-6B45-4C2B-B60F-E666B452BFA3}"/>
    <cellStyle name="Millares 656 3 2 3 5 2" xfId="30803" xr:uid="{5714F1E8-876D-4D68-BD68-7E31EDB4E53C}"/>
    <cellStyle name="Millares 656 3 2 3 6" xfId="15935" xr:uid="{9C6E2818-F2BB-4B1F-9DFE-B5763B703F44}"/>
    <cellStyle name="Millares 656 3 2 3 6 2" xfId="37438" xr:uid="{D52BEC67-AAE8-4818-93F5-D9A497BBF7AB}"/>
    <cellStyle name="Millares 656 3 2 3 7" xfId="22540" xr:uid="{3D83398F-8C03-4B68-855E-B27BD8C0AE0E}"/>
    <cellStyle name="Millares 656 3 2 3 8" xfId="44043" xr:uid="{9BC3DDBC-618A-465F-96D9-E3FAAEB5C324}"/>
    <cellStyle name="Millares 656 3 2 3 9" xfId="50647" xr:uid="{B55F3E0C-E75E-439E-BAA7-D9E31BCE357E}"/>
    <cellStyle name="Millares 656 3 2 4" xfId="1430" xr:uid="{981F1833-0A0C-4269-8368-D7B09C3E1B09}"/>
    <cellStyle name="Millares 656 3 2 4 2" xfId="4259" xr:uid="{0FA65AA3-1A3F-46A9-9A90-A5C0E2427DDD}"/>
    <cellStyle name="Millares 656 3 2 4 2 2" xfId="12525" xr:uid="{22BDD483-816B-4412-86FC-169EA1B99198}"/>
    <cellStyle name="Millares 656 3 2 4 2 2 2" xfId="34028" xr:uid="{3C281C30-0A1D-434A-A809-912F99DC7AF0}"/>
    <cellStyle name="Millares 656 3 2 4 2 3" xfId="19160" xr:uid="{E4B94770-BFC0-4996-B3BA-C4E489C60EC0}"/>
    <cellStyle name="Millares 656 3 2 4 2 3 2" xfId="40663" xr:uid="{EC098D6D-E032-47D4-A143-25681EB80643}"/>
    <cellStyle name="Millares 656 3 2 4 2 4" xfId="25765" xr:uid="{7D27B9D8-9D46-41AA-9AEF-C945DB813770}"/>
    <cellStyle name="Millares 656 3 2 4 2 5" xfId="47268" xr:uid="{2AA8CE54-2402-46E9-A005-B6DC9FEB4963}"/>
    <cellStyle name="Millares 656 3 2 4 2 6" xfId="53872" xr:uid="{C536183B-910B-4F9F-8FEA-8F11F52420C9}"/>
    <cellStyle name="Millares 656 3 2 4 3" xfId="6398" xr:uid="{FA668431-2C4C-40B7-A115-6862F80C3229}"/>
    <cellStyle name="Millares 656 3 2 4 3 2" xfId="14664" xr:uid="{BBE94111-980A-40BD-95C4-33A1192DC24F}"/>
    <cellStyle name="Millares 656 3 2 4 3 2 2" xfId="36167" xr:uid="{A121D193-D035-4B49-A56C-2267E68228D2}"/>
    <cellStyle name="Millares 656 3 2 4 3 3" xfId="21299" xr:uid="{E6396B63-6AC1-4B78-94E6-D56F7B5F59B4}"/>
    <cellStyle name="Millares 656 3 2 4 3 3 2" xfId="42802" xr:uid="{12AFD287-54E0-4B00-8885-26023D81547A}"/>
    <cellStyle name="Millares 656 3 2 4 3 4" xfId="27904" xr:uid="{FCB3484F-8C65-4F6F-972B-BCCDF8E4F948}"/>
    <cellStyle name="Millares 656 3 2 4 3 5" xfId="49407" xr:uid="{C46312E8-EA11-4968-B19A-A44320597BF2}"/>
    <cellStyle name="Millares 656 3 2 4 3 6" xfId="56011" xr:uid="{D3424BFD-E4C4-4C7D-84AB-8BFDB03A69B7}"/>
    <cellStyle name="Millares 656 3 2 4 4" xfId="8039" xr:uid="{F4A09C26-C80E-4433-8814-3D59C88786B7}"/>
    <cellStyle name="Millares 656 3 2 4 4 2" xfId="29542" xr:uid="{4FD1CA20-C869-42A7-A265-B66EDE402860}"/>
    <cellStyle name="Millares 656 3 2 4 5" xfId="9696" xr:uid="{BF733C63-733D-42DB-AF11-C220811CC43D}"/>
    <cellStyle name="Millares 656 3 2 4 5 2" xfId="31199" xr:uid="{AAA8577E-244C-4A73-8C19-E1B2303CDBAA}"/>
    <cellStyle name="Millares 656 3 2 4 6" xfId="16331" xr:uid="{B4B8E460-84B3-48C1-810C-0C3892486751}"/>
    <cellStyle name="Millares 656 3 2 4 6 2" xfId="37834" xr:uid="{EA34CAA6-C62C-4FBE-B6AD-378B79F9F48D}"/>
    <cellStyle name="Millares 656 3 2 4 7" xfId="22936" xr:uid="{E82BABE8-C470-43C6-AF1C-756A0A2B8C38}"/>
    <cellStyle name="Millares 656 3 2 4 8" xfId="44439" xr:uid="{5BA81A18-0609-4B76-8663-D9AD17008EEA}"/>
    <cellStyle name="Millares 656 3 2 4 9" xfId="51043" xr:uid="{D0A4871B-5768-48EB-A95B-260AC181227E}"/>
    <cellStyle name="Millares 656 3 2 5" xfId="2117" xr:uid="{8F8CD2B3-92F1-48B7-B9DD-DDD73FB2F315}"/>
    <cellStyle name="Millares 656 3 2 5 2" xfId="10383" xr:uid="{9F3FB272-9C0D-4567-A089-6B1E9029B063}"/>
    <cellStyle name="Millares 656 3 2 5 2 2" xfId="31886" xr:uid="{F5E1419F-534E-4CB8-8C74-2FDFA235AF0C}"/>
    <cellStyle name="Millares 656 3 2 5 3" xfId="17018" xr:uid="{94DE3C70-00E8-4760-B542-D20B987CA1FA}"/>
    <cellStyle name="Millares 656 3 2 5 3 2" xfId="38521" xr:uid="{74647A81-4359-4E20-A8E3-78AB4955F061}"/>
    <cellStyle name="Millares 656 3 2 5 4" xfId="23623" xr:uid="{88D2C4E5-8066-4A8B-AF3D-2FC19020B16A}"/>
    <cellStyle name="Millares 656 3 2 5 5" xfId="45126" xr:uid="{94434CC0-C9DF-4E6A-9E06-424B764011F0}"/>
    <cellStyle name="Millares 656 3 2 5 6" xfId="51730" xr:uid="{63DE8E18-7C71-4E28-8E56-CDFE9C439885}"/>
    <cellStyle name="Millares 656 3 2 6" xfId="2665" xr:uid="{1D5A4C8D-D0C3-4190-91A8-50FE273E9528}"/>
    <cellStyle name="Millares 656 3 2 6 2" xfId="10931" xr:uid="{D5CF4346-B74C-4DED-BD68-EB39D76D8408}"/>
    <cellStyle name="Millares 656 3 2 6 2 2" xfId="32434" xr:uid="{E8ABDC2E-5DA0-484D-9580-0383AD41A3DB}"/>
    <cellStyle name="Millares 656 3 2 6 3" xfId="17566" xr:uid="{10B46076-682E-4905-9636-4BBE3274BB36}"/>
    <cellStyle name="Millares 656 3 2 6 3 2" xfId="39069" xr:uid="{2E15AA23-53B8-408D-9337-483FE3D75797}"/>
    <cellStyle name="Millares 656 3 2 6 4" xfId="24171" xr:uid="{C3C19167-FA53-4246-B698-FC5010850C56}"/>
    <cellStyle name="Millares 656 3 2 6 5" xfId="45674" xr:uid="{8B882841-09D0-46C3-A258-F242524E9AEB}"/>
    <cellStyle name="Millares 656 3 2 6 6" xfId="52278" xr:uid="{6E6F5092-C4B7-4C95-B2EA-FE3E43E5222F}"/>
    <cellStyle name="Millares 656 3 2 7" xfId="3313" xr:uid="{BB6A58CF-B8DE-432A-B4DC-A55DD1292CF5}"/>
    <cellStyle name="Millares 656 3 2 7 2" xfId="11579" xr:uid="{8FA47AB3-907F-46C8-9D2A-CD36134B184C}"/>
    <cellStyle name="Millares 656 3 2 7 2 2" xfId="33082" xr:uid="{E631551E-4B0E-494A-A1D3-CA70426054A9}"/>
    <cellStyle name="Millares 656 3 2 7 3" xfId="18214" xr:uid="{DEB84279-3ED9-4B64-A4E3-1E7603EF648B}"/>
    <cellStyle name="Millares 656 3 2 7 3 2" xfId="39717" xr:uid="{3EC5FDFF-9998-41C4-BBFE-A8812A8197A7}"/>
    <cellStyle name="Millares 656 3 2 7 4" xfId="24819" xr:uid="{BFCF6BFE-FA45-44EC-8446-5166FF86326F}"/>
    <cellStyle name="Millares 656 3 2 7 5" xfId="46322" xr:uid="{AE8FE2F4-B0A0-446C-BD34-63CE2BB919F4}"/>
    <cellStyle name="Millares 656 3 2 7 6" xfId="52926" xr:uid="{B088494E-956D-4C56-BE69-D7579EBDC598}"/>
    <cellStyle name="Millares 656 3 2 8" xfId="4809" xr:uid="{10412ACF-0A61-45E9-ADBF-F6D0AC408A9A}"/>
    <cellStyle name="Millares 656 3 2 8 2" xfId="13075" xr:uid="{32909AF2-B5AE-4EF9-BBF0-84493EBE88C6}"/>
    <cellStyle name="Millares 656 3 2 8 2 2" xfId="34578" xr:uid="{64B4CE91-839C-43DF-9465-70A6527CFF54}"/>
    <cellStyle name="Millares 656 3 2 8 3" xfId="19710" xr:uid="{7166365A-7145-4621-98C6-0DF9A1AC7EE6}"/>
    <cellStyle name="Millares 656 3 2 8 3 2" xfId="41213" xr:uid="{C9964691-EC70-4E35-9A02-256B06E6E311}"/>
    <cellStyle name="Millares 656 3 2 8 4" xfId="26315" xr:uid="{79225585-B8E9-4A33-A087-8660BBD8AC21}"/>
    <cellStyle name="Millares 656 3 2 8 5" xfId="47818" xr:uid="{2031236A-74D3-4040-B5A8-BA90763E3ABA}"/>
    <cellStyle name="Millares 656 3 2 8 6" xfId="54422" xr:uid="{77549ED0-BF89-4CD6-BF3C-901C6C224CC2}"/>
    <cellStyle name="Millares 656 3 2 9" xfId="5452" xr:uid="{6DC43933-9172-40C1-A6EC-3D4CE5E09BC3}"/>
    <cellStyle name="Millares 656 3 2 9 2" xfId="13718" xr:uid="{8A6336DE-1D22-422B-B389-705180880554}"/>
    <cellStyle name="Millares 656 3 2 9 2 2" xfId="35221" xr:uid="{43BAEA6F-5D59-4498-A63C-650ECC083544}"/>
    <cellStyle name="Millares 656 3 2 9 3" xfId="20353" xr:uid="{48FE7D49-5C4B-4164-B65A-9C7949457002}"/>
    <cellStyle name="Millares 656 3 2 9 3 2" xfId="41856" xr:uid="{83CFE34C-0912-4213-96DA-2FB8526996F6}"/>
    <cellStyle name="Millares 656 3 2 9 4" xfId="26958" xr:uid="{B6B3EF54-4057-4B9A-A2D5-C59880C9439D}"/>
    <cellStyle name="Millares 656 3 2 9 5" xfId="48461" xr:uid="{8A79F550-3915-400B-947E-176706B25943}"/>
    <cellStyle name="Millares 656 3 2 9 6" xfId="55065" xr:uid="{E7617651-D744-4748-B1DD-DF4EA95FB3AF}"/>
    <cellStyle name="Millares 656 3 3" xfId="355" xr:uid="{CE0A7433-98F8-4FC9-ACA2-30EB1C4D93C3}"/>
    <cellStyle name="Millares 656 3 3 10" xfId="15258" xr:uid="{16E15B88-4340-45B2-8F6B-21F161B5A500}"/>
    <cellStyle name="Millares 656 3 3 10 2" xfId="36761" xr:uid="{009072D4-3F08-4474-833B-D1109EDA749C}"/>
    <cellStyle name="Millares 656 3 3 11" xfId="21863" xr:uid="{DB78C633-9B9D-4519-88B1-5548DE3FBBD0}"/>
    <cellStyle name="Millares 656 3 3 12" xfId="43366" xr:uid="{D84946AB-E25D-4013-84BF-17A793537594}"/>
    <cellStyle name="Millares 656 3 3 13" xfId="49970" xr:uid="{9ABAEB80-4BFF-42B0-A6DA-1D32A99C6C09}"/>
    <cellStyle name="Millares 656 3 3 2" xfId="1303" xr:uid="{F0038C29-5758-4026-91AE-3CE26D2631FE}"/>
    <cellStyle name="Millares 656 3 3 2 2" xfId="4132" xr:uid="{587A1B6C-D0BE-43D6-B03F-892A13BD48F0}"/>
    <cellStyle name="Millares 656 3 3 2 2 2" xfId="12398" xr:uid="{353804BE-0359-4CB3-B1BA-052D1802F1B7}"/>
    <cellStyle name="Millares 656 3 3 2 2 2 2" xfId="33901" xr:uid="{46B96C67-05CC-4CDA-9B63-52D42CBF0180}"/>
    <cellStyle name="Millares 656 3 3 2 2 3" xfId="19033" xr:uid="{097AFFE8-E4B4-4A39-8C79-2523401E5DB8}"/>
    <cellStyle name="Millares 656 3 3 2 2 3 2" xfId="40536" xr:uid="{0004732F-42F6-4E19-AF6A-2CAB79DB9115}"/>
    <cellStyle name="Millares 656 3 3 2 2 4" xfId="25638" xr:uid="{A5BC1DC2-0018-4D01-98CC-A5593978ED31}"/>
    <cellStyle name="Millares 656 3 3 2 2 5" xfId="47141" xr:uid="{0C7535A0-58AB-4145-A5BF-DABA045764C5}"/>
    <cellStyle name="Millares 656 3 3 2 2 6" xfId="53745" xr:uid="{C7597980-EEC3-48F7-8003-039CA92BBA5A}"/>
    <cellStyle name="Millares 656 3 3 2 3" xfId="6271" xr:uid="{2895AA87-7F67-457A-8BF2-5A252E6704D6}"/>
    <cellStyle name="Millares 656 3 3 2 3 2" xfId="14537" xr:uid="{1EAF1262-DCDE-413B-8047-2F34F2924C21}"/>
    <cellStyle name="Millares 656 3 3 2 3 2 2" xfId="36040" xr:uid="{D12C20BC-C559-4F42-82E6-F58F112CBD84}"/>
    <cellStyle name="Millares 656 3 3 2 3 3" xfId="21172" xr:uid="{B4D70BA6-7D64-493A-942C-3E7E519D6FCF}"/>
    <cellStyle name="Millares 656 3 3 2 3 3 2" xfId="42675" xr:uid="{CEDAA38B-7394-4B3D-B552-59FF87644387}"/>
    <cellStyle name="Millares 656 3 3 2 3 4" xfId="27777" xr:uid="{889CFF83-F4A1-446F-9F65-AC0E08DF6F0C}"/>
    <cellStyle name="Millares 656 3 3 2 3 5" xfId="49280" xr:uid="{C5CBD31F-A122-4C37-9008-6C5CD3ECF344}"/>
    <cellStyle name="Millares 656 3 3 2 3 6" xfId="55884" xr:uid="{F9DAAB5D-AC1D-412D-A2A8-46B71B7075BD}"/>
    <cellStyle name="Millares 656 3 3 2 4" xfId="7912" xr:uid="{2BF0338D-6CB1-43E3-A47F-E04006A71540}"/>
    <cellStyle name="Millares 656 3 3 2 4 2" xfId="29415" xr:uid="{2D7D8271-2FEF-40A1-9160-D93324293AA0}"/>
    <cellStyle name="Millares 656 3 3 2 5" xfId="9569" xr:uid="{728B6EBB-E5A1-4C98-9972-8B73B43BB08F}"/>
    <cellStyle name="Millares 656 3 3 2 5 2" xfId="31072" xr:uid="{51199534-1AF4-4198-8355-06B6EE9B6081}"/>
    <cellStyle name="Millares 656 3 3 2 6" xfId="16204" xr:uid="{6B806EDA-D635-44DD-B0B5-D80347C1D951}"/>
    <cellStyle name="Millares 656 3 3 2 6 2" xfId="37707" xr:uid="{FB6C31FC-82CB-47AC-885B-AE06AB15F35B}"/>
    <cellStyle name="Millares 656 3 3 2 7" xfId="22809" xr:uid="{8003EC94-3A6E-46D4-9CD7-575F04428D16}"/>
    <cellStyle name="Millares 656 3 3 2 8" xfId="44312" xr:uid="{94A53C29-A926-4B0E-9418-E8F73CB30C8D}"/>
    <cellStyle name="Millares 656 3 3 2 9" xfId="50916" xr:uid="{FA436493-4974-4118-8523-E22BF51E9CB2}"/>
    <cellStyle name="Millares 656 3 3 3" xfId="1990" xr:uid="{2AB2EC59-DA53-41DA-907F-F7319D8C0C04}"/>
    <cellStyle name="Millares 656 3 3 3 2" xfId="10256" xr:uid="{EFF3AA57-E7BD-4C56-8B4C-59FF24116D3A}"/>
    <cellStyle name="Millares 656 3 3 3 2 2" xfId="31759" xr:uid="{259E01C3-17B2-4488-8311-69F0D1F61CD8}"/>
    <cellStyle name="Millares 656 3 3 3 3" xfId="16891" xr:uid="{E6618F0B-DEC0-4F8F-9912-4819F9F42795}"/>
    <cellStyle name="Millares 656 3 3 3 3 2" xfId="38394" xr:uid="{EEF0F5BC-F6CD-4F6C-8DDE-F6C6D283D33A}"/>
    <cellStyle name="Millares 656 3 3 3 4" xfId="23496" xr:uid="{CE65840B-B0DA-4FF4-86B3-50E743F948E1}"/>
    <cellStyle name="Millares 656 3 3 3 5" xfId="44999" xr:uid="{5BBCA1DF-3745-4EEF-8F94-5CBAD647345A}"/>
    <cellStyle name="Millares 656 3 3 3 6" xfId="51603" xr:uid="{C002AC63-75E6-42A9-B4BB-800BD5C8F723}"/>
    <cellStyle name="Millares 656 3 3 4" xfId="2789" xr:uid="{61F512AF-9B6E-4D91-A188-906BA39886A8}"/>
    <cellStyle name="Millares 656 3 3 4 2" xfId="11055" xr:uid="{FE4C5629-6704-4174-9FEA-7A7A3EDF516B}"/>
    <cellStyle name="Millares 656 3 3 4 2 2" xfId="32558" xr:uid="{0CB70BE3-DD3D-4114-B223-ED9C01C07265}"/>
    <cellStyle name="Millares 656 3 3 4 3" xfId="17690" xr:uid="{157DB16E-C9C0-48CB-A229-B628BB389EA4}"/>
    <cellStyle name="Millares 656 3 3 4 3 2" xfId="39193" xr:uid="{B78C965E-2550-44DC-821D-9AB2E1A5BC57}"/>
    <cellStyle name="Millares 656 3 3 4 4" xfId="24295" xr:uid="{BC40C265-DA47-45B2-89B0-E6FBF4D51A9D}"/>
    <cellStyle name="Millares 656 3 3 4 5" xfId="45798" xr:uid="{FD6CABEF-359A-4173-8152-504EDB161322}"/>
    <cellStyle name="Millares 656 3 3 4 6" xfId="52402" xr:uid="{385AD37D-0F66-413B-87F1-2D38BD710606}"/>
    <cellStyle name="Millares 656 3 3 5" xfId="3186" xr:uid="{40C9A1E2-25AC-462B-9D99-5829D2DFE9E1}"/>
    <cellStyle name="Millares 656 3 3 5 2" xfId="11452" xr:uid="{B93514AC-64F2-4B9F-9215-A6525F1FE020}"/>
    <cellStyle name="Millares 656 3 3 5 2 2" xfId="32955" xr:uid="{F4248F10-809E-4923-9B9F-49570E9B080F}"/>
    <cellStyle name="Millares 656 3 3 5 3" xfId="18087" xr:uid="{DC276AEF-6E60-4A91-8C30-F67802824578}"/>
    <cellStyle name="Millares 656 3 3 5 3 2" xfId="39590" xr:uid="{1227FD8C-3EBD-4CE0-B405-D9230D2147F8}"/>
    <cellStyle name="Millares 656 3 3 5 4" xfId="24692" xr:uid="{9B789DC5-8CCF-4089-BDC7-D2D9B98D38DD}"/>
    <cellStyle name="Millares 656 3 3 5 5" xfId="46195" xr:uid="{CB0AF8AF-5FF3-424C-B903-C9636C7D421A}"/>
    <cellStyle name="Millares 656 3 3 5 6" xfId="52799" xr:uid="{CD04F6B7-A393-4109-BE95-8EE3A7C4564A}"/>
    <cellStyle name="Millares 656 3 3 6" xfId="4933" xr:uid="{94683B21-7E1B-46B2-B239-3A2ECCC9BC1A}"/>
    <cellStyle name="Millares 656 3 3 6 2" xfId="13199" xr:uid="{8D2EE1C1-A211-4AB9-85B3-FA7A65BEA016}"/>
    <cellStyle name="Millares 656 3 3 6 2 2" xfId="34702" xr:uid="{33AF66A2-8C95-41BD-9896-4D8A8088A25B}"/>
    <cellStyle name="Millares 656 3 3 6 3" xfId="19834" xr:uid="{3887E10E-4F4D-4250-A35B-68B4C7903E96}"/>
    <cellStyle name="Millares 656 3 3 6 3 2" xfId="41337" xr:uid="{DCF273EE-C48D-4B2F-B72D-896C35DD0340}"/>
    <cellStyle name="Millares 656 3 3 6 4" xfId="26439" xr:uid="{1A39DD67-F396-4309-B886-B7F07491F8AD}"/>
    <cellStyle name="Millares 656 3 3 6 5" xfId="47942" xr:uid="{8A748CE5-0B18-43DC-BA12-2873E9C20F92}"/>
    <cellStyle name="Millares 656 3 3 6 6" xfId="54546" xr:uid="{2752D6EA-AC6B-4746-A513-2E34F0F62AEB}"/>
    <cellStyle name="Millares 656 3 3 7" xfId="5325" xr:uid="{69DDD490-9BCE-4897-A659-388626FA02F5}"/>
    <cellStyle name="Millares 656 3 3 7 2" xfId="13591" xr:uid="{98B795B7-1655-4735-BDA1-2468B07A6607}"/>
    <cellStyle name="Millares 656 3 3 7 2 2" xfId="35094" xr:uid="{F57402BB-2FD5-4BAD-86CA-57E6640BC380}"/>
    <cellStyle name="Millares 656 3 3 7 3" xfId="20226" xr:uid="{E9705F21-37C9-4ECC-8516-F0F50C15F202}"/>
    <cellStyle name="Millares 656 3 3 7 3 2" xfId="41729" xr:uid="{1467D191-3D76-4132-9038-898437E9855D}"/>
    <cellStyle name="Millares 656 3 3 7 4" xfId="26831" xr:uid="{86502BDA-8E11-4D10-ABEC-4AAFCD44598A}"/>
    <cellStyle name="Millares 656 3 3 7 5" xfId="48334" xr:uid="{7064EC1B-AE33-40AD-BCA0-A3FE3AE5FB71}"/>
    <cellStyle name="Millares 656 3 3 7 6" xfId="54938" xr:uid="{34E58958-1A19-4446-ACAE-A2271A827CDA}"/>
    <cellStyle name="Millares 656 3 3 8" xfId="6966" xr:uid="{F93BE79D-2ADC-4B8C-9DFB-0A4981E34CFA}"/>
    <cellStyle name="Millares 656 3 3 8 2" xfId="28469" xr:uid="{6855F0DC-37C6-4F16-9E82-25035864AA66}"/>
    <cellStyle name="Millares 656 3 3 9" xfId="8622" xr:uid="{29354EA1-CD9A-43AF-9737-37011FF4E576}"/>
    <cellStyle name="Millares 656 3 3 9 2" xfId="30125" xr:uid="{A933AD54-32B7-46DA-8A29-AA57A730A725}"/>
    <cellStyle name="Millares 656 3 4" xfId="639" xr:uid="{D40A7789-F724-4869-B669-2B94810864A3}"/>
    <cellStyle name="Millares 656 3 4 10" xfId="43648" xr:uid="{5CB448EF-6EC6-47F8-AB6A-179CF81F7287}"/>
    <cellStyle name="Millares 656 3 4 11" xfId="50252" xr:uid="{492B917F-CEC0-4BD7-8D9B-FA08ED2783D0}"/>
    <cellStyle name="Millares 656 3 4 2" xfId="1585" xr:uid="{99796ACD-F415-4B5E-813B-BEE3A2A5B12F}"/>
    <cellStyle name="Millares 656 3 4 2 2" xfId="4414" xr:uid="{B73D7E7B-6BDD-447D-8946-10B9B92D7EFE}"/>
    <cellStyle name="Millares 656 3 4 2 2 2" xfId="12680" xr:uid="{D08958FF-2DDF-4592-8CF4-6F7757890E2C}"/>
    <cellStyle name="Millares 656 3 4 2 2 2 2" xfId="34183" xr:uid="{796A13A7-822E-4FF6-AEB9-EF5AE7D0D715}"/>
    <cellStyle name="Millares 656 3 4 2 2 3" xfId="19315" xr:uid="{E1CA307A-518D-416A-A001-D6AC2AE37E6E}"/>
    <cellStyle name="Millares 656 3 4 2 2 3 2" xfId="40818" xr:uid="{5EC78AFF-913B-45D3-AB2E-8C28EBD6C08F}"/>
    <cellStyle name="Millares 656 3 4 2 2 4" xfId="25920" xr:uid="{A50450CF-BF95-4882-A65F-5D3F9500DC91}"/>
    <cellStyle name="Millares 656 3 4 2 2 5" xfId="47423" xr:uid="{1DA51FAF-8604-40D1-B00E-B0B965CB2519}"/>
    <cellStyle name="Millares 656 3 4 2 2 6" xfId="54027" xr:uid="{861289A5-294E-4863-9CB0-D61185E825DA}"/>
    <cellStyle name="Millares 656 3 4 2 3" xfId="6553" xr:uid="{B08EBDD3-3E81-42DF-9A52-5B264F594982}"/>
    <cellStyle name="Millares 656 3 4 2 3 2" xfId="14819" xr:uid="{3FA73902-C472-41F8-981E-ABB31D2274C8}"/>
    <cellStyle name="Millares 656 3 4 2 3 2 2" xfId="36322" xr:uid="{AE190C12-9148-4096-A9ED-A1A400CC4FC4}"/>
    <cellStyle name="Millares 656 3 4 2 3 3" xfId="21454" xr:uid="{4ADE62DD-CB6D-4EAD-9622-618B67F0264F}"/>
    <cellStyle name="Millares 656 3 4 2 3 3 2" xfId="42957" xr:uid="{52C54FE3-A060-4B25-B5D2-2E9FEFF0C329}"/>
    <cellStyle name="Millares 656 3 4 2 3 4" xfId="28059" xr:uid="{D105EB07-FA2C-48FF-91CD-222012B156F7}"/>
    <cellStyle name="Millares 656 3 4 2 3 5" xfId="49562" xr:uid="{773ED8A0-4FD3-4BA0-A146-40042718BF7C}"/>
    <cellStyle name="Millares 656 3 4 2 3 6" xfId="56166" xr:uid="{A1D771AE-C46D-4759-8FE2-291FAB6C1902}"/>
    <cellStyle name="Millares 656 3 4 2 4" xfId="8194" xr:uid="{1322DC1F-20E6-4746-982E-597B6231A2A1}"/>
    <cellStyle name="Millares 656 3 4 2 4 2" xfId="29697" xr:uid="{00713B62-56E2-4923-9B4B-8E5AA2073C93}"/>
    <cellStyle name="Millares 656 3 4 2 5" xfId="9851" xr:uid="{941419E2-983D-40C7-84B6-EFEE4A015FBA}"/>
    <cellStyle name="Millares 656 3 4 2 5 2" xfId="31354" xr:uid="{3962CF77-6F17-4851-BD98-4A001577EC85}"/>
    <cellStyle name="Millares 656 3 4 2 6" xfId="16486" xr:uid="{F2639635-292D-4B20-9080-A1E49B665525}"/>
    <cellStyle name="Millares 656 3 4 2 6 2" xfId="37989" xr:uid="{A9FEEBA7-6121-4CE3-9DA7-4F89850CB0A7}"/>
    <cellStyle name="Millares 656 3 4 2 7" xfId="23091" xr:uid="{A6D9C682-A1D9-4AAF-B052-094232FE6023}"/>
    <cellStyle name="Millares 656 3 4 2 8" xfId="44594" xr:uid="{B7BF4FD4-D07A-48BA-AAB7-B2229CFFBF14}"/>
    <cellStyle name="Millares 656 3 4 2 9" xfId="51198" xr:uid="{417F41C0-4644-4B76-AB88-7DC15FDDD960}"/>
    <cellStyle name="Millares 656 3 4 3" xfId="2272" xr:uid="{B49AB3B1-A5C8-49E9-AF76-12242DCBD1D0}"/>
    <cellStyle name="Millares 656 3 4 3 2" xfId="10538" xr:uid="{74F84910-5D03-438A-8784-B10C4056D112}"/>
    <cellStyle name="Millares 656 3 4 3 2 2" xfId="32041" xr:uid="{5B6D72AA-4A5C-4B9A-8E56-D6F85401BC02}"/>
    <cellStyle name="Millares 656 3 4 3 3" xfId="17173" xr:uid="{0281FD5F-A0EF-4F9A-A0BC-66B0AB5DCB44}"/>
    <cellStyle name="Millares 656 3 4 3 3 2" xfId="38676" xr:uid="{D9CBFADA-173A-40BD-B0FD-7308912D1262}"/>
    <cellStyle name="Millares 656 3 4 3 4" xfId="23778" xr:uid="{F4733FD6-12CF-4500-B460-F6199B4A941E}"/>
    <cellStyle name="Millares 656 3 4 3 5" xfId="45281" xr:uid="{4DADC2EF-D4B0-4644-B2D1-5406477718FA}"/>
    <cellStyle name="Millares 656 3 4 3 6" xfId="51885" xr:uid="{19F8EB79-685A-4F3D-A513-004A7C00AB61}"/>
    <cellStyle name="Millares 656 3 4 4" xfId="3468" xr:uid="{5183C2A6-8F84-43EA-9AA0-F8BA979F6522}"/>
    <cellStyle name="Millares 656 3 4 4 2" xfId="11734" xr:uid="{2EC20AC1-C514-4705-9DAE-4FB9C208A66E}"/>
    <cellStyle name="Millares 656 3 4 4 2 2" xfId="33237" xr:uid="{6E30AFF1-B389-4249-96C3-2467C6157708}"/>
    <cellStyle name="Millares 656 3 4 4 3" xfId="18369" xr:uid="{D3F3BD29-81FE-455A-8E93-4C23C21D3765}"/>
    <cellStyle name="Millares 656 3 4 4 3 2" xfId="39872" xr:uid="{7A6CC1A6-2A3F-4ED9-B7CF-01D52B612458}"/>
    <cellStyle name="Millares 656 3 4 4 4" xfId="24974" xr:uid="{5CAB67C8-55E7-4BEA-9726-253DBBC01AC2}"/>
    <cellStyle name="Millares 656 3 4 4 5" xfId="46477" xr:uid="{BC359209-1432-44A0-8950-9A9C621DD052}"/>
    <cellStyle name="Millares 656 3 4 4 6" xfId="53081" xr:uid="{1832D155-6AF5-46D6-8C48-DDE3736A9FAC}"/>
    <cellStyle name="Millares 656 3 4 5" xfId="5607" xr:uid="{530184E4-A694-4838-9C37-95BEF740C076}"/>
    <cellStyle name="Millares 656 3 4 5 2" xfId="13873" xr:uid="{693F885C-B8C4-461F-AA38-7D11AC5C5E9D}"/>
    <cellStyle name="Millares 656 3 4 5 2 2" xfId="35376" xr:uid="{753F7186-73A2-455A-8C81-33CB8602546B}"/>
    <cellStyle name="Millares 656 3 4 5 3" xfId="20508" xr:uid="{3333D330-084E-4195-B057-53A13F7DD4CA}"/>
    <cellStyle name="Millares 656 3 4 5 3 2" xfId="42011" xr:uid="{4CC5F2E1-9C57-4D08-9FBB-0AB3E0E6DDBA}"/>
    <cellStyle name="Millares 656 3 4 5 4" xfId="27113" xr:uid="{CBBE3F5F-2C1A-4786-A47F-FA6DA6A3A567}"/>
    <cellStyle name="Millares 656 3 4 5 5" xfId="48616" xr:uid="{2CBCC514-8A3B-4110-8E96-B9E0FF1C7251}"/>
    <cellStyle name="Millares 656 3 4 5 6" xfId="55220" xr:uid="{729BDE85-883A-4AB2-ADC1-3241DA7B1941}"/>
    <cellStyle name="Millares 656 3 4 6" xfId="7248" xr:uid="{5E7A6B76-E9F2-47FD-AA71-46C643E583E6}"/>
    <cellStyle name="Millares 656 3 4 6 2" xfId="28751" xr:uid="{A19F38F2-BBA9-4D86-B292-511F0CB4A4FE}"/>
    <cellStyle name="Millares 656 3 4 7" xfId="8905" xr:uid="{4AF7C1CD-24BA-41B1-B4D2-F370581FF475}"/>
    <cellStyle name="Millares 656 3 4 7 2" xfId="30408" xr:uid="{3320FE1D-BF5F-4F7C-9659-8C02D82002CA}"/>
    <cellStyle name="Millares 656 3 4 8" xfId="15540" xr:uid="{266B4240-2348-4F50-8B2C-C87F5FEFCB42}"/>
    <cellStyle name="Millares 656 3 4 8 2" xfId="37043" xr:uid="{B0AD6EF0-9688-408F-AC4D-EFFE70A2F20D}"/>
    <cellStyle name="Millares 656 3 4 9" xfId="22145" xr:uid="{506DEDCB-9EEC-4AA7-9853-B7D8010643D1}"/>
    <cellStyle name="Millares 656 3 5" xfId="907" xr:uid="{A95A8C88-A43C-4F04-B875-1BD03267AE02}"/>
    <cellStyle name="Millares 656 3 5 2" xfId="3736" xr:uid="{EFC58993-92EC-4142-9905-14A39305ABDC}"/>
    <cellStyle name="Millares 656 3 5 2 2" xfId="12002" xr:uid="{29A66AF5-14B1-43AD-B1BE-A175FFDA5159}"/>
    <cellStyle name="Millares 656 3 5 2 2 2" xfId="33505" xr:uid="{AACE66D7-8847-4C40-A88B-E1591608020D}"/>
    <cellStyle name="Millares 656 3 5 2 3" xfId="18637" xr:uid="{6915F2A5-D6D5-47F1-A532-04F020480384}"/>
    <cellStyle name="Millares 656 3 5 2 3 2" xfId="40140" xr:uid="{9CDFFCD4-CBD0-4B9D-95C0-B2E92EC0B3F1}"/>
    <cellStyle name="Millares 656 3 5 2 4" xfId="25242" xr:uid="{094D49B4-4518-4441-8CCC-5B47471C0433}"/>
    <cellStyle name="Millares 656 3 5 2 5" xfId="46745" xr:uid="{1FFF5827-0324-4BF2-9AED-289751BA4BA9}"/>
    <cellStyle name="Millares 656 3 5 2 6" xfId="53349" xr:uid="{7C46003C-E7B8-4D53-BD56-45B0F64634A0}"/>
    <cellStyle name="Millares 656 3 5 3" xfId="5875" xr:uid="{8205CADA-D8DE-47C4-8B2F-F07451838805}"/>
    <cellStyle name="Millares 656 3 5 3 2" xfId="14141" xr:uid="{5502D5CC-BFE8-4338-AFEC-4AF60ABC8D49}"/>
    <cellStyle name="Millares 656 3 5 3 2 2" xfId="35644" xr:uid="{176CD01D-DE3D-4B3E-91D8-45911AA27731}"/>
    <cellStyle name="Millares 656 3 5 3 3" xfId="20776" xr:uid="{4218A11A-B67C-4CB1-B72D-F909638BA5BC}"/>
    <cellStyle name="Millares 656 3 5 3 3 2" xfId="42279" xr:uid="{89C027B6-F144-4390-A95E-3FD79370609D}"/>
    <cellStyle name="Millares 656 3 5 3 4" xfId="27381" xr:uid="{E501EE36-4102-4A70-8E9A-E86C66B71478}"/>
    <cellStyle name="Millares 656 3 5 3 5" xfId="48884" xr:uid="{3C3625B0-EF59-4A86-81B6-739B08C80CA3}"/>
    <cellStyle name="Millares 656 3 5 3 6" xfId="55488" xr:uid="{61350F86-2327-4D80-A63D-6DB99C421F3E}"/>
    <cellStyle name="Millares 656 3 5 4" xfId="7516" xr:uid="{ED0BFE77-50D6-4E6E-A988-B970620EC36D}"/>
    <cellStyle name="Millares 656 3 5 4 2" xfId="29019" xr:uid="{C54F1AC9-2E79-45AA-80B0-17FA10EC6CF4}"/>
    <cellStyle name="Millares 656 3 5 5" xfId="9173" xr:uid="{25796096-FEBA-418B-910F-09272188467B}"/>
    <cellStyle name="Millares 656 3 5 5 2" xfId="30676" xr:uid="{EFD01AF5-1AC4-4FE3-9736-29025E2CCA6D}"/>
    <cellStyle name="Millares 656 3 5 6" xfId="15808" xr:uid="{2482963B-B881-4879-9410-E66D1942E93B}"/>
    <cellStyle name="Millares 656 3 5 6 2" xfId="37311" xr:uid="{451CA4C3-BCA4-4A7B-96EA-602D6C73501A}"/>
    <cellStyle name="Millares 656 3 5 7" xfId="22413" xr:uid="{9D443818-2AE1-4EB6-8EDD-48ACED46C825}"/>
    <cellStyle name="Millares 656 3 5 8" xfId="43916" xr:uid="{FA40A744-870B-4F86-BC27-2621F5F559E5}"/>
    <cellStyle name="Millares 656 3 5 9" xfId="50520" xr:uid="{66CB69FD-9F8D-4F7B-9C17-21183E10490E}"/>
    <cellStyle name="Millares 656 3 6" xfId="1168" xr:uid="{367E4B0F-C373-4DD2-871F-DC98DD96C421}"/>
    <cellStyle name="Millares 656 3 6 2" xfId="3997" xr:uid="{4C6A6205-1F27-4BB0-861E-FCF8D3E973CA}"/>
    <cellStyle name="Millares 656 3 6 2 2" xfId="12263" xr:uid="{F0CC138F-A7AE-4BF7-85CD-D355E9116199}"/>
    <cellStyle name="Millares 656 3 6 2 2 2" xfId="33766" xr:uid="{B91FA592-F8FA-4ABA-B5B9-D1CF199A5DE8}"/>
    <cellStyle name="Millares 656 3 6 2 3" xfId="18898" xr:uid="{17007F88-CB4C-4C5C-86A5-DAE5D77D9C16}"/>
    <cellStyle name="Millares 656 3 6 2 3 2" xfId="40401" xr:uid="{ACEEC846-B3B7-446F-A194-007D1D56A042}"/>
    <cellStyle name="Millares 656 3 6 2 4" xfId="25503" xr:uid="{D65C4707-BA07-45B0-A118-1BD1570E6520}"/>
    <cellStyle name="Millares 656 3 6 2 5" xfId="47006" xr:uid="{3A013306-D8BA-4E3F-A47B-E281D3E2B443}"/>
    <cellStyle name="Millares 656 3 6 2 6" xfId="53610" xr:uid="{A8C21414-B7E8-4A53-B4F8-B8824A79F4E1}"/>
    <cellStyle name="Millares 656 3 6 3" xfId="6136" xr:uid="{D01B3C09-AF7A-49AA-B5FB-047144AB1C98}"/>
    <cellStyle name="Millares 656 3 6 3 2" xfId="14402" xr:uid="{7A61E7F5-1BFD-432B-8C20-F1E05C63343B}"/>
    <cellStyle name="Millares 656 3 6 3 2 2" xfId="35905" xr:uid="{AED16546-0071-45D5-8E16-87F9ADD219B2}"/>
    <cellStyle name="Millares 656 3 6 3 3" xfId="21037" xr:uid="{4E4FF143-F885-4E70-805E-A877E76A0420}"/>
    <cellStyle name="Millares 656 3 6 3 3 2" xfId="42540" xr:uid="{87BCE1C8-796B-4BA2-BE58-B620A09415F5}"/>
    <cellStyle name="Millares 656 3 6 3 4" xfId="27642" xr:uid="{2678EF48-391A-4B40-A3CA-CCE97C3A73D0}"/>
    <cellStyle name="Millares 656 3 6 3 5" xfId="49145" xr:uid="{BD4D1B62-099C-44BF-AD12-B6D777676ADB}"/>
    <cellStyle name="Millares 656 3 6 3 6" xfId="55749" xr:uid="{86E3F451-19EE-4B58-AECC-9B66BE9AEEE1}"/>
    <cellStyle name="Millares 656 3 6 4" xfId="7777" xr:uid="{D5056971-75BD-4219-810D-C8E25D1C7AD1}"/>
    <cellStyle name="Millares 656 3 6 4 2" xfId="29280" xr:uid="{1446A179-2B36-4BAD-859A-14B24990FC56}"/>
    <cellStyle name="Millares 656 3 6 5" xfId="9434" xr:uid="{A59A058A-C7AE-4BB2-93B2-E748652D479F}"/>
    <cellStyle name="Millares 656 3 6 5 2" xfId="30937" xr:uid="{EA9BCFD5-CEFC-4C0E-8004-E79780C1B4AD}"/>
    <cellStyle name="Millares 656 3 6 6" xfId="16069" xr:uid="{4E9E9398-C8D1-4171-AF09-E79A99CF2DE9}"/>
    <cellStyle name="Millares 656 3 6 6 2" xfId="37572" xr:uid="{3EBC36E0-014C-4FAF-9501-2317C69B6B01}"/>
    <cellStyle name="Millares 656 3 6 7" xfId="22674" xr:uid="{667F5B52-9022-4C7C-A639-D58C98BA482E}"/>
    <cellStyle name="Millares 656 3 6 8" xfId="44177" xr:uid="{5371585D-928C-43CF-8F9C-E394619708BB}"/>
    <cellStyle name="Millares 656 3 6 9" xfId="50781" xr:uid="{702C1B65-E9A3-49F5-B548-5524D60B8FAE}"/>
    <cellStyle name="Millares 656 3 7" xfId="1856" xr:uid="{BB495050-2C8D-4DE5-94F3-4F5B005B344D}"/>
    <cellStyle name="Millares 656 3 7 2" xfId="10122" xr:uid="{561085F9-D339-4941-BC25-4149D802C03F}"/>
    <cellStyle name="Millares 656 3 7 2 2" xfId="31625" xr:uid="{929992FC-E2A2-4229-9101-01496704C2B0}"/>
    <cellStyle name="Millares 656 3 7 3" xfId="16757" xr:uid="{35B88B8B-4845-437A-A3E1-AAFDFBD4A93D}"/>
    <cellStyle name="Millares 656 3 7 3 2" xfId="38260" xr:uid="{40ECDB73-D7AA-4E53-8983-E42311A54669}"/>
    <cellStyle name="Millares 656 3 7 4" xfId="23362" xr:uid="{1B937B26-0B5E-48C5-BC08-87F923BBA915}"/>
    <cellStyle name="Millares 656 3 7 5" xfId="44865" xr:uid="{FB1FF657-9A73-4071-BF6F-046DC14B8B22}"/>
    <cellStyle name="Millares 656 3 7 6" xfId="51469" xr:uid="{4069587D-9EC2-43B1-A3CC-8D46A7FE8D36}"/>
    <cellStyle name="Millares 656 3 8" xfId="2541" xr:uid="{FA3D75A1-9DDA-4821-B1A7-67D1580D4608}"/>
    <cellStyle name="Millares 656 3 8 2" xfId="10807" xr:uid="{4630388E-84C2-4BA2-A319-EC632DCFF6AA}"/>
    <cellStyle name="Millares 656 3 8 2 2" xfId="32310" xr:uid="{BDECB33A-5FD3-46F3-B4F5-DFE05A50E245}"/>
    <cellStyle name="Millares 656 3 8 3" xfId="17442" xr:uid="{0B8598A3-FD1E-4BCC-96B1-81B4F93C1E53}"/>
    <cellStyle name="Millares 656 3 8 3 2" xfId="38945" xr:uid="{BAC36A0A-1A97-428B-AD15-2E17FE1193B4}"/>
    <cellStyle name="Millares 656 3 8 4" xfId="24047" xr:uid="{6A4817A2-2C54-47DC-831E-BD9605E17319}"/>
    <cellStyle name="Millares 656 3 8 5" xfId="45550" xr:uid="{E190ED7D-7D9C-4DF6-AE82-CAE910B08006}"/>
    <cellStyle name="Millares 656 3 8 6" xfId="52154" xr:uid="{FB598A29-AFF3-4155-B02A-2C36B95048BA}"/>
    <cellStyle name="Millares 656 3 9" xfId="3052" xr:uid="{04997494-0A6D-481E-88AD-25BFE71DD84B}"/>
    <cellStyle name="Millares 656 3 9 2" xfId="11318" xr:uid="{E47AA66D-E8B5-417F-B630-3C2E8C491C77}"/>
    <cellStyle name="Millares 656 3 9 2 2" xfId="32821" xr:uid="{F54F42F6-2F41-455E-AEEC-50433D1934BC}"/>
    <cellStyle name="Millares 656 3 9 3" xfId="17953" xr:uid="{F97B590B-7703-41E0-BCDB-DD91D1D52A38}"/>
    <cellStyle name="Millares 656 3 9 3 2" xfId="39456" xr:uid="{E5C43A04-CF23-4AEB-B0B5-A2181162DC3E}"/>
    <cellStyle name="Millares 656 3 9 4" xfId="24558" xr:uid="{E2731CAA-8A74-4B58-A414-C13AD422AC9D}"/>
    <cellStyle name="Millares 656 3 9 5" xfId="46061" xr:uid="{922DE419-40C1-4A2A-AE1B-264113684F24}"/>
    <cellStyle name="Millares 656 3 9 6" xfId="52665" xr:uid="{7E6D903B-48E6-4277-87C4-B3DBCC540FED}"/>
    <cellStyle name="Millares 656 4" xfId="209" xr:uid="{D234069F-4686-4539-A6E3-09538E937313}"/>
    <cellStyle name="Millares 656 4 10" xfId="4728" xr:uid="{355E5929-7821-4277-8771-2843D11AE59F}"/>
    <cellStyle name="Millares 656 4 10 2" xfId="12994" xr:uid="{4C1B3B1B-00A8-4B74-A19B-48E232493DA7}"/>
    <cellStyle name="Millares 656 4 10 2 2" xfId="34497" xr:uid="{06C2BBC0-D09F-42DD-A437-E20B511B0CCA}"/>
    <cellStyle name="Millares 656 4 10 3" xfId="19629" xr:uid="{C082AB62-E4C2-405F-B8A6-3E359199611B}"/>
    <cellStyle name="Millares 656 4 10 3 2" xfId="41132" xr:uid="{01C6824D-157C-4301-A012-8812CE356E12}"/>
    <cellStyle name="Millares 656 4 10 4" xfId="26234" xr:uid="{A7580B22-B97A-47C0-9D2C-922451466C84}"/>
    <cellStyle name="Millares 656 4 10 5" xfId="47737" xr:uid="{4A58CDA0-52A8-4C6B-930D-42D2E6F70456}"/>
    <cellStyle name="Millares 656 4 10 6" xfId="54341" xr:uid="{62E521C3-D97A-4855-AE9D-EFE2DA810D17}"/>
    <cellStyle name="Millares 656 4 11" xfId="5231" xr:uid="{116BFA72-8206-4C62-BA3B-DC5E8FC30E91}"/>
    <cellStyle name="Millares 656 4 11 2" xfId="13497" xr:uid="{E5EA46AE-1E87-4892-81EA-A569C41EF530}"/>
    <cellStyle name="Millares 656 4 11 2 2" xfId="35000" xr:uid="{E9C03AEF-B9FD-4180-BF7F-BC2521A914E7}"/>
    <cellStyle name="Millares 656 4 11 3" xfId="20132" xr:uid="{88554C3A-EBBE-4947-B68F-D2AA45144340}"/>
    <cellStyle name="Millares 656 4 11 3 2" xfId="41635" xr:uid="{CC45605D-4719-4DA6-A577-076CFAEE928E}"/>
    <cellStyle name="Millares 656 4 11 4" xfId="26737" xr:uid="{6CC3E939-DD49-4986-942D-53683778944D}"/>
    <cellStyle name="Millares 656 4 11 5" xfId="48240" xr:uid="{E610D5E5-4269-4DF7-8B30-E9449687C4EB}"/>
    <cellStyle name="Millares 656 4 11 6" xfId="54844" xr:uid="{3A4A3CE2-ABA6-434F-BD21-D5A828EA9C94}"/>
    <cellStyle name="Millares 656 4 12" xfId="6872" xr:uid="{42680A96-5680-42F3-B980-C4E3CE04F959}"/>
    <cellStyle name="Millares 656 4 12 2" xfId="28375" xr:uid="{2153AF59-8562-4029-B4E2-3983B438B70A}"/>
    <cellStyle name="Millares 656 4 13" xfId="8526" xr:uid="{6E3FFFF4-F979-441C-8ADF-988D63B3EE90}"/>
    <cellStyle name="Millares 656 4 13 2" xfId="30029" xr:uid="{85DB679E-3743-4C4A-B065-16DAF924D6B3}"/>
    <cellStyle name="Millares 656 4 14" xfId="15165" xr:uid="{075AC7E9-8615-441D-AACC-36526AA201F6}"/>
    <cellStyle name="Millares 656 4 14 2" xfId="36668" xr:uid="{8473A2E4-9663-4814-BBBA-6AC1CA503649}"/>
    <cellStyle name="Millares 656 4 15" xfId="21770" xr:uid="{32FB9F5A-2FED-4569-8E3E-1628CCA9E26A}"/>
    <cellStyle name="Millares 656 4 16" xfId="43273" xr:uid="{33676F84-3EB3-4D8A-B521-D8012719D3C8}"/>
    <cellStyle name="Millares 656 4 17" xfId="49877" xr:uid="{99924CFB-6E5F-4E42-91D6-31F9EECCCB75}"/>
    <cellStyle name="Millares 656 4 2" xfId="524" xr:uid="{6CE0C2A0-AA85-43E7-9F85-6E533922BD5B}"/>
    <cellStyle name="Millares 656 4 2 10" xfId="7135" xr:uid="{69169D9F-26DD-4BCB-9358-F213CD33465C}"/>
    <cellStyle name="Millares 656 4 2 10 2" xfId="28638" xr:uid="{1D231329-B6E1-4F59-A2AB-0B9F450A1984}"/>
    <cellStyle name="Millares 656 4 2 11" xfId="8791" xr:uid="{04E9CE64-1736-4015-BB52-A19C38B8CCAB}"/>
    <cellStyle name="Millares 656 4 2 11 2" xfId="30294" xr:uid="{76AD20B7-857C-4B66-8966-ADB54F6C136D}"/>
    <cellStyle name="Millares 656 4 2 12" xfId="15427" xr:uid="{E4A02750-51DC-4B79-A274-A2648B6ED3C0}"/>
    <cellStyle name="Millares 656 4 2 12 2" xfId="36930" xr:uid="{C786A5C6-DB21-4EB2-81E6-204000E9DE93}"/>
    <cellStyle name="Millares 656 4 2 13" xfId="22032" xr:uid="{1BFDD41A-AEC8-46E8-B648-0B18B48AB311}"/>
    <cellStyle name="Millares 656 4 2 14" xfId="43535" xr:uid="{3E0F3035-3549-4F58-B6E7-D418AEAB7030}"/>
    <cellStyle name="Millares 656 4 2 15" xfId="50139" xr:uid="{05D00E41-1DC0-4832-8B60-BA0080893EF6}"/>
    <cellStyle name="Millares 656 4 2 2" xfId="806" xr:uid="{3E228830-5513-44A3-8E3B-C8243EBE07F8}"/>
    <cellStyle name="Millares 656 4 2 2 10" xfId="15707" xr:uid="{1CBBAD68-2B6E-4D1E-8E4D-BF594AE5CCF3}"/>
    <cellStyle name="Millares 656 4 2 2 10 2" xfId="37210" xr:uid="{98BDE715-4D4F-4916-9195-075A6159D774}"/>
    <cellStyle name="Millares 656 4 2 2 11" xfId="22312" xr:uid="{00930EBF-1405-4382-B488-8A0058C72059}"/>
    <cellStyle name="Millares 656 4 2 2 12" xfId="43815" xr:uid="{A4F70436-CC78-4C99-BB77-0FA8E6D834D6}"/>
    <cellStyle name="Millares 656 4 2 2 13" xfId="50419" xr:uid="{1758164D-DFDD-4E60-9BC9-960709665BD7}"/>
    <cellStyle name="Millares 656 4 2 2 2" xfId="1752" xr:uid="{6BB4F7E6-973E-48CC-8AB2-EC32F5C0C173}"/>
    <cellStyle name="Millares 656 4 2 2 2 2" xfId="4581" xr:uid="{5806E033-45B3-49FB-BDBC-64C08C578F39}"/>
    <cellStyle name="Millares 656 4 2 2 2 2 2" xfId="12847" xr:uid="{6383DF46-E3D3-420B-A600-C170D52C74FD}"/>
    <cellStyle name="Millares 656 4 2 2 2 2 2 2" xfId="34350" xr:uid="{C02DD210-17C0-4842-BA29-35A1B966F0DD}"/>
    <cellStyle name="Millares 656 4 2 2 2 2 3" xfId="19482" xr:uid="{CF6065A3-090A-4FD0-AC52-657A8239C03C}"/>
    <cellStyle name="Millares 656 4 2 2 2 2 3 2" xfId="40985" xr:uid="{E64C753B-1BE2-497B-A886-531A6EC79490}"/>
    <cellStyle name="Millares 656 4 2 2 2 2 4" xfId="26087" xr:uid="{48505446-C801-4E3F-833F-DBD19F62437A}"/>
    <cellStyle name="Millares 656 4 2 2 2 2 5" xfId="47590" xr:uid="{BABF6C15-4815-4C89-87E2-37EB66466ED2}"/>
    <cellStyle name="Millares 656 4 2 2 2 2 6" xfId="54194" xr:uid="{3E1808D6-0073-4053-9A0E-2AA53180B44D}"/>
    <cellStyle name="Millares 656 4 2 2 2 3" xfId="6720" xr:uid="{80FB3675-29AA-4840-8892-3E5B44BD7154}"/>
    <cellStyle name="Millares 656 4 2 2 2 3 2" xfId="14986" xr:uid="{B37D7D7C-EEC3-4610-9F57-4AD254D0D021}"/>
    <cellStyle name="Millares 656 4 2 2 2 3 2 2" xfId="36489" xr:uid="{28271F25-31AE-4984-9A7C-720DADA5336D}"/>
    <cellStyle name="Millares 656 4 2 2 2 3 3" xfId="21621" xr:uid="{2804DD65-BE62-4FD1-BCCC-3847A0B48E0B}"/>
    <cellStyle name="Millares 656 4 2 2 2 3 3 2" xfId="43124" xr:uid="{7242A5F5-841C-495A-B731-CFB3E81F0E56}"/>
    <cellStyle name="Millares 656 4 2 2 2 3 4" xfId="28226" xr:uid="{8F2BC506-FA39-40C7-BDD1-03DCC34314BC}"/>
    <cellStyle name="Millares 656 4 2 2 2 3 5" xfId="49729" xr:uid="{2896A2D0-52E1-4A35-9AC5-DEEB4EC65900}"/>
    <cellStyle name="Millares 656 4 2 2 2 3 6" xfId="56333" xr:uid="{A491C935-19E3-4538-B38B-08ECAC268423}"/>
    <cellStyle name="Millares 656 4 2 2 2 4" xfId="8361" xr:uid="{458AA2EA-AE20-4B64-B967-D1C5B336FFC8}"/>
    <cellStyle name="Millares 656 4 2 2 2 4 2" xfId="29864" xr:uid="{1E10D20C-71B3-4C23-8996-8EF3C8BABF38}"/>
    <cellStyle name="Millares 656 4 2 2 2 5" xfId="10018" xr:uid="{5F61C5BE-64BB-43CA-BA34-895B942ABD9E}"/>
    <cellStyle name="Millares 656 4 2 2 2 5 2" xfId="31521" xr:uid="{F00EB78C-B27B-4CF2-8E33-E9D83824D6E5}"/>
    <cellStyle name="Millares 656 4 2 2 2 6" xfId="16653" xr:uid="{481874E8-8EE1-4385-BD23-E67617468CDD}"/>
    <cellStyle name="Millares 656 4 2 2 2 6 2" xfId="38156" xr:uid="{175715D5-C6B3-4685-BC2F-82545D193D1F}"/>
    <cellStyle name="Millares 656 4 2 2 2 7" xfId="23258" xr:uid="{792DBB2F-3775-4F7B-AC8F-DDF77EA26BE3}"/>
    <cellStyle name="Millares 656 4 2 2 2 8" xfId="44761" xr:uid="{3493D324-3E3E-4EA0-B897-A2579B3D295F}"/>
    <cellStyle name="Millares 656 4 2 2 2 9" xfId="51365" xr:uid="{3B49A24E-4B6F-4AB0-AF32-21E3D098EFF1}"/>
    <cellStyle name="Millares 656 4 2 2 3" xfId="2439" xr:uid="{4242EF24-25EE-4ED1-A05B-C45347A4D992}"/>
    <cellStyle name="Millares 656 4 2 2 3 2" xfId="10705" xr:uid="{E8F6372A-93BF-4715-83AA-4EC553ECDBEB}"/>
    <cellStyle name="Millares 656 4 2 2 3 2 2" xfId="32208" xr:uid="{43F99BA0-80EA-43B9-87A3-19BE13BDA2DC}"/>
    <cellStyle name="Millares 656 4 2 2 3 3" xfId="17340" xr:uid="{FDCED1F1-173F-4E64-A208-78A1A3707CC5}"/>
    <cellStyle name="Millares 656 4 2 2 3 3 2" xfId="38843" xr:uid="{D5BC021D-3B5B-4D96-AA76-A880FA8D4418}"/>
    <cellStyle name="Millares 656 4 2 2 3 4" xfId="23945" xr:uid="{23034856-239B-442C-9346-9F01617277A0}"/>
    <cellStyle name="Millares 656 4 2 2 3 5" xfId="45448" xr:uid="{AA3B7FEE-7122-4E8D-9588-D83524F3FCF8}"/>
    <cellStyle name="Millares 656 4 2 2 3 6" xfId="52052" xr:uid="{0B527AB1-D49B-47F3-BD2A-9A0F6AF2AB2E}"/>
    <cellStyle name="Millares 656 4 2 2 4" xfId="2956" xr:uid="{0C0F2DBF-88FB-4BD3-B6C9-945444B5B9A1}"/>
    <cellStyle name="Millares 656 4 2 2 4 2" xfId="11222" xr:uid="{E7872C45-C1B4-4872-81AA-0136CD474C5C}"/>
    <cellStyle name="Millares 656 4 2 2 4 2 2" xfId="32725" xr:uid="{908F72CB-2B85-4F2F-9595-B174B8C00B1E}"/>
    <cellStyle name="Millares 656 4 2 2 4 3" xfId="17857" xr:uid="{0A62710A-9F16-4B24-9182-ABA5DF50E479}"/>
    <cellStyle name="Millares 656 4 2 2 4 3 2" xfId="39360" xr:uid="{0A18891A-7412-441E-9CF0-25A855AD5826}"/>
    <cellStyle name="Millares 656 4 2 2 4 4" xfId="24462" xr:uid="{B6AA31E0-A9AF-437B-8C16-308F12ADB283}"/>
    <cellStyle name="Millares 656 4 2 2 4 5" xfId="45965" xr:uid="{C34FA0C8-BA9A-4DA7-B105-AAB185488903}"/>
    <cellStyle name="Millares 656 4 2 2 4 6" xfId="52569" xr:uid="{4AB4F4ED-03CD-47B9-80E0-BF737C2ECDA1}"/>
    <cellStyle name="Millares 656 4 2 2 5" xfId="3635" xr:uid="{FCF083C4-B8BE-427C-A3EF-CB99FC94E1CC}"/>
    <cellStyle name="Millares 656 4 2 2 5 2" xfId="11901" xr:uid="{67ADFC2A-6A6A-44DA-A9BC-ECF8D8B5345F}"/>
    <cellStyle name="Millares 656 4 2 2 5 2 2" xfId="33404" xr:uid="{222FDD21-47B4-412C-B699-5ACE3F0F077E}"/>
    <cellStyle name="Millares 656 4 2 2 5 3" xfId="18536" xr:uid="{F098B0C0-2250-4B5A-9745-E4EE286D3E6B}"/>
    <cellStyle name="Millares 656 4 2 2 5 3 2" xfId="40039" xr:uid="{E0977C5E-BB91-42DB-AC46-F896149563BB}"/>
    <cellStyle name="Millares 656 4 2 2 5 4" xfId="25141" xr:uid="{DEFBC494-8C9C-4FD6-8401-8D7805A1BB04}"/>
    <cellStyle name="Millares 656 4 2 2 5 5" xfId="46644" xr:uid="{43318E6A-0675-4F3A-A708-124F8C4FCCB2}"/>
    <cellStyle name="Millares 656 4 2 2 5 6" xfId="53248" xr:uid="{9CDC99DA-A3DE-4648-98A3-FEE4C8781A2D}"/>
    <cellStyle name="Millares 656 4 2 2 6" xfId="5100" xr:uid="{50CC4FA2-80AA-4B21-B29E-46FE04231A74}"/>
    <cellStyle name="Millares 656 4 2 2 6 2" xfId="13366" xr:uid="{7EA95ECB-7884-494C-8001-0AE95A3E3E17}"/>
    <cellStyle name="Millares 656 4 2 2 6 2 2" xfId="34869" xr:uid="{A628FA7C-3F79-4BEB-AB69-410A9A72AF4B}"/>
    <cellStyle name="Millares 656 4 2 2 6 3" xfId="20001" xr:uid="{4500510E-E3F3-4651-8C80-77F39DEE9618}"/>
    <cellStyle name="Millares 656 4 2 2 6 3 2" xfId="41504" xr:uid="{BF11C85C-4DB3-4683-8969-BFEE37B6AA44}"/>
    <cellStyle name="Millares 656 4 2 2 6 4" xfId="26606" xr:uid="{DEC23D26-6CCD-496F-B768-D81637A91117}"/>
    <cellStyle name="Millares 656 4 2 2 6 5" xfId="48109" xr:uid="{2B69E736-44B2-4F35-BA2D-FFEBDD256948}"/>
    <cellStyle name="Millares 656 4 2 2 6 6" xfId="54713" xr:uid="{C0FC468F-8859-44B2-A11E-F1B77AD8DF25}"/>
    <cellStyle name="Millares 656 4 2 2 7" xfId="5774" xr:uid="{5633703B-B6F3-4D49-A072-68080016CC34}"/>
    <cellStyle name="Millares 656 4 2 2 7 2" xfId="14040" xr:uid="{09B3B73C-4698-4908-BC5B-AF2CD810E224}"/>
    <cellStyle name="Millares 656 4 2 2 7 2 2" xfId="35543" xr:uid="{D6C93136-C759-401D-A2E4-50B10B25B2E1}"/>
    <cellStyle name="Millares 656 4 2 2 7 3" xfId="20675" xr:uid="{64BDD280-8853-4660-B416-8E961BACB33D}"/>
    <cellStyle name="Millares 656 4 2 2 7 3 2" xfId="42178" xr:uid="{3D51D221-5A97-45C7-A585-CA6410665CA5}"/>
    <cellStyle name="Millares 656 4 2 2 7 4" xfId="27280" xr:uid="{BBE7D4EF-91F6-4D61-A665-37A67209505D}"/>
    <cellStyle name="Millares 656 4 2 2 7 5" xfId="48783" xr:uid="{ABBFB963-6746-433C-AF74-91462009D60A}"/>
    <cellStyle name="Millares 656 4 2 2 7 6" xfId="55387" xr:uid="{3363D5D8-7250-4A42-A580-D0DBD1A6C09A}"/>
    <cellStyle name="Millares 656 4 2 2 8" xfId="7415" xr:uid="{15EC4F16-138D-4181-B3E4-F6AFED16DE2D}"/>
    <cellStyle name="Millares 656 4 2 2 8 2" xfId="28918" xr:uid="{EB4ED516-6D5E-4800-B279-2898AE40207C}"/>
    <cellStyle name="Millares 656 4 2 2 9" xfId="9072" xr:uid="{87C8AE5B-7644-4380-9DFB-E9109D6787F6}"/>
    <cellStyle name="Millares 656 4 2 2 9 2" xfId="30575" xr:uid="{1008DDC1-D45E-4BB2-96EA-597626BC4297}"/>
    <cellStyle name="Millares 656 4 2 3" xfId="1076" xr:uid="{908F27B5-2CA8-410B-8C3A-5710B24B6388}"/>
    <cellStyle name="Millares 656 4 2 3 2" xfId="3905" xr:uid="{88709216-0A51-45A2-8D3A-4486368B8A3E}"/>
    <cellStyle name="Millares 656 4 2 3 2 2" xfId="12171" xr:uid="{E2C03886-7BF8-468F-A6FD-7D959E869503}"/>
    <cellStyle name="Millares 656 4 2 3 2 2 2" xfId="33674" xr:uid="{72DDB2F3-A29A-4EF5-8CAF-93663D3C0D5D}"/>
    <cellStyle name="Millares 656 4 2 3 2 3" xfId="18806" xr:uid="{47A5ADD9-BA66-4CD2-83FA-4D0F2A6F05BD}"/>
    <cellStyle name="Millares 656 4 2 3 2 3 2" xfId="40309" xr:uid="{B81125E9-418D-4971-A09E-A6AF779EFE1F}"/>
    <cellStyle name="Millares 656 4 2 3 2 4" xfId="25411" xr:uid="{5BA688D6-B12F-42CB-A362-34C5C24F0485}"/>
    <cellStyle name="Millares 656 4 2 3 2 5" xfId="46914" xr:uid="{D2E18F6C-6E5C-4AB7-AF97-9A1543AB5AA0}"/>
    <cellStyle name="Millares 656 4 2 3 2 6" xfId="53518" xr:uid="{F793A98D-B1BD-44E7-AF82-05CBF35B6CF9}"/>
    <cellStyle name="Millares 656 4 2 3 3" xfId="6044" xr:uid="{56BC4285-BD1E-449C-9388-19898021C82E}"/>
    <cellStyle name="Millares 656 4 2 3 3 2" xfId="14310" xr:uid="{5DFEF341-331C-4CC8-859C-AF89BBD7EE2E}"/>
    <cellStyle name="Millares 656 4 2 3 3 2 2" xfId="35813" xr:uid="{DF46BFC2-0FA6-40AD-9415-728B5A960733}"/>
    <cellStyle name="Millares 656 4 2 3 3 3" xfId="20945" xr:uid="{65D8302F-B114-41FF-802B-9DD6B2017AA9}"/>
    <cellStyle name="Millares 656 4 2 3 3 3 2" xfId="42448" xr:uid="{6EE053EA-F26F-49B9-AB8D-0C213DFDF3AC}"/>
    <cellStyle name="Millares 656 4 2 3 3 4" xfId="27550" xr:uid="{EBCCABCE-965A-467E-8380-B8E19B24DA47}"/>
    <cellStyle name="Millares 656 4 2 3 3 5" xfId="49053" xr:uid="{26B27FF6-91A9-4D12-B3A1-FBDD7361315B}"/>
    <cellStyle name="Millares 656 4 2 3 3 6" xfId="55657" xr:uid="{9E1E0EAC-C27B-4C25-A109-8820B8A08B84}"/>
    <cellStyle name="Millares 656 4 2 3 4" xfId="7685" xr:uid="{F021A1B3-45BA-412B-906E-9CFD40BB647A}"/>
    <cellStyle name="Millares 656 4 2 3 4 2" xfId="29188" xr:uid="{918C23FD-6B73-45D1-B4B2-A39A0F42E8AD}"/>
    <cellStyle name="Millares 656 4 2 3 5" xfId="9342" xr:uid="{2B750391-4426-4798-A732-148301C6564D}"/>
    <cellStyle name="Millares 656 4 2 3 5 2" xfId="30845" xr:uid="{B8E71E69-D3BD-430A-96EB-76046BCE653C}"/>
    <cellStyle name="Millares 656 4 2 3 6" xfId="15977" xr:uid="{0CAF7A27-EBFA-462F-8F14-CF1D145B21E8}"/>
    <cellStyle name="Millares 656 4 2 3 6 2" xfId="37480" xr:uid="{05D6471F-0F45-4B92-97C1-267A8AAEC6C9}"/>
    <cellStyle name="Millares 656 4 2 3 7" xfId="22582" xr:uid="{4E640195-4B4A-4889-9355-3D07F7DD3F52}"/>
    <cellStyle name="Millares 656 4 2 3 8" xfId="44085" xr:uid="{AE158FEA-BE81-4358-B20C-4AB3D3AF3A39}"/>
    <cellStyle name="Millares 656 4 2 3 9" xfId="50689" xr:uid="{D7D461D0-4B8C-45D8-95E6-3BC75F162AD6}"/>
    <cellStyle name="Millares 656 4 2 4" xfId="1472" xr:uid="{5AA96F50-6CA5-466F-AEA4-C285A1D7449F}"/>
    <cellStyle name="Millares 656 4 2 4 2" xfId="4301" xr:uid="{BBB9F3CF-1D6B-4EC7-B892-E6B613DD46E4}"/>
    <cellStyle name="Millares 656 4 2 4 2 2" xfId="12567" xr:uid="{7ACE7231-C00D-4E05-B828-1D7FBF7BF52A}"/>
    <cellStyle name="Millares 656 4 2 4 2 2 2" xfId="34070" xr:uid="{B7D45B6D-F740-4B6D-8549-D8EC4278B2EF}"/>
    <cellStyle name="Millares 656 4 2 4 2 3" xfId="19202" xr:uid="{9F35CAAA-2582-40D4-9947-EDC9FE6B9CA8}"/>
    <cellStyle name="Millares 656 4 2 4 2 3 2" xfId="40705" xr:uid="{872ACB7B-11A6-4E6F-9422-717567A9E20A}"/>
    <cellStyle name="Millares 656 4 2 4 2 4" xfId="25807" xr:uid="{5B96E9CB-FDD2-4810-ACD7-D24F085BA5C1}"/>
    <cellStyle name="Millares 656 4 2 4 2 5" xfId="47310" xr:uid="{D6B15D95-A709-47DB-98CD-9E5D898F2779}"/>
    <cellStyle name="Millares 656 4 2 4 2 6" xfId="53914" xr:uid="{54FD45A1-9CA2-4CFC-B2AB-E94E99AD9BAD}"/>
    <cellStyle name="Millares 656 4 2 4 3" xfId="6440" xr:uid="{365E0E74-7A82-495F-8E72-E47FADC3C928}"/>
    <cellStyle name="Millares 656 4 2 4 3 2" xfId="14706" xr:uid="{60A67722-3AAD-409D-AA05-EB29E82C153D}"/>
    <cellStyle name="Millares 656 4 2 4 3 2 2" xfId="36209" xr:uid="{40A61968-1E33-4B40-8A43-B5EE9AA1A406}"/>
    <cellStyle name="Millares 656 4 2 4 3 3" xfId="21341" xr:uid="{03196890-432F-495C-9791-778CD4BFA73F}"/>
    <cellStyle name="Millares 656 4 2 4 3 3 2" xfId="42844" xr:uid="{874951A7-465F-457F-BBBE-338357BD17A5}"/>
    <cellStyle name="Millares 656 4 2 4 3 4" xfId="27946" xr:uid="{BD318F4F-7224-4EDE-9FAD-F175EF0993B1}"/>
    <cellStyle name="Millares 656 4 2 4 3 5" xfId="49449" xr:uid="{09108B02-31F0-42A5-832C-1284160D8010}"/>
    <cellStyle name="Millares 656 4 2 4 3 6" xfId="56053" xr:uid="{3F9D0773-A77F-4FE8-B328-4F85720C9F52}"/>
    <cellStyle name="Millares 656 4 2 4 4" xfId="8081" xr:uid="{47F43366-1135-4D81-9D03-82DA8DFFFD14}"/>
    <cellStyle name="Millares 656 4 2 4 4 2" xfId="29584" xr:uid="{CE16E1D1-0D6C-419E-B2A7-2DF7BD063664}"/>
    <cellStyle name="Millares 656 4 2 4 5" xfId="9738" xr:uid="{7C21B4C0-AB3E-44CD-9973-4CCDD42CCE94}"/>
    <cellStyle name="Millares 656 4 2 4 5 2" xfId="31241" xr:uid="{6825E0A0-DCF2-4C77-95B2-128AA0302306}"/>
    <cellStyle name="Millares 656 4 2 4 6" xfId="16373" xr:uid="{66B159D9-72B2-464E-AFD9-D2EFFCB1D437}"/>
    <cellStyle name="Millares 656 4 2 4 6 2" xfId="37876" xr:uid="{5425D1AB-D78A-4A8C-B593-F160B2D12D27}"/>
    <cellStyle name="Millares 656 4 2 4 7" xfId="22978" xr:uid="{486F3B8F-70DC-41E1-A855-4362ABCD4664}"/>
    <cellStyle name="Millares 656 4 2 4 8" xfId="44481" xr:uid="{F7CB49B8-57C7-4A30-AE12-281239B2EDE6}"/>
    <cellStyle name="Millares 656 4 2 4 9" xfId="51085" xr:uid="{01616FA7-1917-4E32-B268-8875361B316E}"/>
    <cellStyle name="Millares 656 4 2 5" xfId="2159" xr:uid="{3BFEF823-3753-4E35-8CF8-21C5D1218A80}"/>
    <cellStyle name="Millares 656 4 2 5 2" xfId="10425" xr:uid="{0947C81B-23B1-4586-A18E-CA5A915BD7C9}"/>
    <cellStyle name="Millares 656 4 2 5 2 2" xfId="31928" xr:uid="{A19A79AD-94C1-44AA-8517-C3AE930BFB8D}"/>
    <cellStyle name="Millares 656 4 2 5 3" xfId="17060" xr:uid="{0EF2BF0E-B870-4CB5-BBC4-BDC73F71BD40}"/>
    <cellStyle name="Millares 656 4 2 5 3 2" xfId="38563" xr:uid="{5CED3696-04B2-4A8C-B7AF-0C73CF0D575A}"/>
    <cellStyle name="Millares 656 4 2 5 4" xfId="23665" xr:uid="{0B911846-62A0-45F7-8938-401D66FEE15F}"/>
    <cellStyle name="Millares 656 4 2 5 5" xfId="45168" xr:uid="{2C585769-C207-4235-B73A-7923E5BF099C}"/>
    <cellStyle name="Millares 656 4 2 5 6" xfId="51772" xr:uid="{E34BFADA-22C6-4D59-8937-CBF92DD34C55}"/>
    <cellStyle name="Millares 656 4 2 6" xfId="2706" xr:uid="{7EE4EB90-926A-419C-9237-2B014E2B69F2}"/>
    <cellStyle name="Millares 656 4 2 6 2" xfId="10972" xr:uid="{9FB6787A-5871-4CF5-8DF7-2DB39320027C}"/>
    <cellStyle name="Millares 656 4 2 6 2 2" xfId="32475" xr:uid="{1BCA6D91-CAAF-41DB-AF3F-60CE58A5C94C}"/>
    <cellStyle name="Millares 656 4 2 6 3" xfId="17607" xr:uid="{98E893DD-B696-4760-8B2C-E07339FF0F14}"/>
    <cellStyle name="Millares 656 4 2 6 3 2" xfId="39110" xr:uid="{2DD9CB8F-CD9B-4CD6-B6CD-F114FF359E7E}"/>
    <cellStyle name="Millares 656 4 2 6 4" xfId="24212" xr:uid="{59B1A6A2-78EE-4437-B313-F935F05899F2}"/>
    <cellStyle name="Millares 656 4 2 6 5" xfId="45715" xr:uid="{D9792269-96FF-42E0-B293-CF6D8457A127}"/>
    <cellStyle name="Millares 656 4 2 6 6" xfId="52319" xr:uid="{2C928321-61C1-4540-BE23-8B79A7C5F6E7}"/>
    <cellStyle name="Millares 656 4 2 7" xfId="3355" xr:uid="{E63E633F-2182-46EA-942A-8FF17EFCB8BB}"/>
    <cellStyle name="Millares 656 4 2 7 2" xfId="11621" xr:uid="{8194F44F-E8B6-4D24-B8C0-F64D06DCE9A9}"/>
    <cellStyle name="Millares 656 4 2 7 2 2" xfId="33124" xr:uid="{BDE44837-67AB-474D-AAD6-F3BBCF6DEBCB}"/>
    <cellStyle name="Millares 656 4 2 7 3" xfId="18256" xr:uid="{001E94C4-8A0B-4592-942F-6E628727EF32}"/>
    <cellStyle name="Millares 656 4 2 7 3 2" xfId="39759" xr:uid="{246E9947-F72B-4E8E-B82D-03D6AF5C04CA}"/>
    <cellStyle name="Millares 656 4 2 7 4" xfId="24861" xr:uid="{D1E82B88-8B55-4532-8517-51CD3F43A1F5}"/>
    <cellStyle name="Millares 656 4 2 7 5" xfId="46364" xr:uid="{562D49DA-8AA2-4B15-9812-1BA1C7D13258}"/>
    <cellStyle name="Millares 656 4 2 7 6" xfId="52968" xr:uid="{91C36049-C716-4ACE-BFD1-7A97F45E280A}"/>
    <cellStyle name="Millares 656 4 2 8" xfId="4850" xr:uid="{AE963E43-E04D-41AB-8B18-4D096337BC70}"/>
    <cellStyle name="Millares 656 4 2 8 2" xfId="13116" xr:uid="{9987E675-07CC-40A1-A974-FD074FF6BEE2}"/>
    <cellStyle name="Millares 656 4 2 8 2 2" xfId="34619" xr:uid="{D774E22C-D8AE-4ACB-ABED-0EC5A7CAC2E5}"/>
    <cellStyle name="Millares 656 4 2 8 3" xfId="19751" xr:uid="{D84E2DE2-1ED6-4487-B50E-3D31B10BC2E9}"/>
    <cellStyle name="Millares 656 4 2 8 3 2" xfId="41254" xr:uid="{B78DACAB-DFA2-47FF-81F2-A4C2FA1B83DB}"/>
    <cellStyle name="Millares 656 4 2 8 4" xfId="26356" xr:uid="{C578E292-D118-42FF-8F3E-078B5436527E}"/>
    <cellStyle name="Millares 656 4 2 8 5" xfId="47859" xr:uid="{59C7180B-1B92-4CD8-A81A-6B19B96F887A}"/>
    <cellStyle name="Millares 656 4 2 8 6" xfId="54463" xr:uid="{018E737E-2B37-497B-AFBD-F42F63C9056A}"/>
    <cellStyle name="Millares 656 4 2 9" xfId="5494" xr:uid="{35875822-AD07-496B-A325-BB971FCF1C92}"/>
    <cellStyle name="Millares 656 4 2 9 2" xfId="13760" xr:uid="{D68764D7-421F-4A2F-9A51-DFF5A6100D03}"/>
    <cellStyle name="Millares 656 4 2 9 2 2" xfId="35263" xr:uid="{B8810865-DC59-48CC-A3CE-D70D91523B6C}"/>
    <cellStyle name="Millares 656 4 2 9 3" xfId="20395" xr:uid="{5E2354F4-25CB-444F-98AD-BD9A14C9F890}"/>
    <cellStyle name="Millares 656 4 2 9 3 2" xfId="41898" xr:uid="{F2C3177D-4976-4319-A9F5-FA8FE63ACC54}"/>
    <cellStyle name="Millares 656 4 2 9 4" xfId="27000" xr:uid="{5E9336EC-665F-4155-A35F-484CACF75EE8}"/>
    <cellStyle name="Millares 656 4 2 9 5" xfId="48503" xr:uid="{C838C129-9260-424C-BDB2-608C5AA76C90}"/>
    <cellStyle name="Millares 656 4 2 9 6" xfId="55107" xr:uid="{901E1550-6FAB-4828-88C5-897A2AC64D11}"/>
    <cellStyle name="Millares 656 4 3" xfId="396" xr:uid="{38019158-75F5-4616-BEC9-29FFB48103F9}"/>
    <cellStyle name="Millares 656 4 3 10" xfId="15299" xr:uid="{D2B90F87-AC1F-4D63-AA05-D150DBC5F7D3}"/>
    <cellStyle name="Millares 656 4 3 10 2" xfId="36802" xr:uid="{E5FC2D23-302A-493C-AAAE-0BAA72671E5D}"/>
    <cellStyle name="Millares 656 4 3 11" xfId="21904" xr:uid="{6791A9A0-493C-4FB6-85ED-358EFC869479}"/>
    <cellStyle name="Millares 656 4 3 12" xfId="43407" xr:uid="{28B83124-A7F4-4EB7-A2F7-AF473D170CFC}"/>
    <cellStyle name="Millares 656 4 3 13" xfId="50011" xr:uid="{03782116-17E9-4439-8E42-61B71E8CACB7}"/>
    <cellStyle name="Millares 656 4 3 2" xfId="1344" xr:uid="{D622EB79-80D2-4242-B92E-EE69231C18EE}"/>
    <cellStyle name="Millares 656 4 3 2 2" xfId="4173" xr:uid="{099B652B-D64B-4692-B325-110732D48D16}"/>
    <cellStyle name="Millares 656 4 3 2 2 2" xfId="12439" xr:uid="{79095519-FD87-4196-A8DF-6833BD7F7CB2}"/>
    <cellStyle name="Millares 656 4 3 2 2 2 2" xfId="33942" xr:uid="{811F4793-C7AC-446F-87B1-7171F8FD34C9}"/>
    <cellStyle name="Millares 656 4 3 2 2 3" xfId="19074" xr:uid="{362D409C-82AC-442D-A0EF-E5F664F6E6A8}"/>
    <cellStyle name="Millares 656 4 3 2 2 3 2" xfId="40577" xr:uid="{B33A3FA9-286E-4156-9B85-FD111E224135}"/>
    <cellStyle name="Millares 656 4 3 2 2 4" xfId="25679" xr:uid="{58A9B9FE-B26A-4BFC-A28E-10D6BE268874}"/>
    <cellStyle name="Millares 656 4 3 2 2 5" xfId="47182" xr:uid="{B3091648-8CBD-4961-9FB7-A90300DA1FB1}"/>
    <cellStyle name="Millares 656 4 3 2 2 6" xfId="53786" xr:uid="{39381482-B9E5-41B7-9C1E-368DE8969AB4}"/>
    <cellStyle name="Millares 656 4 3 2 3" xfId="6312" xr:uid="{D90F28A3-25A3-4961-B80B-77BB9D236307}"/>
    <cellStyle name="Millares 656 4 3 2 3 2" xfId="14578" xr:uid="{66356938-4509-4D56-A9F6-025FD87C01CB}"/>
    <cellStyle name="Millares 656 4 3 2 3 2 2" xfId="36081" xr:uid="{8140D2C7-F864-4EB4-A5DF-A9E3B76D5B9E}"/>
    <cellStyle name="Millares 656 4 3 2 3 3" xfId="21213" xr:uid="{52EA28E3-97D1-4E79-9690-182AB0ECEB21}"/>
    <cellStyle name="Millares 656 4 3 2 3 3 2" xfId="42716" xr:uid="{650DF335-618E-4561-8CC5-967339DF09F7}"/>
    <cellStyle name="Millares 656 4 3 2 3 4" xfId="27818" xr:uid="{DE1D2745-6908-4603-8D9B-5A3BD9077A35}"/>
    <cellStyle name="Millares 656 4 3 2 3 5" xfId="49321" xr:uid="{179428DF-694A-4610-8689-E642583441CA}"/>
    <cellStyle name="Millares 656 4 3 2 3 6" xfId="55925" xr:uid="{FCECB158-FD78-4DCE-985A-C8104A8237EF}"/>
    <cellStyle name="Millares 656 4 3 2 4" xfId="7953" xr:uid="{8513C4A9-835D-42E6-8595-953DCF08BD26}"/>
    <cellStyle name="Millares 656 4 3 2 4 2" xfId="29456" xr:uid="{08B72E24-AD0D-4293-8AA3-1622588C605A}"/>
    <cellStyle name="Millares 656 4 3 2 5" xfId="9610" xr:uid="{89DFDD26-5750-458E-8823-234B43B3F74D}"/>
    <cellStyle name="Millares 656 4 3 2 5 2" xfId="31113" xr:uid="{17B17B99-F3E0-45DF-A471-8D25C32CD9C4}"/>
    <cellStyle name="Millares 656 4 3 2 6" xfId="16245" xr:uid="{C483E65E-6E70-473D-9825-E974C37FE965}"/>
    <cellStyle name="Millares 656 4 3 2 6 2" xfId="37748" xr:uid="{6F381F7B-B9ED-4DD7-9724-96F591E3CE46}"/>
    <cellStyle name="Millares 656 4 3 2 7" xfId="22850" xr:uid="{92F0E637-A1A4-452A-B8DA-9BE9F51953EC}"/>
    <cellStyle name="Millares 656 4 3 2 8" xfId="44353" xr:uid="{885588AD-0F6D-43A6-B044-10B14AD2FF19}"/>
    <cellStyle name="Millares 656 4 3 2 9" xfId="50957" xr:uid="{3B22605A-3F23-4B6A-A55A-98407790A660}"/>
    <cellStyle name="Millares 656 4 3 3" xfId="2031" xr:uid="{1521EB4D-F3C6-457C-9102-FB6D86911079}"/>
    <cellStyle name="Millares 656 4 3 3 2" xfId="10297" xr:uid="{A29EC96B-AE7D-40D0-A689-2CEB4AB5D475}"/>
    <cellStyle name="Millares 656 4 3 3 2 2" xfId="31800" xr:uid="{915C6916-8E2C-407D-9688-07504391B280}"/>
    <cellStyle name="Millares 656 4 3 3 3" xfId="16932" xr:uid="{A900DD06-ECDC-4388-A8E9-6CEA6C3098C8}"/>
    <cellStyle name="Millares 656 4 3 3 3 2" xfId="38435" xr:uid="{69502D47-10DC-4BDB-99EB-B82782D30E00}"/>
    <cellStyle name="Millares 656 4 3 3 4" xfId="23537" xr:uid="{2BAB7269-64D7-4639-9C34-569A59EAD1B8}"/>
    <cellStyle name="Millares 656 4 3 3 5" xfId="45040" xr:uid="{C8B9FBE1-8D91-43D9-8479-71A774A3E3BD}"/>
    <cellStyle name="Millares 656 4 3 3 6" xfId="51644" xr:uid="{1AD7D8C7-F206-484D-A52E-DAC29BBE61A7}"/>
    <cellStyle name="Millares 656 4 3 4" xfId="2830" xr:uid="{7576846D-E9B5-4670-A933-6B01B8446FC3}"/>
    <cellStyle name="Millares 656 4 3 4 2" xfId="11096" xr:uid="{F84A7EAF-BC37-4DB7-A0C5-3E2BB7F8E393}"/>
    <cellStyle name="Millares 656 4 3 4 2 2" xfId="32599" xr:uid="{5274491A-B5D0-48C4-9B41-F833B960AA63}"/>
    <cellStyle name="Millares 656 4 3 4 3" xfId="17731" xr:uid="{550253A6-19AE-4C8A-8F83-585797C6B256}"/>
    <cellStyle name="Millares 656 4 3 4 3 2" xfId="39234" xr:uid="{73E55E2E-F18B-441B-A178-CD346FC57855}"/>
    <cellStyle name="Millares 656 4 3 4 4" xfId="24336" xr:uid="{612B41BE-69F4-453A-B737-E7ACC36FBDBD}"/>
    <cellStyle name="Millares 656 4 3 4 5" xfId="45839" xr:uid="{143A3FB3-F210-4F68-829B-0971690D66BC}"/>
    <cellStyle name="Millares 656 4 3 4 6" xfId="52443" xr:uid="{14A2B266-1D60-493B-8621-DCE4E43836C1}"/>
    <cellStyle name="Millares 656 4 3 5" xfId="3227" xr:uid="{FF7E8E90-304A-4634-8412-B3FA019BDA11}"/>
    <cellStyle name="Millares 656 4 3 5 2" xfId="11493" xr:uid="{598866F8-E61A-40AB-A7C9-291AF6C74B41}"/>
    <cellStyle name="Millares 656 4 3 5 2 2" xfId="32996" xr:uid="{50624CB9-F9DC-446B-85CE-161338B87615}"/>
    <cellStyle name="Millares 656 4 3 5 3" xfId="18128" xr:uid="{CB1EE945-6DF3-49BC-ADAF-ACEED787CA57}"/>
    <cellStyle name="Millares 656 4 3 5 3 2" xfId="39631" xr:uid="{508F0239-0FD3-421D-8659-0FBDBEDB7CD3}"/>
    <cellStyle name="Millares 656 4 3 5 4" xfId="24733" xr:uid="{296D419B-067E-4E0C-83ED-E5609ED4C25A}"/>
    <cellStyle name="Millares 656 4 3 5 5" xfId="46236" xr:uid="{2213FC36-A89E-435D-8C93-E9E69D35BDEB}"/>
    <cellStyle name="Millares 656 4 3 5 6" xfId="52840" xr:uid="{3005B9E3-3C23-46DB-A36B-4A252C00CC5E}"/>
    <cellStyle name="Millares 656 4 3 6" xfId="4974" xr:uid="{D1A380D2-E195-4640-88F3-45D6DAD8EB83}"/>
    <cellStyle name="Millares 656 4 3 6 2" xfId="13240" xr:uid="{42541B15-D3FD-4D1F-A64B-3AB276571EFA}"/>
    <cellStyle name="Millares 656 4 3 6 2 2" xfId="34743" xr:uid="{815C2AB6-D031-4731-A52D-794935B2B649}"/>
    <cellStyle name="Millares 656 4 3 6 3" xfId="19875" xr:uid="{DBA8819F-4BBE-4414-9947-2AC3CA271C4F}"/>
    <cellStyle name="Millares 656 4 3 6 3 2" xfId="41378" xr:uid="{C71AFE68-A8B4-484C-85D4-28782EADF6A4}"/>
    <cellStyle name="Millares 656 4 3 6 4" xfId="26480" xr:uid="{FA5D47D5-986A-4F74-8444-12044AD76359}"/>
    <cellStyle name="Millares 656 4 3 6 5" xfId="47983" xr:uid="{2623885F-FDB6-4A11-ADC4-A5B9E862FD6A}"/>
    <cellStyle name="Millares 656 4 3 6 6" xfId="54587" xr:uid="{5D817E4E-21C1-4D1A-B65B-420A79420F59}"/>
    <cellStyle name="Millares 656 4 3 7" xfId="5366" xr:uid="{37D4C564-720F-440A-BDE2-18BB0D3B5593}"/>
    <cellStyle name="Millares 656 4 3 7 2" xfId="13632" xr:uid="{6146A947-43C7-4E78-9A65-4969A93D2CEB}"/>
    <cellStyle name="Millares 656 4 3 7 2 2" xfId="35135" xr:uid="{26298C57-781B-443C-80DF-627A6629419E}"/>
    <cellStyle name="Millares 656 4 3 7 3" xfId="20267" xr:uid="{6364A20C-9E42-4475-9A4D-9B94DD8DC15A}"/>
    <cellStyle name="Millares 656 4 3 7 3 2" xfId="41770" xr:uid="{5AF1076D-6EAE-4BA4-8F57-8C5347783946}"/>
    <cellStyle name="Millares 656 4 3 7 4" xfId="26872" xr:uid="{53CCA2BB-840C-4278-A3C2-A2B657E077CD}"/>
    <cellStyle name="Millares 656 4 3 7 5" xfId="48375" xr:uid="{F517AE05-2900-4290-A21E-06712F3AAF4B}"/>
    <cellStyle name="Millares 656 4 3 7 6" xfId="54979" xr:uid="{A1C31945-4A98-4512-B367-5B3FBA22524F}"/>
    <cellStyle name="Millares 656 4 3 8" xfId="7007" xr:uid="{B8DA718A-F615-4933-A95D-0FF1DF08544D}"/>
    <cellStyle name="Millares 656 4 3 8 2" xfId="28510" xr:uid="{EBE2FC3D-EB3C-467A-8EBF-49E8D8B08043}"/>
    <cellStyle name="Millares 656 4 3 9" xfId="8663" xr:uid="{2DBED54C-4532-49BB-AC87-1D7DE4EE664A}"/>
    <cellStyle name="Millares 656 4 3 9 2" xfId="30166" xr:uid="{1C2B5DDE-CD6F-44F1-9A43-31D90F9AE869}"/>
    <cellStyle name="Millares 656 4 4" xfId="680" xr:uid="{F793364F-5B22-412F-B26A-86AF0CE67CEA}"/>
    <cellStyle name="Millares 656 4 4 10" xfId="43689" xr:uid="{68DA92D2-D632-4786-9DA1-CFA1DF055FD2}"/>
    <cellStyle name="Millares 656 4 4 11" xfId="50293" xr:uid="{779DAA26-982A-484C-8C5F-78BAA7045B2E}"/>
    <cellStyle name="Millares 656 4 4 2" xfId="1626" xr:uid="{752EA63B-991D-4430-9C52-CCE9DDA5248A}"/>
    <cellStyle name="Millares 656 4 4 2 2" xfId="4455" xr:uid="{1640D02B-50D3-4C6B-B374-4BD04A50EF97}"/>
    <cellStyle name="Millares 656 4 4 2 2 2" xfId="12721" xr:uid="{89A87357-9F07-48E5-BDB6-F5E28195A6E8}"/>
    <cellStyle name="Millares 656 4 4 2 2 2 2" xfId="34224" xr:uid="{0BAF9EC2-ED15-4125-8B55-9A635028D112}"/>
    <cellStyle name="Millares 656 4 4 2 2 3" xfId="19356" xr:uid="{95C87829-DDD5-4E31-B9C3-85F4005BF409}"/>
    <cellStyle name="Millares 656 4 4 2 2 3 2" xfId="40859" xr:uid="{3541B75D-8D8E-4404-8521-7338CAE3E43A}"/>
    <cellStyle name="Millares 656 4 4 2 2 4" xfId="25961" xr:uid="{0F605458-22C8-43B6-BB2D-2ABCE6729E67}"/>
    <cellStyle name="Millares 656 4 4 2 2 5" xfId="47464" xr:uid="{053C2E78-03AB-4A10-884A-4EA66EFA13FD}"/>
    <cellStyle name="Millares 656 4 4 2 2 6" xfId="54068" xr:uid="{4AC0551C-2E4E-47FF-A0D3-24FC500D766B}"/>
    <cellStyle name="Millares 656 4 4 2 3" xfId="6594" xr:uid="{E50ADCE8-7104-41A7-9463-37F0689F9A51}"/>
    <cellStyle name="Millares 656 4 4 2 3 2" xfId="14860" xr:uid="{4CF68419-E646-4658-A68E-C87D85EB2E93}"/>
    <cellStyle name="Millares 656 4 4 2 3 2 2" xfId="36363" xr:uid="{9667C3B5-FEC6-4D44-92B6-486E93DC52AB}"/>
    <cellStyle name="Millares 656 4 4 2 3 3" xfId="21495" xr:uid="{56AD5400-42B3-46A5-8700-097DBED0BAD0}"/>
    <cellStyle name="Millares 656 4 4 2 3 3 2" xfId="42998" xr:uid="{A69AA42D-5340-4924-ACE6-46511C9CD7AE}"/>
    <cellStyle name="Millares 656 4 4 2 3 4" xfId="28100" xr:uid="{5580F4E5-BEE7-4AE9-8059-2ECCE3629A8D}"/>
    <cellStyle name="Millares 656 4 4 2 3 5" xfId="49603" xr:uid="{45E03B41-1FD5-4652-8D0E-4B8DF330360E}"/>
    <cellStyle name="Millares 656 4 4 2 3 6" xfId="56207" xr:uid="{A792B5D7-0721-4757-8DB6-5593FD620CD9}"/>
    <cellStyle name="Millares 656 4 4 2 4" xfId="8235" xr:uid="{E3BB04F4-F10D-4F6D-886D-ADD3AC363469}"/>
    <cellStyle name="Millares 656 4 4 2 4 2" xfId="29738" xr:uid="{586C5298-C934-4C43-A045-7CAE7E5F8DF1}"/>
    <cellStyle name="Millares 656 4 4 2 5" xfId="9892" xr:uid="{A69FF16D-DB79-4A80-9BEE-9C07F487E9DA}"/>
    <cellStyle name="Millares 656 4 4 2 5 2" xfId="31395" xr:uid="{159EB3A3-21E7-4227-B47B-38B6DD262F8E}"/>
    <cellStyle name="Millares 656 4 4 2 6" xfId="16527" xr:uid="{57F6A87A-13B8-4EAA-8AB9-519C13B6EAF8}"/>
    <cellStyle name="Millares 656 4 4 2 6 2" xfId="38030" xr:uid="{6759C9CD-00DA-4612-A62B-DE6BC6E66E50}"/>
    <cellStyle name="Millares 656 4 4 2 7" xfId="23132" xr:uid="{0E624EB6-A3DD-4FAB-A4C2-1423A7479FEA}"/>
    <cellStyle name="Millares 656 4 4 2 8" xfId="44635" xr:uid="{6EEAE849-244B-4703-A9DD-3D7BC40B8DA7}"/>
    <cellStyle name="Millares 656 4 4 2 9" xfId="51239" xr:uid="{C2928A25-DDC7-457B-A0A2-D4435D380407}"/>
    <cellStyle name="Millares 656 4 4 3" xfId="2313" xr:uid="{880310AA-C47F-4329-BA07-C5A1CB2F81C8}"/>
    <cellStyle name="Millares 656 4 4 3 2" xfId="10579" xr:uid="{E598A097-D867-4130-8DAC-12E0A6F35FB9}"/>
    <cellStyle name="Millares 656 4 4 3 2 2" xfId="32082" xr:uid="{262CEC56-07B3-49F1-BCC7-0545213AFF03}"/>
    <cellStyle name="Millares 656 4 4 3 3" xfId="17214" xr:uid="{0751A7E9-A9C1-46EE-9E46-B97CC66CF0A7}"/>
    <cellStyle name="Millares 656 4 4 3 3 2" xfId="38717" xr:uid="{F81646DB-00DB-4B36-9B87-AD21F566C587}"/>
    <cellStyle name="Millares 656 4 4 3 4" xfId="23819" xr:uid="{287D64A2-17A6-415F-8C25-343D837FE6EA}"/>
    <cellStyle name="Millares 656 4 4 3 5" xfId="45322" xr:uid="{9FD6A77E-0D22-47E5-B40F-495EA1A0F026}"/>
    <cellStyle name="Millares 656 4 4 3 6" xfId="51926" xr:uid="{C6743829-6D2B-4E0D-B9F7-006ECB327D23}"/>
    <cellStyle name="Millares 656 4 4 4" xfId="3509" xr:uid="{C6E18060-5834-4684-9C3B-6E7007474D64}"/>
    <cellStyle name="Millares 656 4 4 4 2" xfId="11775" xr:uid="{711E8780-E171-423D-B4FB-8245411BA79E}"/>
    <cellStyle name="Millares 656 4 4 4 2 2" xfId="33278" xr:uid="{689CD718-B51A-406D-A5E9-6C415AB42598}"/>
    <cellStyle name="Millares 656 4 4 4 3" xfId="18410" xr:uid="{761B380B-9961-43AF-ABAF-66EF325D73AE}"/>
    <cellStyle name="Millares 656 4 4 4 3 2" xfId="39913" xr:uid="{B703D0D1-1876-4B50-8A02-159B3BF15F65}"/>
    <cellStyle name="Millares 656 4 4 4 4" xfId="25015" xr:uid="{308826BD-512A-4098-929A-F8417D7F6124}"/>
    <cellStyle name="Millares 656 4 4 4 5" xfId="46518" xr:uid="{10ECF6B4-4062-4A80-80DF-F6B1E3E2542B}"/>
    <cellStyle name="Millares 656 4 4 4 6" xfId="53122" xr:uid="{644C2242-3B3C-4B5F-ADE4-C6C07462861A}"/>
    <cellStyle name="Millares 656 4 4 5" xfId="5648" xr:uid="{453A1500-C3D8-4C6E-9415-4F2A5676B00B}"/>
    <cellStyle name="Millares 656 4 4 5 2" xfId="13914" xr:uid="{E502B86F-3282-45E3-B786-4A542A56671E}"/>
    <cellStyle name="Millares 656 4 4 5 2 2" xfId="35417" xr:uid="{BF0D8AB7-0256-41D1-942C-7B466BDF241D}"/>
    <cellStyle name="Millares 656 4 4 5 3" xfId="20549" xr:uid="{B706DBB3-FDCC-4AC8-9E39-54B7827FD3A7}"/>
    <cellStyle name="Millares 656 4 4 5 3 2" xfId="42052" xr:uid="{356F0EC3-08BB-4254-8F9A-5FC22ACCCB98}"/>
    <cellStyle name="Millares 656 4 4 5 4" xfId="27154" xr:uid="{D9F4F860-12F8-488F-BE3B-EF2301AEBAA5}"/>
    <cellStyle name="Millares 656 4 4 5 5" xfId="48657" xr:uid="{A2E29D47-423D-42FE-BA5F-0F5374564736}"/>
    <cellStyle name="Millares 656 4 4 5 6" xfId="55261" xr:uid="{F65CA0E5-FD26-4036-B6A8-A94BE8E23435}"/>
    <cellStyle name="Millares 656 4 4 6" xfId="7289" xr:uid="{018303AF-A724-43FB-BDAC-CDFA66426AB6}"/>
    <cellStyle name="Millares 656 4 4 6 2" xfId="28792" xr:uid="{86275235-6A64-4F91-BDEF-2DED61B38B08}"/>
    <cellStyle name="Millares 656 4 4 7" xfId="8946" xr:uid="{40BAC16D-3E25-4035-A651-256FD3CCA0EF}"/>
    <cellStyle name="Millares 656 4 4 7 2" xfId="30449" xr:uid="{C35D7923-9469-4FA3-B2FC-4BEB91F0EFD1}"/>
    <cellStyle name="Millares 656 4 4 8" xfId="15581" xr:uid="{D17EE741-8A85-4925-A091-D9A798A01AF1}"/>
    <cellStyle name="Millares 656 4 4 8 2" xfId="37084" xr:uid="{F443625C-5997-40CC-9C81-313BCD49AC36}"/>
    <cellStyle name="Millares 656 4 4 9" xfId="22186" xr:uid="{107B9DAA-596D-4EEB-A84B-DF4380D3359B}"/>
    <cellStyle name="Millares 656 4 5" xfId="948" xr:uid="{E46229A2-A260-498D-BA41-ED98E03852A4}"/>
    <cellStyle name="Millares 656 4 5 2" xfId="3777" xr:uid="{95608E99-38B0-4E55-9279-A4B95ACA7A5E}"/>
    <cellStyle name="Millares 656 4 5 2 2" xfId="12043" xr:uid="{52B5DDF0-888F-41DB-889D-1605AD3FE52E}"/>
    <cellStyle name="Millares 656 4 5 2 2 2" xfId="33546" xr:uid="{4F6337C0-2FED-47D9-8EE8-ED74C60131BB}"/>
    <cellStyle name="Millares 656 4 5 2 3" xfId="18678" xr:uid="{FFA3F0EC-4C05-496C-8B47-4D595A0DEB15}"/>
    <cellStyle name="Millares 656 4 5 2 3 2" xfId="40181" xr:uid="{2BD015A2-0559-4E40-AAD0-91F46C3CEC1F}"/>
    <cellStyle name="Millares 656 4 5 2 4" xfId="25283" xr:uid="{EF51E8DC-D38C-4840-AD07-01755A1CA60F}"/>
    <cellStyle name="Millares 656 4 5 2 5" xfId="46786" xr:uid="{1861D081-D124-46EB-BA11-BD84CD882A2D}"/>
    <cellStyle name="Millares 656 4 5 2 6" xfId="53390" xr:uid="{4A46DF13-C4E3-46C8-A87E-D6E98184EF49}"/>
    <cellStyle name="Millares 656 4 5 3" xfId="5916" xr:uid="{DE497326-467C-4ED1-B35B-28BD97601B95}"/>
    <cellStyle name="Millares 656 4 5 3 2" xfId="14182" xr:uid="{B6455A39-5958-40B8-8EC6-B57F0FD03E46}"/>
    <cellStyle name="Millares 656 4 5 3 2 2" xfId="35685" xr:uid="{1A749E19-7172-459C-9C00-CCEAD07F6E94}"/>
    <cellStyle name="Millares 656 4 5 3 3" xfId="20817" xr:uid="{F2AE9072-230A-4BE0-8C45-A005DD757B7D}"/>
    <cellStyle name="Millares 656 4 5 3 3 2" xfId="42320" xr:uid="{D998EC7F-D33E-4C32-AFC7-1A3F69D29756}"/>
    <cellStyle name="Millares 656 4 5 3 4" xfId="27422" xr:uid="{E6FA6223-8424-44E7-8FBF-107E896C0F6F}"/>
    <cellStyle name="Millares 656 4 5 3 5" xfId="48925" xr:uid="{2308DA46-DF0A-4019-A301-AB71CDCBFE10}"/>
    <cellStyle name="Millares 656 4 5 3 6" xfId="55529" xr:uid="{D9BA0343-8411-4A60-ADB7-F72849AE170C}"/>
    <cellStyle name="Millares 656 4 5 4" xfId="7557" xr:uid="{2B2FEDFC-867C-45D1-BED3-A08982E4A652}"/>
    <cellStyle name="Millares 656 4 5 4 2" xfId="29060" xr:uid="{0E50D93B-A9DA-498A-A7D0-C3CD2E307CD9}"/>
    <cellStyle name="Millares 656 4 5 5" xfId="9214" xr:uid="{B65803DE-EF82-479F-83DF-A42BD00C25D7}"/>
    <cellStyle name="Millares 656 4 5 5 2" xfId="30717" xr:uid="{66EF54C2-0D17-4F24-BB20-1D7261A09FC4}"/>
    <cellStyle name="Millares 656 4 5 6" xfId="15849" xr:uid="{6E71A782-FBC2-4845-B837-C3E4EF710C0E}"/>
    <cellStyle name="Millares 656 4 5 6 2" xfId="37352" xr:uid="{AD6D91AE-1F90-47CD-935F-4C51BD713704}"/>
    <cellStyle name="Millares 656 4 5 7" xfId="22454" xr:uid="{5158BED1-2CF2-4643-8975-FC33F1123A6D}"/>
    <cellStyle name="Millares 656 4 5 8" xfId="43957" xr:uid="{AEB90332-C643-49F7-99F1-461279AEE317}"/>
    <cellStyle name="Millares 656 4 5 9" xfId="50561" xr:uid="{AB7F8023-CCD7-4D4A-A186-6DD230282FCD}"/>
    <cellStyle name="Millares 656 4 6" xfId="1209" xr:uid="{7BE6AFC1-78C5-4647-93D5-A5F3CF4CF6DE}"/>
    <cellStyle name="Millares 656 4 6 2" xfId="4038" xr:uid="{37017181-8FF4-4FFF-8C4F-D33963DC3BC5}"/>
    <cellStyle name="Millares 656 4 6 2 2" xfId="12304" xr:uid="{C93458CD-4F9D-41D9-911B-D00F0F83EEA4}"/>
    <cellStyle name="Millares 656 4 6 2 2 2" xfId="33807" xr:uid="{495CAA97-AAB8-4DB6-92A7-4DD8BDBE2152}"/>
    <cellStyle name="Millares 656 4 6 2 3" xfId="18939" xr:uid="{0AF06D9E-D157-436E-8D75-92F8F8C9A59A}"/>
    <cellStyle name="Millares 656 4 6 2 3 2" xfId="40442" xr:uid="{6586491F-B05B-4F18-A61D-93B72AED4517}"/>
    <cellStyle name="Millares 656 4 6 2 4" xfId="25544" xr:uid="{D13D9881-C149-4C9D-B7B1-44375E7E9222}"/>
    <cellStyle name="Millares 656 4 6 2 5" xfId="47047" xr:uid="{079DC135-E72B-4093-9B31-2D9867A18D8D}"/>
    <cellStyle name="Millares 656 4 6 2 6" xfId="53651" xr:uid="{E52D971A-BC8D-48A6-A372-D3285D75926F}"/>
    <cellStyle name="Millares 656 4 6 3" xfId="6177" xr:uid="{F5B166C9-FE8F-4AA4-82D4-1B8A0A3D4B8F}"/>
    <cellStyle name="Millares 656 4 6 3 2" xfId="14443" xr:uid="{1B215D3F-465E-4AB7-9599-9CD979C558F5}"/>
    <cellStyle name="Millares 656 4 6 3 2 2" xfId="35946" xr:uid="{63A61175-E692-4A00-8217-6256173C813D}"/>
    <cellStyle name="Millares 656 4 6 3 3" xfId="21078" xr:uid="{01F9EC9B-EC7E-49C4-ACDD-EB217A38D757}"/>
    <cellStyle name="Millares 656 4 6 3 3 2" xfId="42581" xr:uid="{1F14E436-8D5C-4709-9413-03B6530B7E9F}"/>
    <cellStyle name="Millares 656 4 6 3 4" xfId="27683" xr:uid="{392CEAE2-BAB8-4B7E-A10E-D232D3C54C1C}"/>
    <cellStyle name="Millares 656 4 6 3 5" xfId="49186" xr:uid="{1E6BF359-C1D8-4F88-9C79-B56935A88D9E}"/>
    <cellStyle name="Millares 656 4 6 3 6" xfId="55790" xr:uid="{18E0656C-5E26-44B7-B049-317EF4D14666}"/>
    <cellStyle name="Millares 656 4 6 4" xfId="7818" xr:uid="{23242956-0EE3-4EC0-816A-A87CBF5E19FB}"/>
    <cellStyle name="Millares 656 4 6 4 2" xfId="29321" xr:uid="{6E500C6D-5461-4D33-9ABF-2584D6E8EF7A}"/>
    <cellStyle name="Millares 656 4 6 5" xfId="9475" xr:uid="{237126EA-893D-4C16-A7C6-E43C4E286E89}"/>
    <cellStyle name="Millares 656 4 6 5 2" xfId="30978" xr:uid="{C75D1EDE-8174-4805-9347-48A3257CD85B}"/>
    <cellStyle name="Millares 656 4 6 6" xfId="16110" xr:uid="{889B7BF9-0175-4B5F-B108-10D8682ADB09}"/>
    <cellStyle name="Millares 656 4 6 6 2" xfId="37613" xr:uid="{E7DDB281-8922-4970-A7D3-B9405244C46B}"/>
    <cellStyle name="Millares 656 4 6 7" xfId="22715" xr:uid="{295A9FFD-B6AA-4892-8095-234942F67EFB}"/>
    <cellStyle name="Millares 656 4 6 8" xfId="44218" xr:uid="{CD178595-363B-490D-8A17-86F580549F11}"/>
    <cellStyle name="Millares 656 4 6 9" xfId="50822" xr:uid="{3A257F9B-D52C-4150-8E70-91FBBC22F7CE}"/>
    <cellStyle name="Millares 656 4 7" xfId="1897" xr:uid="{CA53865D-77C8-4AE8-AF5E-1220D13C05C3}"/>
    <cellStyle name="Millares 656 4 7 2" xfId="10163" xr:uid="{624E627B-A607-4E10-8602-BACE9938994A}"/>
    <cellStyle name="Millares 656 4 7 2 2" xfId="31666" xr:uid="{1912BF14-B4F5-4415-BFA9-49337D27F0DB}"/>
    <cellStyle name="Millares 656 4 7 3" xfId="16798" xr:uid="{E663F326-19A3-44AB-97CF-FF2862F29F61}"/>
    <cellStyle name="Millares 656 4 7 3 2" xfId="38301" xr:uid="{E6A7B509-E51F-466E-AC7C-C69AFC6B2DE7}"/>
    <cellStyle name="Millares 656 4 7 4" xfId="23403" xr:uid="{6003B98C-D16D-43CF-AE8D-8DF4751B5D05}"/>
    <cellStyle name="Millares 656 4 7 5" xfId="44906" xr:uid="{A6AC9A0D-DF2E-42E1-972B-9F33E5B6C006}"/>
    <cellStyle name="Millares 656 4 7 6" xfId="51510" xr:uid="{897BADCF-1590-4230-8E6E-97EBA01DB2F4}"/>
    <cellStyle name="Millares 656 4 8" xfId="2582" xr:uid="{54038831-5570-4364-9B57-53F3BE26C473}"/>
    <cellStyle name="Millares 656 4 8 2" xfId="10848" xr:uid="{58E1ABAA-B6A8-43F6-A074-DE225F079FBF}"/>
    <cellStyle name="Millares 656 4 8 2 2" xfId="32351" xr:uid="{0F089D42-56F4-43E2-995C-FF9543ED25A4}"/>
    <cellStyle name="Millares 656 4 8 3" xfId="17483" xr:uid="{EAA1F5D7-51C2-4FC5-BB51-2EDB32B1070F}"/>
    <cellStyle name="Millares 656 4 8 3 2" xfId="38986" xr:uid="{CBC3FC9E-07BB-4132-950F-40739D34C976}"/>
    <cellStyle name="Millares 656 4 8 4" xfId="24088" xr:uid="{F869A21C-393F-47C6-9100-14D67AA56CC5}"/>
    <cellStyle name="Millares 656 4 8 5" xfId="45591" xr:uid="{2122F7DE-2BC9-486B-9B2E-7B09BBCFE549}"/>
    <cellStyle name="Millares 656 4 8 6" xfId="52195" xr:uid="{8BC15155-0D87-4C87-B9FD-C0531F2A1219}"/>
    <cellStyle name="Millares 656 4 9" xfId="3093" xr:uid="{823FA42D-5BAC-4159-BE2A-47868A2601B8}"/>
    <cellStyle name="Millares 656 4 9 2" xfId="11359" xr:uid="{488E7276-FCF1-4251-BA2C-7AD014098839}"/>
    <cellStyle name="Millares 656 4 9 2 2" xfId="32862" xr:uid="{51FFCBCA-1DFA-48A0-8BA5-B53685AD4C1B}"/>
    <cellStyle name="Millares 656 4 9 3" xfId="17994" xr:uid="{C8C9C56B-BD57-45A3-90AA-FA245C775BA5}"/>
    <cellStyle name="Millares 656 4 9 3 2" xfId="39497" xr:uid="{3E44A7C3-51D4-48BC-AE9C-2CA23DBEC7F8}"/>
    <cellStyle name="Millares 656 4 9 4" xfId="24599" xr:uid="{76921271-2603-4FF2-97BC-C1B2FBD093CA}"/>
    <cellStyle name="Millares 656 4 9 5" xfId="46102" xr:uid="{0D9062A1-4AEB-4BBD-A6FF-1394F6D19981}"/>
    <cellStyle name="Millares 656 4 9 6" xfId="52706" xr:uid="{5540EB03-4CDF-4216-9A1B-C17F9B05607C}"/>
    <cellStyle name="Millares 656 5" xfId="244" xr:uid="{68AAA587-BD79-45FC-A6A3-2BA9DD87FACE}"/>
    <cellStyle name="Millares 656 5 10" xfId="4758" xr:uid="{5E391E4F-39F8-48DB-895F-2F3C664BB69C}"/>
    <cellStyle name="Millares 656 5 10 2" xfId="13024" xr:uid="{C55F6554-A850-4367-9484-4B391B3BBDD3}"/>
    <cellStyle name="Millares 656 5 10 2 2" xfId="34527" xr:uid="{CE3AC607-CD5E-4E2E-8452-9C7F034341A6}"/>
    <cellStyle name="Millares 656 5 10 3" xfId="19659" xr:uid="{A3E64509-AD8C-40FE-A676-25DCC4A796E6}"/>
    <cellStyle name="Millares 656 5 10 3 2" xfId="41162" xr:uid="{41B27915-3F69-4745-8076-F7E364FD8457}"/>
    <cellStyle name="Millares 656 5 10 4" xfId="26264" xr:uid="{D5322E44-9AE1-41E7-BB84-AC80B1E1661D}"/>
    <cellStyle name="Millares 656 5 10 5" xfId="47767" xr:uid="{1896F8ED-19B5-4EFF-9C35-216E91C7B49F}"/>
    <cellStyle name="Millares 656 5 10 6" xfId="54371" xr:uid="{EA8F1C92-9960-4BC6-BE62-EEDA950BABA5}"/>
    <cellStyle name="Millares 656 5 11" xfId="5261" xr:uid="{326373D0-0254-44F8-92D8-7A6A85FAC740}"/>
    <cellStyle name="Millares 656 5 11 2" xfId="13527" xr:uid="{11E0B2C0-6B9C-43B0-B999-5CDB20A08D9B}"/>
    <cellStyle name="Millares 656 5 11 2 2" xfId="35030" xr:uid="{C5C5CDC3-0257-4F08-B17E-1AD09FBE360C}"/>
    <cellStyle name="Millares 656 5 11 3" xfId="20162" xr:uid="{DE59021A-464F-4BB0-85CE-E67D45BFC635}"/>
    <cellStyle name="Millares 656 5 11 3 2" xfId="41665" xr:uid="{6FDBCE8F-EFCA-48D7-8A24-001BF2EE5B4F}"/>
    <cellStyle name="Millares 656 5 11 4" xfId="26767" xr:uid="{5E863F1D-DA26-4C10-A65B-ED7E9D5706EF}"/>
    <cellStyle name="Millares 656 5 11 5" xfId="48270" xr:uid="{DB9EE804-9D4B-4523-A880-3623F98E13AF}"/>
    <cellStyle name="Millares 656 5 11 6" xfId="54874" xr:uid="{5B94E839-752A-4ACB-B73F-C87C498D95B8}"/>
    <cellStyle name="Millares 656 5 12" xfId="6902" xr:uid="{D763200D-8666-4E6D-B507-36E4BDF9EFCA}"/>
    <cellStyle name="Millares 656 5 12 2" xfId="28405" xr:uid="{B6B3E5BD-1F4C-4C54-B51C-D37BA4387DC2}"/>
    <cellStyle name="Millares 656 5 13" xfId="8557" xr:uid="{1410547D-5A0C-4E10-B44C-13FFEC52C22A}"/>
    <cellStyle name="Millares 656 5 13 2" xfId="30060" xr:uid="{2F6ACA1C-1C7A-40E8-AE63-5686F17DCFF3}"/>
    <cellStyle name="Millares 656 5 14" xfId="15195" xr:uid="{00F7ACD4-BE79-4550-883A-B3DDC5CE52A3}"/>
    <cellStyle name="Millares 656 5 14 2" xfId="36698" xr:uid="{F6113C09-AE8C-4493-B86A-3392673E033D}"/>
    <cellStyle name="Millares 656 5 15" xfId="21800" xr:uid="{F3DD92EF-5BE9-4396-8FB2-F5C95C98DB98}"/>
    <cellStyle name="Millares 656 5 16" xfId="43303" xr:uid="{74931B62-91B3-48C8-B0CE-5B07F83A59EF}"/>
    <cellStyle name="Millares 656 5 17" xfId="49907" xr:uid="{A44D6656-92D4-4B92-9888-542120807B9E}"/>
    <cellStyle name="Millares 656 5 2" xfId="555" xr:uid="{0A4102B0-28F3-486F-9C34-CE991C4AFFE4}"/>
    <cellStyle name="Millares 656 5 2 10" xfId="7166" xr:uid="{7A55FBA9-3977-4E63-A4A9-CC4B2742DFD6}"/>
    <cellStyle name="Millares 656 5 2 10 2" xfId="28669" xr:uid="{AC60F3A3-4DFA-4DCD-9AEE-4D48F01FA338}"/>
    <cellStyle name="Millares 656 5 2 11" xfId="8822" xr:uid="{AD182A65-AE43-4D87-88E5-A1FA143E8691}"/>
    <cellStyle name="Millares 656 5 2 11 2" xfId="30325" xr:uid="{DA96BDF6-A221-4CE8-BF4A-AB06D88C508E}"/>
    <cellStyle name="Millares 656 5 2 12" xfId="15458" xr:uid="{383D9EFB-4491-4F69-85A5-B4EAE76B5769}"/>
    <cellStyle name="Millares 656 5 2 12 2" xfId="36961" xr:uid="{E5170753-3504-49D7-BFD5-0AB457856A91}"/>
    <cellStyle name="Millares 656 5 2 13" xfId="22063" xr:uid="{33B1E5B3-11A8-4339-BE9D-3F978DA1E8BB}"/>
    <cellStyle name="Millares 656 5 2 14" xfId="43566" xr:uid="{33D599D0-4764-4A6A-A9AB-3885AF910FE4}"/>
    <cellStyle name="Millares 656 5 2 15" xfId="50170" xr:uid="{0C2A904C-AB8C-4A54-97E6-F52F5DF24FA2}"/>
    <cellStyle name="Millares 656 5 2 2" xfId="837" xr:uid="{8DA57787-0B3B-460A-933D-8AC86BEF7044}"/>
    <cellStyle name="Millares 656 5 2 2 10" xfId="15738" xr:uid="{0B413513-380F-4293-9C2B-6C3F0D9E0999}"/>
    <cellStyle name="Millares 656 5 2 2 10 2" xfId="37241" xr:uid="{18B60AA4-3BDD-487F-BB67-8342C37E573D}"/>
    <cellStyle name="Millares 656 5 2 2 11" xfId="22343" xr:uid="{32F2F501-F882-4397-96DB-623D6582188C}"/>
    <cellStyle name="Millares 656 5 2 2 12" xfId="43846" xr:uid="{C750F9C0-5FA5-4677-8C42-3C4AA3FBE982}"/>
    <cellStyle name="Millares 656 5 2 2 13" xfId="50450" xr:uid="{46A0EDCF-0029-41BE-BF86-B65B3A026776}"/>
    <cellStyle name="Millares 656 5 2 2 2" xfId="1783" xr:uid="{F4DA4879-97EE-487F-9D38-A839CAB12F68}"/>
    <cellStyle name="Millares 656 5 2 2 2 2" xfId="4612" xr:uid="{763B350F-359F-44D6-9312-D98A6DEDB0AD}"/>
    <cellStyle name="Millares 656 5 2 2 2 2 2" xfId="12878" xr:uid="{EB42F241-3115-4C55-BFF6-6613546B4A42}"/>
    <cellStyle name="Millares 656 5 2 2 2 2 2 2" xfId="34381" xr:uid="{00096097-34E4-48D1-B4A3-AA1BCBDCDE93}"/>
    <cellStyle name="Millares 656 5 2 2 2 2 3" xfId="19513" xr:uid="{C63A6284-867C-47B2-9170-7B5FF7ECEEE7}"/>
    <cellStyle name="Millares 656 5 2 2 2 2 3 2" xfId="41016" xr:uid="{B0C50CFF-4879-4064-B9CC-F1675EABA007}"/>
    <cellStyle name="Millares 656 5 2 2 2 2 4" xfId="26118" xr:uid="{C7FD4452-88C1-48AB-A1A2-E719490FB36E}"/>
    <cellStyle name="Millares 656 5 2 2 2 2 5" xfId="47621" xr:uid="{E2ED19E1-E914-4636-889B-D4EC2DDC8801}"/>
    <cellStyle name="Millares 656 5 2 2 2 2 6" xfId="54225" xr:uid="{D38282AB-4AE8-47F4-BB9E-9EF37B982364}"/>
    <cellStyle name="Millares 656 5 2 2 2 3" xfId="6751" xr:uid="{C126E680-BDE6-43F0-AAE0-959219CB1DC2}"/>
    <cellStyle name="Millares 656 5 2 2 2 3 2" xfId="15017" xr:uid="{F2DCB7C4-727E-40DC-ABB9-182814BC1AA9}"/>
    <cellStyle name="Millares 656 5 2 2 2 3 2 2" xfId="36520" xr:uid="{5DBE53C8-EDFF-4034-AB1F-80233BA5575F}"/>
    <cellStyle name="Millares 656 5 2 2 2 3 3" xfId="21652" xr:uid="{8B7146E2-0AFC-4F3B-B697-7E578109D9EA}"/>
    <cellStyle name="Millares 656 5 2 2 2 3 3 2" xfId="43155" xr:uid="{95FEA0A7-D276-43C3-8CA2-D352C5E57EFF}"/>
    <cellStyle name="Millares 656 5 2 2 2 3 4" xfId="28257" xr:uid="{2D0171C4-AA81-42FF-AFC4-0E48CC957856}"/>
    <cellStyle name="Millares 656 5 2 2 2 3 5" xfId="49760" xr:uid="{7B9FC6B8-5043-4EA9-B8B5-E36039283C84}"/>
    <cellStyle name="Millares 656 5 2 2 2 3 6" xfId="56364" xr:uid="{A6BCAE27-E4CA-4185-A1A9-E8F4D6DD2107}"/>
    <cellStyle name="Millares 656 5 2 2 2 4" xfId="8392" xr:uid="{EE8C207C-C6A6-447C-B2C3-05B6A8FCF69C}"/>
    <cellStyle name="Millares 656 5 2 2 2 4 2" xfId="29895" xr:uid="{EE103321-EB03-4027-B5DD-18334766BA78}"/>
    <cellStyle name="Millares 656 5 2 2 2 5" xfId="10049" xr:uid="{59B76D90-ED17-4971-93C1-4AC761B9458C}"/>
    <cellStyle name="Millares 656 5 2 2 2 5 2" xfId="31552" xr:uid="{AE76FB64-3C1E-4C61-9A28-1E924BAC415B}"/>
    <cellStyle name="Millares 656 5 2 2 2 6" xfId="16684" xr:uid="{B2F30A90-DE59-47DE-9A97-92D05979FBD9}"/>
    <cellStyle name="Millares 656 5 2 2 2 6 2" xfId="38187" xr:uid="{7E559E4A-1908-4114-8BDA-5D9B5F52EFB3}"/>
    <cellStyle name="Millares 656 5 2 2 2 7" xfId="23289" xr:uid="{1E22DE81-D4D5-4AB5-ABFF-179D4AE86116}"/>
    <cellStyle name="Millares 656 5 2 2 2 8" xfId="44792" xr:uid="{3F7C2029-8EAC-437D-8AAA-B631AEAA0C5A}"/>
    <cellStyle name="Millares 656 5 2 2 2 9" xfId="51396" xr:uid="{1C30D3CE-47D1-467D-A3BA-4CF3F4ED07F6}"/>
    <cellStyle name="Millares 656 5 2 2 3" xfId="2470" xr:uid="{624B389B-B8C0-4D37-AA69-05064CB331A8}"/>
    <cellStyle name="Millares 656 5 2 2 3 2" xfId="10736" xr:uid="{86B6BA45-5B80-47B1-A096-A596B398B041}"/>
    <cellStyle name="Millares 656 5 2 2 3 2 2" xfId="32239" xr:uid="{30BF348F-87DE-442C-BE07-34B81F5E8BB9}"/>
    <cellStyle name="Millares 656 5 2 2 3 3" xfId="17371" xr:uid="{1171AB4C-AE31-4258-9969-D04BB93D1743}"/>
    <cellStyle name="Millares 656 5 2 2 3 3 2" xfId="38874" xr:uid="{F0552C8E-DF88-43E8-BFDB-3C6F8F0AB3C2}"/>
    <cellStyle name="Millares 656 5 2 2 3 4" xfId="23976" xr:uid="{7078EE1C-72A7-4077-BBD9-D1102D44B2F6}"/>
    <cellStyle name="Millares 656 5 2 2 3 5" xfId="45479" xr:uid="{95B1DE90-24C1-42A7-94C6-287981C80104}"/>
    <cellStyle name="Millares 656 5 2 2 3 6" xfId="52083" xr:uid="{FEE36D6A-720F-4A2F-93B3-9C11872022EC}"/>
    <cellStyle name="Millares 656 5 2 2 4" xfId="2987" xr:uid="{7D9661DF-6ECC-44EF-BDFC-52EECD03DE14}"/>
    <cellStyle name="Millares 656 5 2 2 4 2" xfId="11253" xr:uid="{5BD953C5-757F-43B6-8680-733A39A10D24}"/>
    <cellStyle name="Millares 656 5 2 2 4 2 2" xfId="32756" xr:uid="{FD146725-4791-49F5-8685-BBD26BDD8DB4}"/>
    <cellStyle name="Millares 656 5 2 2 4 3" xfId="17888" xr:uid="{AABC4710-04CE-42A9-871B-A7F727B100E7}"/>
    <cellStyle name="Millares 656 5 2 2 4 3 2" xfId="39391" xr:uid="{B97347C1-A572-4909-86AE-F636CED936D6}"/>
    <cellStyle name="Millares 656 5 2 2 4 4" xfId="24493" xr:uid="{7E3065C6-4788-453A-B2C3-3E22E93C2AAE}"/>
    <cellStyle name="Millares 656 5 2 2 4 5" xfId="45996" xr:uid="{405D3283-66B0-4E1C-A6F3-2D097C27FC6C}"/>
    <cellStyle name="Millares 656 5 2 2 4 6" xfId="52600" xr:uid="{A6615B5D-2992-4D3D-A82D-0AB45134106E}"/>
    <cellStyle name="Millares 656 5 2 2 5" xfId="3666" xr:uid="{DB2D1654-5D19-400B-8875-BA6E457A8929}"/>
    <cellStyle name="Millares 656 5 2 2 5 2" xfId="11932" xr:uid="{3D03C309-5A0F-49A8-A39B-7D69D6BAF11A}"/>
    <cellStyle name="Millares 656 5 2 2 5 2 2" xfId="33435" xr:uid="{80EAECEC-66B1-47E1-83D1-A8FB9C5DE5AF}"/>
    <cellStyle name="Millares 656 5 2 2 5 3" xfId="18567" xr:uid="{7EA5E2C0-0620-4852-B777-CBAAC07CF7BA}"/>
    <cellStyle name="Millares 656 5 2 2 5 3 2" xfId="40070" xr:uid="{B459C90D-471D-423C-91DC-19663B2D354E}"/>
    <cellStyle name="Millares 656 5 2 2 5 4" xfId="25172" xr:uid="{A8851CC4-256B-47BF-89EA-C80DED0671E2}"/>
    <cellStyle name="Millares 656 5 2 2 5 5" xfId="46675" xr:uid="{2BE6F455-9CCE-4EE6-8D18-5CA5054D1CC1}"/>
    <cellStyle name="Millares 656 5 2 2 5 6" xfId="53279" xr:uid="{1AC6B224-AD35-4C9C-BA65-9920F64764FA}"/>
    <cellStyle name="Millares 656 5 2 2 6" xfId="5131" xr:uid="{5D70E0AB-543D-4D17-8042-A41545F93B67}"/>
    <cellStyle name="Millares 656 5 2 2 6 2" xfId="13397" xr:uid="{253177C9-A493-4D8C-8CA9-E4A459F41048}"/>
    <cellStyle name="Millares 656 5 2 2 6 2 2" xfId="34900" xr:uid="{249E5FEF-EE2D-43F1-9821-885263C96F9C}"/>
    <cellStyle name="Millares 656 5 2 2 6 3" xfId="20032" xr:uid="{4F20BB2B-3B09-46F1-9A2E-4E01794F19F8}"/>
    <cellStyle name="Millares 656 5 2 2 6 3 2" xfId="41535" xr:uid="{99B8CF8F-04F1-4F78-9FCE-D886EDC39099}"/>
    <cellStyle name="Millares 656 5 2 2 6 4" xfId="26637" xr:uid="{E738DE14-B3B1-4AF7-998A-FFBC9BE759C1}"/>
    <cellStyle name="Millares 656 5 2 2 6 5" xfId="48140" xr:uid="{2D837DED-4F81-48E5-BBCF-0628051A42BA}"/>
    <cellStyle name="Millares 656 5 2 2 6 6" xfId="54744" xr:uid="{524B9AD2-8B73-47C4-80DE-25454C0AE817}"/>
    <cellStyle name="Millares 656 5 2 2 7" xfId="5805" xr:uid="{3B9C0AF8-9D35-4148-9997-051CA9B95417}"/>
    <cellStyle name="Millares 656 5 2 2 7 2" xfId="14071" xr:uid="{4857C5B7-B3EC-41C7-A317-77B492B33BA7}"/>
    <cellStyle name="Millares 656 5 2 2 7 2 2" xfId="35574" xr:uid="{9ED2C925-625E-4AA2-92D7-0E75CC351E19}"/>
    <cellStyle name="Millares 656 5 2 2 7 3" xfId="20706" xr:uid="{85362A36-838E-46D2-80FB-04B1BF987C92}"/>
    <cellStyle name="Millares 656 5 2 2 7 3 2" xfId="42209" xr:uid="{B3200673-4D13-455D-974E-355CDBB5326D}"/>
    <cellStyle name="Millares 656 5 2 2 7 4" xfId="27311" xr:uid="{823C1716-034C-407E-9A35-F7F8B3148B1D}"/>
    <cellStyle name="Millares 656 5 2 2 7 5" xfId="48814" xr:uid="{4C5B6512-5C2D-42B3-81BF-D308DF8B57B0}"/>
    <cellStyle name="Millares 656 5 2 2 7 6" xfId="55418" xr:uid="{AA6DDE76-F3F5-4725-8831-4BBD4FE86392}"/>
    <cellStyle name="Millares 656 5 2 2 8" xfId="7446" xr:uid="{F10E9DD3-CA07-4B68-B748-08C5C52738B2}"/>
    <cellStyle name="Millares 656 5 2 2 8 2" xfId="28949" xr:uid="{3EBA930F-2A38-4B28-83C1-C33AE96228A0}"/>
    <cellStyle name="Millares 656 5 2 2 9" xfId="9103" xr:uid="{D7879B95-6B60-46C4-8877-A5940514F96D}"/>
    <cellStyle name="Millares 656 5 2 2 9 2" xfId="30606" xr:uid="{E27AEB1C-2B41-41C2-851B-176763E6C772}"/>
    <cellStyle name="Millares 656 5 2 3" xfId="1107" xr:uid="{FB34A708-B3F9-4B3B-97F4-ADF7D0D068C9}"/>
    <cellStyle name="Millares 656 5 2 3 2" xfId="3936" xr:uid="{571F4A65-ADD6-4271-A6F9-B991107610F6}"/>
    <cellStyle name="Millares 656 5 2 3 2 2" xfId="12202" xr:uid="{D9C04127-317F-4FD4-A83F-892AA199F760}"/>
    <cellStyle name="Millares 656 5 2 3 2 2 2" xfId="33705" xr:uid="{8BF82085-0C9D-4F7F-B9DB-EDF43764FAA5}"/>
    <cellStyle name="Millares 656 5 2 3 2 3" xfId="18837" xr:uid="{C4216CC3-8302-45C5-88D2-1B60E72BE633}"/>
    <cellStyle name="Millares 656 5 2 3 2 3 2" xfId="40340" xr:uid="{CF63FE63-605B-4723-B9E7-BB6E9A0487A1}"/>
    <cellStyle name="Millares 656 5 2 3 2 4" xfId="25442" xr:uid="{35419074-5C56-4E50-86C6-996001FDA3C5}"/>
    <cellStyle name="Millares 656 5 2 3 2 5" xfId="46945" xr:uid="{D94C4682-5532-45F9-AB73-84378203E119}"/>
    <cellStyle name="Millares 656 5 2 3 2 6" xfId="53549" xr:uid="{D7388F90-50AA-42A6-8A0C-29F8FD828F49}"/>
    <cellStyle name="Millares 656 5 2 3 3" xfId="6075" xr:uid="{70D003A5-55D3-42AF-84CF-4FB0FEB0671D}"/>
    <cellStyle name="Millares 656 5 2 3 3 2" xfId="14341" xr:uid="{441CFE94-3606-4AE0-822E-887A2401A1BD}"/>
    <cellStyle name="Millares 656 5 2 3 3 2 2" xfId="35844" xr:uid="{0074CA02-823B-4B6D-94B4-E8FD3B2A2C81}"/>
    <cellStyle name="Millares 656 5 2 3 3 3" xfId="20976" xr:uid="{42B22751-24C1-45E3-AC05-DC88C329923C}"/>
    <cellStyle name="Millares 656 5 2 3 3 3 2" xfId="42479" xr:uid="{25CB013A-2759-4EDA-86A4-5CE7703EFC9A}"/>
    <cellStyle name="Millares 656 5 2 3 3 4" xfId="27581" xr:uid="{85707B73-428E-4EC7-B9DB-3AC2F3BB24BE}"/>
    <cellStyle name="Millares 656 5 2 3 3 5" xfId="49084" xr:uid="{008AF58D-AC11-437C-883F-AC2692331C90}"/>
    <cellStyle name="Millares 656 5 2 3 3 6" xfId="55688" xr:uid="{A4F9B652-BB3D-4051-9A11-38FE52358E03}"/>
    <cellStyle name="Millares 656 5 2 3 4" xfId="7716" xr:uid="{629D581D-F589-4C1A-95CC-00AF02C59BC7}"/>
    <cellStyle name="Millares 656 5 2 3 4 2" xfId="29219" xr:uid="{8EB17597-68C5-4BEE-8D2C-0853C2B044C4}"/>
    <cellStyle name="Millares 656 5 2 3 5" xfId="9373" xr:uid="{A90245F8-6625-4BB3-89A9-56568A096C8B}"/>
    <cellStyle name="Millares 656 5 2 3 5 2" xfId="30876" xr:uid="{C4CA3BBD-A0B6-424C-B4B1-0C028F5DB8D4}"/>
    <cellStyle name="Millares 656 5 2 3 6" xfId="16008" xr:uid="{638BE202-6555-42A1-A407-BD6FDD9531DA}"/>
    <cellStyle name="Millares 656 5 2 3 6 2" xfId="37511" xr:uid="{A23B19B4-A4C5-4377-9A80-523B2DBBF0A0}"/>
    <cellStyle name="Millares 656 5 2 3 7" xfId="22613" xr:uid="{EE4AE7BA-869B-4557-A172-C3D714910E34}"/>
    <cellStyle name="Millares 656 5 2 3 8" xfId="44116" xr:uid="{2C43BF30-74F7-40C9-BDC5-5670EAA6B64F}"/>
    <cellStyle name="Millares 656 5 2 3 9" xfId="50720" xr:uid="{F195490E-294A-4727-A0A5-10AFCE883C7A}"/>
    <cellStyle name="Millares 656 5 2 4" xfId="1503" xr:uid="{4F5117FB-5F79-4403-90C3-F13BFBF5FE37}"/>
    <cellStyle name="Millares 656 5 2 4 2" xfId="4332" xr:uid="{C1C17A20-BE77-4660-ACEA-DE29BE47CBB8}"/>
    <cellStyle name="Millares 656 5 2 4 2 2" xfId="12598" xr:uid="{1082C459-E325-4C61-86D1-CE3147CB7184}"/>
    <cellStyle name="Millares 656 5 2 4 2 2 2" xfId="34101" xr:uid="{46642476-89FC-42B2-9F29-8B88367ED17C}"/>
    <cellStyle name="Millares 656 5 2 4 2 3" xfId="19233" xr:uid="{99F1EB3F-98FE-4785-8871-F921D41B4F97}"/>
    <cellStyle name="Millares 656 5 2 4 2 3 2" xfId="40736" xr:uid="{88B2F210-7D84-4EE8-9316-9FA2D19F3452}"/>
    <cellStyle name="Millares 656 5 2 4 2 4" xfId="25838" xr:uid="{AE706CF5-E611-4590-B682-7188E904AC44}"/>
    <cellStyle name="Millares 656 5 2 4 2 5" xfId="47341" xr:uid="{0F559B4C-19E6-41F7-8FD7-C7A860B21058}"/>
    <cellStyle name="Millares 656 5 2 4 2 6" xfId="53945" xr:uid="{D90CF0A8-148A-4296-8D72-86D09401E185}"/>
    <cellStyle name="Millares 656 5 2 4 3" xfId="6471" xr:uid="{93F4FE92-953A-418E-8B2C-32CDEF3E591B}"/>
    <cellStyle name="Millares 656 5 2 4 3 2" xfId="14737" xr:uid="{BF821EE5-5D30-4BF2-8EF7-0578ED728EBC}"/>
    <cellStyle name="Millares 656 5 2 4 3 2 2" xfId="36240" xr:uid="{731E2E73-22D1-4B48-B3B9-1129EADFF83D}"/>
    <cellStyle name="Millares 656 5 2 4 3 3" xfId="21372" xr:uid="{600AD7E4-EAB8-435D-B07D-14E37816AEE6}"/>
    <cellStyle name="Millares 656 5 2 4 3 3 2" xfId="42875" xr:uid="{B31ABCDD-9EA4-4EC3-8D16-9B787F4FFDD7}"/>
    <cellStyle name="Millares 656 5 2 4 3 4" xfId="27977" xr:uid="{9703D3A9-1378-436F-900B-EFEDE294D99B}"/>
    <cellStyle name="Millares 656 5 2 4 3 5" xfId="49480" xr:uid="{DF45BE8A-1796-4E8B-A997-5A7938993211}"/>
    <cellStyle name="Millares 656 5 2 4 3 6" xfId="56084" xr:uid="{A91ED4BF-305E-4E83-A587-A058B6D3EFD3}"/>
    <cellStyle name="Millares 656 5 2 4 4" xfId="8112" xr:uid="{51B5748F-EC9F-4977-A071-A3B61BF31C43}"/>
    <cellStyle name="Millares 656 5 2 4 4 2" xfId="29615" xr:uid="{00EC2479-4175-4537-AD0E-99B8F5A000B5}"/>
    <cellStyle name="Millares 656 5 2 4 5" xfId="9769" xr:uid="{6B2E5E35-C04B-4299-9D5E-8437379CBEC0}"/>
    <cellStyle name="Millares 656 5 2 4 5 2" xfId="31272" xr:uid="{D5D40CD3-5ADF-40CE-AB6A-27ECFFD1A654}"/>
    <cellStyle name="Millares 656 5 2 4 6" xfId="16404" xr:uid="{5FDB0427-EC14-4EAF-B6F3-1929464EBBE7}"/>
    <cellStyle name="Millares 656 5 2 4 6 2" xfId="37907" xr:uid="{58164D75-4520-4981-92DE-E7B011DF504A}"/>
    <cellStyle name="Millares 656 5 2 4 7" xfId="23009" xr:uid="{BF9797CA-0E9E-4BF3-B83B-90B5B5C787E7}"/>
    <cellStyle name="Millares 656 5 2 4 8" xfId="44512" xr:uid="{7C94DE20-9216-43D6-A1BA-ADEDD7E79F16}"/>
    <cellStyle name="Millares 656 5 2 4 9" xfId="51116" xr:uid="{18D8CC7C-D44E-47F2-8F7C-7A9977C10ED5}"/>
    <cellStyle name="Millares 656 5 2 5" xfId="2190" xr:uid="{4B59354A-1B5D-4685-A9F7-EC18D7482ABB}"/>
    <cellStyle name="Millares 656 5 2 5 2" xfId="10456" xr:uid="{A84CB069-65AB-428E-A8B3-D5BAE3BA8134}"/>
    <cellStyle name="Millares 656 5 2 5 2 2" xfId="31959" xr:uid="{B5119B05-44D6-4091-95A6-6CC44050D1CF}"/>
    <cellStyle name="Millares 656 5 2 5 3" xfId="17091" xr:uid="{AAE64901-61B8-4E74-830B-345986553286}"/>
    <cellStyle name="Millares 656 5 2 5 3 2" xfId="38594" xr:uid="{CE819027-6624-4499-B97B-559220EF738F}"/>
    <cellStyle name="Millares 656 5 2 5 4" xfId="23696" xr:uid="{3841BD79-D3EA-44B0-9184-918F56799603}"/>
    <cellStyle name="Millares 656 5 2 5 5" xfId="45199" xr:uid="{D8A89519-6A7C-44E0-B312-E8F59134893F}"/>
    <cellStyle name="Millares 656 5 2 5 6" xfId="51803" xr:uid="{8BA5F40A-7900-4F3D-947B-CA30690DD657}"/>
    <cellStyle name="Millares 656 5 2 6" xfId="2736" xr:uid="{D73F5153-887B-42D6-92A1-F647BA7301DA}"/>
    <cellStyle name="Millares 656 5 2 6 2" xfId="11002" xr:uid="{F5908FF0-5E6C-4C44-97B1-020C5FB60983}"/>
    <cellStyle name="Millares 656 5 2 6 2 2" xfId="32505" xr:uid="{86C1D75F-024A-48F2-B315-C591731E7D0D}"/>
    <cellStyle name="Millares 656 5 2 6 3" xfId="17637" xr:uid="{6498B0A4-59EE-441B-817D-8B2D9E953FB6}"/>
    <cellStyle name="Millares 656 5 2 6 3 2" xfId="39140" xr:uid="{4EAF0979-0740-4EDA-9EF7-E2442286AE2F}"/>
    <cellStyle name="Millares 656 5 2 6 4" xfId="24242" xr:uid="{B39C98B7-93B3-423F-A777-16051D481528}"/>
    <cellStyle name="Millares 656 5 2 6 5" xfId="45745" xr:uid="{F1CCAC86-DB13-4A84-A6DE-9C05911FB871}"/>
    <cellStyle name="Millares 656 5 2 6 6" xfId="52349" xr:uid="{0DC79934-1D95-4AC5-B9F0-86DAF1F3EE37}"/>
    <cellStyle name="Millares 656 5 2 7" xfId="3386" xr:uid="{73A465A5-9315-4F8F-9F98-F001EAAA8732}"/>
    <cellStyle name="Millares 656 5 2 7 2" xfId="11652" xr:uid="{1107C92E-6FD9-4513-AD31-DFC6A29A0088}"/>
    <cellStyle name="Millares 656 5 2 7 2 2" xfId="33155" xr:uid="{8241652E-A3F4-4E01-80A9-5ACF1EA46D39}"/>
    <cellStyle name="Millares 656 5 2 7 3" xfId="18287" xr:uid="{32F9C955-ECB1-4E38-9DA4-294E4C81CC7D}"/>
    <cellStyle name="Millares 656 5 2 7 3 2" xfId="39790" xr:uid="{063651E8-1C56-49F8-9FBA-656543EF3D62}"/>
    <cellStyle name="Millares 656 5 2 7 4" xfId="24892" xr:uid="{930B9D52-28FA-4BC1-AEFC-DA40D356A596}"/>
    <cellStyle name="Millares 656 5 2 7 5" xfId="46395" xr:uid="{832756EF-2510-42CF-B340-24A408314CFF}"/>
    <cellStyle name="Millares 656 5 2 7 6" xfId="52999" xr:uid="{DC4787CA-6CD7-43D0-9210-44849A74C235}"/>
    <cellStyle name="Millares 656 5 2 8" xfId="4880" xr:uid="{BF5BB5FD-DCAA-4D1C-9D40-7C5CF39B79AB}"/>
    <cellStyle name="Millares 656 5 2 8 2" xfId="13146" xr:uid="{D0D8B259-8BC7-455F-905F-4A8D07192821}"/>
    <cellStyle name="Millares 656 5 2 8 2 2" xfId="34649" xr:uid="{9DD96887-A190-4C62-BFFC-E6156BB97380}"/>
    <cellStyle name="Millares 656 5 2 8 3" xfId="19781" xr:uid="{1EEEE880-8356-4C78-A95C-812BA7210A69}"/>
    <cellStyle name="Millares 656 5 2 8 3 2" xfId="41284" xr:uid="{5C1E59BD-3793-4063-A28A-668EDC4AE185}"/>
    <cellStyle name="Millares 656 5 2 8 4" xfId="26386" xr:uid="{52A6943E-961F-4EF6-845F-4675102C3983}"/>
    <cellStyle name="Millares 656 5 2 8 5" xfId="47889" xr:uid="{6C90DA4D-81F7-4041-AC58-77809D8A240E}"/>
    <cellStyle name="Millares 656 5 2 8 6" xfId="54493" xr:uid="{D5BE4667-CD6F-48E9-8B43-ADF60D789A99}"/>
    <cellStyle name="Millares 656 5 2 9" xfId="5525" xr:uid="{59284B85-AD87-47DD-9FBB-96DE40CC2416}"/>
    <cellStyle name="Millares 656 5 2 9 2" xfId="13791" xr:uid="{B9A53BE5-D086-450C-AD4F-80C8D243AE69}"/>
    <cellStyle name="Millares 656 5 2 9 2 2" xfId="35294" xr:uid="{262CDFEE-A8C7-4D91-99AD-C4A6717C8928}"/>
    <cellStyle name="Millares 656 5 2 9 3" xfId="20426" xr:uid="{0D7561CD-924F-44F5-9379-D6EBB1E669F7}"/>
    <cellStyle name="Millares 656 5 2 9 3 2" xfId="41929" xr:uid="{7DD9F427-8B3A-47BC-BB6F-4818C9CE0289}"/>
    <cellStyle name="Millares 656 5 2 9 4" xfId="27031" xr:uid="{CDEDD029-FA1D-4B15-BE28-9E17FBEF3806}"/>
    <cellStyle name="Millares 656 5 2 9 5" xfId="48534" xr:uid="{8277C1EC-19DA-4722-B5AE-95A766E72EB6}"/>
    <cellStyle name="Millares 656 5 2 9 6" xfId="55138" xr:uid="{CD4C528D-B800-4356-80B1-03E380857961}"/>
    <cellStyle name="Millares 656 5 3" xfId="426" xr:uid="{9F881150-9248-4F1C-952B-96B2A1763BB3}"/>
    <cellStyle name="Millares 656 5 3 10" xfId="15329" xr:uid="{EF0C1226-B575-46D0-B5C7-5547146977BF}"/>
    <cellStyle name="Millares 656 5 3 10 2" xfId="36832" xr:uid="{DB452116-74BF-4EA3-8B16-D8D399BA2B0C}"/>
    <cellStyle name="Millares 656 5 3 11" xfId="21934" xr:uid="{5CC415B3-B63C-423C-B710-C5F283CEB699}"/>
    <cellStyle name="Millares 656 5 3 12" xfId="43437" xr:uid="{6AF9E6B8-9DE8-476F-B7A2-CECA6BDB0417}"/>
    <cellStyle name="Millares 656 5 3 13" xfId="50041" xr:uid="{04E5E658-E0F1-4534-B411-5F224B01008B}"/>
    <cellStyle name="Millares 656 5 3 2" xfId="1374" xr:uid="{C0941140-7A56-4C05-A46A-A9B243F52E0C}"/>
    <cellStyle name="Millares 656 5 3 2 2" xfId="4203" xr:uid="{0F675CA2-9A94-4F7C-9564-66D1F60F3BD7}"/>
    <cellStyle name="Millares 656 5 3 2 2 2" xfId="12469" xr:uid="{BEF414BB-76B6-4C48-B4D8-245AE43FBE73}"/>
    <cellStyle name="Millares 656 5 3 2 2 2 2" xfId="33972" xr:uid="{E3A07187-9765-4330-871D-30BDEE8FED25}"/>
    <cellStyle name="Millares 656 5 3 2 2 3" xfId="19104" xr:uid="{C9BF8643-E435-4CBC-B027-DAAC3BC0C501}"/>
    <cellStyle name="Millares 656 5 3 2 2 3 2" xfId="40607" xr:uid="{6C61FE05-A137-4F2C-98C5-95D89D9F8876}"/>
    <cellStyle name="Millares 656 5 3 2 2 4" xfId="25709" xr:uid="{25B0C582-49E2-4DD7-B04E-C75FD6F68E87}"/>
    <cellStyle name="Millares 656 5 3 2 2 5" xfId="47212" xr:uid="{BD8DC88C-CB91-45AD-AC70-B29E23C32872}"/>
    <cellStyle name="Millares 656 5 3 2 2 6" xfId="53816" xr:uid="{394B33A8-88E8-4BEC-B30C-810E965A6808}"/>
    <cellStyle name="Millares 656 5 3 2 3" xfId="6342" xr:uid="{6D5FB42D-3A9B-4C7E-AA96-F1876493EAC0}"/>
    <cellStyle name="Millares 656 5 3 2 3 2" xfId="14608" xr:uid="{22083587-A290-45CF-9674-EF05AD62623E}"/>
    <cellStyle name="Millares 656 5 3 2 3 2 2" xfId="36111" xr:uid="{DC3F48C0-C811-4471-8A66-C9F881B8320C}"/>
    <cellStyle name="Millares 656 5 3 2 3 3" xfId="21243" xr:uid="{268F0ADB-0C7D-4AA6-8951-0F4A6F7D8113}"/>
    <cellStyle name="Millares 656 5 3 2 3 3 2" xfId="42746" xr:uid="{3EDDC098-7A12-43BA-AC5D-1FEB19817BAB}"/>
    <cellStyle name="Millares 656 5 3 2 3 4" xfId="27848" xr:uid="{01E833FC-0A9A-4BDF-8D97-6DDDEFE3C685}"/>
    <cellStyle name="Millares 656 5 3 2 3 5" xfId="49351" xr:uid="{BD075C4C-FBDA-4848-B4BF-E6E48B8BEC52}"/>
    <cellStyle name="Millares 656 5 3 2 3 6" xfId="55955" xr:uid="{CCBB644A-E7B8-493A-BCF7-E5C45DF8E8A1}"/>
    <cellStyle name="Millares 656 5 3 2 4" xfId="7983" xr:uid="{C79059FD-9276-4AA1-A83B-0343B50D0504}"/>
    <cellStyle name="Millares 656 5 3 2 4 2" xfId="29486" xr:uid="{66391F54-44D5-433C-8E6E-7A2339FC0E2D}"/>
    <cellStyle name="Millares 656 5 3 2 5" xfId="9640" xr:uid="{2C4EE3C2-7367-44C4-BD72-F72961B5966C}"/>
    <cellStyle name="Millares 656 5 3 2 5 2" xfId="31143" xr:uid="{43F260A5-BD28-4F9F-81D4-A62B1C4A6E27}"/>
    <cellStyle name="Millares 656 5 3 2 6" xfId="16275" xr:uid="{B6854B8F-F3AB-4788-85AD-FC9067769351}"/>
    <cellStyle name="Millares 656 5 3 2 6 2" xfId="37778" xr:uid="{4F00AFDF-5BF0-47BC-8861-53280006F663}"/>
    <cellStyle name="Millares 656 5 3 2 7" xfId="22880" xr:uid="{A9DD2403-98EF-4EFD-9E6A-BA8B649CCB9A}"/>
    <cellStyle name="Millares 656 5 3 2 8" xfId="44383" xr:uid="{92134230-448B-4359-93AD-511BAD2A0665}"/>
    <cellStyle name="Millares 656 5 3 2 9" xfId="50987" xr:uid="{5EEEDD53-3544-43BA-A137-DBA962F9B156}"/>
    <cellStyle name="Millares 656 5 3 3" xfId="2061" xr:uid="{6AE071EE-D517-481C-91E6-F96718B3FE59}"/>
    <cellStyle name="Millares 656 5 3 3 2" xfId="10327" xr:uid="{F7B31941-FBA4-4252-BB0A-E9D3CB5B1D28}"/>
    <cellStyle name="Millares 656 5 3 3 2 2" xfId="31830" xr:uid="{FFBE2EDE-FBEF-4E25-96AF-0133142AE639}"/>
    <cellStyle name="Millares 656 5 3 3 3" xfId="16962" xr:uid="{C03DB631-4179-4A3B-869F-3FAFE71E44DB}"/>
    <cellStyle name="Millares 656 5 3 3 3 2" xfId="38465" xr:uid="{2F98BC89-12C7-47CD-A54E-4FB7EE0324A6}"/>
    <cellStyle name="Millares 656 5 3 3 4" xfId="23567" xr:uid="{85F2F5A9-BF5B-47D0-863C-3EBE948D4CEE}"/>
    <cellStyle name="Millares 656 5 3 3 5" xfId="45070" xr:uid="{2FB8DDF4-11FD-4B0A-9B36-4C6F1356D1C5}"/>
    <cellStyle name="Millares 656 5 3 3 6" xfId="51674" xr:uid="{B84D5EE6-8BA3-4DD4-80F5-5AFDAD593BEE}"/>
    <cellStyle name="Millares 656 5 3 4" xfId="2860" xr:uid="{E69F3538-BAE1-455D-8FDC-93CC3C5BAE5F}"/>
    <cellStyle name="Millares 656 5 3 4 2" xfId="11126" xr:uid="{192B8E54-6834-4058-B958-7D9E05E9234B}"/>
    <cellStyle name="Millares 656 5 3 4 2 2" xfId="32629" xr:uid="{3958EB7B-88C9-4FEC-859A-343C8FAB7365}"/>
    <cellStyle name="Millares 656 5 3 4 3" xfId="17761" xr:uid="{C8C8D420-21DC-4511-A208-B661654E25CC}"/>
    <cellStyle name="Millares 656 5 3 4 3 2" xfId="39264" xr:uid="{FCCF6889-B3F8-413C-AD8D-ECB5AD98E6CD}"/>
    <cellStyle name="Millares 656 5 3 4 4" xfId="24366" xr:uid="{11258B08-617E-4EBF-8338-653A93973FC6}"/>
    <cellStyle name="Millares 656 5 3 4 5" xfId="45869" xr:uid="{871E8FFD-A40B-4130-90C4-E57AF03D00FA}"/>
    <cellStyle name="Millares 656 5 3 4 6" xfId="52473" xr:uid="{7126FA6B-A09B-474A-A754-E7B4D8ECBC2B}"/>
    <cellStyle name="Millares 656 5 3 5" xfId="3257" xr:uid="{8637FAB6-885A-49E1-B07C-68F7D83D05EB}"/>
    <cellStyle name="Millares 656 5 3 5 2" xfId="11523" xr:uid="{DC53247B-7C3C-403B-91A1-903639A49876}"/>
    <cellStyle name="Millares 656 5 3 5 2 2" xfId="33026" xr:uid="{4211C0D7-D0A0-4946-9638-58C79131BA60}"/>
    <cellStyle name="Millares 656 5 3 5 3" xfId="18158" xr:uid="{67616E00-CCF5-4D84-B6A4-C4B587369F3A}"/>
    <cellStyle name="Millares 656 5 3 5 3 2" xfId="39661" xr:uid="{BC94DA62-0D9D-40D9-9161-6222C84B94AF}"/>
    <cellStyle name="Millares 656 5 3 5 4" xfId="24763" xr:uid="{17E6CDE5-D58D-4693-A2AB-04930D778628}"/>
    <cellStyle name="Millares 656 5 3 5 5" xfId="46266" xr:uid="{955C7CD8-6073-459A-A1CF-910C28B4488B}"/>
    <cellStyle name="Millares 656 5 3 5 6" xfId="52870" xr:uid="{46C774C0-A067-4E02-BD17-D866E4A245ED}"/>
    <cellStyle name="Millares 656 5 3 6" xfId="5004" xr:uid="{873A4986-8B37-4373-A94C-E38881AE8B59}"/>
    <cellStyle name="Millares 656 5 3 6 2" xfId="13270" xr:uid="{B412AEE8-78F8-48FB-8825-074434F47931}"/>
    <cellStyle name="Millares 656 5 3 6 2 2" xfId="34773" xr:uid="{B1398824-024D-4279-9289-4571E02AD2D7}"/>
    <cellStyle name="Millares 656 5 3 6 3" xfId="19905" xr:uid="{69A2475C-53AF-40AA-82B4-8E89D75DFA6F}"/>
    <cellStyle name="Millares 656 5 3 6 3 2" xfId="41408" xr:uid="{93D64461-05EC-4C8F-8157-EFF41EBA310D}"/>
    <cellStyle name="Millares 656 5 3 6 4" xfId="26510" xr:uid="{E4A3B8F3-1155-4764-AA73-10E4FF8F6946}"/>
    <cellStyle name="Millares 656 5 3 6 5" xfId="48013" xr:uid="{09CF42DF-BEB8-4C57-AC81-6D59074A14B1}"/>
    <cellStyle name="Millares 656 5 3 6 6" xfId="54617" xr:uid="{84349259-167E-40BA-8D87-BBFBED69BE47}"/>
    <cellStyle name="Millares 656 5 3 7" xfId="5396" xr:uid="{C26B9570-63EA-4DBA-8488-010673C33624}"/>
    <cellStyle name="Millares 656 5 3 7 2" xfId="13662" xr:uid="{6260BB2B-0C5E-4E08-86C1-2CF94D2C057F}"/>
    <cellStyle name="Millares 656 5 3 7 2 2" xfId="35165" xr:uid="{E08F77B6-B209-4E63-B72C-F629332766DF}"/>
    <cellStyle name="Millares 656 5 3 7 3" xfId="20297" xr:uid="{CC74FB9A-083B-499A-AD22-7B2FB9983ECF}"/>
    <cellStyle name="Millares 656 5 3 7 3 2" xfId="41800" xr:uid="{2D3E5D9E-5888-47B8-82EA-6C3B5A0FF7DA}"/>
    <cellStyle name="Millares 656 5 3 7 4" xfId="26902" xr:uid="{93DD3F7D-EC95-45F2-A62B-ED40ECEBEC75}"/>
    <cellStyle name="Millares 656 5 3 7 5" xfId="48405" xr:uid="{DF2F3D81-23AC-4C55-8F25-6FAF9721AFC2}"/>
    <cellStyle name="Millares 656 5 3 7 6" xfId="55009" xr:uid="{28970A62-E887-489B-B699-07AADF084228}"/>
    <cellStyle name="Millares 656 5 3 8" xfId="7037" xr:uid="{A2F405AF-6F40-4C66-B927-5058F8707986}"/>
    <cellStyle name="Millares 656 5 3 8 2" xfId="28540" xr:uid="{C024AC2D-8C99-4135-98A0-301704C54C1A}"/>
    <cellStyle name="Millares 656 5 3 9" xfId="8693" xr:uid="{5AA21063-E4B1-4828-98D7-861355E491F8}"/>
    <cellStyle name="Millares 656 5 3 9 2" xfId="30196" xr:uid="{9FFB4AFB-9454-49A9-A829-D0FC35C27ED4}"/>
    <cellStyle name="Millares 656 5 4" xfId="710" xr:uid="{AE7B0BA9-8E6B-461B-B987-2D6CA426CA5D}"/>
    <cellStyle name="Millares 656 5 4 10" xfId="43719" xr:uid="{9C274C15-714D-44CC-9C38-9EB48622931A}"/>
    <cellStyle name="Millares 656 5 4 11" xfId="50323" xr:uid="{3C02C7D6-E69B-412F-9F60-7BCE7C311F21}"/>
    <cellStyle name="Millares 656 5 4 2" xfId="1656" xr:uid="{07D4548E-F0C3-4B5C-AB06-431DA1C82C54}"/>
    <cellStyle name="Millares 656 5 4 2 2" xfId="4485" xr:uid="{1247A9C4-F321-46A9-B125-4664DA7F18B5}"/>
    <cellStyle name="Millares 656 5 4 2 2 2" xfId="12751" xr:uid="{2816245E-B4AC-4FC7-8A3E-83898EC491CE}"/>
    <cellStyle name="Millares 656 5 4 2 2 2 2" xfId="34254" xr:uid="{8618458C-E5B9-482C-968E-A99D7214C405}"/>
    <cellStyle name="Millares 656 5 4 2 2 3" xfId="19386" xr:uid="{B5EE16D1-9DE1-4AF1-AF7A-A2800CC769A8}"/>
    <cellStyle name="Millares 656 5 4 2 2 3 2" xfId="40889" xr:uid="{47E1BA31-5CEB-4456-9237-9F429C45CB41}"/>
    <cellStyle name="Millares 656 5 4 2 2 4" xfId="25991" xr:uid="{973C8440-5FF7-4492-8A20-4E59DBA113B1}"/>
    <cellStyle name="Millares 656 5 4 2 2 5" xfId="47494" xr:uid="{152DE71C-3E8B-4AC8-97AE-92C90FF3EC0E}"/>
    <cellStyle name="Millares 656 5 4 2 2 6" xfId="54098" xr:uid="{77605780-D86C-4AB1-B356-527D6626FDF4}"/>
    <cellStyle name="Millares 656 5 4 2 3" xfId="6624" xr:uid="{F78E504F-8250-4939-8C37-F5219998DCD8}"/>
    <cellStyle name="Millares 656 5 4 2 3 2" xfId="14890" xr:uid="{C9D837F1-7588-4DA7-9725-6C9349394818}"/>
    <cellStyle name="Millares 656 5 4 2 3 2 2" xfId="36393" xr:uid="{2BB1734F-D68A-48A9-BAB6-B302F23AEBA1}"/>
    <cellStyle name="Millares 656 5 4 2 3 3" xfId="21525" xr:uid="{20CBD81C-E021-43F4-AFC1-C09376DF4F8E}"/>
    <cellStyle name="Millares 656 5 4 2 3 3 2" xfId="43028" xr:uid="{49566FA1-B3CB-4D43-AEFB-8E40E66522D3}"/>
    <cellStyle name="Millares 656 5 4 2 3 4" xfId="28130" xr:uid="{F95AA9D1-1242-446F-9437-F97CC8965954}"/>
    <cellStyle name="Millares 656 5 4 2 3 5" xfId="49633" xr:uid="{CD29A66B-9569-4FE9-B136-A3FABCE70CE6}"/>
    <cellStyle name="Millares 656 5 4 2 3 6" xfId="56237" xr:uid="{3C0FB7E4-5A09-447A-93B1-DCADA0E97FD8}"/>
    <cellStyle name="Millares 656 5 4 2 4" xfId="8265" xr:uid="{FB531916-117A-4877-B97D-E539E58198C6}"/>
    <cellStyle name="Millares 656 5 4 2 4 2" xfId="29768" xr:uid="{8B88AE7B-D041-4B8D-993A-C59BB49A8A2B}"/>
    <cellStyle name="Millares 656 5 4 2 5" xfId="9922" xr:uid="{CE5B292E-6D62-46F5-9CB3-84BF185B0D22}"/>
    <cellStyle name="Millares 656 5 4 2 5 2" xfId="31425" xr:uid="{9CC2F451-59C8-49EB-A7BA-8A7CDD011814}"/>
    <cellStyle name="Millares 656 5 4 2 6" xfId="16557" xr:uid="{34E8F678-6B94-4867-9189-B71656EDC392}"/>
    <cellStyle name="Millares 656 5 4 2 6 2" xfId="38060" xr:uid="{B4C87398-28D9-4F2D-B6F4-B3B63EDFF044}"/>
    <cellStyle name="Millares 656 5 4 2 7" xfId="23162" xr:uid="{114BCAEC-000D-4324-B2BE-1143E4D1D6CA}"/>
    <cellStyle name="Millares 656 5 4 2 8" xfId="44665" xr:uid="{B5827341-4FA1-48E9-BEE6-7C2122CC2947}"/>
    <cellStyle name="Millares 656 5 4 2 9" xfId="51269" xr:uid="{76C29628-23F7-46D6-ADA4-80B48A392D2B}"/>
    <cellStyle name="Millares 656 5 4 3" xfId="2343" xr:uid="{D5A30F7F-A1F8-4196-97E8-9164FDEA1E0A}"/>
    <cellStyle name="Millares 656 5 4 3 2" xfId="10609" xr:uid="{84A69E81-FA6B-40D2-BB7F-BE0F6F3E1BE4}"/>
    <cellStyle name="Millares 656 5 4 3 2 2" xfId="32112" xr:uid="{A85A6265-45EA-4B9C-8BFC-EFC8F16C56B7}"/>
    <cellStyle name="Millares 656 5 4 3 3" xfId="17244" xr:uid="{D33D7524-35EA-4F09-954D-722CB312E97A}"/>
    <cellStyle name="Millares 656 5 4 3 3 2" xfId="38747" xr:uid="{C4B8E157-5F07-4E40-970E-B66D64FE269C}"/>
    <cellStyle name="Millares 656 5 4 3 4" xfId="23849" xr:uid="{B5EDEEEA-1B68-481D-81CF-3785B5686561}"/>
    <cellStyle name="Millares 656 5 4 3 5" xfId="45352" xr:uid="{C603A50C-CF95-4A51-B67F-F571E9863340}"/>
    <cellStyle name="Millares 656 5 4 3 6" xfId="51956" xr:uid="{3C6D62BC-E53C-4221-976F-2616C2215488}"/>
    <cellStyle name="Millares 656 5 4 4" xfId="3539" xr:uid="{E32AE871-8801-4504-9F0F-35F9CCB1998F}"/>
    <cellStyle name="Millares 656 5 4 4 2" xfId="11805" xr:uid="{0EFD86B9-4A7D-4C19-9183-74A9B7496A69}"/>
    <cellStyle name="Millares 656 5 4 4 2 2" xfId="33308" xr:uid="{3AA23D95-C554-45BE-9793-D2D999FA2740}"/>
    <cellStyle name="Millares 656 5 4 4 3" xfId="18440" xr:uid="{D785C396-E373-4DD7-B2C7-EBDD043C0A45}"/>
    <cellStyle name="Millares 656 5 4 4 3 2" xfId="39943" xr:uid="{778FEB30-4520-44C6-999E-F7A8808621FC}"/>
    <cellStyle name="Millares 656 5 4 4 4" xfId="25045" xr:uid="{333EBFBB-EBA8-4812-9095-B0B0133EFCE6}"/>
    <cellStyle name="Millares 656 5 4 4 5" xfId="46548" xr:uid="{341CCC43-D6A6-441B-B12B-998C5979D57A}"/>
    <cellStyle name="Millares 656 5 4 4 6" xfId="53152" xr:uid="{A9376D70-1358-4DC6-9163-BF5DEA8ACECB}"/>
    <cellStyle name="Millares 656 5 4 5" xfId="5678" xr:uid="{D8AE1326-2A8E-4EAA-A31E-74C3C007EC51}"/>
    <cellStyle name="Millares 656 5 4 5 2" xfId="13944" xr:uid="{60DA6919-AA44-4054-B68E-B325027AEF75}"/>
    <cellStyle name="Millares 656 5 4 5 2 2" xfId="35447" xr:uid="{AB5E5862-422A-4DC6-AE0D-FB424D89DAC4}"/>
    <cellStyle name="Millares 656 5 4 5 3" xfId="20579" xr:uid="{0CDCF476-E951-450B-A071-5E88996D4B87}"/>
    <cellStyle name="Millares 656 5 4 5 3 2" xfId="42082" xr:uid="{21909231-97F7-4BB0-A7CE-8CA0487E21F9}"/>
    <cellStyle name="Millares 656 5 4 5 4" xfId="27184" xr:uid="{6416CA4B-745A-4525-B323-79BA3B1FD957}"/>
    <cellStyle name="Millares 656 5 4 5 5" xfId="48687" xr:uid="{ECABBCA8-95CB-44AE-9603-36CCC9D808B9}"/>
    <cellStyle name="Millares 656 5 4 5 6" xfId="55291" xr:uid="{3197841B-73D0-4F52-96C0-16230DC86F38}"/>
    <cellStyle name="Millares 656 5 4 6" xfId="7319" xr:uid="{8A5168E0-954F-411A-9FAC-0D3924A4EF26}"/>
    <cellStyle name="Millares 656 5 4 6 2" xfId="28822" xr:uid="{8780446A-A183-4002-8489-B97F68BC2B26}"/>
    <cellStyle name="Millares 656 5 4 7" xfId="8976" xr:uid="{C7CC9BC3-5B1A-495E-8BA9-AE4A17B8C93F}"/>
    <cellStyle name="Millares 656 5 4 7 2" xfId="30479" xr:uid="{A51DFDE8-CEBE-4E1B-A8A0-F47A3CBE2225}"/>
    <cellStyle name="Millares 656 5 4 8" xfId="15611" xr:uid="{95CEC9E5-2EBD-4F0B-A2F3-B39C73BF1B7E}"/>
    <cellStyle name="Millares 656 5 4 8 2" xfId="37114" xr:uid="{FACF336C-A191-4C80-9C61-A463C47E34CF}"/>
    <cellStyle name="Millares 656 5 4 9" xfId="22216" xr:uid="{218E0CE4-E562-409F-8861-F9D90CCC9917}"/>
    <cellStyle name="Millares 656 5 5" xfId="979" xr:uid="{A819FEC8-5430-4857-BCE4-1BA19AC670E5}"/>
    <cellStyle name="Millares 656 5 5 2" xfId="3808" xr:uid="{051F638D-9BA0-471F-997C-DB4A3578A1E4}"/>
    <cellStyle name="Millares 656 5 5 2 2" xfId="12074" xr:uid="{DAED3CAB-D211-459B-AE4C-608AE8625237}"/>
    <cellStyle name="Millares 656 5 5 2 2 2" xfId="33577" xr:uid="{AF1D8BB5-C714-49DB-987C-03C0995F8A7D}"/>
    <cellStyle name="Millares 656 5 5 2 3" xfId="18709" xr:uid="{3C386242-41CC-4E60-8873-BB71DCB7A081}"/>
    <cellStyle name="Millares 656 5 5 2 3 2" xfId="40212" xr:uid="{45EB5BF4-22E4-4020-A680-A14EDBF4C118}"/>
    <cellStyle name="Millares 656 5 5 2 4" xfId="25314" xr:uid="{BE11DEEF-ADDE-4D19-8910-DB49C480D6DB}"/>
    <cellStyle name="Millares 656 5 5 2 5" xfId="46817" xr:uid="{DE6DE496-7A03-45DB-BB01-2E7904158CAB}"/>
    <cellStyle name="Millares 656 5 5 2 6" xfId="53421" xr:uid="{C14383A0-B97B-4E42-899E-BA47A55D6BBF}"/>
    <cellStyle name="Millares 656 5 5 3" xfId="5947" xr:uid="{7CA790E8-DF67-476F-A6BA-C34F0488610D}"/>
    <cellStyle name="Millares 656 5 5 3 2" xfId="14213" xr:uid="{D8E76A74-80AC-4DBA-BBF3-83E1FBC54978}"/>
    <cellStyle name="Millares 656 5 5 3 2 2" xfId="35716" xr:uid="{278291A1-DDCB-433B-8415-030B1A3CA74C}"/>
    <cellStyle name="Millares 656 5 5 3 3" xfId="20848" xr:uid="{43681900-D0A3-4CB8-8520-27383D759411}"/>
    <cellStyle name="Millares 656 5 5 3 3 2" xfId="42351" xr:uid="{E7059E8C-B5C1-49F3-A204-A3B1BC2E41FF}"/>
    <cellStyle name="Millares 656 5 5 3 4" xfId="27453" xr:uid="{3A3CC82F-CC28-43E1-9B25-F49115FBEE45}"/>
    <cellStyle name="Millares 656 5 5 3 5" xfId="48956" xr:uid="{B5E66AF6-056A-4AC6-8E79-01174D181D49}"/>
    <cellStyle name="Millares 656 5 5 3 6" xfId="55560" xr:uid="{5CDCC676-7AD4-40D6-A57F-D40A8455CA66}"/>
    <cellStyle name="Millares 656 5 5 4" xfId="7588" xr:uid="{C37A6CF4-504E-4D58-924F-3BB6E246EB84}"/>
    <cellStyle name="Millares 656 5 5 4 2" xfId="29091" xr:uid="{7CB968A5-F085-47CF-97F6-037DA9343181}"/>
    <cellStyle name="Millares 656 5 5 5" xfId="9245" xr:uid="{5924E938-78AB-401F-9CBC-AB3746FFBDB4}"/>
    <cellStyle name="Millares 656 5 5 5 2" xfId="30748" xr:uid="{DA0A0911-243A-49EE-B1E7-25A43A198761}"/>
    <cellStyle name="Millares 656 5 5 6" xfId="15880" xr:uid="{22433B56-9618-4FF1-AE65-F31EA49EC4EC}"/>
    <cellStyle name="Millares 656 5 5 6 2" xfId="37383" xr:uid="{2E456FA5-582A-4BF4-8D94-63844D327E1C}"/>
    <cellStyle name="Millares 656 5 5 7" xfId="22485" xr:uid="{3BC3939E-BAF2-4821-BDCF-C9BDB894D551}"/>
    <cellStyle name="Millares 656 5 5 8" xfId="43988" xr:uid="{136E84DC-E0DC-48E2-8092-40980AECE28A}"/>
    <cellStyle name="Millares 656 5 5 9" xfId="50592" xr:uid="{EF7C5BE9-C536-4820-90B3-8E930C7F7157}"/>
    <cellStyle name="Millares 656 5 6" xfId="1239" xr:uid="{8072CDB6-7407-41D8-9090-08BDA7FFBF3E}"/>
    <cellStyle name="Millares 656 5 6 2" xfId="4068" xr:uid="{E63D113E-5760-4722-81E9-9D6601D50738}"/>
    <cellStyle name="Millares 656 5 6 2 2" xfId="12334" xr:uid="{B4FF4911-CCD0-4B0C-97F8-925CC4DB09FA}"/>
    <cellStyle name="Millares 656 5 6 2 2 2" xfId="33837" xr:uid="{DA6A715A-8906-422C-AA4D-96A6C3F56D07}"/>
    <cellStyle name="Millares 656 5 6 2 3" xfId="18969" xr:uid="{F926779F-18E3-4010-A9ED-D10803400603}"/>
    <cellStyle name="Millares 656 5 6 2 3 2" xfId="40472" xr:uid="{0EBD11E9-1740-4D90-83E8-0A6D23FAFF04}"/>
    <cellStyle name="Millares 656 5 6 2 4" xfId="25574" xr:uid="{1CCA5427-44D1-42A3-A139-FD74DB63443B}"/>
    <cellStyle name="Millares 656 5 6 2 5" xfId="47077" xr:uid="{D6D322A7-174F-4344-8256-19F1C1B1B5C2}"/>
    <cellStyle name="Millares 656 5 6 2 6" xfId="53681" xr:uid="{C3A7ED9F-16AF-4E96-BF09-906D1D9281FD}"/>
    <cellStyle name="Millares 656 5 6 3" xfId="6207" xr:uid="{97195DB7-C522-40A8-A0C4-2CE8E300090F}"/>
    <cellStyle name="Millares 656 5 6 3 2" xfId="14473" xr:uid="{0BC243C8-659F-47AF-9B46-D267E972469B}"/>
    <cellStyle name="Millares 656 5 6 3 2 2" xfId="35976" xr:uid="{B5C54C23-F258-407E-8CE6-075FE58C72D0}"/>
    <cellStyle name="Millares 656 5 6 3 3" xfId="21108" xr:uid="{4E283FBE-F969-46ED-9B0E-8B7C9787D923}"/>
    <cellStyle name="Millares 656 5 6 3 3 2" xfId="42611" xr:uid="{39FD6731-FE88-484F-8B04-299911905C4F}"/>
    <cellStyle name="Millares 656 5 6 3 4" xfId="27713" xr:uid="{9C145819-CEE3-4BA0-A3D5-97DB2890FC4C}"/>
    <cellStyle name="Millares 656 5 6 3 5" xfId="49216" xr:uid="{C2091897-5AD1-40F9-A841-8584DB65DEFE}"/>
    <cellStyle name="Millares 656 5 6 3 6" xfId="55820" xr:uid="{181C83DC-0866-4302-B0B3-1ADD067E2BE8}"/>
    <cellStyle name="Millares 656 5 6 4" xfId="7848" xr:uid="{A6F25A7A-DC5F-40F7-ACC4-5F1ECE0727B0}"/>
    <cellStyle name="Millares 656 5 6 4 2" xfId="29351" xr:uid="{E9B426CF-926F-4A65-B3BD-8E0BEAB58FF4}"/>
    <cellStyle name="Millares 656 5 6 5" xfId="9505" xr:uid="{9487FD1B-DB38-4501-8A6A-F3CE57F3AB69}"/>
    <cellStyle name="Millares 656 5 6 5 2" xfId="31008" xr:uid="{8C8550F6-5FE5-461C-A320-A538571ED7D5}"/>
    <cellStyle name="Millares 656 5 6 6" xfId="16140" xr:uid="{86CE35F4-2577-4B76-8763-D629EAA5E51E}"/>
    <cellStyle name="Millares 656 5 6 6 2" xfId="37643" xr:uid="{1A9E945F-AAD3-4725-8ED4-682CB87AAFBD}"/>
    <cellStyle name="Millares 656 5 6 7" xfId="22745" xr:uid="{89A1C084-0FA8-4477-B833-48D7162F7944}"/>
    <cellStyle name="Millares 656 5 6 8" xfId="44248" xr:uid="{C47972D2-0600-416E-B44E-C8340B53DE1E}"/>
    <cellStyle name="Millares 656 5 6 9" xfId="50852" xr:uid="{E901CE66-F438-41BF-AC6F-965AF9E8B855}"/>
    <cellStyle name="Millares 656 5 7" xfId="1927" xr:uid="{21AF1AF2-2F87-42CE-97FA-232B5ABE4161}"/>
    <cellStyle name="Millares 656 5 7 2" xfId="10193" xr:uid="{BF2ADDF3-BEE6-4BB4-A029-E28FFBD07EC3}"/>
    <cellStyle name="Millares 656 5 7 2 2" xfId="31696" xr:uid="{53ED0C96-6EBC-49A1-A98E-7A3896F6F4EE}"/>
    <cellStyle name="Millares 656 5 7 3" xfId="16828" xr:uid="{A6FB546C-3D6E-40E2-BCE5-1B73FE11BFB8}"/>
    <cellStyle name="Millares 656 5 7 3 2" xfId="38331" xr:uid="{AD7B63B9-F668-4E40-948C-5ADE6BDE7421}"/>
    <cellStyle name="Millares 656 5 7 4" xfId="23433" xr:uid="{4120B5F2-6106-471D-AD33-D0E543F3C64D}"/>
    <cellStyle name="Millares 656 5 7 5" xfId="44936" xr:uid="{107186DA-BA60-48CF-8A51-2979397553AA}"/>
    <cellStyle name="Millares 656 5 7 6" xfId="51540" xr:uid="{63FB5E27-AD9B-4A51-835B-ECAE49952BD4}"/>
    <cellStyle name="Millares 656 5 8" xfId="2612" xr:uid="{1AEC4F80-AFFA-424A-AB9F-39AB62148937}"/>
    <cellStyle name="Millares 656 5 8 2" xfId="10878" xr:uid="{7E59E4BB-2202-4060-8980-4EA7A3CFD5EB}"/>
    <cellStyle name="Millares 656 5 8 2 2" xfId="32381" xr:uid="{54F41750-9034-4C5E-837D-2CFE671CB0CA}"/>
    <cellStyle name="Millares 656 5 8 3" xfId="17513" xr:uid="{55762851-BFF6-4208-AD09-F6AED202C1D8}"/>
    <cellStyle name="Millares 656 5 8 3 2" xfId="39016" xr:uid="{1FFD040F-148B-452B-8A45-E5461588B416}"/>
    <cellStyle name="Millares 656 5 8 4" xfId="24118" xr:uid="{47D4E589-8139-45DB-800A-BBEE19E493D8}"/>
    <cellStyle name="Millares 656 5 8 5" xfId="45621" xr:uid="{12A459AA-8364-4CBD-BB9C-CF2F7A9132C0}"/>
    <cellStyle name="Millares 656 5 8 6" xfId="52225" xr:uid="{0D1A406A-AA98-451C-98F8-2BEC83A7FECC}"/>
    <cellStyle name="Millares 656 5 9" xfId="3123" xr:uid="{9745789E-B78F-4F4B-B339-773B85D1F90F}"/>
    <cellStyle name="Millares 656 5 9 2" xfId="11389" xr:uid="{E4D87C30-5082-4644-A8FD-D8CDDB688F90}"/>
    <cellStyle name="Millares 656 5 9 2 2" xfId="32892" xr:uid="{8C26CEA3-48E3-40FE-A2F8-BF7D8846BA74}"/>
    <cellStyle name="Millares 656 5 9 3" xfId="18024" xr:uid="{67529170-A6E9-42A7-A8B9-88A2BFD7A163}"/>
    <cellStyle name="Millares 656 5 9 3 2" xfId="39527" xr:uid="{9888E8FD-8E02-4520-9923-BE56DA395CB2}"/>
    <cellStyle name="Millares 656 5 9 4" xfId="24629" xr:uid="{FEEA8F7C-F513-4CBA-A0C3-ACF008C05B08}"/>
    <cellStyle name="Millares 656 5 9 5" xfId="46132" xr:uid="{5BB9A065-9AF9-42A2-A0C2-0610923BF774}"/>
    <cellStyle name="Millares 656 5 9 6" xfId="52736" xr:uid="{78BFD2C3-A4D4-465B-A27B-C57792DB931E}"/>
    <cellStyle name="Millares 656 6" xfId="8448" xr:uid="{7F6BF3F1-4B72-4D25-A402-71107CB0ED44}"/>
    <cellStyle name="Millares 656 6 2" xfId="29951" xr:uid="{CA6877C2-0CA5-4327-A770-D024A9075CB0}"/>
    <cellStyle name="Millares 657" xfId="82" xr:uid="{00000000-0005-0000-0000-00000D000000}"/>
    <cellStyle name="Millares 657 2" xfId="127" xr:uid="{15825816-6888-4944-B25E-6607C36F32A2}"/>
    <cellStyle name="Millares 657 2 10" xfId="3030" xr:uid="{9339E4AF-271A-428A-9475-505E7A497A48}"/>
    <cellStyle name="Millares 657 2 10 2" xfId="11296" xr:uid="{6A2DE1F7-D244-41F7-88F8-4049690D16B8}"/>
    <cellStyle name="Millares 657 2 10 2 2" xfId="32799" xr:uid="{00D1C263-3CBD-424C-AAFA-3180888CB970}"/>
    <cellStyle name="Millares 657 2 10 3" xfId="17931" xr:uid="{F07D691B-501F-43B3-9CFA-4C410B3B81EE}"/>
    <cellStyle name="Millares 657 2 10 3 2" xfId="39434" xr:uid="{2FB5D36D-FDCF-401E-85A8-916C0187168B}"/>
    <cellStyle name="Millares 657 2 10 4" xfId="24536" xr:uid="{E89DCB99-6F58-4CB5-85CF-C1DC5FFD5D80}"/>
    <cellStyle name="Millares 657 2 10 5" xfId="46039" xr:uid="{E367BEF1-9B5E-4A70-8D69-FEE6686DEC61}"/>
    <cellStyle name="Millares 657 2 10 6" xfId="52643" xr:uid="{E72D127E-00F9-4EE8-9752-E4FA4B6D3169}"/>
    <cellStyle name="Millares 657 2 11" xfId="4665" xr:uid="{7E1976FE-C951-400A-A63B-93246E64598F}"/>
    <cellStyle name="Millares 657 2 11 2" xfId="12931" xr:uid="{22CE230E-CD34-4F97-A84E-6D1C5A9CBF2C}"/>
    <cellStyle name="Millares 657 2 11 2 2" xfId="34434" xr:uid="{51730ABE-EF4A-4200-A28B-5B2BC2366589}"/>
    <cellStyle name="Millares 657 2 11 3" xfId="19566" xr:uid="{0DC0A541-0799-48C7-9FFD-1A325F3E4B69}"/>
    <cellStyle name="Millares 657 2 11 3 2" xfId="41069" xr:uid="{3C23886D-4193-42FA-9BF7-2F490F93D8AB}"/>
    <cellStyle name="Millares 657 2 11 4" xfId="26171" xr:uid="{EAAF5678-186D-45B4-B638-44AE6F8BCEDA}"/>
    <cellStyle name="Millares 657 2 11 5" xfId="47674" xr:uid="{4BF7376B-AB27-433C-B9B7-2243758E9148}"/>
    <cellStyle name="Millares 657 2 11 6" xfId="54278" xr:uid="{55B6887B-02DA-497B-AD46-9BE84142D70A}"/>
    <cellStyle name="Millares 657 2 12" xfId="5168" xr:uid="{5A91CD44-DD94-4004-B33B-EE7E184B9511}"/>
    <cellStyle name="Millares 657 2 12 2" xfId="13434" xr:uid="{F44DECD8-809F-41FD-8647-C07E92543E7A}"/>
    <cellStyle name="Millares 657 2 12 2 2" xfId="34937" xr:uid="{6B09E546-3469-4C87-A8AC-830635E0B254}"/>
    <cellStyle name="Millares 657 2 12 3" xfId="20069" xr:uid="{061FB24F-F0D7-4C78-91D8-B5862D277A6A}"/>
    <cellStyle name="Millares 657 2 12 3 2" xfId="41572" xr:uid="{E3BEC7BC-EBCA-40A1-B6CF-E1C8BD1024BD}"/>
    <cellStyle name="Millares 657 2 12 4" xfId="26674" xr:uid="{9C6D054A-2576-4B6A-9336-03931A790FDD}"/>
    <cellStyle name="Millares 657 2 12 5" xfId="48177" xr:uid="{0EB3783C-8456-4042-A680-58FF1FAA9D97}"/>
    <cellStyle name="Millares 657 2 12 6" xfId="54781" xr:uid="{8F7B852E-3016-4722-8816-4933E91CBCA7}"/>
    <cellStyle name="Millares 657 2 13" xfId="6809" xr:uid="{34C848C7-7B93-4823-B874-91895452AD9C}"/>
    <cellStyle name="Millares 657 2 13 2" xfId="28312" xr:uid="{3E198B6B-1754-47C3-AF84-0722143F023F}"/>
    <cellStyle name="Millares 657 2 14" xfId="8463" xr:uid="{161DE2C1-0EA0-49EE-A994-DC057430652A}"/>
    <cellStyle name="Millares 657 2 14 2" xfId="29966" xr:uid="{C372BF19-C621-4690-A995-9E423428DE0B}"/>
    <cellStyle name="Millares 657 2 15" xfId="15102" xr:uid="{6D97BD1C-44D4-43E5-8415-009B1A1DC95A}"/>
    <cellStyle name="Millares 657 2 15 2" xfId="36605" xr:uid="{3DE1C79F-6288-4DBE-BBDF-6B5646316ADD}"/>
    <cellStyle name="Millares 657 2 16" xfId="21707" xr:uid="{6475D4C7-AC2C-4880-9378-8B8BA38210DA}"/>
    <cellStyle name="Millares 657 2 17" xfId="43210" xr:uid="{A3D924CF-B594-4505-AC4E-1E8B7D37E480}"/>
    <cellStyle name="Millares 657 2 18" xfId="49814" xr:uid="{D6C61415-EC6D-4E60-AF86-29437E2E29EE}"/>
    <cellStyle name="Millares 657 2 2" xfId="165" xr:uid="{CE536719-406A-4090-8929-DAE92B2744B2}"/>
    <cellStyle name="Millares 657 2 2 10" xfId="4702" xr:uid="{EA0D53A9-5816-418D-8AD9-521533DCD8CF}"/>
    <cellStyle name="Millares 657 2 2 10 2" xfId="12968" xr:uid="{3CC08D65-C9EB-48AF-8F9D-1359DE873E0E}"/>
    <cellStyle name="Millares 657 2 2 10 2 2" xfId="34471" xr:uid="{4D14D7EA-327A-4672-B135-1BA1D564CA19}"/>
    <cellStyle name="Millares 657 2 2 10 3" xfId="19603" xr:uid="{1AEE67CA-7C63-4880-93C0-D2EA9497791F}"/>
    <cellStyle name="Millares 657 2 2 10 3 2" xfId="41106" xr:uid="{B24CAB71-C92D-400B-B170-7D82A83B0F53}"/>
    <cellStyle name="Millares 657 2 2 10 4" xfId="26208" xr:uid="{ABCDE9B3-9568-4AA8-9FD3-6986E430DE6E}"/>
    <cellStyle name="Millares 657 2 2 10 5" xfId="47711" xr:uid="{B7C5B683-5586-4DA4-A763-61D46DA9ACFE}"/>
    <cellStyle name="Millares 657 2 2 10 6" xfId="54315" xr:uid="{87BC06C5-0545-46E7-AAED-0B581E557276}"/>
    <cellStyle name="Millares 657 2 2 11" xfId="5205" xr:uid="{48395607-4A56-41B1-A454-89DE55951801}"/>
    <cellStyle name="Millares 657 2 2 11 2" xfId="13471" xr:uid="{90B32A53-DA0D-4428-A0E4-3AB828319D4F}"/>
    <cellStyle name="Millares 657 2 2 11 2 2" xfId="34974" xr:uid="{75D1073A-6F81-431E-AB38-0B580ED97AF7}"/>
    <cellStyle name="Millares 657 2 2 11 3" xfId="20106" xr:uid="{AE1F58A0-FF62-47B9-9692-4DE2DCE29971}"/>
    <cellStyle name="Millares 657 2 2 11 3 2" xfId="41609" xr:uid="{A52275F4-4258-4286-BBD6-A9400F46567E}"/>
    <cellStyle name="Millares 657 2 2 11 4" xfId="26711" xr:uid="{3A979157-05BB-4B98-A0C6-8ECA36F22B1A}"/>
    <cellStyle name="Millares 657 2 2 11 5" xfId="48214" xr:uid="{E5629F81-A92F-4193-94A6-EEBC3D70BE1B}"/>
    <cellStyle name="Millares 657 2 2 11 6" xfId="54818" xr:uid="{F051BA50-D151-4CA8-B2D8-B81F0DA31F1A}"/>
    <cellStyle name="Millares 657 2 2 12" xfId="6846" xr:uid="{7292DC6C-F358-4B76-A31E-A208B6759855}"/>
    <cellStyle name="Millares 657 2 2 12 2" xfId="28349" xr:uid="{719E8EEE-C838-4343-9293-EB503C0FCE91}"/>
    <cellStyle name="Millares 657 2 2 13" xfId="8500" xr:uid="{C0295104-A42A-47AF-AAD5-D2F9C2B95EAA}"/>
    <cellStyle name="Millares 657 2 2 13 2" xfId="30003" xr:uid="{F09F68DC-D2C0-42BD-AF66-C2BEB604CDB7}"/>
    <cellStyle name="Millares 657 2 2 14" xfId="15139" xr:uid="{D4F7F0DE-E90A-45BB-9D58-687F4993058E}"/>
    <cellStyle name="Millares 657 2 2 14 2" xfId="36642" xr:uid="{A4E933CD-920A-470F-9F39-3C4E75166ACB}"/>
    <cellStyle name="Millares 657 2 2 15" xfId="21744" xr:uid="{1055A93F-3C67-4D71-A4DF-B5F3F4EDBE84}"/>
    <cellStyle name="Millares 657 2 2 16" xfId="43247" xr:uid="{628FAAA1-75A2-4F56-A0AE-312B80E8115D}"/>
    <cellStyle name="Millares 657 2 2 17" xfId="49851" xr:uid="{F5002F40-0F7D-434A-9412-E82F9330110C}"/>
    <cellStyle name="Millares 657 2 2 2" xfId="497" xr:uid="{D62384B5-64D7-40C2-8987-B4E25C6D4F8E}"/>
    <cellStyle name="Millares 657 2 2 2 10" xfId="7108" xr:uid="{C72BB7E0-B293-46B0-993A-2CE61CC2D8AC}"/>
    <cellStyle name="Millares 657 2 2 2 10 2" xfId="28611" xr:uid="{B5A4AEA2-1854-4AEF-A717-66E269B8D9F0}"/>
    <cellStyle name="Millares 657 2 2 2 11" xfId="8764" xr:uid="{D53017F2-68AD-443D-9300-468320FABAE7}"/>
    <cellStyle name="Millares 657 2 2 2 11 2" xfId="30267" xr:uid="{C810756E-F099-42F2-A867-DD1C7F806643}"/>
    <cellStyle name="Millares 657 2 2 2 12" xfId="15400" xr:uid="{92F42DC9-0497-4310-B143-81A115FB55AA}"/>
    <cellStyle name="Millares 657 2 2 2 12 2" xfId="36903" xr:uid="{2A6B7638-FAD4-4A81-95D2-B4A45E5418B9}"/>
    <cellStyle name="Millares 657 2 2 2 13" xfId="22005" xr:uid="{8670BDCE-90C7-42AF-8E23-39107AFBF5AD}"/>
    <cellStyle name="Millares 657 2 2 2 14" xfId="43508" xr:uid="{CBA38737-35F5-4F86-8893-D1393B2D6500}"/>
    <cellStyle name="Millares 657 2 2 2 15" xfId="50112" xr:uid="{6931454B-E029-4E58-861F-E9F6F12665C0}"/>
    <cellStyle name="Millares 657 2 2 2 2" xfId="779" xr:uid="{BEBC86DF-21B9-4314-8CE4-9988D19E3C9B}"/>
    <cellStyle name="Millares 657 2 2 2 2 10" xfId="15680" xr:uid="{71B9F6FA-E151-4E02-8666-AAA6045350B3}"/>
    <cellStyle name="Millares 657 2 2 2 2 10 2" xfId="37183" xr:uid="{A392923E-BDE2-43D7-A6F9-CF7711888ACB}"/>
    <cellStyle name="Millares 657 2 2 2 2 11" xfId="22285" xr:uid="{219E13B5-C4BA-46B3-8C1E-B91AEA8F2BA0}"/>
    <cellStyle name="Millares 657 2 2 2 2 12" xfId="43788" xr:uid="{9958BDCE-57CC-4F23-B4B7-9976BAD4F969}"/>
    <cellStyle name="Millares 657 2 2 2 2 13" xfId="50392" xr:uid="{1B4EB072-4EEC-44E7-809E-5578B0B0EE43}"/>
    <cellStyle name="Millares 657 2 2 2 2 2" xfId="1725" xr:uid="{105CC376-BB08-462F-8B8C-D7555708573A}"/>
    <cellStyle name="Millares 657 2 2 2 2 2 2" xfId="4554" xr:uid="{B3254BF5-8585-4903-9F96-3500FD592E4F}"/>
    <cellStyle name="Millares 657 2 2 2 2 2 2 2" xfId="12820" xr:uid="{449707AA-88FF-47D3-8CFA-0034FB240922}"/>
    <cellStyle name="Millares 657 2 2 2 2 2 2 2 2" xfId="34323" xr:uid="{4D458967-BF9A-4F5E-A06E-92D469DA400A}"/>
    <cellStyle name="Millares 657 2 2 2 2 2 2 3" xfId="19455" xr:uid="{E8564778-1FBF-44C3-87F0-6CB6093B064F}"/>
    <cellStyle name="Millares 657 2 2 2 2 2 2 3 2" xfId="40958" xr:uid="{4ACE7674-98FD-436A-9CD7-8EEEFBAE729B}"/>
    <cellStyle name="Millares 657 2 2 2 2 2 2 4" xfId="26060" xr:uid="{73417477-AFDE-4714-9BE6-0BC144F42312}"/>
    <cellStyle name="Millares 657 2 2 2 2 2 2 5" xfId="47563" xr:uid="{305826ED-4211-44A9-8669-B53C749A3BDB}"/>
    <cellStyle name="Millares 657 2 2 2 2 2 2 6" xfId="54167" xr:uid="{DCD209DB-8069-46C6-9CBE-C4DD96BE731C}"/>
    <cellStyle name="Millares 657 2 2 2 2 2 3" xfId="6693" xr:uid="{1CDADA3B-2230-464D-BF57-5CD27686DA15}"/>
    <cellStyle name="Millares 657 2 2 2 2 2 3 2" xfId="14959" xr:uid="{FB683F52-67DD-4DAA-8498-9CC0596F5762}"/>
    <cellStyle name="Millares 657 2 2 2 2 2 3 2 2" xfId="36462" xr:uid="{E07067E0-2069-4BC8-87AA-A1CAF02D4ED9}"/>
    <cellStyle name="Millares 657 2 2 2 2 2 3 3" xfId="21594" xr:uid="{61095A5C-2BB1-4BB3-AA87-88AD58AE2279}"/>
    <cellStyle name="Millares 657 2 2 2 2 2 3 3 2" xfId="43097" xr:uid="{E317B360-CF33-46D3-83D3-976348AB1C9A}"/>
    <cellStyle name="Millares 657 2 2 2 2 2 3 4" xfId="28199" xr:uid="{0A6FEACD-C4D9-4A4C-BDB9-46AB802177FA}"/>
    <cellStyle name="Millares 657 2 2 2 2 2 3 5" xfId="49702" xr:uid="{1BF636F1-D817-43A2-949A-281E248FD274}"/>
    <cellStyle name="Millares 657 2 2 2 2 2 3 6" xfId="56306" xr:uid="{05446F4D-8B26-409C-9941-C539361FC65E}"/>
    <cellStyle name="Millares 657 2 2 2 2 2 4" xfId="8334" xr:uid="{70E4D2CC-10F8-4A9E-BED4-235220898D77}"/>
    <cellStyle name="Millares 657 2 2 2 2 2 4 2" xfId="29837" xr:uid="{28D55DC7-21A5-43C9-A72E-8632397C6DA9}"/>
    <cellStyle name="Millares 657 2 2 2 2 2 5" xfId="9991" xr:uid="{3EBCC456-D7C9-4E5B-9D31-321C4D1D449E}"/>
    <cellStyle name="Millares 657 2 2 2 2 2 5 2" xfId="31494" xr:uid="{3F99E5CC-ACEF-47F2-93AD-9FF0B1683A08}"/>
    <cellStyle name="Millares 657 2 2 2 2 2 6" xfId="16626" xr:uid="{FE31CFEE-F6A9-4DF1-B7E6-677BABCE38F2}"/>
    <cellStyle name="Millares 657 2 2 2 2 2 6 2" xfId="38129" xr:uid="{1B4C25C1-78F4-4469-87E0-2F0DB10BE3E6}"/>
    <cellStyle name="Millares 657 2 2 2 2 2 7" xfId="23231" xr:uid="{B1EF82ED-3A41-4C49-BA4B-BC9D73A7112B}"/>
    <cellStyle name="Millares 657 2 2 2 2 2 8" xfId="44734" xr:uid="{037E9CC5-F195-4648-94DD-7802A94C95E4}"/>
    <cellStyle name="Millares 657 2 2 2 2 2 9" xfId="51338" xr:uid="{70D88991-1B81-4E10-BD6C-B5FF5588288A}"/>
    <cellStyle name="Millares 657 2 2 2 2 3" xfId="2412" xr:uid="{2F3E68E8-0EF3-4CDA-A837-96467B59138D}"/>
    <cellStyle name="Millares 657 2 2 2 2 3 2" xfId="10678" xr:uid="{0D65ECC6-B958-473B-9EE0-5E9E0ACEADA5}"/>
    <cellStyle name="Millares 657 2 2 2 2 3 2 2" xfId="32181" xr:uid="{AF26E4A2-C37C-4DF8-8CED-E8E7DBB0C758}"/>
    <cellStyle name="Millares 657 2 2 2 2 3 3" xfId="17313" xr:uid="{7CBDB5BF-36AE-43B5-9BC8-56ADCCAA5FF3}"/>
    <cellStyle name="Millares 657 2 2 2 2 3 3 2" xfId="38816" xr:uid="{305A5673-478B-42C7-9C3F-AACBEAF982A8}"/>
    <cellStyle name="Millares 657 2 2 2 2 3 4" xfId="23918" xr:uid="{74A1F4DD-BF76-4C13-93EA-EAA57F373956}"/>
    <cellStyle name="Millares 657 2 2 2 2 3 5" xfId="45421" xr:uid="{CD4CFFF0-F1FA-47E0-9A3C-9A85FCFAB548}"/>
    <cellStyle name="Millares 657 2 2 2 2 3 6" xfId="52025" xr:uid="{995D7434-913D-4DAD-8A9F-78DCF4665FC4}"/>
    <cellStyle name="Millares 657 2 2 2 2 4" xfId="2929" xr:uid="{A5A83ECF-17E3-4D94-AC73-5E3394F01638}"/>
    <cellStyle name="Millares 657 2 2 2 2 4 2" xfId="11195" xr:uid="{3EF2877F-6472-4310-8718-E336A6749F80}"/>
    <cellStyle name="Millares 657 2 2 2 2 4 2 2" xfId="32698" xr:uid="{8FC67426-0C35-46A0-AA4A-81F6009210F0}"/>
    <cellStyle name="Millares 657 2 2 2 2 4 3" xfId="17830" xr:uid="{B0FCC203-0737-4846-94C9-7B79CC5F6683}"/>
    <cellStyle name="Millares 657 2 2 2 2 4 3 2" xfId="39333" xr:uid="{380D45DB-E95D-4DB6-B4A4-92F560B286CA}"/>
    <cellStyle name="Millares 657 2 2 2 2 4 4" xfId="24435" xr:uid="{70AE5007-7E58-434A-A5FF-A599DE323C6F}"/>
    <cellStyle name="Millares 657 2 2 2 2 4 5" xfId="45938" xr:uid="{F9D24B87-9F8D-48D8-92CA-8D067350D6D6}"/>
    <cellStyle name="Millares 657 2 2 2 2 4 6" xfId="52542" xr:uid="{58A416E5-36EF-4DC6-AE8D-D8052809F633}"/>
    <cellStyle name="Millares 657 2 2 2 2 5" xfId="3608" xr:uid="{744A0791-C56B-41A6-92EA-B64106C34457}"/>
    <cellStyle name="Millares 657 2 2 2 2 5 2" xfId="11874" xr:uid="{1CB3B935-8DE9-46EC-BBF8-6FF57E66F76C}"/>
    <cellStyle name="Millares 657 2 2 2 2 5 2 2" xfId="33377" xr:uid="{E4F243D9-A1F6-4165-A9F9-EF5FC0751E0D}"/>
    <cellStyle name="Millares 657 2 2 2 2 5 3" xfId="18509" xr:uid="{BC74B0DD-2F11-44DA-9EF7-9C20CD359F43}"/>
    <cellStyle name="Millares 657 2 2 2 2 5 3 2" xfId="40012" xr:uid="{DFD620EE-DBAA-47C2-9DBA-BCBE3C4E5A10}"/>
    <cellStyle name="Millares 657 2 2 2 2 5 4" xfId="25114" xr:uid="{69D0107B-BCA8-43BA-BA6C-6F3C7BE86E85}"/>
    <cellStyle name="Millares 657 2 2 2 2 5 5" xfId="46617" xr:uid="{45D372AE-235F-4022-99D4-9C0E5DF9C829}"/>
    <cellStyle name="Millares 657 2 2 2 2 5 6" xfId="53221" xr:uid="{1533E976-70CA-4A6D-BDD3-AA52F4F94550}"/>
    <cellStyle name="Millares 657 2 2 2 2 6" xfId="5073" xr:uid="{E19ECE65-47F1-4223-B3D9-C2786A209225}"/>
    <cellStyle name="Millares 657 2 2 2 2 6 2" xfId="13339" xr:uid="{FC809093-8557-4122-9BF5-7FAD72CAC0A0}"/>
    <cellStyle name="Millares 657 2 2 2 2 6 2 2" xfId="34842" xr:uid="{E27330ED-F361-4E84-909C-C6507C3C8E53}"/>
    <cellStyle name="Millares 657 2 2 2 2 6 3" xfId="19974" xr:uid="{E4C3A365-C752-4152-88CD-0D439A277263}"/>
    <cellStyle name="Millares 657 2 2 2 2 6 3 2" xfId="41477" xr:uid="{E606BCDE-532F-4995-8B4D-6F875DA7A92C}"/>
    <cellStyle name="Millares 657 2 2 2 2 6 4" xfId="26579" xr:uid="{6A9164C1-E24A-4D61-8606-9CB85CC3E2E6}"/>
    <cellStyle name="Millares 657 2 2 2 2 6 5" xfId="48082" xr:uid="{6AC80322-C812-433A-89CB-B22D956926C4}"/>
    <cellStyle name="Millares 657 2 2 2 2 6 6" xfId="54686" xr:uid="{4C08E7DB-4574-40A6-924B-36019385B2C2}"/>
    <cellStyle name="Millares 657 2 2 2 2 7" xfId="5747" xr:uid="{7B09BF3F-B25C-4476-8D07-84BB373FE304}"/>
    <cellStyle name="Millares 657 2 2 2 2 7 2" xfId="14013" xr:uid="{A7A4BBBA-39AC-4C15-806A-7122ACA7CC78}"/>
    <cellStyle name="Millares 657 2 2 2 2 7 2 2" xfId="35516" xr:uid="{5A5E378A-4907-4402-9775-41415E5AEB53}"/>
    <cellStyle name="Millares 657 2 2 2 2 7 3" xfId="20648" xr:uid="{C914EB24-4D1C-4CB4-8616-A1284A2260F1}"/>
    <cellStyle name="Millares 657 2 2 2 2 7 3 2" xfId="42151" xr:uid="{7934A2AD-43E7-42F5-BD03-A5808DF2B73D}"/>
    <cellStyle name="Millares 657 2 2 2 2 7 4" xfId="27253" xr:uid="{E2D5F2BE-9E99-41BF-BCDE-7177039B365D}"/>
    <cellStyle name="Millares 657 2 2 2 2 7 5" xfId="48756" xr:uid="{330B6D9F-6DF5-4D9F-97C2-5820D5784411}"/>
    <cellStyle name="Millares 657 2 2 2 2 7 6" xfId="55360" xr:uid="{B11D2488-C5A1-4D9D-BBD2-8B05F0251509}"/>
    <cellStyle name="Millares 657 2 2 2 2 8" xfId="7388" xr:uid="{113B3629-B541-4708-ACF4-C41D9FBD2510}"/>
    <cellStyle name="Millares 657 2 2 2 2 8 2" xfId="28891" xr:uid="{BE0915CD-AFFD-4004-B19E-8487D1E54664}"/>
    <cellStyle name="Millares 657 2 2 2 2 9" xfId="9045" xr:uid="{9E2FF0C4-EED5-414E-AA91-EA95B13FBF72}"/>
    <cellStyle name="Millares 657 2 2 2 2 9 2" xfId="30548" xr:uid="{7A1208DC-EB58-41B2-AC9B-9C3E7C9840FE}"/>
    <cellStyle name="Millares 657 2 2 2 3" xfId="1049" xr:uid="{99F9DD52-FE90-4456-A3FE-F371F5BCCDEA}"/>
    <cellStyle name="Millares 657 2 2 2 3 2" xfId="3878" xr:uid="{8252D156-1897-431C-A82B-3113659B117E}"/>
    <cellStyle name="Millares 657 2 2 2 3 2 2" xfId="12144" xr:uid="{3048C15F-94C8-4570-90C0-3A6D3189720D}"/>
    <cellStyle name="Millares 657 2 2 2 3 2 2 2" xfId="33647" xr:uid="{CE6BD288-9DD4-4AEE-8B13-7048322C92EB}"/>
    <cellStyle name="Millares 657 2 2 2 3 2 3" xfId="18779" xr:uid="{F6ACB0CA-12DF-4E86-8715-2991075C5D39}"/>
    <cellStyle name="Millares 657 2 2 2 3 2 3 2" xfId="40282" xr:uid="{FEC38EDF-7FEB-4DB1-A52F-1F09CEA42365}"/>
    <cellStyle name="Millares 657 2 2 2 3 2 4" xfId="25384" xr:uid="{584E6CA7-9EB1-46A1-AB0D-B04345A03C86}"/>
    <cellStyle name="Millares 657 2 2 2 3 2 5" xfId="46887" xr:uid="{B81F3ED4-29BD-4829-A4A5-C580F001BBDB}"/>
    <cellStyle name="Millares 657 2 2 2 3 2 6" xfId="53491" xr:uid="{C7AA7627-1E0E-4C06-8379-0C07C7E03812}"/>
    <cellStyle name="Millares 657 2 2 2 3 3" xfId="6017" xr:uid="{921080CE-FC6C-47A3-86F0-A9D39880E19E}"/>
    <cellStyle name="Millares 657 2 2 2 3 3 2" xfId="14283" xr:uid="{81069A62-897A-4830-B757-E1F1F11CE50A}"/>
    <cellStyle name="Millares 657 2 2 2 3 3 2 2" xfId="35786" xr:uid="{0F1C0462-5BF0-4B62-9BB2-7FBDEAB21A99}"/>
    <cellStyle name="Millares 657 2 2 2 3 3 3" xfId="20918" xr:uid="{DA1FFBAF-1107-4601-BCDA-4633BCA34269}"/>
    <cellStyle name="Millares 657 2 2 2 3 3 3 2" xfId="42421" xr:uid="{EBF44FAA-213A-4494-9DC3-302C0E78D155}"/>
    <cellStyle name="Millares 657 2 2 2 3 3 4" xfId="27523" xr:uid="{8152E8C2-5066-44B4-A2AD-AF6255EB856E}"/>
    <cellStyle name="Millares 657 2 2 2 3 3 5" xfId="49026" xr:uid="{EBC96957-E1B1-42E9-917C-DA7EFF2D7196}"/>
    <cellStyle name="Millares 657 2 2 2 3 3 6" xfId="55630" xr:uid="{547B5257-7340-4CBA-A5F9-DAD797FD4604}"/>
    <cellStyle name="Millares 657 2 2 2 3 4" xfId="7658" xr:uid="{DDFB5B12-3597-4F13-88A8-8D9AC738A84F}"/>
    <cellStyle name="Millares 657 2 2 2 3 4 2" xfId="29161" xr:uid="{6C38C9F7-715D-4167-87E4-B9AB0619818E}"/>
    <cellStyle name="Millares 657 2 2 2 3 5" xfId="9315" xr:uid="{6F7E7947-5742-408F-8691-390751566860}"/>
    <cellStyle name="Millares 657 2 2 2 3 5 2" xfId="30818" xr:uid="{6EA0E873-439F-4B6E-809B-C6ADAF267E58}"/>
    <cellStyle name="Millares 657 2 2 2 3 6" xfId="15950" xr:uid="{658BFD43-7CD4-4763-A382-4310CF1C5892}"/>
    <cellStyle name="Millares 657 2 2 2 3 6 2" xfId="37453" xr:uid="{6D4C91BA-A2FD-454A-A378-D9380A38A7AD}"/>
    <cellStyle name="Millares 657 2 2 2 3 7" xfId="22555" xr:uid="{78DCF4CC-99D8-40F9-8A2C-16EAEDDD3FC5}"/>
    <cellStyle name="Millares 657 2 2 2 3 8" xfId="44058" xr:uid="{17B0F4CD-E807-49CB-95E2-9A5660F8A291}"/>
    <cellStyle name="Millares 657 2 2 2 3 9" xfId="50662" xr:uid="{FB132E2A-7D2A-4972-ABCE-FA57D4E94204}"/>
    <cellStyle name="Millares 657 2 2 2 4" xfId="1445" xr:uid="{E3117153-781A-476D-BD6B-14133DE8C532}"/>
    <cellStyle name="Millares 657 2 2 2 4 2" xfId="4274" xr:uid="{BE2B5662-1AB3-4AFB-9EE0-6C9CF6F6CDC1}"/>
    <cellStyle name="Millares 657 2 2 2 4 2 2" xfId="12540" xr:uid="{5F07ED1D-8511-4FAB-90AC-C64C51395C14}"/>
    <cellStyle name="Millares 657 2 2 2 4 2 2 2" xfId="34043" xr:uid="{CD626CB6-BB7F-4E6A-B3CF-6BC128952ED7}"/>
    <cellStyle name="Millares 657 2 2 2 4 2 3" xfId="19175" xr:uid="{3ACE7B4B-C81C-4EAF-AB7E-6F0D79766562}"/>
    <cellStyle name="Millares 657 2 2 2 4 2 3 2" xfId="40678" xr:uid="{D4D70437-EB3C-4551-B1FA-39E040EAADE7}"/>
    <cellStyle name="Millares 657 2 2 2 4 2 4" xfId="25780" xr:uid="{99D8D4CA-DA9E-4060-AA07-C282F613561F}"/>
    <cellStyle name="Millares 657 2 2 2 4 2 5" xfId="47283" xr:uid="{A0141865-C3A2-429C-9FB9-04AF751E22E8}"/>
    <cellStyle name="Millares 657 2 2 2 4 2 6" xfId="53887" xr:uid="{D7283877-9D12-4958-A73A-662C4AAA405B}"/>
    <cellStyle name="Millares 657 2 2 2 4 3" xfId="6413" xr:uid="{FDC720A2-9E3A-41A6-8CC8-C050768BC772}"/>
    <cellStyle name="Millares 657 2 2 2 4 3 2" xfId="14679" xr:uid="{FC2856C2-F114-4729-B633-DCC6C04585D5}"/>
    <cellStyle name="Millares 657 2 2 2 4 3 2 2" xfId="36182" xr:uid="{3069AD08-BECC-482D-946E-2CBD8A311B9D}"/>
    <cellStyle name="Millares 657 2 2 2 4 3 3" xfId="21314" xr:uid="{98D99CE8-42DD-4585-A882-E71F054774BD}"/>
    <cellStyle name="Millares 657 2 2 2 4 3 3 2" xfId="42817" xr:uid="{90E48FE8-9C6E-486D-9E8F-5B8D8528C382}"/>
    <cellStyle name="Millares 657 2 2 2 4 3 4" xfId="27919" xr:uid="{1C4986C7-37BA-4EA4-B0F1-11FE42B959B8}"/>
    <cellStyle name="Millares 657 2 2 2 4 3 5" xfId="49422" xr:uid="{DD14D8CB-CB9A-42A2-A9EF-E0DDC10559F0}"/>
    <cellStyle name="Millares 657 2 2 2 4 3 6" xfId="56026" xr:uid="{670954D2-0DAD-4C3E-BD56-2D6FEC456005}"/>
    <cellStyle name="Millares 657 2 2 2 4 4" xfId="8054" xr:uid="{BD570826-21C0-4744-B7C5-319BBEE1AD19}"/>
    <cellStyle name="Millares 657 2 2 2 4 4 2" xfId="29557" xr:uid="{01E95E3D-14F5-4153-8A70-0CD1FBA53523}"/>
    <cellStyle name="Millares 657 2 2 2 4 5" xfId="9711" xr:uid="{8C77E7B6-D1FB-424C-AFC7-2563F93ED233}"/>
    <cellStyle name="Millares 657 2 2 2 4 5 2" xfId="31214" xr:uid="{10448AB2-A927-42B8-B397-D1C45A1083AD}"/>
    <cellStyle name="Millares 657 2 2 2 4 6" xfId="16346" xr:uid="{DEA233FB-CA55-47A8-B90A-158E65C0040B}"/>
    <cellStyle name="Millares 657 2 2 2 4 6 2" xfId="37849" xr:uid="{E239B47B-433F-4849-B0EC-F0317A70B82B}"/>
    <cellStyle name="Millares 657 2 2 2 4 7" xfId="22951" xr:uid="{229C7A44-DC66-465C-A2DC-B8DE7D35B4DB}"/>
    <cellStyle name="Millares 657 2 2 2 4 8" xfId="44454" xr:uid="{FEDB9914-D2A6-43C8-B814-0E77681D0E1E}"/>
    <cellStyle name="Millares 657 2 2 2 4 9" xfId="51058" xr:uid="{62218E82-ACF2-45D8-8CF6-E959056A24A7}"/>
    <cellStyle name="Millares 657 2 2 2 5" xfId="2132" xr:uid="{F9E4E86C-E5A8-493F-A832-1BC787A52C1B}"/>
    <cellStyle name="Millares 657 2 2 2 5 2" xfId="10398" xr:uid="{62264C61-FF44-463E-B41E-22B300FB90EB}"/>
    <cellStyle name="Millares 657 2 2 2 5 2 2" xfId="31901" xr:uid="{2C968CD9-9244-46E8-9807-5AE6EDB54773}"/>
    <cellStyle name="Millares 657 2 2 2 5 3" xfId="17033" xr:uid="{4A3C3F21-91B8-4991-9175-34A2B1926976}"/>
    <cellStyle name="Millares 657 2 2 2 5 3 2" xfId="38536" xr:uid="{37E25F1A-7337-4B21-9435-741E6DA41165}"/>
    <cellStyle name="Millares 657 2 2 2 5 4" xfId="23638" xr:uid="{5A4C1B7F-62E1-42E4-8024-91888EB48D2F}"/>
    <cellStyle name="Millares 657 2 2 2 5 5" xfId="45141" xr:uid="{67C9146C-BD98-46C7-8A86-37C052D4BB5A}"/>
    <cellStyle name="Millares 657 2 2 2 5 6" xfId="51745" xr:uid="{1EE288A1-24E5-49B0-894C-E9AA49EB1636}"/>
    <cellStyle name="Millares 657 2 2 2 6" xfId="2680" xr:uid="{0CC9BD10-672C-4212-ACB7-9ED19961C20A}"/>
    <cellStyle name="Millares 657 2 2 2 6 2" xfId="10946" xr:uid="{F271E068-BC32-4CB3-9EA6-37F5464C6402}"/>
    <cellStyle name="Millares 657 2 2 2 6 2 2" xfId="32449" xr:uid="{71A284FB-8505-4E40-A222-80FC333AB72C}"/>
    <cellStyle name="Millares 657 2 2 2 6 3" xfId="17581" xr:uid="{B33A65E7-B9ED-4424-956E-837A945A5EAE}"/>
    <cellStyle name="Millares 657 2 2 2 6 3 2" xfId="39084" xr:uid="{423C5E95-5024-41F5-A9BF-7B37718107AA}"/>
    <cellStyle name="Millares 657 2 2 2 6 4" xfId="24186" xr:uid="{2FFD0584-719F-46B9-9DC4-DD78A55D5058}"/>
    <cellStyle name="Millares 657 2 2 2 6 5" xfId="45689" xr:uid="{F383DE30-C1D9-4270-B8DC-8291C04748A5}"/>
    <cellStyle name="Millares 657 2 2 2 6 6" xfId="52293" xr:uid="{2133565D-7259-41B0-950C-690E0C1B0C26}"/>
    <cellStyle name="Millares 657 2 2 2 7" xfId="3328" xr:uid="{0F2CD470-D45B-4B05-9280-50613AB32B17}"/>
    <cellStyle name="Millares 657 2 2 2 7 2" xfId="11594" xr:uid="{2B991267-0395-4C13-992F-55FD0CE3E674}"/>
    <cellStyle name="Millares 657 2 2 2 7 2 2" xfId="33097" xr:uid="{0CA062CC-0FC8-4D60-972F-AAA9E3BB5456}"/>
    <cellStyle name="Millares 657 2 2 2 7 3" xfId="18229" xr:uid="{D465BB4C-306F-447B-86E4-FCB1FA9E5494}"/>
    <cellStyle name="Millares 657 2 2 2 7 3 2" xfId="39732" xr:uid="{F156ABB2-4FEC-4C35-8A9B-482E9F8A2D84}"/>
    <cellStyle name="Millares 657 2 2 2 7 4" xfId="24834" xr:uid="{CE51CE15-90E5-41C3-BFC6-5A60564C2E60}"/>
    <cellStyle name="Millares 657 2 2 2 7 5" xfId="46337" xr:uid="{2EDB4335-378B-4C25-A341-AED3A8F6A0FE}"/>
    <cellStyle name="Millares 657 2 2 2 7 6" xfId="52941" xr:uid="{229D9940-48B0-4953-9F64-B38398FA6BFB}"/>
    <cellStyle name="Millares 657 2 2 2 8" xfId="4824" xr:uid="{A97C28A0-4570-4E3B-959C-F8A58154D4FB}"/>
    <cellStyle name="Millares 657 2 2 2 8 2" xfId="13090" xr:uid="{C1A89667-5595-44D7-84C5-7AA5510D00A6}"/>
    <cellStyle name="Millares 657 2 2 2 8 2 2" xfId="34593" xr:uid="{EEE6B32D-9B3A-4B3E-ADDD-BD55481D6063}"/>
    <cellStyle name="Millares 657 2 2 2 8 3" xfId="19725" xr:uid="{AEDC6BA5-FA70-4F53-8BBE-F9B7EFB503C1}"/>
    <cellStyle name="Millares 657 2 2 2 8 3 2" xfId="41228" xr:uid="{E85E227A-BB0B-4AF2-952B-C784D5AC6A14}"/>
    <cellStyle name="Millares 657 2 2 2 8 4" xfId="26330" xr:uid="{AF9E3792-65B4-45A0-8066-41B481F51A23}"/>
    <cellStyle name="Millares 657 2 2 2 8 5" xfId="47833" xr:uid="{188BE13A-0E8B-40F6-9765-0C923C1D0D1C}"/>
    <cellStyle name="Millares 657 2 2 2 8 6" xfId="54437" xr:uid="{331CA4DD-37D4-4130-8941-30CFE0B3CE1D}"/>
    <cellStyle name="Millares 657 2 2 2 9" xfId="5467" xr:uid="{188C3D98-3AB4-49F3-9CCF-72241E97F960}"/>
    <cellStyle name="Millares 657 2 2 2 9 2" xfId="13733" xr:uid="{8E347DC8-995A-445E-AB86-2B5665A62B48}"/>
    <cellStyle name="Millares 657 2 2 2 9 2 2" xfId="35236" xr:uid="{7785527A-39F8-483D-B2E7-E2AE250478C0}"/>
    <cellStyle name="Millares 657 2 2 2 9 3" xfId="20368" xr:uid="{D2B1D69D-18A1-4771-8B5D-247787BE9D9D}"/>
    <cellStyle name="Millares 657 2 2 2 9 3 2" xfId="41871" xr:uid="{FB508B26-2262-4976-82D3-7F1CC9C8B9B3}"/>
    <cellStyle name="Millares 657 2 2 2 9 4" xfId="26973" xr:uid="{BF00E58F-3AAC-4C48-B451-6D996913BA04}"/>
    <cellStyle name="Millares 657 2 2 2 9 5" xfId="48476" xr:uid="{070400F4-1513-4BEF-B420-CFD25C66D497}"/>
    <cellStyle name="Millares 657 2 2 2 9 6" xfId="55080" xr:uid="{56F61D1A-5637-46B4-AFAA-6AAB4448084B}"/>
    <cellStyle name="Millares 657 2 2 3" xfId="370" xr:uid="{609C9B5A-2641-4233-A6A6-9CF4546D9B27}"/>
    <cellStyle name="Millares 657 2 2 3 10" xfId="15273" xr:uid="{0E06BF1F-CB83-4791-889C-26C3D0FE1D07}"/>
    <cellStyle name="Millares 657 2 2 3 10 2" xfId="36776" xr:uid="{8E15E6DF-F272-4B15-BFEA-682773A915DA}"/>
    <cellStyle name="Millares 657 2 2 3 11" xfId="21878" xr:uid="{8E2B7034-1A75-4DD8-8453-CABF157FA056}"/>
    <cellStyle name="Millares 657 2 2 3 12" xfId="43381" xr:uid="{857AD93C-2405-4E38-BF4C-59E48047E47D}"/>
    <cellStyle name="Millares 657 2 2 3 13" xfId="49985" xr:uid="{BADD34A9-4D12-4247-A973-98CDCA1C4A72}"/>
    <cellStyle name="Millares 657 2 2 3 2" xfId="1318" xr:uid="{4B155015-C396-4CB0-8121-13AA8E608372}"/>
    <cellStyle name="Millares 657 2 2 3 2 2" xfId="4147" xr:uid="{F6C62FED-9033-45F9-AF91-BDAA01C6B4AA}"/>
    <cellStyle name="Millares 657 2 2 3 2 2 2" xfId="12413" xr:uid="{94CE39F7-4AB3-4658-A605-D909725D2BBD}"/>
    <cellStyle name="Millares 657 2 2 3 2 2 2 2" xfId="33916" xr:uid="{2C6979E7-3827-4B4F-8587-94251BD6AB9B}"/>
    <cellStyle name="Millares 657 2 2 3 2 2 3" xfId="19048" xr:uid="{8E5DFC05-18CE-44FA-BBD9-ED2A020A195A}"/>
    <cellStyle name="Millares 657 2 2 3 2 2 3 2" xfId="40551" xr:uid="{DDBDFD22-19BA-4891-9403-4BA50F4853CC}"/>
    <cellStyle name="Millares 657 2 2 3 2 2 4" xfId="25653" xr:uid="{2F9E7ECB-5925-41F8-BCF2-A39C7A952C4A}"/>
    <cellStyle name="Millares 657 2 2 3 2 2 5" xfId="47156" xr:uid="{FB5B4BB1-3810-4777-A311-E00E757F511D}"/>
    <cellStyle name="Millares 657 2 2 3 2 2 6" xfId="53760" xr:uid="{CA07855C-E4DE-469F-A068-7E2ECA7A223F}"/>
    <cellStyle name="Millares 657 2 2 3 2 3" xfId="6286" xr:uid="{26BA7086-6074-4348-9BEA-A62EAE938CDE}"/>
    <cellStyle name="Millares 657 2 2 3 2 3 2" xfId="14552" xr:uid="{0F4D3246-5DBB-4454-9B15-F1D6464B038B}"/>
    <cellStyle name="Millares 657 2 2 3 2 3 2 2" xfId="36055" xr:uid="{EB14660E-AE2F-4D3A-B8A3-B24D01AEF01B}"/>
    <cellStyle name="Millares 657 2 2 3 2 3 3" xfId="21187" xr:uid="{FAB19166-128E-454B-AA6D-D162B2E835BC}"/>
    <cellStyle name="Millares 657 2 2 3 2 3 3 2" xfId="42690" xr:uid="{CAA5E32F-5CDD-4786-9F91-F15528F60AA4}"/>
    <cellStyle name="Millares 657 2 2 3 2 3 4" xfId="27792" xr:uid="{C27F4F0B-7180-4E76-BFCA-1EEF185F2181}"/>
    <cellStyle name="Millares 657 2 2 3 2 3 5" xfId="49295" xr:uid="{B1AC45E0-AB6C-48F5-AF72-658A10A0831F}"/>
    <cellStyle name="Millares 657 2 2 3 2 3 6" xfId="55899" xr:uid="{5D4424CE-5900-4DDC-9A69-43A296ECFD7D}"/>
    <cellStyle name="Millares 657 2 2 3 2 4" xfId="7927" xr:uid="{281E4D0A-E3C9-4877-A1FD-1EB333D5A7D9}"/>
    <cellStyle name="Millares 657 2 2 3 2 4 2" xfId="29430" xr:uid="{AA16F1B2-90BE-4043-B7D8-375B2637F962}"/>
    <cellStyle name="Millares 657 2 2 3 2 5" xfId="9584" xr:uid="{B4E3ECF8-419B-467D-AAE8-DE1C8B296E82}"/>
    <cellStyle name="Millares 657 2 2 3 2 5 2" xfId="31087" xr:uid="{18881ABE-681D-4AAD-9576-68FD0A5375C3}"/>
    <cellStyle name="Millares 657 2 2 3 2 6" xfId="16219" xr:uid="{415EC8B3-55C3-495C-9428-86E3610FFAAC}"/>
    <cellStyle name="Millares 657 2 2 3 2 6 2" xfId="37722" xr:uid="{9192FB71-E447-47B4-B932-16F3D63D376E}"/>
    <cellStyle name="Millares 657 2 2 3 2 7" xfId="22824" xr:uid="{81B5FE86-9042-463E-AF6F-A8BCE66D73FE}"/>
    <cellStyle name="Millares 657 2 2 3 2 8" xfId="44327" xr:uid="{EC8234B1-4F4E-4F00-BBE9-B7D890282E71}"/>
    <cellStyle name="Millares 657 2 2 3 2 9" xfId="50931" xr:uid="{D5492E24-31A0-48FA-959C-923A16373CF2}"/>
    <cellStyle name="Millares 657 2 2 3 3" xfId="2005" xr:uid="{2F3CC053-9623-48DC-B32D-C06F58BDD577}"/>
    <cellStyle name="Millares 657 2 2 3 3 2" xfId="10271" xr:uid="{A328D962-482F-4B6F-8CD9-F65C10BBBEA0}"/>
    <cellStyle name="Millares 657 2 2 3 3 2 2" xfId="31774" xr:uid="{EDC2DED3-C1A1-4666-8595-D8A25643F110}"/>
    <cellStyle name="Millares 657 2 2 3 3 3" xfId="16906" xr:uid="{0B0F64C1-8682-4816-B052-B155F6827232}"/>
    <cellStyle name="Millares 657 2 2 3 3 3 2" xfId="38409" xr:uid="{828EDEC6-DD31-425D-8C01-C61396BC0B33}"/>
    <cellStyle name="Millares 657 2 2 3 3 4" xfId="23511" xr:uid="{C4A9DE93-0A9D-443E-8394-6D5957D03D25}"/>
    <cellStyle name="Millares 657 2 2 3 3 5" xfId="45014" xr:uid="{9DCA86B7-67DF-453C-BF55-8DF944A970F5}"/>
    <cellStyle name="Millares 657 2 2 3 3 6" xfId="51618" xr:uid="{4527DA20-C6DE-4498-8A29-EAD38597DE77}"/>
    <cellStyle name="Millares 657 2 2 3 4" xfId="2804" xr:uid="{907EC2A1-59FC-456C-BEC1-F9660126FC7F}"/>
    <cellStyle name="Millares 657 2 2 3 4 2" xfId="11070" xr:uid="{432209D2-F792-40D5-81D0-CF8428670635}"/>
    <cellStyle name="Millares 657 2 2 3 4 2 2" xfId="32573" xr:uid="{B6F10C09-8C64-4C6E-96E3-E99635CEEE39}"/>
    <cellStyle name="Millares 657 2 2 3 4 3" xfId="17705" xr:uid="{BB1C802B-833A-46B0-AB83-0829CF3640CF}"/>
    <cellStyle name="Millares 657 2 2 3 4 3 2" xfId="39208" xr:uid="{5AD4CA49-3865-4489-B953-AE8B982B1345}"/>
    <cellStyle name="Millares 657 2 2 3 4 4" xfId="24310" xr:uid="{949C34A6-511D-42CF-BF62-BC9F1412E321}"/>
    <cellStyle name="Millares 657 2 2 3 4 5" xfId="45813" xr:uid="{02D42B20-B941-4E73-A562-8CD8728612F4}"/>
    <cellStyle name="Millares 657 2 2 3 4 6" xfId="52417" xr:uid="{DCCCCF35-8985-4205-B65E-D85E8995F309}"/>
    <cellStyle name="Millares 657 2 2 3 5" xfId="3201" xr:uid="{315C9487-41D6-4871-AF4C-D858AC62B542}"/>
    <cellStyle name="Millares 657 2 2 3 5 2" xfId="11467" xr:uid="{A5657228-FEB2-470D-82AF-C1C1EF64EB64}"/>
    <cellStyle name="Millares 657 2 2 3 5 2 2" xfId="32970" xr:uid="{5A1D5BAD-E106-4FA3-86CC-541F7EE9AFDC}"/>
    <cellStyle name="Millares 657 2 2 3 5 3" xfId="18102" xr:uid="{437C1B62-6001-476E-A739-C6E9B92D7D4B}"/>
    <cellStyle name="Millares 657 2 2 3 5 3 2" xfId="39605" xr:uid="{D0CD29B9-C1C8-431D-AFA1-9D25A1535DF2}"/>
    <cellStyle name="Millares 657 2 2 3 5 4" xfId="24707" xr:uid="{E9AFC4A3-8575-44F5-BF95-EC37A8EDC733}"/>
    <cellStyle name="Millares 657 2 2 3 5 5" xfId="46210" xr:uid="{4D0753C8-3192-4C09-9B68-120E60808A24}"/>
    <cellStyle name="Millares 657 2 2 3 5 6" xfId="52814" xr:uid="{DF40EB05-6560-43BF-90C2-699A3B3E38E2}"/>
    <cellStyle name="Millares 657 2 2 3 6" xfId="4948" xr:uid="{792B025D-D954-4210-8D9C-48C4F97BA8D6}"/>
    <cellStyle name="Millares 657 2 2 3 6 2" xfId="13214" xr:uid="{97C046B7-E830-447D-A3D3-960F50529082}"/>
    <cellStyle name="Millares 657 2 2 3 6 2 2" xfId="34717" xr:uid="{C8843F65-75CE-42D2-A252-78264F42129C}"/>
    <cellStyle name="Millares 657 2 2 3 6 3" xfId="19849" xr:uid="{220C707C-85CB-4082-8B09-19988D42CF1E}"/>
    <cellStyle name="Millares 657 2 2 3 6 3 2" xfId="41352" xr:uid="{F0BF9C6D-19BA-4DCF-A89F-A74D8960F01C}"/>
    <cellStyle name="Millares 657 2 2 3 6 4" xfId="26454" xr:uid="{9E457B32-1881-4733-8C2A-CEB9BA028795}"/>
    <cellStyle name="Millares 657 2 2 3 6 5" xfId="47957" xr:uid="{D9148E32-36A6-4104-B34D-D7178BA0B9FD}"/>
    <cellStyle name="Millares 657 2 2 3 6 6" xfId="54561" xr:uid="{DC1931D8-138B-4B7D-8F59-DFEC0A03B304}"/>
    <cellStyle name="Millares 657 2 2 3 7" xfId="5340" xr:uid="{F2FDAA1A-4FDC-44C3-90EF-E5B511E7C579}"/>
    <cellStyle name="Millares 657 2 2 3 7 2" xfId="13606" xr:uid="{3BC8C048-3D20-45F9-802A-5A6B35606414}"/>
    <cellStyle name="Millares 657 2 2 3 7 2 2" xfId="35109" xr:uid="{C8484788-9A7F-4053-B346-805830C90631}"/>
    <cellStyle name="Millares 657 2 2 3 7 3" xfId="20241" xr:uid="{C38437DF-7D0B-4119-83DF-F2626ACC790B}"/>
    <cellStyle name="Millares 657 2 2 3 7 3 2" xfId="41744" xr:uid="{33F7BC97-CAC7-4E4C-A5EA-B786EED2A6A0}"/>
    <cellStyle name="Millares 657 2 2 3 7 4" xfId="26846" xr:uid="{293671EA-2D1C-406F-906E-7C23E9B34323}"/>
    <cellStyle name="Millares 657 2 2 3 7 5" xfId="48349" xr:uid="{5044034A-2845-49C4-A3FD-04CD5957945F}"/>
    <cellStyle name="Millares 657 2 2 3 7 6" xfId="54953" xr:uid="{8C6AF5B6-DB67-45E6-A0C2-9DECC0AB54A5}"/>
    <cellStyle name="Millares 657 2 2 3 8" xfId="6981" xr:uid="{753B195D-2FE4-449D-A2B1-39E5905EFABF}"/>
    <cellStyle name="Millares 657 2 2 3 8 2" xfId="28484" xr:uid="{7393E068-3384-49FF-BDE7-2CD2316EDA07}"/>
    <cellStyle name="Millares 657 2 2 3 9" xfId="8637" xr:uid="{C808B64D-E71C-4E6F-B5F2-18A24B562F8B}"/>
    <cellStyle name="Millares 657 2 2 3 9 2" xfId="30140" xr:uid="{2C1786E0-D68A-4472-B434-F7BBB3E963CD}"/>
    <cellStyle name="Millares 657 2 2 4" xfId="654" xr:uid="{73B3FBA5-3696-4781-86F5-4FBB433210B5}"/>
    <cellStyle name="Millares 657 2 2 4 10" xfId="43663" xr:uid="{B00A2D33-AA06-4F43-9A60-68DBF032DA40}"/>
    <cellStyle name="Millares 657 2 2 4 11" xfId="50267" xr:uid="{1D8557C9-6E17-411A-9CAE-5971D95DEE1A}"/>
    <cellStyle name="Millares 657 2 2 4 2" xfId="1600" xr:uid="{5588E5B7-F172-4AE7-9D5F-75C1237A5153}"/>
    <cellStyle name="Millares 657 2 2 4 2 2" xfId="4429" xr:uid="{B9306B05-4E3D-4A22-B77F-82738030FEC8}"/>
    <cellStyle name="Millares 657 2 2 4 2 2 2" xfId="12695" xr:uid="{77677847-E7C9-4849-9520-3A6D70996A1A}"/>
    <cellStyle name="Millares 657 2 2 4 2 2 2 2" xfId="34198" xr:uid="{4202090D-6E64-437B-86B2-D607A5F1A1DD}"/>
    <cellStyle name="Millares 657 2 2 4 2 2 3" xfId="19330" xr:uid="{A21C8CB7-7542-4ADA-9225-6334DB73A2DF}"/>
    <cellStyle name="Millares 657 2 2 4 2 2 3 2" xfId="40833" xr:uid="{CA76B73C-649B-4677-935A-354BBDFB775C}"/>
    <cellStyle name="Millares 657 2 2 4 2 2 4" xfId="25935" xr:uid="{1CE66A88-2BAF-4BCA-B427-06D360902A3A}"/>
    <cellStyle name="Millares 657 2 2 4 2 2 5" xfId="47438" xr:uid="{CE8F1875-9EB6-4F4C-879B-D64FD1A6E148}"/>
    <cellStyle name="Millares 657 2 2 4 2 2 6" xfId="54042" xr:uid="{FA85FFAB-FCDB-4630-992A-F8510751D1D3}"/>
    <cellStyle name="Millares 657 2 2 4 2 3" xfId="6568" xr:uid="{CC1BC62D-DFD4-4AAA-9528-C1DF391DEC15}"/>
    <cellStyle name="Millares 657 2 2 4 2 3 2" xfId="14834" xr:uid="{F6E24EA6-0919-4FF7-8E5B-0BD79DB5DC92}"/>
    <cellStyle name="Millares 657 2 2 4 2 3 2 2" xfId="36337" xr:uid="{530F32F7-63B2-4850-B025-931F9F4AC3D5}"/>
    <cellStyle name="Millares 657 2 2 4 2 3 3" xfId="21469" xr:uid="{3A1D497A-7257-4E90-8334-B50EE07B668E}"/>
    <cellStyle name="Millares 657 2 2 4 2 3 3 2" xfId="42972" xr:uid="{47A953AF-37A5-4FE3-8810-D00AA80108EF}"/>
    <cellStyle name="Millares 657 2 2 4 2 3 4" xfId="28074" xr:uid="{A8BB57D8-ED51-47D7-B44A-4BA4209AEF72}"/>
    <cellStyle name="Millares 657 2 2 4 2 3 5" xfId="49577" xr:uid="{453C050B-4DE6-4C2F-8609-49D3F3B73A94}"/>
    <cellStyle name="Millares 657 2 2 4 2 3 6" xfId="56181" xr:uid="{63925AD2-7BC7-4B97-BBC2-DCC4A1C84223}"/>
    <cellStyle name="Millares 657 2 2 4 2 4" xfId="8209" xr:uid="{178D21F2-919F-4AC9-94E2-99E5BFD6A471}"/>
    <cellStyle name="Millares 657 2 2 4 2 4 2" xfId="29712" xr:uid="{04FDED1A-7AB2-413C-9424-93C60BF3FD08}"/>
    <cellStyle name="Millares 657 2 2 4 2 5" xfId="9866" xr:uid="{89B3F1A0-AF22-4C7A-9051-0796B374A68F}"/>
    <cellStyle name="Millares 657 2 2 4 2 5 2" xfId="31369" xr:uid="{8CC5CB2F-E3CF-47F4-8AEB-8C00D90E8702}"/>
    <cellStyle name="Millares 657 2 2 4 2 6" xfId="16501" xr:uid="{7AE43936-5820-415A-809A-4D6597F190BC}"/>
    <cellStyle name="Millares 657 2 2 4 2 6 2" xfId="38004" xr:uid="{E4A9527D-3753-4BDB-A709-FD6483222E71}"/>
    <cellStyle name="Millares 657 2 2 4 2 7" xfId="23106" xr:uid="{E60A400B-FE5E-465A-B92B-64A5B1979DD3}"/>
    <cellStyle name="Millares 657 2 2 4 2 8" xfId="44609" xr:uid="{3B8CABF7-E5C6-4C69-A2FC-1B8C94140AD3}"/>
    <cellStyle name="Millares 657 2 2 4 2 9" xfId="51213" xr:uid="{89666B16-B8A4-4433-AE4B-0ACE8D506E77}"/>
    <cellStyle name="Millares 657 2 2 4 3" xfId="2287" xr:uid="{BBBE1E02-C988-4147-8085-4981EE7E7F8A}"/>
    <cellStyle name="Millares 657 2 2 4 3 2" xfId="10553" xr:uid="{44FA2BB2-2F05-430A-9707-E50217BA0C2F}"/>
    <cellStyle name="Millares 657 2 2 4 3 2 2" xfId="32056" xr:uid="{1B64E8B1-0DA4-474E-99C9-A08A3ED64D03}"/>
    <cellStyle name="Millares 657 2 2 4 3 3" xfId="17188" xr:uid="{3F0E6C7D-836B-4AFC-AF1F-DCE39E333964}"/>
    <cellStyle name="Millares 657 2 2 4 3 3 2" xfId="38691" xr:uid="{96861633-3950-4651-AC8A-939064331C47}"/>
    <cellStyle name="Millares 657 2 2 4 3 4" xfId="23793" xr:uid="{80A9EE42-2408-436F-B333-6A7053980906}"/>
    <cellStyle name="Millares 657 2 2 4 3 5" xfId="45296" xr:uid="{2D6EFFEA-35E4-45A5-8BCF-D7438AFBA5B7}"/>
    <cellStyle name="Millares 657 2 2 4 3 6" xfId="51900" xr:uid="{A254F886-5034-4BE0-B494-260CD298A8A8}"/>
    <cellStyle name="Millares 657 2 2 4 4" xfId="3483" xr:uid="{E33C90C7-CCEC-48A9-8B50-28FD29129AC4}"/>
    <cellStyle name="Millares 657 2 2 4 4 2" xfId="11749" xr:uid="{E970ACAD-6DA4-48E4-92B1-4DC56251A6A3}"/>
    <cellStyle name="Millares 657 2 2 4 4 2 2" xfId="33252" xr:uid="{840F21FA-BC83-4161-A25E-9F88736865D2}"/>
    <cellStyle name="Millares 657 2 2 4 4 3" xfId="18384" xr:uid="{B52A1A73-5A93-4EDB-9069-72C22ECA74B1}"/>
    <cellStyle name="Millares 657 2 2 4 4 3 2" xfId="39887" xr:uid="{58FB95E5-A9EA-4CA8-A7CC-27C45B84D3C7}"/>
    <cellStyle name="Millares 657 2 2 4 4 4" xfId="24989" xr:uid="{D837697B-D345-4D94-8174-345C80BC1F11}"/>
    <cellStyle name="Millares 657 2 2 4 4 5" xfId="46492" xr:uid="{6815557A-923B-4373-A304-3B4B65D160E2}"/>
    <cellStyle name="Millares 657 2 2 4 4 6" xfId="53096" xr:uid="{880A1839-F87A-477A-8B8C-7D932113E501}"/>
    <cellStyle name="Millares 657 2 2 4 5" xfId="5622" xr:uid="{BF295E45-F0F1-4527-880B-0601ED53F376}"/>
    <cellStyle name="Millares 657 2 2 4 5 2" xfId="13888" xr:uid="{FB7DF370-D08B-4348-89B2-985F1C65B425}"/>
    <cellStyle name="Millares 657 2 2 4 5 2 2" xfId="35391" xr:uid="{1558A8C4-64A2-41B1-A0AC-F6BB749BA5E7}"/>
    <cellStyle name="Millares 657 2 2 4 5 3" xfId="20523" xr:uid="{F49D4362-0060-4456-94FB-17EF6A7F0962}"/>
    <cellStyle name="Millares 657 2 2 4 5 3 2" xfId="42026" xr:uid="{FB608827-8A7B-4817-A4F0-EE3E8CAF4AE9}"/>
    <cellStyle name="Millares 657 2 2 4 5 4" xfId="27128" xr:uid="{D8FDE095-7D7A-4C9E-90DC-0368210EC1BF}"/>
    <cellStyle name="Millares 657 2 2 4 5 5" xfId="48631" xr:uid="{498F4CD9-FA15-481E-BC47-97A94A077597}"/>
    <cellStyle name="Millares 657 2 2 4 5 6" xfId="55235" xr:uid="{094C08E1-F45D-4A3B-9141-630D81C4F88D}"/>
    <cellStyle name="Millares 657 2 2 4 6" xfId="7263" xr:uid="{9825AC86-EC15-4026-897C-057E8DDDBAF4}"/>
    <cellStyle name="Millares 657 2 2 4 6 2" xfId="28766" xr:uid="{C718EEA9-A654-4496-88A1-7D1A3226E04D}"/>
    <cellStyle name="Millares 657 2 2 4 7" xfId="8920" xr:uid="{A20A0095-0D52-4656-A99C-A77FCE470C22}"/>
    <cellStyle name="Millares 657 2 2 4 7 2" xfId="30423" xr:uid="{82E02FCC-70C0-4ABA-B593-8B732F2DEB4C}"/>
    <cellStyle name="Millares 657 2 2 4 8" xfId="15555" xr:uid="{1F019EA8-D18E-42E7-A934-3640D4CA7710}"/>
    <cellStyle name="Millares 657 2 2 4 8 2" xfId="37058" xr:uid="{D14A52F0-D375-46D4-B12B-4AF470C6C2F5}"/>
    <cellStyle name="Millares 657 2 2 4 9" xfId="22160" xr:uid="{FF9F382A-9762-4E29-81EA-2D6D8C74B2A6}"/>
    <cellStyle name="Millares 657 2 2 5" xfId="922" xr:uid="{61827831-41B8-486B-A8EE-8255377879FD}"/>
    <cellStyle name="Millares 657 2 2 5 2" xfId="3751" xr:uid="{A0D9FA8B-E425-4EE8-AA11-E7472197AF62}"/>
    <cellStyle name="Millares 657 2 2 5 2 2" xfId="12017" xr:uid="{74EB5627-B326-4FF3-A505-EE4F5251651E}"/>
    <cellStyle name="Millares 657 2 2 5 2 2 2" xfId="33520" xr:uid="{1E613FF3-42DE-4FA6-9A1C-704AD6FE7060}"/>
    <cellStyle name="Millares 657 2 2 5 2 3" xfId="18652" xr:uid="{1AACA224-DDEA-4DE5-BB58-61713BC660DC}"/>
    <cellStyle name="Millares 657 2 2 5 2 3 2" xfId="40155" xr:uid="{6E5BC0F2-D781-4E82-A862-9C9A6C2B7AE2}"/>
    <cellStyle name="Millares 657 2 2 5 2 4" xfId="25257" xr:uid="{B75038EA-6924-4B3C-A852-39DC64B271DC}"/>
    <cellStyle name="Millares 657 2 2 5 2 5" xfId="46760" xr:uid="{D586425E-1A44-44BE-BFC3-7F0982E93185}"/>
    <cellStyle name="Millares 657 2 2 5 2 6" xfId="53364" xr:uid="{10280D1C-D78D-4539-92DB-13D7F5CE18E4}"/>
    <cellStyle name="Millares 657 2 2 5 3" xfId="5890" xr:uid="{F1A422EA-1A37-484F-850E-E8E521785CF5}"/>
    <cellStyle name="Millares 657 2 2 5 3 2" xfId="14156" xr:uid="{EEE5BB5D-4BF4-47E9-B2D4-88354435C973}"/>
    <cellStyle name="Millares 657 2 2 5 3 2 2" xfId="35659" xr:uid="{B1FCCA25-7136-4BAA-A123-F831EDAFA862}"/>
    <cellStyle name="Millares 657 2 2 5 3 3" xfId="20791" xr:uid="{D9130C27-7146-440D-A0C0-943D25919AF7}"/>
    <cellStyle name="Millares 657 2 2 5 3 3 2" xfId="42294" xr:uid="{74A761F9-C58D-40A0-BDBA-6BB5179694E7}"/>
    <cellStyle name="Millares 657 2 2 5 3 4" xfId="27396" xr:uid="{B226DCC3-CA4D-4633-9AC4-3BDF75D8CE69}"/>
    <cellStyle name="Millares 657 2 2 5 3 5" xfId="48899" xr:uid="{2AB258B2-D5A3-4639-9676-8DCD47C761C5}"/>
    <cellStyle name="Millares 657 2 2 5 3 6" xfId="55503" xr:uid="{9831EE1C-28DA-43F5-BDA2-04E85E1D14D9}"/>
    <cellStyle name="Millares 657 2 2 5 4" xfId="7531" xr:uid="{ADC8C996-1618-4CB3-B72E-BC6C46CBBCD5}"/>
    <cellStyle name="Millares 657 2 2 5 4 2" xfId="29034" xr:uid="{FE5E1076-598B-4827-8FB4-C557CC1738C5}"/>
    <cellStyle name="Millares 657 2 2 5 5" xfId="9188" xr:uid="{98D5D7E9-3434-48B3-AEC3-B87DC3A8A81F}"/>
    <cellStyle name="Millares 657 2 2 5 5 2" xfId="30691" xr:uid="{AF669DE3-78E2-412D-994B-E18311DE1D92}"/>
    <cellStyle name="Millares 657 2 2 5 6" xfId="15823" xr:uid="{540DBB20-1C82-4E2C-955F-46B46C95A5D8}"/>
    <cellStyle name="Millares 657 2 2 5 6 2" xfId="37326" xr:uid="{9C277CD9-1F1D-4B2F-B7A2-1845C8102561}"/>
    <cellStyle name="Millares 657 2 2 5 7" xfId="22428" xr:uid="{C79AFC80-53FE-4DCD-87B0-EC0A27E72816}"/>
    <cellStyle name="Millares 657 2 2 5 8" xfId="43931" xr:uid="{95B0A819-CD52-4D76-A445-007F7E668615}"/>
    <cellStyle name="Millares 657 2 2 5 9" xfId="50535" xr:uid="{860191FB-C499-4622-A342-072A063B2BDA}"/>
    <cellStyle name="Millares 657 2 2 6" xfId="1183" xr:uid="{72B8E158-D565-4C63-A1EA-8AD4296D08D6}"/>
    <cellStyle name="Millares 657 2 2 6 2" xfId="4012" xr:uid="{41183F23-5AAE-43EB-BA63-8936A91F8A5F}"/>
    <cellStyle name="Millares 657 2 2 6 2 2" xfId="12278" xr:uid="{D826CE4A-E4FA-4D3D-A00F-AD75B6FB4DC7}"/>
    <cellStyle name="Millares 657 2 2 6 2 2 2" xfId="33781" xr:uid="{5D2021D2-2842-47CA-92CD-047321244CDA}"/>
    <cellStyle name="Millares 657 2 2 6 2 3" xfId="18913" xr:uid="{CE64D2A7-ABBA-430E-98E5-EE76B6236DCF}"/>
    <cellStyle name="Millares 657 2 2 6 2 3 2" xfId="40416" xr:uid="{9CFA48F4-81A2-4BA5-B56C-7CDCFE35E750}"/>
    <cellStyle name="Millares 657 2 2 6 2 4" xfId="25518" xr:uid="{730675CD-33AB-4ED0-AA43-B8FA89CE4755}"/>
    <cellStyle name="Millares 657 2 2 6 2 5" xfId="47021" xr:uid="{AC9F21B4-BCBB-4CA0-827A-8A569673F35C}"/>
    <cellStyle name="Millares 657 2 2 6 2 6" xfId="53625" xr:uid="{58AA4029-1D30-4894-931E-9879B737D228}"/>
    <cellStyle name="Millares 657 2 2 6 3" xfId="6151" xr:uid="{C2BF0AAD-0526-46F4-8CB3-C890108C1836}"/>
    <cellStyle name="Millares 657 2 2 6 3 2" xfId="14417" xr:uid="{A8887BC1-287D-4A7B-A5D4-48C5DAF599C5}"/>
    <cellStyle name="Millares 657 2 2 6 3 2 2" xfId="35920" xr:uid="{5C8CA89C-26F0-4ED4-B053-EB41B1F3931C}"/>
    <cellStyle name="Millares 657 2 2 6 3 3" xfId="21052" xr:uid="{8539D4CF-E339-41A6-975A-59E8CE51B7F2}"/>
    <cellStyle name="Millares 657 2 2 6 3 3 2" xfId="42555" xr:uid="{88BB5A7C-291A-4F90-9378-B934C31F9692}"/>
    <cellStyle name="Millares 657 2 2 6 3 4" xfId="27657" xr:uid="{BBCAF2EA-F0A9-490F-8EDF-1520C24688F4}"/>
    <cellStyle name="Millares 657 2 2 6 3 5" xfId="49160" xr:uid="{67A8A766-5FD3-40EF-BACA-E9393D83283A}"/>
    <cellStyle name="Millares 657 2 2 6 3 6" xfId="55764" xr:uid="{6A9AFF5C-3A30-4981-B165-7005D7F2EB73}"/>
    <cellStyle name="Millares 657 2 2 6 4" xfId="7792" xr:uid="{8934DF2B-E1A2-45C5-9BF4-B6E70C1F0EB5}"/>
    <cellStyle name="Millares 657 2 2 6 4 2" xfId="29295" xr:uid="{EAC88374-93CB-4BAC-8E3A-CED4AA79D346}"/>
    <cellStyle name="Millares 657 2 2 6 5" xfId="9449" xr:uid="{2EE4ACF8-B0FB-482E-BD4F-CC2935B62037}"/>
    <cellStyle name="Millares 657 2 2 6 5 2" xfId="30952" xr:uid="{09C4BE41-EA70-4449-A5C4-DBE84C6774B7}"/>
    <cellStyle name="Millares 657 2 2 6 6" xfId="16084" xr:uid="{88358236-F595-4987-90BB-05E5C9BA453C}"/>
    <cellStyle name="Millares 657 2 2 6 6 2" xfId="37587" xr:uid="{299CBEBE-7849-442B-98D2-59973B25B895}"/>
    <cellStyle name="Millares 657 2 2 6 7" xfId="22689" xr:uid="{CD96D792-CEFE-49D7-B15E-33BC467F9C4A}"/>
    <cellStyle name="Millares 657 2 2 6 8" xfId="44192" xr:uid="{2CCB1D68-7D7E-4873-A2CB-055E3171F3DE}"/>
    <cellStyle name="Millares 657 2 2 6 9" xfId="50796" xr:uid="{D5F89C7B-9106-436E-BE2C-CCC709B808E4}"/>
    <cellStyle name="Millares 657 2 2 7" xfId="1871" xr:uid="{BC4826FA-A5B9-4996-BA41-E7EE6BC89F1B}"/>
    <cellStyle name="Millares 657 2 2 7 2" xfId="10137" xr:uid="{8F5009CF-7C87-4BF8-BFCA-B51B4E15FF14}"/>
    <cellStyle name="Millares 657 2 2 7 2 2" xfId="31640" xr:uid="{1A90C56F-A16C-4F04-83BF-F1816EBE8738}"/>
    <cellStyle name="Millares 657 2 2 7 3" xfId="16772" xr:uid="{0F773D79-2038-497F-9E75-4D4BE641775A}"/>
    <cellStyle name="Millares 657 2 2 7 3 2" xfId="38275" xr:uid="{2622FEAB-E25E-4732-9B0F-6EBA3A2AD193}"/>
    <cellStyle name="Millares 657 2 2 7 4" xfId="23377" xr:uid="{BEB51378-8E69-43D6-9698-17C16B45DC5B}"/>
    <cellStyle name="Millares 657 2 2 7 5" xfId="44880" xr:uid="{E40601D8-2108-4956-9CB3-76BB4622D479}"/>
    <cellStyle name="Millares 657 2 2 7 6" xfId="51484" xr:uid="{BE380B61-7FD2-4C98-8BAA-43FE79852701}"/>
    <cellStyle name="Millares 657 2 2 8" xfId="2556" xr:uid="{FD083DC6-E37C-4051-A22D-2B22CD3F8EE9}"/>
    <cellStyle name="Millares 657 2 2 8 2" xfId="10822" xr:uid="{02816CAE-24A3-4163-BBED-D3766829E498}"/>
    <cellStyle name="Millares 657 2 2 8 2 2" xfId="32325" xr:uid="{C342B7D4-CCF8-4212-A15A-C922C9F1F91C}"/>
    <cellStyle name="Millares 657 2 2 8 3" xfId="17457" xr:uid="{04B5C64F-CCA0-439D-8B9B-AE322808C997}"/>
    <cellStyle name="Millares 657 2 2 8 3 2" xfId="38960" xr:uid="{4DE862EC-C6BF-4805-8E1A-94A1DAF15E69}"/>
    <cellStyle name="Millares 657 2 2 8 4" xfId="24062" xr:uid="{AAE52BDB-95CE-4AFD-998B-C6E4B738B731}"/>
    <cellStyle name="Millares 657 2 2 8 5" xfId="45565" xr:uid="{EDA9A55D-B1A4-4D4D-BD6A-386645E6B7CB}"/>
    <cellStyle name="Millares 657 2 2 8 6" xfId="52169" xr:uid="{33B37E97-DE40-4CAD-8B3F-8C750C29E88E}"/>
    <cellStyle name="Millares 657 2 2 9" xfId="3067" xr:uid="{5C90D2BE-4E5A-41DF-946D-E1F9881BD19E}"/>
    <cellStyle name="Millares 657 2 2 9 2" xfId="11333" xr:uid="{4D75AB87-38B0-462F-BA72-B4517714C93E}"/>
    <cellStyle name="Millares 657 2 2 9 2 2" xfId="32836" xr:uid="{6CD7FB02-3FD7-4986-8559-18416A4C3672}"/>
    <cellStyle name="Millares 657 2 2 9 3" xfId="17968" xr:uid="{F191FD8B-60CB-4583-9D9E-124DA8E84D3A}"/>
    <cellStyle name="Millares 657 2 2 9 3 2" xfId="39471" xr:uid="{50F047DC-ABEB-4184-81B6-92D829F8E7A7}"/>
    <cellStyle name="Millares 657 2 2 9 4" xfId="24573" xr:uid="{FD5436B1-49B1-43AA-90B2-DF7CD19E9359}"/>
    <cellStyle name="Millares 657 2 2 9 5" xfId="46076" xr:uid="{B460FFBC-00A3-4590-ACBF-CC99DE621E6B}"/>
    <cellStyle name="Millares 657 2 2 9 6" xfId="52680" xr:uid="{1089AB88-39BA-471F-9F84-C707A12494EB}"/>
    <cellStyle name="Millares 657 2 3" xfId="460" xr:uid="{78EE8EE1-1201-4D3F-AC82-FA4DB4A0D98E}"/>
    <cellStyle name="Millares 657 2 3 10" xfId="7071" xr:uid="{C465099A-D425-4801-A96D-B5B539331CF2}"/>
    <cellStyle name="Millares 657 2 3 10 2" xfId="28574" xr:uid="{261FBB2E-49C7-4143-A6A6-7ECACDD3AB6D}"/>
    <cellStyle name="Millares 657 2 3 11" xfId="8727" xr:uid="{29000082-7E68-49CC-8987-8686A7342E2F}"/>
    <cellStyle name="Millares 657 2 3 11 2" xfId="30230" xr:uid="{66AB7EE5-3CEB-4B84-A0D2-FC4EC6F4D2C4}"/>
    <cellStyle name="Millares 657 2 3 12" xfId="15363" xr:uid="{98A2B306-953B-401E-A204-F75F2FD3067B}"/>
    <cellStyle name="Millares 657 2 3 12 2" xfId="36866" xr:uid="{BA41C87C-B609-46C4-A1BC-8D2D62DD1D71}"/>
    <cellStyle name="Millares 657 2 3 13" xfId="21968" xr:uid="{CD642545-AE5D-4A0A-8177-20AE78896DE7}"/>
    <cellStyle name="Millares 657 2 3 14" xfId="43471" xr:uid="{C8F4045F-46BC-46FB-A0C2-1027161A66B7}"/>
    <cellStyle name="Millares 657 2 3 15" xfId="50075" xr:uid="{D45DB219-4054-4BD7-824A-C918040FAA45}"/>
    <cellStyle name="Millares 657 2 3 2" xfId="742" xr:uid="{0A8B69D6-BD43-48F5-8E5C-AA7B6EBE7A8F}"/>
    <cellStyle name="Millares 657 2 3 2 10" xfId="15643" xr:uid="{E787529F-6558-4930-8B68-DB1A05BC2ECC}"/>
    <cellStyle name="Millares 657 2 3 2 10 2" xfId="37146" xr:uid="{5866F8F9-5501-4301-873C-9868AB37A89A}"/>
    <cellStyle name="Millares 657 2 3 2 11" xfId="22248" xr:uid="{E5DEDD64-65FC-49CD-86FE-C6485FA5A9B6}"/>
    <cellStyle name="Millares 657 2 3 2 12" xfId="43751" xr:uid="{FD6B070A-3604-4C88-86DD-58C6EB34FF65}"/>
    <cellStyle name="Millares 657 2 3 2 13" xfId="50355" xr:uid="{E94B06A8-370F-4BCA-9D9F-E3766010A935}"/>
    <cellStyle name="Millares 657 2 3 2 2" xfId="1688" xr:uid="{27D18232-3B1D-431A-8C7C-05819A105EBB}"/>
    <cellStyle name="Millares 657 2 3 2 2 2" xfId="4517" xr:uid="{4D2F281C-7D59-474D-9CA0-C5F18B4DA695}"/>
    <cellStyle name="Millares 657 2 3 2 2 2 2" xfId="12783" xr:uid="{119470E7-25C3-4F24-B38B-6AB83DBC5187}"/>
    <cellStyle name="Millares 657 2 3 2 2 2 2 2" xfId="34286" xr:uid="{C3D101B7-CD87-41C0-9E9E-628F3F167284}"/>
    <cellStyle name="Millares 657 2 3 2 2 2 3" xfId="19418" xr:uid="{6D8215F8-C638-4458-9B70-303C6D0A1259}"/>
    <cellStyle name="Millares 657 2 3 2 2 2 3 2" xfId="40921" xr:uid="{E2D234A0-20AA-41A6-A0E1-F19BC0553F0A}"/>
    <cellStyle name="Millares 657 2 3 2 2 2 4" xfId="26023" xr:uid="{7A1C8AAE-99C9-44BF-B46C-36A99C973AFE}"/>
    <cellStyle name="Millares 657 2 3 2 2 2 5" xfId="47526" xr:uid="{C5154C64-A03B-432D-B1E0-A461F2CFFDDF}"/>
    <cellStyle name="Millares 657 2 3 2 2 2 6" xfId="54130" xr:uid="{8B1F0B05-6BB3-4FA4-9FCD-61DE83290829}"/>
    <cellStyle name="Millares 657 2 3 2 2 3" xfId="6656" xr:uid="{5FF5DD5B-8E1F-4181-9073-686BA41D909A}"/>
    <cellStyle name="Millares 657 2 3 2 2 3 2" xfId="14922" xr:uid="{B5933300-2300-47C7-8D3D-52D621888FD0}"/>
    <cellStyle name="Millares 657 2 3 2 2 3 2 2" xfId="36425" xr:uid="{E2266CE8-52B2-4D17-BF87-5892E7CED19B}"/>
    <cellStyle name="Millares 657 2 3 2 2 3 3" xfId="21557" xr:uid="{7889CCA8-3263-4C57-BAE6-AFF602AA65B3}"/>
    <cellStyle name="Millares 657 2 3 2 2 3 3 2" xfId="43060" xr:uid="{65E0B114-B064-45BA-9EF8-4150CA64E5CE}"/>
    <cellStyle name="Millares 657 2 3 2 2 3 4" xfId="28162" xr:uid="{64EEDA1B-1237-44BD-B62B-B096D3939560}"/>
    <cellStyle name="Millares 657 2 3 2 2 3 5" xfId="49665" xr:uid="{EA4CEB4E-5205-4630-B421-DC290AA79835}"/>
    <cellStyle name="Millares 657 2 3 2 2 3 6" xfId="56269" xr:uid="{5547E5B7-BA47-45E3-A2CF-4F8E96D6037C}"/>
    <cellStyle name="Millares 657 2 3 2 2 4" xfId="8297" xr:uid="{5F0629DF-AE22-4D23-B689-F79234AAB096}"/>
    <cellStyle name="Millares 657 2 3 2 2 4 2" xfId="29800" xr:uid="{3682C6ED-7EDD-4879-853C-227592F2516F}"/>
    <cellStyle name="Millares 657 2 3 2 2 5" xfId="9954" xr:uid="{527D6666-07AC-4000-9EC4-432F51E6F07C}"/>
    <cellStyle name="Millares 657 2 3 2 2 5 2" xfId="31457" xr:uid="{8E1446DC-0A80-4150-A34A-1920F318F326}"/>
    <cellStyle name="Millares 657 2 3 2 2 6" xfId="16589" xr:uid="{8266058A-AF8B-4A6F-8632-1945B27C73BC}"/>
    <cellStyle name="Millares 657 2 3 2 2 6 2" xfId="38092" xr:uid="{D258BB2E-C832-468E-8FC5-FF2DC54B2148}"/>
    <cellStyle name="Millares 657 2 3 2 2 7" xfId="23194" xr:uid="{8202DC67-109B-45BC-80E7-A43B0FC6321A}"/>
    <cellStyle name="Millares 657 2 3 2 2 8" xfId="44697" xr:uid="{9A15B311-0735-46B5-8929-72C4AD5B79BC}"/>
    <cellStyle name="Millares 657 2 3 2 2 9" xfId="51301" xr:uid="{D3FB2E66-303E-45C8-9FB4-D40A835DFDF6}"/>
    <cellStyle name="Millares 657 2 3 2 3" xfId="2375" xr:uid="{F0869FC6-1F92-4409-BE11-2184C45B3E04}"/>
    <cellStyle name="Millares 657 2 3 2 3 2" xfId="10641" xr:uid="{993964D4-8F3C-4BA9-AE8E-59C3E155426C}"/>
    <cellStyle name="Millares 657 2 3 2 3 2 2" xfId="32144" xr:uid="{62E4B2F9-9EF6-4753-8F66-18BD7CF9E354}"/>
    <cellStyle name="Millares 657 2 3 2 3 3" xfId="17276" xr:uid="{85FA9E0D-B2A6-4EAA-B989-AA98D66C4665}"/>
    <cellStyle name="Millares 657 2 3 2 3 3 2" xfId="38779" xr:uid="{77B176BC-CC6B-44CB-AEB9-A5A228E8C32B}"/>
    <cellStyle name="Millares 657 2 3 2 3 4" xfId="23881" xr:uid="{DBC853A1-7436-4358-AF8F-8F9F49B9A847}"/>
    <cellStyle name="Millares 657 2 3 2 3 5" xfId="45384" xr:uid="{AC18DB76-86AA-4377-9F86-D13C971A2974}"/>
    <cellStyle name="Millares 657 2 3 2 3 6" xfId="51988" xr:uid="{7EC64EDE-C519-4B65-BA79-37CBF29BA3CE}"/>
    <cellStyle name="Millares 657 2 3 2 4" xfId="2892" xr:uid="{D9A23E13-9638-4406-A366-EE4A920757A3}"/>
    <cellStyle name="Millares 657 2 3 2 4 2" xfId="11158" xr:uid="{18B452E2-60A8-4006-A150-378C0E768AA8}"/>
    <cellStyle name="Millares 657 2 3 2 4 2 2" xfId="32661" xr:uid="{786CFE39-FC87-44E8-94A6-D700531B72DB}"/>
    <cellStyle name="Millares 657 2 3 2 4 3" xfId="17793" xr:uid="{0D918168-B4D1-4F38-A174-5448F55D9247}"/>
    <cellStyle name="Millares 657 2 3 2 4 3 2" xfId="39296" xr:uid="{5098CA0F-8CB4-41E0-928F-4F19D8025029}"/>
    <cellStyle name="Millares 657 2 3 2 4 4" xfId="24398" xr:uid="{5E4949EE-0716-42F7-8332-7B8FD1ECCFB0}"/>
    <cellStyle name="Millares 657 2 3 2 4 5" xfId="45901" xr:uid="{576A517F-4C04-4658-9AA2-33A60A87BA2A}"/>
    <cellStyle name="Millares 657 2 3 2 4 6" xfId="52505" xr:uid="{5B3D58BE-FA62-4D22-B2B5-E6D4C8C7CA11}"/>
    <cellStyle name="Millares 657 2 3 2 5" xfId="3571" xr:uid="{E74F0A85-F6B6-41BE-B200-4AEFFAB923E0}"/>
    <cellStyle name="Millares 657 2 3 2 5 2" xfId="11837" xr:uid="{681BA60D-857C-4FBC-91B1-12124A4C061F}"/>
    <cellStyle name="Millares 657 2 3 2 5 2 2" xfId="33340" xr:uid="{BE642224-16B1-4143-99BD-5C388ACB6AE3}"/>
    <cellStyle name="Millares 657 2 3 2 5 3" xfId="18472" xr:uid="{4C514D12-0385-4F3B-B299-59D1C45540E9}"/>
    <cellStyle name="Millares 657 2 3 2 5 3 2" xfId="39975" xr:uid="{7AE32A49-5CBE-4D75-B7AD-7AB9449AF514}"/>
    <cellStyle name="Millares 657 2 3 2 5 4" xfId="25077" xr:uid="{1F7E04F4-8A71-4D99-83DC-2DBD997082A8}"/>
    <cellStyle name="Millares 657 2 3 2 5 5" xfId="46580" xr:uid="{AD9F86BD-7471-41A7-A1E6-0514913DDEF8}"/>
    <cellStyle name="Millares 657 2 3 2 5 6" xfId="53184" xr:uid="{4A7E61A2-A93A-425F-9814-3482E96C6C65}"/>
    <cellStyle name="Millares 657 2 3 2 6" xfId="5036" xr:uid="{D3EA629A-5210-4853-BBDC-709BA25B0952}"/>
    <cellStyle name="Millares 657 2 3 2 6 2" xfId="13302" xr:uid="{B2A577FD-D908-446F-8EED-838875F228E6}"/>
    <cellStyle name="Millares 657 2 3 2 6 2 2" xfId="34805" xr:uid="{DE316DDB-3E65-4164-9C35-B9843E134B8B}"/>
    <cellStyle name="Millares 657 2 3 2 6 3" xfId="19937" xr:uid="{4909685C-3F61-40B5-820F-46C954B7F6A5}"/>
    <cellStyle name="Millares 657 2 3 2 6 3 2" xfId="41440" xr:uid="{06045604-731D-45B9-A2E2-EDF562262ECE}"/>
    <cellStyle name="Millares 657 2 3 2 6 4" xfId="26542" xr:uid="{69ADD985-6011-473C-8D9A-349DFC51C4EF}"/>
    <cellStyle name="Millares 657 2 3 2 6 5" xfId="48045" xr:uid="{E499D890-95F1-4631-9498-946B0F9E5384}"/>
    <cellStyle name="Millares 657 2 3 2 6 6" xfId="54649" xr:uid="{09928154-FB52-4949-9D57-493D29F5D30C}"/>
    <cellStyle name="Millares 657 2 3 2 7" xfId="5710" xr:uid="{0A22CE16-BE3D-44CD-8AAC-A78D2413B4C4}"/>
    <cellStyle name="Millares 657 2 3 2 7 2" xfId="13976" xr:uid="{21DEDAE2-1D17-406A-81DA-0365A0E280C1}"/>
    <cellStyle name="Millares 657 2 3 2 7 2 2" xfId="35479" xr:uid="{EBDAAB1A-7C12-4328-BD24-1470AF52557C}"/>
    <cellStyle name="Millares 657 2 3 2 7 3" xfId="20611" xr:uid="{DF69A551-A27D-43BE-B051-BA4E59DED86E}"/>
    <cellStyle name="Millares 657 2 3 2 7 3 2" xfId="42114" xr:uid="{307D0C58-1400-4DFC-802B-AE7A9D5A8498}"/>
    <cellStyle name="Millares 657 2 3 2 7 4" xfId="27216" xr:uid="{D4E15973-F332-48AA-B26B-B367CB75DA7E}"/>
    <cellStyle name="Millares 657 2 3 2 7 5" xfId="48719" xr:uid="{FABC9FF2-B299-4881-A2C3-B96A8DE6DC10}"/>
    <cellStyle name="Millares 657 2 3 2 7 6" xfId="55323" xr:uid="{FE0B2169-2FC1-413A-8BA6-ADE095C4170E}"/>
    <cellStyle name="Millares 657 2 3 2 8" xfId="7351" xr:uid="{EA37460B-0C4E-47EB-8201-3B0A4B2D181C}"/>
    <cellStyle name="Millares 657 2 3 2 8 2" xfId="28854" xr:uid="{42950B72-F944-400C-8B87-C2C61AAB9CA0}"/>
    <cellStyle name="Millares 657 2 3 2 9" xfId="9008" xr:uid="{11AE8B7A-58E6-41A8-BCD9-A401D4063C5F}"/>
    <cellStyle name="Millares 657 2 3 2 9 2" xfId="30511" xr:uid="{43DA2F61-89C3-4336-BB77-3618F4E4E40A}"/>
    <cellStyle name="Millares 657 2 3 3" xfId="1012" xr:uid="{F66A1427-54F6-4429-9B0E-B2BD1E7729A3}"/>
    <cellStyle name="Millares 657 2 3 3 2" xfId="3841" xr:uid="{8957B295-EA3C-4350-86A4-ADF7754388D4}"/>
    <cellStyle name="Millares 657 2 3 3 2 2" xfId="12107" xr:uid="{06909012-45F2-4B4F-B3EE-0A9D9C3F8DCD}"/>
    <cellStyle name="Millares 657 2 3 3 2 2 2" xfId="33610" xr:uid="{803EFFE1-B7AB-4DC6-A997-A47DDD40FAF1}"/>
    <cellStyle name="Millares 657 2 3 3 2 3" xfId="18742" xr:uid="{2132680D-1A57-4A3C-B3C7-FD3331EC7B8C}"/>
    <cellStyle name="Millares 657 2 3 3 2 3 2" xfId="40245" xr:uid="{16109CE0-95C3-4CA8-8C23-9EB7E7111B39}"/>
    <cellStyle name="Millares 657 2 3 3 2 4" xfId="25347" xr:uid="{68841F8B-609C-4006-AD76-8E3F4034C8AD}"/>
    <cellStyle name="Millares 657 2 3 3 2 5" xfId="46850" xr:uid="{419D76B0-DEC7-41B7-87C0-611D621C7E7A}"/>
    <cellStyle name="Millares 657 2 3 3 2 6" xfId="53454" xr:uid="{CAEB4B6C-DC1A-4C83-95A5-96C71F95E4A5}"/>
    <cellStyle name="Millares 657 2 3 3 3" xfId="5980" xr:uid="{1BD4A392-C429-4D7F-A91E-E00AD8BB66BE}"/>
    <cellStyle name="Millares 657 2 3 3 3 2" xfId="14246" xr:uid="{733C8C29-AD4E-4B8D-9E13-064C9A4B0CA9}"/>
    <cellStyle name="Millares 657 2 3 3 3 2 2" xfId="35749" xr:uid="{A7D2E535-4C7A-4D96-8C2E-3A9D5A557707}"/>
    <cellStyle name="Millares 657 2 3 3 3 3" xfId="20881" xr:uid="{F21B3FBB-FAE2-402C-A992-BA8E236C9A6F}"/>
    <cellStyle name="Millares 657 2 3 3 3 3 2" xfId="42384" xr:uid="{A99AFD99-2524-4829-B049-266380C7DA3F}"/>
    <cellStyle name="Millares 657 2 3 3 3 4" xfId="27486" xr:uid="{57FA6A45-BFE6-4D7E-837A-9B577F959116}"/>
    <cellStyle name="Millares 657 2 3 3 3 5" xfId="48989" xr:uid="{ED335674-5382-4116-9B03-FE8F8AAFBC76}"/>
    <cellStyle name="Millares 657 2 3 3 3 6" xfId="55593" xr:uid="{6406B7B6-D6BC-473B-A47B-939A1795B0C6}"/>
    <cellStyle name="Millares 657 2 3 3 4" xfId="7621" xr:uid="{68D476FF-6397-4ED4-AF6E-5E4091A78D50}"/>
    <cellStyle name="Millares 657 2 3 3 4 2" xfId="29124" xr:uid="{8B2673EA-5C0D-4D0C-872F-2087BF5B78C5}"/>
    <cellStyle name="Millares 657 2 3 3 5" xfId="9278" xr:uid="{3D0EBB05-FBF4-4151-9F2F-E6DBC6D79FB7}"/>
    <cellStyle name="Millares 657 2 3 3 5 2" xfId="30781" xr:uid="{856F18B8-843E-486F-ACA3-CAA9D3AD56CE}"/>
    <cellStyle name="Millares 657 2 3 3 6" xfId="15913" xr:uid="{950C8EB4-ECEF-430B-A41D-CBC6A846B67A}"/>
    <cellStyle name="Millares 657 2 3 3 6 2" xfId="37416" xr:uid="{070197C6-01B4-490F-91FE-D0A52A1F1C21}"/>
    <cellStyle name="Millares 657 2 3 3 7" xfId="22518" xr:uid="{DC672193-13FC-4E29-B3D8-5B42094D32BE}"/>
    <cellStyle name="Millares 657 2 3 3 8" xfId="44021" xr:uid="{5EFEB4DA-9646-454B-AD2D-8ACB7AD943CF}"/>
    <cellStyle name="Millares 657 2 3 3 9" xfId="50625" xr:uid="{96F7DB1C-931A-423B-98CA-2AFE4C781557}"/>
    <cellStyle name="Millares 657 2 3 4" xfId="1408" xr:uid="{32389C1F-6D58-4F90-ABCA-C0E22AC629DF}"/>
    <cellStyle name="Millares 657 2 3 4 2" xfId="4237" xr:uid="{6038323A-D8F0-45F2-9147-59E628D4D2E3}"/>
    <cellStyle name="Millares 657 2 3 4 2 2" xfId="12503" xr:uid="{C914C5AD-B462-47BF-A773-64C3DF1B089C}"/>
    <cellStyle name="Millares 657 2 3 4 2 2 2" xfId="34006" xr:uid="{2DF2A645-0390-4871-8295-771FF057205D}"/>
    <cellStyle name="Millares 657 2 3 4 2 3" xfId="19138" xr:uid="{1DBC51DE-2F3E-4812-9BCF-9E700F02C298}"/>
    <cellStyle name="Millares 657 2 3 4 2 3 2" xfId="40641" xr:uid="{0ACDDBE6-B5D6-487A-9866-02FD7A3015C6}"/>
    <cellStyle name="Millares 657 2 3 4 2 4" xfId="25743" xr:uid="{5D96E961-906C-435B-86E3-9D3B1A7AB00E}"/>
    <cellStyle name="Millares 657 2 3 4 2 5" xfId="47246" xr:uid="{7AF94772-5D91-4388-838A-007269E54F06}"/>
    <cellStyle name="Millares 657 2 3 4 2 6" xfId="53850" xr:uid="{10CF2546-FCC8-47DE-B1E6-FB7ACB151697}"/>
    <cellStyle name="Millares 657 2 3 4 3" xfId="6376" xr:uid="{00B0F8E2-78B3-4714-96C9-7B23CCFA9083}"/>
    <cellStyle name="Millares 657 2 3 4 3 2" xfId="14642" xr:uid="{0D961B62-18D4-412D-8B92-015200C3A881}"/>
    <cellStyle name="Millares 657 2 3 4 3 2 2" xfId="36145" xr:uid="{FA4B9F15-358D-4678-B129-06E1F94B6361}"/>
    <cellStyle name="Millares 657 2 3 4 3 3" xfId="21277" xr:uid="{3C6EC114-64DF-48B6-8C9D-DCDA755465EB}"/>
    <cellStyle name="Millares 657 2 3 4 3 3 2" xfId="42780" xr:uid="{83EA2111-DADF-4A4F-A687-84ADBB27632C}"/>
    <cellStyle name="Millares 657 2 3 4 3 4" xfId="27882" xr:uid="{8A5A1DDB-8976-42DF-BF67-77C398109382}"/>
    <cellStyle name="Millares 657 2 3 4 3 5" xfId="49385" xr:uid="{F1DCCDD9-4FAC-4C88-969F-D5537AFACAD4}"/>
    <cellStyle name="Millares 657 2 3 4 3 6" xfId="55989" xr:uid="{87BBFD2B-652C-46C1-A67F-3F7609947EF8}"/>
    <cellStyle name="Millares 657 2 3 4 4" xfId="8017" xr:uid="{2035B93E-6925-45BC-882A-779E63873D31}"/>
    <cellStyle name="Millares 657 2 3 4 4 2" xfId="29520" xr:uid="{4AA010E7-582C-41CB-8256-09E2A371632D}"/>
    <cellStyle name="Millares 657 2 3 4 5" xfId="9674" xr:uid="{821296B3-C8B9-4112-922B-D9DC88E60B9B}"/>
    <cellStyle name="Millares 657 2 3 4 5 2" xfId="31177" xr:uid="{F4C41C44-E4EF-4E99-B4D5-27684FB7F9AF}"/>
    <cellStyle name="Millares 657 2 3 4 6" xfId="16309" xr:uid="{0967381E-129C-46BD-A470-85743B939C87}"/>
    <cellStyle name="Millares 657 2 3 4 6 2" xfId="37812" xr:uid="{1F5BE4E9-B25A-4BA2-BEB2-83D024D13759}"/>
    <cellStyle name="Millares 657 2 3 4 7" xfId="22914" xr:uid="{3B1501B2-C373-44C6-BB94-3BD92C32755D}"/>
    <cellStyle name="Millares 657 2 3 4 8" xfId="44417" xr:uid="{E402C5D9-2133-4ADC-A59E-AAF73E030B92}"/>
    <cellStyle name="Millares 657 2 3 4 9" xfId="51021" xr:uid="{5A2C3580-6E19-4585-9EC7-B1D1171011D6}"/>
    <cellStyle name="Millares 657 2 3 5" xfId="2095" xr:uid="{C3497AAC-44E3-4EAD-A2EA-263FFB9B3827}"/>
    <cellStyle name="Millares 657 2 3 5 2" xfId="10361" xr:uid="{ED19B865-9D64-4DDD-9DC2-E33AF0C7EB40}"/>
    <cellStyle name="Millares 657 2 3 5 2 2" xfId="31864" xr:uid="{0AD4149D-AB3A-4659-95C1-D72B14AA3DC7}"/>
    <cellStyle name="Millares 657 2 3 5 3" xfId="16996" xr:uid="{58DD7044-60AC-42A0-AFD2-E3ED59ACC425}"/>
    <cellStyle name="Millares 657 2 3 5 3 2" xfId="38499" xr:uid="{9997B967-DC06-43DA-A5B9-45E99C62271E}"/>
    <cellStyle name="Millares 657 2 3 5 4" xfId="23601" xr:uid="{EB35ADB1-03F5-4744-9827-FB0616FAFACF}"/>
    <cellStyle name="Millares 657 2 3 5 5" xfId="45104" xr:uid="{1F4B1372-775B-42AC-8FB7-9C12DB0DC96E}"/>
    <cellStyle name="Millares 657 2 3 5 6" xfId="51708" xr:uid="{D4757964-360C-41C1-A5D4-5125E291D34A}"/>
    <cellStyle name="Millares 657 2 3 6" xfId="2643" xr:uid="{0DF87396-4CF9-4FCB-BDCD-01AD6FAAD28E}"/>
    <cellStyle name="Millares 657 2 3 6 2" xfId="10909" xr:uid="{12D307D1-E292-476F-B82D-C6596EDAA359}"/>
    <cellStyle name="Millares 657 2 3 6 2 2" xfId="32412" xr:uid="{4471038B-5657-479A-8711-E5231B305E72}"/>
    <cellStyle name="Millares 657 2 3 6 3" xfId="17544" xr:uid="{A4284D0F-2548-445A-9746-9B8F50A99D6C}"/>
    <cellStyle name="Millares 657 2 3 6 3 2" xfId="39047" xr:uid="{2E347642-A5BB-4070-9E76-B5D889CADD18}"/>
    <cellStyle name="Millares 657 2 3 6 4" xfId="24149" xr:uid="{0440480E-074B-40F9-859A-626A90306360}"/>
    <cellStyle name="Millares 657 2 3 6 5" xfId="45652" xr:uid="{5FBC1FD5-8AC0-4BA8-9648-5EB7759C4166}"/>
    <cellStyle name="Millares 657 2 3 6 6" xfId="52256" xr:uid="{FAEB4933-1DD8-4F08-AEDD-18B25B6634B5}"/>
    <cellStyle name="Millares 657 2 3 7" xfId="3291" xr:uid="{A9D9F3D8-B3F1-4B88-919D-738FEB2835C5}"/>
    <cellStyle name="Millares 657 2 3 7 2" xfId="11557" xr:uid="{FBF03252-3BF2-4E71-9D16-EE149A7EE86E}"/>
    <cellStyle name="Millares 657 2 3 7 2 2" xfId="33060" xr:uid="{0433887D-7009-40DB-8F0D-355159EEDD56}"/>
    <cellStyle name="Millares 657 2 3 7 3" xfId="18192" xr:uid="{64B71E0A-9709-4940-9298-78C758CDBB57}"/>
    <cellStyle name="Millares 657 2 3 7 3 2" xfId="39695" xr:uid="{6D54D393-33D2-432D-8ECC-5BA4493CAD1F}"/>
    <cellStyle name="Millares 657 2 3 7 4" xfId="24797" xr:uid="{6E994DF0-436A-44D3-B330-25C78FE56474}"/>
    <cellStyle name="Millares 657 2 3 7 5" xfId="46300" xr:uid="{A5B6A117-FF0F-4AB3-87F3-2A6466151179}"/>
    <cellStyle name="Millares 657 2 3 7 6" xfId="52904" xr:uid="{13060DDE-35B5-43A3-B028-A1FB766C2D2E}"/>
    <cellStyle name="Millares 657 2 3 8" xfId="4787" xr:uid="{0E4164CE-F287-4E04-8FFC-E90F54A07711}"/>
    <cellStyle name="Millares 657 2 3 8 2" xfId="13053" xr:uid="{1B379613-41AF-4A90-8376-7D158DA7C2C9}"/>
    <cellStyle name="Millares 657 2 3 8 2 2" xfId="34556" xr:uid="{AF6CD668-3885-468D-B23D-7DB46AB4096A}"/>
    <cellStyle name="Millares 657 2 3 8 3" xfId="19688" xr:uid="{51FAA316-B561-4D71-A8EB-FC2B9966AE56}"/>
    <cellStyle name="Millares 657 2 3 8 3 2" xfId="41191" xr:uid="{76137C03-5A60-4F4F-8117-9AE0989E401A}"/>
    <cellStyle name="Millares 657 2 3 8 4" xfId="26293" xr:uid="{EC032FCA-DCAB-4554-A603-25EF0B0638E5}"/>
    <cellStyle name="Millares 657 2 3 8 5" xfId="47796" xr:uid="{BADDFE42-CFEE-423A-876A-38C7863DCA88}"/>
    <cellStyle name="Millares 657 2 3 8 6" xfId="54400" xr:uid="{547C4F42-57E9-4E01-97DE-0BF5A987DF32}"/>
    <cellStyle name="Millares 657 2 3 9" xfId="5430" xr:uid="{10F6EEB5-EAAF-459C-8604-226726237168}"/>
    <cellStyle name="Millares 657 2 3 9 2" xfId="13696" xr:uid="{F1A9C739-EA69-4842-9CC8-70A07E527166}"/>
    <cellStyle name="Millares 657 2 3 9 2 2" xfId="35199" xr:uid="{06C10460-091D-4662-9056-B14FE28AD063}"/>
    <cellStyle name="Millares 657 2 3 9 3" xfId="20331" xr:uid="{2DADE6F5-1532-40D3-9CD3-B400DEC289E2}"/>
    <cellStyle name="Millares 657 2 3 9 3 2" xfId="41834" xr:uid="{F4A8AE8A-47FE-421D-8CBB-1FBEF2F6BD60}"/>
    <cellStyle name="Millares 657 2 3 9 4" xfId="26936" xr:uid="{27514DB2-CD72-4A93-B58A-54E3272AA078}"/>
    <cellStyle name="Millares 657 2 3 9 5" xfId="48439" xr:uid="{AC99FDEB-84E6-4E9E-ACA1-73C3317DCAC6}"/>
    <cellStyle name="Millares 657 2 3 9 6" xfId="55043" xr:uid="{FBC99418-F238-4068-B82E-8EDEF900D861}"/>
    <cellStyle name="Millares 657 2 4" xfId="333" xr:uid="{CBCD10D7-964C-4E78-A600-887B57DC51CF}"/>
    <cellStyle name="Millares 657 2 4 10" xfId="15236" xr:uid="{B872B00E-6518-4579-9009-8869A5AFB19C}"/>
    <cellStyle name="Millares 657 2 4 10 2" xfId="36739" xr:uid="{A60DAA00-C216-4EEB-ACF7-8D759A8D31BA}"/>
    <cellStyle name="Millares 657 2 4 11" xfId="21841" xr:uid="{F8B1F390-8DDD-49FE-98A9-F02ADF132988}"/>
    <cellStyle name="Millares 657 2 4 12" xfId="43344" xr:uid="{7B05D9BA-302F-4063-A740-60FF1AEDDC7C}"/>
    <cellStyle name="Millares 657 2 4 13" xfId="49948" xr:uid="{C53ABC87-0CE0-4C6F-AA14-B656F3C9C569}"/>
    <cellStyle name="Millares 657 2 4 2" xfId="1281" xr:uid="{D5BD2EC9-2635-4940-B40E-D810E68C93B1}"/>
    <cellStyle name="Millares 657 2 4 2 2" xfId="4110" xr:uid="{BAC3513C-8F44-45FB-A783-46A976182B6C}"/>
    <cellStyle name="Millares 657 2 4 2 2 2" xfId="12376" xr:uid="{A4E740C5-4FF8-474E-8C96-CD4BCCE90EA9}"/>
    <cellStyle name="Millares 657 2 4 2 2 2 2" xfId="33879" xr:uid="{50DC7623-C6AE-42EF-9A77-46E6FA8517FE}"/>
    <cellStyle name="Millares 657 2 4 2 2 3" xfId="19011" xr:uid="{29929EB5-61AB-480E-982E-CF8E78644E34}"/>
    <cellStyle name="Millares 657 2 4 2 2 3 2" xfId="40514" xr:uid="{499F0EF9-ECDB-4687-B6E4-D5D51A5A281A}"/>
    <cellStyle name="Millares 657 2 4 2 2 4" xfId="25616" xr:uid="{145D4CDA-BC2E-44D5-8868-3EFA923A8D19}"/>
    <cellStyle name="Millares 657 2 4 2 2 5" xfId="47119" xr:uid="{2A6CA5FA-E22A-4E31-9954-792A0CE2FA9D}"/>
    <cellStyle name="Millares 657 2 4 2 2 6" xfId="53723" xr:uid="{D1B8D533-2975-429F-896D-56C76C50E95D}"/>
    <cellStyle name="Millares 657 2 4 2 3" xfId="6249" xr:uid="{39034F50-C5B5-4878-885F-F2832C1E7C6A}"/>
    <cellStyle name="Millares 657 2 4 2 3 2" xfId="14515" xr:uid="{4E97CEE8-FBF4-47C9-BF9D-6EB56FD7FB35}"/>
    <cellStyle name="Millares 657 2 4 2 3 2 2" xfId="36018" xr:uid="{ECBF4708-8F9E-4DA4-B80C-554D481D61F9}"/>
    <cellStyle name="Millares 657 2 4 2 3 3" xfId="21150" xr:uid="{4822303F-E584-4401-B6D8-4273CC10C961}"/>
    <cellStyle name="Millares 657 2 4 2 3 3 2" xfId="42653" xr:uid="{C1023DD6-B987-494B-8AC3-D629AE7930FE}"/>
    <cellStyle name="Millares 657 2 4 2 3 4" xfId="27755" xr:uid="{A4E7A532-870C-42FB-AF5C-ECDE4693C515}"/>
    <cellStyle name="Millares 657 2 4 2 3 5" xfId="49258" xr:uid="{73BE20AC-46E5-49BF-9113-776B213C51D6}"/>
    <cellStyle name="Millares 657 2 4 2 3 6" xfId="55862" xr:uid="{8C8778BE-32AD-45F7-9A62-25119C7C9ECF}"/>
    <cellStyle name="Millares 657 2 4 2 4" xfId="7890" xr:uid="{9806CA6F-A748-4690-BFE8-8C7D6E61B453}"/>
    <cellStyle name="Millares 657 2 4 2 4 2" xfId="29393" xr:uid="{A3EF8ED4-8E3B-47E4-8962-25EEE1DF6061}"/>
    <cellStyle name="Millares 657 2 4 2 5" xfId="9547" xr:uid="{C93CF94F-BEDC-4FDD-966E-359800376F9C}"/>
    <cellStyle name="Millares 657 2 4 2 5 2" xfId="31050" xr:uid="{43DF2DBD-D453-4424-AC76-A194A7C618D8}"/>
    <cellStyle name="Millares 657 2 4 2 6" xfId="16182" xr:uid="{EBD45389-38B1-4C67-B6A5-B002E8F71E90}"/>
    <cellStyle name="Millares 657 2 4 2 6 2" xfId="37685" xr:uid="{2700EB29-10DC-4E67-89A1-AEEA4BED828F}"/>
    <cellStyle name="Millares 657 2 4 2 7" xfId="22787" xr:uid="{53D0397B-BA15-40B2-9A9D-A40DA6213012}"/>
    <cellStyle name="Millares 657 2 4 2 8" xfId="44290" xr:uid="{0D1631DE-DF91-4CED-BA9C-A52600B7DBFA}"/>
    <cellStyle name="Millares 657 2 4 2 9" xfId="50894" xr:uid="{AFD9A325-AF3F-4F66-AF71-17343B6B1982}"/>
    <cellStyle name="Millares 657 2 4 3" xfId="1968" xr:uid="{6228928E-0615-424F-9B69-D854B599B293}"/>
    <cellStyle name="Millares 657 2 4 3 2" xfId="10234" xr:uid="{257F5114-33BD-4972-A66A-672CBADC15EC}"/>
    <cellStyle name="Millares 657 2 4 3 2 2" xfId="31737" xr:uid="{3E814892-2ADF-4833-B998-63C1EAF2FE25}"/>
    <cellStyle name="Millares 657 2 4 3 3" xfId="16869" xr:uid="{265CEE3E-CAFE-4491-8323-37BFF8ACB0FA}"/>
    <cellStyle name="Millares 657 2 4 3 3 2" xfId="38372" xr:uid="{F8BE48C3-42D5-48FE-9F90-D7991864498A}"/>
    <cellStyle name="Millares 657 2 4 3 4" xfId="23474" xr:uid="{6AA49BC8-1230-447A-B8CA-C277B21FCE7E}"/>
    <cellStyle name="Millares 657 2 4 3 5" xfId="44977" xr:uid="{90B66538-4198-4C74-AB9F-E64A0C51DD8C}"/>
    <cellStyle name="Millares 657 2 4 3 6" xfId="51581" xr:uid="{D2530823-9320-4714-BD06-C7D934788AC6}"/>
    <cellStyle name="Millares 657 2 4 4" xfId="2767" xr:uid="{E8049C1D-4B2C-407D-BE42-7BF28D5F5262}"/>
    <cellStyle name="Millares 657 2 4 4 2" xfId="11033" xr:uid="{8C35B8BE-23A2-4BCF-A164-F8F1FBF93877}"/>
    <cellStyle name="Millares 657 2 4 4 2 2" xfId="32536" xr:uid="{3DBCBD32-1149-4824-8393-4C17295B9B06}"/>
    <cellStyle name="Millares 657 2 4 4 3" xfId="17668" xr:uid="{3A3B709E-7EAB-4562-A3DE-1515DB44A1C3}"/>
    <cellStyle name="Millares 657 2 4 4 3 2" xfId="39171" xr:uid="{1B941FF2-CB87-4E90-807D-6E182B8614C3}"/>
    <cellStyle name="Millares 657 2 4 4 4" xfId="24273" xr:uid="{E1ADE47B-0E5E-4960-AE57-3EF3F5E37661}"/>
    <cellStyle name="Millares 657 2 4 4 5" xfId="45776" xr:uid="{302D266C-3021-4A06-A963-B2662A5EB688}"/>
    <cellStyle name="Millares 657 2 4 4 6" xfId="52380" xr:uid="{D0F501D9-6A11-4F6E-966C-497D17E7D24B}"/>
    <cellStyle name="Millares 657 2 4 5" xfId="3164" xr:uid="{9DC2ACF6-B6D0-4E9F-88DF-221467C10C23}"/>
    <cellStyle name="Millares 657 2 4 5 2" xfId="11430" xr:uid="{8523234C-4EBA-4B7C-A712-80749D18B448}"/>
    <cellStyle name="Millares 657 2 4 5 2 2" xfId="32933" xr:uid="{A95A6E71-E2E9-4725-952C-185AC83F95E7}"/>
    <cellStyle name="Millares 657 2 4 5 3" xfId="18065" xr:uid="{F152F5A5-595C-4E30-A7FD-4FE27038EE83}"/>
    <cellStyle name="Millares 657 2 4 5 3 2" xfId="39568" xr:uid="{34283B58-126C-425A-9213-FC0B8437EE3C}"/>
    <cellStyle name="Millares 657 2 4 5 4" xfId="24670" xr:uid="{A54F3534-E8BE-4243-8170-C4A91163934E}"/>
    <cellStyle name="Millares 657 2 4 5 5" xfId="46173" xr:uid="{D099F974-D742-4FF4-BEA7-588B21423370}"/>
    <cellStyle name="Millares 657 2 4 5 6" xfId="52777" xr:uid="{6EDCA42C-2B9D-44DB-8036-D7F82E6C0AB5}"/>
    <cellStyle name="Millares 657 2 4 6" xfId="4911" xr:uid="{6351EEFB-3B2C-4CD5-8B79-5BA2CE8F2F53}"/>
    <cellStyle name="Millares 657 2 4 6 2" xfId="13177" xr:uid="{F97CF57D-8597-4B14-B21F-B6A2FE81DDB2}"/>
    <cellStyle name="Millares 657 2 4 6 2 2" xfId="34680" xr:uid="{17079223-7307-45F7-9C5F-65AE5C0843F3}"/>
    <cellStyle name="Millares 657 2 4 6 3" xfId="19812" xr:uid="{C3969CE3-547D-47E6-B84C-73583AB77FAE}"/>
    <cellStyle name="Millares 657 2 4 6 3 2" xfId="41315" xr:uid="{DC092148-9991-411A-9C69-DC423E941051}"/>
    <cellStyle name="Millares 657 2 4 6 4" xfId="26417" xr:uid="{BEC58E97-0799-4F93-AFC7-933D0AABE635}"/>
    <cellStyle name="Millares 657 2 4 6 5" xfId="47920" xr:uid="{6900A285-DB3C-4674-85B0-CFCA2441A372}"/>
    <cellStyle name="Millares 657 2 4 6 6" xfId="54524" xr:uid="{AD02D89E-3CBE-49C6-ABED-3614864577A6}"/>
    <cellStyle name="Millares 657 2 4 7" xfId="5303" xr:uid="{13472697-6BD4-4A66-B8A1-F671E9C8885A}"/>
    <cellStyle name="Millares 657 2 4 7 2" xfId="13569" xr:uid="{688E3C73-8CD9-4424-81FF-C52E399BFF0A}"/>
    <cellStyle name="Millares 657 2 4 7 2 2" xfId="35072" xr:uid="{63A93BF9-A170-4E81-8FBA-FAF391E3E313}"/>
    <cellStyle name="Millares 657 2 4 7 3" xfId="20204" xr:uid="{06698A70-D619-4FF5-B91E-F27B52D2C6BD}"/>
    <cellStyle name="Millares 657 2 4 7 3 2" xfId="41707" xr:uid="{40FCC7C2-E3CB-4CB9-B0D4-B3B1ADE26634}"/>
    <cellStyle name="Millares 657 2 4 7 4" xfId="26809" xr:uid="{C5E86AEF-D9CE-411D-9F8F-2CEAA388BC98}"/>
    <cellStyle name="Millares 657 2 4 7 5" xfId="48312" xr:uid="{9469E345-574A-4225-AEDE-58980C97B3E8}"/>
    <cellStyle name="Millares 657 2 4 7 6" xfId="54916" xr:uid="{3EA8ED19-42DF-4C97-A710-FE576E27EB9B}"/>
    <cellStyle name="Millares 657 2 4 8" xfId="6944" xr:uid="{7ACD6B77-2EDC-4B36-8AB7-A5222D67CED6}"/>
    <cellStyle name="Millares 657 2 4 8 2" xfId="28447" xr:uid="{8C64639B-CB6B-40C9-BCF0-1980552B23F5}"/>
    <cellStyle name="Millares 657 2 4 9" xfId="8600" xr:uid="{65559B7B-5708-4E15-BDDD-F05B134F47B8}"/>
    <cellStyle name="Millares 657 2 4 9 2" xfId="30103" xr:uid="{3238F886-407D-48BF-AF50-F786FA7D1B95}"/>
    <cellStyle name="Millares 657 2 5" xfId="617" xr:uid="{9B53817A-7153-444E-B177-DDDAC4D1DCF4}"/>
    <cellStyle name="Millares 657 2 5 10" xfId="43626" xr:uid="{A21BA97F-D681-4743-8B81-5EEBE2425200}"/>
    <cellStyle name="Millares 657 2 5 11" xfId="50230" xr:uid="{414B8DC1-9FD4-42F8-8724-5ABDCF2F883B}"/>
    <cellStyle name="Millares 657 2 5 2" xfId="1563" xr:uid="{083B0336-6EED-45B0-A19D-72F806E132BD}"/>
    <cellStyle name="Millares 657 2 5 2 2" xfId="4392" xr:uid="{39C9546A-A4F1-4166-AE9F-F138158EDFBD}"/>
    <cellStyle name="Millares 657 2 5 2 2 2" xfId="12658" xr:uid="{B750C091-7E3F-4DBF-9819-A983554BEB03}"/>
    <cellStyle name="Millares 657 2 5 2 2 2 2" xfId="34161" xr:uid="{9B17DA20-13BE-41E5-BB69-83B8D262416D}"/>
    <cellStyle name="Millares 657 2 5 2 2 3" xfId="19293" xr:uid="{9D4DEF67-01CC-4808-8276-9522CAC1B7CC}"/>
    <cellStyle name="Millares 657 2 5 2 2 3 2" xfId="40796" xr:uid="{F73F4FB4-8BE5-4B78-9EC9-925D0C4359CD}"/>
    <cellStyle name="Millares 657 2 5 2 2 4" xfId="25898" xr:uid="{28769F42-2946-4DB2-AFAD-8B73D664D9DD}"/>
    <cellStyle name="Millares 657 2 5 2 2 5" xfId="47401" xr:uid="{3391CC13-98EF-4D1D-A125-02FCB131238D}"/>
    <cellStyle name="Millares 657 2 5 2 2 6" xfId="54005" xr:uid="{4AD0361C-DEA9-49BC-8AB9-6E8480873E1C}"/>
    <cellStyle name="Millares 657 2 5 2 3" xfId="6531" xr:uid="{70EFC70E-61B3-4459-99CB-D3D93FE1B332}"/>
    <cellStyle name="Millares 657 2 5 2 3 2" xfId="14797" xr:uid="{1CC9DACD-0DBE-4158-8F15-23D72EB0A7D6}"/>
    <cellStyle name="Millares 657 2 5 2 3 2 2" xfId="36300" xr:uid="{8FA67139-A73D-4EAF-8B0E-7FFC4D3B29B9}"/>
    <cellStyle name="Millares 657 2 5 2 3 3" xfId="21432" xr:uid="{13E596AE-65F9-43D9-9018-8D478DBC57A0}"/>
    <cellStyle name="Millares 657 2 5 2 3 3 2" xfId="42935" xr:uid="{86D6ED85-100E-433A-81F4-2595ACE97073}"/>
    <cellStyle name="Millares 657 2 5 2 3 4" xfId="28037" xr:uid="{6CFA43E4-4076-480D-AB35-AE844E365D76}"/>
    <cellStyle name="Millares 657 2 5 2 3 5" xfId="49540" xr:uid="{EDE594B3-8D13-4C73-AA5F-7F2D266A66C9}"/>
    <cellStyle name="Millares 657 2 5 2 3 6" xfId="56144" xr:uid="{D5468F2B-6098-4B50-B2B0-BA327EB8B04D}"/>
    <cellStyle name="Millares 657 2 5 2 4" xfId="8172" xr:uid="{E06E4D0B-7A68-447A-A9E6-5DB805D8C716}"/>
    <cellStyle name="Millares 657 2 5 2 4 2" xfId="29675" xr:uid="{253226A4-2E08-4EB1-A639-44DB12DB4345}"/>
    <cellStyle name="Millares 657 2 5 2 5" xfId="9829" xr:uid="{DEE3B7E9-A6F2-4EF1-A76E-C7271FB51381}"/>
    <cellStyle name="Millares 657 2 5 2 5 2" xfId="31332" xr:uid="{A10C5F0F-89CA-4FC5-9942-746F67A3FE1E}"/>
    <cellStyle name="Millares 657 2 5 2 6" xfId="16464" xr:uid="{23F4B766-72D8-4EDA-ADD0-4E408508E2B9}"/>
    <cellStyle name="Millares 657 2 5 2 6 2" xfId="37967" xr:uid="{8F9071EB-B430-416C-8AFA-50B4C4A95BFB}"/>
    <cellStyle name="Millares 657 2 5 2 7" xfId="23069" xr:uid="{A1DCAA57-5AC4-4781-A07C-0DB2D2E3DFF0}"/>
    <cellStyle name="Millares 657 2 5 2 8" xfId="44572" xr:uid="{F04EC8AA-433D-4FB1-9B32-1C7F3E939C0B}"/>
    <cellStyle name="Millares 657 2 5 2 9" xfId="51176" xr:uid="{8FCF1CD1-A2BF-4804-8B5F-DCBB7DE6F8B9}"/>
    <cellStyle name="Millares 657 2 5 3" xfId="2250" xr:uid="{D9B2E84A-A4AD-4F4D-88E6-557E75CA0F3B}"/>
    <cellStyle name="Millares 657 2 5 3 2" xfId="10516" xr:uid="{4410DE12-B577-45CA-9A2E-E4EF919AFEEC}"/>
    <cellStyle name="Millares 657 2 5 3 2 2" xfId="32019" xr:uid="{51869461-8D2E-4DA1-BF90-498BA0E79F9A}"/>
    <cellStyle name="Millares 657 2 5 3 3" xfId="17151" xr:uid="{A47BB8E6-AB8E-4734-B082-E1ED09FB3BA3}"/>
    <cellStyle name="Millares 657 2 5 3 3 2" xfId="38654" xr:uid="{2F4FA0CB-2489-4CBE-B5A7-1A510457AC0E}"/>
    <cellStyle name="Millares 657 2 5 3 4" xfId="23756" xr:uid="{689F0650-44B8-4F3A-9BC4-948A897CD105}"/>
    <cellStyle name="Millares 657 2 5 3 5" xfId="45259" xr:uid="{D585305D-FD2A-46A8-8108-2BFCC25782DC}"/>
    <cellStyle name="Millares 657 2 5 3 6" xfId="51863" xr:uid="{63C39746-94F6-40D9-8174-AB15F69DC549}"/>
    <cellStyle name="Millares 657 2 5 4" xfId="3446" xr:uid="{A543E33D-D6E7-41FC-89B4-6526C2B09052}"/>
    <cellStyle name="Millares 657 2 5 4 2" xfId="11712" xr:uid="{0D09596B-5117-4058-9569-323247F55F80}"/>
    <cellStyle name="Millares 657 2 5 4 2 2" xfId="33215" xr:uid="{857EE947-336C-411B-98FD-5512001DE7A2}"/>
    <cellStyle name="Millares 657 2 5 4 3" xfId="18347" xr:uid="{FEC8E899-1822-43E8-88A6-F0E0EF1F4AFE}"/>
    <cellStyle name="Millares 657 2 5 4 3 2" xfId="39850" xr:uid="{85B75F37-D954-4388-A05D-B88D0CF4A6E1}"/>
    <cellStyle name="Millares 657 2 5 4 4" xfId="24952" xr:uid="{098F3327-EA5E-4CB6-881E-6B532179DDA3}"/>
    <cellStyle name="Millares 657 2 5 4 5" xfId="46455" xr:uid="{DFF81EBB-7A91-4182-AA0B-1F8406C401A1}"/>
    <cellStyle name="Millares 657 2 5 4 6" xfId="53059" xr:uid="{B276B886-6452-47E1-924B-9878F1E2FC70}"/>
    <cellStyle name="Millares 657 2 5 5" xfId="5585" xr:uid="{745A8277-6A5E-4156-89C6-02C9C4785667}"/>
    <cellStyle name="Millares 657 2 5 5 2" xfId="13851" xr:uid="{5D25A585-6F5A-4370-BE2D-34ABF5DFAC6F}"/>
    <cellStyle name="Millares 657 2 5 5 2 2" xfId="35354" xr:uid="{65B74CF1-FC38-4A1A-B9B9-A3D7996CA2E1}"/>
    <cellStyle name="Millares 657 2 5 5 3" xfId="20486" xr:uid="{142B26B5-E2A3-4995-ABE7-2E062263F212}"/>
    <cellStyle name="Millares 657 2 5 5 3 2" xfId="41989" xr:uid="{B0C0B312-AC88-4BC3-87A1-901ABC6D30B0}"/>
    <cellStyle name="Millares 657 2 5 5 4" xfId="27091" xr:uid="{5F91C355-F59B-4BE9-B6FB-458D7A9CF082}"/>
    <cellStyle name="Millares 657 2 5 5 5" xfId="48594" xr:uid="{78BEFAC0-0512-4285-AAF5-F55B516DD036}"/>
    <cellStyle name="Millares 657 2 5 5 6" xfId="55198" xr:uid="{45445C97-1602-4DFF-9ECB-C1CCA7A0AF7D}"/>
    <cellStyle name="Millares 657 2 5 6" xfId="7226" xr:uid="{22DC7A08-E71D-470A-8B80-185F415B0178}"/>
    <cellStyle name="Millares 657 2 5 6 2" xfId="28729" xr:uid="{21540669-76BD-4A9B-A1F4-6B999F4EC256}"/>
    <cellStyle name="Millares 657 2 5 7" xfId="8883" xr:uid="{2859ACCF-20DA-46C9-AAFC-A5C8CDCB7DD7}"/>
    <cellStyle name="Millares 657 2 5 7 2" xfId="30386" xr:uid="{284128A6-861B-43D2-9DB3-0672770E045C}"/>
    <cellStyle name="Millares 657 2 5 8" xfId="15518" xr:uid="{66BF87BB-34F9-4765-8D8D-37E961DA1D9A}"/>
    <cellStyle name="Millares 657 2 5 8 2" xfId="37021" xr:uid="{CF621065-A2FB-4015-95F4-58B3ACECB66E}"/>
    <cellStyle name="Millares 657 2 5 9" xfId="22123" xr:uid="{73673B1F-5A15-472A-9028-743384B8D7D6}"/>
    <cellStyle name="Millares 657 2 6" xfId="885" xr:uid="{404DCB4E-21FC-451F-9AFD-EED0083A9194}"/>
    <cellStyle name="Millares 657 2 6 2" xfId="3714" xr:uid="{85761CC2-3A0D-47C9-8C2F-549C963B2A79}"/>
    <cellStyle name="Millares 657 2 6 2 2" xfId="11980" xr:uid="{E1332D73-3ABB-47F7-890E-F16135BCA81F}"/>
    <cellStyle name="Millares 657 2 6 2 2 2" xfId="33483" xr:uid="{FE5061D6-5D95-4807-AF3B-A6237BA96B83}"/>
    <cellStyle name="Millares 657 2 6 2 3" xfId="18615" xr:uid="{114EBB4F-9138-4F4B-8E0E-D39909C5E64C}"/>
    <cellStyle name="Millares 657 2 6 2 3 2" xfId="40118" xr:uid="{C2F196FE-5E0F-415B-B1D6-73FAA530692E}"/>
    <cellStyle name="Millares 657 2 6 2 4" xfId="25220" xr:uid="{5E393459-AB1E-4D76-AA59-2B8CD02CEA8C}"/>
    <cellStyle name="Millares 657 2 6 2 5" xfId="46723" xr:uid="{4458B984-C5D6-4795-9635-2C769307DA90}"/>
    <cellStyle name="Millares 657 2 6 2 6" xfId="53327" xr:uid="{6E196FAC-34F7-493F-B113-F618F89ACF83}"/>
    <cellStyle name="Millares 657 2 6 3" xfId="5853" xr:uid="{74DC97ED-9947-4830-9E15-C10D32865260}"/>
    <cellStyle name="Millares 657 2 6 3 2" xfId="14119" xr:uid="{5FB3198E-3B91-46C0-990F-E2A2F085E709}"/>
    <cellStyle name="Millares 657 2 6 3 2 2" xfId="35622" xr:uid="{729248EC-5B1A-497B-BC49-55CE81207996}"/>
    <cellStyle name="Millares 657 2 6 3 3" xfId="20754" xr:uid="{A0752978-856D-4A65-99FF-2560B890ECFA}"/>
    <cellStyle name="Millares 657 2 6 3 3 2" xfId="42257" xr:uid="{E68C0862-1ED0-4334-A9D2-732B93F02538}"/>
    <cellStyle name="Millares 657 2 6 3 4" xfId="27359" xr:uid="{6119D4AF-E2CA-4F83-ACC3-9E1005777028}"/>
    <cellStyle name="Millares 657 2 6 3 5" xfId="48862" xr:uid="{3C22E30C-7DD2-418E-B4D4-D265FDA51CE8}"/>
    <cellStyle name="Millares 657 2 6 3 6" xfId="55466" xr:uid="{D8C115A5-B225-488D-BADE-4311A03C8FBF}"/>
    <cellStyle name="Millares 657 2 6 4" xfId="7494" xr:uid="{05947205-89D3-46A8-BF84-118C54DE4DEF}"/>
    <cellStyle name="Millares 657 2 6 4 2" xfId="28997" xr:uid="{E28DCB36-B06D-4360-9FD0-C89DE4C67449}"/>
    <cellStyle name="Millares 657 2 6 5" xfId="9151" xr:uid="{DF66A6AE-9938-4831-AF87-BDF09FBAC13A}"/>
    <cellStyle name="Millares 657 2 6 5 2" xfId="30654" xr:uid="{0AD98C6F-278C-4BCF-B11F-E0C367C9B4B4}"/>
    <cellStyle name="Millares 657 2 6 6" xfId="15786" xr:uid="{9F873A21-8901-4AA9-B9D8-839C7F73D9F1}"/>
    <cellStyle name="Millares 657 2 6 6 2" xfId="37289" xr:uid="{6E3A8162-8EFA-41F8-884B-C5658FACE5B3}"/>
    <cellStyle name="Millares 657 2 6 7" xfId="22391" xr:uid="{0101CAAA-D87B-464E-8950-0ACE81CAEFB2}"/>
    <cellStyle name="Millares 657 2 6 8" xfId="43894" xr:uid="{17959426-2BAF-42B9-B57A-7DCB28363934}"/>
    <cellStyle name="Millares 657 2 6 9" xfId="50498" xr:uid="{ADAEF06B-27D5-4D42-B3FE-6E6A7D993002}"/>
    <cellStyle name="Millares 657 2 7" xfId="1146" xr:uid="{F101D878-717B-4A0D-B3A0-51EF4D366473}"/>
    <cellStyle name="Millares 657 2 7 2" xfId="3975" xr:uid="{5C7539A8-313A-4F14-A0BC-8C4B33BA9B0D}"/>
    <cellStyle name="Millares 657 2 7 2 2" xfId="12241" xr:uid="{2ED991E6-8055-48EA-AC5F-5840AC19B857}"/>
    <cellStyle name="Millares 657 2 7 2 2 2" xfId="33744" xr:uid="{EFA40244-B64D-4883-8F80-6F6F6421595B}"/>
    <cellStyle name="Millares 657 2 7 2 3" xfId="18876" xr:uid="{D4A74E72-D6F1-4C86-9AF1-8EFEED9338F2}"/>
    <cellStyle name="Millares 657 2 7 2 3 2" xfId="40379" xr:uid="{6D8E482A-E029-44D7-B70B-2BE92E7F6780}"/>
    <cellStyle name="Millares 657 2 7 2 4" xfId="25481" xr:uid="{1826B6C7-EE60-4073-AFDA-D1FF4F949385}"/>
    <cellStyle name="Millares 657 2 7 2 5" xfId="46984" xr:uid="{4AE586BC-7FE5-4728-880B-F80A3DD2717A}"/>
    <cellStyle name="Millares 657 2 7 2 6" xfId="53588" xr:uid="{E88C253F-9B0D-42E5-8B7F-23609808D9F5}"/>
    <cellStyle name="Millares 657 2 7 3" xfId="6114" xr:uid="{D4313F8C-477F-402A-A485-B67B7B6C895C}"/>
    <cellStyle name="Millares 657 2 7 3 2" xfId="14380" xr:uid="{786FA4D3-11B2-4C8C-A35B-1B0F7B556297}"/>
    <cellStyle name="Millares 657 2 7 3 2 2" xfId="35883" xr:uid="{7F4F4577-2011-4180-BB8C-90A3311B6B0E}"/>
    <cellStyle name="Millares 657 2 7 3 3" xfId="21015" xr:uid="{0F978D2E-59EE-41CE-87AB-C3D02A633B58}"/>
    <cellStyle name="Millares 657 2 7 3 3 2" xfId="42518" xr:uid="{0524A38C-694F-4AD3-80BD-642F8A7F5461}"/>
    <cellStyle name="Millares 657 2 7 3 4" xfId="27620" xr:uid="{1DCA97E3-1142-4DF2-91BE-E148D91CCD41}"/>
    <cellStyle name="Millares 657 2 7 3 5" xfId="49123" xr:uid="{C01EED3B-7A04-42A2-96FB-C0793628F360}"/>
    <cellStyle name="Millares 657 2 7 3 6" xfId="55727" xr:uid="{7137E29E-AD81-4D8D-A8E4-ADB8AFBB35A2}"/>
    <cellStyle name="Millares 657 2 7 4" xfId="7755" xr:uid="{945F70BA-3498-4831-A83C-3ADA1E4E4418}"/>
    <cellStyle name="Millares 657 2 7 4 2" xfId="29258" xr:uid="{88DDB2D2-02B0-4C77-BBEC-2811DFD2C4B2}"/>
    <cellStyle name="Millares 657 2 7 5" xfId="9412" xr:uid="{1064B043-1F0F-42BF-83C5-3B353E3069DF}"/>
    <cellStyle name="Millares 657 2 7 5 2" xfId="30915" xr:uid="{95CA493A-6480-480B-9A4F-795A66AAB76A}"/>
    <cellStyle name="Millares 657 2 7 6" xfId="16047" xr:uid="{28661711-400F-42BC-BB44-78B507EF9F19}"/>
    <cellStyle name="Millares 657 2 7 6 2" xfId="37550" xr:uid="{811BB4FE-8AF6-474F-9276-5ADF8B07CD2C}"/>
    <cellStyle name="Millares 657 2 7 7" xfId="22652" xr:uid="{DE208A7D-D710-4557-9687-5285E8551681}"/>
    <cellStyle name="Millares 657 2 7 8" xfId="44155" xr:uid="{B2674D7F-0229-4200-8001-CDC34AD95C1C}"/>
    <cellStyle name="Millares 657 2 7 9" xfId="50759" xr:uid="{DC96116A-5D41-4983-862E-BFFAE9E842EF}"/>
    <cellStyle name="Millares 657 2 8" xfId="1834" xr:uid="{50ACF320-DFDD-4B9D-A053-B8104E10EDCB}"/>
    <cellStyle name="Millares 657 2 8 2" xfId="10100" xr:uid="{A43840A8-5F0A-4829-8AFB-2C9D90772E31}"/>
    <cellStyle name="Millares 657 2 8 2 2" xfId="31603" xr:uid="{A5189919-5F23-4411-AFB5-40678B6C2C7A}"/>
    <cellStyle name="Millares 657 2 8 3" xfId="16735" xr:uid="{03F207DD-AE31-4939-821B-59B298F862CB}"/>
    <cellStyle name="Millares 657 2 8 3 2" xfId="38238" xr:uid="{B70880B5-C03A-463D-A1BD-906752861DF8}"/>
    <cellStyle name="Millares 657 2 8 4" xfId="23340" xr:uid="{AD6127B7-0D9E-47CF-9094-A9E3F85C0622}"/>
    <cellStyle name="Millares 657 2 8 5" xfId="44843" xr:uid="{24FB264D-0727-489A-845D-BFF46BCA95F9}"/>
    <cellStyle name="Millares 657 2 8 6" xfId="51447" xr:uid="{63EE5B5D-4FD7-4073-A29E-B060DAE6E88F}"/>
    <cellStyle name="Millares 657 2 9" xfId="2519" xr:uid="{ADB17D0C-6202-456A-960B-8D9437F4700B}"/>
    <cellStyle name="Millares 657 2 9 2" xfId="10785" xr:uid="{10517BA1-3591-40AA-A838-9FDD0D34E2BE}"/>
    <cellStyle name="Millares 657 2 9 2 2" xfId="32288" xr:uid="{18A1A942-FE95-4E6B-9BE7-C2E71674B65C}"/>
    <cellStyle name="Millares 657 2 9 3" xfId="17420" xr:uid="{42D576B8-3168-4CA9-8AF1-77D7C9E0BBF5}"/>
    <cellStyle name="Millares 657 2 9 3 2" xfId="38923" xr:uid="{52EB61BB-0146-4CB9-B7D7-DDD83E4610B0}"/>
    <cellStyle name="Millares 657 2 9 4" xfId="24025" xr:uid="{B32A0DCA-339B-4C74-950C-C08556C90F8C}"/>
    <cellStyle name="Millares 657 2 9 5" xfId="45528" xr:uid="{FD4EEAD1-9FBC-4081-848C-108DBB5A71CB}"/>
    <cellStyle name="Millares 657 2 9 6" xfId="52132" xr:uid="{0160730A-236A-4C9A-831F-B24553ED43E0}"/>
    <cellStyle name="Millares 657 3" xfId="147" xr:uid="{692B0558-53FC-43A1-AB22-A4E04BA782CA}"/>
    <cellStyle name="Millares 657 3 10" xfId="4684" xr:uid="{4C452A2F-C962-4D5C-9980-2B864CDBFC90}"/>
    <cellStyle name="Millares 657 3 10 2" xfId="12950" xr:uid="{A1DBD599-A4F1-4332-AAFC-30C51492651D}"/>
    <cellStyle name="Millares 657 3 10 2 2" xfId="34453" xr:uid="{758940B2-5F92-4A89-8DA5-26E416072A82}"/>
    <cellStyle name="Millares 657 3 10 3" xfId="19585" xr:uid="{13BCFAEB-E9BE-468F-A140-B64907FB66EF}"/>
    <cellStyle name="Millares 657 3 10 3 2" xfId="41088" xr:uid="{40F6CF23-5770-428F-9D0F-828D0C006F32}"/>
    <cellStyle name="Millares 657 3 10 4" xfId="26190" xr:uid="{F8CA63E3-1714-495D-83C0-0E4789482463}"/>
    <cellStyle name="Millares 657 3 10 5" xfId="47693" xr:uid="{C78F24AE-A769-4360-BB4D-F0382C15E6A1}"/>
    <cellStyle name="Millares 657 3 10 6" xfId="54297" xr:uid="{D174374A-3583-4A01-8DFD-8F6889840231}"/>
    <cellStyle name="Millares 657 3 11" xfId="5187" xr:uid="{944FC2EB-8EFA-4E07-BD6E-CE21C3F747E4}"/>
    <cellStyle name="Millares 657 3 11 2" xfId="13453" xr:uid="{3A710DB6-2137-40F9-B3B8-51FD2C04AF9F}"/>
    <cellStyle name="Millares 657 3 11 2 2" xfId="34956" xr:uid="{FFE7CA62-4136-4FCC-A7AB-3D361B34BDC7}"/>
    <cellStyle name="Millares 657 3 11 3" xfId="20088" xr:uid="{08FF3F5B-4A66-430A-B681-B3F8B234DE2B}"/>
    <cellStyle name="Millares 657 3 11 3 2" xfId="41591" xr:uid="{8F1779D0-27DC-4E0E-9FDF-3712B13E3E22}"/>
    <cellStyle name="Millares 657 3 11 4" xfId="26693" xr:uid="{65FCF3D8-E5D3-4F98-9979-303D049C4770}"/>
    <cellStyle name="Millares 657 3 11 5" xfId="48196" xr:uid="{3E172B78-13D0-475A-9E20-75622DA93C44}"/>
    <cellStyle name="Millares 657 3 11 6" xfId="54800" xr:uid="{A37C37C1-AB01-440B-AA69-AE03B232CEF9}"/>
    <cellStyle name="Millares 657 3 12" xfId="6828" xr:uid="{6756ACEA-C181-4261-A268-D0926BC81121}"/>
    <cellStyle name="Millares 657 3 12 2" xfId="28331" xr:uid="{CC522CC6-C42F-43D8-802A-D7857C30660E}"/>
    <cellStyle name="Millares 657 3 13" xfId="8482" xr:uid="{2D0C40AE-4422-439D-8E3A-C06673767F18}"/>
    <cellStyle name="Millares 657 3 13 2" xfId="29985" xr:uid="{017E4906-1E61-4458-823C-0071BD14837F}"/>
    <cellStyle name="Millares 657 3 14" xfId="15121" xr:uid="{3AB33F98-8940-450C-AEEB-FFA7655598DB}"/>
    <cellStyle name="Millares 657 3 14 2" xfId="36624" xr:uid="{5D073F1F-B304-4A55-89B9-12F4AA8A1E83}"/>
    <cellStyle name="Millares 657 3 15" xfId="21726" xr:uid="{81DFAB39-2424-4CE3-B8A1-042AB61C8D36}"/>
    <cellStyle name="Millares 657 3 16" xfId="43229" xr:uid="{5827EE1B-CEF0-49E2-88CB-35246984963F}"/>
    <cellStyle name="Millares 657 3 17" xfId="49833" xr:uid="{C0684A69-9D79-4DC8-9791-ED6D5DD231EB}"/>
    <cellStyle name="Millares 657 3 2" xfId="479" xr:uid="{43A810C7-E33F-4ABD-AEC9-0CB9FEF5B590}"/>
    <cellStyle name="Millares 657 3 2 10" xfId="7090" xr:uid="{2DA0DDF6-2DBF-431B-AA1B-34654039E37C}"/>
    <cellStyle name="Millares 657 3 2 10 2" xfId="28593" xr:uid="{0EA3480C-B4E8-47E9-927E-09B1D9BC63DE}"/>
    <cellStyle name="Millares 657 3 2 11" xfId="8746" xr:uid="{62B48B14-4731-4FFE-89FE-D3D4A8D7A32C}"/>
    <cellStyle name="Millares 657 3 2 11 2" xfId="30249" xr:uid="{5FF02A15-9ED4-4434-8E10-7008B1493E6B}"/>
    <cellStyle name="Millares 657 3 2 12" xfId="15382" xr:uid="{2CCB6355-9D6D-4455-B3D4-82326F0103F9}"/>
    <cellStyle name="Millares 657 3 2 12 2" xfId="36885" xr:uid="{C4612827-163A-40E6-9D6B-2E6A3CE2FD58}"/>
    <cellStyle name="Millares 657 3 2 13" xfId="21987" xr:uid="{CE63046B-ECE0-45A0-946D-BF6F26117590}"/>
    <cellStyle name="Millares 657 3 2 14" xfId="43490" xr:uid="{67661C95-83E3-4211-B8A8-AFAB7E8885A6}"/>
    <cellStyle name="Millares 657 3 2 15" xfId="50094" xr:uid="{4C058E5B-196D-4B51-BE5C-A4D3B54E2066}"/>
    <cellStyle name="Millares 657 3 2 2" xfId="761" xr:uid="{1F9A9305-A9D3-4ADC-8C90-ECD1009736AC}"/>
    <cellStyle name="Millares 657 3 2 2 10" xfId="15662" xr:uid="{BB1396CD-9AE0-4892-B4AD-60971C01344F}"/>
    <cellStyle name="Millares 657 3 2 2 10 2" xfId="37165" xr:uid="{C32E1B89-C0C3-4A4A-ACF7-F3DB8A947894}"/>
    <cellStyle name="Millares 657 3 2 2 11" xfId="22267" xr:uid="{63839645-965B-46F2-8F34-AC5A12D6EB8F}"/>
    <cellStyle name="Millares 657 3 2 2 12" xfId="43770" xr:uid="{9CCC625B-44AC-4626-B4C7-8559E4D89323}"/>
    <cellStyle name="Millares 657 3 2 2 13" xfId="50374" xr:uid="{E1B43CED-8334-4326-B311-58B0DCA9D5BC}"/>
    <cellStyle name="Millares 657 3 2 2 2" xfId="1707" xr:uid="{796F4136-FEA4-4F6D-8F52-3944AB6F92FD}"/>
    <cellStyle name="Millares 657 3 2 2 2 2" xfId="4536" xr:uid="{41822D0A-5874-4EEF-802D-AE9F77F1FD17}"/>
    <cellStyle name="Millares 657 3 2 2 2 2 2" xfId="12802" xr:uid="{75C75FC6-5DBC-466D-9904-3C7C0A248839}"/>
    <cellStyle name="Millares 657 3 2 2 2 2 2 2" xfId="34305" xr:uid="{4C4A3BD1-71C4-4F0D-8680-39C6167CFF17}"/>
    <cellStyle name="Millares 657 3 2 2 2 2 3" xfId="19437" xr:uid="{7FA3C0F8-32F4-4863-B7E6-BF972B6A4A97}"/>
    <cellStyle name="Millares 657 3 2 2 2 2 3 2" xfId="40940" xr:uid="{DA5A18EB-21AD-40FE-8256-25EB94E5C5ED}"/>
    <cellStyle name="Millares 657 3 2 2 2 2 4" xfId="26042" xr:uid="{18C22928-295F-486A-B514-D3F55682C056}"/>
    <cellStyle name="Millares 657 3 2 2 2 2 5" xfId="47545" xr:uid="{CBD85036-CD2D-401E-94E5-0E17D6C3E49C}"/>
    <cellStyle name="Millares 657 3 2 2 2 2 6" xfId="54149" xr:uid="{506AC1E0-B1A3-4EB8-88AC-F8807991462B}"/>
    <cellStyle name="Millares 657 3 2 2 2 3" xfId="6675" xr:uid="{9398A088-6D2F-4681-92EA-31A8DEDD7308}"/>
    <cellStyle name="Millares 657 3 2 2 2 3 2" xfId="14941" xr:uid="{B4E9AE57-A5A5-44B4-B8D1-C4EBD742A1C4}"/>
    <cellStyle name="Millares 657 3 2 2 2 3 2 2" xfId="36444" xr:uid="{AEE5CEDF-FC7D-4645-B73D-F785BE254A46}"/>
    <cellStyle name="Millares 657 3 2 2 2 3 3" xfId="21576" xr:uid="{9F4DD94B-1436-4F8E-8542-53F9A04FDD4D}"/>
    <cellStyle name="Millares 657 3 2 2 2 3 3 2" xfId="43079" xr:uid="{9EE2BDBC-2788-457D-8677-A0258F925356}"/>
    <cellStyle name="Millares 657 3 2 2 2 3 4" xfId="28181" xr:uid="{77422378-373C-46F8-AE3F-3FD16B7B8FA7}"/>
    <cellStyle name="Millares 657 3 2 2 2 3 5" xfId="49684" xr:uid="{A311E292-205C-47E2-AACB-28334A252517}"/>
    <cellStyle name="Millares 657 3 2 2 2 3 6" xfId="56288" xr:uid="{37D7351F-1815-4884-9B38-0315B205ABCD}"/>
    <cellStyle name="Millares 657 3 2 2 2 4" xfId="8316" xr:uid="{742976B9-F8B3-4298-BACD-266105F89C0F}"/>
    <cellStyle name="Millares 657 3 2 2 2 4 2" xfId="29819" xr:uid="{5DF20124-52FF-46FF-AC77-5C72FC99E423}"/>
    <cellStyle name="Millares 657 3 2 2 2 5" xfId="9973" xr:uid="{0C3EBDB6-C258-4371-A831-656769B0169D}"/>
    <cellStyle name="Millares 657 3 2 2 2 5 2" xfId="31476" xr:uid="{D594DB26-11D2-42F1-BAD1-393F8CD1BBED}"/>
    <cellStyle name="Millares 657 3 2 2 2 6" xfId="16608" xr:uid="{5771F99F-379D-46AE-BA99-AD8114BE8985}"/>
    <cellStyle name="Millares 657 3 2 2 2 6 2" xfId="38111" xr:uid="{93583E1A-96B1-4A4E-B5B3-5DD618ADECAD}"/>
    <cellStyle name="Millares 657 3 2 2 2 7" xfId="23213" xr:uid="{184A2D17-73AC-4D79-9548-5EDC904559FD}"/>
    <cellStyle name="Millares 657 3 2 2 2 8" xfId="44716" xr:uid="{89A12AFB-0C47-4E3A-825B-EA5B27CD1549}"/>
    <cellStyle name="Millares 657 3 2 2 2 9" xfId="51320" xr:uid="{8F333C6E-5004-4694-8932-37F8387D6502}"/>
    <cellStyle name="Millares 657 3 2 2 3" xfId="2394" xr:uid="{3A7656D5-2A9E-47B8-8A2A-71399E4C6EAC}"/>
    <cellStyle name="Millares 657 3 2 2 3 2" xfId="10660" xr:uid="{835D2726-C908-439C-BEDE-C8F1A6909D50}"/>
    <cellStyle name="Millares 657 3 2 2 3 2 2" xfId="32163" xr:uid="{9DABE745-84E1-407B-A3F3-224CB9EF714D}"/>
    <cellStyle name="Millares 657 3 2 2 3 3" xfId="17295" xr:uid="{20E60FEE-0524-49FF-BEC2-A36C79DAB399}"/>
    <cellStyle name="Millares 657 3 2 2 3 3 2" xfId="38798" xr:uid="{2A305B2E-959C-4C60-87ED-9C2D2E6D6061}"/>
    <cellStyle name="Millares 657 3 2 2 3 4" xfId="23900" xr:uid="{CA512500-A23F-44F6-82CF-B35F08C6E5BC}"/>
    <cellStyle name="Millares 657 3 2 2 3 5" xfId="45403" xr:uid="{16DF6DEA-652B-44B9-97D0-56132278F139}"/>
    <cellStyle name="Millares 657 3 2 2 3 6" xfId="52007" xr:uid="{671CB7EF-30C3-4E70-A2A6-75CD7BD52647}"/>
    <cellStyle name="Millares 657 3 2 2 4" xfId="2911" xr:uid="{58B37939-9102-4476-96D8-6FF9A0E3C452}"/>
    <cellStyle name="Millares 657 3 2 2 4 2" xfId="11177" xr:uid="{05DD3D53-E6C1-41C8-A091-E626BB9A6DCF}"/>
    <cellStyle name="Millares 657 3 2 2 4 2 2" xfId="32680" xr:uid="{FBFBD034-C4A9-4201-8A08-9A09DAA5B24E}"/>
    <cellStyle name="Millares 657 3 2 2 4 3" xfId="17812" xr:uid="{66FC0DF5-5775-4985-B7D2-00E5F99F3626}"/>
    <cellStyle name="Millares 657 3 2 2 4 3 2" xfId="39315" xr:uid="{DF40301E-6F14-45E0-8A3D-B72F1015375E}"/>
    <cellStyle name="Millares 657 3 2 2 4 4" xfId="24417" xr:uid="{B19CF9ED-A920-4711-B37A-67274B7C4A99}"/>
    <cellStyle name="Millares 657 3 2 2 4 5" xfId="45920" xr:uid="{99925B7B-DAB2-47C6-B07B-A363ABA64413}"/>
    <cellStyle name="Millares 657 3 2 2 4 6" xfId="52524" xr:uid="{87F22B7D-F713-4587-B39F-5BBE498303D0}"/>
    <cellStyle name="Millares 657 3 2 2 5" xfId="3590" xr:uid="{847A2B39-30B9-4D28-A939-45CB07EFB933}"/>
    <cellStyle name="Millares 657 3 2 2 5 2" xfId="11856" xr:uid="{42E5A6EB-8AF2-4B13-B635-A51A0B5F37FE}"/>
    <cellStyle name="Millares 657 3 2 2 5 2 2" xfId="33359" xr:uid="{CF8DAE9D-8324-4D5F-A566-BE65C643640B}"/>
    <cellStyle name="Millares 657 3 2 2 5 3" xfId="18491" xr:uid="{43B480D5-9E1A-4196-BAC1-7CFDBDCBE373}"/>
    <cellStyle name="Millares 657 3 2 2 5 3 2" xfId="39994" xr:uid="{1DE17C1B-BF75-412A-9444-4E10C4886D19}"/>
    <cellStyle name="Millares 657 3 2 2 5 4" xfId="25096" xr:uid="{E2EEECE7-852A-4D7D-889A-F2CD807FE486}"/>
    <cellStyle name="Millares 657 3 2 2 5 5" xfId="46599" xr:uid="{6032F583-2D4B-4746-87D1-99D4B1FC9791}"/>
    <cellStyle name="Millares 657 3 2 2 5 6" xfId="53203" xr:uid="{3D96A7BD-AA82-4DC8-877A-BF56BE3D5B9F}"/>
    <cellStyle name="Millares 657 3 2 2 6" xfId="5055" xr:uid="{AFADA105-10B9-49F2-A0C3-E8AFFED1A5D7}"/>
    <cellStyle name="Millares 657 3 2 2 6 2" xfId="13321" xr:uid="{8E4B8EB4-2A72-4341-B77B-18E1CF0AAB27}"/>
    <cellStyle name="Millares 657 3 2 2 6 2 2" xfId="34824" xr:uid="{23955FDB-6D52-405E-ADB8-3B1FB7EB1626}"/>
    <cellStyle name="Millares 657 3 2 2 6 3" xfId="19956" xr:uid="{D45FC8C7-EF2D-4BB0-99A9-85C7B5491725}"/>
    <cellStyle name="Millares 657 3 2 2 6 3 2" xfId="41459" xr:uid="{83F2980D-4651-4AC8-A8D7-590975C1CF40}"/>
    <cellStyle name="Millares 657 3 2 2 6 4" xfId="26561" xr:uid="{B3B64ABA-B4E1-4921-9E56-AFEE7BAB9509}"/>
    <cellStyle name="Millares 657 3 2 2 6 5" xfId="48064" xr:uid="{7B69DEA1-52AF-4107-A1BF-EA297AF3CE99}"/>
    <cellStyle name="Millares 657 3 2 2 6 6" xfId="54668" xr:uid="{80F2DE2B-1E1F-46E5-A64B-3D2A3E09D8D9}"/>
    <cellStyle name="Millares 657 3 2 2 7" xfId="5729" xr:uid="{754139F0-9945-4F29-BD9A-83E054AD4162}"/>
    <cellStyle name="Millares 657 3 2 2 7 2" xfId="13995" xr:uid="{2D7E56FA-C6EC-4FA3-8812-F82420B0F823}"/>
    <cellStyle name="Millares 657 3 2 2 7 2 2" xfId="35498" xr:uid="{CFEFD5C3-265A-48D6-B636-10A3B1347D3B}"/>
    <cellStyle name="Millares 657 3 2 2 7 3" xfId="20630" xr:uid="{1F603B26-C21D-41FD-843D-FE7BCBC8B152}"/>
    <cellStyle name="Millares 657 3 2 2 7 3 2" xfId="42133" xr:uid="{FD9EAD36-0AEA-42B3-AF62-594A7F344091}"/>
    <cellStyle name="Millares 657 3 2 2 7 4" xfId="27235" xr:uid="{4106FB1A-F226-4221-BD84-FAD5A72385BE}"/>
    <cellStyle name="Millares 657 3 2 2 7 5" xfId="48738" xr:uid="{37880A7E-58FD-4CCB-99C4-BBDA1DBB40C1}"/>
    <cellStyle name="Millares 657 3 2 2 7 6" xfId="55342" xr:uid="{3A534D94-0AFA-41D0-91EC-664691D23BFF}"/>
    <cellStyle name="Millares 657 3 2 2 8" xfId="7370" xr:uid="{36D87B75-2C37-4BEE-B365-2F115D06A9F5}"/>
    <cellStyle name="Millares 657 3 2 2 8 2" xfId="28873" xr:uid="{330ED232-2F2D-47F9-943A-7D93CA2EBD7B}"/>
    <cellStyle name="Millares 657 3 2 2 9" xfId="9027" xr:uid="{AADE93AC-54B0-4415-8C80-48ECDC7E234D}"/>
    <cellStyle name="Millares 657 3 2 2 9 2" xfId="30530" xr:uid="{D8690588-5724-49D5-AAEB-2E6CAF20126D}"/>
    <cellStyle name="Millares 657 3 2 3" xfId="1031" xr:uid="{CFFA2DD6-2337-41DD-90CC-5DF873C57784}"/>
    <cellStyle name="Millares 657 3 2 3 2" xfId="3860" xr:uid="{F2D080FA-682C-4A5E-A899-9C8961C4EEC2}"/>
    <cellStyle name="Millares 657 3 2 3 2 2" xfId="12126" xr:uid="{12AF0626-A4D6-44CD-B8BA-9FACED5EB737}"/>
    <cellStyle name="Millares 657 3 2 3 2 2 2" xfId="33629" xr:uid="{29FD912A-81B5-4769-ACCA-3DC24CF4BCCA}"/>
    <cellStyle name="Millares 657 3 2 3 2 3" xfId="18761" xr:uid="{DA820640-7C53-4EEB-9F1F-21D22340A1E2}"/>
    <cellStyle name="Millares 657 3 2 3 2 3 2" xfId="40264" xr:uid="{9009494C-D679-4184-B4A0-6C0C0A22AA54}"/>
    <cellStyle name="Millares 657 3 2 3 2 4" xfId="25366" xr:uid="{8995E7A4-4865-4845-A66F-60CCE425A41D}"/>
    <cellStyle name="Millares 657 3 2 3 2 5" xfId="46869" xr:uid="{62A3DC40-6FE2-46CA-AEA6-A1CAB5214D51}"/>
    <cellStyle name="Millares 657 3 2 3 2 6" xfId="53473" xr:uid="{B9DD9350-CCB0-4976-8D60-CF597D9A1479}"/>
    <cellStyle name="Millares 657 3 2 3 3" xfId="5999" xr:uid="{F91FA318-5D06-4534-BA80-53335D643F83}"/>
    <cellStyle name="Millares 657 3 2 3 3 2" xfId="14265" xr:uid="{9AAA6066-23C5-4CA1-B5BA-EDBF0973694F}"/>
    <cellStyle name="Millares 657 3 2 3 3 2 2" xfId="35768" xr:uid="{71665663-9CD5-4181-8933-5A7CB188ADDD}"/>
    <cellStyle name="Millares 657 3 2 3 3 3" xfId="20900" xr:uid="{57F6A846-E3EC-4C7F-91BC-8573C116D757}"/>
    <cellStyle name="Millares 657 3 2 3 3 3 2" xfId="42403" xr:uid="{4EE407F1-0E0F-4FE7-92D9-0643F2E4DE67}"/>
    <cellStyle name="Millares 657 3 2 3 3 4" xfId="27505" xr:uid="{205E3499-815F-4E10-B0C4-88CB6E328635}"/>
    <cellStyle name="Millares 657 3 2 3 3 5" xfId="49008" xr:uid="{C49BB0C1-2B18-48F0-90AB-8EB46FA9A6B5}"/>
    <cellStyle name="Millares 657 3 2 3 3 6" xfId="55612" xr:uid="{0D8156E5-CF27-4D8C-9715-9D303B549C21}"/>
    <cellStyle name="Millares 657 3 2 3 4" xfId="7640" xr:uid="{0E7634A2-ADB1-4B14-AF22-D2914C26CB23}"/>
    <cellStyle name="Millares 657 3 2 3 4 2" xfId="29143" xr:uid="{771993EA-9DA9-40AA-BCCC-6A7A94BD3D48}"/>
    <cellStyle name="Millares 657 3 2 3 5" xfId="9297" xr:uid="{0E1E08D8-2046-4AD9-97BC-D8A8FDB772F6}"/>
    <cellStyle name="Millares 657 3 2 3 5 2" xfId="30800" xr:uid="{3F488A14-1F48-4B59-AF2A-DC5DBEE9DB34}"/>
    <cellStyle name="Millares 657 3 2 3 6" xfId="15932" xr:uid="{89A61718-93AB-465B-9785-F330E4F546A2}"/>
    <cellStyle name="Millares 657 3 2 3 6 2" xfId="37435" xr:uid="{34AF2740-EC46-43B0-A3CD-75E023F25B12}"/>
    <cellStyle name="Millares 657 3 2 3 7" xfId="22537" xr:uid="{77C5CCDD-28DF-4B30-AE18-DEC168D8F779}"/>
    <cellStyle name="Millares 657 3 2 3 8" xfId="44040" xr:uid="{251A57E5-AA32-437F-8BE2-14C865D63DAE}"/>
    <cellStyle name="Millares 657 3 2 3 9" xfId="50644" xr:uid="{7EA3B2E6-C942-468B-9FCA-064D1EA433DB}"/>
    <cellStyle name="Millares 657 3 2 4" xfId="1427" xr:uid="{A2FD225E-42D5-4C64-A240-D90C4E37B80C}"/>
    <cellStyle name="Millares 657 3 2 4 2" xfId="4256" xr:uid="{50987C19-5788-416A-AB0B-C03E816E2773}"/>
    <cellStyle name="Millares 657 3 2 4 2 2" xfId="12522" xr:uid="{04D68250-8A3F-4FCC-ADBF-8E2EF8E4007F}"/>
    <cellStyle name="Millares 657 3 2 4 2 2 2" xfId="34025" xr:uid="{6FDF6142-A09A-4A8C-BA71-EDD6B5124C04}"/>
    <cellStyle name="Millares 657 3 2 4 2 3" xfId="19157" xr:uid="{FB205DCC-1003-4CDD-B0E9-42877387A5F5}"/>
    <cellStyle name="Millares 657 3 2 4 2 3 2" xfId="40660" xr:uid="{B61542B3-AEF5-4742-8E0F-13A0D7545F8A}"/>
    <cellStyle name="Millares 657 3 2 4 2 4" xfId="25762" xr:uid="{CCC15FE5-73C3-494E-8A1C-039E5BAFEDBF}"/>
    <cellStyle name="Millares 657 3 2 4 2 5" xfId="47265" xr:uid="{D32CFE4B-0EEA-4E32-B8A1-467A37DCEC87}"/>
    <cellStyle name="Millares 657 3 2 4 2 6" xfId="53869" xr:uid="{BF8A6B18-63DC-4E3B-B675-B7FCCD657E8B}"/>
    <cellStyle name="Millares 657 3 2 4 3" xfId="6395" xr:uid="{08348A98-C035-4256-8D2B-936A0187B9E4}"/>
    <cellStyle name="Millares 657 3 2 4 3 2" xfId="14661" xr:uid="{4BCBAC76-9E88-42C1-BBE4-4BEE251D78C1}"/>
    <cellStyle name="Millares 657 3 2 4 3 2 2" xfId="36164" xr:uid="{297AC8AD-83F1-48AB-B0A6-C82C8360AD24}"/>
    <cellStyle name="Millares 657 3 2 4 3 3" xfId="21296" xr:uid="{AF73F19C-F2B9-41FD-A972-39953EC5FCAB}"/>
    <cellStyle name="Millares 657 3 2 4 3 3 2" xfId="42799" xr:uid="{F6F362DF-F9AC-486E-BE4F-B3E90AE623DE}"/>
    <cellStyle name="Millares 657 3 2 4 3 4" xfId="27901" xr:uid="{0A5C06C3-DDE6-44F6-8952-AACA24B9496C}"/>
    <cellStyle name="Millares 657 3 2 4 3 5" xfId="49404" xr:uid="{ED85BD0A-82F5-4B8D-B200-D4317FA26FEE}"/>
    <cellStyle name="Millares 657 3 2 4 3 6" xfId="56008" xr:uid="{92017F00-D5F2-47F3-A008-4177B9196B6E}"/>
    <cellStyle name="Millares 657 3 2 4 4" xfId="8036" xr:uid="{BA31EA90-DC04-4B6D-8410-5A84B84D5014}"/>
    <cellStyle name="Millares 657 3 2 4 4 2" xfId="29539" xr:uid="{8F6C9C00-7C12-4F90-8FB7-FFA1A732CC4A}"/>
    <cellStyle name="Millares 657 3 2 4 5" xfId="9693" xr:uid="{3D674D47-F96F-44E3-BDF2-7761A1C6123E}"/>
    <cellStyle name="Millares 657 3 2 4 5 2" xfId="31196" xr:uid="{47C6513B-73A8-4487-94F2-DAA91B986C0E}"/>
    <cellStyle name="Millares 657 3 2 4 6" xfId="16328" xr:uid="{BF2D3ECE-B019-44D0-AF19-04BFDA86B36D}"/>
    <cellStyle name="Millares 657 3 2 4 6 2" xfId="37831" xr:uid="{AA5973BB-66F4-4CE2-9B81-CB2045318F9C}"/>
    <cellStyle name="Millares 657 3 2 4 7" xfId="22933" xr:uid="{194AD326-1AED-4EF2-9ABD-DFFCEA70C7BF}"/>
    <cellStyle name="Millares 657 3 2 4 8" xfId="44436" xr:uid="{B747574C-C856-4931-AA79-62D77C5DE5FC}"/>
    <cellStyle name="Millares 657 3 2 4 9" xfId="51040" xr:uid="{AD13F438-8B83-4C9B-A4BB-1841B3F5E16A}"/>
    <cellStyle name="Millares 657 3 2 5" xfId="2114" xr:uid="{2FD348F9-539D-4565-85C4-E540EC49A854}"/>
    <cellStyle name="Millares 657 3 2 5 2" xfId="10380" xr:uid="{D7C18DD6-901F-487A-9FD7-25C86F81F78A}"/>
    <cellStyle name="Millares 657 3 2 5 2 2" xfId="31883" xr:uid="{6A64FFCD-B479-4948-A832-3C0CDB922E3E}"/>
    <cellStyle name="Millares 657 3 2 5 3" xfId="17015" xr:uid="{DE29CC11-E9F9-46DB-B1EE-0A0BBB514C8A}"/>
    <cellStyle name="Millares 657 3 2 5 3 2" xfId="38518" xr:uid="{544907FA-8BF0-4F60-B1AE-BB550E3FFEFF}"/>
    <cellStyle name="Millares 657 3 2 5 4" xfId="23620" xr:uid="{184EAC22-F7FD-422A-A7A2-DA8D88FBF9C8}"/>
    <cellStyle name="Millares 657 3 2 5 5" xfId="45123" xr:uid="{FB57107F-7D2D-4CB5-B7BF-7537AC27E89C}"/>
    <cellStyle name="Millares 657 3 2 5 6" xfId="51727" xr:uid="{BDED7639-5ED9-4538-B639-45682B6EE694}"/>
    <cellStyle name="Millares 657 3 2 6" xfId="2662" xr:uid="{DE13CA96-0A1E-4C55-A7E2-A2F93F3BBCDF}"/>
    <cellStyle name="Millares 657 3 2 6 2" xfId="10928" xr:uid="{034D290D-41C3-43F1-92AC-CF47D2AC16D8}"/>
    <cellStyle name="Millares 657 3 2 6 2 2" xfId="32431" xr:uid="{C86997FA-E6EA-4577-836B-2B88C5FDFB8E}"/>
    <cellStyle name="Millares 657 3 2 6 3" xfId="17563" xr:uid="{D291A2BB-7ED9-475C-8F76-648245900F25}"/>
    <cellStyle name="Millares 657 3 2 6 3 2" xfId="39066" xr:uid="{B9ED9424-E4DA-4B9E-A709-F63A5AC4A772}"/>
    <cellStyle name="Millares 657 3 2 6 4" xfId="24168" xr:uid="{DE409AD4-F66B-4C99-85C4-45FB6645EEF9}"/>
    <cellStyle name="Millares 657 3 2 6 5" xfId="45671" xr:uid="{11DFC2A8-CAD1-4DCA-94B2-9842BAF178D5}"/>
    <cellStyle name="Millares 657 3 2 6 6" xfId="52275" xr:uid="{85A5345A-ABC4-4BE0-A811-912857447B39}"/>
    <cellStyle name="Millares 657 3 2 7" xfId="3310" xr:uid="{5951035F-39C3-4C77-BC23-2A226F01DC7A}"/>
    <cellStyle name="Millares 657 3 2 7 2" xfId="11576" xr:uid="{BDCE0694-BD4B-4011-8EA2-398337A9D771}"/>
    <cellStyle name="Millares 657 3 2 7 2 2" xfId="33079" xr:uid="{E0FE0017-3694-4170-866B-B5A9F7F940CD}"/>
    <cellStyle name="Millares 657 3 2 7 3" xfId="18211" xr:uid="{E835CAED-7B3F-4538-9CD4-BD604EECCD07}"/>
    <cellStyle name="Millares 657 3 2 7 3 2" xfId="39714" xr:uid="{48FCE54E-AF07-49CE-B928-6564D6333A22}"/>
    <cellStyle name="Millares 657 3 2 7 4" xfId="24816" xr:uid="{B28FCF25-FB69-4732-89C4-55AA9769EC0B}"/>
    <cellStyle name="Millares 657 3 2 7 5" xfId="46319" xr:uid="{F219C1F9-A3E1-46F8-88F4-529A6AF64BB6}"/>
    <cellStyle name="Millares 657 3 2 7 6" xfId="52923" xr:uid="{C7F7F073-62FC-4CBD-80EB-20B569D81A99}"/>
    <cellStyle name="Millares 657 3 2 8" xfId="4806" xr:uid="{92988658-97E6-4CAA-B1DE-F3D75445E6BC}"/>
    <cellStyle name="Millares 657 3 2 8 2" xfId="13072" xr:uid="{2CF159ED-D585-4A24-8B0B-393573A146D6}"/>
    <cellStyle name="Millares 657 3 2 8 2 2" xfId="34575" xr:uid="{AB801496-62F6-4B89-8B48-8514E80A5A0C}"/>
    <cellStyle name="Millares 657 3 2 8 3" xfId="19707" xr:uid="{4E0BCE0C-CBAC-45CB-BC79-10C36D233006}"/>
    <cellStyle name="Millares 657 3 2 8 3 2" xfId="41210" xr:uid="{8A5634EA-63A9-4572-809D-BF23FB0DBEC6}"/>
    <cellStyle name="Millares 657 3 2 8 4" xfId="26312" xr:uid="{166EB3F5-9647-45A1-A8D1-90506175C08B}"/>
    <cellStyle name="Millares 657 3 2 8 5" xfId="47815" xr:uid="{A232EF3D-B952-4D6D-92C3-CF32733E8A61}"/>
    <cellStyle name="Millares 657 3 2 8 6" xfId="54419" xr:uid="{FD55688B-418A-4ACC-935C-E52493D096DA}"/>
    <cellStyle name="Millares 657 3 2 9" xfId="5449" xr:uid="{E41E7C88-A359-4167-88CD-ED359EB03BC9}"/>
    <cellStyle name="Millares 657 3 2 9 2" xfId="13715" xr:uid="{77F217F8-DE5F-42DC-A97E-777F77545A9C}"/>
    <cellStyle name="Millares 657 3 2 9 2 2" xfId="35218" xr:uid="{0105716F-52B8-45DF-A1DD-73EDC80E06AB}"/>
    <cellStyle name="Millares 657 3 2 9 3" xfId="20350" xr:uid="{38EDB34B-CF4B-4D46-B124-62A15C77E115}"/>
    <cellStyle name="Millares 657 3 2 9 3 2" xfId="41853" xr:uid="{6B9BC24C-1354-48AC-8F71-3A37B5BEF3FF}"/>
    <cellStyle name="Millares 657 3 2 9 4" xfId="26955" xr:uid="{64DA419F-9467-4730-B313-888571B3FFFB}"/>
    <cellStyle name="Millares 657 3 2 9 5" xfId="48458" xr:uid="{D09DB56F-FDD1-4147-AA2B-4E63CA84F9F8}"/>
    <cellStyle name="Millares 657 3 2 9 6" xfId="55062" xr:uid="{2651EFEA-2710-477F-ADC7-45A40F962D30}"/>
    <cellStyle name="Millares 657 3 3" xfId="352" xr:uid="{882DB974-9294-47A9-811A-146B7D2DEC04}"/>
    <cellStyle name="Millares 657 3 3 10" xfId="15255" xr:uid="{23554791-75B6-4E04-A1CA-04BE09737075}"/>
    <cellStyle name="Millares 657 3 3 10 2" xfId="36758" xr:uid="{35756306-B174-480F-9E67-EB821C0B653E}"/>
    <cellStyle name="Millares 657 3 3 11" xfId="21860" xr:uid="{C5AB53EA-1666-46D6-8954-D1D1EC093B04}"/>
    <cellStyle name="Millares 657 3 3 12" xfId="43363" xr:uid="{7E0BD7CB-9BB6-4230-91EC-FB11202E3B6E}"/>
    <cellStyle name="Millares 657 3 3 13" xfId="49967" xr:uid="{A6E6F4FD-3B01-4BFE-8C12-4268659A415C}"/>
    <cellStyle name="Millares 657 3 3 2" xfId="1300" xr:uid="{B5671930-A57F-4A40-AEA1-147CEA554402}"/>
    <cellStyle name="Millares 657 3 3 2 2" xfId="4129" xr:uid="{E6EBCCAD-080A-43A5-A7AC-8AF4438B2B37}"/>
    <cellStyle name="Millares 657 3 3 2 2 2" xfId="12395" xr:uid="{8DEAD1C2-7625-4C5B-A48C-7452BA5C5B24}"/>
    <cellStyle name="Millares 657 3 3 2 2 2 2" xfId="33898" xr:uid="{038B6877-6784-4D86-BBA3-9DB579CEF79F}"/>
    <cellStyle name="Millares 657 3 3 2 2 3" xfId="19030" xr:uid="{58719E22-3707-43DC-A4AD-04CE39DF86CD}"/>
    <cellStyle name="Millares 657 3 3 2 2 3 2" xfId="40533" xr:uid="{A19ED14E-3639-4A18-BC25-AA4353AF4041}"/>
    <cellStyle name="Millares 657 3 3 2 2 4" xfId="25635" xr:uid="{8295B8CF-2505-4B40-A6C2-13FF88582372}"/>
    <cellStyle name="Millares 657 3 3 2 2 5" xfId="47138" xr:uid="{E61F573B-924E-4193-9428-B610C71C9241}"/>
    <cellStyle name="Millares 657 3 3 2 2 6" xfId="53742" xr:uid="{70D0B5D0-4226-4413-8E2C-A8B909792FBC}"/>
    <cellStyle name="Millares 657 3 3 2 3" xfId="6268" xr:uid="{BA29188B-F803-4D1B-A2C5-12DF374CAADA}"/>
    <cellStyle name="Millares 657 3 3 2 3 2" xfId="14534" xr:uid="{8B92A402-8AE7-4827-8C34-319EA726FF11}"/>
    <cellStyle name="Millares 657 3 3 2 3 2 2" xfId="36037" xr:uid="{26E983D0-5740-4576-8122-442D2D336967}"/>
    <cellStyle name="Millares 657 3 3 2 3 3" xfId="21169" xr:uid="{0EB34305-E8C2-4550-8043-EFC1B82F4DEF}"/>
    <cellStyle name="Millares 657 3 3 2 3 3 2" xfId="42672" xr:uid="{EBC8695D-CCB3-4291-8C27-B302CC33D079}"/>
    <cellStyle name="Millares 657 3 3 2 3 4" xfId="27774" xr:uid="{76F64AA0-C385-45D5-91A7-348D9ABEF3C8}"/>
    <cellStyle name="Millares 657 3 3 2 3 5" xfId="49277" xr:uid="{6632BD8B-042E-4E3F-80C4-612FF9775B94}"/>
    <cellStyle name="Millares 657 3 3 2 3 6" xfId="55881" xr:uid="{FDD3B60A-6E9E-46A4-8225-8F952F4EAA67}"/>
    <cellStyle name="Millares 657 3 3 2 4" xfId="7909" xr:uid="{D4763343-06AC-4A99-B5EC-C203E4D616BC}"/>
    <cellStyle name="Millares 657 3 3 2 4 2" xfId="29412" xr:uid="{F8895CE3-2D9C-429A-B164-D4E5540465EA}"/>
    <cellStyle name="Millares 657 3 3 2 5" xfId="9566" xr:uid="{D7F4004A-4B2A-4D45-B08C-19E96138D346}"/>
    <cellStyle name="Millares 657 3 3 2 5 2" xfId="31069" xr:uid="{2DE20E5D-BDFF-49F0-A1AB-CB57F1754C25}"/>
    <cellStyle name="Millares 657 3 3 2 6" xfId="16201" xr:uid="{AD5E1BCB-4BA2-4B98-A571-771922B5E9C0}"/>
    <cellStyle name="Millares 657 3 3 2 6 2" xfId="37704" xr:uid="{D1DD895C-0F09-436F-8261-670D4A64483C}"/>
    <cellStyle name="Millares 657 3 3 2 7" xfId="22806" xr:uid="{52C762A6-CBD9-4F22-BB0E-043008230E0C}"/>
    <cellStyle name="Millares 657 3 3 2 8" xfId="44309" xr:uid="{7263451B-34CD-4047-8AF3-23812165784F}"/>
    <cellStyle name="Millares 657 3 3 2 9" xfId="50913" xr:uid="{183BDD9E-DD19-4593-B43F-C0CB432A1E4C}"/>
    <cellStyle name="Millares 657 3 3 3" xfId="1987" xr:uid="{65F909A5-6FAD-4205-848F-30A441836B9B}"/>
    <cellStyle name="Millares 657 3 3 3 2" xfId="10253" xr:uid="{30A39B1A-F416-4199-ACA8-868BF2F989FF}"/>
    <cellStyle name="Millares 657 3 3 3 2 2" xfId="31756" xr:uid="{2192A2A0-A3C0-455B-BD42-C1AEF9790703}"/>
    <cellStyle name="Millares 657 3 3 3 3" xfId="16888" xr:uid="{B541521D-AA21-4680-8189-875F44546056}"/>
    <cellStyle name="Millares 657 3 3 3 3 2" xfId="38391" xr:uid="{5703B78D-97E2-4A43-943C-FD6B3633649D}"/>
    <cellStyle name="Millares 657 3 3 3 4" xfId="23493" xr:uid="{00E85ACC-09BA-464C-8F2B-38482EA2D432}"/>
    <cellStyle name="Millares 657 3 3 3 5" xfId="44996" xr:uid="{A795D226-14C1-45CD-B66B-BB26EF796BF3}"/>
    <cellStyle name="Millares 657 3 3 3 6" xfId="51600" xr:uid="{B44E384C-006D-4D1A-9722-7A1AA0AAA24D}"/>
    <cellStyle name="Millares 657 3 3 4" xfId="2786" xr:uid="{F14D2BE1-2E04-4AFA-9E85-B7774FF74A51}"/>
    <cellStyle name="Millares 657 3 3 4 2" xfId="11052" xr:uid="{1222DAA5-B398-477D-A31D-CE529CA79C33}"/>
    <cellStyle name="Millares 657 3 3 4 2 2" xfId="32555" xr:uid="{9A8E2D72-E0F8-46E6-AFF4-377169FA4BD3}"/>
    <cellStyle name="Millares 657 3 3 4 3" xfId="17687" xr:uid="{14565697-2CE7-48B8-A8AF-986E911B37EC}"/>
    <cellStyle name="Millares 657 3 3 4 3 2" xfId="39190" xr:uid="{DA3098D7-13CE-4715-B8B2-2D4C02680BD5}"/>
    <cellStyle name="Millares 657 3 3 4 4" xfId="24292" xr:uid="{0DF9E695-5557-4DF9-8E70-15143DE3637A}"/>
    <cellStyle name="Millares 657 3 3 4 5" xfId="45795" xr:uid="{31E08868-46B1-48CF-93B9-B4FC0CE1F8D2}"/>
    <cellStyle name="Millares 657 3 3 4 6" xfId="52399" xr:uid="{900FF0FD-C157-4EBC-B416-0D45F0AE264F}"/>
    <cellStyle name="Millares 657 3 3 5" xfId="3183" xr:uid="{F7950CAF-8C0A-4B64-A410-3F87934EA532}"/>
    <cellStyle name="Millares 657 3 3 5 2" xfId="11449" xr:uid="{9F5A9CD6-4063-4D80-8AFE-978AC6841593}"/>
    <cellStyle name="Millares 657 3 3 5 2 2" xfId="32952" xr:uid="{05A9254B-8E7C-4585-83CB-354531C34C05}"/>
    <cellStyle name="Millares 657 3 3 5 3" xfId="18084" xr:uid="{448B8FF5-C8D0-488B-A800-799D6B75A962}"/>
    <cellStyle name="Millares 657 3 3 5 3 2" xfId="39587" xr:uid="{D30CCC71-C512-4BE1-9FEA-3C926E4E95EF}"/>
    <cellStyle name="Millares 657 3 3 5 4" xfId="24689" xr:uid="{43725DA7-9F75-4D6E-8553-7837DA3E464B}"/>
    <cellStyle name="Millares 657 3 3 5 5" xfId="46192" xr:uid="{1744C1FC-CC88-4C38-B971-E117036C711C}"/>
    <cellStyle name="Millares 657 3 3 5 6" xfId="52796" xr:uid="{63D4614B-150D-4EAC-8FA7-B51A2DFB693C}"/>
    <cellStyle name="Millares 657 3 3 6" xfId="4930" xr:uid="{08A304F9-3A63-45C0-9EC7-9533430F21E7}"/>
    <cellStyle name="Millares 657 3 3 6 2" xfId="13196" xr:uid="{1000A50B-B2D0-40C5-8128-977F69907812}"/>
    <cellStyle name="Millares 657 3 3 6 2 2" xfId="34699" xr:uid="{E8E036EC-9A3E-4F14-9F8D-F9F3FC2B268F}"/>
    <cellStyle name="Millares 657 3 3 6 3" xfId="19831" xr:uid="{4F1AE858-4B95-4E30-8E71-04F9F35125D2}"/>
    <cellStyle name="Millares 657 3 3 6 3 2" xfId="41334" xr:uid="{0341B53B-37EA-429B-A572-A5D21EB61850}"/>
    <cellStyle name="Millares 657 3 3 6 4" xfId="26436" xr:uid="{3995E509-5972-4DE0-9593-FAA86A4BFD0C}"/>
    <cellStyle name="Millares 657 3 3 6 5" xfId="47939" xr:uid="{F479290F-DD53-4A45-9C3D-D7D251B1F437}"/>
    <cellStyle name="Millares 657 3 3 6 6" xfId="54543" xr:uid="{7B491725-5F2C-45E5-B07D-C8383F525B63}"/>
    <cellStyle name="Millares 657 3 3 7" xfId="5322" xr:uid="{DC0AB26E-9A7A-4F9F-B6E5-223D2D5F97C7}"/>
    <cellStyle name="Millares 657 3 3 7 2" xfId="13588" xr:uid="{C2F5DE48-25CF-4869-BEEE-EF3D2E0B5BAA}"/>
    <cellStyle name="Millares 657 3 3 7 2 2" xfId="35091" xr:uid="{AF5945E0-C067-4698-8125-E4C539256A76}"/>
    <cellStyle name="Millares 657 3 3 7 3" xfId="20223" xr:uid="{6A12FCCD-2E0D-4A93-BCE8-8484884CA8E1}"/>
    <cellStyle name="Millares 657 3 3 7 3 2" xfId="41726" xr:uid="{1D50382E-DFAF-450C-A2D4-4495BE6F1DBC}"/>
    <cellStyle name="Millares 657 3 3 7 4" xfId="26828" xr:uid="{0661D834-E353-4EBD-BE32-AA6DB4E70DCD}"/>
    <cellStyle name="Millares 657 3 3 7 5" xfId="48331" xr:uid="{7DE39B49-ED83-458F-9105-05D17BAEBC4F}"/>
    <cellStyle name="Millares 657 3 3 7 6" xfId="54935" xr:uid="{D73D50E2-80BE-48EE-B399-86E49FEEC472}"/>
    <cellStyle name="Millares 657 3 3 8" xfId="6963" xr:uid="{2A038685-7C3A-4AF3-AA10-5B5D49A5D370}"/>
    <cellStyle name="Millares 657 3 3 8 2" xfId="28466" xr:uid="{8122CB8A-A1CE-4660-B6F6-7BAA2B88D479}"/>
    <cellStyle name="Millares 657 3 3 9" xfId="8619" xr:uid="{B7E3526A-16F4-4EFE-8082-C2352F6751C2}"/>
    <cellStyle name="Millares 657 3 3 9 2" xfId="30122" xr:uid="{5DF881A8-39C1-4325-9754-B2995ABA3A4B}"/>
    <cellStyle name="Millares 657 3 4" xfId="636" xr:uid="{F56B694F-558C-4292-ADE8-834013DB254E}"/>
    <cellStyle name="Millares 657 3 4 10" xfId="43645" xr:uid="{D6E1F2CB-118B-4828-8A76-15CCB8AD7DEE}"/>
    <cellStyle name="Millares 657 3 4 11" xfId="50249" xr:uid="{A45803E6-6D36-4EF5-A53F-EC7DB4FF731E}"/>
    <cellStyle name="Millares 657 3 4 2" xfId="1582" xr:uid="{B8E69EF5-97CB-4872-ABEE-96919CF14DD9}"/>
    <cellStyle name="Millares 657 3 4 2 2" xfId="4411" xr:uid="{83D4E373-1C58-429D-B4DB-0B2C16833D09}"/>
    <cellStyle name="Millares 657 3 4 2 2 2" xfId="12677" xr:uid="{6A7C17BC-1CEA-43AF-A56F-8F93D2A6AEAF}"/>
    <cellStyle name="Millares 657 3 4 2 2 2 2" xfId="34180" xr:uid="{5362C912-F0B0-4B1F-A960-26BA474C69B4}"/>
    <cellStyle name="Millares 657 3 4 2 2 3" xfId="19312" xr:uid="{64C37DDD-DD87-47A7-9443-26D88F11370B}"/>
    <cellStyle name="Millares 657 3 4 2 2 3 2" xfId="40815" xr:uid="{2E39B891-49CD-4EC9-A6FC-AA071EDEEFEA}"/>
    <cellStyle name="Millares 657 3 4 2 2 4" xfId="25917" xr:uid="{C751F19F-5F71-4CC5-953C-F5A3771157C0}"/>
    <cellStyle name="Millares 657 3 4 2 2 5" xfId="47420" xr:uid="{6E04FC76-5EF4-4143-B766-C3D432287082}"/>
    <cellStyle name="Millares 657 3 4 2 2 6" xfId="54024" xr:uid="{A71F35ED-6820-497E-9ACE-DB6256390517}"/>
    <cellStyle name="Millares 657 3 4 2 3" xfId="6550" xr:uid="{B7DAB1B9-508C-4FC1-B507-EA8C52E26C06}"/>
    <cellStyle name="Millares 657 3 4 2 3 2" xfId="14816" xr:uid="{2A6F1919-D0E0-4F48-BBF1-BCB0A6D09CB6}"/>
    <cellStyle name="Millares 657 3 4 2 3 2 2" xfId="36319" xr:uid="{88D10952-BDAD-48F0-B238-B766A18AB6AF}"/>
    <cellStyle name="Millares 657 3 4 2 3 3" xfId="21451" xr:uid="{BAD2557B-502C-44C6-A297-49CBB8768F0A}"/>
    <cellStyle name="Millares 657 3 4 2 3 3 2" xfId="42954" xr:uid="{00248487-6291-4AA5-BD86-792A68801388}"/>
    <cellStyle name="Millares 657 3 4 2 3 4" xfId="28056" xr:uid="{0B3C93A1-0808-4896-B8ED-73FC4756C7BD}"/>
    <cellStyle name="Millares 657 3 4 2 3 5" xfId="49559" xr:uid="{A9A42DF3-6489-48C4-A8BE-F9F95346F023}"/>
    <cellStyle name="Millares 657 3 4 2 3 6" xfId="56163" xr:uid="{7B409ED3-15B8-47C9-B5FD-77DBE382CCAD}"/>
    <cellStyle name="Millares 657 3 4 2 4" xfId="8191" xr:uid="{DDA9F8CB-78AE-4309-BB37-D757B9E7669F}"/>
    <cellStyle name="Millares 657 3 4 2 4 2" xfId="29694" xr:uid="{7875C580-C4E6-45ED-9A8F-44B61AB25425}"/>
    <cellStyle name="Millares 657 3 4 2 5" xfId="9848" xr:uid="{9352E359-52C9-478D-80BB-52483D5B894E}"/>
    <cellStyle name="Millares 657 3 4 2 5 2" xfId="31351" xr:uid="{3E6206E0-61E6-490D-83E3-FECDB8E533FB}"/>
    <cellStyle name="Millares 657 3 4 2 6" xfId="16483" xr:uid="{F09915F6-9ED6-4F0B-A225-4C7C3F0EAEFD}"/>
    <cellStyle name="Millares 657 3 4 2 6 2" xfId="37986" xr:uid="{78D1C4CF-1F17-4F0A-8A81-6DEF5B078510}"/>
    <cellStyle name="Millares 657 3 4 2 7" xfId="23088" xr:uid="{D887CC08-479D-40EF-B3C6-28D0F16055F7}"/>
    <cellStyle name="Millares 657 3 4 2 8" xfId="44591" xr:uid="{386C324B-6657-448C-89C4-9E397B6AE8FA}"/>
    <cellStyle name="Millares 657 3 4 2 9" xfId="51195" xr:uid="{9B536113-656F-430E-BDC0-B711C80A0307}"/>
    <cellStyle name="Millares 657 3 4 3" xfId="2269" xr:uid="{A0ED4A9E-9F51-487D-B730-FCA8DA1FA67D}"/>
    <cellStyle name="Millares 657 3 4 3 2" xfId="10535" xr:uid="{8C08271A-DA15-457F-8569-722DAD543AED}"/>
    <cellStyle name="Millares 657 3 4 3 2 2" xfId="32038" xr:uid="{106395A9-805A-454A-BCB6-9B3AB22A3374}"/>
    <cellStyle name="Millares 657 3 4 3 3" xfId="17170" xr:uid="{2E106412-B844-47CC-913E-568AE7287148}"/>
    <cellStyle name="Millares 657 3 4 3 3 2" xfId="38673" xr:uid="{91FDFF48-3112-4024-8F20-18509BDC4C3D}"/>
    <cellStyle name="Millares 657 3 4 3 4" xfId="23775" xr:uid="{5C939DB8-3F06-4204-9B44-50BE48A65CA0}"/>
    <cellStyle name="Millares 657 3 4 3 5" xfId="45278" xr:uid="{B83AFCF8-1032-41EC-9823-4678A458BFA1}"/>
    <cellStyle name="Millares 657 3 4 3 6" xfId="51882" xr:uid="{50F81A58-D7BF-41BE-9992-2FF0D096B589}"/>
    <cellStyle name="Millares 657 3 4 4" xfId="3465" xr:uid="{F72D39F5-DB19-459B-91B6-C396C9FED1F2}"/>
    <cellStyle name="Millares 657 3 4 4 2" xfId="11731" xr:uid="{49C1C0AC-9B4C-43B9-9929-9C0E335A40C6}"/>
    <cellStyle name="Millares 657 3 4 4 2 2" xfId="33234" xr:uid="{2F74237C-2A6B-4699-9475-C922859E7D60}"/>
    <cellStyle name="Millares 657 3 4 4 3" xfId="18366" xr:uid="{2B3134F9-2E0C-4565-ADB1-4B1677D7E7FF}"/>
    <cellStyle name="Millares 657 3 4 4 3 2" xfId="39869" xr:uid="{98CE4122-09A6-4786-92C4-211AA3F0CAD1}"/>
    <cellStyle name="Millares 657 3 4 4 4" xfId="24971" xr:uid="{C4A94CAF-1A5D-414C-983C-A96BFFB0496A}"/>
    <cellStyle name="Millares 657 3 4 4 5" xfId="46474" xr:uid="{030FE353-F059-4471-9A50-1D8AF81FF003}"/>
    <cellStyle name="Millares 657 3 4 4 6" xfId="53078" xr:uid="{B8FC23CA-AF15-4934-8942-F486DE8EEB7C}"/>
    <cellStyle name="Millares 657 3 4 5" xfId="5604" xr:uid="{E56971E9-C2AC-4621-ABFE-84B5A3AE1847}"/>
    <cellStyle name="Millares 657 3 4 5 2" xfId="13870" xr:uid="{21DF5045-1BAD-4C16-8216-89AE5393C748}"/>
    <cellStyle name="Millares 657 3 4 5 2 2" xfId="35373" xr:uid="{42649309-6A04-44E3-BC44-199D0B52D1C5}"/>
    <cellStyle name="Millares 657 3 4 5 3" xfId="20505" xr:uid="{A4A4AD9A-DA61-4A12-BD7D-9FCA79ADB314}"/>
    <cellStyle name="Millares 657 3 4 5 3 2" xfId="42008" xr:uid="{1E806C97-BFFE-4A7D-A0F9-62250752F9CE}"/>
    <cellStyle name="Millares 657 3 4 5 4" xfId="27110" xr:uid="{C54301D0-7B16-43E9-9A95-38722A68DB07}"/>
    <cellStyle name="Millares 657 3 4 5 5" xfId="48613" xr:uid="{45062D4F-87D2-4298-8BBE-7281CD9A1FC5}"/>
    <cellStyle name="Millares 657 3 4 5 6" xfId="55217" xr:uid="{1DC993F8-6C43-4591-93E6-C4F76C818812}"/>
    <cellStyle name="Millares 657 3 4 6" xfId="7245" xr:uid="{0ABB40EC-D0AC-40E7-A672-218E21FF7C71}"/>
    <cellStyle name="Millares 657 3 4 6 2" xfId="28748" xr:uid="{33E8DD78-317A-4D13-92EF-3F012EA6CEF8}"/>
    <cellStyle name="Millares 657 3 4 7" xfId="8902" xr:uid="{531F0463-4F41-43DA-92EC-837341057881}"/>
    <cellStyle name="Millares 657 3 4 7 2" xfId="30405" xr:uid="{F2EA3327-1E94-4A34-AC87-7BB2BAC54C92}"/>
    <cellStyle name="Millares 657 3 4 8" xfId="15537" xr:uid="{E22AB9C5-0940-48EE-AF80-96C66959D460}"/>
    <cellStyle name="Millares 657 3 4 8 2" xfId="37040" xr:uid="{9FC90A42-1039-4E39-8153-E4CD6DAC9ABE}"/>
    <cellStyle name="Millares 657 3 4 9" xfId="22142" xr:uid="{313C1D5F-FA50-4C71-AAA5-AA8F87F0A5FB}"/>
    <cellStyle name="Millares 657 3 5" xfId="904" xr:uid="{0E44803F-E0A9-4456-BB9E-E196BC1A17BF}"/>
    <cellStyle name="Millares 657 3 5 2" xfId="3733" xr:uid="{54265567-8BB5-4763-95C9-8DA7CB932300}"/>
    <cellStyle name="Millares 657 3 5 2 2" xfId="11999" xr:uid="{80ED2032-83B1-4865-B2F5-EDD5374562E1}"/>
    <cellStyle name="Millares 657 3 5 2 2 2" xfId="33502" xr:uid="{E7B6A279-B4B2-498B-8FE7-B3F79848D9D2}"/>
    <cellStyle name="Millares 657 3 5 2 3" xfId="18634" xr:uid="{02BB1DC4-ABCB-4F61-94BB-86490185141D}"/>
    <cellStyle name="Millares 657 3 5 2 3 2" xfId="40137" xr:uid="{E3F24272-F566-459C-B955-5E8173DD3E01}"/>
    <cellStyle name="Millares 657 3 5 2 4" xfId="25239" xr:uid="{42EC8F83-D03E-4324-B2F3-341D89661398}"/>
    <cellStyle name="Millares 657 3 5 2 5" xfId="46742" xr:uid="{2E022BBF-B2B3-460F-9DF4-A9496A49F624}"/>
    <cellStyle name="Millares 657 3 5 2 6" xfId="53346" xr:uid="{4E15E112-0E29-41E2-9647-F80C519D46C9}"/>
    <cellStyle name="Millares 657 3 5 3" xfId="5872" xr:uid="{6EED64AC-6C26-4B9C-8E9A-A793F32015D5}"/>
    <cellStyle name="Millares 657 3 5 3 2" xfId="14138" xr:uid="{F5EF266E-4B48-4AE9-8CB1-F239C37144CC}"/>
    <cellStyle name="Millares 657 3 5 3 2 2" xfId="35641" xr:uid="{7101FA64-3784-4DDE-B72C-BECD283E812A}"/>
    <cellStyle name="Millares 657 3 5 3 3" xfId="20773" xr:uid="{17CD754D-FEB6-4B69-B1A6-550CA56AA821}"/>
    <cellStyle name="Millares 657 3 5 3 3 2" xfId="42276" xr:uid="{19FC9A25-B0FE-4F0F-B470-FF6829A9AE93}"/>
    <cellStyle name="Millares 657 3 5 3 4" xfId="27378" xr:uid="{BBBD0477-CA46-4045-8014-A27654B6F6BF}"/>
    <cellStyle name="Millares 657 3 5 3 5" xfId="48881" xr:uid="{66635392-23BA-4D65-8709-A78E48DCD39B}"/>
    <cellStyle name="Millares 657 3 5 3 6" xfId="55485" xr:uid="{8650B593-B72E-4DE6-8A70-0C546BAA074B}"/>
    <cellStyle name="Millares 657 3 5 4" xfId="7513" xr:uid="{D5C187A4-89CF-4625-9FD2-FE1852FA8604}"/>
    <cellStyle name="Millares 657 3 5 4 2" xfId="29016" xr:uid="{A45772C2-1888-44C8-9AF4-D2C6A36E96D1}"/>
    <cellStyle name="Millares 657 3 5 5" xfId="9170" xr:uid="{802F4C99-C34A-4B01-9B33-F9324ABA3689}"/>
    <cellStyle name="Millares 657 3 5 5 2" xfId="30673" xr:uid="{51B95958-454E-47A2-897F-22B1C90C6D4C}"/>
    <cellStyle name="Millares 657 3 5 6" xfId="15805" xr:uid="{616D9167-8B6C-49A1-86C6-3E5E3A90F06B}"/>
    <cellStyle name="Millares 657 3 5 6 2" xfId="37308" xr:uid="{03C7D94F-A7AE-4478-B776-F35C5431B58B}"/>
    <cellStyle name="Millares 657 3 5 7" xfId="22410" xr:uid="{6F23CB6F-CEF5-43E8-BA82-B36ED110DAF0}"/>
    <cellStyle name="Millares 657 3 5 8" xfId="43913" xr:uid="{6BF2A274-A33E-463E-A967-DCF4ABCFBC68}"/>
    <cellStyle name="Millares 657 3 5 9" xfId="50517" xr:uid="{540C7138-3A65-495A-883C-9AEFD0D9DE0D}"/>
    <cellStyle name="Millares 657 3 6" xfId="1165" xr:uid="{D163E97F-0360-432B-A7A0-0C745A4DA6A3}"/>
    <cellStyle name="Millares 657 3 6 2" xfId="3994" xr:uid="{8C61964D-58CE-452C-9B50-B472827B0BCF}"/>
    <cellStyle name="Millares 657 3 6 2 2" xfId="12260" xr:uid="{DC4D2282-73AF-4BF0-9B1F-E53784319A9C}"/>
    <cellStyle name="Millares 657 3 6 2 2 2" xfId="33763" xr:uid="{F3FB09F6-E041-44ED-9718-947B9D301A0F}"/>
    <cellStyle name="Millares 657 3 6 2 3" xfId="18895" xr:uid="{69AE70B1-C7EC-4E5A-8C15-FAA060D989CF}"/>
    <cellStyle name="Millares 657 3 6 2 3 2" xfId="40398" xr:uid="{39E9F47E-454E-44CF-9C95-E0F03B50FF51}"/>
    <cellStyle name="Millares 657 3 6 2 4" xfId="25500" xr:uid="{A210E992-A6BC-4A47-BCBF-D20786447E87}"/>
    <cellStyle name="Millares 657 3 6 2 5" xfId="47003" xr:uid="{7FF53DEC-7C8A-4550-8524-452034302FF6}"/>
    <cellStyle name="Millares 657 3 6 2 6" xfId="53607" xr:uid="{E007DCCA-45E6-4598-8327-0D21A5468898}"/>
    <cellStyle name="Millares 657 3 6 3" xfId="6133" xr:uid="{790631FA-9EFD-4FDD-BD34-DA74ECF6E68C}"/>
    <cellStyle name="Millares 657 3 6 3 2" xfId="14399" xr:uid="{59EB1C7E-4FF4-43D7-894C-D3B0DD6F7BC3}"/>
    <cellStyle name="Millares 657 3 6 3 2 2" xfId="35902" xr:uid="{7058F0CE-51A6-4CBF-BFE4-0A56ABDB12C6}"/>
    <cellStyle name="Millares 657 3 6 3 3" xfId="21034" xr:uid="{D8D97FD3-18E5-4729-994D-96ABB6187475}"/>
    <cellStyle name="Millares 657 3 6 3 3 2" xfId="42537" xr:uid="{6685755E-A335-4941-8CDA-F4B3B6E36184}"/>
    <cellStyle name="Millares 657 3 6 3 4" xfId="27639" xr:uid="{F4C50AD2-23F2-414A-9BC5-0B30C04C5D02}"/>
    <cellStyle name="Millares 657 3 6 3 5" xfId="49142" xr:uid="{D2DEB731-FC9E-44C2-901E-41ADF5C02BC9}"/>
    <cellStyle name="Millares 657 3 6 3 6" xfId="55746" xr:uid="{49EA79A6-4ED6-4B6B-9457-80CFC01365B6}"/>
    <cellStyle name="Millares 657 3 6 4" xfId="7774" xr:uid="{3001F369-6D27-4911-B9DA-05997021F5C8}"/>
    <cellStyle name="Millares 657 3 6 4 2" xfId="29277" xr:uid="{6B9762C7-68D9-471E-9344-433EC3FAE9DA}"/>
    <cellStyle name="Millares 657 3 6 5" xfId="9431" xr:uid="{D1F97086-05E4-44DD-8CEE-84F124E5129D}"/>
    <cellStyle name="Millares 657 3 6 5 2" xfId="30934" xr:uid="{DC72184C-4630-4258-B2D5-5AF78ED0D1E4}"/>
    <cellStyle name="Millares 657 3 6 6" xfId="16066" xr:uid="{5EB182D9-A07B-4FF8-9316-A40F0821629C}"/>
    <cellStyle name="Millares 657 3 6 6 2" xfId="37569" xr:uid="{27C2075A-CC55-4E1C-9C83-F3DC3055C7D2}"/>
    <cellStyle name="Millares 657 3 6 7" xfId="22671" xr:uid="{89C3A7CA-E18D-49C5-B6CA-4802F91EB4B1}"/>
    <cellStyle name="Millares 657 3 6 8" xfId="44174" xr:uid="{1FF99D5B-38FF-4AAE-A1E0-EA5CA1DA63C0}"/>
    <cellStyle name="Millares 657 3 6 9" xfId="50778" xr:uid="{2250ABAA-0B8D-4485-8B4C-2C6671438B60}"/>
    <cellStyle name="Millares 657 3 7" xfId="1853" xr:uid="{CC8667A5-C36E-4186-8A55-347657DC4C60}"/>
    <cellStyle name="Millares 657 3 7 2" xfId="10119" xr:uid="{4D823B51-79B8-4810-86A0-B389A8016C89}"/>
    <cellStyle name="Millares 657 3 7 2 2" xfId="31622" xr:uid="{47BE586C-8AC7-43B4-8067-6FB4E3036154}"/>
    <cellStyle name="Millares 657 3 7 3" xfId="16754" xr:uid="{542B795A-5E40-463D-801A-9D5A379C5935}"/>
    <cellStyle name="Millares 657 3 7 3 2" xfId="38257" xr:uid="{384DE463-56BB-47FB-B1B6-91EC4872DC72}"/>
    <cellStyle name="Millares 657 3 7 4" xfId="23359" xr:uid="{6C01DE8E-10ED-4626-B011-E03118B161AC}"/>
    <cellStyle name="Millares 657 3 7 5" xfId="44862" xr:uid="{207BF5B7-981C-4A9E-9634-81424A3DA056}"/>
    <cellStyle name="Millares 657 3 7 6" xfId="51466" xr:uid="{108FC659-C4C8-41DA-B119-61A04EDC1137}"/>
    <cellStyle name="Millares 657 3 8" xfId="2538" xr:uid="{30A8EA3E-BE7C-4B5E-BBFC-A86B690019E8}"/>
    <cellStyle name="Millares 657 3 8 2" xfId="10804" xr:uid="{274D54C3-D211-44F6-9F95-B01847CE2C38}"/>
    <cellStyle name="Millares 657 3 8 2 2" xfId="32307" xr:uid="{F3785A51-FC75-4D5E-8075-2384B8352B35}"/>
    <cellStyle name="Millares 657 3 8 3" xfId="17439" xr:uid="{D852D480-3549-4DED-BE0F-31327B7C7D84}"/>
    <cellStyle name="Millares 657 3 8 3 2" xfId="38942" xr:uid="{243E10F3-F4C3-4770-96AE-3D84ACF02C17}"/>
    <cellStyle name="Millares 657 3 8 4" xfId="24044" xr:uid="{F6106A7F-256D-4A69-A3F8-7FBAF118B54E}"/>
    <cellStyle name="Millares 657 3 8 5" xfId="45547" xr:uid="{3B1855B0-B76E-4309-906A-094557C81433}"/>
    <cellStyle name="Millares 657 3 8 6" xfId="52151" xr:uid="{749B850C-A979-4664-AE36-D5FDAD4872B8}"/>
    <cellStyle name="Millares 657 3 9" xfId="3049" xr:uid="{256AC142-D02E-4CAC-A34D-0CAE300CEFB5}"/>
    <cellStyle name="Millares 657 3 9 2" xfId="11315" xr:uid="{222EBD1B-8BB2-4EB7-9D73-D8DE1541B6B5}"/>
    <cellStyle name="Millares 657 3 9 2 2" xfId="32818" xr:uid="{BEC2E913-013B-46E4-A236-87185F37DAF7}"/>
    <cellStyle name="Millares 657 3 9 3" xfId="17950" xr:uid="{2DAD77E8-4084-4131-94E8-05796DE0F047}"/>
    <cellStyle name="Millares 657 3 9 3 2" xfId="39453" xr:uid="{93A825B9-BB0A-4816-B73E-56479C064ED6}"/>
    <cellStyle name="Millares 657 3 9 4" xfId="24555" xr:uid="{5B5C1E3B-D515-4C49-B5E1-0CC182735911}"/>
    <cellStyle name="Millares 657 3 9 5" xfId="46058" xr:uid="{A7ACCA68-1EC2-48D3-8795-5A83411DB029}"/>
    <cellStyle name="Millares 657 3 9 6" xfId="52662" xr:uid="{B1E4E96F-E3CF-428D-B1A4-74B4A9F7C47B}"/>
    <cellStyle name="Millares 657 4" xfId="206" xr:uid="{22E57567-0877-4CD0-A40C-73352102CA32}"/>
    <cellStyle name="Millares 657 4 10" xfId="4725" xr:uid="{9F7554AA-EC21-4704-AF68-9024E40F493F}"/>
    <cellStyle name="Millares 657 4 10 2" xfId="12991" xr:uid="{58ADF94C-140A-4454-85D8-3E54EC24AFEC}"/>
    <cellStyle name="Millares 657 4 10 2 2" xfId="34494" xr:uid="{7ACA05B9-8B37-412C-B103-6ADCA89FF27B}"/>
    <cellStyle name="Millares 657 4 10 3" xfId="19626" xr:uid="{A6666530-5932-43BD-83FC-F214684276ED}"/>
    <cellStyle name="Millares 657 4 10 3 2" xfId="41129" xr:uid="{AAE7D72B-AAF6-4A0F-867A-B5034001E3DC}"/>
    <cellStyle name="Millares 657 4 10 4" xfId="26231" xr:uid="{5509D22E-89CA-4A89-AD19-C8A1103B541E}"/>
    <cellStyle name="Millares 657 4 10 5" xfId="47734" xr:uid="{24F1E33F-EBA4-4272-A32F-79BB0CA3928C}"/>
    <cellStyle name="Millares 657 4 10 6" xfId="54338" xr:uid="{C21761E1-C534-42F8-9841-6E08E5E058A8}"/>
    <cellStyle name="Millares 657 4 11" xfId="5228" xr:uid="{81A1BDFC-26A7-4575-8229-B442EAF3B7AF}"/>
    <cellStyle name="Millares 657 4 11 2" xfId="13494" xr:uid="{B8CC8034-8086-4B56-910A-A2257B9ADF76}"/>
    <cellStyle name="Millares 657 4 11 2 2" xfId="34997" xr:uid="{417BB619-BED4-4564-B00E-0BAE78381B06}"/>
    <cellStyle name="Millares 657 4 11 3" xfId="20129" xr:uid="{812B292E-DE22-4A6B-A227-1B8464801122}"/>
    <cellStyle name="Millares 657 4 11 3 2" xfId="41632" xr:uid="{3F3A4481-CEED-4B9C-974D-0AB6D458F78C}"/>
    <cellStyle name="Millares 657 4 11 4" xfId="26734" xr:uid="{54853A78-7B2E-4BA2-B65A-4AECA0479A86}"/>
    <cellStyle name="Millares 657 4 11 5" xfId="48237" xr:uid="{C449F2F7-FA04-4388-9556-1A51B897AE6B}"/>
    <cellStyle name="Millares 657 4 11 6" xfId="54841" xr:uid="{A3B6B13F-66CE-46C3-B8FA-C81D9463642D}"/>
    <cellStyle name="Millares 657 4 12" xfId="6869" xr:uid="{3475F320-66C7-4350-B9D4-4ACFBA5B0757}"/>
    <cellStyle name="Millares 657 4 12 2" xfId="28372" xr:uid="{128ED2CE-8236-4D60-B9AF-2F60891A0241}"/>
    <cellStyle name="Millares 657 4 13" xfId="8523" xr:uid="{F818031C-81A6-4C00-B677-FECA88E36D2F}"/>
    <cellStyle name="Millares 657 4 13 2" xfId="30026" xr:uid="{B2808E7D-2EE4-4396-833C-BFCDEF321CD1}"/>
    <cellStyle name="Millares 657 4 14" xfId="15162" xr:uid="{93981AFB-1370-4874-B28D-B7520F576DCD}"/>
    <cellStyle name="Millares 657 4 14 2" xfId="36665" xr:uid="{9DFC7098-B32D-4DB8-90C4-A0759DD4ECA2}"/>
    <cellStyle name="Millares 657 4 15" xfId="21767" xr:uid="{AF3AADA1-D1E5-4183-A864-7CE660378295}"/>
    <cellStyle name="Millares 657 4 16" xfId="43270" xr:uid="{5486A395-929C-4E64-99D6-4FDD2D128ECF}"/>
    <cellStyle name="Millares 657 4 17" xfId="49874" xr:uid="{37DE02B1-AAEB-4A9D-8129-C7CEE80AD932}"/>
    <cellStyle name="Millares 657 4 2" xfId="521" xr:uid="{629FB66F-249F-42D9-8F1D-CEA8EACA5CB3}"/>
    <cellStyle name="Millares 657 4 2 10" xfId="7132" xr:uid="{C90AAEA0-6BE7-4037-A356-D93EF9D3B103}"/>
    <cellStyle name="Millares 657 4 2 10 2" xfId="28635" xr:uid="{90E6E3FC-61ED-497B-AA1D-C446C968F350}"/>
    <cellStyle name="Millares 657 4 2 11" xfId="8788" xr:uid="{950DABA3-C860-49E5-8D48-511FDD1F3B69}"/>
    <cellStyle name="Millares 657 4 2 11 2" xfId="30291" xr:uid="{F2ACDD19-5D58-48DA-9878-715FBD8FC367}"/>
    <cellStyle name="Millares 657 4 2 12" xfId="15424" xr:uid="{387A86DE-21B2-4BCC-962D-6AD9EC590B4E}"/>
    <cellStyle name="Millares 657 4 2 12 2" xfId="36927" xr:uid="{F301F97F-25B9-4FAA-9D6E-616EA18EDE2B}"/>
    <cellStyle name="Millares 657 4 2 13" xfId="22029" xr:uid="{2A68466A-5C46-4194-9156-79A763EAC6BE}"/>
    <cellStyle name="Millares 657 4 2 14" xfId="43532" xr:uid="{5C28EBFB-2809-468C-B2E7-94DB62E97C24}"/>
    <cellStyle name="Millares 657 4 2 15" xfId="50136" xr:uid="{D8D9DEA0-BBD4-48CB-8BDA-E0A7150DB35B}"/>
    <cellStyle name="Millares 657 4 2 2" xfId="803" xr:uid="{3AA171F3-1B69-4E87-806A-4DBD344910A5}"/>
    <cellStyle name="Millares 657 4 2 2 10" xfId="15704" xr:uid="{288AC6D1-52CD-4F95-A1A1-E6B3CC79090E}"/>
    <cellStyle name="Millares 657 4 2 2 10 2" xfId="37207" xr:uid="{EE564066-6321-4A99-A810-5A94114863DE}"/>
    <cellStyle name="Millares 657 4 2 2 11" xfId="22309" xr:uid="{FA3A6E2B-9C60-462F-A6D1-A2763CA5F190}"/>
    <cellStyle name="Millares 657 4 2 2 12" xfId="43812" xr:uid="{8B2BD383-84EE-4362-BEC6-5D9A9BD192D6}"/>
    <cellStyle name="Millares 657 4 2 2 13" xfId="50416" xr:uid="{A0A97962-048C-4758-9757-34B4324091A4}"/>
    <cellStyle name="Millares 657 4 2 2 2" xfId="1749" xr:uid="{83A142F3-3C95-4EB2-9637-9CA5C64487FD}"/>
    <cellStyle name="Millares 657 4 2 2 2 2" xfId="4578" xr:uid="{9BB0834D-DD26-40F6-9542-EC4FE7D14560}"/>
    <cellStyle name="Millares 657 4 2 2 2 2 2" xfId="12844" xr:uid="{5024E2AF-39CE-40AA-BEB1-AA611C1DAC5A}"/>
    <cellStyle name="Millares 657 4 2 2 2 2 2 2" xfId="34347" xr:uid="{B96A5018-5A52-40E3-8AB8-B72710EA511F}"/>
    <cellStyle name="Millares 657 4 2 2 2 2 3" xfId="19479" xr:uid="{9C63BABE-3E47-4298-8C39-0FFC33730846}"/>
    <cellStyle name="Millares 657 4 2 2 2 2 3 2" xfId="40982" xr:uid="{C0F79DA5-3880-4002-A102-1BBF3F00652A}"/>
    <cellStyle name="Millares 657 4 2 2 2 2 4" xfId="26084" xr:uid="{EDF5C569-B07C-4EC7-9BD8-C68D018A494E}"/>
    <cellStyle name="Millares 657 4 2 2 2 2 5" xfId="47587" xr:uid="{F12DE0B9-04D7-43ED-9EB0-349967D6C3F8}"/>
    <cellStyle name="Millares 657 4 2 2 2 2 6" xfId="54191" xr:uid="{4256DD2A-E274-409A-8243-8BE362BD885E}"/>
    <cellStyle name="Millares 657 4 2 2 2 3" xfId="6717" xr:uid="{953F87D1-23EF-491D-A229-2D653E82255D}"/>
    <cellStyle name="Millares 657 4 2 2 2 3 2" xfId="14983" xr:uid="{2DFBED71-1776-409D-A02C-2745F6F6210E}"/>
    <cellStyle name="Millares 657 4 2 2 2 3 2 2" xfId="36486" xr:uid="{EAC8EE86-6C31-41F5-A542-E535DFFB3162}"/>
    <cellStyle name="Millares 657 4 2 2 2 3 3" xfId="21618" xr:uid="{EF013C76-8D24-46C6-A0FB-F21FD8F772B6}"/>
    <cellStyle name="Millares 657 4 2 2 2 3 3 2" xfId="43121" xr:uid="{EAA53FC2-0F2B-45C1-90B0-8B3D15F528F9}"/>
    <cellStyle name="Millares 657 4 2 2 2 3 4" xfId="28223" xr:uid="{C4CD6DAC-353B-4A61-BDC8-311CAE9B5C7A}"/>
    <cellStyle name="Millares 657 4 2 2 2 3 5" xfId="49726" xr:uid="{B45BE946-6C46-4B15-86F8-73B1D0BA4354}"/>
    <cellStyle name="Millares 657 4 2 2 2 3 6" xfId="56330" xr:uid="{8B32FA08-606B-4B50-AEDA-CB02E7D4495A}"/>
    <cellStyle name="Millares 657 4 2 2 2 4" xfId="8358" xr:uid="{178222D4-3206-4EE6-AF6C-8DD1DC34C189}"/>
    <cellStyle name="Millares 657 4 2 2 2 4 2" xfId="29861" xr:uid="{EDDACC84-913B-45FD-85C5-720B5924099A}"/>
    <cellStyle name="Millares 657 4 2 2 2 5" xfId="10015" xr:uid="{21734DD6-F998-4E39-B7EC-459BB7E8C517}"/>
    <cellStyle name="Millares 657 4 2 2 2 5 2" xfId="31518" xr:uid="{5379CC83-9153-409F-B66F-B6214C2286E3}"/>
    <cellStyle name="Millares 657 4 2 2 2 6" xfId="16650" xr:uid="{EBAD7E1E-BE6B-4D7B-A473-8F89FC1A770F}"/>
    <cellStyle name="Millares 657 4 2 2 2 6 2" xfId="38153" xr:uid="{B52180D3-A5A6-4DE3-8502-4DD9EB655292}"/>
    <cellStyle name="Millares 657 4 2 2 2 7" xfId="23255" xr:uid="{309539EA-247C-4B15-AFFE-F8554EA4B9B1}"/>
    <cellStyle name="Millares 657 4 2 2 2 8" xfId="44758" xr:uid="{2DB7A414-3FC1-4A9D-8297-D99E59A9F0F0}"/>
    <cellStyle name="Millares 657 4 2 2 2 9" xfId="51362" xr:uid="{17480177-59B0-4857-BDDD-DE03D0CF4148}"/>
    <cellStyle name="Millares 657 4 2 2 3" xfId="2436" xr:uid="{0D357CCE-A93A-4914-969A-6D36A8E5B021}"/>
    <cellStyle name="Millares 657 4 2 2 3 2" xfId="10702" xr:uid="{62FFD8B2-9A1D-4A6B-B5F9-4735EF1D32DD}"/>
    <cellStyle name="Millares 657 4 2 2 3 2 2" xfId="32205" xr:uid="{E487054D-6E66-4260-9570-ED76B8E2B470}"/>
    <cellStyle name="Millares 657 4 2 2 3 3" xfId="17337" xr:uid="{1AB07431-F78A-4475-AA4B-632FEDBF5428}"/>
    <cellStyle name="Millares 657 4 2 2 3 3 2" xfId="38840" xr:uid="{F9C0D3CF-B208-4A11-84D7-0BE51179B44C}"/>
    <cellStyle name="Millares 657 4 2 2 3 4" xfId="23942" xr:uid="{4052D467-59B9-4863-8A54-DE996200A712}"/>
    <cellStyle name="Millares 657 4 2 2 3 5" xfId="45445" xr:uid="{8DA0986F-423C-4198-9C24-791E2345C175}"/>
    <cellStyle name="Millares 657 4 2 2 3 6" xfId="52049" xr:uid="{92813B16-61FD-492E-9D66-FB4BAE79E049}"/>
    <cellStyle name="Millares 657 4 2 2 4" xfId="2953" xr:uid="{6687E231-484B-4DC4-A391-F725A4F94334}"/>
    <cellStyle name="Millares 657 4 2 2 4 2" xfId="11219" xr:uid="{A4EB4E48-803D-4A8C-8A5B-26911766BF59}"/>
    <cellStyle name="Millares 657 4 2 2 4 2 2" xfId="32722" xr:uid="{9C229657-7D63-45BF-A66A-DA68F89C3FAA}"/>
    <cellStyle name="Millares 657 4 2 2 4 3" xfId="17854" xr:uid="{14E7854F-FDBA-4DE5-8288-61C1534350AF}"/>
    <cellStyle name="Millares 657 4 2 2 4 3 2" xfId="39357" xr:uid="{D8DA0E70-C6AB-49A4-B8D3-F99FD601CFC2}"/>
    <cellStyle name="Millares 657 4 2 2 4 4" xfId="24459" xr:uid="{1EE4FDE7-3286-453C-B34C-80014596B8B1}"/>
    <cellStyle name="Millares 657 4 2 2 4 5" xfId="45962" xr:uid="{F25D65CC-819A-459E-8443-CE94336D3DA8}"/>
    <cellStyle name="Millares 657 4 2 2 4 6" xfId="52566" xr:uid="{9B65D4DF-36E8-4C9F-8B60-BCA2E972EA2C}"/>
    <cellStyle name="Millares 657 4 2 2 5" xfId="3632" xr:uid="{CFA4B755-26A7-428B-9B41-26D669164B5B}"/>
    <cellStyle name="Millares 657 4 2 2 5 2" xfId="11898" xr:uid="{2406151A-18E7-40F4-A509-9D497992D7E6}"/>
    <cellStyle name="Millares 657 4 2 2 5 2 2" xfId="33401" xr:uid="{9AF99080-D91D-4E30-9864-A8F0630E91A6}"/>
    <cellStyle name="Millares 657 4 2 2 5 3" xfId="18533" xr:uid="{DBD8996F-AC3D-40D7-A9FF-D2EA92C3ACDC}"/>
    <cellStyle name="Millares 657 4 2 2 5 3 2" xfId="40036" xr:uid="{312D14D1-A139-4824-8887-4A4022076BC1}"/>
    <cellStyle name="Millares 657 4 2 2 5 4" xfId="25138" xr:uid="{DE569675-A6A2-4249-BCE1-5D5B747F9A33}"/>
    <cellStyle name="Millares 657 4 2 2 5 5" xfId="46641" xr:uid="{C183A3BB-2839-48B3-A55C-5A043A4C35C0}"/>
    <cellStyle name="Millares 657 4 2 2 5 6" xfId="53245" xr:uid="{50BED7AC-D0D2-4CB9-99F0-6543AC36E2EB}"/>
    <cellStyle name="Millares 657 4 2 2 6" xfId="5097" xr:uid="{3C5CCF44-3B5C-42DE-82FC-23CE94E80AF0}"/>
    <cellStyle name="Millares 657 4 2 2 6 2" xfId="13363" xr:uid="{71FDD9DA-E511-41EE-8B4F-A8840DEFBE5A}"/>
    <cellStyle name="Millares 657 4 2 2 6 2 2" xfId="34866" xr:uid="{DC2C8872-488B-4CDC-9266-8408204E2DCF}"/>
    <cellStyle name="Millares 657 4 2 2 6 3" xfId="19998" xr:uid="{81C2F30E-2D4B-425D-ABEE-C0E3EC9BA818}"/>
    <cellStyle name="Millares 657 4 2 2 6 3 2" xfId="41501" xr:uid="{1C19AE92-8E38-439D-94D9-8F9D8CA14A29}"/>
    <cellStyle name="Millares 657 4 2 2 6 4" xfId="26603" xr:uid="{0C3DC1B4-ABF3-4E9F-85D5-5D204F6B6800}"/>
    <cellStyle name="Millares 657 4 2 2 6 5" xfId="48106" xr:uid="{C01E0841-E389-4E15-9EFB-D3C735B07EF9}"/>
    <cellStyle name="Millares 657 4 2 2 6 6" xfId="54710" xr:uid="{19AEC245-A3CD-4CFB-97CE-1132E5225180}"/>
    <cellStyle name="Millares 657 4 2 2 7" xfId="5771" xr:uid="{F22C2294-F504-45A0-8E71-ED8FC94D4A9A}"/>
    <cellStyle name="Millares 657 4 2 2 7 2" xfId="14037" xr:uid="{ADB919ED-6CFB-4422-8A8B-0AFBA23199D4}"/>
    <cellStyle name="Millares 657 4 2 2 7 2 2" xfId="35540" xr:uid="{AD5D6E41-966B-4609-9F4F-1BE6166BDDA2}"/>
    <cellStyle name="Millares 657 4 2 2 7 3" xfId="20672" xr:uid="{905E454B-55C4-4DBF-A6F7-D3381D2DDE41}"/>
    <cellStyle name="Millares 657 4 2 2 7 3 2" xfId="42175" xr:uid="{9D4C1AB5-6BEE-4FAD-95A3-5EA413F820C5}"/>
    <cellStyle name="Millares 657 4 2 2 7 4" xfId="27277" xr:uid="{EF719933-6D96-45BB-BE44-311AAB2D0FDA}"/>
    <cellStyle name="Millares 657 4 2 2 7 5" xfId="48780" xr:uid="{1F164F87-4ED7-4A52-9C4C-1872B3E3563D}"/>
    <cellStyle name="Millares 657 4 2 2 7 6" xfId="55384" xr:uid="{8BBE2A43-2DD8-4108-BDB9-33E6CD01642E}"/>
    <cellStyle name="Millares 657 4 2 2 8" xfId="7412" xr:uid="{DDDA946C-9E3A-49FE-A203-30222E913DBF}"/>
    <cellStyle name="Millares 657 4 2 2 8 2" xfId="28915" xr:uid="{8EFC90AC-9384-4346-A4B4-B8D2CEC3CA1F}"/>
    <cellStyle name="Millares 657 4 2 2 9" xfId="9069" xr:uid="{AF68839E-8417-4449-BD0B-C6D5E320239A}"/>
    <cellStyle name="Millares 657 4 2 2 9 2" xfId="30572" xr:uid="{7F670CAC-07DA-4794-9E8C-153D3BFE20CF}"/>
    <cellStyle name="Millares 657 4 2 3" xfId="1073" xr:uid="{09AC6985-CCEA-424C-A547-BD0A5AE31732}"/>
    <cellStyle name="Millares 657 4 2 3 2" xfId="3902" xr:uid="{F79E4F96-6223-4448-9A8F-5B8551F5BDE3}"/>
    <cellStyle name="Millares 657 4 2 3 2 2" xfId="12168" xr:uid="{F9D109D6-1613-4B78-9FAB-35C3A445EDEA}"/>
    <cellStyle name="Millares 657 4 2 3 2 2 2" xfId="33671" xr:uid="{F4886016-9F37-4E9E-BAB3-8257D1E16D87}"/>
    <cellStyle name="Millares 657 4 2 3 2 3" xfId="18803" xr:uid="{A3C06AAB-EDB8-4FA9-8EF2-94E61E99786B}"/>
    <cellStyle name="Millares 657 4 2 3 2 3 2" xfId="40306" xr:uid="{87CCD400-9D38-471B-A4E9-7AD71932BCDF}"/>
    <cellStyle name="Millares 657 4 2 3 2 4" xfId="25408" xr:uid="{2C206D3C-739F-44F3-9F2E-79CC58F756CC}"/>
    <cellStyle name="Millares 657 4 2 3 2 5" xfId="46911" xr:uid="{826CE5FF-B25A-438E-A47A-ABB78A6AA02C}"/>
    <cellStyle name="Millares 657 4 2 3 2 6" xfId="53515" xr:uid="{1BA3AA4B-3490-4320-898C-80D2460B4D84}"/>
    <cellStyle name="Millares 657 4 2 3 3" xfId="6041" xr:uid="{327D6927-8B82-4D45-99E4-6DFC7B14BBF8}"/>
    <cellStyle name="Millares 657 4 2 3 3 2" xfId="14307" xr:uid="{90D5B466-09F5-4BDF-A6DF-AC3C82A106DF}"/>
    <cellStyle name="Millares 657 4 2 3 3 2 2" xfId="35810" xr:uid="{3FD876D4-16B9-4FED-8458-B65147152424}"/>
    <cellStyle name="Millares 657 4 2 3 3 3" xfId="20942" xr:uid="{9DC0946F-B65A-4729-AF1D-BD5901859B54}"/>
    <cellStyle name="Millares 657 4 2 3 3 3 2" xfId="42445" xr:uid="{E9CA81A3-A84B-4869-9698-D5D459C09D8E}"/>
    <cellStyle name="Millares 657 4 2 3 3 4" xfId="27547" xr:uid="{87D90E50-EFA1-4533-9783-D87D15E1B7E4}"/>
    <cellStyle name="Millares 657 4 2 3 3 5" xfId="49050" xr:uid="{475143A5-DCF8-4E6B-BBDA-7823546733E6}"/>
    <cellStyle name="Millares 657 4 2 3 3 6" xfId="55654" xr:uid="{64AC7D47-B308-4165-BA12-7668BE499F68}"/>
    <cellStyle name="Millares 657 4 2 3 4" xfId="7682" xr:uid="{9B9321C6-3CEF-4D1D-AB74-2FE393B7DB7C}"/>
    <cellStyle name="Millares 657 4 2 3 4 2" xfId="29185" xr:uid="{F90D3474-79D7-478D-A3B4-D100F2A174D5}"/>
    <cellStyle name="Millares 657 4 2 3 5" xfId="9339" xr:uid="{60E78A52-4EF0-4573-96EB-B34922A03588}"/>
    <cellStyle name="Millares 657 4 2 3 5 2" xfId="30842" xr:uid="{DC5927D6-56BD-4B9F-8368-1937A9DEED8F}"/>
    <cellStyle name="Millares 657 4 2 3 6" xfId="15974" xr:uid="{C8FFFA23-89A2-45B2-90DE-6313FFAB4AB9}"/>
    <cellStyle name="Millares 657 4 2 3 6 2" xfId="37477" xr:uid="{366B7743-5B65-4CFF-A9F0-D48A339D3B99}"/>
    <cellStyle name="Millares 657 4 2 3 7" xfId="22579" xr:uid="{3324E11F-F708-48C8-B3AE-E4E5F1AA88B6}"/>
    <cellStyle name="Millares 657 4 2 3 8" xfId="44082" xr:uid="{C1503268-17CC-4D17-89E6-C0475AD95ADB}"/>
    <cellStyle name="Millares 657 4 2 3 9" xfId="50686" xr:uid="{421444F1-6DB8-454D-899C-4008DB2A2A3C}"/>
    <cellStyle name="Millares 657 4 2 4" xfId="1469" xr:uid="{E90E9299-52E0-468C-9443-848F2EA60FCC}"/>
    <cellStyle name="Millares 657 4 2 4 2" xfId="4298" xr:uid="{D153EFE2-4B69-4F63-A59E-DB4FA1228624}"/>
    <cellStyle name="Millares 657 4 2 4 2 2" xfId="12564" xr:uid="{959EE666-227B-4998-B150-20776B5FBB35}"/>
    <cellStyle name="Millares 657 4 2 4 2 2 2" xfId="34067" xr:uid="{1F5B76A8-4F74-46BF-BFDE-28E0C0210F17}"/>
    <cellStyle name="Millares 657 4 2 4 2 3" xfId="19199" xr:uid="{335DCB07-6D80-4B21-82C0-9DFD8D84916A}"/>
    <cellStyle name="Millares 657 4 2 4 2 3 2" xfId="40702" xr:uid="{EF60F41D-7F78-44E7-AD62-58ECC46765C9}"/>
    <cellStyle name="Millares 657 4 2 4 2 4" xfId="25804" xr:uid="{F76A65B0-D40F-4DEE-90F3-BAC656218FB6}"/>
    <cellStyle name="Millares 657 4 2 4 2 5" xfId="47307" xr:uid="{67B88269-1706-4AC4-B8AB-D3D6FE16AD1E}"/>
    <cellStyle name="Millares 657 4 2 4 2 6" xfId="53911" xr:uid="{74239CF6-50E0-45C9-B5A8-8F3C9AA1B56F}"/>
    <cellStyle name="Millares 657 4 2 4 3" xfId="6437" xr:uid="{5F9C6392-B48F-4092-9809-479C830DDFE4}"/>
    <cellStyle name="Millares 657 4 2 4 3 2" xfId="14703" xr:uid="{470D88C2-262E-4E89-A40C-1CB9D3E37D55}"/>
    <cellStyle name="Millares 657 4 2 4 3 2 2" xfId="36206" xr:uid="{3102C9BC-9748-4E2F-A24B-E54A5CCBA2F9}"/>
    <cellStyle name="Millares 657 4 2 4 3 3" xfId="21338" xr:uid="{CF6521CA-045B-4541-8E49-7A044569D6C2}"/>
    <cellStyle name="Millares 657 4 2 4 3 3 2" xfId="42841" xr:uid="{03A36C27-6C9D-4EE1-80C2-3BCB171EEDC1}"/>
    <cellStyle name="Millares 657 4 2 4 3 4" xfId="27943" xr:uid="{56D1A1AF-9D56-46BF-853E-AE775D568BAF}"/>
    <cellStyle name="Millares 657 4 2 4 3 5" xfId="49446" xr:uid="{1C41F3DE-FAB2-4354-BDF3-CBE61CE34FB8}"/>
    <cellStyle name="Millares 657 4 2 4 3 6" xfId="56050" xr:uid="{DD11BD26-3A72-47E1-8684-B59E3BD3387C}"/>
    <cellStyle name="Millares 657 4 2 4 4" xfId="8078" xr:uid="{6BE28E4E-7DA2-411E-96DB-9F375C5920DF}"/>
    <cellStyle name="Millares 657 4 2 4 4 2" xfId="29581" xr:uid="{9D50678F-902E-488E-A396-BA7A2DDF37D3}"/>
    <cellStyle name="Millares 657 4 2 4 5" xfId="9735" xr:uid="{D36A92B2-B583-4900-9816-0BAB4D1235E4}"/>
    <cellStyle name="Millares 657 4 2 4 5 2" xfId="31238" xr:uid="{FE72016D-5760-461D-85DE-54098B440308}"/>
    <cellStyle name="Millares 657 4 2 4 6" xfId="16370" xr:uid="{6C2F2ADA-4B4F-4929-9F05-FADF2F1318DA}"/>
    <cellStyle name="Millares 657 4 2 4 6 2" xfId="37873" xr:uid="{1D270BCD-2424-4FF0-9A11-048D2CA0139E}"/>
    <cellStyle name="Millares 657 4 2 4 7" xfId="22975" xr:uid="{9DA8239A-EA63-4867-A2BA-CEDF14EBA106}"/>
    <cellStyle name="Millares 657 4 2 4 8" xfId="44478" xr:uid="{E9257836-A453-4395-A986-D40A0D08C525}"/>
    <cellStyle name="Millares 657 4 2 4 9" xfId="51082" xr:uid="{2C5F331E-D15C-43B2-BC90-DFF30E32F0F5}"/>
    <cellStyle name="Millares 657 4 2 5" xfId="2156" xr:uid="{193C0AFB-FCE9-453A-AA35-BE050F46B2AD}"/>
    <cellStyle name="Millares 657 4 2 5 2" xfId="10422" xr:uid="{99C9AAB7-DB64-4F38-B65B-B8E108F22167}"/>
    <cellStyle name="Millares 657 4 2 5 2 2" xfId="31925" xr:uid="{D6DD92E1-FF66-4EEF-95D6-E0EBE5E6DEDC}"/>
    <cellStyle name="Millares 657 4 2 5 3" xfId="17057" xr:uid="{1466BE6F-70C4-4360-A15C-1BF6C1944D40}"/>
    <cellStyle name="Millares 657 4 2 5 3 2" xfId="38560" xr:uid="{589AC41E-F561-4509-9184-EE258640D05D}"/>
    <cellStyle name="Millares 657 4 2 5 4" xfId="23662" xr:uid="{47E0D775-72E1-4A5B-92F4-618A9295B3C0}"/>
    <cellStyle name="Millares 657 4 2 5 5" xfId="45165" xr:uid="{E2267A13-9B62-4882-9310-189C9E48080C}"/>
    <cellStyle name="Millares 657 4 2 5 6" xfId="51769" xr:uid="{4090F236-2B2D-4420-A836-71AF8B5F6A25}"/>
    <cellStyle name="Millares 657 4 2 6" xfId="2703" xr:uid="{53BEBE81-2988-43A1-860C-613257F75BE1}"/>
    <cellStyle name="Millares 657 4 2 6 2" xfId="10969" xr:uid="{4BF0AE41-6F92-4D53-A163-4C31A1867D3F}"/>
    <cellStyle name="Millares 657 4 2 6 2 2" xfId="32472" xr:uid="{DC3FAF92-E65E-403B-B02B-03680698A5BB}"/>
    <cellStyle name="Millares 657 4 2 6 3" xfId="17604" xr:uid="{A104976F-9586-40B7-A1E6-DFDC84A89CA2}"/>
    <cellStyle name="Millares 657 4 2 6 3 2" xfId="39107" xr:uid="{894FB25F-795C-4B9C-96F7-C577B78BEB72}"/>
    <cellStyle name="Millares 657 4 2 6 4" xfId="24209" xr:uid="{F3791B05-1749-4FAE-B183-668F0C27003E}"/>
    <cellStyle name="Millares 657 4 2 6 5" xfId="45712" xr:uid="{70CF2A50-1DC4-4E62-9721-D6C276817498}"/>
    <cellStyle name="Millares 657 4 2 6 6" xfId="52316" xr:uid="{5F7F5814-5B30-4633-861A-04CD87AA358B}"/>
    <cellStyle name="Millares 657 4 2 7" xfId="3352" xr:uid="{2A158DCD-4D53-43F9-A51A-81F825764297}"/>
    <cellStyle name="Millares 657 4 2 7 2" xfId="11618" xr:uid="{08BB790A-EBE6-47E6-9D21-96BE40290A9E}"/>
    <cellStyle name="Millares 657 4 2 7 2 2" xfId="33121" xr:uid="{A3ABF168-82FC-449E-ADE3-2FE2DEF4AA20}"/>
    <cellStyle name="Millares 657 4 2 7 3" xfId="18253" xr:uid="{4991DED1-ECB9-462E-81A1-9FD307B7C12E}"/>
    <cellStyle name="Millares 657 4 2 7 3 2" xfId="39756" xr:uid="{435F7EB4-B77A-46FF-BA88-5CF60422CB89}"/>
    <cellStyle name="Millares 657 4 2 7 4" xfId="24858" xr:uid="{54FB1A6C-7781-45E1-8A31-9AF6A72771D2}"/>
    <cellStyle name="Millares 657 4 2 7 5" xfId="46361" xr:uid="{E626F4C4-1939-413D-B8F6-B3E78FDF5A54}"/>
    <cellStyle name="Millares 657 4 2 7 6" xfId="52965" xr:uid="{164DE73E-EEDD-4D8C-93FF-F3026BD9495F}"/>
    <cellStyle name="Millares 657 4 2 8" xfId="4847" xr:uid="{111EC6CC-D5CF-40F6-9FD3-5EAA0136FE0B}"/>
    <cellStyle name="Millares 657 4 2 8 2" xfId="13113" xr:uid="{58CFC8A2-2EF9-4980-A913-01EB02120557}"/>
    <cellStyle name="Millares 657 4 2 8 2 2" xfId="34616" xr:uid="{13ADC4E5-F048-4836-8CCE-F24CC9EE62F7}"/>
    <cellStyle name="Millares 657 4 2 8 3" xfId="19748" xr:uid="{DF5F0EE6-C4B4-4280-A943-9C37078DC371}"/>
    <cellStyle name="Millares 657 4 2 8 3 2" xfId="41251" xr:uid="{839C19D0-EE47-48C8-B19B-46527BA55AC3}"/>
    <cellStyle name="Millares 657 4 2 8 4" xfId="26353" xr:uid="{5CB0E32C-4DD3-4A04-818B-925878858DBE}"/>
    <cellStyle name="Millares 657 4 2 8 5" xfId="47856" xr:uid="{A8FC5184-8310-44FF-AE82-33FAAFE0CD60}"/>
    <cellStyle name="Millares 657 4 2 8 6" xfId="54460" xr:uid="{7EE67C1D-A238-4552-8087-BEB01F0FBE4B}"/>
    <cellStyle name="Millares 657 4 2 9" xfId="5491" xr:uid="{F5A0B466-7E7A-4DEF-8523-1016A0B742C6}"/>
    <cellStyle name="Millares 657 4 2 9 2" xfId="13757" xr:uid="{F1A2BD75-11C7-47D0-9291-C953EA494856}"/>
    <cellStyle name="Millares 657 4 2 9 2 2" xfId="35260" xr:uid="{A5EEAB41-C7FA-4298-9D90-929DEA16FDB3}"/>
    <cellStyle name="Millares 657 4 2 9 3" xfId="20392" xr:uid="{7A5C381F-3853-4CF9-A71F-AF57FE0D3AEC}"/>
    <cellStyle name="Millares 657 4 2 9 3 2" xfId="41895" xr:uid="{62619945-F20C-4CD9-B30E-58304748A4B7}"/>
    <cellStyle name="Millares 657 4 2 9 4" xfId="26997" xr:uid="{2FD23D22-A109-4853-A381-8F61B3F7C5E6}"/>
    <cellStyle name="Millares 657 4 2 9 5" xfId="48500" xr:uid="{21F0F44F-DC80-4057-9590-BB8B06EB1906}"/>
    <cellStyle name="Millares 657 4 2 9 6" xfId="55104" xr:uid="{0F1B76B1-FC05-426A-9D6E-CFA50EC093AE}"/>
    <cellStyle name="Millares 657 4 3" xfId="393" xr:uid="{8A1F253D-64F1-4BC7-B7A0-D89A99D5D98D}"/>
    <cellStyle name="Millares 657 4 3 10" xfId="15296" xr:uid="{CCBFB71B-6650-477B-B2DD-043B954F3092}"/>
    <cellStyle name="Millares 657 4 3 10 2" xfId="36799" xr:uid="{D9F4902B-5AE2-4B5E-80B0-0C3F6C8C83DD}"/>
    <cellStyle name="Millares 657 4 3 11" xfId="21901" xr:uid="{8CDC3AAC-ED8C-466D-9056-1E19DD5B0971}"/>
    <cellStyle name="Millares 657 4 3 12" xfId="43404" xr:uid="{757370E0-3326-4EB9-9FEC-9337DFA5462B}"/>
    <cellStyle name="Millares 657 4 3 13" xfId="50008" xr:uid="{C3FA9CB0-AC8E-4CFC-A44F-191D2BE9861B}"/>
    <cellStyle name="Millares 657 4 3 2" xfId="1341" xr:uid="{4DE263A4-8283-4E2A-8CEB-636A6784C8CC}"/>
    <cellStyle name="Millares 657 4 3 2 2" xfId="4170" xr:uid="{109997B0-9940-4FBB-B263-27C1CADDA20F}"/>
    <cellStyle name="Millares 657 4 3 2 2 2" xfId="12436" xr:uid="{CA439A04-60E1-4DA4-95F5-4D6DF5BF3B54}"/>
    <cellStyle name="Millares 657 4 3 2 2 2 2" xfId="33939" xr:uid="{04658DE8-C243-463C-AC42-BB6B94CD3ED6}"/>
    <cellStyle name="Millares 657 4 3 2 2 3" xfId="19071" xr:uid="{A646674B-C081-4C2F-A4DF-C41505872884}"/>
    <cellStyle name="Millares 657 4 3 2 2 3 2" xfId="40574" xr:uid="{1BDA45A0-940A-4253-A066-418B812C9DC1}"/>
    <cellStyle name="Millares 657 4 3 2 2 4" xfId="25676" xr:uid="{99F6E6C1-12DC-4204-8265-4AC44D4659CE}"/>
    <cellStyle name="Millares 657 4 3 2 2 5" xfId="47179" xr:uid="{64388124-0239-4397-99AA-A9F41B546F2F}"/>
    <cellStyle name="Millares 657 4 3 2 2 6" xfId="53783" xr:uid="{8DA5C07C-079C-450E-8A22-6448F41F218D}"/>
    <cellStyle name="Millares 657 4 3 2 3" xfId="6309" xr:uid="{9D5DA2A7-79C1-4B56-AB35-65848E03B16F}"/>
    <cellStyle name="Millares 657 4 3 2 3 2" xfId="14575" xr:uid="{40478405-0304-488E-8E78-FAF7B7A967BE}"/>
    <cellStyle name="Millares 657 4 3 2 3 2 2" xfId="36078" xr:uid="{E9FFBE73-40D9-45E3-BD9E-47193A0A2E5C}"/>
    <cellStyle name="Millares 657 4 3 2 3 3" xfId="21210" xr:uid="{38CFB693-D0E6-4396-BAB5-565ECEC35786}"/>
    <cellStyle name="Millares 657 4 3 2 3 3 2" xfId="42713" xr:uid="{9CD96A6F-3B10-453C-8246-B78DBACA2EC2}"/>
    <cellStyle name="Millares 657 4 3 2 3 4" xfId="27815" xr:uid="{89EAB20A-2AD4-4E73-9481-2663B715F269}"/>
    <cellStyle name="Millares 657 4 3 2 3 5" xfId="49318" xr:uid="{88D511F3-6812-4B0E-BFF6-6AF0158387D9}"/>
    <cellStyle name="Millares 657 4 3 2 3 6" xfId="55922" xr:uid="{1C207661-3AAA-4552-9A67-2C571133C0E8}"/>
    <cellStyle name="Millares 657 4 3 2 4" xfId="7950" xr:uid="{9EC05350-FC27-4576-8E6E-B48598343850}"/>
    <cellStyle name="Millares 657 4 3 2 4 2" xfId="29453" xr:uid="{13664BFD-025E-41B2-9249-701F0CD30303}"/>
    <cellStyle name="Millares 657 4 3 2 5" xfId="9607" xr:uid="{33AFEEAE-5A46-451C-9003-80442A9F5765}"/>
    <cellStyle name="Millares 657 4 3 2 5 2" xfId="31110" xr:uid="{779822B5-F677-41A5-83A2-CA4D02FDCBAA}"/>
    <cellStyle name="Millares 657 4 3 2 6" xfId="16242" xr:uid="{48DD9742-0593-4CCF-8FC6-6FEBD9A51CEE}"/>
    <cellStyle name="Millares 657 4 3 2 6 2" xfId="37745" xr:uid="{A1E32A19-956A-401E-9148-12D89BA169C6}"/>
    <cellStyle name="Millares 657 4 3 2 7" xfId="22847" xr:uid="{2C7E05F5-37C5-499B-BB5A-7F0E668364C6}"/>
    <cellStyle name="Millares 657 4 3 2 8" xfId="44350" xr:uid="{B8F12271-E30F-4BBB-88BE-5DAEA395013F}"/>
    <cellStyle name="Millares 657 4 3 2 9" xfId="50954" xr:uid="{E8A123B4-8E40-47BE-B11C-CE3B26780446}"/>
    <cellStyle name="Millares 657 4 3 3" xfId="2028" xr:uid="{86927C5B-EC0A-4792-8E3D-9C141855EE49}"/>
    <cellStyle name="Millares 657 4 3 3 2" xfId="10294" xr:uid="{81AC0F9E-8A49-4405-94E1-99CDBEEB80AB}"/>
    <cellStyle name="Millares 657 4 3 3 2 2" xfId="31797" xr:uid="{F1E21B17-6114-4484-89A4-56D1EE8EB651}"/>
    <cellStyle name="Millares 657 4 3 3 3" xfId="16929" xr:uid="{DE5B7BA8-59CA-4220-8973-2B6EC7BAF33F}"/>
    <cellStyle name="Millares 657 4 3 3 3 2" xfId="38432" xr:uid="{E4838525-126E-4453-A30F-833B97346F35}"/>
    <cellStyle name="Millares 657 4 3 3 4" xfId="23534" xr:uid="{CA9EEABC-6DE2-4E7B-B5B6-56FD36E8284F}"/>
    <cellStyle name="Millares 657 4 3 3 5" xfId="45037" xr:uid="{0DC8F9AB-BEA0-48E8-A4EF-429C80BA70F4}"/>
    <cellStyle name="Millares 657 4 3 3 6" xfId="51641" xr:uid="{681547B5-FC3B-48E1-A8A5-177627D9E500}"/>
    <cellStyle name="Millares 657 4 3 4" xfId="2827" xr:uid="{7746AED3-1C62-4A51-9523-EFEE2B3FAF25}"/>
    <cellStyle name="Millares 657 4 3 4 2" xfId="11093" xr:uid="{5DC411CB-F3AA-4CC9-BF7C-3BD523F6F172}"/>
    <cellStyle name="Millares 657 4 3 4 2 2" xfId="32596" xr:uid="{81B662A5-D2E1-4730-A1B4-CC97AD962140}"/>
    <cellStyle name="Millares 657 4 3 4 3" xfId="17728" xr:uid="{2531D70D-78C2-43A1-B542-E702B2FA457C}"/>
    <cellStyle name="Millares 657 4 3 4 3 2" xfId="39231" xr:uid="{231EEFC7-34B0-4191-A41C-A1EE37CE8437}"/>
    <cellStyle name="Millares 657 4 3 4 4" xfId="24333" xr:uid="{BE67330C-5195-4592-B360-9DF3682E9443}"/>
    <cellStyle name="Millares 657 4 3 4 5" xfId="45836" xr:uid="{BCE86001-362D-460C-9205-4E2BEA3019C2}"/>
    <cellStyle name="Millares 657 4 3 4 6" xfId="52440" xr:uid="{13289C16-325F-44E0-A534-61C81D83F960}"/>
    <cellStyle name="Millares 657 4 3 5" xfId="3224" xr:uid="{6DB1855A-B56A-43C8-9AB1-CBE177C2F78B}"/>
    <cellStyle name="Millares 657 4 3 5 2" xfId="11490" xr:uid="{3E66B60F-43AF-462C-B641-69C58785EC74}"/>
    <cellStyle name="Millares 657 4 3 5 2 2" xfId="32993" xr:uid="{3D48B76F-48EE-44B6-8CE3-AFC57A8E75D6}"/>
    <cellStyle name="Millares 657 4 3 5 3" xfId="18125" xr:uid="{4028CCD4-B618-4624-953E-BB52B59D038B}"/>
    <cellStyle name="Millares 657 4 3 5 3 2" xfId="39628" xr:uid="{AE6CA986-C8C6-45F7-AF5F-FCDEC72EC90C}"/>
    <cellStyle name="Millares 657 4 3 5 4" xfId="24730" xr:uid="{61D3BFAD-18EF-4967-B16B-74E408148EDE}"/>
    <cellStyle name="Millares 657 4 3 5 5" xfId="46233" xr:uid="{0B2BCC59-648F-452C-A69C-F5242054E14A}"/>
    <cellStyle name="Millares 657 4 3 5 6" xfId="52837" xr:uid="{D6AE0340-9BF1-4042-84F4-508C469189D6}"/>
    <cellStyle name="Millares 657 4 3 6" xfId="4971" xr:uid="{02EF7366-8319-4811-809A-7474D0D12DC9}"/>
    <cellStyle name="Millares 657 4 3 6 2" xfId="13237" xr:uid="{18B7662A-80C1-404C-B86C-1ED082BB23F7}"/>
    <cellStyle name="Millares 657 4 3 6 2 2" xfId="34740" xr:uid="{65C2D3D7-77E3-4BE6-A7B0-87F00BE8D4EA}"/>
    <cellStyle name="Millares 657 4 3 6 3" xfId="19872" xr:uid="{F3AD0FF0-2A96-42C9-A309-642FA7223C5E}"/>
    <cellStyle name="Millares 657 4 3 6 3 2" xfId="41375" xr:uid="{9D045AF6-C36B-4BDF-8CC4-D8485195A45E}"/>
    <cellStyle name="Millares 657 4 3 6 4" xfId="26477" xr:uid="{CFF77941-19F1-45CC-B5D2-23F953611354}"/>
    <cellStyle name="Millares 657 4 3 6 5" xfId="47980" xr:uid="{A2AAAEA6-AA65-4E8E-A362-FB3EE77A7155}"/>
    <cellStyle name="Millares 657 4 3 6 6" xfId="54584" xr:uid="{AE124E35-6AE0-42DD-BC91-51E3A70FBE4B}"/>
    <cellStyle name="Millares 657 4 3 7" xfId="5363" xr:uid="{B0AFDDDF-2588-4B5A-A068-341C0EAF14FF}"/>
    <cellStyle name="Millares 657 4 3 7 2" xfId="13629" xr:uid="{E2A23467-10FC-4CAF-A5EB-9E652E8DE8FB}"/>
    <cellStyle name="Millares 657 4 3 7 2 2" xfId="35132" xr:uid="{59E59736-5718-495B-BE18-C07861527641}"/>
    <cellStyle name="Millares 657 4 3 7 3" xfId="20264" xr:uid="{C3394CE6-51B1-42F5-90DE-0B08103943F3}"/>
    <cellStyle name="Millares 657 4 3 7 3 2" xfId="41767" xr:uid="{CAA864E3-2994-43AD-9DF1-21152702D5BE}"/>
    <cellStyle name="Millares 657 4 3 7 4" xfId="26869" xr:uid="{1DA5F74A-D970-4BD1-A4DA-DCFC859C97F4}"/>
    <cellStyle name="Millares 657 4 3 7 5" xfId="48372" xr:uid="{A0D3B0E0-4D21-4044-81F9-71AB0C3180AF}"/>
    <cellStyle name="Millares 657 4 3 7 6" xfId="54976" xr:uid="{55F9DB84-3C21-48F1-9D71-EE8A23BD12C0}"/>
    <cellStyle name="Millares 657 4 3 8" xfId="7004" xr:uid="{302F4F6C-1F84-4132-88FA-9D6A329DC2E3}"/>
    <cellStyle name="Millares 657 4 3 8 2" xfId="28507" xr:uid="{9FA630F5-6EF8-45DC-B049-2EA4CF8DC8A2}"/>
    <cellStyle name="Millares 657 4 3 9" xfId="8660" xr:uid="{3A7A17DB-34AF-418A-84BD-2B0A9D40905C}"/>
    <cellStyle name="Millares 657 4 3 9 2" xfId="30163" xr:uid="{5FB3D86A-7DCA-4602-AAE2-6DFCB2B1648A}"/>
    <cellStyle name="Millares 657 4 4" xfId="677" xr:uid="{341BBA70-B2A3-4BE2-A978-A27C948804F7}"/>
    <cellStyle name="Millares 657 4 4 10" xfId="43686" xr:uid="{1B526198-8C14-4E19-8E73-2F00D02320D4}"/>
    <cellStyle name="Millares 657 4 4 11" xfId="50290" xr:uid="{AE0A9F2A-4ED7-432E-960F-B47DB7016DAE}"/>
    <cellStyle name="Millares 657 4 4 2" xfId="1623" xr:uid="{3560805B-64B0-4AA9-B51C-FE2BAF42361E}"/>
    <cellStyle name="Millares 657 4 4 2 2" xfId="4452" xr:uid="{5B27BE4F-072A-421E-A6A3-85CD87704F8B}"/>
    <cellStyle name="Millares 657 4 4 2 2 2" xfId="12718" xr:uid="{54B4808C-DB96-4508-BD94-31851F8E5005}"/>
    <cellStyle name="Millares 657 4 4 2 2 2 2" xfId="34221" xr:uid="{1177EEE3-4371-48D7-99E9-F607B3CBFF2A}"/>
    <cellStyle name="Millares 657 4 4 2 2 3" xfId="19353" xr:uid="{94B9A756-7167-4BA8-A9CF-4B6C689E63B6}"/>
    <cellStyle name="Millares 657 4 4 2 2 3 2" xfId="40856" xr:uid="{3D878EA6-445F-4C43-93BC-BE90B0D894E5}"/>
    <cellStyle name="Millares 657 4 4 2 2 4" xfId="25958" xr:uid="{9A2A1F62-D56B-46D1-BC6E-C11ED2BBCC44}"/>
    <cellStyle name="Millares 657 4 4 2 2 5" xfId="47461" xr:uid="{7FCEFE50-BE57-415F-863E-0E8676BF4A38}"/>
    <cellStyle name="Millares 657 4 4 2 2 6" xfId="54065" xr:uid="{EA389922-E896-4969-9E35-2BEDE449A335}"/>
    <cellStyle name="Millares 657 4 4 2 3" xfId="6591" xr:uid="{07DD96CD-EA24-448A-8EA5-BBA22EB494C5}"/>
    <cellStyle name="Millares 657 4 4 2 3 2" xfId="14857" xr:uid="{04AF67EA-C257-4C00-8999-58091EBF24C0}"/>
    <cellStyle name="Millares 657 4 4 2 3 2 2" xfId="36360" xr:uid="{434642CA-99C5-4BC6-803E-EE194A78817F}"/>
    <cellStyle name="Millares 657 4 4 2 3 3" xfId="21492" xr:uid="{9BC611A3-39A9-4216-B0A5-8F1AAE8145B1}"/>
    <cellStyle name="Millares 657 4 4 2 3 3 2" xfId="42995" xr:uid="{8B8C46AF-6976-41A3-86FE-DA2648A0C24B}"/>
    <cellStyle name="Millares 657 4 4 2 3 4" xfId="28097" xr:uid="{33872825-A6BE-4D9A-A750-3AF8F2A1687B}"/>
    <cellStyle name="Millares 657 4 4 2 3 5" xfId="49600" xr:uid="{674D8583-EB32-442A-B10A-494ED61F1A53}"/>
    <cellStyle name="Millares 657 4 4 2 3 6" xfId="56204" xr:uid="{29EAE32D-A1AF-4558-BF65-D5AFE1739739}"/>
    <cellStyle name="Millares 657 4 4 2 4" xfId="8232" xr:uid="{7FE613F6-0F01-4F6F-90D8-CA853A44162E}"/>
    <cellStyle name="Millares 657 4 4 2 4 2" xfId="29735" xr:uid="{93253500-D06E-4C75-99A4-5D20C3B76624}"/>
    <cellStyle name="Millares 657 4 4 2 5" xfId="9889" xr:uid="{73F7D674-5FBC-413F-8400-4AEE6791618E}"/>
    <cellStyle name="Millares 657 4 4 2 5 2" xfId="31392" xr:uid="{CDCC70D0-51E7-4474-A786-68465A53D77D}"/>
    <cellStyle name="Millares 657 4 4 2 6" xfId="16524" xr:uid="{4207C4DA-CFA0-4354-87CD-B7C9F3261A48}"/>
    <cellStyle name="Millares 657 4 4 2 6 2" xfId="38027" xr:uid="{3B9A957C-4A81-468C-A31E-E9987BF50DE1}"/>
    <cellStyle name="Millares 657 4 4 2 7" xfId="23129" xr:uid="{C79855E3-784F-4171-8C19-03F9454F650A}"/>
    <cellStyle name="Millares 657 4 4 2 8" xfId="44632" xr:uid="{6B99EE4A-29E8-4D1D-B7BD-47FA2CF51634}"/>
    <cellStyle name="Millares 657 4 4 2 9" xfId="51236" xr:uid="{E9D29880-FFED-4DA7-98D0-07AFC57F4E8B}"/>
    <cellStyle name="Millares 657 4 4 3" xfId="2310" xr:uid="{E2A766E3-37B7-4276-A0AA-5BF9F06D43CB}"/>
    <cellStyle name="Millares 657 4 4 3 2" xfId="10576" xr:uid="{1D53D602-DBB8-4224-B376-D65BD98F5FEF}"/>
    <cellStyle name="Millares 657 4 4 3 2 2" xfId="32079" xr:uid="{821279BA-12EC-4B05-B0E5-0628C25E8558}"/>
    <cellStyle name="Millares 657 4 4 3 3" xfId="17211" xr:uid="{EB86BF40-C3CC-446E-8414-18218183D068}"/>
    <cellStyle name="Millares 657 4 4 3 3 2" xfId="38714" xr:uid="{8FDB515A-951E-401E-B71B-8D95241584E0}"/>
    <cellStyle name="Millares 657 4 4 3 4" xfId="23816" xr:uid="{9593D428-89E0-490A-B946-A7DDC80F71BC}"/>
    <cellStyle name="Millares 657 4 4 3 5" xfId="45319" xr:uid="{EF499ACE-7D4F-4563-82F8-2DACA450314F}"/>
    <cellStyle name="Millares 657 4 4 3 6" xfId="51923" xr:uid="{030421BA-03BC-464E-AD98-C1A60E2169C3}"/>
    <cellStyle name="Millares 657 4 4 4" xfId="3506" xr:uid="{35234AC7-48E9-4134-95AA-BD04D74341A7}"/>
    <cellStyle name="Millares 657 4 4 4 2" xfId="11772" xr:uid="{F71C0EED-644A-47C1-B04B-CB3EED41763A}"/>
    <cellStyle name="Millares 657 4 4 4 2 2" xfId="33275" xr:uid="{46C0441E-9310-4891-9091-2C26F3E83A8E}"/>
    <cellStyle name="Millares 657 4 4 4 3" xfId="18407" xr:uid="{45ABA7E8-A67D-468D-8E74-7993A1A2E3F6}"/>
    <cellStyle name="Millares 657 4 4 4 3 2" xfId="39910" xr:uid="{03CC3BB5-B4FC-4F1E-A516-666F48437FB7}"/>
    <cellStyle name="Millares 657 4 4 4 4" xfId="25012" xr:uid="{A8537FEC-D9AA-400B-9206-CB6833CA63AD}"/>
    <cellStyle name="Millares 657 4 4 4 5" xfId="46515" xr:uid="{21CCE30C-D301-457B-8ED5-91C72CB89D41}"/>
    <cellStyle name="Millares 657 4 4 4 6" xfId="53119" xr:uid="{C9D3FCA9-08F3-4BCD-A283-D3E5445BD73E}"/>
    <cellStyle name="Millares 657 4 4 5" xfId="5645" xr:uid="{4C384744-2A01-4D34-BC12-9072C3C55B2B}"/>
    <cellStyle name="Millares 657 4 4 5 2" xfId="13911" xr:uid="{F9F093F0-BC79-43EF-A5F1-68D9596896A6}"/>
    <cellStyle name="Millares 657 4 4 5 2 2" xfId="35414" xr:uid="{2865D393-148B-422B-A12C-BC2F27959ECF}"/>
    <cellStyle name="Millares 657 4 4 5 3" xfId="20546" xr:uid="{9501456F-9C84-45E7-999D-CD9EC539FFE4}"/>
    <cellStyle name="Millares 657 4 4 5 3 2" xfId="42049" xr:uid="{5CB180D6-53B6-4B7E-AAE7-5D8BBDE8CA2A}"/>
    <cellStyle name="Millares 657 4 4 5 4" xfId="27151" xr:uid="{8B76265B-5282-4EF2-AB82-9BE0DA86B772}"/>
    <cellStyle name="Millares 657 4 4 5 5" xfId="48654" xr:uid="{35C3B1C4-B493-4898-BD80-DE9C2D63FD5D}"/>
    <cellStyle name="Millares 657 4 4 5 6" xfId="55258" xr:uid="{30E314EE-8B3E-4096-8485-7B2CE5E5C9A9}"/>
    <cellStyle name="Millares 657 4 4 6" xfId="7286" xr:uid="{B2345752-CAAA-4AE7-9328-21358F1B4449}"/>
    <cellStyle name="Millares 657 4 4 6 2" xfId="28789" xr:uid="{4D63C11F-2521-4B7F-A067-2CBB0119B324}"/>
    <cellStyle name="Millares 657 4 4 7" xfId="8943" xr:uid="{C6793DD7-F9F3-4995-B998-B40C0D0E1D88}"/>
    <cellStyle name="Millares 657 4 4 7 2" xfId="30446" xr:uid="{61165921-2E9D-4582-99C0-B557ED0888DC}"/>
    <cellStyle name="Millares 657 4 4 8" xfId="15578" xr:uid="{717DCE6A-8C5F-40F0-A043-9A67D15808E2}"/>
    <cellStyle name="Millares 657 4 4 8 2" xfId="37081" xr:uid="{9B577C09-392C-4F04-AE37-3DC5AB920D2F}"/>
    <cellStyle name="Millares 657 4 4 9" xfId="22183" xr:uid="{0E3377A2-01DC-43A0-B48F-0CAB7537DBC9}"/>
    <cellStyle name="Millares 657 4 5" xfId="945" xr:uid="{62649432-AC0E-48E6-827C-76C9F74BE786}"/>
    <cellStyle name="Millares 657 4 5 2" xfId="3774" xr:uid="{1650E967-844E-4A0C-AA43-B6696016FDE9}"/>
    <cellStyle name="Millares 657 4 5 2 2" xfId="12040" xr:uid="{BE085D36-C01A-42B2-ADBA-823B70F7F691}"/>
    <cellStyle name="Millares 657 4 5 2 2 2" xfId="33543" xr:uid="{D2FAF20E-7B77-46E4-A76E-BC235F94040B}"/>
    <cellStyle name="Millares 657 4 5 2 3" xfId="18675" xr:uid="{55A4F114-6E18-4C7E-8F26-E49014AFE71D}"/>
    <cellStyle name="Millares 657 4 5 2 3 2" xfId="40178" xr:uid="{561A7F03-5477-4C20-BC9F-22D88E844D1E}"/>
    <cellStyle name="Millares 657 4 5 2 4" xfId="25280" xr:uid="{8DFEECC4-8EE1-498F-85CE-4306D83C0E01}"/>
    <cellStyle name="Millares 657 4 5 2 5" xfId="46783" xr:uid="{3B3967E0-F905-48BF-AC01-8DB2A49CFA87}"/>
    <cellStyle name="Millares 657 4 5 2 6" xfId="53387" xr:uid="{3F856B3E-31CB-466E-84B1-03B6C2B7E1B2}"/>
    <cellStyle name="Millares 657 4 5 3" xfId="5913" xr:uid="{A93BE4D6-453B-488E-9221-EA50B420327D}"/>
    <cellStyle name="Millares 657 4 5 3 2" xfId="14179" xr:uid="{0A5688D5-32C6-4A9D-B180-59B5C916E2D1}"/>
    <cellStyle name="Millares 657 4 5 3 2 2" xfId="35682" xr:uid="{ECEE7161-B8CC-4F39-BBED-6B262DFF810C}"/>
    <cellStyle name="Millares 657 4 5 3 3" xfId="20814" xr:uid="{8C879667-3708-4F8F-9BCD-A44D7CADD0BF}"/>
    <cellStyle name="Millares 657 4 5 3 3 2" xfId="42317" xr:uid="{2E5CE69A-860D-48EB-B705-A4FC101DAC45}"/>
    <cellStyle name="Millares 657 4 5 3 4" xfId="27419" xr:uid="{01A90A88-A0FE-488C-9313-3C70E465DD62}"/>
    <cellStyle name="Millares 657 4 5 3 5" xfId="48922" xr:uid="{2A3CF772-7652-4C18-9A47-1FAECDF39908}"/>
    <cellStyle name="Millares 657 4 5 3 6" xfId="55526" xr:uid="{A74E9CDC-CBCD-4A81-8E97-ABC43B124227}"/>
    <cellStyle name="Millares 657 4 5 4" xfId="7554" xr:uid="{555D4984-FA40-46AA-ABAA-FA474F143AC7}"/>
    <cellStyle name="Millares 657 4 5 4 2" xfId="29057" xr:uid="{7A747F4F-ABBD-4EDF-B6FF-E487F81F5011}"/>
    <cellStyle name="Millares 657 4 5 5" xfId="9211" xr:uid="{484AF56D-F50C-456C-9246-F62137C1C1DD}"/>
    <cellStyle name="Millares 657 4 5 5 2" xfId="30714" xr:uid="{522F64EC-5EB2-458E-B55E-707E627FE3F1}"/>
    <cellStyle name="Millares 657 4 5 6" xfId="15846" xr:uid="{24EFFF6F-A3A8-40FE-94C7-BB86BBCFB761}"/>
    <cellStyle name="Millares 657 4 5 6 2" xfId="37349" xr:uid="{ED39BD21-CFE2-4C62-870C-3153629FA1F6}"/>
    <cellStyle name="Millares 657 4 5 7" xfId="22451" xr:uid="{B1CD1232-9BFE-4074-B88B-6E3900081582}"/>
    <cellStyle name="Millares 657 4 5 8" xfId="43954" xr:uid="{F426BB63-91BB-49B7-B17F-55790AB96602}"/>
    <cellStyle name="Millares 657 4 5 9" xfId="50558" xr:uid="{86A6EF5E-3FC9-4E94-A652-64B649C66667}"/>
    <cellStyle name="Millares 657 4 6" xfId="1206" xr:uid="{FB7A47A6-6169-4FD8-A11B-C79839B78CF7}"/>
    <cellStyle name="Millares 657 4 6 2" xfId="4035" xr:uid="{B665F530-A472-49DC-BA39-F1660E297BDA}"/>
    <cellStyle name="Millares 657 4 6 2 2" xfId="12301" xr:uid="{6C848240-B2FD-42AA-9959-91AE74B1955E}"/>
    <cellStyle name="Millares 657 4 6 2 2 2" xfId="33804" xr:uid="{AE0F4855-7453-4395-9D7B-7C7427BF640C}"/>
    <cellStyle name="Millares 657 4 6 2 3" xfId="18936" xr:uid="{28011219-757B-48C3-8DF2-49FA6A45F47F}"/>
    <cellStyle name="Millares 657 4 6 2 3 2" xfId="40439" xr:uid="{162063A0-CE0A-4D5B-822E-CF2097B61EDD}"/>
    <cellStyle name="Millares 657 4 6 2 4" xfId="25541" xr:uid="{9DF505AF-E4D9-4F03-A3EC-ADD362F41F4C}"/>
    <cellStyle name="Millares 657 4 6 2 5" xfId="47044" xr:uid="{B1BFB1C9-83B3-462F-8988-7A8333FD9F53}"/>
    <cellStyle name="Millares 657 4 6 2 6" xfId="53648" xr:uid="{D6CDAB3F-3C47-490D-B9EC-E8E0314B5523}"/>
    <cellStyle name="Millares 657 4 6 3" xfId="6174" xr:uid="{83CA9B88-7148-489D-9994-B8189B2078AF}"/>
    <cellStyle name="Millares 657 4 6 3 2" xfId="14440" xr:uid="{45663D34-F443-4584-9D86-E6D2F54AFC14}"/>
    <cellStyle name="Millares 657 4 6 3 2 2" xfId="35943" xr:uid="{82BD6020-783C-4000-8BEE-7DB21E7EB579}"/>
    <cellStyle name="Millares 657 4 6 3 3" xfId="21075" xr:uid="{9961DEAF-C57D-4028-8F02-4C54D9310AA4}"/>
    <cellStyle name="Millares 657 4 6 3 3 2" xfId="42578" xr:uid="{8554C9EE-11DD-4150-812A-5EF7BDB2D361}"/>
    <cellStyle name="Millares 657 4 6 3 4" xfId="27680" xr:uid="{AA332003-2534-4A13-804C-E213BE896768}"/>
    <cellStyle name="Millares 657 4 6 3 5" xfId="49183" xr:uid="{13E3A89D-34B2-4251-8100-1A2F492496CF}"/>
    <cellStyle name="Millares 657 4 6 3 6" xfId="55787" xr:uid="{E5DCE565-0557-4C88-BCDE-93F4DA50B032}"/>
    <cellStyle name="Millares 657 4 6 4" xfId="7815" xr:uid="{A086ED72-9A9A-492A-B394-3F52A56D484F}"/>
    <cellStyle name="Millares 657 4 6 4 2" xfId="29318" xr:uid="{9D3049C9-D11B-4C31-9BCC-EC8FBA7E7014}"/>
    <cellStyle name="Millares 657 4 6 5" xfId="9472" xr:uid="{E9ED16F4-84ED-4D2F-86C4-766A83E30A20}"/>
    <cellStyle name="Millares 657 4 6 5 2" xfId="30975" xr:uid="{E8563A74-9D9E-47E5-8DB9-44DC8B25406F}"/>
    <cellStyle name="Millares 657 4 6 6" xfId="16107" xr:uid="{720573FD-5BAB-4789-B772-2CC1E6D84C83}"/>
    <cellStyle name="Millares 657 4 6 6 2" xfId="37610" xr:uid="{F3F16F63-24FC-481A-90EF-4B929D907B7D}"/>
    <cellStyle name="Millares 657 4 6 7" xfId="22712" xr:uid="{3F88D1CB-3989-4AE5-856B-1D55DA85A5DE}"/>
    <cellStyle name="Millares 657 4 6 8" xfId="44215" xr:uid="{67AA5854-7DAD-4ABA-A0BD-F94D9888468E}"/>
    <cellStyle name="Millares 657 4 6 9" xfId="50819" xr:uid="{229C5E79-F03A-4D20-9B2C-0933B7B718CF}"/>
    <cellStyle name="Millares 657 4 7" xfId="1894" xr:uid="{825A2C78-BF7A-4CB2-86A2-31EE95E0ABF2}"/>
    <cellStyle name="Millares 657 4 7 2" xfId="10160" xr:uid="{BC80A9D6-B7E5-465E-B12A-408FEA32B78E}"/>
    <cellStyle name="Millares 657 4 7 2 2" xfId="31663" xr:uid="{64B486FD-D3CB-43FF-A46F-64213F6D4103}"/>
    <cellStyle name="Millares 657 4 7 3" xfId="16795" xr:uid="{654BA6EE-FBA7-4F4B-B418-E70E1B02AF4B}"/>
    <cellStyle name="Millares 657 4 7 3 2" xfId="38298" xr:uid="{2E217C53-9E37-4210-A8B1-210D658F2EBC}"/>
    <cellStyle name="Millares 657 4 7 4" xfId="23400" xr:uid="{A398FCA8-82C3-48CE-B746-732A6BA599E1}"/>
    <cellStyle name="Millares 657 4 7 5" xfId="44903" xr:uid="{1BB72A0B-B7CE-40F2-958D-CAB298A8884E}"/>
    <cellStyle name="Millares 657 4 7 6" xfId="51507" xr:uid="{92FC08B1-6633-4470-AADF-6C6A622995D9}"/>
    <cellStyle name="Millares 657 4 8" xfId="2579" xr:uid="{44CB320C-C0DA-4AE2-80F2-8C8E55081D82}"/>
    <cellStyle name="Millares 657 4 8 2" xfId="10845" xr:uid="{B0AA596F-429B-4FE7-93F8-41813FB91D9B}"/>
    <cellStyle name="Millares 657 4 8 2 2" xfId="32348" xr:uid="{1146EAB6-1B45-4942-BCAE-CC718E95EC7E}"/>
    <cellStyle name="Millares 657 4 8 3" xfId="17480" xr:uid="{6E29D27C-B547-46C9-B4E0-2B88698ADAB1}"/>
    <cellStyle name="Millares 657 4 8 3 2" xfId="38983" xr:uid="{5CA9BBA3-FF9B-4EEC-A382-22E6ADED1EFB}"/>
    <cellStyle name="Millares 657 4 8 4" xfId="24085" xr:uid="{F5CA174A-6833-4C45-90DA-5A076026EBA6}"/>
    <cellStyle name="Millares 657 4 8 5" xfId="45588" xr:uid="{27C63BE4-B7DB-4C5D-8D6E-D1B9F269F789}"/>
    <cellStyle name="Millares 657 4 8 6" xfId="52192" xr:uid="{F4BDBC36-9845-4A90-9206-53454C854280}"/>
    <cellStyle name="Millares 657 4 9" xfId="3090" xr:uid="{93EEE581-ABF5-48F6-BB89-017AC4F0EC87}"/>
    <cellStyle name="Millares 657 4 9 2" xfId="11356" xr:uid="{EF5DE848-58C5-4A83-AF1A-3875B2741F44}"/>
    <cellStyle name="Millares 657 4 9 2 2" xfId="32859" xr:uid="{C9399EE5-A977-498B-ABEC-AB0A8AC732B9}"/>
    <cellStyle name="Millares 657 4 9 3" xfId="17991" xr:uid="{C9602EF2-616E-421A-845F-4470F1D2AA51}"/>
    <cellStyle name="Millares 657 4 9 3 2" xfId="39494" xr:uid="{2353DBB8-A048-4A35-80A1-ECC789DBE09D}"/>
    <cellStyle name="Millares 657 4 9 4" xfId="24596" xr:uid="{9AE53A8D-DFF8-4764-8533-FA67C3F1699A}"/>
    <cellStyle name="Millares 657 4 9 5" xfId="46099" xr:uid="{01F820EC-1528-425B-8AF2-0ABA96158F10}"/>
    <cellStyle name="Millares 657 4 9 6" xfId="52703" xr:uid="{9408EED2-A2D2-4FF2-BE3F-1392DF30A901}"/>
    <cellStyle name="Millares 657 5" xfId="241" xr:uid="{29AF83CE-37E7-4FF8-9F78-0BFE3D9FB218}"/>
    <cellStyle name="Millares 657 5 10" xfId="4755" xr:uid="{EFC7A53F-5010-4082-BECB-FB473E29A53A}"/>
    <cellStyle name="Millares 657 5 10 2" xfId="13021" xr:uid="{B21CB159-4D4A-4E37-9EC2-6571E98218DA}"/>
    <cellStyle name="Millares 657 5 10 2 2" xfId="34524" xr:uid="{698DB903-50F0-4625-B943-2EFCC342A216}"/>
    <cellStyle name="Millares 657 5 10 3" xfId="19656" xr:uid="{68D14639-90FD-4F1B-B81F-95703D5BA03A}"/>
    <cellStyle name="Millares 657 5 10 3 2" xfId="41159" xr:uid="{7B535A8C-125F-48CA-9FEB-2145DE858EAA}"/>
    <cellStyle name="Millares 657 5 10 4" xfId="26261" xr:uid="{6E8E082B-C265-4085-942D-0DAD6633BF28}"/>
    <cellStyle name="Millares 657 5 10 5" xfId="47764" xr:uid="{864E5CBC-D71B-4C2E-A148-991D0571E34D}"/>
    <cellStyle name="Millares 657 5 10 6" xfId="54368" xr:uid="{B3ECABCD-0FF6-4E07-8314-3F1BE2EC52D3}"/>
    <cellStyle name="Millares 657 5 11" xfId="5258" xr:uid="{3F20E811-6718-491E-9D09-47D2F2547A4C}"/>
    <cellStyle name="Millares 657 5 11 2" xfId="13524" xr:uid="{8C1688EC-1043-4AA0-8930-6B4272E38FD5}"/>
    <cellStyle name="Millares 657 5 11 2 2" xfId="35027" xr:uid="{9C4B14A2-5777-4F67-80B2-621E4ADA4351}"/>
    <cellStyle name="Millares 657 5 11 3" xfId="20159" xr:uid="{3BC7D861-7424-4AB5-ABDD-8C2F5D5C3C40}"/>
    <cellStyle name="Millares 657 5 11 3 2" xfId="41662" xr:uid="{2DBE7B40-F211-431B-ADD2-87DCF96F1C4A}"/>
    <cellStyle name="Millares 657 5 11 4" xfId="26764" xr:uid="{5BC65819-ECF4-431A-A860-4EB6E8804AEA}"/>
    <cellStyle name="Millares 657 5 11 5" xfId="48267" xr:uid="{102BC4C4-0D3C-478E-916A-C6E4DF6F741D}"/>
    <cellStyle name="Millares 657 5 11 6" xfId="54871" xr:uid="{7A258377-009E-4FAB-AA01-98BC588CCDD3}"/>
    <cellStyle name="Millares 657 5 12" xfId="6899" xr:uid="{BCA14A5C-FDA4-4A25-B879-79BBD8CF995F}"/>
    <cellStyle name="Millares 657 5 12 2" xfId="28402" xr:uid="{0069B6CA-1953-421A-8D57-C98642D90191}"/>
    <cellStyle name="Millares 657 5 13" xfId="8554" xr:uid="{741FD547-7AAE-484B-8E95-455C51FA5D09}"/>
    <cellStyle name="Millares 657 5 13 2" xfId="30057" xr:uid="{28580F5B-D0BE-4EF6-B2CB-FDD20D752577}"/>
    <cellStyle name="Millares 657 5 14" xfId="15192" xr:uid="{2381580D-D4E5-4FA9-B7B7-9AD61917F76B}"/>
    <cellStyle name="Millares 657 5 14 2" xfId="36695" xr:uid="{3C891946-C55C-4A33-A058-DBC00A654E9C}"/>
    <cellStyle name="Millares 657 5 15" xfId="21797" xr:uid="{1F5F1A13-C0B8-4A8C-9915-DBED608C8A60}"/>
    <cellStyle name="Millares 657 5 16" xfId="43300" xr:uid="{EE6E93E3-03A8-4DCC-8DE2-83B4E4053C85}"/>
    <cellStyle name="Millares 657 5 17" xfId="49904" xr:uid="{90B4BAA0-0043-4725-8BC5-A583DDFCA001}"/>
    <cellStyle name="Millares 657 5 2" xfId="552" xr:uid="{A58BD789-8612-4086-BFA2-6C591EDC718C}"/>
    <cellStyle name="Millares 657 5 2 10" xfId="7163" xr:uid="{85DA4F2F-6CA0-48FA-914D-557707208B9C}"/>
    <cellStyle name="Millares 657 5 2 10 2" xfId="28666" xr:uid="{493D9026-E99A-4D2C-AFB6-E38A3D425AE6}"/>
    <cellStyle name="Millares 657 5 2 11" xfId="8819" xr:uid="{2F3479D4-1B71-4B78-B4AF-8BFA0F615354}"/>
    <cellStyle name="Millares 657 5 2 11 2" xfId="30322" xr:uid="{001392F7-3D54-4C87-B461-C07566B7F7BC}"/>
    <cellStyle name="Millares 657 5 2 12" xfId="15455" xr:uid="{C83C508C-0532-496F-A498-8700BE6D91FE}"/>
    <cellStyle name="Millares 657 5 2 12 2" xfId="36958" xr:uid="{D3F68B36-9E68-4383-BC07-A6BEA04BE2AC}"/>
    <cellStyle name="Millares 657 5 2 13" xfId="22060" xr:uid="{44DDECF7-5C14-4257-90F8-3E0E33653699}"/>
    <cellStyle name="Millares 657 5 2 14" xfId="43563" xr:uid="{F16F21E2-EFE0-43B7-B31C-CB3D1EDB35D2}"/>
    <cellStyle name="Millares 657 5 2 15" xfId="50167" xr:uid="{091C77E7-74E9-4EB1-ADE3-F858AD9CD585}"/>
    <cellStyle name="Millares 657 5 2 2" xfId="834" xr:uid="{24533D8F-C924-4DB5-B9DD-73BCCEDE420C}"/>
    <cellStyle name="Millares 657 5 2 2 10" xfId="15735" xr:uid="{64BB9020-90DB-4933-AB09-56CF2D073B09}"/>
    <cellStyle name="Millares 657 5 2 2 10 2" xfId="37238" xr:uid="{BADC973E-8EA6-4A19-8BBF-C4FCF6DC826D}"/>
    <cellStyle name="Millares 657 5 2 2 11" xfId="22340" xr:uid="{BBC708B4-1F28-45AA-BB10-5C1F6717F5A4}"/>
    <cellStyle name="Millares 657 5 2 2 12" xfId="43843" xr:uid="{CA426F92-ADB2-448B-9A88-53386B3FA72F}"/>
    <cellStyle name="Millares 657 5 2 2 13" xfId="50447" xr:uid="{9AE15240-28D9-400E-8017-1DAF3356C389}"/>
    <cellStyle name="Millares 657 5 2 2 2" xfId="1780" xr:uid="{8D19713F-2226-48F2-824B-9BD7EB46B9D0}"/>
    <cellStyle name="Millares 657 5 2 2 2 2" xfId="4609" xr:uid="{DEA37A83-E5E4-4F33-B4DE-F6188A8B7BA9}"/>
    <cellStyle name="Millares 657 5 2 2 2 2 2" xfId="12875" xr:uid="{3CC79C50-1C12-4D9E-8C69-7E4AFD052667}"/>
    <cellStyle name="Millares 657 5 2 2 2 2 2 2" xfId="34378" xr:uid="{DE8A7D83-187F-46FD-8BFB-D1FDBE8BC871}"/>
    <cellStyle name="Millares 657 5 2 2 2 2 3" xfId="19510" xr:uid="{4835DFB3-0260-4036-820A-0438A7BA2B95}"/>
    <cellStyle name="Millares 657 5 2 2 2 2 3 2" xfId="41013" xr:uid="{A6BE8FFF-5615-4261-9828-43B1F336F16F}"/>
    <cellStyle name="Millares 657 5 2 2 2 2 4" xfId="26115" xr:uid="{9CE5937C-D1B5-434B-BB4F-764207D2F679}"/>
    <cellStyle name="Millares 657 5 2 2 2 2 5" xfId="47618" xr:uid="{6D8D1FE0-BFD6-4ACB-AAF9-46029501BE0C}"/>
    <cellStyle name="Millares 657 5 2 2 2 2 6" xfId="54222" xr:uid="{F44C339E-5143-488A-9A6A-1D129CF1284A}"/>
    <cellStyle name="Millares 657 5 2 2 2 3" xfId="6748" xr:uid="{ABF89732-564B-4061-BB60-B51676089B3F}"/>
    <cellStyle name="Millares 657 5 2 2 2 3 2" xfId="15014" xr:uid="{4039AF39-DE44-42BE-9CF2-6FBFED063E1B}"/>
    <cellStyle name="Millares 657 5 2 2 2 3 2 2" xfId="36517" xr:uid="{8CB64EBB-0FAD-40A7-ACB5-8D98B0B6062A}"/>
    <cellStyle name="Millares 657 5 2 2 2 3 3" xfId="21649" xr:uid="{BA9B4C3D-4CC0-4CD0-A57B-7A1E1E48CD65}"/>
    <cellStyle name="Millares 657 5 2 2 2 3 3 2" xfId="43152" xr:uid="{6599AABE-E6E9-4768-9639-E78D6CB28AB9}"/>
    <cellStyle name="Millares 657 5 2 2 2 3 4" xfId="28254" xr:uid="{24C4438F-B8F1-4D4A-8C09-46F11DD8A439}"/>
    <cellStyle name="Millares 657 5 2 2 2 3 5" xfId="49757" xr:uid="{3612AE43-AC07-473D-A8FB-522C20351472}"/>
    <cellStyle name="Millares 657 5 2 2 2 3 6" xfId="56361" xr:uid="{B481491D-B8F0-493E-91E0-F77816B5E0D1}"/>
    <cellStyle name="Millares 657 5 2 2 2 4" xfId="8389" xr:uid="{7CE5F687-5A38-4C81-8B77-B4DCB3FC4ADB}"/>
    <cellStyle name="Millares 657 5 2 2 2 4 2" xfId="29892" xr:uid="{CC0E9643-F914-4720-B249-DE0CF985F7FC}"/>
    <cellStyle name="Millares 657 5 2 2 2 5" xfId="10046" xr:uid="{DF54F96D-B55C-4084-B473-03E07A69DE82}"/>
    <cellStyle name="Millares 657 5 2 2 2 5 2" xfId="31549" xr:uid="{CCF57A0B-1B6E-418C-AEA6-1CF7B80A739B}"/>
    <cellStyle name="Millares 657 5 2 2 2 6" xfId="16681" xr:uid="{2A78AC86-FEDE-4E35-B223-8FE1CEF4AE7F}"/>
    <cellStyle name="Millares 657 5 2 2 2 6 2" xfId="38184" xr:uid="{076514B8-EAF3-45B1-A837-E396A6283030}"/>
    <cellStyle name="Millares 657 5 2 2 2 7" xfId="23286" xr:uid="{2C28CE72-B71B-49AC-A737-166C4543755B}"/>
    <cellStyle name="Millares 657 5 2 2 2 8" xfId="44789" xr:uid="{8DAFDD26-ED34-4D0A-A21B-2FEE877CCD5E}"/>
    <cellStyle name="Millares 657 5 2 2 2 9" xfId="51393" xr:uid="{34A66E45-E938-45D0-9ED0-5723F2598F71}"/>
    <cellStyle name="Millares 657 5 2 2 3" xfId="2467" xr:uid="{1BC6FB19-30F0-4000-874B-6259F76846DD}"/>
    <cellStyle name="Millares 657 5 2 2 3 2" xfId="10733" xr:uid="{2654D038-24D1-470B-9018-DAD2852B4105}"/>
    <cellStyle name="Millares 657 5 2 2 3 2 2" xfId="32236" xr:uid="{4230BE91-5533-4061-A94E-A0657865BB22}"/>
    <cellStyle name="Millares 657 5 2 2 3 3" xfId="17368" xr:uid="{84B465BC-E29F-4C96-91E6-8D8CBEF3C06F}"/>
    <cellStyle name="Millares 657 5 2 2 3 3 2" xfId="38871" xr:uid="{3C0BC3E5-0BE2-46A2-AAED-29C52CDE4852}"/>
    <cellStyle name="Millares 657 5 2 2 3 4" xfId="23973" xr:uid="{14ED3B01-4B35-4098-B5C8-6D335B7974DD}"/>
    <cellStyle name="Millares 657 5 2 2 3 5" xfId="45476" xr:uid="{51891E83-6421-4B53-9E40-BF80472572EC}"/>
    <cellStyle name="Millares 657 5 2 2 3 6" xfId="52080" xr:uid="{1AAB63AA-6DAC-454A-BFF3-5FD8C68020CE}"/>
    <cellStyle name="Millares 657 5 2 2 4" xfId="2984" xr:uid="{4EA16CB7-0E42-4C6D-BC41-0C657116542F}"/>
    <cellStyle name="Millares 657 5 2 2 4 2" xfId="11250" xr:uid="{328D2C11-3E2C-4E58-AFD9-41B5140C5C39}"/>
    <cellStyle name="Millares 657 5 2 2 4 2 2" xfId="32753" xr:uid="{5114DA87-D4F7-48CC-A557-D401EC0B7116}"/>
    <cellStyle name="Millares 657 5 2 2 4 3" xfId="17885" xr:uid="{61704234-3F45-4AFD-BDBE-62057937C718}"/>
    <cellStyle name="Millares 657 5 2 2 4 3 2" xfId="39388" xr:uid="{9918CD32-02FC-4064-B636-019A9C715843}"/>
    <cellStyle name="Millares 657 5 2 2 4 4" xfId="24490" xr:uid="{7FC962F6-ED14-4D39-989F-33C7BF6C25FF}"/>
    <cellStyle name="Millares 657 5 2 2 4 5" xfId="45993" xr:uid="{ADB82F99-94D0-430A-A9D8-9C2246F3B06C}"/>
    <cellStyle name="Millares 657 5 2 2 4 6" xfId="52597" xr:uid="{8A4117AB-9AF6-4668-A4F2-75FDACEB1E3C}"/>
    <cellStyle name="Millares 657 5 2 2 5" xfId="3663" xr:uid="{42B04FA7-47E5-40A2-A70E-A989CAF051DF}"/>
    <cellStyle name="Millares 657 5 2 2 5 2" xfId="11929" xr:uid="{5F4FFD4C-2CB8-4202-A890-E6D1B58F0D45}"/>
    <cellStyle name="Millares 657 5 2 2 5 2 2" xfId="33432" xr:uid="{DF17F1AB-FC57-4308-A0D1-FA6C8F14B1FF}"/>
    <cellStyle name="Millares 657 5 2 2 5 3" xfId="18564" xr:uid="{0E6932AD-3A0D-4EBB-A39E-2640B2EB94D4}"/>
    <cellStyle name="Millares 657 5 2 2 5 3 2" xfId="40067" xr:uid="{734C034D-1A2B-413C-BB70-14F0909FF25A}"/>
    <cellStyle name="Millares 657 5 2 2 5 4" xfId="25169" xr:uid="{6060B8E4-F98D-4B56-9017-88E1F1FEB9C7}"/>
    <cellStyle name="Millares 657 5 2 2 5 5" xfId="46672" xr:uid="{09ED67ED-A78D-4C82-BFA3-E11E9B0F28B3}"/>
    <cellStyle name="Millares 657 5 2 2 5 6" xfId="53276" xr:uid="{EEA39BB8-A7B7-4A0E-97D8-BD795C251C65}"/>
    <cellStyle name="Millares 657 5 2 2 6" xfId="5128" xr:uid="{3DAFCF75-3DFC-4118-AF9D-3A058139221F}"/>
    <cellStyle name="Millares 657 5 2 2 6 2" xfId="13394" xr:uid="{186D5015-AEE4-4783-9477-E226F70944B2}"/>
    <cellStyle name="Millares 657 5 2 2 6 2 2" xfId="34897" xr:uid="{BEEED442-8A7B-419C-B4DC-6F2FC8328601}"/>
    <cellStyle name="Millares 657 5 2 2 6 3" xfId="20029" xr:uid="{0615EBAC-A8D7-466E-9B61-053D64D67A95}"/>
    <cellStyle name="Millares 657 5 2 2 6 3 2" xfId="41532" xr:uid="{240BF71C-7256-404D-8B02-F841809BF44C}"/>
    <cellStyle name="Millares 657 5 2 2 6 4" xfId="26634" xr:uid="{651213BB-D8A7-4668-AF76-A4186209082A}"/>
    <cellStyle name="Millares 657 5 2 2 6 5" xfId="48137" xr:uid="{1F4678B4-2F2F-4289-9C15-0CB462878887}"/>
    <cellStyle name="Millares 657 5 2 2 6 6" xfId="54741" xr:uid="{467EF8CA-BE4C-47E1-A79C-9556F0F23777}"/>
    <cellStyle name="Millares 657 5 2 2 7" xfId="5802" xr:uid="{E31FFE51-1AE8-4C7C-B369-574991616295}"/>
    <cellStyle name="Millares 657 5 2 2 7 2" xfId="14068" xr:uid="{C13A4577-E0D0-41D7-B1CF-65CFC596A836}"/>
    <cellStyle name="Millares 657 5 2 2 7 2 2" xfId="35571" xr:uid="{46A1C28B-34E7-4E18-9D7B-6D939C50D444}"/>
    <cellStyle name="Millares 657 5 2 2 7 3" xfId="20703" xr:uid="{393FA380-6926-4D81-B313-A4C465729C18}"/>
    <cellStyle name="Millares 657 5 2 2 7 3 2" xfId="42206" xr:uid="{2FC88D24-D4D7-4FA0-8D54-7FB27BBFB91C}"/>
    <cellStyle name="Millares 657 5 2 2 7 4" xfId="27308" xr:uid="{1C177533-B9F9-430F-A425-7581BDB7C2EE}"/>
    <cellStyle name="Millares 657 5 2 2 7 5" xfId="48811" xr:uid="{32A78ADA-05F6-4198-9F65-E007A1B5F4FA}"/>
    <cellStyle name="Millares 657 5 2 2 7 6" xfId="55415" xr:uid="{E8F978B3-C4ED-488A-B907-E11E717FAA05}"/>
    <cellStyle name="Millares 657 5 2 2 8" xfId="7443" xr:uid="{947C0D1D-0BC5-42E9-AA0A-77A75EA42745}"/>
    <cellStyle name="Millares 657 5 2 2 8 2" xfId="28946" xr:uid="{03CE1EFA-1D8A-47F5-BE06-35D683AAA811}"/>
    <cellStyle name="Millares 657 5 2 2 9" xfId="9100" xr:uid="{DCEBF69B-BA93-4292-A6FA-2F44A3963040}"/>
    <cellStyle name="Millares 657 5 2 2 9 2" xfId="30603" xr:uid="{C44EB412-2F7F-49B3-9839-0486D1600DC5}"/>
    <cellStyle name="Millares 657 5 2 3" xfId="1104" xr:uid="{73F48F93-4ECD-4995-AEAE-F132A5F4DF0B}"/>
    <cellStyle name="Millares 657 5 2 3 2" xfId="3933" xr:uid="{0B3B96B1-9D0A-4FB5-B082-1780630BD8ED}"/>
    <cellStyle name="Millares 657 5 2 3 2 2" xfId="12199" xr:uid="{7E0D9015-2274-42CD-919E-703310CB0E75}"/>
    <cellStyle name="Millares 657 5 2 3 2 2 2" xfId="33702" xr:uid="{80602683-CC34-467E-84FB-3822308BC4F2}"/>
    <cellStyle name="Millares 657 5 2 3 2 3" xfId="18834" xr:uid="{9057B3B7-643F-498C-AAB2-773C297A53B0}"/>
    <cellStyle name="Millares 657 5 2 3 2 3 2" xfId="40337" xr:uid="{4EA1A66B-C709-48FF-91BC-4E0F5FBED051}"/>
    <cellStyle name="Millares 657 5 2 3 2 4" xfId="25439" xr:uid="{1FAC80CD-6E6B-451D-AAE3-84B83906FAE8}"/>
    <cellStyle name="Millares 657 5 2 3 2 5" xfId="46942" xr:uid="{45F2B980-BB07-45F7-A67D-C9BADB2E7037}"/>
    <cellStyle name="Millares 657 5 2 3 2 6" xfId="53546" xr:uid="{A78E4936-583E-4A4F-950E-B25E87F70457}"/>
    <cellStyle name="Millares 657 5 2 3 3" xfId="6072" xr:uid="{3B590BB4-4A87-4C4E-8455-F4768234E2FF}"/>
    <cellStyle name="Millares 657 5 2 3 3 2" xfId="14338" xr:uid="{4F11C368-6C19-4FBF-BDD5-85E6764EE2B3}"/>
    <cellStyle name="Millares 657 5 2 3 3 2 2" xfId="35841" xr:uid="{56C059A7-D804-403B-ABF4-1EFB9C153D35}"/>
    <cellStyle name="Millares 657 5 2 3 3 3" xfId="20973" xr:uid="{A62D2F8F-BBD8-41C9-9DF6-45D8238815DD}"/>
    <cellStyle name="Millares 657 5 2 3 3 3 2" xfId="42476" xr:uid="{7B1E73AF-DDE0-4E14-BE5E-356ED6BD0074}"/>
    <cellStyle name="Millares 657 5 2 3 3 4" xfId="27578" xr:uid="{5770EBDA-CB30-4177-91C5-595426DDC652}"/>
    <cellStyle name="Millares 657 5 2 3 3 5" xfId="49081" xr:uid="{F881FCDF-DE31-4A7D-83FE-F7734124920C}"/>
    <cellStyle name="Millares 657 5 2 3 3 6" xfId="55685" xr:uid="{E5B58B3F-24AB-4EE6-9736-5BBF574DAB40}"/>
    <cellStyle name="Millares 657 5 2 3 4" xfId="7713" xr:uid="{14908F59-D67B-4E95-A441-C061CFA30202}"/>
    <cellStyle name="Millares 657 5 2 3 4 2" xfId="29216" xr:uid="{CD081985-6F6E-470C-BDE0-4D12F6CB2061}"/>
    <cellStyle name="Millares 657 5 2 3 5" xfId="9370" xr:uid="{49537A2C-AB59-4AD9-9196-D6BC4D62FD88}"/>
    <cellStyle name="Millares 657 5 2 3 5 2" xfId="30873" xr:uid="{3F621011-E27A-40A3-87E1-18A9606B53A9}"/>
    <cellStyle name="Millares 657 5 2 3 6" xfId="16005" xr:uid="{895C7DC5-BA92-4338-A1F6-F06AD7AC2246}"/>
    <cellStyle name="Millares 657 5 2 3 6 2" xfId="37508" xr:uid="{E4D23D65-E562-4FB0-BC42-B8BBF3EAADC4}"/>
    <cellStyle name="Millares 657 5 2 3 7" xfId="22610" xr:uid="{F560A638-86D1-4793-B048-1738AEF92F40}"/>
    <cellStyle name="Millares 657 5 2 3 8" xfId="44113" xr:uid="{37C7298F-A0C6-444E-820A-7CCA3E5C5397}"/>
    <cellStyle name="Millares 657 5 2 3 9" xfId="50717" xr:uid="{3433BBDF-9658-435E-AD66-2ED1ACFC0964}"/>
    <cellStyle name="Millares 657 5 2 4" xfId="1500" xr:uid="{B0C996FE-30F9-4595-B72F-6E201CDB4376}"/>
    <cellStyle name="Millares 657 5 2 4 2" xfId="4329" xr:uid="{A49154AD-AB51-42FA-80EC-9685FC06F837}"/>
    <cellStyle name="Millares 657 5 2 4 2 2" xfId="12595" xr:uid="{A3363F56-4D76-48DC-8E12-7801824BD7D1}"/>
    <cellStyle name="Millares 657 5 2 4 2 2 2" xfId="34098" xr:uid="{7FB4B116-F93B-41B7-952D-B088F58020F8}"/>
    <cellStyle name="Millares 657 5 2 4 2 3" xfId="19230" xr:uid="{DBC1B028-6557-4342-A5D5-506A80959254}"/>
    <cellStyle name="Millares 657 5 2 4 2 3 2" xfId="40733" xr:uid="{B9A62F4C-ACE7-418E-8B11-6788D0AE6D34}"/>
    <cellStyle name="Millares 657 5 2 4 2 4" xfId="25835" xr:uid="{160B807B-8746-4E66-8299-DB0BE7B4E509}"/>
    <cellStyle name="Millares 657 5 2 4 2 5" xfId="47338" xr:uid="{95EB68A2-E250-4923-9123-F0BADBEFF54A}"/>
    <cellStyle name="Millares 657 5 2 4 2 6" xfId="53942" xr:uid="{7198B8CF-1924-48A4-89E6-E1D238385EC2}"/>
    <cellStyle name="Millares 657 5 2 4 3" xfId="6468" xr:uid="{EF03FA3C-FC8C-4E86-BD5B-581265FE20E5}"/>
    <cellStyle name="Millares 657 5 2 4 3 2" xfId="14734" xr:uid="{92DD26CF-1309-47A8-90A5-CAF87A3B2885}"/>
    <cellStyle name="Millares 657 5 2 4 3 2 2" xfId="36237" xr:uid="{5F2DEF2D-31B8-4C46-9937-4C795D45976D}"/>
    <cellStyle name="Millares 657 5 2 4 3 3" xfId="21369" xr:uid="{FAC51049-7321-4DD5-A97D-225864ACC7AF}"/>
    <cellStyle name="Millares 657 5 2 4 3 3 2" xfId="42872" xr:uid="{99446ECC-F23D-4154-B945-D8D1FEC83E3B}"/>
    <cellStyle name="Millares 657 5 2 4 3 4" xfId="27974" xr:uid="{F801E3FB-E6FA-491A-AD18-0BBAE98F156B}"/>
    <cellStyle name="Millares 657 5 2 4 3 5" xfId="49477" xr:uid="{D37F4A77-6215-4211-B586-7C1AC3088D49}"/>
    <cellStyle name="Millares 657 5 2 4 3 6" xfId="56081" xr:uid="{D5C1C369-5027-4A74-B3DF-F5CCF0D08CAB}"/>
    <cellStyle name="Millares 657 5 2 4 4" xfId="8109" xr:uid="{E458461E-307C-49C5-9735-CC9ED0859899}"/>
    <cellStyle name="Millares 657 5 2 4 4 2" xfId="29612" xr:uid="{430C28A7-CD0B-4BBC-A90B-90AFB08F72A3}"/>
    <cellStyle name="Millares 657 5 2 4 5" xfId="9766" xr:uid="{9DE69B65-821F-4BD0-8405-726E0C5A6D77}"/>
    <cellStyle name="Millares 657 5 2 4 5 2" xfId="31269" xr:uid="{D09D650F-8A13-409F-A1B5-9C4B45E2259C}"/>
    <cellStyle name="Millares 657 5 2 4 6" xfId="16401" xr:uid="{50A9DCFA-4A56-4FD1-AD12-F0C37D8723E7}"/>
    <cellStyle name="Millares 657 5 2 4 6 2" xfId="37904" xr:uid="{14C78C5A-56BF-4DB7-B55B-562ADE8DF400}"/>
    <cellStyle name="Millares 657 5 2 4 7" xfId="23006" xr:uid="{7EB2E2B8-8AD5-4241-B6DE-9742F54B63BD}"/>
    <cellStyle name="Millares 657 5 2 4 8" xfId="44509" xr:uid="{D69B5103-23A8-42C0-A718-8BE122E39376}"/>
    <cellStyle name="Millares 657 5 2 4 9" xfId="51113" xr:uid="{33A5A2FD-D4D3-4823-96A4-79668F26E555}"/>
    <cellStyle name="Millares 657 5 2 5" xfId="2187" xr:uid="{97ECAAD9-AE87-4CA2-BA3A-5BECA0DF2AF9}"/>
    <cellStyle name="Millares 657 5 2 5 2" xfId="10453" xr:uid="{671C5FE2-4FB2-4146-8E2B-FE087A421EFA}"/>
    <cellStyle name="Millares 657 5 2 5 2 2" xfId="31956" xr:uid="{61A7DA92-5948-4FDC-AC92-AC4F8E45C237}"/>
    <cellStyle name="Millares 657 5 2 5 3" xfId="17088" xr:uid="{48C75159-3DF7-4676-8C80-8F6B68F6A9E3}"/>
    <cellStyle name="Millares 657 5 2 5 3 2" xfId="38591" xr:uid="{855CB987-D04F-4728-ABD6-038D34F2DD68}"/>
    <cellStyle name="Millares 657 5 2 5 4" xfId="23693" xr:uid="{29FD4BB3-6AC0-4579-9BDA-6AA4E51D02E9}"/>
    <cellStyle name="Millares 657 5 2 5 5" xfId="45196" xr:uid="{55C8679C-5A06-4557-8851-1235C71C8A25}"/>
    <cellStyle name="Millares 657 5 2 5 6" xfId="51800" xr:uid="{C4A4A0F9-706D-43AF-8F50-BC895A35C74D}"/>
    <cellStyle name="Millares 657 5 2 6" xfId="2733" xr:uid="{283C753C-A9FD-4E6D-97A4-8F9DC3DD3575}"/>
    <cellStyle name="Millares 657 5 2 6 2" xfId="10999" xr:uid="{F519AE94-E615-437D-BC7E-B2762A50B23F}"/>
    <cellStyle name="Millares 657 5 2 6 2 2" xfId="32502" xr:uid="{AD2432D2-DA44-44EF-81A6-10489759559E}"/>
    <cellStyle name="Millares 657 5 2 6 3" xfId="17634" xr:uid="{7D048031-FF9D-4028-8210-42CD498BBA2C}"/>
    <cellStyle name="Millares 657 5 2 6 3 2" xfId="39137" xr:uid="{0C12FA22-713E-4E3F-931D-38FB16341412}"/>
    <cellStyle name="Millares 657 5 2 6 4" xfId="24239" xr:uid="{1E97BE89-D586-434D-9440-AE90F50DF59C}"/>
    <cellStyle name="Millares 657 5 2 6 5" xfId="45742" xr:uid="{1DED7C1E-FD44-44DB-B1D5-4615A5ED4D9A}"/>
    <cellStyle name="Millares 657 5 2 6 6" xfId="52346" xr:uid="{3C59A5EB-E610-4A6F-B74E-EB933AC0D230}"/>
    <cellStyle name="Millares 657 5 2 7" xfId="3383" xr:uid="{5538F23F-F12B-476D-8D73-2689B35127B7}"/>
    <cellStyle name="Millares 657 5 2 7 2" xfId="11649" xr:uid="{E47A9B87-6131-4416-92A3-79906B75D942}"/>
    <cellStyle name="Millares 657 5 2 7 2 2" xfId="33152" xr:uid="{184F1F25-155A-4896-B8C0-BA6DABE94FBF}"/>
    <cellStyle name="Millares 657 5 2 7 3" xfId="18284" xr:uid="{85616E83-066E-44BC-8063-2FD60DBA2C16}"/>
    <cellStyle name="Millares 657 5 2 7 3 2" xfId="39787" xr:uid="{E461ACA3-00D8-4186-99AA-200BE8C96598}"/>
    <cellStyle name="Millares 657 5 2 7 4" xfId="24889" xr:uid="{31684219-2201-458D-9F67-68B73AB8B74B}"/>
    <cellStyle name="Millares 657 5 2 7 5" xfId="46392" xr:uid="{6DAAE30A-FD38-4A98-B47D-C9EB5C11E4EC}"/>
    <cellStyle name="Millares 657 5 2 7 6" xfId="52996" xr:uid="{E715DE2E-3635-45C5-9285-4DACD73444AD}"/>
    <cellStyle name="Millares 657 5 2 8" xfId="4877" xr:uid="{3701630C-3B9B-4E1B-80C8-85748716BA39}"/>
    <cellStyle name="Millares 657 5 2 8 2" xfId="13143" xr:uid="{2C483B9A-47A6-41F6-A592-71E34C8C3395}"/>
    <cellStyle name="Millares 657 5 2 8 2 2" xfId="34646" xr:uid="{A4B9EAA5-4D31-4241-9DDB-F968ED6FDAC0}"/>
    <cellStyle name="Millares 657 5 2 8 3" xfId="19778" xr:uid="{B45F9336-A623-45A0-9D91-A0149B4B765C}"/>
    <cellStyle name="Millares 657 5 2 8 3 2" xfId="41281" xr:uid="{EAB93D7B-1C9B-4750-BC44-2ABD6D5EAFE9}"/>
    <cellStyle name="Millares 657 5 2 8 4" xfId="26383" xr:uid="{1217BE55-5B33-45E2-A435-129CF51CC89E}"/>
    <cellStyle name="Millares 657 5 2 8 5" xfId="47886" xr:uid="{9082CB4C-547D-407B-A071-F767667DF1C0}"/>
    <cellStyle name="Millares 657 5 2 8 6" xfId="54490" xr:uid="{EEDFAAB4-040F-45A6-9155-01268490E25E}"/>
    <cellStyle name="Millares 657 5 2 9" xfId="5522" xr:uid="{428AB4DA-2EF0-4EA5-B377-6676D536120C}"/>
    <cellStyle name="Millares 657 5 2 9 2" xfId="13788" xr:uid="{C87DBF16-9337-4733-8EE6-87620DAF176E}"/>
    <cellStyle name="Millares 657 5 2 9 2 2" xfId="35291" xr:uid="{427047AC-F90F-47E5-B33B-2773838CC760}"/>
    <cellStyle name="Millares 657 5 2 9 3" xfId="20423" xr:uid="{CDDBA4F8-8933-4759-A8E1-C022B610942F}"/>
    <cellStyle name="Millares 657 5 2 9 3 2" xfId="41926" xr:uid="{05EE7FA7-9D3F-4948-A779-34A5B813493A}"/>
    <cellStyle name="Millares 657 5 2 9 4" xfId="27028" xr:uid="{D5B1D2AA-D36E-4B23-9AEB-6EBD8D78EBC9}"/>
    <cellStyle name="Millares 657 5 2 9 5" xfId="48531" xr:uid="{21D3FB3F-CD97-4669-B85F-D74916C1003C}"/>
    <cellStyle name="Millares 657 5 2 9 6" xfId="55135" xr:uid="{F7930BF0-7FF4-406F-AA09-A9DE98545F1E}"/>
    <cellStyle name="Millares 657 5 3" xfId="423" xr:uid="{91676A96-02D4-48D8-A1F8-C28DFED57279}"/>
    <cellStyle name="Millares 657 5 3 10" xfId="15326" xr:uid="{DC8F1FD9-EB98-4597-B5F5-CFF1C9BEB2A5}"/>
    <cellStyle name="Millares 657 5 3 10 2" xfId="36829" xr:uid="{98058158-1A00-4B12-952A-4556E02424B3}"/>
    <cellStyle name="Millares 657 5 3 11" xfId="21931" xr:uid="{3E5E20BF-68E8-410A-B8AC-2581A895F7BA}"/>
    <cellStyle name="Millares 657 5 3 12" xfId="43434" xr:uid="{1FCA220E-DDF4-47AE-ADA1-5BD55EBA3B31}"/>
    <cellStyle name="Millares 657 5 3 13" xfId="50038" xr:uid="{BA70CE11-625F-4189-9400-AD31285B62FA}"/>
    <cellStyle name="Millares 657 5 3 2" xfId="1371" xr:uid="{FE9FC819-A0AE-4192-9B25-1180F5411816}"/>
    <cellStyle name="Millares 657 5 3 2 2" xfId="4200" xr:uid="{6A86DE60-063F-42F0-B7AD-7DA77443318F}"/>
    <cellStyle name="Millares 657 5 3 2 2 2" xfId="12466" xr:uid="{8D496FC0-3F08-41F1-9844-F114BCFE5E71}"/>
    <cellStyle name="Millares 657 5 3 2 2 2 2" xfId="33969" xr:uid="{8E6C341F-EF01-4247-ADFE-6A70040403EF}"/>
    <cellStyle name="Millares 657 5 3 2 2 3" xfId="19101" xr:uid="{68FC2C42-6E4D-4A9C-B3B7-9AB8D5C58CD4}"/>
    <cellStyle name="Millares 657 5 3 2 2 3 2" xfId="40604" xr:uid="{20C90551-BDCD-4D07-998E-F942FC73EC74}"/>
    <cellStyle name="Millares 657 5 3 2 2 4" xfId="25706" xr:uid="{6F4046A2-9053-4B34-9B10-F4A7DA12121E}"/>
    <cellStyle name="Millares 657 5 3 2 2 5" xfId="47209" xr:uid="{84CE174D-0817-4ABC-A542-B274AD46996D}"/>
    <cellStyle name="Millares 657 5 3 2 2 6" xfId="53813" xr:uid="{01093390-4C3A-4C47-84AE-45C98BDF702F}"/>
    <cellStyle name="Millares 657 5 3 2 3" xfId="6339" xr:uid="{7380DB20-23B3-400A-81A3-81946E405A06}"/>
    <cellStyle name="Millares 657 5 3 2 3 2" xfId="14605" xr:uid="{8C5A22D5-8550-4CBA-9FE6-3A361D26A35E}"/>
    <cellStyle name="Millares 657 5 3 2 3 2 2" xfId="36108" xr:uid="{53F78D4D-FCC7-4138-8D0A-93CC0FE6BC9D}"/>
    <cellStyle name="Millares 657 5 3 2 3 3" xfId="21240" xr:uid="{006D1426-BBAA-489D-846B-72B30E26D788}"/>
    <cellStyle name="Millares 657 5 3 2 3 3 2" xfId="42743" xr:uid="{B541AA52-C625-4339-B5F3-A9E5FFD0188A}"/>
    <cellStyle name="Millares 657 5 3 2 3 4" xfId="27845" xr:uid="{BB155A28-9595-42A8-94A4-CDE352F1E090}"/>
    <cellStyle name="Millares 657 5 3 2 3 5" xfId="49348" xr:uid="{35DA561B-DA9F-40EA-8752-DEECE0A17505}"/>
    <cellStyle name="Millares 657 5 3 2 3 6" xfId="55952" xr:uid="{A02CAF2D-1453-448C-A792-E6F03568AE3D}"/>
    <cellStyle name="Millares 657 5 3 2 4" xfId="7980" xr:uid="{88C05D9A-1161-449B-A31E-C8F487DA81CA}"/>
    <cellStyle name="Millares 657 5 3 2 4 2" xfId="29483" xr:uid="{4CB6DC60-36DB-4BF2-8C86-6CB698D0063C}"/>
    <cellStyle name="Millares 657 5 3 2 5" xfId="9637" xr:uid="{325B6E2C-4616-4791-A317-D039D5099914}"/>
    <cellStyle name="Millares 657 5 3 2 5 2" xfId="31140" xr:uid="{B375500A-33B8-413C-963B-6C2CDB150E01}"/>
    <cellStyle name="Millares 657 5 3 2 6" xfId="16272" xr:uid="{3669F8CF-0E6D-4240-8D7B-26CEA13DD688}"/>
    <cellStyle name="Millares 657 5 3 2 6 2" xfId="37775" xr:uid="{1FEDD5D1-CB96-4746-8F19-7E6B5DFB42EB}"/>
    <cellStyle name="Millares 657 5 3 2 7" xfId="22877" xr:uid="{AEF2019D-34DE-4055-B2B1-4E7B5E20A91C}"/>
    <cellStyle name="Millares 657 5 3 2 8" xfId="44380" xr:uid="{A8FD3F37-5023-4E44-852B-C690C4F1BFEF}"/>
    <cellStyle name="Millares 657 5 3 2 9" xfId="50984" xr:uid="{3BAE85C9-C054-469C-B180-E5E2D56254C5}"/>
    <cellStyle name="Millares 657 5 3 3" xfId="2058" xr:uid="{8631B2D8-48BA-4252-80F6-B5390BE61D97}"/>
    <cellStyle name="Millares 657 5 3 3 2" xfId="10324" xr:uid="{F90C69E7-8889-47F0-B2DA-90720ECB02B1}"/>
    <cellStyle name="Millares 657 5 3 3 2 2" xfId="31827" xr:uid="{4DA802DB-DBEC-44F2-91D6-58D6179E7300}"/>
    <cellStyle name="Millares 657 5 3 3 3" xfId="16959" xr:uid="{4AFC6B3C-83CD-42C7-96C9-23F9C9FC9C1D}"/>
    <cellStyle name="Millares 657 5 3 3 3 2" xfId="38462" xr:uid="{4DA744AB-AA85-4B09-82B8-17E9E998F424}"/>
    <cellStyle name="Millares 657 5 3 3 4" xfId="23564" xr:uid="{D4CD4677-31D6-4293-8DAA-98987C73F490}"/>
    <cellStyle name="Millares 657 5 3 3 5" xfId="45067" xr:uid="{735FF37D-304E-46D0-9E74-2C5D22ED7E1B}"/>
    <cellStyle name="Millares 657 5 3 3 6" xfId="51671" xr:uid="{90C84322-EAFA-417A-A867-72E361D4DD5A}"/>
    <cellStyle name="Millares 657 5 3 4" xfId="2857" xr:uid="{A67E6C99-3283-4F41-BF16-BCE27874E2BE}"/>
    <cellStyle name="Millares 657 5 3 4 2" xfId="11123" xr:uid="{BB497738-9503-4AD7-969B-CBFFD11A947E}"/>
    <cellStyle name="Millares 657 5 3 4 2 2" xfId="32626" xr:uid="{0DC9B538-C5F3-479F-919E-F62D93838B19}"/>
    <cellStyle name="Millares 657 5 3 4 3" xfId="17758" xr:uid="{19FB8681-5858-49A3-BF59-19E8A95AA5B9}"/>
    <cellStyle name="Millares 657 5 3 4 3 2" xfId="39261" xr:uid="{45C3D232-4AA3-403C-A42D-0A67026F2593}"/>
    <cellStyle name="Millares 657 5 3 4 4" xfId="24363" xr:uid="{4A0B91E6-A007-4175-93CF-D3F2FFF50BD2}"/>
    <cellStyle name="Millares 657 5 3 4 5" xfId="45866" xr:uid="{819A56D9-2015-4625-AEFF-659B51E90FEF}"/>
    <cellStyle name="Millares 657 5 3 4 6" xfId="52470" xr:uid="{58C264BA-6BC7-4CC4-9739-8B73BC2C2A96}"/>
    <cellStyle name="Millares 657 5 3 5" xfId="3254" xr:uid="{53630D3B-C565-46B3-B150-052F5B9CEEB3}"/>
    <cellStyle name="Millares 657 5 3 5 2" xfId="11520" xr:uid="{D2282195-D693-49CD-A0C4-4E2152C79A83}"/>
    <cellStyle name="Millares 657 5 3 5 2 2" xfId="33023" xr:uid="{C3C85171-0CC7-40D7-9E55-1260A7A0D773}"/>
    <cellStyle name="Millares 657 5 3 5 3" xfId="18155" xr:uid="{51B2EB8B-1C80-48D6-839B-A5C9667EB77A}"/>
    <cellStyle name="Millares 657 5 3 5 3 2" xfId="39658" xr:uid="{CCA40006-C200-4CB5-8B09-4C67C6E61483}"/>
    <cellStyle name="Millares 657 5 3 5 4" xfId="24760" xr:uid="{309B7A6D-985B-4686-AE0E-797E1FDC03A4}"/>
    <cellStyle name="Millares 657 5 3 5 5" xfId="46263" xr:uid="{72E1B1B0-D1B3-4D29-ADFB-C473F82A0BFA}"/>
    <cellStyle name="Millares 657 5 3 5 6" xfId="52867" xr:uid="{34CF418C-64A4-4A62-A0EB-E24C7CCA6F30}"/>
    <cellStyle name="Millares 657 5 3 6" xfId="5001" xr:uid="{C4727729-8CEE-4A55-9FA8-5FB8DDF277D4}"/>
    <cellStyle name="Millares 657 5 3 6 2" xfId="13267" xr:uid="{A9DD6DE2-5979-4E55-8548-29280C606634}"/>
    <cellStyle name="Millares 657 5 3 6 2 2" xfId="34770" xr:uid="{CAD0CD74-EB30-4813-9BA5-A31A4F8C9D8D}"/>
    <cellStyle name="Millares 657 5 3 6 3" xfId="19902" xr:uid="{51791E38-73BD-4AD4-AC5F-F90C885F1659}"/>
    <cellStyle name="Millares 657 5 3 6 3 2" xfId="41405" xr:uid="{B9E44D5E-94C8-42F2-943C-9F518F86BAA0}"/>
    <cellStyle name="Millares 657 5 3 6 4" xfId="26507" xr:uid="{B2D4DE05-5F7E-480F-B195-1BF3008062FF}"/>
    <cellStyle name="Millares 657 5 3 6 5" xfId="48010" xr:uid="{B6FD4323-F677-4F9E-A44F-44ED06ACAEC1}"/>
    <cellStyle name="Millares 657 5 3 6 6" xfId="54614" xr:uid="{60DCEA53-CA07-49A7-9A8A-5E4E63ED43D4}"/>
    <cellStyle name="Millares 657 5 3 7" xfId="5393" xr:uid="{79E71DBD-8E3F-4E4B-A219-6557516DF609}"/>
    <cellStyle name="Millares 657 5 3 7 2" xfId="13659" xr:uid="{2598698A-96E7-4F17-B6A2-9842B03B3338}"/>
    <cellStyle name="Millares 657 5 3 7 2 2" xfId="35162" xr:uid="{BC7DF150-023C-4CFA-A980-0D1918287D1E}"/>
    <cellStyle name="Millares 657 5 3 7 3" xfId="20294" xr:uid="{39352C35-2B7C-4E3F-BE02-942DD96585CE}"/>
    <cellStyle name="Millares 657 5 3 7 3 2" xfId="41797" xr:uid="{46E2A4A7-60E1-4604-A1EC-26FA498810C1}"/>
    <cellStyle name="Millares 657 5 3 7 4" xfId="26899" xr:uid="{BD706A8A-26CD-41C9-AE57-15F7CAD13B8B}"/>
    <cellStyle name="Millares 657 5 3 7 5" xfId="48402" xr:uid="{F3F852B8-E264-486D-A39C-C57D7D06EB92}"/>
    <cellStyle name="Millares 657 5 3 7 6" xfId="55006" xr:uid="{D505BB47-33D8-4ACB-AAF6-6D3C261A1DC9}"/>
    <cellStyle name="Millares 657 5 3 8" xfId="7034" xr:uid="{8C1BDDDD-5BE6-45F2-9236-0F34FFADDB41}"/>
    <cellStyle name="Millares 657 5 3 8 2" xfId="28537" xr:uid="{03A36CF9-74ED-4C6F-88A7-30B806FE646C}"/>
    <cellStyle name="Millares 657 5 3 9" xfId="8690" xr:uid="{4383A301-AD0F-4F0E-A624-0353F11E6362}"/>
    <cellStyle name="Millares 657 5 3 9 2" xfId="30193" xr:uid="{6F1BFBCC-862E-4165-9005-AD84FD36F5F1}"/>
    <cellStyle name="Millares 657 5 4" xfId="707" xr:uid="{B460E3B6-63CC-4653-A786-2B6F77861586}"/>
    <cellStyle name="Millares 657 5 4 10" xfId="43716" xr:uid="{579F4E04-0F3A-436A-BAEB-58942ABED285}"/>
    <cellStyle name="Millares 657 5 4 11" xfId="50320" xr:uid="{2710BC6A-0025-440C-A7F8-C03E3026E9E0}"/>
    <cellStyle name="Millares 657 5 4 2" xfId="1653" xr:uid="{28F79D2E-569B-4A64-BE44-DEF574579B1C}"/>
    <cellStyle name="Millares 657 5 4 2 2" xfId="4482" xr:uid="{64BB1B9D-9B6D-45C5-8090-6BF011DF2735}"/>
    <cellStyle name="Millares 657 5 4 2 2 2" xfId="12748" xr:uid="{1B6D2888-D277-4C08-8439-E83C70D1C333}"/>
    <cellStyle name="Millares 657 5 4 2 2 2 2" xfId="34251" xr:uid="{104D0B7B-7093-426E-8EEA-FC6897760CF7}"/>
    <cellStyle name="Millares 657 5 4 2 2 3" xfId="19383" xr:uid="{EAE65BD2-43E2-4B91-82F3-6E0E68CC2B14}"/>
    <cellStyle name="Millares 657 5 4 2 2 3 2" xfId="40886" xr:uid="{0F328B17-F1F2-4159-B734-2E1B358BFCCE}"/>
    <cellStyle name="Millares 657 5 4 2 2 4" xfId="25988" xr:uid="{0DBEB16C-43D6-40AE-8C37-7AA4FE34391D}"/>
    <cellStyle name="Millares 657 5 4 2 2 5" xfId="47491" xr:uid="{560028F4-F066-4F14-97F7-131FAD12F176}"/>
    <cellStyle name="Millares 657 5 4 2 2 6" xfId="54095" xr:uid="{74B69041-13B9-453C-A352-3A72BF9662A2}"/>
    <cellStyle name="Millares 657 5 4 2 3" xfId="6621" xr:uid="{8B261196-99D3-4046-A9D4-81D9313E8A8B}"/>
    <cellStyle name="Millares 657 5 4 2 3 2" xfId="14887" xr:uid="{3A602602-A14D-49E3-849F-2AFD41D3B70B}"/>
    <cellStyle name="Millares 657 5 4 2 3 2 2" xfId="36390" xr:uid="{09449D55-13D3-4DE7-B250-5066B9D82635}"/>
    <cellStyle name="Millares 657 5 4 2 3 3" xfId="21522" xr:uid="{F24E331F-E761-4AF5-AACA-01848130B452}"/>
    <cellStyle name="Millares 657 5 4 2 3 3 2" xfId="43025" xr:uid="{C30EE3C0-6E47-403A-9518-BDF599863E8D}"/>
    <cellStyle name="Millares 657 5 4 2 3 4" xfId="28127" xr:uid="{16BB3ECE-D643-4F19-839F-3BCBB1AF20EF}"/>
    <cellStyle name="Millares 657 5 4 2 3 5" xfId="49630" xr:uid="{D899D610-0A94-4434-A66E-5583C529E1F8}"/>
    <cellStyle name="Millares 657 5 4 2 3 6" xfId="56234" xr:uid="{F0FBECC3-9259-44EC-AEA2-E8297FFF0558}"/>
    <cellStyle name="Millares 657 5 4 2 4" xfId="8262" xr:uid="{D0F428D6-DC20-4142-B2FD-E2265CB7C7B8}"/>
    <cellStyle name="Millares 657 5 4 2 4 2" xfId="29765" xr:uid="{D8519583-9384-4AC3-97D6-14E80060B9BA}"/>
    <cellStyle name="Millares 657 5 4 2 5" xfId="9919" xr:uid="{A789F8A7-7588-4653-8470-23BE8C95B19B}"/>
    <cellStyle name="Millares 657 5 4 2 5 2" xfId="31422" xr:uid="{AE60143A-BB4D-45CC-B98A-45B7B6D10E54}"/>
    <cellStyle name="Millares 657 5 4 2 6" xfId="16554" xr:uid="{FE7D3484-CB2E-4B34-8DD4-B7A48D76DEE8}"/>
    <cellStyle name="Millares 657 5 4 2 6 2" xfId="38057" xr:uid="{05CA6196-1754-42A2-A844-6F67E487D136}"/>
    <cellStyle name="Millares 657 5 4 2 7" xfId="23159" xr:uid="{346A8DD5-39B8-4C46-B959-69BD8E04354C}"/>
    <cellStyle name="Millares 657 5 4 2 8" xfId="44662" xr:uid="{13A94C0E-92A6-4913-8931-30496959B49D}"/>
    <cellStyle name="Millares 657 5 4 2 9" xfId="51266" xr:uid="{D79AF36C-551E-4E9A-A0AC-625B9AABAA2F}"/>
    <cellStyle name="Millares 657 5 4 3" xfId="2340" xr:uid="{A5C78167-7681-4A61-8C92-8B38398AEA62}"/>
    <cellStyle name="Millares 657 5 4 3 2" xfId="10606" xr:uid="{7DFF56F7-C3D8-44C0-9537-4D711DFB5F13}"/>
    <cellStyle name="Millares 657 5 4 3 2 2" xfId="32109" xr:uid="{A5389103-B606-42E1-8FD9-924DD00A3D9D}"/>
    <cellStyle name="Millares 657 5 4 3 3" xfId="17241" xr:uid="{F38ED192-0CC9-461D-BF32-DCE02716C2BB}"/>
    <cellStyle name="Millares 657 5 4 3 3 2" xfId="38744" xr:uid="{C49DBDCC-CCFD-437B-9E71-F5E7365222CE}"/>
    <cellStyle name="Millares 657 5 4 3 4" xfId="23846" xr:uid="{68CF9C68-D701-47BA-850B-FA18B07F358A}"/>
    <cellStyle name="Millares 657 5 4 3 5" xfId="45349" xr:uid="{5A652F3F-AB62-470F-BDB5-1F2C11154AAA}"/>
    <cellStyle name="Millares 657 5 4 3 6" xfId="51953" xr:uid="{08B14716-BB84-4FD0-BEFB-E1636278C8C5}"/>
    <cellStyle name="Millares 657 5 4 4" xfId="3536" xr:uid="{02832368-D187-423A-AB77-363360444EFF}"/>
    <cellStyle name="Millares 657 5 4 4 2" xfId="11802" xr:uid="{7638783C-2243-44D2-BF83-8BE00D156632}"/>
    <cellStyle name="Millares 657 5 4 4 2 2" xfId="33305" xr:uid="{13E7FB82-34C2-451F-8736-2160C6E92B4F}"/>
    <cellStyle name="Millares 657 5 4 4 3" xfId="18437" xr:uid="{534A889E-0853-423A-B12F-4119EC9B33FF}"/>
    <cellStyle name="Millares 657 5 4 4 3 2" xfId="39940" xr:uid="{29F80A24-DD4A-4D84-A5CC-114145689930}"/>
    <cellStyle name="Millares 657 5 4 4 4" xfId="25042" xr:uid="{A1DB7E22-B567-4548-A03F-084610660074}"/>
    <cellStyle name="Millares 657 5 4 4 5" xfId="46545" xr:uid="{42DF246E-6D7C-42DF-AADE-E94695273977}"/>
    <cellStyle name="Millares 657 5 4 4 6" xfId="53149" xr:uid="{BDD50113-2756-4AA2-AA19-A057B50514ED}"/>
    <cellStyle name="Millares 657 5 4 5" xfId="5675" xr:uid="{F56C9CA6-EB80-440D-A8D9-BCDBB158DACB}"/>
    <cellStyle name="Millares 657 5 4 5 2" xfId="13941" xr:uid="{CD7DC9AA-8AFB-406E-9AB2-0040B4BA9E5C}"/>
    <cellStyle name="Millares 657 5 4 5 2 2" xfId="35444" xr:uid="{F0DC7AE3-1C7E-4680-BB25-AB4E6AC1FBFA}"/>
    <cellStyle name="Millares 657 5 4 5 3" xfId="20576" xr:uid="{2586BA23-C603-443E-BAB5-218804FD15B0}"/>
    <cellStyle name="Millares 657 5 4 5 3 2" xfId="42079" xr:uid="{D3C95511-12DA-4420-9A83-74B3E9AD5104}"/>
    <cellStyle name="Millares 657 5 4 5 4" xfId="27181" xr:uid="{3EE67AE9-C3BF-411D-B6C9-902F9F4F7259}"/>
    <cellStyle name="Millares 657 5 4 5 5" xfId="48684" xr:uid="{6E999E7F-C448-46E8-94BE-525661940F15}"/>
    <cellStyle name="Millares 657 5 4 5 6" xfId="55288" xr:uid="{1B8DBF32-DE36-4878-8688-AA902EF488CE}"/>
    <cellStyle name="Millares 657 5 4 6" xfId="7316" xr:uid="{1D4B8EBF-3F51-49A7-9187-FD3563DD9963}"/>
    <cellStyle name="Millares 657 5 4 6 2" xfId="28819" xr:uid="{19946F0F-5616-4EC7-B06A-B02F90A1C645}"/>
    <cellStyle name="Millares 657 5 4 7" xfId="8973" xr:uid="{FC6192B1-7A52-414A-B855-A529B0BC443A}"/>
    <cellStyle name="Millares 657 5 4 7 2" xfId="30476" xr:uid="{EEC4AA35-1D45-4911-8085-10795F396A47}"/>
    <cellStyle name="Millares 657 5 4 8" xfId="15608" xr:uid="{0F523411-8759-4A2C-A254-032A82504DD2}"/>
    <cellStyle name="Millares 657 5 4 8 2" xfId="37111" xr:uid="{E811CC21-C4B0-49D9-93ED-366E8E1F6134}"/>
    <cellStyle name="Millares 657 5 4 9" xfId="22213" xr:uid="{A78642CB-578C-4EE4-BDEC-0E554816C37A}"/>
    <cellStyle name="Millares 657 5 5" xfId="976" xr:uid="{126465D4-1B0B-43DC-9DF9-AD6DAC0CD9DA}"/>
    <cellStyle name="Millares 657 5 5 2" xfId="3805" xr:uid="{A0C2E192-7960-4842-9B05-C156F0ADB80F}"/>
    <cellStyle name="Millares 657 5 5 2 2" xfId="12071" xr:uid="{BC52E07E-6132-4453-A585-66B3B47DC742}"/>
    <cellStyle name="Millares 657 5 5 2 2 2" xfId="33574" xr:uid="{A6D5E9D0-611F-4E09-9123-AAC070C5838E}"/>
    <cellStyle name="Millares 657 5 5 2 3" xfId="18706" xr:uid="{028327EA-61D6-4C52-89BD-4FCD56ADDD59}"/>
    <cellStyle name="Millares 657 5 5 2 3 2" xfId="40209" xr:uid="{D3B07E95-E8E0-4D15-AAE2-87687D5B4BC6}"/>
    <cellStyle name="Millares 657 5 5 2 4" xfId="25311" xr:uid="{8DF50FF0-BD43-4F2A-B96C-CCB2C0D11EBF}"/>
    <cellStyle name="Millares 657 5 5 2 5" xfId="46814" xr:uid="{11BC7E40-971B-47BC-BF4F-FE9206161BA5}"/>
    <cellStyle name="Millares 657 5 5 2 6" xfId="53418" xr:uid="{4DC54F95-7CD7-419F-B1C5-5EA5C7B16409}"/>
    <cellStyle name="Millares 657 5 5 3" xfId="5944" xr:uid="{B74A1DC5-11BA-4A5F-9512-BFE0E9DD449F}"/>
    <cellStyle name="Millares 657 5 5 3 2" xfId="14210" xr:uid="{2E73189B-1B25-4930-B107-929DDBE2ABD7}"/>
    <cellStyle name="Millares 657 5 5 3 2 2" xfId="35713" xr:uid="{D1FA7521-D193-412F-A2B9-55EC2AD873DA}"/>
    <cellStyle name="Millares 657 5 5 3 3" xfId="20845" xr:uid="{A317084E-1103-4C97-8BAA-8AFD8C6D11AC}"/>
    <cellStyle name="Millares 657 5 5 3 3 2" xfId="42348" xr:uid="{C63FCD3D-61C5-41F4-832B-EF50B8E0C6CD}"/>
    <cellStyle name="Millares 657 5 5 3 4" xfId="27450" xr:uid="{4BDFDB00-D492-4A1E-B3FC-D3B75BECA60C}"/>
    <cellStyle name="Millares 657 5 5 3 5" xfId="48953" xr:uid="{B3FAE87E-BC94-446C-B229-31B55D0BAA51}"/>
    <cellStyle name="Millares 657 5 5 3 6" xfId="55557" xr:uid="{6F83231C-1462-4EB6-8F06-D76EE0394374}"/>
    <cellStyle name="Millares 657 5 5 4" xfId="7585" xr:uid="{3D728590-E6D6-491E-AC30-8B53D8DDE2C3}"/>
    <cellStyle name="Millares 657 5 5 4 2" xfId="29088" xr:uid="{33493813-8BA7-4D15-B7CE-9A0A9D39C7CB}"/>
    <cellStyle name="Millares 657 5 5 5" xfId="9242" xr:uid="{F3895F83-9811-454D-AE9C-92FC9864EEE9}"/>
    <cellStyle name="Millares 657 5 5 5 2" xfId="30745" xr:uid="{F065E19C-0B4C-4C0D-962D-41DF07C9F9BD}"/>
    <cellStyle name="Millares 657 5 5 6" xfId="15877" xr:uid="{D79421F0-0C57-42E7-B064-BF5D9B01E5AB}"/>
    <cellStyle name="Millares 657 5 5 6 2" xfId="37380" xr:uid="{47444514-EF39-4697-AFE1-54F51554698F}"/>
    <cellStyle name="Millares 657 5 5 7" xfId="22482" xr:uid="{392E9DC2-3CC0-461D-8F39-5C4F630039A3}"/>
    <cellStyle name="Millares 657 5 5 8" xfId="43985" xr:uid="{1E10840A-9183-44D2-8A7B-A8308C2B7C03}"/>
    <cellStyle name="Millares 657 5 5 9" xfId="50589" xr:uid="{2C538791-F1B0-4D46-905F-443A51D3392C}"/>
    <cellStyle name="Millares 657 5 6" xfId="1236" xr:uid="{FE5A3FB8-95AF-42E1-9422-4826F798E687}"/>
    <cellStyle name="Millares 657 5 6 2" xfId="4065" xr:uid="{FD9C2513-0849-423B-8978-AC03683AB125}"/>
    <cellStyle name="Millares 657 5 6 2 2" xfId="12331" xr:uid="{26504420-FE9B-4F22-9583-E7238DACF459}"/>
    <cellStyle name="Millares 657 5 6 2 2 2" xfId="33834" xr:uid="{5DC4EE30-D21D-4E5F-B797-D82EA4D7B416}"/>
    <cellStyle name="Millares 657 5 6 2 3" xfId="18966" xr:uid="{25DB0B0D-D753-429E-9C62-592B50ADBA6B}"/>
    <cellStyle name="Millares 657 5 6 2 3 2" xfId="40469" xr:uid="{FD9A7138-E7CD-4858-BD23-4A68DCAB3C80}"/>
    <cellStyle name="Millares 657 5 6 2 4" xfId="25571" xr:uid="{F95D9EF4-99C3-42C9-80AD-6B858F92A4D6}"/>
    <cellStyle name="Millares 657 5 6 2 5" xfId="47074" xr:uid="{AF905228-89D4-4CCD-B88E-BAC0664283F9}"/>
    <cellStyle name="Millares 657 5 6 2 6" xfId="53678" xr:uid="{662FE7CE-1F77-4003-9B6E-7C1DE9B19EF7}"/>
    <cellStyle name="Millares 657 5 6 3" xfId="6204" xr:uid="{B13C31F1-96BC-412D-AB3D-796D41B6A785}"/>
    <cellStyle name="Millares 657 5 6 3 2" xfId="14470" xr:uid="{9D473E63-DEE9-4095-800A-BB0BF668C8BC}"/>
    <cellStyle name="Millares 657 5 6 3 2 2" xfId="35973" xr:uid="{44D7E9B2-0BA4-4609-90A5-3FCFD3CD5F18}"/>
    <cellStyle name="Millares 657 5 6 3 3" xfId="21105" xr:uid="{DA803557-381F-4CA8-915B-34D7E8B61BC2}"/>
    <cellStyle name="Millares 657 5 6 3 3 2" xfId="42608" xr:uid="{12A50DEB-6423-482D-B9CC-1391507B982D}"/>
    <cellStyle name="Millares 657 5 6 3 4" xfId="27710" xr:uid="{C8EE934D-DB1F-4059-A9A9-F46A16FC8F92}"/>
    <cellStyle name="Millares 657 5 6 3 5" xfId="49213" xr:uid="{0E9D47A0-9415-4D39-9F06-A7295D6D3AA2}"/>
    <cellStyle name="Millares 657 5 6 3 6" xfId="55817" xr:uid="{71BD9454-4371-48B1-8420-CCFAA396FAA1}"/>
    <cellStyle name="Millares 657 5 6 4" xfId="7845" xr:uid="{3B09AF2E-6162-4DF3-A1BD-85F2781144DD}"/>
    <cellStyle name="Millares 657 5 6 4 2" xfId="29348" xr:uid="{1E32086D-1698-4A25-9A05-C573E2D1157B}"/>
    <cellStyle name="Millares 657 5 6 5" xfId="9502" xr:uid="{0E692725-C4D1-452D-9010-CFE203DBAEF4}"/>
    <cellStyle name="Millares 657 5 6 5 2" xfId="31005" xr:uid="{E4BF05BA-F9A9-45A2-ABC0-E9CE351FF287}"/>
    <cellStyle name="Millares 657 5 6 6" xfId="16137" xr:uid="{83947F06-3EA9-4A68-B536-5F438E0D0B9D}"/>
    <cellStyle name="Millares 657 5 6 6 2" xfId="37640" xr:uid="{CF11417E-D36C-43A5-86A7-6AE4224F50ED}"/>
    <cellStyle name="Millares 657 5 6 7" xfId="22742" xr:uid="{1837C556-3724-43B9-8B61-3A19738220F9}"/>
    <cellStyle name="Millares 657 5 6 8" xfId="44245" xr:uid="{343A848A-6E9B-4072-B656-A1A70C3323B9}"/>
    <cellStyle name="Millares 657 5 6 9" xfId="50849" xr:uid="{D64719A2-966E-4240-99E7-35D489955300}"/>
    <cellStyle name="Millares 657 5 7" xfId="1924" xr:uid="{7D2A06E6-94E2-4EA6-A80F-14FB2D07D13A}"/>
    <cellStyle name="Millares 657 5 7 2" xfId="10190" xr:uid="{232C83BD-67DE-4A99-A654-025C3FBCDF1F}"/>
    <cellStyle name="Millares 657 5 7 2 2" xfId="31693" xr:uid="{E5BF453E-0332-4F0A-9290-92515D00FE5B}"/>
    <cellStyle name="Millares 657 5 7 3" xfId="16825" xr:uid="{A467C1DD-8C0E-4B63-91CC-50D61C24F77A}"/>
    <cellStyle name="Millares 657 5 7 3 2" xfId="38328" xr:uid="{EAAFAA29-88AA-491B-8C8C-D973CD14642A}"/>
    <cellStyle name="Millares 657 5 7 4" xfId="23430" xr:uid="{5C3C90F9-F0D6-425D-BBC1-77F229E3EC54}"/>
    <cellStyle name="Millares 657 5 7 5" xfId="44933" xr:uid="{040E749D-3E5E-4D81-B5E4-912ED16ECAE9}"/>
    <cellStyle name="Millares 657 5 7 6" xfId="51537" xr:uid="{0D6F42E4-1CDD-4219-A05B-AD03E21A0EB6}"/>
    <cellStyle name="Millares 657 5 8" xfId="2609" xr:uid="{152636E2-2669-42A0-9D43-D33A922F3F4F}"/>
    <cellStyle name="Millares 657 5 8 2" xfId="10875" xr:uid="{8DB04B4E-3DE2-406E-BFF9-83D6FA7957CF}"/>
    <cellStyle name="Millares 657 5 8 2 2" xfId="32378" xr:uid="{0836F286-ED39-4ED3-8D7D-E4AE238A33A8}"/>
    <cellStyle name="Millares 657 5 8 3" xfId="17510" xr:uid="{8E9FEF65-975C-4C31-B0D8-F5753D7EB14E}"/>
    <cellStyle name="Millares 657 5 8 3 2" xfId="39013" xr:uid="{906D2438-8AED-47FC-894A-0A4982E49284}"/>
    <cellStyle name="Millares 657 5 8 4" xfId="24115" xr:uid="{91ED5951-0336-40BD-BEB3-BAC07D4E8132}"/>
    <cellStyle name="Millares 657 5 8 5" xfId="45618" xr:uid="{5EF087DD-05D2-4C33-9C25-D0A3CB023822}"/>
    <cellStyle name="Millares 657 5 8 6" xfId="52222" xr:uid="{66C3BEB7-5FB3-427C-8CEB-C2253BDD32E2}"/>
    <cellStyle name="Millares 657 5 9" xfId="3120" xr:uid="{51421EEE-077D-47C5-AF9D-9EADFA2E6659}"/>
    <cellStyle name="Millares 657 5 9 2" xfId="11386" xr:uid="{3651A406-0F99-400B-AF6D-AEE89D9D1B32}"/>
    <cellStyle name="Millares 657 5 9 2 2" xfId="32889" xr:uid="{50F51E72-7883-4CD2-91E9-23E1CFB75592}"/>
    <cellStyle name="Millares 657 5 9 3" xfId="18021" xr:uid="{97FA3440-AF0E-4C0E-B647-FFC2A05739F4}"/>
    <cellStyle name="Millares 657 5 9 3 2" xfId="39524" xr:uid="{4171EF17-F3E8-4DD5-836B-95748E9B8641}"/>
    <cellStyle name="Millares 657 5 9 4" xfId="24626" xr:uid="{2E9273A2-9505-4710-A106-4133A9F8430D}"/>
    <cellStyle name="Millares 657 5 9 5" xfId="46129" xr:uid="{7EF43C79-9974-44C2-BF44-6F50F9CDE7C7}"/>
    <cellStyle name="Millares 657 5 9 6" xfId="52733" xr:uid="{A1DF06F9-DC8B-4EFA-B8ED-DC1E926B443D}"/>
    <cellStyle name="Millares 657 6" xfId="8445" xr:uid="{9FD3B6DA-FD8E-4FD3-A0D8-41F4D894BE89}"/>
    <cellStyle name="Millares 657 6 2" xfId="29948" xr:uid="{CAD819DA-E85D-41E8-991F-03EDCA514B7E}"/>
    <cellStyle name="Millares 66" xfId="588" xr:uid="{D63050D2-FF39-4932-8E98-B110D2CA2FB5}"/>
    <cellStyle name="Millares 66 10" xfId="43599" xr:uid="{EA3E1297-0933-4117-B725-5E51FA002D2A}"/>
    <cellStyle name="Millares 66 11" xfId="50203" xr:uid="{0F7DD64A-4EED-4BC8-A275-C8445EC73D76}"/>
    <cellStyle name="Millares 66 2" xfId="1536" xr:uid="{5D622EC4-AB1C-43BF-90BC-8242211C5840}"/>
    <cellStyle name="Millares 66 2 2" xfId="4365" xr:uid="{02FD6C0D-4C88-4302-8C91-B4762A169CE5}"/>
    <cellStyle name="Millares 66 2 2 2" xfId="12631" xr:uid="{92EFDCBB-BACC-4A49-9892-7861F7520BF6}"/>
    <cellStyle name="Millares 66 2 2 2 2" xfId="34134" xr:uid="{9DAF70C3-2128-4E1D-9BAF-CFF177EA1B97}"/>
    <cellStyle name="Millares 66 2 2 3" xfId="19266" xr:uid="{45A12C58-C17C-4C03-AAA5-F9643E9EAD97}"/>
    <cellStyle name="Millares 66 2 2 3 2" xfId="40769" xr:uid="{1DAC4D1B-64A0-44BA-BAFF-00AB601D5B5C}"/>
    <cellStyle name="Millares 66 2 2 4" xfId="25871" xr:uid="{A0F20229-AD1D-4332-B5A5-6E37902FCBDE}"/>
    <cellStyle name="Millares 66 2 2 5" xfId="47374" xr:uid="{2A99B912-71A0-4832-B1B0-5214EEC95512}"/>
    <cellStyle name="Millares 66 2 2 6" xfId="53978" xr:uid="{0FFF44A1-B7EE-4459-9978-DCA17BB26659}"/>
    <cellStyle name="Millares 66 2 3" xfId="6504" xr:uid="{C1CAF2FF-7303-4996-A4F4-923CDE5958BB}"/>
    <cellStyle name="Millares 66 2 3 2" xfId="14770" xr:uid="{50B1AC02-84F4-41CD-BDDC-6F8A639BBA94}"/>
    <cellStyle name="Millares 66 2 3 2 2" xfId="36273" xr:uid="{7090533B-0EB4-492A-A1EB-03F44F36D155}"/>
    <cellStyle name="Millares 66 2 3 3" xfId="21405" xr:uid="{C091CBFA-35CB-4D0A-AB25-94A467868894}"/>
    <cellStyle name="Millares 66 2 3 3 2" xfId="42908" xr:uid="{F12F79FB-EB89-4193-9E8C-44EAFE0D2C69}"/>
    <cellStyle name="Millares 66 2 3 4" xfId="28010" xr:uid="{E88AC6C7-263E-4A93-8D35-28D885E6E87D}"/>
    <cellStyle name="Millares 66 2 3 5" xfId="49513" xr:uid="{CE6D7E4D-E22F-47D3-8B97-955C9864E37D}"/>
    <cellStyle name="Millares 66 2 3 6" xfId="56117" xr:uid="{8B71E7D5-D7BA-4752-9694-82DB8DA537CC}"/>
    <cellStyle name="Millares 66 2 4" xfId="8145" xr:uid="{417299C4-13D9-42C7-8373-95AEACD2C6EF}"/>
    <cellStyle name="Millares 66 2 4 2" xfId="29648" xr:uid="{AD260241-5C40-418D-A051-0614A8514FD6}"/>
    <cellStyle name="Millares 66 2 5" xfId="9802" xr:uid="{D09A1341-D793-4E70-AE10-3B7E4D8C78AD}"/>
    <cellStyle name="Millares 66 2 5 2" xfId="31305" xr:uid="{D23B07BA-C03D-4320-8384-9809CDBFEDE8}"/>
    <cellStyle name="Millares 66 2 6" xfId="16437" xr:uid="{176223E3-C685-4A2D-A0C4-D5FA498152D6}"/>
    <cellStyle name="Millares 66 2 6 2" xfId="37940" xr:uid="{F6010304-352B-4A3B-884C-52980AF878F2}"/>
    <cellStyle name="Millares 66 2 7" xfId="23042" xr:uid="{8B05337F-50EA-41D3-96D3-235089F1EF11}"/>
    <cellStyle name="Millares 66 2 8" xfId="44545" xr:uid="{F7EDF6F4-48D2-4C88-8175-49B46C315192}"/>
    <cellStyle name="Millares 66 2 9" xfId="51149" xr:uid="{AB8965BD-210D-40CA-B4CE-74E5845D57FE}"/>
    <cellStyle name="Millares 66 3" xfId="2223" xr:uid="{672D59CD-6B84-4CBD-9CC9-BD1252B8EAF2}"/>
    <cellStyle name="Millares 66 3 2" xfId="10489" xr:uid="{B40BC09B-3243-4873-92CC-2BAAF364B66A}"/>
    <cellStyle name="Millares 66 3 2 2" xfId="31992" xr:uid="{30ED6EEB-6347-4B65-8A54-A531F290EFBE}"/>
    <cellStyle name="Millares 66 3 3" xfId="17124" xr:uid="{F2A178F3-FF77-4B1A-901F-A27D77172F43}"/>
    <cellStyle name="Millares 66 3 3 2" xfId="38627" xr:uid="{95CA3A64-97E8-49B0-9BE0-083C974A4408}"/>
    <cellStyle name="Millares 66 3 4" xfId="23729" xr:uid="{8BE179E4-FD1F-48D2-8D8E-07C0C532BFC7}"/>
    <cellStyle name="Millares 66 3 5" xfId="45232" xr:uid="{AD45744F-1332-407C-B644-9112C5615688}"/>
    <cellStyle name="Millares 66 3 6" xfId="51836" xr:uid="{27DD07C4-A356-4C2D-8D22-1E3BD3742081}"/>
    <cellStyle name="Millares 66 4" xfId="3419" xr:uid="{465634B7-6CA9-47B8-AE57-D37A0298E9FE}"/>
    <cellStyle name="Millares 66 4 2" xfId="11685" xr:uid="{C13997D9-4F3B-4690-9D07-C1C81F34247A}"/>
    <cellStyle name="Millares 66 4 2 2" xfId="33188" xr:uid="{27FC1CBC-7CD3-4F8A-A647-35883FD4C5DC}"/>
    <cellStyle name="Millares 66 4 3" xfId="18320" xr:uid="{97BB0FF9-EFE0-4F98-BE7E-BE75FAE1DF0B}"/>
    <cellStyle name="Millares 66 4 3 2" xfId="39823" xr:uid="{D4D588B5-2D3D-4280-B159-3F68046C674E}"/>
    <cellStyle name="Millares 66 4 4" xfId="24925" xr:uid="{C3845375-7ABE-4F85-9B73-629735FDF15D}"/>
    <cellStyle name="Millares 66 4 5" xfId="46428" xr:uid="{4658384A-B65E-42F6-B10F-F554D6BBE5C6}"/>
    <cellStyle name="Millares 66 4 6" xfId="53032" xr:uid="{93EC1F6C-A2C8-4AA8-98BD-F3C7F07A801D}"/>
    <cellStyle name="Millares 66 5" xfId="5558" xr:uid="{74B2AF57-78BD-4496-9073-0B0B76DF319A}"/>
    <cellStyle name="Millares 66 5 2" xfId="13824" xr:uid="{08E86D1A-F825-4384-BAF2-B30F06594E7D}"/>
    <cellStyle name="Millares 66 5 2 2" xfId="35327" xr:uid="{4EB1F287-6437-4B75-B817-1731A9661225}"/>
    <cellStyle name="Millares 66 5 3" xfId="20459" xr:uid="{F0140552-F6C2-460B-849A-870F23591126}"/>
    <cellStyle name="Millares 66 5 3 2" xfId="41962" xr:uid="{BB5C4846-D3E4-4FE9-BF62-5CB3A51047B5}"/>
    <cellStyle name="Millares 66 5 4" xfId="27064" xr:uid="{6C1C5F5A-6C57-4896-BB7E-D62BA7D043D6}"/>
    <cellStyle name="Millares 66 5 5" xfId="48567" xr:uid="{A5ECDCC0-1BC8-4BEA-90CF-308CD485C7E0}"/>
    <cellStyle name="Millares 66 5 6" xfId="55171" xr:uid="{EBDF2C73-DDE9-4B91-8BA4-91EB9A2996E9}"/>
    <cellStyle name="Millares 66 6" xfId="7199" xr:uid="{5C0B2C38-AC39-489E-B6E0-AA1FFF871BD5}"/>
    <cellStyle name="Millares 66 6 2" xfId="28702" xr:uid="{48283128-CD51-4F8B-AD70-A69D384102D8}"/>
    <cellStyle name="Millares 66 7" xfId="8855" xr:uid="{C22AEFBB-173B-4CF6-BD37-4C060E706A08}"/>
    <cellStyle name="Millares 66 7 2" xfId="30358" xr:uid="{0CD45318-530D-4FFC-BC21-1FBC8AF233EF}"/>
    <cellStyle name="Millares 66 8" xfId="15491" xr:uid="{9FD6E0A7-5F93-449F-A56C-786D45FF067D}"/>
    <cellStyle name="Millares 66 8 2" xfId="36994" xr:uid="{62A66F65-2C77-4C63-A17A-57D35DCD36F0}"/>
    <cellStyle name="Millares 66 9" xfId="22096" xr:uid="{89B22D46-C6DB-41ED-894D-36D66C299C76}"/>
    <cellStyle name="Millares 67" xfId="593" xr:uid="{B5DE7A39-F28F-4936-BC51-2D9FB5D39F17}"/>
    <cellStyle name="Millares 67 10" xfId="43604" xr:uid="{DF50C500-E1F2-42D1-B7A3-BF8CC958FFE9}"/>
    <cellStyle name="Millares 67 11" xfId="50208" xr:uid="{E195FA46-7D89-4B4B-B9AC-1076B7B17960}"/>
    <cellStyle name="Millares 67 2" xfId="1541" xr:uid="{B1A01B6B-7204-4D24-ABD4-1C47B4F1A485}"/>
    <cellStyle name="Millares 67 2 2" xfId="4370" xr:uid="{3010F006-0CCE-4F9B-BC68-B32F61F15326}"/>
    <cellStyle name="Millares 67 2 2 2" xfId="12636" xr:uid="{303B656A-5210-48AE-AE88-5018812A5F46}"/>
    <cellStyle name="Millares 67 2 2 2 2" xfId="34139" xr:uid="{730A4C0A-3763-4EBB-B3F2-182458E798FC}"/>
    <cellStyle name="Millares 67 2 2 3" xfId="19271" xr:uid="{78541B63-70F4-4911-A67A-5B1A77A30BF8}"/>
    <cellStyle name="Millares 67 2 2 3 2" xfId="40774" xr:uid="{19CC1620-C63A-4C39-9DBE-1A8F5A99E631}"/>
    <cellStyle name="Millares 67 2 2 4" xfId="25876" xr:uid="{E18E75C8-74D9-4110-A5E7-C65F5E5F23D8}"/>
    <cellStyle name="Millares 67 2 2 5" xfId="47379" xr:uid="{0FEA4B51-B9E4-4939-B778-A15A16928BB9}"/>
    <cellStyle name="Millares 67 2 2 6" xfId="53983" xr:uid="{7399C1B8-C5C2-4ADB-B7C6-C26B0386756E}"/>
    <cellStyle name="Millares 67 2 3" xfId="6509" xr:uid="{DFE22441-0FEF-4807-BB25-A3C2A9C1C686}"/>
    <cellStyle name="Millares 67 2 3 2" xfId="14775" xr:uid="{884420DA-FFDC-44B2-BF8B-25F8759EE86A}"/>
    <cellStyle name="Millares 67 2 3 2 2" xfId="36278" xr:uid="{E8705641-078D-454C-91B6-AFB19D5DD48F}"/>
    <cellStyle name="Millares 67 2 3 3" xfId="21410" xr:uid="{244A38E8-EB7A-46A2-94E8-083958EC0D60}"/>
    <cellStyle name="Millares 67 2 3 3 2" xfId="42913" xr:uid="{EB73504C-A2E6-40E0-8390-EEEE2C462F97}"/>
    <cellStyle name="Millares 67 2 3 4" xfId="28015" xr:uid="{55B79C3A-E7BB-48DA-BD04-0F3CAEC2B4AA}"/>
    <cellStyle name="Millares 67 2 3 5" xfId="49518" xr:uid="{EA7540DE-CFA2-43CE-B881-BFD2ED55F83D}"/>
    <cellStyle name="Millares 67 2 3 6" xfId="56122" xr:uid="{0A92A752-7845-4B46-9751-E87C9152DA22}"/>
    <cellStyle name="Millares 67 2 4" xfId="8150" xr:uid="{257E2C8C-CD4A-4F89-BB3E-096CC8A30903}"/>
    <cellStyle name="Millares 67 2 4 2" xfId="29653" xr:uid="{1CFEFB8F-58A1-464A-915D-EABE85008AB3}"/>
    <cellStyle name="Millares 67 2 5" xfId="9807" xr:uid="{261F8077-9E1E-4EBC-9C21-C7FB662DC8B0}"/>
    <cellStyle name="Millares 67 2 5 2" xfId="31310" xr:uid="{EE09FB1F-AF08-4C0B-B765-FD02392DE479}"/>
    <cellStyle name="Millares 67 2 6" xfId="16442" xr:uid="{61CC2B67-841A-476D-8EB7-4CEA19ACBA1C}"/>
    <cellStyle name="Millares 67 2 6 2" xfId="37945" xr:uid="{D9FBAD02-CA2E-48B5-A6AA-4C3ED143F10A}"/>
    <cellStyle name="Millares 67 2 7" xfId="23047" xr:uid="{48EACB53-7A2F-4A5C-919D-AD4FC882D336}"/>
    <cellStyle name="Millares 67 2 8" xfId="44550" xr:uid="{D17C2B4F-5904-4EE2-B4CF-0CBC54B0C947}"/>
    <cellStyle name="Millares 67 2 9" xfId="51154" xr:uid="{A76A42BF-4911-43B4-8D9B-1B03EAD645F5}"/>
    <cellStyle name="Millares 67 3" xfId="2228" xr:uid="{D3095C3D-9832-4A0A-AD62-76873D05BB6B}"/>
    <cellStyle name="Millares 67 3 2" xfId="10494" xr:uid="{25088632-17D7-4E8C-82E6-83CED9E8A8A3}"/>
    <cellStyle name="Millares 67 3 2 2" xfId="31997" xr:uid="{01E29167-873A-428B-8053-2830FB7F021F}"/>
    <cellStyle name="Millares 67 3 3" xfId="17129" xr:uid="{C674EE0D-6B13-4710-A4E2-6AD7BC62C0B3}"/>
    <cellStyle name="Millares 67 3 3 2" xfId="38632" xr:uid="{02106FCF-CB6C-4BC9-B5E0-00C9323C6E54}"/>
    <cellStyle name="Millares 67 3 4" xfId="23734" xr:uid="{16271B29-05C8-4DB3-981F-F7F4AAE77E2B}"/>
    <cellStyle name="Millares 67 3 5" xfId="45237" xr:uid="{79AF40CB-C37C-4710-8E7E-8246F5AB496B}"/>
    <cellStyle name="Millares 67 3 6" xfId="51841" xr:uid="{CE99ECEC-87EA-4F5B-88B5-34A57D249DE5}"/>
    <cellStyle name="Millares 67 4" xfId="3424" xr:uid="{A1F6914D-0171-415F-A087-A8B403C2A66B}"/>
    <cellStyle name="Millares 67 4 2" xfId="11690" xr:uid="{0069D62F-654E-4ECF-8EC5-36ED273DAD47}"/>
    <cellStyle name="Millares 67 4 2 2" xfId="33193" xr:uid="{3990AC68-20AA-4743-8AB5-5BD2118F3E05}"/>
    <cellStyle name="Millares 67 4 3" xfId="18325" xr:uid="{DDB8D391-AFEE-4ABA-B610-E9705BBD9E7B}"/>
    <cellStyle name="Millares 67 4 3 2" xfId="39828" xr:uid="{8CF2C3FE-6E75-491B-9DB2-8A49066D345D}"/>
    <cellStyle name="Millares 67 4 4" xfId="24930" xr:uid="{C87CD384-D58E-4431-9F20-D4B378789C05}"/>
    <cellStyle name="Millares 67 4 5" xfId="46433" xr:uid="{5F9EA146-ED60-4495-B74B-5D1F627EC33E}"/>
    <cellStyle name="Millares 67 4 6" xfId="53037" xr:uid="{7B1BDC62-8E5B-4E2A-9F22-C32331F5C035}"/>
    <cellStyle name="Millares 67 5" xfId="5563" xr:uid="{70E8515E-67F7-4428-A4D2-9778228BC9B5}"/>
    <cellStyle name="Millares 67 5 2" xfId="13829" xr:uid="{7C6F178F-F822-426B-A292-D0D089A3E61A}"/>
    <cellStyle name="Millares 67 5 2 2" xfId="35332" xr:uid="{99348449-0C06-467C-8BAB-3A32A42E9380}"/>
    <cellStyle name="Millares 67 5 3" xfId="20464" xr:uid="{65C46D79-6A3C-4F01-873D-986A034B0201}"/>
    <cellStyle name="Millares 67 5 3 2" xfId="41967" xr:uid="{3E71F67C-BD01-461A-A84F-61279486A537}"/>
    <cellStyle name="Millares 67 5 4" xfId="27069" xr:uid="{D16A0EAD-1FDF-4B10-8283-33C49C67D546}"/>
    <cellStyle name="Millares 67 5 5" xfId="48572" xr:uid="{DA5F867F-D94E-408C-8793-4590AD5C5FD3}"/>
    <cellStyle name="Millares 67 5 6" xfId="55176" xr:uid="{28143145-4220-4776-BC05-B878E6F7CA1D}"/>
    <cellStyle name="Millares 67 6" xfId="7204" xr:uid="{ADE0FF01-FB65-462F-8818-D058BDC6144A}"/>
    <cellStyle name="Millares 67 6 2" xfId="28707" xr:uid="{BE857544-7F55-4AAA-A490-9880416E4413}"/>
    <cellStyle name="Millares 67 7" xfId="8860" xr:uid="{0D26FBD5-3861-4207-8314-20F764730B34}"/>
    <cellStyle name="Millares 67 7 2" xfId="30363" xr:uid="{8CF174BE-3C4B-450A-9C28-8887169CA905}"/>
    <cellStyle name="Millares 67 8" xfId="15496" xr:uid="{C65A6833-F193-4E7A-8E8B-77CB6D8CD7E7}"/>
    <cellStyle name="Millares 67 8 2" xfId="36999" xr:uid="{2C4E5F95-8042-4694-BA06-AFF083FF862B}"/>
    <cellStyle name="Millares 67 9" xfId="22101" xr:uid="{175D1691-D323-49BE-8E93-B1ADD7AC18F2}"/>
    <cellStyle name="Millares 68" xfId="584" xr:uid="{5B54E8ED-1C8A-4D8B-BE77-E0B6D4C250F2}"/>
    <cellStyle name="Millares 68 10" xfId="43595" xr:uid="{72999168-8650-4BFC-BD5B-40D0C0E160B2}"/>
    <cellStyle name="Millares 68 11" xfId="50199" xr:uid="{3C0F637B-44E2-40EB-99DA-E6E7B99631D9}"/>
    <cellStyle name="Millares 68 2" xfId="1532" xr:uid="{40528A57-A999-4E07-9726-AE4FCD6984F1}"/>
    <cellStyle name="Millares 68 2 2" xfId="4361" xr:uid="{2DD007A4-6330-4367-AEEE-6E5969676DB9}"/>
    <cellStyle name="Millares 68 2 2 2" xfId="12627" xr:uid="{FBC5C9C1-3316-467C-AED4-9AC2488F58C1}"/>
    <cellStyle name="Millares 68 2 2 2 2" xfId="34130" xr:uid="{3A17EB14-22EA-4585-AE39-7EF1969D76E6}"/>
    <cellStyle name="Millares 68 2 2 3" xfId="19262" xr:uid="{41563111-C43D-41A5-8C8F-18BD8F0B0D06}"/>
    <cellStyle name="Millares 68 2 2 3 2" xfId="40765" xr:uid="{BD1EE022-4C9D-48EC-B9CD-A99F0F4248EB}"/>
    <cellStyle name="Millares 68 2 2 4" xfId="25867" xr:uid="{36828CE8-23A3-4738-875F-006A12BB2797}"/>
    <cellStyle name="Millares 68 2 2 5" xfId="47370" xr:uid="{95CCA0B4-2ED8-49DC-A07D-32E9CAAC2D14}"/>
    <cellStyle name="Millares 68 2 2 6" xfId="53974" xr:uid="{62E16291-450A-4283-A5C6-5BB9C09A9F8E}"/>
    <cellStyle name="Millares 68 2 3" xfId="6500" xr:uid="{8C1D9069-79F6-4785-8851-53AD7395100D}"/>
    <cellStyle name="Millares 68 2 3 2" xfId="14766" xr:uid="{9E67F454-C675-42EF-B4C5-4348C2602C77}"/>
    <cellStyle name="Millares 68 2 3 2 2" xfId="36269" xr:uid="{FCA3E72D-C363-4928-AE34-493C39C9A2DD}"/>
    <cellStyle name="Millares 68 2 3 3" xfId="21401" xr:uid="{4EB897AB-A168-4017-8780-4B77B05D4D27}"/>
    <cellStyle name="Millares 68 2 3 3 2" xfId="42904" xr:uid="{10EC3C00-A757-4478-B2B4-C46D97748500}"/>
    <cellStyle name="Millares 68 2 3 4" xfId="28006" xr:uid="{92D2081F-24C5-40E8-A606-E361E34CE023}"/>
    <cellStyle name="Millares 68 2 3 5" xfId="49509" xr:uid="{1A0A17B0-67A8-4C91-ABB2-E1222A93A6DA}"/>
    <cellStyle name="Millares 68 2 3 6" xfId="56113" xr:uid="{420126EB-0BD3-4218-AD47-92978B98A859}"/>
    <cellStyle name="Millares 68 2 4" xfId="8141" xr:uid="{BDED59C5-6AC7-49DC-9773-2307D1B50799}"/>
    <cellStyle name="Millares 68 2 4 2" xfId="29644" xr:uid="{3993D00F-0BE9-4A79-86D8-1B0169E3E957}"/>
    <cellStyle name="Millares 68 2 5" xfId="9798" xr:uid="{6C3C2B59-0CD4-41FB-AACC-8053E5E051BB}"/>
    <cellStyle name="Millares 68 2 5 2" xfId="31301" xr:uid="{8B744518-ECA3-468D-A3C5-24D128E35E40}"/>
    <cellStyle name="Millares 68 2 6" xfId="16433" xr:uid="{32207E34-D042-4F9E-9770-1CCAAE85D670}"/>
    <cellStyle name="Millares 68 2 6 2" xfId="37936" xr:uid="{1A670FBE-6D91-4081-BB1F-C57E54925CEB}"/>
    <cellStyle name="Millares 68 2 7" xfId="23038" xr:uid="{EA0FFF2B-CEF8-4062-BB51-95F40768D2B4}"/>
    <cellStyle name="Millares 68 2 8" xfId="44541" xr:uid="{B1299930-2C9D-4FF0-B113-C3FD0BD0E570}"/>
    <cellStyle name="Millares 68 2 9" xfId="51145" xr:uid="{0338D445-72E1-4906-8E41-A49B801DB71C}"/>
    <cellStyle name="Millares 68 3" xfId="2219" xr:uid="{EE495F4C-74CA-42C1-BED2-2AB2625DD3C5}"/>
    <cellStyle name="Millares 68 3 2" xfId="10485" xr:uid="{8BE76A3F-69FC-4ADF-ABAC-8E536462C82A}"/>
    <cellStyle name="Millares 68 3 2 2" xfId="31988" xr:uid="{E64B4DF5-EFE6-4B3F-88EC-A8B870ED8CA6}"/>
    <cellStyle name="Millares 68 3 3" xfId="17120" xr:uid="{6E59EF07-971F-492A-9AB6-F1E9DE27D714}"/>
    <cellStyle name="Millares 68 3 3 2" xfId="38623" xr:uid="{11C10CF5-B1E5-41A4-AA70-11DE069C68A6}"/>
    <cellStyle name="Millares 68 3 4" xfId="23725" xr:uid="{836D80E2-FF76-4E4E-A0A2-54A21783A345}"/>
    <cellStyle name="Millares 68 3 5" xfId="45228" xr:uid="{43CD625C-9209-4D76-8EFE-6A8160A044AB}"/>
    <cellStyle name="Millares 68 3 6" xfId="51832" xr:uid="{BAF71D70-48E1-43EF-BCF6-E97FBDB21984}"/>
    <cellStyle name="Millares 68 4" xfId="3415" xr:uid="{F6DBFD21-7F79-4ECE-B713-7905B7C6479B}"/>
    <cellStyle name="Millares 68 4 2" xfId="11681" xr:uid="{D2C966FD-1D07-4D1E-B5B6-7AE3741B932B}"/>
    <cellStyle name="Millares 68 4 2 2" xfId="33184" xr:uid="{4B01342B-BE38-44B3-852D-511BFEA8E41B}"/>
    <cellStyle name="Millares 68 4 3" xfId="18316" xr:uid="{ED50454F-277C-4A44-B138-00B6C0487935}"/>
    <cellStyle name="Millares 68 4 3 2" xfId="39819" xr:uid="{AE9A0421-6B84-4002-AEA7-11C6DE076F92}"/>
    <cellStyle name="Millares 68 4 4" xfId="24921" xr:uid="{01D30D2D-4BD0-4869-8280-C53ECA46AE50}"/>
    <cellStyle name="Millares 68 4 5" xfId="46424" xr:uid="{4F1215B2-B8FA-44DD-9B47-B4A3BA545A58}"/>
    <cellStyle name="Millares 68 4 6" xfId="53028" xr:uid="{A9FEBCC8-DF6F-493E-8A0E-C943D87C56BF}"/>
    <cellStyle name="Millares 68 5" xfId="5554" xr:uid="{F43C3825-45C7-4DCF-BEF9-D2791DC5CDDA}"/>
    <cellStyle name="Millares 68 5 2" xfId="13820" xr:uid="{19CE26B0-15B0-4248-AE4E-59013E7E2E9B}"/>
    <cellStyle name="Millares 68 5 2 2" xfId="35323" xr:uid="{55998322-7486-41F9-9A33-944F062D321A}"/>
    <cellStyle name="Millares 68 5 3" xfId="20455" xr:uid="{A80CCD95-401B-47C7-97EE-0DC16F7CAB73}"/>
    <cellStyle name="Millares 68 5 3 2" xfId="41958" xr:uid="{B0682D6C-E31C-4483-B2EE-CA5B9C2D3010}"/>
    <cellStyle name="Millares 68 5 4" xfId="27060" xr:uid="{C08EF548-A56C-4DA8-882A-A6C2DA1F7FC1}"/>
    <cellStyle name="Millares 68 5 5" xfId="48563" xr:uid="{17842BE8-6EBE-4646-91F1-37571F512E12}"/>
    <cellStyle name="Millares 68 5 6" xfId="55167" xr:uid="{EED57E04-1A04-4B33-A1DA-E869ADB413ED}"/>
    <cellStyle name="Millares 68 6" xfId="7195" xr:uid="{77DE0DCD-C731-4C99-9F96-96A1CF8538DF}"/>
    <cellStyle name="Millares 68 6 2" xfId="28698" xr:uid="{87326FCB-5139-4CF6-89CE-79D83EDFF4E4}"/>
    <cellStyle name="Millares 68 7" xfId="8851" xr:uid="{955E2E9E-CEF7-4831-AC41-8C9EAE0E3C85}"/>
    <cellStyle name="Millares 68 7 2" xfId="30354" xr:uid="{03C6453A-B817-4D6E-AC78-A5FF590A99FC}"/>
    <cellStyle name="Millares 68 8" xfId="15487" xr:uid="{19A1EE0A-9F79-4FF7-BAF5-9415D0A7F589}"/>
    <cellStyle name="Millares 68 8 2" xfId="36990" xr:uid="{542A2E75-E308-49A0-B7A1-B579677C21AB}"/>
    <cellStyle name="Millares 68 9" xfId="22092" xr:uid="{EC75202B-1FE1-4C9B-A189-4C0640A84807}"/>
    <cellStyle name="Millares 69" xfId="596" xr:uid="{3C795F8E-D4DE-4A66-8427-265C2DFA94DB}"/>
    <cellStyle name="Millares 69 10" xfId="43607" xr:uid="{59BAEB9F-EA20-4CF5-8723-5F186B3EA58B}"/>
    <cellStyle name="Millares 69 11" xfId="50211" xr:uid="{AE3DEA3B-8900-49F9-9E6D-AD7D789F7EEB}"/>
    <cellStyle name="Millares 69 2" xfId="1544" xr:uid="{74913D91-E0C8-410D-A544-65597BB7E2D6}"/>
    <cellStyle name="Millares 69 2 2" xfId="4373" xr:uid="{36177C11-02CF-47FD-B8BB-382C3DD8F2B8}"/>
    <cellStyle name="Millares 69 2 2 2" xfId="12639" xr:uid="{9E83D648-48F2-4678-978D-511EDEC430ED}"/>
    <cellStyle name="Millares 69 2 2 2 2" xfId="34142" xr:uid="{8A3A5EBD-4EB8-4044-88AB-1266AAC348B4}"/>
    <cellStyle name="Millares 69 2 2 3" xfId="19274" xr:uid="{1FE2DB7A-BCD8-4DDE-80E0-545336EECA59}"/>
    <cellStyle name="Millares 69 2 2 3 2" xfId="40777" xr:uid="{023C8744-0CB5-43F0-9575-55442EC1DDFD}"/>
    <cellStyle name="Millares 69 2 2 4" xfId="25879" xr:uid="{AF89599D-66ED-4035-A028-F2D778E84C8E}"/>
    <cellStyle name="Millares 69 2 2 5" xfId="47382" xr:uid="{DC722411-82C1-4327-9D60-5F45136DE4DD}"/>
    <cellStyle name="Millares 69 2 2 6" xfId="53986" xr:uid="{F4E2E533-A254-4FE3-97C9-03421F7DA01B}"/>
    <cellStyle name="Millares 69 2 3" xfId="6512" xr:uid="{6E01862B-55E0-45C8-B371-1ABF3762B8ED}"/>
    <cellStyle name="Millares 69 2 3 2" xfId="14778" xr:uid="{9E7A13F3-EC87-4EAC-9434-7A384AD9E817}"/>
    <cellStyle name="Millares 69 2 3 2 2" xfId="36281" xr:uid="{F4576219-ADF3-4C79-8133-FBB4916E48C7}"/>
    <cellStyle name="Millares 69 2 3 3" xfId="21413" xr:uid="{6319C6A7-138C-4E70-A097-5F78035BF96F}"/>
    <cellStyle name="Millares 69 2 3 3 2" xfId="42916" xr:uid="{4EC6E7D7-8299-4267-B23C-B336516F6BDD}"/>
    <cellStyle name="Millares 69 2 3 4" xfId="28018" xr:uid="{A1C50956-BADC-4F31-B92D-603C42B21C58}"/>
    <cellStyle name="Millares 69 2 3 5" xfId="49521" xr:uid="{5A1BB807-8997-49FA-99BF-245532FA4D7B}"/>
    <cellStyle name="Millares 69 2 3 6" xfId="56125" xr:uid="{549B3E8B-2B10-49CA-8BBA-5986B8B95944}"/>
    <cellStyle name="Millares 69 2 4" xfId="8153" xr:uid="{19AAD3E1-79CE-485C-950C-2BF1B9F91505}"/>
    <cellStyle name="Millares 69 2 4 2" xfId="29656" xr:uid="{B1BFD889-CD8B-40A8-A9C5-46B0703EEB71}"/>
    <cellStyle name="Millares 69 2 5" xfId="9810" xr:uid="{03829C7B-51AE-496F-B03F-D76D07E7230D}"/>
    <cellStyle name="Millares 69 2 5 2" xfId="31313" xr:uid="{D16EA6D6-B1A6-4454-9E9F-913C541BD15D}"/>
    <cellStyle name="Millares 69 2 6" xfId="16445" xr:uid="{A35A9D3C-D806-46D4-B8A4-FD0B0F55197E}"/>
    <cellStyle name="Millares 69 2 6 2" xfId="37948" xr:uid="{A5F27D42-B9D6-426D-8BE0-82F370697A52}"/>
    <cellStyle name="Millares 69 2 7" xfId="23050" xr:uid="{F32A8E83-1FED-4B7E-BD65-148F4C375C4F}"/>
    <cellStyle name="Millares 69 2 8" xfId="44553" xr:uid="{6229E649-1654-4957-A55B-3C333E120694}"/>
    <cellStyle name="Millares 69 2 9" xfId="51157" xr:uid="{413F82C7-1122-450F-997A-A962C4A0D510}"/>
    <cellStyle name="Millares 69 3" xfId="2231" xr:uid="{934D1264-BE9F-4D29-A5D8-C48A81F2BC98}"/>
    <cellStyle name="Millares 69 3 2" xfId="10497" xr:uid="{6AB80948-A8AB-490B-B9FA-0C106A19991D}"/>
    <cellStyle name="Millares 69 3 2 2" xfId="32000" xr:uid="{60CF3547-5D74-4ADE-9948-68C1A14B90E4}"/>
    <cellStyle name="Millares 69 3 3" xfId="17132" xr:uid="{BD3B4556-3353-4A9E-97D5-FA3C2F6B1AC8}"/>
    <cellStyle name="Millares 69 3 3 2" xfId="38635" xr:uid="{6A4D2364-5DC6-434B-80BB-789B0E5C964E}"/>
    <cellStyle name="Millares 69 3 4" xfId="23737" xr:uid="{E9F92463-BFEF-4514-9912-E460B0634A25}"/>
    <cellStyle name="Millares 69 3 5" xfId="45240" xr:uid="{7B775F9E-07B9-4881-AD82-525135C34C0C}"/>
    <cellStyle name="Millares 69 3 6" xfId="51844" xr:uid="{8A90E727-F99A-4AD3-B25B-A7194D817CAD}"/>
    <cellStyle name="Millares 69 4" xfId="3427" xr:uid="{DB1FEC62-7236-4CCB-B889-D699D90CC288}"/>
    <cellStyle name="Millares 69 4 2" xfId="11693" xr:uid="{E2072726-916C-4A55-B8DE-00EF520745B7}"/>
    <cellStyle name="Millares 69 4 2 2" xfId="33196" xr:uid="{F359588A-455E-4E0B-9A78-8F9C1DFA9C9C}"/>
    <cellStyle name="Millares 69 4 3" xfId="18328" xr:uid="{40373528-3387-4910-BDDF-C0B00BA6348F}"/>
    <cellStyle name="Millares 69 4 3 2" xfId="39831" xr:uid="{F95C29AD-6A59-4F61-8CE2-526F2FCEFAC8}"/>
    <cellStyle name="Millares 69 4 4" xfId="24933" xr:uid="{D2F046F1-1B7B-4FB7-897D-2B78DDB7861B}"/>
    <cellStyle name="Millares 69 4 5" xfId="46436" xr:uid="{37290D55-7EE7-470E-B9C7-628D427A41C6}"/>
    <cellStyle name="Millares 69 4 6" xfId="53040" xr:uid="{00B8AE29-FDC3-4F2F-9377-535CA6D9ED76}"/>
    <cellStyle name="Millares 69 5" xfId="5566" xr:uid="{3273B663-D6B0-4DBA-919F-7A5395241869}"/>
    <cellStyle name="Millares 69 5 2" xfId="13832" xr:uid="{DDF02D96-F9DF-4D2C-9F53-8F4FCE1185BF}"/>
    <cellStyle name="Millares 69 5 2 2" xfId="35335" xr:uid="{C49F4BFD-DDBC-46AF-9DE0-4BE7A2156037}"/>
    <cellStyle name="Millares 69 5 3" xfId="20467" xr:uid="{8E82AFC8-8389-42E2-8CB3-F4BC32F1B2BF}"/>
    <cellStyle name="Millares 69 5 3 2" xfId="41970" xr:uid="{B6322015-1185-4CDB-9A2E-43A578943178}"/>
    <cellStyle name="Millares 69 5 4" xfId="27072" xr:uid="{3F0E023E-35BE-4342-9DE5-CA0CE3600E1E}"/>
    <cellStyle name="Millares 69 5 5" xfId="48575" xr:uid="{CC671A12-6510-4BDA-8188-1350DCC17020}"/>
    <cellStyle name="Millares 69 5 6" xfId="55179" xr:uid="{5B2313A6-2A8C-4F0B-AB3D-0B3C55E7B158}"/>
    <cellStyle name="Millares 69 6" xfId="7207" xr:uid="{C9021B94-DEF4-49CF-B294-7B42174AD4CB}"/>
    <cellStyle name="Millares 69 6 2" xfId="28710" xr:uid="{3F0BDBB0-67D0-49B9-92BA-ECC82D9F1C6E}"/>
    <cellStyle name="Millares 69 7" xfId="8863" xr:uid="{AB0B2AA0-7BAA-423C-8C36-C480D751D3ED}"/>
    <cellStyle name="Millares 69 7 2" xfId="30366" xr:uid="{C542330F-BFC6-4C57-9DF7-4CAF0C4F7305}"/>
    <cellStyle name="Millares 69 8" xfId="15499" xr:uid="{03674F93-16D5-4853-BEF9-C08AD30FF630}"/>
    <cellStyle name="Millares 69 8 2" xfId="37002" xr:uid="{C85DEB29-87E9-4F01-BD81-4951F628024C}"/>
    <cellStyle name="Millares 69 9" xfId="22104" xr:uid="{8DBAFC06-947D-49B2-8758-03DE43344EC3}"/>
    <cellStyle name="Millares 7" xfId="98" xr:uid="{E937CD94-2E5A-4492-8F0F-71EFF5078CBB}"/>
    <cellStyle name="Millares 7 3" xfId="194" xr:uid="{E304CEAE-6F7C-43BB-B480-7EFFA13246EC}"/>
    <cellStyle name="Millares 7 4" xfId="177" xr:uid="{F79DC1D2-3125-46C7-B1D0-BEDF6EE1BC11}"/>
    <cellStyle name="Millares 7 4 10" xfId="3078" xr:uid="{6CCFEB79-7007-4876-BB57-2F26775857A0}"/>
    <cellStyle name="Millares 7 4 10 2" xfId="11344" xr:uid="{39F6728E-6576-45A0-A113-43B2EEB72064}"/>
    <cellStyle name="Millares 7 4 10 2 2" xfId="32847" xr:uid="{228EAEB1-8B7B-4C97-94F0-E7C345DE68CB}"/>
    <cellStyle name="Millares 7 4 10 3" xfId="17979" xr:uid="{B29DE009-4B84-455C-A4E1-AA4F1EA888C4}"/>
    <cellStyle name="Millares 7 4 10 3 2" xfId="39482" xr:uid="{B294455A-1548-4A13-B909-54566B2960D3}"/>
    <cellStyle name="Millares 7 4 10 4" xfId="24584" xr:uid="{B4ACFDD8-B48D-45EB-BBCB-B42DA5991813}"/>
    <cellStyle name="Millares 7 4 10 5" xfId="46087" xr:uid="{98A379D4-6E64-4508-BD65-240D7D4073BD}"/>
    <cellStyle name="Millares 7 4 10 6" xfId="52691" xr:uid="{64CE947D-6F94-402A-AE8F-611FBB4D7590}"/>
    <cellStyle name="Millares 7 4 11" xfId="4713" xr:uid="{0BB62727-6CA9-46D1-8989-4C11175C37D6}"/>
    <cellStyle name="Millares 7 4 11 2" xfId="12979" xr:uid="{0FF3EF7C-3D48-420A-BF5B-07A0A4DE8A98}"/>
    <cellStyle name="Millares 7 4 11 2 2" xfId="34482" xr:uid="{8EC72D05-8223-4A70-A38E-67BF7665F1C0}"/>
    <cellStyle name="Millares 7 4 11 3" xfId="19614" xr:uid="{CC814E05-42F3-4490-B0B2-B8E2C683C784}"/>
    <cellStyle name="Millares 7 4 11 3 2" xfId="41117" xr:uid="{741CADED-9EA2-4445-94F7-D94105DEED26}"/>
    <cellStyle name="Millares 7 4 11 4" xfId="26219" xr:uid="{3782238B-3763-4543-BC8C-38DAD69FB52F}"/>
    <cellStyle name="Millares 7 4 11 5" xfId="47722" xr:uid="{B58D6AFC-3664-4AB1-BA44-37FBE40D48C4}"/>
    <cellStyle name="Millares 7 4 11 6" xfId="54326" xr:uid="{2F56ADE8-AFFB-45A7-9E5B-102A9C2A9FD2}"/>
    <cellStyle name="Millares 7 4 12" xfId="5216" xr:uid="{76EC5A64-898A-4E94-9006-5B2AB8EBBEDE}"/>
    <cellStyle name="Millares 7 4 12 2" xfId="13482" xr:uid="{BCB535A8-17B3-4C2A-91CA-BAE8F3549BFF}"/>
    <cellStyle name="Millares 7 4 12 2 2" xfId="34985" xr:uid="{8E8905E4-84CC-4084-8EC1-BAA9B277983C}"/>
    <cellStyle name="Millares 7 4 12 3" xfId="20117" xr:uid="{16F0DE37-4455-466A-B0E5-4EE3A308808E}"/>
    <cellStyle name="Millares 7 4 12 3 2" xfId="41620" xr:uid="{BE838DD5-881A-4D53-A021-959FEBFCEA04}"/>
    <cellStyle name="Millares 7 4 12 4" xfId="26722" xr:uid="{031D6AFE-03BB-4782-8043-7ACD507BFCBB}"/>
    <cellStyle name="Millares 7 4 12 5" xfId="48225" xr:uid="{222E6148-E72C-4244-B3B8-DA52BD217B69}"/>
    <cellStyle name="Millares 7 4 12 6" xfId="54829" xr:uid="{83DC71F4-A3EE-4EC8-B0D8-365391800C59}"/>
    <cellStyle name="Millares 7 4 13" xfId="6857" xr:uid="{5FE729BE-D7A4-46C7-9260-B14A44D1ECFA}"/>
    <cellStyle name="Millares 7 4 13 2" xfId="28360" xr:uid="{6EC8954A-09DB-4DBB-AED2-ADAA0BCE8B20}"/>
    <cellStyle name="Millares 7 4 14" xfId="8511" xr:uid="{D75021D7-CD9C-4F17-8A5D-460A6E5751BC}"/>
    <cellStyle name="Millares 7 4 14 2" xfId="30014" xr:uid="{3DD7EBAD-EAA9-47D6-9249-089A74E7DC1E}"/>
    <cellStyle name="Millares 7 4 15" xfId="15150" xr:uid="{88B894B0-C16D-42C3-A7F8-17BA4924007F}"/>
    <cellStyle name="Millares 7 4 15 2" xfId="36653" xr:uid="{707A1FC6-1C19-4B79-BE67-B2D4324FA7B4}"/>
    <cellStyle name="Millares 7 4 16" xfId="21755" xr:uid="{AF000665-B975-4ABC-98A3-C433905CDDCA}"/>
    <cellStyle name="Millares 7 4 17" xfId="43258" xr:uid="{8774AC93-5572-4E45-8F4C-44931023325F}"/>
    <cellStyle name="Millares 7 4 18" xfId="49862" xr:uid="{5E0C67C6-8ADB-462F-AF5B-B65CA357823B}"/>
    <cellStyle name="Millares 7 4 2" xfId="189" xr:uid="{7EA10D1D-C7F0-4184-884C-AC328C8347DA}"/>
    <cellStyle name="Millares 7 4 3" xfId="508" xr:uid="{09FC3CBA-C461-4F3A-B47E-771F1D73244C}"/>
    <cellStyle name="Millares 7 4 3 10" xfId="7119" xr:uid="{B5E8B86D-ABC4-46E3-BE1C-D4B43294372C}"/>
    <cellStyle name="Millares 7 4 3 10 2" xfId="28622" xr:uid="{8BB1A40D-95C6-4DB0-887E-27D97D0899FA}"/>
    <cellStyle name="Millares 7 4 3 11" xfId="8775" xr:uid="{5EEC1600-4C4A-44EE-B211-DB512A8A8145}"/>
    <cellStyle name="Millares 7 4 3 11 2" xfId="30278" xr:uid="{AE793367-2D62-4226-ADFD-8BCACBF000F6}"/>
    <cellStyle name="Millares 7 4 3 12" xfId="15411" xr:uid="{B143E84B-FD28-4449-BA4F-3FE0D1C6ED40}"/>
    <cellStyle name="Millares 7 4 3 12 2" xfId="36914" xr:uid="{93853FAB-23EB-4106-8900-C7BFC3768628}"/>
    <cellStyle name="Millares 7 4 3 13" xfId="22016" xr:uid="{DA768409-A2B7-437D-B77B-0C9678528D33}"/>
    <cellStyle name="Millares 7 4 3 14" xfId="43519" xr:uid="{B2CA95F1-75C2-44C9-8301-FC4072C32BFF}"/>
    <cellStyle name="Millares 7 4 3 15" xfId="50123" xr:uid="{1180ACDA-030E-4757-B506-59B268960CDB}"/>
    <cellStyle name="Millares 7 4 3 2" xfId="790" xr:uid="{557668AD-5C91-4F65-BBFF-302A34F8AF22}"/>
    <cellStyle name="Millares 7 4 3 2 10" xfId="15691" xr:uid="{18F164D5-9268-438E-B1EC-D2ECF2041D8D}"/>
    <cellStyle name="Millares 7 4 3 2 10 2" xfId="37194" xr:uid="{34BC4C6D-8A0D-49E6-8C09-956CC854D33A}"/>
    <cellStyle name="Millares 7 4 3 2 11" xfId="22296" xr:uid="{956ED85D-949D-48C4-83DF-7EDFACD25C3B}"/>
    <cellStyle name="Millares 7 4 3 2 12" xfId="43799" xr:uid="{DB954A0C-0EEB-4FA2-B408-D371000C36CC}"/>
    <cellStyle name="Millares 7 4 3 2 13" xfId="50403" xr:uid="{DE1DAADF-2FF4-401C-9002-A1B343C07C94}"/>
    <cellStyle name="Millares 7 4 3 2 2" xfId="1736" xr:uid="{1C0B565D-5489-460F-97BA-5736E18030ED}"/>
    <cellStyle name="Millares 7 4 3 2 2 2" xfId="4565" xr:uid="{28F20B4F-4819-41D3-8E7C-A979FE87F9D1}"/>
    <cellStyle name="Millares 7 4 3 2 2 2 2" xfId="12831" xr:uid="{3577A2B6-B172-4901-801F-267FE64835CE}"/>
    <cellStyle name="Millares 7 4 3 2 2 2 2 2" xfId="34334" xr:uid="{7956274A-B0A8-447C-BBC8-AAE64CE665A5}"/>
    <cellStyle name="Millares 7 4 3 2 2 2 3" xfId="19466" xr:uid="{B8C563D5-2E1E-45D7-A6EC-33B2550A762A}"/>
    <cellStyle name="Millares 7 4 3 2 2 2 3 2" xfId="40969" xr:uid="{86F2AA89-768F-4017-8C16-39A3D7E54B87}"/>
    <cellStyle name="Millares 7 4 3 2 2 2 4" xfId="26071" xr:uid="{0F41311E-458B-478A-94C3-6D247FA2D191}"/>
    <cellStyle name="Millares 7 4 3 2 2 2 5" xfId="47574" xr:uid="{C3AB9971-4B51-4DD9-B374-D7B61A751907}"/>
    <cellStyle name="Millares 7 4 3 2 2 2 6" xfId="54178" xr:uid="{8774D316-0C23-44BB-A7A6-D31667817C8A}"/>
    <cellStyle name="Millares 7 4 3 2 2 3" xfId="6704" xr:uid="{DBDBB2BC-3DAE-482F-AA10-96E82F2417D6}"/>
    <cellStyle name="Millares 7 4 3 2 2 3 2" xfId="14970" xr:uid="{AE229DFC-BFF0-41D5-809E-3AB3CB0C2DC9}"/>
    <cellStyle name="Millares 7 4 3 2 2 3 2 2" xfId="36473" xr:uid="{D2D724A4-4A0A-4986-B2D5-700B79A195DF}"/>
    <cellStyle name="Millares 7 4 3 2 2 3 3" xfId="21605" xr:uid="{C71C57F2-74C2-4F7B-B3B7-B87BE31EE3C0}"/>
    <cellStyle name="Millares 7 4 3 2 2 3 3 2" xfId="43108" xr:uid="{E572359E-A886-4973-ADA4-EBC8163BD3E6}"/>
    <cellStyle name="Millares 7 4 3 2 2 3 4" xfId="28210" xr:uid="{620A3A6B-25F2-42C3-A4CE-4095EA3F20AF}"/>
    <cellStyle name="Millares 7 4 3 2 2 3 5" xfId="49713" xr:uid="{DD9B6D66-000F-4D31-AFFE-E0A253E0EE0A}"/>
    <cellStyle name="Millares 7 4 3 2 2 3 6" xfId="56317" xr:uid="{348F981E-9BDF-4513-A2F3-41E923F44DFA}"/>
    <cellStyle name="Millares 7 4 3 2 2 4" xfId="8345" xr:uid="{D7236980-9676-4FCC-9FC9-01F8CEBA20BE}"/>
    <cellStyle name="Millares 7 4 3 2 2 4 2" xfId="29848" xr:uid="{ACF24C5A-AEBA-40E7-862D-70EB6C3D3A88}"/>
    <cellStyle name="Millares 7 4 3 2 2 5" xfId="10002" xr:uid="{D4F73102-4409-4816-9712-B776EDDBBBB9}"/>
    <cellStyle name="Millares 7 4 3 2 2 5 2" xfId="31505" xr:uid="{188C9FF6-E377-412A-A741-C22EA12F6690}"/>
    <cellStyle name="Millares 7 4 3 2 2 6" xfId="16637" xr:uid="{4F8B27EC-E78B-4908-A1BE-8B55BBF2E3A3}"/>
    <cellStyle name="Millares 7 4 3 2 2 6 2" xfId="38140" xr:uid="{1DC08E00-838A-4A14-847D-4B40BB651A48}"/>
    <cellStyle name="Millares 7 4 3 2 2 7" xfId="23242" xr:uid="{B1C17134-3C4E-4D92-961B-0E20FC9B9717}"/>
    <cellStyle name="Millares 7 4 3 2 2 8" xfId="44745" xr:uid="{61C82F91-8560-455E-8DAE-07451E4E660D}"/>
    <cellStyle name="Millares 7 4 3 2 2 9" xfId="51349" xr:uid="{C2817451-995E-4CF8-B54E-EA6FCA69CF5A}"/>
    <cellStyle name="Millares 7 4 3 2 3" xfId="2423" xr:uid="{BD1CA63C-C21B-4B69-B319-ECB19F7CD3ED}"/>
    <cellStyle name="Millares 7 4 3 2 3 2" xfId="10689" xr:uid="{81DB415C-B56F-44F1-B85B-4363268A9CEE}"/>
    <cellStyle name="Millares 7 4 3 2 3 2 2" xfId="32192" xr:uid="{C023EA9F-409A-42B6-8F1A-14F09A7C77CC}"/>
    <cellStyle name="Millares 7 4 3 2 3 3" xfId="17324" xr:uid="{75CA143A-9CA3-4FBF-8C2D-4CB09BA6F449}"/>
    <cellStyle name="Millares 7 4 3 2 3 3 2" xfId="38827" xr:uid="{86355718-76B8-4A67-A2C0-B897148559CA}"/>
    <cellStyle name="Millares 7 4 3 2 3 4" xfId="23929" xr:uid="{711A7416-6031-4428-A018-E1C67A681E51}"/>
    <cellStyle name="Millares 7 4 3 2 3 5" xfId="45432" xr:uid="{14DB1BF5-EA55-410C-9893-14102871D714}"/>
    <cellStyle name="Millares 7 4 3 2 3 6" xfId="52036" xr:uid="{4EB5EF07-FB9F-4172-951F-69ACF20BE6E5}"/>
    <cellStyle name="Millares 7 4 3 2 4" xfId="2940" xr:uid="{E26F087C-AFCD-4A92-85B6-B37EEB982CD6}"/>
    <cellStyle name="Millares 7 4 3 2 4 2" xfId="11206" xr:uid="{DC0EFE82-8286-4E84-B8B6-786FE4E0FD50}"/>
    <cellStyle name="Millares 7 4 3 2 4 2 2" xfId="32709" xr:uid="{CA933DFC-83E9-4D84-9262-723C780C9B0A}"/>
    <cellStyle name="Millares 7 4 3 2 4 3" xfId="17841" xr:uid="{F4B20FAA-339F-4F04-991A-2F00AF04F10F}"/>
    <cellStyle name="Millares 7 4 3 2 4 3 2" xfId="39344" xr:uid="{D219326B-C322-4B36-BA2C-C829C61D9FA4}"/>
    <cellStyle name="Millares 7 4 3 2 4 4" xfId="24446" xr:uid="{C6775845-C70A-4FA1-BE81-D9C8612FEA74}"/>
    <cellStyle name="Millares 7 4 3 2 4 5" xfId="45949" xr:uid="{A5016A87-88D5-460D-8FC6-EB79F9AF6B23}"/>
    <cellStyle name="Millares 7 4 3 2 4 6" xfId="52553" xr:uid="{88C90D26-5FE2-4525-A368-243CBEB64AE5}"/>
    <cellStyle name="Millares 7 4 3 2 5" xfId="3619" xr:uid="{CCB04ADD-112E-409B-ABFF-F3A37D9182CC}"/>
    <cellStyle name="Millares 7 4 3 2 5 2" xfId="11885" xr:uid="{24893356-31E8-47AB-8652-ADF773ABE19B}"/>
    <cellStyle name="Millares 7 4 3 2 5 2 2" xfId="33388" xr:uid="{E9856B8A-4F59-4A9C-A065-DC491AB99FF9}"/>
    <cellStyle name="Millares 7 4 3 2 5 3" xfId="18520" xr:uid="{8649EA9F-DC79-4950-86F8-A55B1B24F867}"/>
    <cellStyle name="Millares 7 4 3 2 5 3 2" xfId="40023" xr:uid="{DEBBF52D-B5A3-4FF0-8518-C35975C18662}"/>
    <cellStyle name="Millares 7 4 3 2 5 4" xfId="25125" xr:uid="{D11C0605-C1B2-471E-B4E4-07E13309F3A5}"/>
    <cellStyle name="Millares 7 4 3 2 5 5" xfId="46628" xr:uid="{F94510B4-F03C-47BF-9382-33699A7E605E}"/>
    <cellStyle name="Millares 7 4 3 2 5 6" xfId="53232" xr:uid="{E0AAEF6B-B5D5-40E5-AA3B-459244B9C9D3}"/>
    <cellStyle name="Millares 7 4 3 2 6" xfId="5084" xr:uid="{AE363F0F-0B63-48BD-9910-23BE75A6B31E}"/>
    <cellStyle name="Millares 7 4 3 2 6 2" xfId="13350" xr:uid="{C2A162E2-F7C3-4DF8-B7EB-5343584C0397}"/>
    <cellStyle name="Millares 7 4 3 2 6 2 2" xfId="34853" xr:uid="{77B06F11-E780-4A36-B9BB-9884292437FF}"/>
    <cellStyle name="Millares 7 4 3 2 6 3" xfId="19985" xr:uid="{09E987FD-BAED-40C2-8068-66ED031ED516}"/>
    <cellStyle name="Millares 7 4 3 2 6 3 2" xfId="41488" xr:uid="{501F531D-9D94-4DA9-A8E8-92D1BEF64F2D}"/>
    <cellStyle name="Millares 7 4 3 2 6 4" xfId="26590" xr:uid="{228C9401-46ED-4BC3-98F2-3F6D1328F401}"/>
    <cellStyle name="Millares 7 4 3 2 6 5" xfId="48093" xr:uid="{EF07546E-6397-489B-BE29-473A583DBE3B}"/>
    <cellStyle name="Millares 7 4 3 2 6 6" xfId="54697" xr:uid="{D3267E45-92EA-4DBE-99C8-FC445F55C7F0}"/>
    <cellStyle name="Millares 7 4 3 2 7" xfId="5758" xr:uid="{E808667D-A19E-4984-9A21-BD9A93457567}"/>
    <cellStyle name="Millares 7 4 3 2 7 2" xfId="14024" xr:uid="{B4C61521-D68E-46FA-9DC9-F49AE5D4F0F1}"/>
    <cellStyle name="Millares 7 4 3 2 7 2 2" xfId="35527" xr:uid="{D7DDF46D-5779-4534-93F1-2CB4EEAFC2A3}"/>
    <cellStyle name="Millares 7 4 3 2 7 3" xfId="20659" xr:uid="{23D02AC6-3441-4CBF-A352-9A2F4669ECA5}"/>
    <cellStyle name="Millares 7 4 3 2 7 3 2" xfId="42162" xr:uid="{9E580201-026B-43EE-BB85-AB92EDD6462D}"/>
    <cellStyle name="Millares 7 4 3 2 7 4" xfId="27264" xr:uid="{D52BFBF1-1CBA-449E-A186-6134B5789B27}"/>
    <cellStyle name="Millares 7 4 3 2 7 5" xfId="48767" xr:uid="{4308A15E-712B-407C-95AC-DD44D79F4787}"/>
    <cellStyle name="Millares 7 4 3 2 7 6" xfId="55371" xr:uid="{941771E2-FF6D-429B-837F-EE1F49020B22}"/>
    <cellStyle name="Millares 7 4 3 2 8" xfId="7399" xr:uid="{EB430E09-035D-46B2-BEDA-501649C448F9}"/>
    <cellStyle name="Millares 7 4 3 2 8 2" xfId="28902" xr:uid="{724D20EF-B826-4C41-9DC6-46B80F8404DB}"/>
    <cellStyle name="Millares 7 4 3 2 9" xfId="9056" xr:uid="{89221342-BB81-470A-BB7C-32A5AE751DEB}"/>
    <cellStyle name="Millares 7 4 3 2 9 2" xfId="30559" xr:uid="{BEFD4419-EF61-4FDA-8D13-AE4F7ABFACDD}"/>
    <cellStyle name="Millares 7 4 3 3" xfId="1060" xr:uid="{5E26042E-999A-4ED7-8A23-B030AA32C488}"/>
    <cellStyle name="Millares 7 4 3 3 2" xfId="3889" xr:uid="{2D40EE3A-BEFD-440E-9E98-2D5DB88471B4}"/>
    <cellStyle name="Millares 7 4 3 3 2 2" xfId="12155" xr:uid="{509B036F-FC2F-48E6-A879-590B6BB0127C}"/>
    <cellStyle name="Millares 7 4 3 3 2 2 2" xfId="33658" xr:uid="{6B30C8BE-077F-4C41-8E72-9A7FEDF68284}"/>
    <cellStyle name="Millares 7 4 3 3 2 3" xfId="18790" xr:uid="{8E1EDD6E-7117-42B5-AE73-07E3C3822F8B}"/>
    <cellStyle name="Millares 7 4 3 3 2 3 2" xfId="40293" xr:uid="{F2F233B6-221C-48BE-B6D7-F9FBB5A4724D}"/>
    <cellStyle name="Millares 7 4 3 3 2 4" xfId="25395" xr:uid="{E1E9C71D-1F51-4397-97C1-C4BD9EE27117}"/>
    <cellStyle name="Millares 7 4 3 3 2 5" xfId="46898" xr:uid="{15B5259A-FAEE-4EE9-BDE7-18827D9E554C}"/>
    <cellStyle name="Millares 7 4 3 3 2 6" xfId="53502" xr:uid="{236B1A0E-0818-4393-957B-B7E91AD1AF9D}"/>
    <cellStyle name="Millares 7 4 3 3 3" xfId="6028" xr:uid="{2E028916-9E8C-4037-8347-C54B34346A82}"/>
    <cellStyle name="Millares 7 4 3 3 3 2" xfId="14294" xr:uid="{9857D5EA-D09C-4728-88F5-C16D7DC526CC}"/>
    <cellStyle name="Millares 7 4 3 3 3 2 2" xfId="35797" xr:uid="{0FB323A2-C554-4840-A568-8C481774CD12}"/>
    <cellStyle name="Millares 7 4 3 3 3 3" xfId="20929" xr:uid="{F2305283-13AA-4A80-A43A-814E2E2384C7}"/>
    <cellStyle name="Millares 7 4 3 3 3 3 2" xfId="42432" xr:uid="{9D047EB1-9429-4C2A-B10C-4FF5BD81441D}"/>
    <cellStyle name="Millares 7 4 3 3 3 4" xfId="27534" xr:uid="{DBDD1D3D-9798-49BB-8392-2536DB94FA29}"/>
    <cellStyle name="Millares 7 4 3 3 3 5" xfId="49037" xr:uid="{A6817DCF-C5DC-439A-88A2-45F9E0B42F0A}"/>
    <cellStyle name="Millares 7 4 3 3 3 6" xfId="55641" xr:uid="{90FC19AD-A338-45BE-8B1F-1D4B35068340}"/>
    <cellStyle name="Millares 7 4 3 3 4" xfId="7669" xr:uid="{D7B4ED8F-754E-462F-B2D4-CFA594FFBCE8}"/>
    <cellStyle name="Millares 7 4 3 3 4 2" xfId="29172" xr:uid="{DD72161E-6336-47A2-8575-A8362157EFBD}"/>
    <cellStyle name="Millares 7 4 3 3 5" xfId="9326" xr:uid="{B7FECC46-4A96-48FB-8CA2-264CE3386053}"/>
    <cellStyle name="Millares 7 4 3 3 5 2" xfId="30829" xr:uid="{E2A16A57-BCB5-4C03-ACD7-DBC34D340813}"/>
    <cellStyle name="Millares 7 4 3 3 6" xfId="15961" xr:uid="{ACD6D84F-9034-4A50-B71F-7C3A3F4FD7CD}"/>
    <cellStyle name="Millares 7 4 3 3 6 2" xfId="37464" xr:uid="{D8A5F138-C076-48C8-921C-21AE79D997BF}"/>
    <cellStyle name="Millares 7 4 3 3 7" xfId="22566" xr:uid="{E5AF861C-91EF-4513-980A-6B6E35FA8360}"/>
    <cellStyle name="Millares 7 4 3 3 8" xfId="44069" xr:uid="{3D1580B4-8978-4A93-AA54-B55E6EE4DC36}"/>
    <cellStyle name="Millares 7 4 3 3 9" xfId="50673" xr:uid="{63BF5F0D-BF0A-49E4-8625-95FD0B122695}"/>
    <cellStyle name="Millares 7 4 3 4" xfId="1456" xr:uid="{A495AB1A-31E4-4F7F-B955-3197950DCC3F}"/>
    <cellStyle name="Millares 7 4 3 4 2" xfId="4285" xr:uid="{DCF89335-0F81-4B12-BA66-81282DC0C27B}"/>
    <cellStyle name="Millares 7 4 3 4 2 2" xfId="12551" xr:uid="{3FC3460C-756F-47D3-B115-C96CF45571C8}"/>
    <cellStyle name="Millares 7 4 3 4 2 2 2" xfId="34054" xr:uid="{30677A86-7D6E-40CD-8182-6B1121B0ADC8}"/>
    <cellStyle name="Millares 7 4 3 4 2 3" xfId="19186" xr:uid="{39705149-990C-4AA4-83A8-3A072671AD2E}"/>
    <cellStyle name="Millares 7 4 3 4 2 3 2" xfId="40689" xr:uid="{EE863619-469D-4BF7-9B43-C1873210997F}"/>
    <cellStyle name="Millares 7 4 3 4 2 4" xfId="25791" xr:uid="{B8CD4023-890D-4886-AA80-A55FF0AE14D0}"/>
    <cellStyle name="Millares 7 4 3 4 2 5" xfId="47294" xr:uid="{7A0D6425-CDBA-4106-B391-5BBEE418B094}"/>
    <cellStyle name="Millares 7 4 3 4 2 6" xfId="53898" xr:uid="{8914563A-EDC5-4FE2-AD76-C278D3EA8113}"/>
    <cellStyle name="Millares 7 4 3 4 3" xfId="6424" xr:uid="{7E1E2C3C-35A5-4162-9595-01B9B4E0B658}"/>
    <cellStyle name="Millares 7 4 3 4 3 2" xfId="14690" xr:uid="{B5B91704-6F98-4295-927C-013C91708BDC}"/>
    <cellStyle name="Millares 7 4 3 4 3 2 2" xfId="36193" xr:uid="{2481B5F5-DC06-46FE-837D-C21CD284E231}"/>
    <cellStyle name="Millares 7 4 3 4 3 3" xfId="21325" xr:uid="{E8936E08-91C0-4A5C-866C-097BBFA50CC7}"/>
    <cellStyle name="Millares 7 4 3 4 3 3 2" xfId="42828" xr:uid="{2E7017F6-D023-446F-AF91-D81D8B6B9ED5}"/>
    <cellStyle name="Millares 7 4 3 4 3 4" xfId="27930" xr:uid="{C7462B04-5C03-48F8-BA30-5E85AE0B33F1}"/>
    <cellStyle name="Millares 7 4 3 4 3 5" xfId="49433" xr:uid="{6D830D35-E3AF-4D30-9991-44C8FA0E1FB9}"/>
    <cellStyle name="Millares 7 4 3 4 3 6" xfId="56037" xr:uid="{8A289D65-70DE-459E-9B98-7CAA8CC0165F}"/>
    <cellStyle name="Millares 7 4 3 4 4" xfId="8065" xr:uid="{FEB8911B-6928-4FAE-94AB-18186C2B9A0A}"/>
    <cellStyle name="Millares 7 4 3 4 4 2" xfId="29568" xr:uid="{1F49C7A4-3244-412C-98BA-64B5183A2D06}"/>
    <cellStyle name="Millares 7 4 3 4 5" xfId="9722" xr:uid="{E06DE3BE-7214-4B7F-8AFA-E8C034459368}"/>
    <cellStyle name="Millares 7 4 3 4 5 2" xfId="31225" xr:uid="{0B592994-BED8-4C1E-9129-F8547189C908}"/>
    <cellStyle name="Millares 7 4 3 4 6" xfId="16357" xr:uid="{999B570D-FB65-4350-9A5D-A2B20B89653D}"/>
    <cellStyle name="Millares 7 4 3 4 6 2" xfId="37860" xr:uid="{99D1D02B-B0E0-4892-B16E-75AC1721A16A}"/>
    <cellStyle name="Millares 7 4 3 4 7" xfId="22962" xr:uid="{23710258-E120-414C-95C4-2352CDAE4537}"/>
    <cellStyle name="Millares 7 4 3 4 8" xfId="44465" xr:uid="{FC952B83-EF69-407A-A8AD-99A78F139F59}"/>
    <cellStyle name="Millares 7 4 3 4 9" xfId="51069" xr:uid="{78E6C5A8-2D6E-4949-940B-0A4057E96845}"/>
    <cellStyle name="Millares 7 4 3 5" xfId="2143" xr:uid="{1CCBC681-BADD-4CC4-BEBE-3F0A0D7F7FCB}"/>
    <cellStyle name="Millares 7 4 3 5 2" xfId="10409" xr:uid="{A883F79C-0E37-4DB4-B674-229827B53F43}"/>
    <cellStyle name="Millares 7 4 3 5 2 2" xfId="31912" xr:uid="{4D217174-96E2-417A-8BD5-CA6EB006D9E6}"/>
    <cellStyle name="Millares 7 4 3 5 3" xfId="17044" xr:uid="{F71A366B-6118-44E1-8608-F2DD715B108A}"/>
    <cellStyle name="Millares 7 4 3 5 3 2" xfId="38547" xr:uid="{D487EFCE-0B51-4972-8E8D-9FE223033C02}"/>
    <cellStyle name="Millares 7 4 3 5 4" xfId="23649" xr:uid="{A9EB2E6B-73B7-4D49-A03D-8B98B0216FF1}"/>
    <cellStyle name="Millares 7 4 3 5 5" xfId="45152" xr:uid="{63455AF6-B2B8-497F-894F-074D7E413BDB}"/>
    <cellStyle name="Millares 7 4 3 5 6" xfId="51756" xr:uid="{EE27E56E-99FF-4BEF-848B-215799D484B3}"/>
    <cellStyle name="Millares 7 4 3 6" xfId="2691" xr:uid="{B8CFFCBD-5799-4E6E-9DF2-0A4F765E61E2}"/>
    <cellStyle name="Millares 7 4 3 6 2" xfId="10957" xr:uid="{52016793-3539-40DB-8A46-8B957BD82C42}"/>
    <cellStyle name="Millares 7 4 3 6 2 2" xfId="32460" xr:uid="{A02066F9-E0A3-48B4-A906-38760F502101}"/>
    <cellStyle name="Millares 7 4 3 6 3" xfId="17592" xr:uid="{F9276C07-9635-4ECF-A0EC-4E69F15B1CDD}"/>
    <cellStyle name="Millares 7 4 3 6 3 2" xfId="39095" xr:uid="{50E37B7F-F3D3-4D39-873B-5E4837E55B25}"/>
    <cellStyle name="Millares 7 4 3 6 4" xfId="24197" xr:uid="{DBB6BB26-A8DE-418D-8AAF-4599B9330422}"/>
    <cellStyle name="Millares 7 4 3 6 5" xfId="45700" xr:uid="{82999A26-5D74-4DB7-B4F1-6D78D7A96B0D}"/>
    <cellStyle name="Millares 7 4 3 6 6" xfId="52304" xr:uid="{1B08BAAF-E7FA-4C9A-8D6C-B2458C950676}"/>
    <cellStyle name="Millares 7 4 3 7" xfId="3339" xr:uid="{A86321AF-59E2-48AC-9737-371364076EEB}"/>
    <cellStyle name="Millares 7 4 3 7 2" xfId="11605" xr:uid="{7AA22595-D563-4603-98B3-31142B153239}"/>
    <cellStyle name="Millares 7 4 3 7 2 2" xfId="33108" xr:uid="{4CE48F9B-DE02-4E69-91A9-EA99A358F419}"/>
    <cellStyle name="Millares 7 4 3 7 3" xfId="18240" xr:uid="{C9FC92E7-E67E-4BD3-893C-B0B49C0866E4}"/>
    <cellStyle name="Millares 7 4 3 7 3 2" xfId="39743" xr:uid="{E5087FF6-204E-4512-871D-ACBA97BE368E}"/>
    <cellStyle name="Millares 7 4 3 7 4" xfId="24845" xr:uid="{FB796A4C-82FE-4612-9E7A-3B1CBD33921B}"/>
    <cellStyle name="Millares 7 4 3 7 5" xfId="46348" xr:uid="{8AD22E54-A2E1-48DB-A84C-771EEA986AAA}"/>
    <cellStyle name="Millares 7 4 3 7 6" xfId="52952" xr:uid="{53DE693A-FC3F-42EB-AB21-FAFC2246CE27}"/>
    <cellStyle name="Millares 7 4 3 8" xfId="4835" xr:uid="{6E4B9384-BD82-4713-90A8-2788A30FBA87}"/>
    <cellStyle name="Millares 7 4 3 8 2" xfId="13101" xr:uid="{81997C81-8A5E-4E37-9A14-81E3E3472839}"/>
    <cellStyle name="Millares 7 4 3 8 2 2" xfId="34604" xr:uid="{AE741582-E994-4250-AB6D-6E2BAEAAFB45}"/>
    <cellStyle name="Millares 7 4 3 8 3" xfId="19736" xr:uid="{2E114AB0-8051-40B8-A5CC-9C6376E7CE8F}"/>
    <cellStyle name="Millares 7 4 3 8 3 2" xfId="41239" xr:uid="{FF798B58-9476-467E-BE3D-50A46FE20401}"/>
    <cellStyle name="Millares 7 4 3 8 4" xfId="26341" xr:uid="{5594412B-F478-4858-BA85-3AC8CAFF36DA}"/>
    <cellStyle name="Millares 7 4 3 8 5" xfId="47844" xr:uid="{092A91F3-0F41-4AC0-A578-62EE09EF9231}"/>
    <cellStyle name="Millares 7 4 3 8 6" xfId="54448" xr:uid="{E8AEDA87-936A-4B5E-9FEA-0CD8169EA55A}"/>
    <cellStyle name="Millares 7 4 3 9" xfId="5478" xr:uid="{3DE1CE7F-419C-4CC2-BF97-F43C2B7BBE5E}"/>
    <cellStyle name="Millares 7 4 3 9 2" xfId="13744" xr:uid="{D606B724-BB82-4B37-B122-6F2854ECC3E5}"/>
    <cellStyle name="Millares 7 4 3 9 2 2" xfId="35247" xr:uid="{4A198A76-76F0-4F2E-8A8D-46EC8DECF0BF}"/>
    <cellStyle name="Millares 7 4 3 9 3" xfId="20379" xr:uid="{DD46F497-0624-45BE-8F48-69283B2B4E51}"/>
    <cellStyle name="Millares 7 4 3 9 3 2" xfId="41882" xr:uid="{91E61A5C-428D-47F4-BA2A-7BD4E832D264}"/>
    <cellStyle name="Millares 7 4 3 9 4" xfId="26984" xr:uid="{C7106E2E-7069-445B-B145-E16F62795D1F}"/>
    <cellStyle name="Millares 7 4 3 9 5" xfId="48487" xr:uid="{8BB37CE9-02A2-4FC6-9969-4BEAB8DC4827}"/>
    <cellStyle name="Millares 7 4 3 9 6" xfId="55091" xr:uid="{4E0DBF2F-FDDA-4DF1-863F-9E209AFB0D7F}"/>
    <cellStyle name="Millares 7 4 4" xfId="381" xr:uid="{D49C14AD-E336-4AFE-BFCB-DF3BC55229E8}"/>
    <cellStyle name="Millares 7 4 4 10" xfId="15284" xr:uid="{F99362DB-64FC-4F23-BE0F-14CD370B8395}"/>
    <cellStyle name="Millares 7 4 4 10 2" xfId="36787" xr:uid="{92EEF28F-C35F-40BF-9B0A-AD81225CA23A}"/>
    <cellStyle name="Millares 7 4 4 11" xfId="21889" xr:uid="{242D65DA-BC69-4A44-8DDD-D648FA7C97CF}"/>
    <cellStyle name="Millares 7 4 4 12" xfId="43392" xr:uid="{5CB1E7BD-8328-4E84-BEF9-9C8D13527912}"/>
    <cellStyle name="Millares 7 4 4 13" xfId="49996" xr:uid="{2CD2CD3A-B2C4-499F-8D10-FC673E392BBF}"/>
    <cellStyle name="Millares 7 4 4 2" xfId="1329" xr:uid="{070B081B-0A93-4A55-99EF-1ED821F1D452}"/>
    <cellStyle name="Millares 7 4 4 2 2" xfId="4158" xr:uid="{2244E814-A13F-4FFA-89E2-2EAF97C9F6EE}"/>
    <cellStyle name="Millares 7 4 4 2 2 2" xfId="12424" xr:uid="{77BBB7C3-54F4-4214-9CEA-E46F0F8F2E97}"/>
    <cellStyle name="Millares 7 4 4 2 2 2 2" xfId="33927" xr:uid="{7190BF5B-E741-4359-B404-FD0D0B0AE6DB}"/>
    <cellStyle name="Millares 7 4 4 2 2 3" xfId="19059" xr:uid="{1787C02E-0D36-4F59-AC11-667FB1BF4021}"/>
    <cellStyle name="Millares 7 4 4 2 2 3 2" xfId="40562" xr:uid="{9A36E8E2-21BB-41C7-853E-78DCF0D7BDA0}"/>
    <cellStyle name="Millares 7 4 4 2 2 4" xfId="25664" xr:uid="{97EF08F9-37FE-468E-8814-5394A758E6E0}"/>
    <cellStyle name="Millares 7 4 4 2 2 5" xfId="47167" xr:uid="{7A27A2BA-EF91-494E-94C4-C991799C5607}"/>
    <cellStyle name="Millares 7 4 4 2 2 6" xfId="53771" xr:uid="{54CD4A75-DD65-4012-AC43-E3FDC2D018CB}"/>
    <cellStyle name="Millares 7 4 4 2 3" xfId="6297" xr:uid="{20CB2F42-A211-45DA-AB52-703B6B2CE5C2}"/>
    <cellStyle name="Millares 7 4 4 2 3 2" xfId="14563" xr:uid="{BD995D24-3366-42AE-9047-6697D959FC51}"/>
    <cellStyle name="Millares 7 4 4 2 3 2 2" xfId="36066" xr:uid="{B3CF1349-5B5E-4906-9C97-01730DB40BE1}"/>
    <cellStyle name="Millares 7 4 4 2 3 3" xfId="21198" xr:uid="{42131148-5E8D-4E81-9086-7B9E43E25BA6}"/>
    <cellStyle name="Millares 7 4 4 2 3 3 2" xfId="42701" xr:uid="{93EAD150-A167-4624-BD2D-E31983004DC6}"/>
    <cellStyle name="Millares 7 4 4 2 3 4" xfId="27803" xr:uid="{794A094E-45AE-4DCF-A7ED-E73365CB40B1}"/>
    <cellStyle name="Millares 7 4 4 2 3 5" xfId="49306" xr:uid="{97A63CA1-4AF8-4350-9694-0BC0161FA721}"/>
    <cellStyle name="Millares 7 4 4 2 3 6" xfId="55910" xr:uid="{297F3A6E-27CD-4BF0-959F-AAB753300C16}"/>
    <cellStyle name="Millares 7 4 4 2 4" xfId="7938" xr:uid="{1715FE28-CC7B-4D17-AFE0-0A77BB0EAD2D}"/>
    <cellStyle name="Millares 7 4 4 2 4 2" xfId="29441" xr:uid="{355BCF6B-8A1F-4881-BE01-2C1CD95618C1}"/>
    <cellStyle name="Millares 7 4 4 2 5" xfId="9595" xr:uid="{EB8DF454-F7C8-4F08-A214-6F594BF66219}"/>
    <cellStyle name="Millares 7 4 4 2 5 2" xfId="31098" xr:uid="{59D8B59C-A6FC-40BD-B80E-221F017CCD10}"/>
    <cellStyle name="Millares 7 4 4 2 6" xfId="16230" xr:uid="{49767A95-BA3F-425C-86A1-0190E8889831}"/>
    <cellStyle name="Millares 7 4 4 2 6 2" xfId="37733" xr:uid="{3CBE3ACD-37D7-45F9-8BC1-A758B896887B}"/>
    <cellStyle name="Millares 7 4 4 2 7" xfId="22835" xr:uid="{DD75AD26-1E63-47A7-B119-B73B4E26091C}"/>
    <cellStyle name="Millares 7 4 4 2 8" xfId="44338" xr:uid="{A76E4B64-CB18-4422-A229-C3B9B776FF85}"/>
    <cellStyle name="Millares 7 4 4 2 9" xfId="50942" xr:uid="{2DBBB6CD-3ED0-4E1B-A58D-E28F2AC708A3}"/>
    <cellStyle name="Millares 7 4 4 3" xfId="2016" xr:uid="{6A66274F-CCE3-46D7-A480-4349A71ABB13}"/>
    <cellStyle name="Millares 7 4 4 3 2" xfId="10282" xr:uid="{5F5229F9-13B1-4479-84BE-6F6B784CD5CD}"/>
    <cellStyle name="Millares 7 4 4 3 2 2" xfId="31785" xr:uid="{762E4939-4F6B-44B9-8816-D73FA7A6A0F6}"/>
    <cellStyle name="Millares 7 4 4 3 3" xfId="16917" xr:uid="{BF9A896E-BD0D-4648-A11B-C595128CC3DE}"/>
    <cellStyle name="Millares 7 4 4 3 3 2" xfId="38420" xr:uid="{4AE03101-9055-4994-BD76-547CA1D23E83}"/>
    <cellStyle name="Millares 7 4 4 3 4" xfId="23522" xr:uid="{E680A8DB-720F-4E18-9D0F-73DEA08D5EE3}"/>
    <cellStyle name="Millares 7 4 4 3 5" xfId="45025" xr:uid="{62F74848-5510-4F58-9A5F-B232A5B31384}"/>
    <cellStyle name="Millares 7 4 4 3 6" xfId="51629" xr:uid="{428FA3F8-6B16-41F5-A760-596D0EB864CB}"/>
    <cellStyle name="Millares 7 4 4 4" xfId="2815" xr:uid="{3225D630-6125-43D7-9B72-8F663F2F3255}"/>
    <cellStyle name="Millares 7 4 4 4 2" xfId="11081" xr:uid="{1A06D5AC-1D79-4328-8426-DB85F31EAA23}"/>
    <cellStyle name="Millares 7 4 4 4 2 2" xfId="32584" xr:uid="{659AD2C9-D035-40F0-B397-DF0EEBA2F515}"/>
    <cellStyle name="Millares 7 4 4 4 3" xfId="17716" xr:uid="{C7020001-B247-42D2-910F-F23CF127CCC6}"/>
    <cellStyle name="Millares 7 4 4 4 3 2" xfId="39219" xr:uid="{8FDBF5DF-A631-49EE-BACC-7960945ADB24}"/>
    <cellStyle name="Millares 7 4 4 4 4" xfId="24321" xr:uid="{1470259F-7C41-4B0A-8E0E-58A3EC85D94D}"/>
    <cellStyle name="Millares 7 4 4 4 5" xfId="45824" xr:uid="{B31FC76E-3B99-4F02-A3AF-FE5D1853ACA1}"/>
    <cellStyle name="Millares 7 4 4 4 6" xfId="52428" xr:uid="{4EB2ACD1-F003-4C04-9C79-20FADE1F2EEE}"/>
    <cellStyle name="Millares 7 4 4 5" xfId="3212" xr:uid="{0C8CB778-CC71-466A-9E8F-580300F06580}"/>
    <cellStyle name="Millares 7 4 4 5 2" xfId="11478" xr:uid="{FC8E9358-5414-4181-A1AB-FE0E536FE1A6}"/>
    <cellStyle name="Millares 7 4 4 5 2 2" xfId="32981" xr:uid="{C3235626-5676-4B04-AA37-497AC41E5449}"/>
    <cellStyle name="Millares 7 4 4 5 3" xfId="18113" xr:uid="{F7D76396-3BDF-4069-B239-DA1D01D7B1DF}"/>
    <cellStyle name="Millares 7 4 4 5 3 2" xfId="39616" xr:uid="{EEE13659-EA5C-4D64-8EC8-CA6A7AB14E6F}"/>
    <cellStyle name="Millares 7 4 4 5 4" xfId="24718" xr:uid="{324FA149-F165-4413-9C7C-061A13CC7605}"/>
    <cellStyle name="Millares 7 4 4 5 5" xfId="46221" xr:uid="{348D7547-9388-4835-A31F-D2E9E09956F5}"/>
    <cellStyle name="Millares 7 4 4 5 6" xfId="52825" xr:uid="{A15DEF4F-A49F-4FE6-BD6A-B28554A3B02B}"/>
    <cellStyle name="Millares 7 4 4 6" xfId="4959" xr:uid="{A7A4EFE9-5D84-4EB0-B569-C5B7561CD47A}"/>
    <cellStyle name="Millares 7 4 4 6 2" xfId="13225" xr:uid="{CE5CDCB8-133A-45BD-8CB4-317E6D8370E4}"/>
    <cellStyle name="Millares 7 4 4 6 2 2" xfId="34728" xr:uid="{63AE7BAB-23C7-466D-B4D7-C016D62FA92A}"/>
    <cellStyle name="Millares 7 4 4 6 3" xfId="19860" xr:uid="{B4BB56B0-B215-4CEA-936D-DBA0C02D2A87}"/>
    <cellStyle name="Millares 7 4 4 6 3 2" xfId="41363" xr:uid="{6A0EFB20-E94B-49C0-B418-C7BEB6D3099E}"/>
    <cellStyle name="Millares 7 4 4 6 4" xfId="26465" xr:uid="{F3A0C7E7-9B9E-4D98-869D-571BEFFBC073}"/>
    <cellStyle name="Millares 7 4 4 6 5" xfId="47968" xr:uid="{917ED738-7D70-4C96-BFE0-3A7A5E77175D}"/>
    <cellStyle name="Millares 7 4 4 6 6" xfId="54572" xr:uid="{4F6F985A-ACA1-4D25-8AA1-4A14AAA81018}"/>
    <cellStyle name="Millares 7 4 4 7" xfId="5351" xr:uid="{DF8F6C81-E9E4-4A8F-9E62-B06ACAF22375}"/>
    <cellStyle name="Millares 7 4 4 7 2" xfId="13617" xr:uid="{6694E7F7-6860-4F05-970C-950E46ABB0EE}"/>
    <cellStyle name="Millares 7 4 4 7 2 2" xfId="35120" xr:uid="{3B50FB5B-F1A5-4F6C-8B0D-BF02291EFAA6}"/>
    <cellStyle name="Millares 7 4 4 7 3" xfId="20252" xr:uid="{68558803-0E87-4DA0-A858-5E89BBFB52FA}"/>
    <cellStyle name="Millares 7 4 4 7 3 2" xfId="41755" xr:uid="{B783D255-4959-4989-9260-256B8A8075F7}"/>
    <cellStyle name="Millares 7 4 4 7 4" xfId="26857" xr:uid="{7554243A-5B52-47EE-831A-4A9C788250DE}"/>
    <cellStyle name="Millares 7 4 4 7 5" xfId="48360" xr:uid="{19EED432-C62C-460E-8F06-336FCB5AB56F}"/>
    <cellStyle name="Millares 7 4 4 7 6" xfId="54964" xr:uid="{E7DA5BA3-B765-489B-9E24-55CA187B473C}"/>
    <cellStyle name="Millares 7 4 4 8" xfId="6992" xr:uid="{8BFFF388-683A-4EDA-8CE2-B8EC4A50A861}"/>
    <cellStyle name="Millares 7 4 4 8 2" xfId="28495" xr:uid="{528290AD-12EB-4891-9C6C-5719712AB79E}"/>
    <cellStyle name="Millares 7 4 4 9" xfId="8648" xr:uid="{73D3825C-32DA-441A-A2E3-2388A3133087}"/>
    <cellStyle name="Millares 7 4 4 9 2" xfId="30151" xr:uid="{844E19C6-2233-4731-BF02-745499D7F5D4}"/>
    <cellStyle name="Millares 7 4 5" xfId="665" xr:uid="{BF0F8CC4-C242-45E2-B477-54F7D459BDEB}"/>
    <cellStyle name="Millares 7 4 5 10" xfId="43674" xr:uid="{0585B35D-9600-4A9B-B50A-0B3835599B9B}"/>
    <cellStyle name="Millares 7 4 5 11" xfId="50278" xr:uid="{AFE9D979-8B80-4156-A69A-5A3030E48D9D}"/>
    <cellStyle name="Millares 7 4 5 2" xfId="1611" xr:uid="{3C830AD3-CF9F-4408-8E2F-4504D921BCC7}"/>
    <cellStyle name="Millares 7 4 5 2 2" xfId="4440" xr:uid="{7A5CC9F6-ECF9-43D0-B8BB-94E0F71B6A47}"/>
    <cellStyle name="Millares 7 4 5 2 2 2" xfId="12706" xr:uid="{78C0024C-B777-4A3E-B94B-5938B486EEC3}"/>
    <cellStyle name="Millares 7 4 5 2 2 2 2" xfId="34209" xr:uid="{D57FD493-4170-447C-B24D-78C01AC45622}"/>
    <cellStyle name="Millares 7 4 5 2 2 3" xfId="19341" xr:uid="{7BA1564F-1D3D-426C-B93D-7C5C345AA1B7}"/>
    <cellStyle name="Millares 7 4 5 2 2 3 2" xfId="40844" xr:uid="{556D6487-44AD-4D8C-BEC7-A612B1F2A906}"/>
    <cellStyle name="Millares 7 4 5 2 2 4" xfId="25946" xr:uid="{FAFF26F7-6E4C-4F70-A69A-77924DFEBE9D}"/>
    <cellStyle name="Millares 7 4 5 2 2 5" xfId="47449" xr:uid="{3968990B-BF74-461F-889A-92161FE2C665}"/>
    <cellStyle name="Millares 7 4 5 2 2 6" xfId="54053" xr:uid="{9E2821F4-79CA-4421-AF60-623EEEFFE82E}"/>
    <cellStyle name="Millares 7 4 5 2 3" xfId="6579" xr:uid="{6C395249-35B5-45E5-8DEC-7C30807B1F60}"/>
    <cellStyle name="Millares 7 4 5 2 3 2" xfId="14845" xr:uid="{71060BEA-4168-4220-8EE7-B11F16B04B41}"/>
    <cellStyle name="Millares 7 4 5 2 3 2 2" xfId="36348" xr:uid="{1646BBF0-839D-46C1-9AC9-8A113F4ED1FA}"/>
    <cellStyle name="Millares 7 4 5 2 3 3" xfId="21480" xr:uid="{DF73D4CB-901C-49C7-AEF5-E09566DF6933}"/>
    <cellStyle name="Millares 7 4 5 2 3 3 2" xfId="42983" xr:uid="{8A239D72-9DEF-4769-8B09-BBFED816D17C}"/>
    <cellStyle name="Millares 7 4 5 2 3 4" xfId="28085" xr:uid="{4FD6298F-7AD8-46EC-9811-65EA4193A165}"/>
    <cellStyle name="Millares 7 4 5 2 3 5" xfId="49588" xr:uid="{65F19751-7EE3-4B7C-B886-79FEC541E190}"/>
    <cellStyle name="Millares 7 4 5 2 3 6" xfId="56192" xr:uid="{E2C312DF-E8FC-4F0D-AD9B-0EEE8FA51F52}"/>
    <cellStyle name="Millares 7 4 5 2 4" xfId="8220" xr:uid="{2F1DC588-2AEF-4886-9644-43D3155E8D0C}"/>
    <cellStyle name="Millares 7 4 5 2 4 2" xfId="29723" xr:uid="{006D1E44-76F7-4CF2-A89E-9338326193AD}"/>
    <cellStyle name="Millares 7 4 5 2 5" xfId="9877" xr:uid="{33FDB708-AAD9-40EE-9D32-1136FA3844E1}"/>
    <cellStyle name="Millares 7 4 5 2 5 2" xfId="31380" xr:uid="{2A243FE5-CE7E-4C45-BF75-E3F37D70269E}"/>
    <cellStyle name="Millares 7 4 5 2 6" xfId="16512" xr:uid="{7E24F70A-840C-403A-A806-1A7077AF9E3A}"/>
    <cellStyle name="Millares 7 4 5 2 6 2" xfId="38015" xr:uid="{BE2E5CF6-709E-4C08-9B40-B67A77E19FC5}"/>
    <cellStyle name="Millares 7 4 5 2 7" xfId="23117" xr:uid="{69DEC255-EBF4-476A-AD4D-127640067C28}"/>
    <cellStyle name="Millares 7 4 5 2 8" xfId="44620" xr:uid="{032367A2-7E46-456B-A070-153A49A78613}"/>
    <cellStyle name="Millares 7 4 5 2 9" xfId="51224" xr:uid="{3E07DC9D-08C1-40CC-8A24-7E7AAA6A718B}"/>
    <cellStyle name="Millares 7 4 5 3" xfId="2298" xr:uid="{3B5B460D-B38D-4637-B0CD-C23FC8E14EB6}"/>
    <cellStyle name="Millares 7 4 5 3 2" xfId="10564" xr:uid="{45023B69-3D62-4EE2-8F2C-8F37552186F6}"/>
    <cellStyle name="Millares 7 4 5 3 2 2" xfId="32067" xr:uid="{3FF5EAF3-F46F-46D5-8DBA-EAEA132FB76C}"/>
    <cellStyle name="Millares 7 4 5 3 3" xfId="17199" xr:uid="{5D6BCA6A-E6C8-4968-B701-45FE5ABA15B8}"/>
    <cellStyle name="Millares 7 4 5 3 3 2" xfId="38702" xr:uid="{1814523D-3CF0-4D30-B1A7-8EDEBE583966}"/>
    <cellStyle name="Millares 7 4 5 3 4" xfId="23804" xr:uid="{30DEA126-0173-4EC1-9916-0348BD328566}"/>
    <cellStyle name="Millares 7 4 5 3 5" xfId="45307" xr:uid="{0E76A10E-37C2-4CB0-8D6F-CBD48A9730AC}"/>
    <cellStyle name="Millares 7 4 5 3 6" xfId="51911" xr:uid="{29D7FC7A-5342-46E1-9C59-A14084847F7B}"/>
    <cellStyle name="Millares 7 4 5 4" xfId="3494" xr:uid="{5A049F09-2648-48DF-8489-33E6D912D789}"/>
    <cellStyle name="Millares 7 4 5 4 2" xfId="11760" xr:uid="{54189E8F-FB8D-4C06-85B9-B279A107B14E}"/>
    <cellStyle name="Millares 7 4 5 4 2 2" xfId="33263" xr:uid="{0040DC6F-2967-4F12-84B5-9961BC04E89C}"/>
    <cellStyle name="Millares 7 4 5 4 3" xfId="18395" xr:uid="{85DADC0B-411C-4BB0-8A57-A752BB72E8C9}"/>
    <cellStyle name="Millares 7 4 5 4 3 2" xfId="39898" xr:uid="{52F58915-8C3C-4A52-9F59-3A187120C768}"/>
    <cellStyle name="Millares 7 4 5 4 4" xfId="25000" xr:uid="{37F5ECDE-2A58-4A6D-8566-6B0CF77192DB}"/>
    <cellStyle name="Millares 7 4 5 4 5" xfId="46503" xr:uid="{489B7441-9AFD-4C1C-B568-0D7F6E29FA7B}"/>
    <cellStyle name="Millares 7 4 5 4 6" xfId="53107" xr:uid="{080B444D-570B-4CD4-803B-E34A2116AAB4}"/>
    <cellStyle name="Millares 7 4 5 5" xfId="5633" xr:uid="{F16287B5-D723-4EE9-ACDF-030EEF7694A1}"/>
    <cellStyle name="Millares 7 4 5 5 2" xfId="13899" xr:uid="{43D23617-52D3-4C23-8C7C-CDDB6CA67915}"/>
    <cellStyle name="Millares 7 4 5 5 2 2" xfId="35402" xr:uid="{DA343209-8492-45D3-B76F-56099010BDCB}"/>
    <cellStyle name="Millares 7 4 5 5 3" xfId="20534" xr:uid="{511A4E3D-1695-4165-9A6F-26A702AEE809}"/>
    <cellStyle name="Millares 7 4 5 5 3 2" xfId="42037" xr:uid="{098E95B6-0A87-41A3-9FE4-0ED98616D225}"/>
    <cellStyle name="Millares 7 4 5 5 4" xfId="27139" xr:uid="{E1FBD7AF-F5B9-4D57-9BAA-848E311B238F}"/>
    <cellStyle name="Millares 7 4 5 5 5" xfId="48642" xr:uid="{BFDBBEEB-352B-447A-B03E-301D76DCF243}"/>
    <cellStyle name="Millares 7 4 5 5 6" xfId="55246" xr:uid="{65D70E68-F0E9-44A0-957E-D77F37EC77C7}"/>
    <cellStyle name="Millares 7 4 5 6" xfId="7274" xr:uid="{FEE10797-6AA7-477F-B776-4F4E2C01D756}"/>
    <cellStyle name="Millares 7 4 5 6 2" xfId="28777" xr:uid="{6528B49C-B449-4E87-99DF-B3F6CFCAB4FD}"/>
    <cellStyle name="Millares 7 4 5 7" xfId="8931" xr:uid="{9A9C91AD-02A8-48EA-A6DF-287FE4825FE8}"/>
    <cellStyle name="Millares 7 4 5 7 2" xfId="30434" xr:uid="{5B8A6D84-C27E-49F7-9A32-8B1DB08380D3}"/>
    <cellStyle name="Millares 7 4 5 8" xfId="15566" xr:uid="{C0ABD85B-0C21-4534-ADCA-CCAB2E38B95D}"/>
    <cellStyle name="Millares 7 4 5 8 2" xfId="37069" xr:uid="{0A79D123-3F50-4074-B5DE-0BE505F3DC88}"/>
    <cellStyle name="Millares 7 4 5 9" xfId="22171" xr:uid="{61F2D574-9B1F-4911-97E8-1D1F9A0FF6AD}"/>
    <cellStyle name="Millares 7 4 6" xfId="933" xr:uid="{F7159556-9CFA-49A8-B54B-EB2484DB0FE7}"/>
    <cellStyle name="Millares 7 4 6 2" xfId="3762" xr:uid="{306F47AB-8261-4A4D-9F36-5CAB00B9B1CC}"/>
    <cellStyle name="Millares 7 4 6 2 2" xfId="12028" xr:uid="{55C16BC9-A270-4DC1-857D-B1EC6CA40360}"/>
    <cellStyle name="Millares 7 4 6 2 2 2" xfId="33531" xr:uid="{ED464C64-5053-458D-BD27-5E0DC27AD91C}"/>
    <cellStyle name="Millares 7 4 6 2 3" xfId="18663" xr:uid="{CCDA2035-5107-4EFA-B2F8-44EDA99410D5}"/>
    <cellStyle name="Millares 7 4 6 2 3 2" xfId="40166" xr:uid="{00BF65A3-7A42-456F-9F7F-CB5FA4D5C9F5}"/>
    <cellStyle name="Millares 7 4 6 2 4" xfId="25268" xr:uid="{246D85E5-2CB8-4D57-A60B-A88975BD82C5}"/>
    <cellStyle name="Millares 7 4 6 2 5" xfId="46771" xr:uid="{54806941-F38B-42F8-8D10-01B776BC9F5F}"/>
    <cellStyle name="Millares 7 4 6 2 6" xfId="53375" xr:uid="{83160600-D2B7-467C-BD14-D8649C47072F}"/>
    <cellStyle name="Millares 7 4 6 3" xfId="5901" xr:uid="{DC79241C-7F28-4FCA-8F27-EF7B23FD06F1}"/>
    <cellStyle name="Millares 7 4 6 3 2" xfId="14167" xr:uid="{15C443EA-2D2F-4F01-9941-E2D46C91070E}"/>
    <cellStyle name="Millares 7 4 6 3 2 2" xfId="35670" xr:uid="{52060CE3-5DDE-4064-B6BD-547D4826D86F}"/>
    <cellStyle name="Millares 7 4 6 3 3" xfId="20802" xr:uid="{7E3FE4AF-FA8A-443F-9225-F2BB7116C492}"/>
    <cellStyle name="Millares 7 4 6 3 3 2" xfId="42305" xr:uid="{78C153B3-60BF-413A-9719-D749BF9A0490}"/>
    <cellStyle name="Millares 7 4 6 3 4" xfId="27407" xr:uid="{0796CFA4-8BD7-47B6-AA88-C82784B2FAB7}"/>
    <cellStyle name="Millares 7 4 6 3 5" xfId="48910" xr:uid="{4FCADFF9-D52A-4269-8BA2-B11097F7C0B1}"/>
    <cellStyle name="Millares 7 4 6 3 6" xfId="55514" xr:uid="{2C92FF7B-2D1D-4222-B6C5-793C8CCB6006}"/>
    <cellStyle name="Millares 7 4 6 4" xfId="7542" xr:uid="{99F592E7-3CA3-4577-A6A9-1D13419B049D}"/>
    <cellStyle name="Millares 7 4 6 4 2" xfId="29045" xr:uid="{4A46B801-908B-42B7-85C6-015BCF38E013}"/>
    <cellStyle name="Millares 7 4 6 5" xfId="9199" xr:uid="{245EB3EC-3B9E-4D14-8021-80EBC365BD1E}"/>
    <cellStyle name="Millares 7 4 6 5 2" xfId="30702" xr:uid="{C5F3E665-AF1B-41C5-BEF7-7341AF9EBE4D}"/>
    <cellStyle name="Millares 7 4 6 6" xfId="15834" xr:uid="{3FB790FB-5380-48C6-9E35-36334CF550F6}"/>
    <cellStyle name="Millares 7 4 6 6 2" xfId="37337" xr:uid="{45F36A7A-28FF-4C65-8859-41D0A1B2DEBF}"/>
    <cellStyle name="Millares 7 4 6 7" xfId="22439" xr:uid="{90FD9A49-1813-4D4E-841E-B90E422B66A3}"/>
    <cellStyle name="Millares 7 4 6 8" xfId="43942" xr:uid="{B6CFCF15-1D70-4089-910C-FAF4FA1BDE61}"/>
    <cellStyle name="Millares 7 4 6 9" xfId="50546" xr:uid="{87AA0F47-AAB8-4B2F-8375-38D1D453A5AE}"/>
    <cellStyle name="Millares 7 4 7" xfId="1194" xr:uid="{01C502B9-F19C-4DB5-B043-0BEE0B6108B5}"/>
    <cellStyle name="Millares 7 4 7 2" xfId="4023" xr:uid="{516DD0E4-6C34-47CA-B029-8F8D2E602908}"/>
    <cellStyle name="Millares 7 4 7 2 2" xfId="12289" xr:uid="{B2757601-A88F-4C41-BF2A-6F792D854B0B}"/>
    <cellStyle name="Millares 7 4 7 2 2 2" xfId="33792" xr:uid="{12615A5E-4A9A-4A6C-968C-D9C72D9697F5}"/>
    <cellStyle name="Millares 7 4 7 2 3" xfId="18924" xr:uid="{08C23388-5EC2-4B0C-8C12-8AE76F68C53B}"/>
    <cellStyle name="Millares 7 4 7 2 3 2" xfId="40427" xr:uid="{0CA3E1B4-D5AC-4DD8-996B-CAEEFAAF06BF}"/>
    <cellStyle name="Millares 7 4 7 2 4" xfId="25529" xr:uid="{4BFA2B41-340C-46BD-BA4D-9364071BC89E}"/>
    <cellStyle name="Millares 7 4 7 2 5" xfId="47032" xr:uid="{9D606F25-8DB2-4D26-AF99-36FB4D9183A4}"/>
    <cellStyle name="Millares 7 4 7 2 6" xfId="53636" xr:uid="{5BAE83E3-8824-4078-9094-04FED536F012}"/>
    <cellStyle name="Millares 7 4 7 3" xfId="6162" xr:uid="{47CD3560-B6A6-43C5-B88E-8D716E3BB0D2}"/>
    <cellStyle name="Millares 7 4 7 3 2" xfId="14428" xr:uid="{BE666F4F-6EF5-4DB5-AAD5-E84B28A881E8}"/>
    <cellStyle name="Millares 7 4 7 3 2 2" xfId="35931" xr:uid="{94648128-1CF1-4BF5-9B66-E760C8E4C11E}"/>
    <cellStyle name="Millares 7 4 7 3 3" xfId="21063" xr:uid="{9527B840-5897-4D3F-A9C5-05732C236CC7}"/>
    <cellStyle name="Millares 7 4 7 3 3 2" xfId="42566" xr:uid="{1D3C47CE-C31F-4A6A-9EBE-3651EEABDFD1}"/>
    <cellStyle name="Millares 7 4 7 3 4" xfId="27668" xr:uid="{58020F25-8D76-45FE-BCCD-D9EB868FDF2B}"/>
    <cellStyle name="Millares 7 4 7 3 5" xfId="49171" xr:uid="{1EB2E1FA-6937-4643-A966-E66C116BB346}"/>
    <cellStyle name="Millares 7 4 7 3 6" xfId="55775" xr:uid="{F2F46492-D80C-4107-9B2B-F76DF8C13DA6}"/>
    <cellStyle name="Millares 7 4 7 4" xfId="7803" xr:uid="{6113D933-25A4-411D-924B-E7A3B1CD2773}"/>
    <cellStyle name="Millares 7 4 7 4 2" xfId="29306" xr:uid="{91E3B08B-20A3-46EC-B11F-8BC01F546EAA}"/>
    <cellStyle name="Millares 7 4 7 5" xfId="9460" xr:uid="{4A90F688-617E-4769-82AF-A18A97445E91}"/>
    <cellStyle name="Millares 7 4 7 5 2" xfId="30963" xr:uid="{2D79160E-B4BA-4244-B51E-FCB6C038F6EA}"/>
    <cellStyle name="Millares 7 4 7 6" xfId="16095" xr:uid="{4005D627-9F22-48BE-A9A9-F2E597EF79CD}"/>
    <cellStyle name="Millares 7 4 7 6 2" xfId="37598" xr:uid="{91383F73-681F-43AB-BCEF-DCC281C3CF5A}"/>
    <cellStyle name="Millares 7 4 7 7" xfId="22700" xr:uid="{1C546F19-28EF-423D-BC1D-183774BB1B28}"/>
    <cellStyle name="Millares 7 4 7 8" xfId="44203" xr:uid="{75CE0385-E0BF-4283-9529-1110DFE98351}"/>
    <cellStyle name="Millares 7 4 7 9" xfId="50807" xr:uid="{2547B6BC-6008-4F12-9B95-220DE8813B71}"/>
    <cellStyle name="Millares 7 4 8" xfId="1882" xr:uid="{EA8B2DD8-6E2E-47CA-BCE7-515502DB70FA}"/>
    <cellStyle name="Millares 7 4 8 2" xfId="10148" xr:uid="{1DF752C9-2E55-4865-A93E-2AABFFEFB83C}"/>
    <cellStyle name="Millares 7 4 8 2 2" xfId="31651" xr:uid="{9C317154-55BA-4547-9AF1-CFA792EF7045}"/>
    <cellStyle name="Millares 7 4 8 3" xfId="16783" xr:uid="{2178A68C-9BE0-4F41-9BBC-BBA05C120DC1}"/>
    <cellStyle name="Millares 7 4 8 3 2" xfId="38286" xr:uid="{B20112B2-0821-4CD6-9870-FCAEFC2C671E}"/>
    <cellStyle name="Millares 7 4 8 4" xfId="23388" xr:uid="{67DB0A60-0D32-419A-9392-4E68DE2BF7A5}"/>
    <cellStyle name="Millares 7 4 8 5" xfId="44891" xr:uid="{14988CAD-B65F-45F9-A6EF-36F53ED51F0E}"/>
    <cellStyle name="Millares 7 4 8 6" xfId="51495" xr:uid="{13B0E15C-13A4-4304-8221-3660340EAA28}"/>
    <cellStyle name="Millares 7 4 9" xfId="2567" xr:uid="{998EA2AE-69F3-4AC4-A314-C2C110DE31CB}"/>
    <cellStyle name="Millares 7 4 9 2" xfId="10833" xr:uid="{3343472E-7C01-472A-A673-6AE873946287}"/>
    <cellStyle name="Millares 7 4 9 2 2" xfId="32336" xr:uid="{BFFDCEA8-EC2A-459C-9DCB-B7807196F5F5}"/>
    <cellStyle name="Millares 7 4 9 3" xfId="17468" xr:uid="{9C6D35D6-1359-42EC-BA3B-433D0BABB76D}"/>
    <cellStyle name="Millares 7 4 9 3 2" xfId="38971" xr:uid="{DEA02B44-C22B-4FC8-92AE-A060EA42A3D6}"/>
    <cellStyle name="Millares 7 4 9 4" xfId="24073" xr:uid="{0C3F02F0-3EDA-4B1D-82C5-334004ADA883}"/>
    <cellStyle name="Millares 7 4 9 5" xfId="45576" xr:uid="{1FEB1728-7D74-4A85-BAE6-25E49DB698CA}"/>
    <cellStyle name="Millares 7 4 9 6" xfId="52180" xr:uid="{F62BE180-061E-4D1E-91EB-D83EE23AC884}"/>
    <cellStyle name="Millares 70" xfId="597" xr:uid="{C25AE8EF-EBB7-447F-8D50-792D3840CE53}"/>
    <cellStyle name="Millares 70 10" xfId="43608" xr:uid="{DC4AC79E-A5F4-4A1B-B340-AA436AB0B8C5}"/>
    <cellStyle name="Millares 70 11" xfId="50212" xr:uid="{9533142A-B034-444F-8E3D-A49067CA9619}"/>
    <cellStyle name="Millares 70 2" xfId="1545" xr:uid="{5278335E-5DFD-4109-A987-C5FA43E792D7}"/>
    <cellStyle name="Millares 70 2 2" xfId="4374" xr:uid="{B1A560C8-6040-4334-8525-80490D317292}"/>
    <cellStyle name="Millares 70 2 2 2" xfId="12640" xr:uid="{DB8F59D8-8681-4F91-8C19-88C8FBA11892}"/>
    <cellStyle name="Millares 70 2 2 2 2" xfId="34143" xr:uid="{2FA31B8E-EC36-4D4D-98C2-F39819E30207}"/>
    <cellStyle name="Millares 70 2 2 3" xfId="19275" xr:uid="{A5B308A8-F1D1-40D6-BA3E-E0147979DC92}"/>
    <cellStyle name="Millares 70 2 2 3 2" xfId="40778" xr:uid="{415B862C-227E-4BB8-A1F1-DC1FE1EB428A}"/>
    <cellStyle name="Millares 70 2 2 4" xfId="25880" xr:uid="{92978A3F-8C18-4041-9B59-DFBEF663B417}"/>
    <cellStyle name="Millares 70 2 2 5" xfId="47383" xr:uid="{7F05050F-DB6E-406F-97E9-AC4150E7F316}"/>
    <cellStyle name="Millares 70 2 2 6" xfId="53987" xr:uid="{EBD76832-A9F7-441B-8058-9C84D9FFC4AD}"/>
    <cellStyle name="Millares 70 2 3" xfId="6513" xr:uid="{1CC53CA6-2833-4C28-B4A7-D1B217D0A142}"/>
    <cellStyle name="Millares 70 2 3 2" xfId="14779" xr:uid="{CB31C5B9-629C-4AE0-8BF3-8671D1CAB4F7}"/>
    <cellStyle name="Millares 70 2 3 2 2" xfId="36282" xr:uid="{453F1928-3D01-4150-9B37-9CF4065966B4}"/>
    <cellStyle name="Millares 70 2 3 3" xfId="21414" xr:uid="{A264B903-E9EA-4D1F-AC79-4B126CAE49BA}"/>
    <cellStyle name="Millares 70 2 3 3 2" xfId="42917" xr:uid="{53CFEAAF-8E51-4FC5-BD52-1B4EB908BE7F}"/>
    <cellStyle name="Millares 70 2 3 4" xfId="28019" xr:uid="{05860C45-6CF3-4D70-B010-379C967E87A4}"/>
    <cellStyle name="Millares 70 2 3 5" xfId="49522" xr:uid="{0907CEB3-330B-43A3-99D4-D7C50ADEC3CE}"/>
    <cellStyle name="Millares 70 2 3 6" xfId="56126" xr:uid="{C5DE8D41-1862-4AB9-B8BC-08C78F6F45C2}"/>
    <cellStyle name="Millares 70 2 4" xfId="8154" xr:uid="{76018DD5-CAC3-41BB-9ECB-756EA1C0EA1B}"/>
    <cellStyle name="Millares 70 2 4 2" xfId="29657" xr:uid="{8773DBB8-6EC9-4650-8BFA-3A1E5376C3E0}"/>
    <cellStyle name="Millares 70 2 5" xfId="9811" xr:uid="{8AC65290-B517-42F7-9280-599C9FD2C350}"/>
    <cellStyle name="Millares 70 2 5 2" xfId="31314" xr:uid="{E167E314-57B1-49BD-A9EC-EE3F9EDBB02E}"/>
    <cellStyle name="Millares 70 2 6" xfId="16446" xr:uid="{B44A1EE3-05EE-4131-9E5A-F7D4ED01873D}"/>
    <cellStyle name="Millares 70 2 6 2" xfId="37949" xr:uid="{CDD3BC14-5019-45BE-844B-14F2AD1B6BE6}"/>
    <cellStyle name="Millares 70 2 7" xfId="23051" xr:uid="{0581D568-40CD-4274-9D25-089C0D9B23C8}"/>
    <cellStyle name="Millares 70 2 8" xfId="44554" xr:uid="{8DA91B94-4B93-49DD-BC8A-B6358BA2F657}"/>
    <cellStyle name="Millares 70 2 9" xfId="51158" xr:uid="{6550DAB0-0BCB-4ABF-AF2D-1E5737970B69}"/>
    <cellStyle name="Millares 70 3" xfId="2232" xr:uid="{4C21C291-8A09-4FD6-B5AB-447520F3602C}"/>
    <cellStyle name="Millares 70 3 2" xfId="10498" xr:uid="{6C58B064-9215-40AA-8742-DA6D12EA50C3}"/>
    <cellStyle name="Millares 70 3 2 2" xfId="32001" xr:uid="{C87B3331-F2BF-4E1C-9ADE-93639F3F9CB8}"/>
    <cellStyle name="Millares 70 3 3" xfId="17133" xr:uid="{F837FDC5-F9F8-4BCF-A276-1EB3671AA1EF}"/>
    <cellStyle name="Millares 70 3 3 2" xfId="38636" xr:uid="{A43DAECC-3A55-4864-B654-AB44158C2C98}"/>
    <cellStyle name="Millares 70 3 4" xfId="23738" xr:uid="{944658D2-1564-461B-8A8D-BD17098779A9}"/>
    <cellStyle name="Millares 70 3 5" xfId="45241" xr:uid="{83DB52B1-02A5-4A07-8E14-59CB20316B3F}"/>
    <cellStyle name="Millares 70 3 6" xfId="51845" xr:uid="{357DC6A1-8483-4C9F-B335-7694758EE310}"/>
    <cellStyle name="Millares 70 4" xfId="3428" xr:uid="{17AE8054-C886-4379-9CD7-47E8B9C8DDC3}"/>
    <cellStyle name="Millares 70 4 2" xfId="11694" xr:uid="{3612714F-4673-4E1D-9528-4F3E93BF93D2}"/>
    <cellStyle name="Millares 70 4 2 2" xfId="33197" xr:uid="{4D4F49DC-B455-4195-BDBF-296AE1BA6067}"/>
    <cellStyle name="Millares 70 4 3" xfId="18329" xr:uid="{B6B21546-1D4A-41DE-BE62-C6073B07B92D}"/>
    <cellStyle name="Millares 70 4 3 2" xfId="39832" xr:uid="{CB60A2BA-22F3-4E96-8F89-AD7F2CF7B48E}"/>
    <cellStyle name="Millares 70 4 4" xfId="24934" xr:uid="{D76396A3-5B29-4528-B731-DF1015A9DFBE}"/>
    <cellStyle name="Millares 70 4 5" xfId="46437" xr:uid="{D1C0CEE4-BDDB-47F0-B3BC-1B8F034F7897}"/>
    <cellStyle name="Millares 70 4 6" xfId="53041" xr:uid="{82C72524-F4F5-407A-AC4D-5CB43E51B088}"/>
    <cellStyle name="Millares 70 5" xfId="5567" xr:uid="{F9145241-5D94-4D7E-B9BD-B5115D0F8509}"/>
    <cellStyle name="Millares 70 5 2" xfId="13833" xr:uid="{9128BC04-6E06-43A0-91F4-2C07D0D1C2A7}"/>
    <cellStyle name="Millares 70 5 2 2" xfId="35336" xr:uid="{FC96A596-F579-4F0B-BA53-DAD527DC3FB9}"/>
    <cellStyle name="Millares 70 5 3" xfId="20468" xr:uid="{CCA8F27F-627D-443F-BA7E-06AE8B402270}"/>
    <cellStyle name="Millares 70 5 3 2" xfId="41971" xr:uid="{B15F0E2A-B794-4E2D-B61B-D431117BC0F2}"/>
    <cellStyle name="Millares 70 5 4" xfId="27073" xr:uid="{C5901E18-F0D7-4B3C-9A81-68E399FEFC37}"/>
    <cellStyle name="Millares 70 5 5" xfId="48576" xr:uid="{CBBDCC3B-F84E-4810-93B9-94678A645CD3}"/>
    <cellStyle name="Millares 70 5 6" xfId="55180" xr:uid="{746ECA27-8DA0-48E0-95A9-37A1910A2095}"/>
    <cellStyle name="Millares 70 6" xfId="7208" xr:uid="{5D8099DF-9C64-42DA-9D01-262456B54298}"/>
    <cellStyle name="Millares 70 6 2" xfId="28711" xr:uid="{B148D3D1-EE52-47C2-B79F-9018E15E4188}"/>
    <cellStyle name="Millares 70 7" xfId="8864" xr:uid="{BF25C2BA-2B4A-447E-9BB2-7CDE6065261E}"/>
    <cellStyle name="Millares 70 7 2" xfId="30367" xr:uid="{1D5D68E0-02A9-4AAB-BF07-2EE677ADB2DC}"/>
    <cellStyle name="Millares 70 8" xfId="15500" xr:uid="{DAE32C82-8810-486C-A417-9FD2EE81A94B}"/>
    <cellStyle name="Millares 70 8 2" xfId="37003" xr:uid="{C3F47C6D-1065-484B-BB31-D8B1552CA169}"/>
    <cellStyle name="Millares 70 9" xfId="22105" xr:uid="{38CFE2A0-E9E8-4211-BC32-D7B1639A599C}"/>
    <cellStyle name="Millares 71" xfId="602" xr:uid="{E44C86C1-D764-4FA6-977A-1F8CEC431B93}"/>
    <cellStyle name="Millares 71 10" xfId="43611" xr:uid="{E90FCB17-D1BD-490B-B235-81C257E34707}"/>
    <cellStyle name="Millares 71 11" xfId="50215" xr:uid="{89A15B9D-6766-4A7D-8534-EB32086B1766}"/>
    <cellStyle name="Millares 71 2" xfId="1548" xr:uid="{155C30CB-F0DD-495E-A7BA-FD7D5D3C5D68}"/>
    <cellStyle name="Millares 71 2 2" xfId="4377" xr:uid="{B4754934-E28F-4870-9624-D25375278061}"/>
    <cellStyle name="Millares 71 2 2 2" xfId="12643" xr:uid="{CC8C729B-8373-47C1-94B2-4A61FDEF45B3}"/>
    <cellStyle name="Millares 71 2 2 2 2" xfId="34146" xr:uid="{A6E69C78-A68D-4400-81DE-265FA344E243}"/>
    <cellStyle name="Millares 71 2 2 3" xfId="19278" xr:uid="{7240E1B4-51DA-4DEF-B3E9-5CCAF7987951}"/>
    <cellStyle name="Millares 71 2 2 3 2" xfId="40781" xr:uid="{25D27863-491D-4728-AE61-6023C9C9FFC9}"/>
    <cellStyle name="Millares 71 2 2 4" xfId="25883" xr:uid="{1F0FF776-4D8A-4912-A2EC-F94857D1290D}"/>
    <cellStyle name="Millares 71 2 2 5" xfId="47386" xr:uid="{7F000789-1D50-4A44-88FB-9FE4B7A9FB2F}"/>
    <cellStyle name="Millares 71 2 2 6" xfId="53990" xr:uid="{C8E29066-6734-4719-8B02-E4D46D0B1BE9}"/>
    <cellStyle name="Millares 71 2 3" xfId="6516" xr:uid="{F79D2336-78D3-45E7-9617-791B7927C210}"/>
    <cellStyle name="Millares 71 2 3 2" xfId="14782" xr:uid="{464CAC80-29C4-44A8-86C9-3120DE1FD7E4}"/>
    <cellStyle name="Millares 71 2 3 2 2" xfId="36285" xr:uid="{82065FDA-395F-43F5-A69D-AA1BF031FA68}"/>
    <cellStyle name="Millares 71 2 3 3" xfId="21417" xr:uid="{E3895A84-0A78-4BB5-91E7-CD27E5F5825E}"/>
    <cellStyle name="Millares 71 2 3 3 2" xfId="42920" xr:uid="{B8D0FB29-3EE0-4FCE-B604-9FA8FEFB25D0}"/>
    <cellStyle name="Millares 71 2 3 4" xfId="28022" xr:uid="{D4590A70-7443-4EDB-9613-2B1F23EFD4ED}"/>
    <cellStyle name="Millares 71 2 3 5" xfId="49525" xr:uid="{7BD4B073-B93F-4FCD-AA99-BF5327968097}"/>
    <cellStyle name="Millares 71 2 3 6" xfId="56129" xr:uid="{9A01664C-CCAD-4C55-9672-0249778295A6}"/>
    <cellStyle name="Millares 71 2 4" xfId="8157" xr:uid="{B4521D13-ACA4-4D40-8FBA-4263B50FD474}"/>
    <cellStyle name="Millares 71 2 4 2" xfId="29660" xr:uid="{79D932ED-B3C8-4133-B52F-D6B4275EF86C}"/>
    <cellStyle name="Millares 71 2 5" xfId="9814" xr:uid="{5ED6F6A9-AD45-40BA-9D26-FD15C74372EC}"/>
    <cellStyle name="Millares 71 2 5 2" xfId="31317" xr:uid="{363A6B53-72BC-4829-930F-7ABBAA6ECD41}"/>
    <cellStyle name="Millares 71 2 6" xfId="16449" xr:uid="{B2BD20E8-C0A9-4DF6-899E-46A0C6119AD5}"/>
    <cellStyle name="Millares 71 2 6 2" xfId="37952" xr:uid="{1D03BA44-5201-46AD-944E-510195AEC416}"/>
    <cellStyle name="Millares 71 2 7" xfId="23054" xr:uid="{40E992FF-B628-4B58-820E-952E6F1F85AB}"/>
    <cellStyle name="Millares 71 2 8" xfId="44557" xr:uid="{CB977C75-5C3D-415E-848F-42A615D45494}"/>
    <cellStyle name="Millares 71 2 9" xfId="51161" xr:uid="{5FC3419F-2164-420A-9ED9-FA87C0EC7E71}"/>
    <cellStyle name="Millares 71 3" xfId="2235" xr:uid="{791DF4BC-4F64-41E6-97DB-7F042DF75A0A}"/>
    <cellStyle name="Millares 71 3 2" xfId="10501" xr:uid="{5DD6FF81-6483-42E8-933A-658EF21D9979}"/>
    <cellStyle name="Millares 71 3 2 2" xfId="32004" xr:uid="{5E56983D-F870-48E6-B0AC-953B36CAD11A}"/>
    <cellStyle name="Millares 71 3 3" xfId="17136" xr:uid="{A245FB83-B1AD-4671-A265-444FEC983350}"/>
    <cellStyle name="Millares 71 3 3 2" xfId="38639" xr:uid="{D9320455-48AF-45EA-BC32-43E1C9BEE1C1}"/>
    <cellStyle name="Millares 71 3 4" xfId="23741" xr:uid="{8B9D52B3-EFFE-4D8D-8FC7-D59246F0D0CB}"/>
    <cellStyle name="Millares 71 3 5" xfId="45244" xr:uid="{6973A9F4-2B0C-42A4-A9D8-C57A359A0E9D}"/>
    <cellStyle name="Millares 71 3 6" xfId="51848" xr:uid="{91445A20-070B-4D2C-8C24-EC852A63C762}"/>
    <cellStyle name="Millares 71 4" xfId="3431" xr:uid="{3851B71B-2456-4660-923A-040D4EA7ABC6}"/>
    <cellStyle name="Millares 71 4 2" xfId="11697" xr:uid="{F4A48151-EDF4-4AD2-81EF-6962558AF469}"/>
    <cellStyle name="Millares 71 4 2 2" xfId="33200" xr:uid="{22FCA581-6ED0-436E-8487-6B3B1941B7AD}"/>
    <cellStyle name="Millares 71 4 3" xfId="18332" xr:uid="{E98B7199-5449-4E37-988D-045D0A93CB5F}"/>
    <cellStyle name="Millares 71 4 3 2" xfId="39835" xr:uid="{CF8024AA-B35C-465B-ABFA-E4CDCFF84392}"/>
    <cellStyle name="Millares 71 4 4" xfId="24937" xr:uid="{FD3C7C6E-C472-40AD-9736-FE7EED72208E}"/>
    <cellStyle name="Millares 71 4 5" xfId="46440" xr:uid="{FB8EA4EC-4062-444F-97EF-A44EE39F1A1F}"/>
    <cellStyle name="Millares 71 4 6" xfId="53044" xr:uid="{EAA00A1F-7E69-4457-9FE0-5D9F0A47CAD3}"/>
    <cellStyle name="Millares 71 5" xfId="5570" xr:uid="{6D541477-9678-44D3-8FDC-0BA19BF92B93}"/>
    <cellStyle name="Millares 71 5 2" xfId="13836" xr:uid="{BD037234-5911-4149-88D1-5090B187EDAA}"/>
    <cellStyle name="Millares 71 5 2 2" xfId="35339" xr:uid="{45971770-CD3F-4DC5-8871-E7B3D7D4FD2A}"/>
    <cellStyle name="Millares 71 5 3" xfId="20471" xr:uid="{360ADFC4-E2F2-42E8-A908-979F93289563}"/>
    <cellStyle name="Millares 71 5 3 2" xfId="41974" xr:uid="{7BAC488F-30F0-4834-B30A-1F4D98FC3891}"/>
    <cellStyle name="Millares 71 5 4" xfId="27076" xr:uid="{A3739F7A-70FC-42EE-8C74-89334B9430DB}"/>
    <cellStyle name="Millares 71 5 5" xfId="48579" xr:uid="{0EE9E583-2BEA-4774-A296-37BE9C8EFCB9}"/>
    <cellStyle name="Millares 71 5 6" xfId="55183" xr:uid="{257BD3EE-38C4-4233-8A50-7CD6B333914D}"/>
    <cellStyle name="Millares 71 6" xfId="7211" xr:uid="{EFB9CA2D-67D0-454B-8B85-900D47C00389}"/>
    <cellStyle name="Millares 71 6 2" xfId="28714" xr:uid="{0051B245-4191-48C4-901A-110869A8456A}"/>
    <cellStyle name="Millares 71 7" xfId="8868" xr:uid="{5E90CF40-1ABB-41AD-B5EC-93C4753E6381}"/>
    <cellStyle name="Millares 71 7 2" xfId="30371" xr:uid="{F1A8F898-2548-439C-BC55-01D6EC5E2563}"/>
    <cellStyle name="Millares 71 8" xfId="15503" xr:uid="{72D0459D-A08D-41D9-8419-F2E2306ECC21}"/>
    <cellStyle name="Millares 71 8 2" xfId="37006" xr:uid="{12B895B5-0A98-4562-A8B8-2EA269234CA5}"/>
    <cellStyle name="Millares 71 9" xfId="22108" xr:uid="{6400AD66-F5CB-4C9E-B0A5-BE363976F236}"/>
    <cellStyle name="Millares 72" xfId="860" xr:uid="{F8CC232F-8178-48F8-BA0B-FE38E1DEA384}"/>
    <cellStyle name="Millares 72 10" xfId="43869" xr:uid="{DF2CA4C3-8094-4044-B3E0-906138DA9B3F}"/>
    <cellStyle name="Millares 72 11" xfId="50473" xr:uid="{F177061D-7BA0-481F-A08F-D0F3C6828710}"/>
    <cellStyle name="Millares 72 2" xfId="1806" xr:uid="{FDBF6F2B-EC55-4537-9E2B-11858323ED9A}"/>
    <cellStyle name="Millares 72 2 2" xfId="4635" xr:uid="{BFA8CE4F-7CB0-4476-ACCC-F543CB35E429}"/>
    <cellStyle name="Millares 72 2 2 2" xfId="12901" xr:uid="{2B905934-CEF8-4599-BF8E-FFC406DC1448}"/>
    <cellStyle name="Millares 72 2 2 2 2" xfId="34404" xr:uid="{9CBA3E8A-FF15-4367-8CA1-A043393B4BD9}"/>
    <cellStyle name="Millares 72 2 2 3" xfId="19536" xr:uid="{2AE8E02A-A42E-4FC8-97EC-F4617C529037}"/>
    <cellStyle name="Millares 72 2 2 3 2" xfId="41039" xr:uid="{0D72D6E3-9979-4EA6-A8CB-671DFFE86210}"/>
    <cellStyle name="Millares 72 2 2 4" xfId="26141" xr:uid="{DD58B1C4-481B-4AE8-A266-DA65C3ABA801}"/>
    <cellStyle name="Millares 72 2 2 5" xfId="47644" xr:uid="{A4232262-E406-4B8C-9773-9024260E1C68}"/>
    <cellStyle name="Millares 72 2 2 6" xfId="54248" xr:uid="{D0F90169-3484-421B-9BD7-C000EFE9CCCF}"/>
    <cellStyle name="Millares 72 2 3" xfId="6774" xr:uid="{CA9C08AA-3151-4982-8ABA-681726995AB1}"/>
    <cellStyle name="Millares 72 2 3 2" xfId="15040" xr:uid="{758044EA-A069-4819-88F7-1D464FF163BF}"/>
    <cellStyle name="Millares 72 2 3 2 2" xfId="36543" xr:uid="{FBFA1A42-0B7B-40EE-958D-B4F007A1F5AC}"/>
    <cellStyle name="Millares 72 2 3 3" xfId="21675" xr:uid="{F72A38FA-9398-42AD-BBC5-691B2CFE8FE5}"/>
    <cellStyle name="Millares 72 2 3 3 2" xfId="43178" xr:uid="{DCFAADAD-1D71-4D9F-9BAF-0363B13916CF}"/>
    <cellStyle name="Millares 72 2 3 4" xfId="28280" xr:uid="{4875E642-C551-4EF0-9CFC-544B24CED913}"/>
    <cellStyle name="Millares 72 2 3 5" xfId="49783" xr:uid="{1CA10368-CC47-4C52-88AE-82F7ECCA1B1A}"/>
    <cellStyle name="Millares 72 2 3 6" xfId="56387" xr:uid="{98AEDD3A-5F27-4BC0-9CF3-CFA9AAC8A038}"/>
    <cellStyle name="Millares 72 2 4" xfId="8415" xr:uid="{DD5BE186-CF64-4596-B564-08DC88BF852F}"/>
    <cellStyle name="Millares 72 2 4 2" xfId="29918" xr:uid="{608121A6-E7E6-48D2-8A76-A9F22F85FB90}"/>
    <cellStyle name="Millares 72 2 5" xfId="10072" xr:uid="{11879F6E-0D83-4668-8C5F-111D0648AAC4}"/>
    <cellStyle name="Millares 72 2 5 2" xfId="31575" xr:uid="{5A024C1A-3C16-4C30-B631-1FD715E4BDE5}"/>
    <cellStyle name="Millares 72 2 6" xfId="16707" xr:uid="{EE30A2F3-55E1-4390-8B80-3D97359E0FA7}"/>
    <cellStyle name="Millares 72 2 6 2" xfId="38210" xr:uid="{18317B66-09AF-41EF-AF5D-6EAFB8042A10}"/>
    <cellStyle name="Millares 72 2 7" xfId="23312" xr:uid="{F6AB6CAA-FBED-46DD-A041-1AE9A511AA6A}"/>
    <cellStyle name="Millares 72 2 8" xfId="44815" xr:uid="{CFE4F57D-8AD8-478B-B680-F4A35011DC7B}"/>
    <cellStyle name="Millares 72 2 9" xfId="51419" xr:uid="{302B1542-BF87-499C-8D05-23940B53A257}"/>
    <cellStyle name="Millares 72 3" xfId="2493" xr:uid="{98B2E731-0803-4400-A46D-F88E43174ED6}"/>
    <cellStyle name="Millares 72 3 2" xfId="10759" xr:uid="{32A2ACF2-AC4C-4B03-89C3-B20F2A624A70}"/>
    <cellStyle name="Millares 72 3 2 2" xfId="32262" xr:uid="{2D2547E3-BDC7-482B-A4F6-58A2A4F36701}"/>
    <cellStyle name="Millares 72 3 3" xfId="17394" xr:uid="{88A35429-9ADD-4BDA-947E-D03282212725}"/>
    <cellStyle name="Millares 72 3 3 2" xfId="38897" xr:uid="{F7BEA689-ED6F-4E41-882C-FD7B607F734A}"/>
    <cellStyle name="Millares 72 3 4" xfId="23999" xr:uid="{9E130C5B-4DD5-4778-BF71-EB509E865312}"/>
    <cellStyle name="Millares 72 3 5" xfId="45502" xr:uid="{58A51D0A-7DD3-4A6A-B99F-A4AE4B4F7977}"/>
    <cellStyle name="Millares 72 3 6" xfId="52106" xr:uid="{90304EEB-6DB6-46B2-94D5-14FE5FFB4CE1}"/>
    <cellStyle name="Millares 72 4" xfId="3689" xr:uid="{50B0422C-1A15-4421-8185-D0F60789DA27}"/>
    <cellStyle name="Millares 72 4 2" xfId="11955" xr:uid="{FE7A226C-DBA3-4810-8AEC-352D44B5D835}"/>
    <cellStyle name="Millares 72 4 2 2" xfId="33458" xr:uid="{3CD8AE98-1E13-4AD7-AE0C-564A2FD8B7BE}"/>
    <cellStyle name="Millares 72 4 3" xfId="18590" xr:uid="{2DC5C86C-258A-4450-8FB1-4245DEA4D3B1}"/>
    <cellStyle name="Millares 72 4 3 2" xfId="40093" xr:uid="{BFA14D2E-8C1D-478F-AEE2-C4CF4CFD7D2D}"/>
    <cellStyle name="Millares 72 4 4" xfId="25195" xr:uid="{E883B4F4-2706-4279-B31E-8554918CC15D}"/>
    <cellStyle name="Millares 72 4 5" xfId="46698" xr:uid="{BC3D6026-113C-49AC-B63C-39C522D74263}"/>
    <cellStyle name="Millares 72 4 6" xfId="53302" xr:uid="{7D807DFD-1925-477F-9232-55BE0BB7BDCC}"/>
    <cellStyle name="Millares 72 5" xfId="5828" xr:uid="{1A211E58-1DAC-45F1-9066-5D4B6EFB3E45}"/>
    <cellStyle name="Millares 72 5 2" xfId="14094" xr:uid="{35DCD33A-EAFB-4DCF-B6EA-3DE8F10F1036}"/>
    <cellStyle name="Millares 72 5 2 2" xfId="35597" xr:uid="{98C65235-8B4A-4C43-90AB-D9A3EDB7C8F6}"/>
    <cellStyle name="Millares 72 5 3" xfId="20729" xr:uid="{73D65BED-631D-497A-9075-502D32826C0A}"/>
    <cellStyle name="Millares 72 5 3 2" xfId="42232" xr:uid="{C2C2858F-BC85-407A-A49D-78F861F93EBC}"/>
    <cellStyle name="Millares 72 5 4" xfId="27334" xr:uid="{16CDDF0F-EC31-41BC-9CF2-7F967DA0F8FC}"/>
    <cellStyle name="Millares 72 5 5" xfId="48837" xr:uid="{2C8C43EC-7162-4103-A524-2F466CA4EA1B}"/>
    <cellStyle name="Millares 72 5 6" xfId="55441" xr:uid="{07F15A46-5693-446B-8662-D6F336E422E3}"/>
    <cellStyle name="Millares 72 6" xfId="7469" xr:uid="{6DFB75CE-A1E4-4684-8B9E-76B1AAA39417}"/>
    <cellStyle name="Millares 72 6 2" xfId="28972" xr:uid="{2B8724FD-0558-44B2-BB46-E411187080D1}"/>
    <cellStyle name="Millares 72 7" xfId="9126" xr:uid="{5915CE28-F7D8-4FD2-8786-E90DA8467F00}"/>
    <cellStyle name="Millares 72 7 2" xfId="30629" xr:uid="{F46D49F4-AA92-4E37-AA4B-D265357A8C74}"/>
    <cellStyle name="Millares 72 8" xfId="15761" xr:uid="{7F1DC60A-7C3D-4DD8-8711-F5DFCAFD1371}"/>
    <cellStyle name="Millares 72 8 2" xfId="37264" xr:uid="{0942BB58-3849-4FB4-B458-FE7AF54B1631}"/>
    <cellStyle name="Millares 72 9" xfId="22366" xr:uid="{1C183B32-0F1C-4BC9-925C-6909A09CF57A}"/>
    <cellStyle name="Millares 73" xfId="859" xr:uid="{9BD58164-4693-45CC-B4DC-107CD91BFE84}"/>
    <cellStyle name="Millares 73 10" xfId="43868" xr:uid="{C6092D6C-84A4-463E-BB44-597513EF1B15}"/>
    <cellStyle name="Millares 73 11" xfId="50472" xr:uid="{DDCD8973-AFCB-4C6C-98CE-4D6567ED95D8}"/>
    <cellStyle name="Millares 73 2" xfId="1805" xr:uid="{C66A0B18-82E1-4B00-A9FD-6F4491EB894E}"/>
    <cellStyle name="Millares 73 2 2" xfId="4634" xr:uid="{866D84FB-7A9B-49A5-989C-BCC989C21DF4}"/>
    <cellStyle name="Millares 73 2 2 2" xfId="12900" xr:uid="{A63B8C66-D282-413F-9558-FF6164AB0576}"/>
    <cellStyle name="Millares 73 2 2 2 2" xfId="34403" xr:uid="{6F38260D-41A7-43B4-8652-74EDB841946D}"/>
    <cellStyle name="Millares 73 2 2 3" xfId="19535" xr:uid="{F0C3FEFD-9F89-4813-974E-4A20134DEBE7}"/>
    <cellStyle name="Millares 73 2 2 3 2" xfId="41038" xr:uid="{5E5D92B8-7A9A-4CEB-A718-320FCC969F99}"/>
    <cellStyle name="Millares 73 2 2 4" xfId="26140" xr:uid="{E754A945-19F1-412B-BDAB-20A19B0643F2}"/>
    <cellStyle name="Millares 73 2 2 5" xfId="47643" xr:uid="{DD7B71AD-9E49-4888-A48F-31455C486E65}"/>
    <cellStyle name="Millares 73 2 2 6" xfId="54247" xr:uid="{09449E81-7C27-481B-8DFE-D0BF81F7CC3A}"/>
    <cellStyle name="Millares 73 2 3" xfId="6773" xr:uid="{7F99B94E-CF19-42CF-A1A0-5BAA20A00934}"/>
    <cellStyle name="Millares 73 2 3 2" xfId="15039" xr:uid="{958D10B7-0B5D-4247-B1CC-4ED8E7455E61}"/>
    <cellStyle name="Millares 73 2 3 2 2" xfId="36542" xr:uid="{0AE4972F-E067-484A-8A15-A6F25FE5963F}"/>
    <cellStyle name="Millares 73 2 3 3" xfId="21674" xr:uid="{22BD1F0F-624D-4595-91F0-9F2C35658ECB}"/>
    <cellStyle name="Millares 73 2 3 3 2" xfId="43177" xr:uid="{63B92F2B-02DF-4D82-B792-1C94E527BA52}"/>
    <cellStyle name="Millares 73 2 3 4" xfId="28279" xr:uid="{330EDB5D-8C02-48E6-92BC-5FEAA35740B0}"/>
    <cellStyle name="Millares 73 2 3 5" xfId="49782" xr:uid="{8CD05952-53AB-4994-9F0A-079BEF002C4C}"/>
    <cellStyle name="Millares 73 2 3 6" xfId="56386" xr:uid="{4B57031F-4679-4AFD-B4DA-97927A833D35}"/>
    <cellStyle name="Millares 73 2 4" xfId="8414" xr:uid="{6580E6F7-BA4F-48BD-B389-A70328ADBC5D}"/>
    <cellStyle name="Millares 73 2 4 2" xfId="29917" xr:uid="{77894FF5-970A-4EA4-AA3B-40579EF5F3EC}"/>
    <cellStyle name="Millares 73 2 5" xfId="10071" xr:uid="{5478E95F-329A-4833-907F-3207F0783262}"/>
    <cellStyle name="Millares 73 2 5 2" xfId="31574" xr:uid="{5EF42DE2-1A1E-43A9-9DBA-963ACF0ABCF6}"/>
    <cellStyle name="Millares 73 2 6" xfId="16706" xr:uid="{D914CB59-F8C8-4EF1-A4D2-FAA887DB6137}"/>
    <cellStyle name="Millares 73 2 6 2" xfId="38209" xr:uid="{1D3E2E44-89FC-46D7-BD10-68A647D5C3C8}"/>
    <cellStyle name="Millares 73 2 7" xfId="23311" xr:uid="{A72E40BE-D3DD-4F6B-ABF5-608E627688D8}"/>
    <cellStyle name="Millares 73 2 8" xfId="44814" xr:uid="{27A493ED-CCC1-4BDE-8B68-7DDB70406AE5}"/>
    <cellStyle name="Millares 73 2 9" xfId="51418" xr:uid="{4E1C9DE8-04A8-444A-9079-89B06655B5BB}"/>
    <cellStyle name="Millares 73 3" xfId="2492" xr:uid="{9CE07F8F-A33F-4C65-8EB4-45E363327921}"/>
    <cellStyle name="Millares 73 3 2" xfId="10758" xr:uid="{B45CB225-7BAD-47DA-B8A2-B69168A25EF8}"/>
    <cellStyle name="Millares 73 3 2 2" xfId="32261" xr:uid="{16BDABF2-96E3-43A9-87BC-249BB880A5CB}"/>
    <cellStyle name="Millares 73 3 3" xfId="17393" xr:uid="{1D90FAD5-5B74-4D9F-8EB9-DA0ED784123D}"/>
    <cellStyle name="Millares 73 3 3 2" xfId="38896" xr:uid="{2684B517-33C1-445B-BB9E-21FB164A66E8}"/>
    <cellStyle name="Millares 73 3 4" xfId="23998" xr:uid="{34341767-0165-4213-AC57-8D33B26C9674}"/>
    <cellStyle name="Millares 73 3 5" xfId="45501" xr:uid="{22C724C2-12E1-4704-A0FA-DFC8C2478DE7}"/>
    <cellStyle name="Millares 73 3 6" xfId="52105" xr:uid="{0675ACCF-4B39-4C79-B57C-C4B0899BFB07}"/>
    <cellStyle name="Millares 73 4" xfId="3688" xr:uid="{050A6557-F4F8-4D32-828F-D94375E83948}"/>
    <cellStyle name="Millares 73 4 2" xfId="11954" xr:uid="{68416822-5C55-46FF-ACBA-6DB3167838F1}"/>
    <cellStyle name="Millares 73 4 2 2" xfId="33457" xr:uid="{66676387-0212-4942-BC77-A038B6590A9C}"/>
    <cellStyle name="Millares 73 4 3" xfId="18589" xr:uid="{A6E9F96A-C53C-4F2C-9BCC-5C337F1A859F}"/>
    <cellStyle name="Millares 73 4 3 2" xfId="40092" xr:uid="{5473EA7F-9F5E-4046-BC63-D351783B4F42}"/>
    <cellStyle name="Millares 73 4 4" xfId="25194" xr:uid="{75395374-BCFB-46C0-B7D4-DE8C8E5B7BA8}"/>
    <cellStyle name="Millares 73 4 5" xfId="46697" xr:uid="{476FFCF9-2B52-421A-817C-14B5F23247F0}"/>
    <cellStyle name="Millares 73 4 6" xfId="53301" xr:uid="{018C7712-F498-41F5-A55B-361CF777B687}"/>
    <cellStyle name="Millares 73 5" xfId="5827" xr:uid="{111DF82B-5CFF-4DB0-BA18-0CAA84319D89}"/>
    <cellStyle name="Millares 73 5 2" xfId="14093" xr:uid="{E6F9071C-5209-40B1-A07D-4B96791D8747}"/>
    <cellStyle name="Millares 73 5 2 2" xfId="35596" xr:uid="{351B6E59-08F0-4CC1-9BFE-5E40F2FCAF62}"/>
    <cellStyle name="Millares 73 5 3" xfId="20728" xr:uid="{FEB89400-6A92-422F-9E95-00A18CD93FBA}"/>
    <cellStyle name="Millares 73 5 3 2" xfId="42231" xr:uid="{ABB222C7-8A00-48A5-83B5-87F14670616B}"/>
    <cellStyle name="Millares 73 5 4" xfId="27333" xr:uid="{3A7E213F-8FFA-4427-954E-36B0D54772A5}"/>
    <cellStyle name="Millares 73 5 5" xfId="48836" xr:uid="{773C0B99-5F08-404E-A50F-D180121C5337}"/>
    <cellStyle name="Millares 73 5 6" xfId="55440" xr:uid="{654FA6CF-0A4B-4C64-81CF-F928479208CF}"/>
    <cellStyle name="Millares 73 6" xfId="7468" xr:uid="{AF3048D1-05D2-4A42-8B88-F074EB9E293A}"/>
    <cellStyle name="Millares 73 6 2" xfId="28971" xr:uid="{8CC94EE8-4E3E-487A-B5B4-0EB2093B3A26}"/>
    <cellStyle name="Millares 73 7" xfId="9125" xr:uid="{B95AFC06-675D-4B96-BB34-DEEF27CB44FB}"/>
    <cellStyle name="Millares 73 7 2" xfId="30628" xr:uid="{8BB1AACF-F6A1-4B79-B2F9-F540522D7BC3}"/>
    <cellStyle name="Millares 73 8" xfId="15760" xr:uid="{DD240D86-42C8-4776-B8A4-7F6A3B060CBC}"/>
    <cellStyle name="Millares 73 8 2" xfId="37263" xr:uid="{CC6ABD88-A892-4F35-8C10-6DBAFA5721F1}"/>
    <cellStyle name="Millares 73 9" xfId="22365" xr:uid="{6B23501E-3511-4FF3-BCEB-B3F932866174}"/>
    <cellStyle name="Millares 74" xfId="862" xr:uid="{4011BE7F-CEA7-46CA-8C5A-2877916EAA52}"/>
    <cellStyle name="Millares 74 10" xfId="43871" xr:uid="{9271B3B5-8421-47A8-8705-EBA8274299BA}"/>
    <cellStyle name="Millares 74 11" xfId="50475" xr:uid="{30C9ED2D-8391-4749-A93F-ACB806687AAE}"/>
    <cellStyle name="Millares 74 2" xfId="1808" xr:uid="{1B7C6C3D-FD09-4853-A318-AC148B4877F5}"/>
    <cellStyle name="Millares 74 2 2" xfId="4637" xr:uid="{73395DB1-1301-4384-97E6-4785279BF86A}"/>
    <cellStyle name="Millares 74 2 2 2" xfId="12903" xr:uid="{36071014-F340-4AF6-9426-117D7C9AA06C}"/>
    <cellStyle name="Millares 74 2 2 2 2" xfId="34406" xr:uid="{887006F5-45EB-4F7E-B515-4685B08892F6}"/>
    <cellStyle name="Millares 74 2 2 3" xfId="19538" xr:uid="{07721073-678F-4AE6-AA3B-908F9DBFA383}"/>
    <cellStyle name="Millares 74 2 2 3 2" xfId="41041" xr:uid="{5E6E72BC-2686-4586-8834-98AB6F2CAE14}"/>
    <cellStyle name="Millares 74 2 2 4" xfId="26143" xr:uid="{D8DF6F5B-028D-4D1B-94F1-FC81EB6F4906}"/>
    <cellStyle name="Millares 74 2 2 5" xfId="47646" xr:uid="{E0F738DC-79CB-4C7E-A921-5633C2776A0A}"/>
    <cellStyle name="Millares 74 2 2 6" xfId="54250" xr:uid="{5BC4A3A1-C8EC-4332-949D-38ACE4380E68}"/>
    <cellStyle name="Millares 74 2 3" xfId="6776" xr:uid="{1BD85062-41A3-4FFD-8476-0D45C1EA3EB2}"/>
    <cellStyle name="Millares 74 2 3 2" xfId="15042" xr:uid="{ED6267BB-3713-4515-9B3B-56C9BA92BD13}"/>
    <cellStyle name="Millares 74 2 3 2 2" xfId="36545" xr:uid="{E7595811-A2B7-4E8F-A6A2-3E0C4FD26357}"/>
    <cellStyle name="Millares 74 2 3 3" xfId="21677" xr:uid="{34B33A9C-64E2-4BCC-BCED-B39B89107AF1}"/>
    <cellStyle name="Millares 74 2 3 3 2" xfId="43180" xr:uid="{357A24CD-338E-4602-BDAB-DCC2E18EA008}"/>
    <cellStyle name="Millares 74 2 3 4" xfId="28282" xr:uid="{AAAC52D4-E132-4CE4-AA79-D3F7820DDB92}"/>
    <cellStyle name="Millares 74 2 3 5" xfId="49785" xr:uid="{D116075B-733F-45A7-9492-7FED8DCDD9D5}"/>
    <cellStyle name="Millares 74 2 3 6" xfId="56389" xr:uid="{9A54DCAE-CE99-4541-AD46-3E1BB0C7146D}"/>
    <cellStyle name="Millares 74 2 4" xfId="8417" xr:uid="{8E22EE07-D9F7-46E1-AABB-6FA4E8517153}"/>
    <cellStyle name="Millares 74 2 4 2" xfId="29920" xr:uid="{000C4048-C20C-44E2-A613-96E0F8A5DC37}"/>
    <cellStyle name="Millares 74 2 5" xfId="10074" xr:uid="{4B0EB4E5-EE32-49C3-A8DC-5BF328470CE0}"/>
    <cellStyle name="Millares 74 2 5 2" xfId="31577" xr:uid="{0CC5F75A-46E1-4545-A190-8F19E0209BF9}"/>
    <cellStyle name="Millares 74 2 6" xfId="16709" xr:uid="{792981D3-5D98-4ED8-8042-E0BECFFF4DEC}"/>
    <cellStyle name="Millares 74 2 6 2" xfId="38212" xr:uid="{37A63174-F0F7-4AE1-BD5F-9590B9DC0181}"/>
    <cellStyle name="Millares 74 2 7" xfId="23314" xr:uid="{049F42A6-F100-4CA2-80FC-B67B27CC94D9}"/>
    <cellStyle name="Millares 74 2 8" xfId="44817" xr:uid="{953F8FC0-939A-4D11-9764-CC0A94C2164C}"/>
    <cellStyle name="Millares 74 2 9" xfId="51421" xr:uid="{639BF5FC-79EF-4A4C-A38E-9CD45143FF10}"/>
    <cellStyle name="Millares 74 3" xfId="2495" xr:uid="{96A9A9F0-32C1-4B92-ACF9-B3A2B0B3B0C9}"/>
    <cellStyle name="Millares 74 3 2" xfId="10761" xr:uid="{6A84CA83-BA9B-43B3-88C0-5A7A29D1B716}"/>
    <cellStyle name="Millares 74 3 2 2" xfId="32264" xr:uid="{62F09018-E998-4E4E-B131-E34A150D40AC}"/>
    <cellStyle name="Millares 74 3 3" xfId="17396" xr:uid="{7B8E1BA3-DB57-48EB-AAF8-597DDB227DF8}"/>
    <cellStyle name="Millares 74 3 3 2" xfId="38899" xr:uid="{426E572A-86E3-4019-8E56-45A0AAD6ACC7}"/>
    <cellStyle name="Millares 74 3 4" xfId="24001" xr:uid="{E5D35E5F-29D1-4815-82A8-86BD22326937}"/>
    <cellStyle name="Millares 74 3 5" xfId="45504" xr:uid="{635367AD-642A-4337-8231-C50AC735D731}"/>
    <cellStyle name="Millares 74 3 6" xfId="52108" xr:uid="{A047EE2A-63AB-4339-A931-E4C9D5DCA8DF}"/>
    <cellStyle name="Millares 74 4" xfId="3691" xr:uid="{41439AEB-92A2-4247-92EB-4864186E492D}"/>
    <cellStyle name="Millares 74 4 2" xfId="11957" xr:uid="{96E8E209-FCFD-45EA-AC29-AA9837F7159A}"/>
    <cellStyle name="Millares 74 4 2 2" xfId="33460" xr:uid="{C7F8C052-A918-470A-A158-6A98B2D795C7}"/>
    <cellStyle name="Millares 74 4 3" xfId="18592" xr:uid="{DD761CDA-EBCA-458E-AF7F-F049D97F1159}"/>
    <cellStyle name="Millares 74 4 3 2" xfId="40095" xr:uid="{E8D5D1EB-CE96-478A-8BBC-9E7FFA5E6307}"/>
    <cellStyle name="Millares 74 4 4" xfId="25197" xr:uid="{A80C2B90-0283-4D21-831D-8753A56CF643}"/>
    <cellStyle name="Millares 74 4 5" xfId="46700" xr:uid="{CFD4C09F-D064-4CD6-AC31-6E74718FFDF0}"/>
    <cellStyle name="Millares 74 4 6" xfId="53304" xr:uid="{B118E843-45CB-42B4-8E94-FA9AD8127273}"/>
    <cellStyle name="Millares 74 5" xfId="5830" xr:uid="{08AC7555-118D-4847-922D-D99D2AC5F899}"/>
    <cellStyle name="Millares 74 5 2" xfId="14096" xr:uid="{29CAC508-9EA1-4A33-A901-9A5B80723C42}"/>
    <cellStyle name="Millares 74 5 2 2" xfId="35599" xr:uid="{49DAC262-09F0-4748-9362-3DA71FCB2FE1}"/>
    <cellStyle name="Millares 74 5 3" xfId="20731" xr:uid="{1551B486-1814-454C-AC96-602EDA34C558}"/>
    <cellStyle name="Millares 74 5 3 2" xfId="42234" xr:uid="{8398141C-2D6A-441D-8FAB-6A4DE2BD77F0}"/>
    <cellStyle name="Millares 74 5 4" xfId="27336" xr:uid="{82A2466F-3770-471E-8D1C-12D6AB1B0983}"/>
    <cellStyle name="Millares 74 5 5" xfId="48839" xr:uid="{933B0702-F59E-4456-95D8-8AE711C8C042}"/>
    <cellStyle name="Millares 74 5 6" xfId="55443" xr:uid="{1DF402B5-E059-40DC-9043-AE3676A46F4F}"/>
    <cellStyle name="Millares 74 6" xfId="7471" xr:uid="{1EAE7A9E-CC33-4D1C-BDA3-D3AE6EB42F82}"/>
    <cellStyle name="Millares 74 6 2" xfId="28974" xr:uid="{109EEAA8-13EC-4E85-9198-B13006EA5820}"/>
    <cellStyle name="Millares 74 7" xfId="9128" xr:uid="{08C4EDBF-45FE-408D-87F0-15AFE1AED8E8}"/>
    <cellStyle name="Millares 74 7 2" xfId="30631" xr:uid="{AC7714EE-31FF-44F4-A3E9-902A4C4340C4}"/>
    <cellStyle name="Millares 74 8" xfId="15763" xr:uid="{35D3B34D-B842-44A7-B2A9-85210CEBF3B2}"/>
    <cellStyle name="Millares 74 8 2" xfId="37266" xr:uid="{BABA24FF-EE69-49F1-913D-E60D1D1973CB}"/>
    <cellStyle name="Millares 74 9" xfId="22368" xr:uid="{5A6ACC2C-CE91-4A5B-ACFC-6C3FDDCE0DB5}"/>
    <cellStyle name="Millares 75" xfId="869" xr:uid="{1D8CE462-E786-4783-B837-D39C52CD9896}"/>
    <cellStyle name="Millares 75 10" xfId="43878" xr:uid="{E64D2E90-5413-41E9-9B02-60C0EED665A3}"/>
    <cellStyle name="Millares 75 11" xfId="50482" xr:uid="{84812227-11F7-44EB-B9F9-BD1C9B846AE7}"/>
    <cellStyle name="Millares 75 2" xfId="1815" xr:uid="{4090569F-3A77-46DA-8071-46F2A92BEA91}"/>
    <cellStyle name="Millares 75 2 2" xfId="4644" xr:uid="{FE0BD7B2-551B-4C38-B792-DCA39266A872}"/>
    <cellStyle name="Millares 75 2 2 2" xfId="12910" xr:uid="{3F2258E6-D75C-437C-A983-EA1344DF7841}"/>
    <cellStyle name="Millares 75 2 2 2 2" xfId="34413" xr:uid="{895FC5F1-D712-42A7-9503-5B52D2BCFACC}"/>
    <cellStyle name="Millares 75 2 2 3" xfId="19545" xr:uid="{B2E3CCD3-29B4-49AB-AAE6-E834E6BCBC78}"/>
    <cellStyle name="Millares 75 2 2 3 2" xfId="41048" xr:uid="{BFA70042-1F2E-4FE4-BADE-2944F4D8A496}"/>
    <cellStyle name="Millares 75 2 2 4" xfId="26150" xr:uid="{4AA8C4FF-D433-4809-AFAA-7A22CD6CB07A}"/>
    <cellStyle name="Millares 75 2 2 5" xfId="47653" xr:uid="{1A8085EC-B777-440B-BF48-833378EB9C6D}"/>
    <cellStyle name="Millares 75 2 2 6" xfId="54257" xr:uid="{9C764108-DE54-4C67-8D8A-64EDB116FB30}"/>
    <cellStyle name="Millares 75 2 3" xfId="6783" xr:uid="{FFF202E7-A9A9-4357-ABCD-134FAB6ADF72}"/>
    <cellStyle name="Millares 75 2 3 2" xfId="15049" xr:uid="{74106278-7E72-477B-9C65-06929760DD15}"/>
    <cellStyle name="Millares 75 2 3 2 2" xfId="36552" xr:uid="{AF29CA35-A9E1-4E0C-8074-E372F1F63406}"/>
    <cellStyle name="Millares 75 2 3 3" xfId="21684" xr:uid="{C517BD43-6BB3-4CB6-9C72-2119E4D85118}"/>
    <cellStyle name="Millares 75 2 3 3 2" xfId="43187" xr:uid="{D6576EA0-D3D8-45CA-8A67-B480AE55D8AD}"/>
    <cellStyle name="Millares 75 2 3 4" xfId="28289" xr:uid="{796D95EC-359D-4E8E-9D99-F476579FE1F7}"/>
    <cellStyle name="Millares 75 2 3 5" xfId="49792" xr:uid="{587E83D8-6385-4D80-9609-4A951CF6E72A}"/>
    <cellStyle name="Millares 75 2 3 6" xfId="56396" xr:uid="{9F04AE1C-E074-48E4-9DC7-E1919C30B397}"/>
    <cellStyle name="Millares 75 2 4" xfId="8424" xr:uid="{FBD71902-D9E8-4A3B-8534-375241172BA0}"/>
    <cellStyle name="Millares 75 2 4 2" xfId="29927" xr:uid="{CF6FE895-CADE-4D08-948E-404747E6BA20}"/>
    <cellStyle name="Millares 75 2 5" xfId="10081" xr:uid="{1677ACF1-06CC-4ACD-ABB8-6A81FCB0B08C}"/>
    <cellStyle name="Millares 75 2 5 2" xfId="31584" xr:uid="{23B38903-A494-41BF-A207-EE4A8EA9EFC9}"/>
    <cellStyle name="Millares 75 2 6" xfId="16716" xr:uid="{6D999AC8-0465-4AE9-AE4D-8F78F9F0E64A}"/>
    <cellStyle name="Millares 75 2 6 2" xfId="38219" xr:uid="{FFBF7897-9C1E-44C8-884C-4E687E439D94}"/>
    <cellStyle name="Millares 75 2 7" xfId="23321" xr:uid="{EBEBD87E-306D-4ABF-AF25-77040445787C}"/>
    <cellStyle name="Millares 75 2 8" xfId="44824" xr:uid="{96A85163-2FD3-4592-B219-12B62F668F3C}"/>
    <cellStyle name="Millares 75 2 9" xfId="51428" xr:uid="{5A689606-C90E-4A25-843B-405B6A98DE31}"/>
    <cellStyle name="Millares 75 3" xfId="2502" xr:uid="{9DF42F88-6E12-4D70-ACF1-F075541494BA}"/>
    <cellStyle name="Millares 75 3 2" xfId="10768" xr:uid="{636C595F-E27C-4927-8CAC-E4A50D1EE69E}"/>
    <cellStyle name="Millares 75 3 2 2" xfId="32271" xr:uid="{C4ACFEE4-28B5-4D29-B9AF-097E6E6A61A5}"/>
    <cellStyle name="Millares 75 3 3" xfId="17403" xr:uid="{94B78F90-B7BD-4C94-A479-447496E1B812}"/>
    <cellStyle name="Millares 75 3 3 2" xfId="38906" xr:uid="{2744F662-CB5F-405C-9EBA-BEA3EAF0F762}"/>
    <cellStyle name="Millares 75 3 4" xfId="24008" xr:uid="{894DC893-4830-49BD-8D77-C4F6C6461D8C}"/>
    <cellStyle name="Millares 75 3 5" xfId="45511" xr:uid="{9D312D80-9912-40B6-8DE5-6D477DF4D37A}"/>
    <cellStyle name="Millares 75 3 6" xfId="52115" xr:uid="{AEEEB17A-F40D-4587-AB81-7CC0F1B6050D}"/>
    <cellStyle name="Millares 75 4" xfId="3698" xr:uid="{B9334DCA-374B-4274-BA8E-0755EED5EF0A}"/>
    <cellStyle name="Millares 75 4 2" xfId="11964" xr:uid="{0AF482F6-53F4-46C1-8DD5-5D7FDE9E6C68}"/>
    <cellStyle name="Millares 75 4 2 2" xfId="33467" xr:uid="{1794807B-7763-486E-BE72-4ABC6CD94673}"/>
    <cellStyle name="Millares 75 4 3" xfId="18599" xr:uid="{269AA9D1-238E-4761-8C05-FE8B3D2B4FFF}"/>
    <cellStyle name="Millares 75 4 3 2" xfId="40102" xr:uid="{E16FF6A1-8763-4997-ADC6-84DDC041A3C5}"/>
    <cellStyle name="Millares 75 4 4" xfId="25204" xr:uid="{3B4AA1AA-CDDC-4144-B984-DEEE5EC5DF5D}"/>
    <cellStyle name="Millares 75 4 5" xfId="46707" xr:uid="{662832B7-FBD9-45D8-8E65-D6433164C002}"/>
    <cellStyle name="Millares 75 4 6" xfId="53311" xr:uid="{291D7EEF-78F6-4D02-99DD-DBC18747DFF0}"/>
    <cellStyle name="Millares 75 5" xfId="5837" xr:uid="{091EF71D-A806-400F-9C8A-9FD3D079A636}"/>
    <cellStyle name="Millares 75 5 2" xfId="14103" xr:uid="{B0D004ED-EA82-4B6E-8F3D-372506DABD0A}"/>
    <cellStyle name="Millares 75 5 2 2" xfId="35606" xr:uid="{3582843A-47A4-44F4-8011-EFBF10F4A426}"/>
    <cellStyle name="Millares 75 5 3" xfId="20738" xr:uid="{CCC959B5-A787-438D-9548-2EC4E67D9C07}"/>
    <cellStyle name="Millares 75 5 3 2" xfId="42241" xr:uid="{A98F815D-D4F5-42C4-AA1A-B1437CAD3C67}"/>
    <cellStyle name="Millares 75 5 4" xfId="27343" xr:uid="{B216418B-9413-41F3-BE90-B3A8E24F9696}"/>
    <cellStyle name="Millares 75 5 5" xfId="48846" xr:uid="{B855C019-2968-4383-9CC5-A262C11427CC}"/>
    <cellStyle name="Millares 75 5 6" xfId="55450" xr:uid="{74F19464-77C1-47CB-A08E-E45A9F4D2E36}"/>
    <cellStyle name="Millares 75 6" xfId="7478" xr:uid="{3D9AEA4B-CC9C-4029-8632-5CDE9E4EDD39}"/>
    <cellStyle name="Millares 75 6 2" xfId="28981" xr:uid="{2D77958C-B9B5-4829-811C-3F9C2124B37B}"/>
    <cellStyle name="Millares 75 7" xfId="9135" xr:uid="{6F5F4F4E-56B1-497F-9710-C1696BAF3EEB}"/>
    <cellStyle name="Millares 75 7 2" xfId="30638" xr:uid="{0028AF5D-BC3C-4018-ADA8-79D87B58737F}"/>
    <cellStyle name="Millares 75 8" xfId="15770" xr:uid="{8E02A2E9-2DAF-4EC8-9879-5DEF3DFFC19B}"/>
    <cellStyle name="Millares 75 8 2" xfId="37273" xr:uid="{68FED3B7-D419-46ED-9C2C-A88E1CF2A80A}"/>
    <cellStyle name="Millares 75 9" xfId="22375" xr:uid="{C65B2B7F-10E2-4244-9341-CEB1BCFAD4ED}"/>
    <cellStyle name="Millares 76" xfId="870" xr:uid="{859EE692-8488-449A-B654-436F226973CC}"/>
    <cellStyle name="Millares 76 2" xfId="3699" xr:uid="{C77ED7C1-D38E-4E5F-B02E-4F053DE7AD5F}"/>
    <cellStyle name="Millares 76 2 2" xfId="11965" xr:uid="{E0441D3D-75EB-45DE-A98D-FEBF21665179}"/>
    <cellStyle name="Millares 76 2 2 2" xfId="33468" xr:uid="{17E588A2-74F1-4E1B-953A-B7DADD98E02A}"/>
    <cellStyle name="Millares 76 2 3" xfId="18600" xr:uid="{BD77676D-6281-42D2-BD9D-C2A3BC9A7392}"/>
    <cellStyle name="Millares 76 2 3 2" xfId="40103" xr:uid="{5AC6828C-C2B7-4BCA-92DE-498945E5DC52}"/>
    <cellStyle name="Millares 76 2 4" xfId="25205" xr:uid="{EA610B5F-C46B-4669-A9E9-B8FE992F41AD}"/>
    <cellStyle name="Millares 76 2 5" xfId="46708" xr:uid="{874334B9-E44B-4BA0-80DD-4BAE1D8E72F0}"/>
    <cellStyle name="Millares 76 2 6" xfId="53312" xr:uid="{3F2E044A-562B-4ACA-8D3B-6656CA0F9F7E}"/>
    <cellStyle name="Millares 76 3" xfId="5838" xr:uid="{56CF4BED-21C9-4970-880C-008D7157397F}"/>
    <cellStyle name="Millares 76 3 2" xfId="14104" xr:uid="{426D2C7D-06FD-4313-92FA-D226815FA0DF}"/>
    <cellStyle name="Millares 76 3 2 2" xfId="35607" xr:uid="{FD0DBEF9-0410-40C2-8DA7-FB99B25BBD1F}"/>
    <cellStyle name="Millares 76 3 3" xfId="20739" xr:uid="{24F79D25-88C6-48EB-90FD-A594E0710495}"/>
    <cellStyle name="Millares 76 3 3 2" xfId="42242" xr:uid="{6FECA7A4-3842-4BF7-B2FD-2C31AD4DA36A}"/>
    <cellStyle name="Millares 76 3 4" xfId="27344" xr:uid="{A008491B-B334-43E1-858E-7A7CB4639C98}"/>
    <cellStyle name="Millares 76 3 5" xfId="48847" xr:uid="{E63222B7-8C4B-4435-B5DB-A6E9DD9A66F1}"/>
    <cellStyle name="Millares 76 3 6" xfId="55451" xr:uid="{01F362E9-ECD9-4946-9409-DAEF45A630BC}"/>
    <cellStyle name="Millares 76 4" xfId="7479" xr:uid="{B90C668A-478E-4FC3-B36A-0FD222A51F84}"/>
    <cellStyle name="Millares 76 4 2" xfId="28982" xr:uid="{8800E2F6-3DD2-4A62-A8BA-F8186E7D71B4}"/>
    <cellStyle name="Millares 76 5" xfId="9136" xr:uid="{2472F707-4C9C-4CDB-8E65-9F10B31B7E5D}"/>
    <cellStyle name="Millares 76 5 2" xfId="30639" xr:uid="{24E6A0AA-89DF-4CC1-A2EB-B0E260138629}"/>
    <cellStyle name="Millares 76 6" xfId="15771" xr:uid="{F545BF63-35C3-4576-ACB4-3E8E46C9C75C}"/>
    <cellStyle name="Millares 76 6 2" xfId="37274" xr:uid="{A150A704-6B7A-432E-982A-C27D1521AB20}"/>
    <cellStyle name="Millares 76 7" xfId="22376" xr:uid="{9567DED3-9A0F-4429-B8D4-40D7D52F7867}"/>
    <cellStyle name="Millares 76 8" xfId="43879" xr:uid="{6304A958-D115-452D-868D-10A18078B422}"/>
    <cellStyle name="Millares 76 9" xfId="50483" xr:uid="{019EADFE-715C-4DA1-B1F6-D2F8FE0F0398}"/>
    <cellStyle name="Millares 77" xfId="987" xr:uid="{7D9EE54E-DDCC-41FE-A8DD-FEB8E0B14809}"/>
    <cellStyle name="Millares 77 2" xfId="3816" xr:uid="{45679C83-CA02-4662-8132-69DF2E190FC3}"/>
    <cellStyle name="Millares 77 2 2" xfId="12082" xr:uid="{883E44E3-0B5B-4D97-8229-60DAFAE137A5}"/>
    <cellStyle name="Millares 77 2 2 2" xfId="33585" xr:uid="{81D6A08B-38E9-48B1-B8BD-13D0734087FE}"/>
    <cellStyle name="Millares 77 2 3" xfId="18717" xr:uid="{EA82965F-2DD4-4512-A2B4-543DC26AD95E}"/>
    <cellStyle name="Millares 77 2 3 2" xfId="40220" xr:uid="{11E61055-E6D0-4286-B4BF-2F3A8A486F67}"/>
    <cellStyle name="Millares 77 2 4" xfId="25322" xr:uid="{C1222042-C098-49BC-8746-19297A1C2EF8}"/>
    <cellStyle name="Millares 77 2 5" xfId="46825" xr:uid="{57D6E737-F3B6-4AAC-883F-7EF31B119E17}"/>
    <cellStyle name="Millares 77 2 6" xfId="53429" xr:uid="{CF2F911A-7EBF-4FD0-BC00-C6AE115C8C3D}"/>
    <cellStyle name="Millares 77 3" xfId="5955" xr:uid="{E06A9A0D-31D5-47B3-8228-0C21BE1B4620}"/>
    <cellStyle name="Millares 77 3 2" xfId="14221" xr:uid="{318B6669-449E-47CB-A1E8-68F1C6480151}"/>
    <cellStyle name="Millares 77 3 2 2" xfId="35724" xr:uid="{83E8A9A2-F891-4AE1-A6B4-F4F585A0577F}"/>
    <cellStyle name="Millares 77 3 3" xfId="20856" xr:uid="{E18DCFDF-3262-45F0-AEED-CDD58C2707C4}"/>
    <cellStyle name="Millares 77 3 3 2" xfId="42359" xr:uid="{B9D8DDAC-B6B5-432A-9A30-DF9595390C47}"/>
    <cellStyle name="Millares 77 3 4" xfId="27461" xr:uid="{52EA3F49-CB7E-4D80-AD97-49766364FFF8}"/>
    <cellStyle name="Millares 77 3 5" xfId="48964" xr:uid="{CD536915-7169-4AE3-8047-1986AAF72B6F}"/>
    <cellStyle name="Millares 77 3 6" xfId="55568" xr:uid="{42ED1C49-E0AC-4743-9C81-FC3D8118B584}"/>
    <cellStyle name="Millares 77 4" xfId="7596" xr:uid="{05752397-787A-4E15-A388-B8978AF084DD}"/>
    <cellStyle name="Millares 77 4 2" xfId="29099" xr:uid="{C9644429-9C74-41A5-86DD-DDF1725A2FDF}"/>
    <cellStyle name="Millares 77 5" xfId="9253" xr:uid="{B84CB839-B450-4C8F-A6EA-134760395AA8}"/>
    <cellStyle name="Millares 77 5 2" xfId="30756" xr:uid="{795CD90E-ED3F-4B76-A12B-D340BBFFB2C5}"/>
    <cellStyle name="Millares 77 6" xfId="15888" xr:uid="{D70DF5AC-509D-4B59-A711-600E87B3D9D9}"/>
    <cellStyle name="Millares 77 6 2" xfId="37391" xr:uid="{F9E25CE0-6C29-4622-A821-14FFE4125DE2}"/>
    <cellStyle name="Millares 77 7" xfId="22493" xr:uid="{84B64F2E-1F1B-4289-A073-9DEAEC641314}"/>
    <cellStyle name="Millares 77 8" xfId="43996" xr:uid="{EA69E551-0291-4E4D-AA4C-FB12FBFA7021}"/>
    <cellStyle name="Millares 77 9" xfId="50600" xr:uid="{76502A98-BA55-4CCF-8848-0BDDD28B81FD}"/>
    <cellStyle name="Millares 78" xfId="1129" xr:uid="{7B2D2E0C-16A4-46C0-9107-38C9A1F6A0E9}"/>
    <cellStyle name="Millares 78 2" xfId="3958" xr:uid="{755EDCBD-EA53-485D-998F-A63ECD18C8B4}"/>
    <cellStyle name="Millares 78 2 2" xfId="12224" xr:uid="{C8CBCB00-4145-413E-941D-DEFA169D4ED0}"/>
    <cellStyle name="Millares 78 2 2 2" xfId="33727" xr:uid="{F663F529-DF5B-46CA-B7A8-1F7A206A03ED}"/>
    <cellStyle name="Millares 78 2 3" xfId="18859" xr:uid="{793676B3-5325-4BC5-867B-8C4BCF2E3943}"/>
    <cellStyle name="Millares 78 2 3 2" xfId="40362" xr:uid="{DDE6591D-9425-47F7-85E4-DA883932C540}"/>
    <cellStyle name="Millares 78 2 4" xfId="25464" xr:uid="{DB66F6A3-BB2F-4DA3-9E7E-6F5334E41210}"/>
    <cellStyle name="Millares 78 2 5" xfId="46967" xr:uid="{A5948A33-8A5D-418C-A0F1-57D1EF7A44D0}"/>
    <cellStyle name="Millares 78 2 6" xfId="53571" xr:uid="{4B56838A-9531-43CF-95A0-B879C1A4BFCB}"/>
    <cellStyle name="Millares 78 3" xfId="6097" xr:uid="{40E46BFA-3A08-4A5E-8318-CC76EB3480EE}"/>
    <cellStyle name="Millares 78 3 2" xfId="14363" xr:uid="{6D5AD591-2A9A-4244-BE62-003128BBC520}"/>
    <cellStyle name="Millares 78 3 2 2" xfId="35866" xr:uid="{FF1EE349-966C-4BE9-952C-DFDE8E1E90E8}"/>
    <cellStyle name="Millares 78 3 3" xfId="20998" xr:uid="{67E22223-C926-4A21-BCD3-DFB0D1D157FF}"/>
    <cellStyle name="Millares 78 3 3 2" xfId="42501" xr:uid="{6F294982-2ECA-4920-8CE0-8A23EB1B0CFC}"/>
    <cellStyle name="Millares 78 3 4" xfId="27603" xr:uid="{FD7F46EC-29F9-4B3F-91D0-46A0C7E6C930}"/>
    <cellStyle name="Millares 78 3 5" xfId="49106" xr:uid="{5F6035CB-A78C-4050-868D-C1CDD8D115C2}"/>
    <cellStyle name="Millares 78 3 6" xfId="55710" xr:uid="{06C4CB09-33D5-46A8-A25B-8C98DA2A70F3}"/>
    <cellStyle name="Millares 78 4" xfId="7738" xr:uid="{9A66D1FD-B4FC-4EA3-B5CB-DD1266A0BA51}"/>
    <cellStyle name="Millares 78 4 2" xfId="29241" xr:uid="{A579A124-5DBC-4C8E-877F-A77A5933E698}"/>
    <cellStyle name="Millares 78 5" xfId="9395" xr:uid="{7A18F0EE-4594-4495-AC0A-8311AD32B844}"/>
    <cellStyle name="Millares 78 5 2" xfId="30898" xr:uid="{2A2E8823-87F7-43E1-8AC5-9A6EFB3A0D08}"/>
    <cellStyle name="Millares 78 6" xfId="16030" xr:uid="{65F574BF-BD3F-4BBE-9A29-6864D79C21C6}"/>
    <cellStyle name="Millares 78 6 2" xfId="37533" xr:uid="{360F0104-A1C5-4842-80FF-A8DDB149CF9C}"/>
    <cellStyle name="Millares 78 7" xfId="22635" xr:uid="{ABD69912-3FF2-4E14-98D9-7821F14DD84A}"/>
    <cellStyle name="Millares 78 8" xfId="44138" xr:uid="{4047982B-E229-49D4-8001-794B4D78D0CE}"/>
    <cellStyle name="Millares 78 9" xfId="50742" xr:uid="{565D15E9-CC64-4BA7-9652-67ABB362270D}"/>
    <cellStyle name="Millares 79" xfId="966" xr:uid="{E04474F2-BA35-48D7-8074-2D1A6A8E3B9F}"/>
    <cellStyle name="Millares 79 2" xfId="3795" xr:uid="{1CE72DAD-B88F-4F25-BDBF-10F91EEA1380}"/>
    <cellStyle name="Millares 79 2 2" xfId="12061" xr:uid="{4C5CB9CD-9036-4F7F-A398-1D669DA89A4F}"/>
    <cellStyle name="Millares 79 2 2 2" xfId="33564" xr:uid="{19C00CB4-173A-40CA-8224-128B5895805C}"/>
    <cellStyle name="Millares 79 2 3" xfId="18696" xr:uid="{F884BA95-36C5-4AB4-97EE-0B481B386171}"/>
    <cellStyle name="Millares 79 2 3 2" xfId="40199" xr:uid="{4C1430B4-8069-4641-8662-BDAA5C1BB0C5}"/>
    <cellStyle name="Millares 79 2 4" xfId="25301" xr:uid="{9E1926C5-7435-47D2-874C-064F908F65A7}"/>
    <cellStyle name="Millares 79 2 5" xfId="46804" xr:uid="{986F7FBF-B1D2-455E-A269-236D9813BA88}"/>
    <cellStyle name="Millares 79 2 6" xfId="53408" xr:uid="{2B1EC222-94DE-41CB-A733-BB28CB0E4E90}"/>
    <cellStyle name="Millares 79 3" xfId="5934" xr:uid="{A34164AB-34B2-40B6-BDCA-EB8AC5BA86C9}"/>
    <cellStyle name="Millares 79 3 2" xfId="14200" xr:uid="{1D29E8D3-A470-4845-A80F-6F4F46B0EA40}"/>
    <cellStyle name="Millares 79 3 2 2" xfId="35703" xr:uid="{F213917B-7C69-46F0-B413-3B7B297B9D6A}"/>
    <cellStyle name="Millares 79 3 3" xfId="20835" xr:uid="{CE469BA2-8DF8-439A-B2E1-F4613B3B9601}"/>
    <cellStyle name="Millares 79 3 3 2" xfId="42338" xr:uid="{091DEFA4-DBAA-47F7-9D91-45C36F3214EA}"/>
    <cellStyle name="Millares 79 3 4" xfId="27440" xr:uid="{D229A41C-FB77-40C9-8750-49C7758DE986}"/>
    <cellStyle name="Millares 79 3 5" xfId="48943" xr:uid="{46297872-629E-4AB2-8212-0E83ECB8C3F4}"/>
    <cellStyle name="Millares 79 3 6" xfId="55547" xr:uid="{19705941-3D58-4C05-B4ED-3C4EBC274A35}"/>
    <cellStyle name="Millares 79 4" xfId="7575" xr:uid="{E40D6CA3-84D1-482F-A269-5583A4E7C111}"/>
    <cellStyle name="Millares 79 4 2" xfId="29078" xr:uid="{DF1BCADC-7D34-4C66-AF08-5447C90600CB}"/>
    <cellStyle name="Millares 79 5" xfId="9232" xr:uid="{631E07EF-7B23-49E5-A053-AD3E7D285261}"/>
    <cellStyle name="Millares 79 5 2" xfId="30735" xr:uid="{087007FE-A49E-49E6-8688-32139958B5DF}"/>
    <cellStyle name="Millares 79 6" xfId="15867" xr:uid="{747E6286-3A65-4264-9C2E-2D56BD095299}"/>
    <cellStyle name="Millares 79 6 2" xfId="37370" xr:uid="{CA8F56C2-0793-4570-90B5-0E42A7C2CC0E}"/>
    <cellStyle name="Millares 79 7" xfId="22472" xr:uid="{5666F7A7-4570-46ED-A276-C87BFD8801E1}"/>
    <cellStyle name="Millares 79 8" xfId="43975" xr:uid="{8BFB59F2-3712-4AB9-B47A-0D51894847CE}"/>
    <cellStyle name="Millares 79 9" xfId="50579" xr:uid="{77DAC4DB-8994-4593-8192-831F23D92F1E}"/>
    <cellStyle name="Millares 8" xfId="113" xr:uid="{97732249-4926-4123-8299-B197303DC5BB}"/>
    <cellStyle name="Millares 80" xfId="1130" xr:uid="{79CC1326-8BD3-4FBD-B655-A6C791D6E8EF}"/>
    <cellStyle name="Millares 80 2" xfId="3959" xr:uid="{A9F4A59A-9863-4875-8CF3-D3613CA99743}"/>
    <cellStyle name="Millares 80 2 2" xfId="12225" xr:uid="{FF98CD60-142E-4DBB-9F05-587637BB79B5}"/>
    <cellStyle name="Millares 80 2 2 2" xfId="33728" xr:uid="{5162D795-4547-4AAF-89F8-B64964DBBBD6}"/>
    <cellStyle name="Millares 80 2 3" xfId="18860" xr:uid="{324C20A4-440D-4097-956B-8CE8DA274866}"/>
    <cellStyle name="Millares 80 2 3 2" xfId="40363" xr:uid="{4277154D-CC3D-4778-9354-DC53BAAD8588}"/>
    <cellStyle name="Millares 80 2 4" xfId="25465" xr:uid="{6F9C036D-9495-4DE1-BFD6-095D703B985C}"/>
    <cellStyle name="Millares 80 2 5" xfId="46968" xr:uid="{AA66004B-6354-485A-B1B1-31C324F60D38}"/>
    <cellStyle name="Millares 80 2 6" xfId="53572" xr:uid="{C3DC67DE-1ABE-43CC-983E-2AC859B514FE}"/>
    <cellStyle name="Millares 80 3" xfId="6098" xr:uid="{018E9CB2-69BA-4F2F-813E-41F38AEE8C0C}"/>
    <cellStyle name="Millares 80 3 2" xfId="14364" xr:uid="{2AE73074-6905-47FE-BC6C-DAF646F497F3}"/>
    <cellStyle name="Millares 80 3 2 2" xfId="35867" xr:uid="{53143E5C-F4AD-4B43-90CB-A15E29D58679}"/>
    <cellStyle name="Millares 80 3 3" xfId="20999" xr:uid="{278BF4B3-6D16-491A-8542-7827758B27C4}"/>
    <cellStyle name="Millares 80 3 3 2" xfId="42502" xr:uid="{05F72210-F73A-463B-9C30-80682092A27B}"/>
    <cellStyle name="Millares 80 3 4" xfId="27604" xr:uid="{7965BD5B-9D3C-49C4-9837-1F17A49FFFB5}"/>
    <cellStyle name="Millares 80 3 5" xfId="49107" xr:uid="{BE134706-E1C3-456C-8A64-656A364AA1ED}"/>
    <cellStyle name="Millares 80 3 6" xfId="55711" xr:uid="{E16B14F5-1B13-4CF3-ABF8-8501A0DACBDD}"/>
    <cellStyle name="Millares 80 4" xfId="7739" xr:uid="{A8BBE399-8B36-4261-A0E6-064434426CB4}"/>
    <cellStyle name="Millares 80 4 2" xfId="29242" xr:uid="{12F2793D-EB43-420E-B785-7C9BDC24DE1B}"/>
    <cellStyle name="Millares 80 5" xfId="9396" xr:uid="{D5F69A63-8117-4E7C-874A-5F3138D84A15}"/>
    <cellStyle name="Millares 80 5 2" xfId="30899" xr:uid="{5F480BDF-D60E-49E0-B8D7-24B139E0F8FF}"/>
    <cellStyle name="Millares 80 6" xfId="16031" xr:uid="{07C50F60-C928-4BA5-BB3E-B7892E8E05A0}"/>
    <cellStyle name="Millares 80 6 2" xfId="37534" xr:uid="{9C635110-74FC-4517-A33C-808BBB727A75}"/>
    <cellStyle name="Millares 80 7" xfId="22636" xr:uid="{0A606BBC-34CA-415A-AC58-891F9BAF68B5}"/>
    <cellStyle name="Millares 80 8" xfId="44139" xr:uid="{54D5F935-BDD0-4F75-B305-17400ECA700D}"/>
    <cellStyle name="Millares 80 9" xfId="50743" xr:uid="{0163B273-8649-45E3-BBCF-0298F811CE12}"/>
    <cellStyle name="Millares 81" xfId="1131" xr:uid="{8C16C73B-EF99-4FF7-B06A-4005864F1630}"/>
    <cellStyle name="Millares 81 2" xfId="3960" xr:uid="{6BC4FC83-51C5-4D81-BB9A-DF16A8CD6DCE}"/>
    <cellStyle name="Millares 81 2 2" xfId="12226" xr:uid="{61981FD6-555F-4A52-B1C9-87EB04ABEFE3}"/>
    <cellStyle name="Millares 81 2 2 2" xfId="33729" xr:uid="{51A6C1D7-C59A-4E73-BAC2-08B345BC135F}"/>
    <cellStyle name="Millares 81 2 3" xfId="18861" xr:uid="{4A63A9FF-92E5-4662-9F8E-AA50B814C6A1}"/>
    <cellStyle name="Millares 81 2 3 2" xfId="40364" xr:uid="{13953FF1-1FEF-4B47-8335-42E9CFCB1991}"/>
    <cellStyle name="Millares 81 2 4" xfId="25466" xr:uid="{0A66BC61-92A8-434F-A411-C647F51622E2}"/>
    <cellStyle name="Millares 81 2 5" xfId="46969" xr:uid="{30BF2979-CA0F-4357-9E81-FF518600D9D5}"/>
    <cellStyle name="Millares 81 2 6" xfId="53573" xr:uid="{541DBF60-3574-4C77-A202-CB0494969228}"/>
    <cellStyle name="Millares 81 3" xfId="6099" xr:uid="{147EFA98-AECC-4EF4-976D-FFFA5DC29C60}"/>
    <cellStyle name="Millares 81 3 2" xfId="14365" xr:uid="{5DBEDC7B-BC05-4CA2-AEDA-3D312211EC27}"/>
    <cellStyle name="Millares 81 3 2 2" xfId="35868" xr:uid="{1360D9BF-8CE8-4E0C-9E1E-2E2B71997107}"/>
    <cellStyle name="Millares 81 3 3" xfId="21000" xr:uid="{B5A23EEA-A55F-452A-B321-570A0D5EBDF7}"/>
    <cellStyle name="Millares 81 3 3 2" xfId="42503" xr:uid="{676BA8DB-9C99-41E6-A4A7-E2270B446DFE}"/>
    <cellStyle name="Millares 81 3 4" xfId="27605" xr:uid="{5D3BAA65-CDC4-4FCC-BD24-A9B70A48B5A6}"/>
    <cellStyle name="Millares 81 3 5" xfId="49108" xr:uid="{B32D9EB8-48DD-4740-B99D-641429D82D00}"/>
    <cellStyle name="Millares 81 3 6" xfId="55712" xr:uid="{45EF5BEC-B678-45DE-840C-FC8DA5559DB9}"/>
    <cellStyle name="Millares 81 4" xfId="7740" xr:uid="{3C380D57-CFA3-49BD-A53C-8844E368758D}"/>
    <cellStyle name="Millares 81 4 2" xfId="29243" xr:uid="{551991D6-825E-432F-ACCD-65C20F70F3BB}"/>
    <cellStyle name="Millares 81 5" xfId="9397" xr:uid="{8E1B0504-B825-4234-B789-B06A1EAF09B4}"/>
    <cellStyle name="Millares 81 5 2" xfId="30900" xr:uid="{AAACB580-30F0-444C-A2AF-4B2A073033C6}"/>
    <cellStyle name="Millares 81 6" xfId="16032" xr:uid="{3DAB94D4-F3C3-4C2A-BA07-AFBB38F93F66}"/>
    <cellStyle name="Millares 81 6 2" xfId="37535" xr:uid="{8A8125A8-EC44-42A9-A879-D0FE33AC61A6}"/>
    <cellStyle name="Millares 81 7" xfId="22637" xr:uid="{E3582910-59AA-4FBC-878B-8AD0DB9A1BC1}"/>
    <cellStyle name="Millares 81 8" xfId="44140" xr:uid="{3EA18F36-4A56-4C2D-9186-F87BB780CCC1}"/>
    <cellStyle name="Millares 81 9" xfId="50744" xr:uid="{BDDA878C-8BE1-4CFF-BD6D-6082FD83E3B5}"/>
    <cellStyle name="Millares 82" xfId="1247" xr:uid="{766E1B98-1295-4DBB-82B8-D6E8A3AD7A65}"/>
    <cellStyle name="Millares 82 2" xfId="4076" xr:uid="{E3DDD614-3E0B-46BC-93C9-5AB00CB88477}"/>
    <cellStyle name="Millares 82 2 2" xfId="12342" xr:uid="{9EC88C22-B1DA-4FDF-B13E-8644182C2CE9}"/>
    <cellStyle name="Millares 82 2 2 2" xfId="33845" xr:uid="{DD0B4127-DBA1-4D2F-AB2C-21B4AF5D06EE}"/>
    <cellStyle name="Millares 82 2 3" xfId="18977" xr:uid="{FAD7FC3E-0800-4850-8972-EC41942296F9}"/>
    <cellStyle name="Millares 82 2 3 2" xfId="40480" xr:uid="{18022221-2F73-4B16-98C8-181CE713EEFC}"/>
    <cellStyle name="Millares 82 2 4" xfId="25582" xr:uid="{48CE638F-B5E2-4A1F-9156-7D78101FA38D}"/>
    <cellStyle name="Millares 82 2 5" xfId="47085" xr:uid="{E7637F7E-AD71-48FA-9E4F-48204CD1C04E}"/>
    <cellStyle name="Millares 82 2 6" xfId="53689" xr:uid="{DDF1008B-089B-4225-A52A-6D603679F139}"/>
    <cellStyle name="Millares 82 3" xfId="6215" xr:uid="{2C087735-ED89-45BA-B3D5-9B1C5F0AC2EB}"/>
    <cellStyle name="Millares 82 3 2" xfId="14481" xr:uid="{A9E21AE7-6412-4CC3-8851-D36847223BB2}"/>
    <cellStyle name="Millares 82 3 2 2" xfId="35984" xr:uid="{1503F349-850C-4EDB-A882-4DE88A11B638}"/>
    <cellStyle name="Millares 82 3 3" xfId="21116" xr:uid="{18A75B0A-F9D6-434D-BD52-8A11914A68B6}"/>
    <cellStyle name="Millares 82 3 3 2" xfId="42619" xr:uid="{10BB9566-CE8F-4BB0-8AFB-6A712983C577}"/>
    <cellStyle name="Millares 82 3 4" xfId="27721" xr:uid="{52524CD1-DCED-4C7B-B3A2-84C7A828906C}"/>
    <cellStyle name="Millares 82 3 5" xfId="49224" xr:uid="{0E8C9B00-97ED-4625-B901-74D7E98A4C15}"/>
    <cellStyle name="Millares 82 3 6" xfId="55828" xr:uid="{F96B48E9-222B-493B-98BA-B892F6AABB31}"/>
    <cellStyle name="Millares 82 4" xfId="7856" xr:uid="{B177F3F3-D7E5-4FC0-BD12-155F5A404FB5}"/>
    <cellStyle name="Millares 82 4 2" xfId="29359" xr:uid="{C4C616FE-567C-4D29-8EBC-C8A21D4BFB44}"/>
    <cellStyle name="Millares 82 5" xfId="9513" xr:uid="{96386C35-2B22-454E-AE52-37F0E675281A}"/>
    <cellStyle name="Millares 82 5 2" xfId="31016" xr:uid="{0BD95B37-F596-40B6-8149-F9883D32FFB8}"/>
    <cellStyle name="Millares 82 6" xfId="16148" xr:uid="{B7F16577-A7C1-4B65-A011-886022AF5790}"/>
    <cellStyle name="Millares 82 6 2" xfId="37651" xr:uid="{E66D688B-B6BE-466C-9E64-E9E998BA775B}"/>
    <cellStyle name="Millares 82 7" xfId="22753" xr:uid="{A324B926-C587-4A13-99E4-7CF5A7094C97}"/>
    <cellStyle name="Millares 82 8" xfId="44256" xr:uid="{F84835AC-F79B-41EE-8D8B-B30456CEAC78}"/>
    <cellStyle name="Millares 82 9" xfId="50860" xr:uid="{AC1650A6-84CF-4C19-AFA4-5B4A55083ABA}"/>
    <cellStyle name="Millares 83" xfId="1816" xr:uid="{C2E4811D-B53C-4809-A19C-70247F17971D}"/>
    <cellStyle name="Millares 83 2" xfId="4645" xr:uid="{CE8DC741-1AAD-49CD-9A59-5DF038530062}"/>
    <cellStyle name="Millares 83 2 2" xfId="12911" xr:uid="{F52FFC64-4CB5-4AE0-A0D0-4DBA670ED74D}"/>
    <cellStyle name="Millares 83 2 2 2" xfId="34414" xr:uid="{CB996A71-CA9B-4D05-83C9-48CDECAAB286}"/>
    <cellStyle name="Millares 83 2 3" xfId="19546" xr:uid="{9CBD736B-7FCF-4142-B061-D6C4F88BF36D}"/>
    <cellStyle name="Millares 83 2 3 2" xfId="41049" xr:uid="{E90CDFD6-5A93-4320-8B74-BD8F8A71907C}"/>
    <cellStyle name="Millares 83 2 4" xfId="26151" xr:uid="{053712E6-BE84-433E-841E-05EBC22059E2}"/>
    <cellStyle name="Millares 83 2 5" xfId="47654" xr:uid="{03270C75-398F-4A6C-93B7-C8D70E308B80}"/>
    <cellStyle name="Millares 83 2 6" xfId="54258" xr:uid="{71CF85BC-BF46-48C8-A15D-ACB33A504906}"/>
    <cellStyle name="Millares 83 3" xfId="6784" xr:uid="{50C953D4-1064-42BB-ACA8-7D940451CFA3}"/>
    <cellStyle name="Millares 83 3 2" xfId="15050" xr:uid="{BBB13423-BBD2-4353-9548-685AFBAC12AB}"/>
    <cellStyle name="Millares 83 3 2 2" xfId="36553" xr:uid="{2C9F3594-121C-48A2-B464-7B2B4CD8FD00}"/>
    <cellStyle name="Millares 83 3 3" xfId="21685" xr:uid="{0B822E4A-41E9-48B9-B1B4-0B89303CE5FB}"/>
    <cellStyle name="Millares 83 3 3 2" xfId="43188" xr:uid="{3CBED19A-3511-4165-8EEF-D11D085BA764}"/>
    <cellStyle name="Millares 83 3 4" xfId="28290" xr:uid="{1D654C6A-9F23-4839-A607-BF38A331B4EF}"/>
    <cellStyle name="Millares 83 3 5" xfId="49793" xr:uid="{8DE9FF84-6E60-43C2-B4AB-42B11C679821}"/>
    <cellStyle name="Millares 83 3 6" xfId="56397" xr:uid="{C4D3AB09-8286-43E3-9939-98A05A39410C}"/>
    <cellStyle name="Millares 83 4" xfId="8425" xr:uid="{1A00FD91-2573-48D6-9535-FAE295C67D09}"/>
    <cellStyle name="Millares 83 4 2" xfId="29928" xr:uid="{36DA7C43-F530-4C88-BEA4-1003836D195E}"/>
    <cellStyle name="Millares 83 5" xfId="10082" xr:uid="{73D070B9-08F4-4C57-AEA5-0B8A44D6A7AF}"/>
    <cellStyle name="Millares 83 5 2" xfId="31585" xr:uid="{B8121D0D-FBD3-47D8-88B3-CB05A09AE74A}"/>
    <cellStyle name="Millares 83 6" xfId="16717" xr:uid="{896BB83D-7B93-421E-B6D8-B6FD634FF816}"/>
    <cellStyle name="Millares 83 6 2" xfId="38220" xr:uid="{D4627D9B-51E5-4766-B45A-D99EFB7C013F}"/>
    <cellStyle name="Millares 83 7" xfId="23322" xr:uid="{3E9BC0CD-5DFB-425F-89F9-1EA46445BB02}"/>
    <cellStyle name="Millares 83 8" xfId="44825" xr:uid="{99F8B910-E514-4BDB-99B3-9DFDB024748B}"/>
    <cellStyle name="Millares 83 9" xfId="51429" xr:uid="{DA84A8DC-27FB-46CE-B3B3-4E30D2E958DB}"/>
    <cellStyle name="Millares 84" xfId="1817" xr:uid="{2CD3262D-F5D6-4780-977E-AFE965BCB465}"/>
    <cellStyle name="Millares 84 2" xfId="4646" xr:uid="{B1B4B86F-62C5-4769-9AC2-BD4EE79EF9B6}"/>
    <cellStyle name="Millares 84 2 2" xfId="12912" xr:uid="{B67F3887-BB03-4069-965B-433B3CD2BF0E}"/>
    <cellStyle name="Millares 84 2 2 2" xfId="34415" xr:uid="{426086A8-6959-48F2-BA4F-B3E491291611}"/>
    <cellStyle name="Millares 84 2 3" xfId="19547" xr:uid="{403B6005-6FD1-49ED-B754-81A7289FAEC2}"/>
    <cellStyle name="Millares 84 2 3 2" xfId="41050" xr:uid="{0BC8405C-4F40-457F-B941-A89250731802}"/>
    <cellStyle name="Millares 84 2 4" xfId="26152" xr:uid="{B352FDB5-49B5-4763-9285-B3D5ACCF0FA9}"/>
    <cellStyle name="Millares 84 2 5" xfId="47655" xr:uid="{70C78677-DB79-492E-81CB-22AE3DD71E50}"/>
    <cellStyle name="Millares 84 2 6" xfId="54259" xr:uid="{D0B44684-8E32-4AB0-8216-B4ECAA832683}"/>
    <cellStyle name="Millares 84 3" xfId="6785" xr:uid="{316342AC-DAB1-4A9C-AE89-997E45A330EA}"/>
    <cellStyle name="Millares 84 3 2" xfId="15051" xr:uid="{9F8D2915-6C3B-4F98-A000-CE0F253F5B23}"/>
    <cellStyle name="Millares 84 3 2 2" xfId="36554" xr:uid="{23B615DE-A57A-478B-B609-B8C1B4091CFB}"/>
    <cellStyle name="Millares 84 3 3" xfId="21686" xr:uid="{A90B7D8D-7219-466C-9A51-DBA2B9F13A4C}"/>
    <cellStyle name="Millares 84 3 3 2" xfId="43189" xr:uid="{6FC67879-4D84-4C95-8223-512B6BF2268B}"/>
    <cellStyle name="Millares 84 3 4" xfId="28291" xr:uid="{2A85DAA4-34A4-4A6B-AAD8-22789BC16BE8}"/>
    <cellStyle name="Millares 84 3 5" xfId="49794" xr:uid="{1AA98994-8483-4810-8D7B-2C79347E33EB}"/>
    <cellStyle name="Millares 84 3 6" xfId="56398" xr:uid="{9774BDB1-5B76-44BD-B0E5-DC4E2782DFBF}"/>
    <cellStyle name="Millares 84 4" xfId="8426" xr:uid="{650EFABC-C6B5-46EF-887C-B5FE9E115A31}"/>
    <cellStyle name="Millares 84 4 2" xfId="29929" xr:uid="{1671D5AA-CD01-43DA-AA46-24F501DECEDD}"/>
    <cellStyle name="Millares 84 5" xfId="10083" xr:uid="{22EE68F6-89D2-45C8-95DD-5C4E503E1221}"/>
    <cellStyle name="Millares 84 5 2" xfId="31586" xr:uid="{C31F8803-20CD-4922-A47D-BA7B594122AD}"/>
    <cellStyle name="Millares 84 6" xfId="16718" xr:uid="{9921067D-57F5-4E54-B323-2B4F89C4D253}"/>
    <cellStyle name="Millares 84 6 2" xfId="38221" xr:uid="{C9610DB2-2180-494D-9E2D-07BBAC07A148}"/>
    <cellStyle name="Millares 84 7" xfId="23323" xr:uid="{55020137-5777-4AA2-9287-7D3EA4F7F4EC}"/>
    <cellStyle name="Millares 84 8" xfId="44826" xr:uid="{2927220C-8A8C-45FC-92EE-6FC59905BF18}"/>
    <cellStyle name="Millares 84 9" xfId="51430" xr:uid="{C6CCB1CB-5BDA-433B-967A-1E3D11CE1EAE}"/>
    <cellStyle name="Millares 85" xfId="1819" xr:uid="{4AD80465-3B28-4F5F-841B-FD6F2ED0DD78}"/>
    <cellStyle name="Millares 85 2" xfId="4649" xr:uid="{EA75A330-F860-4BC5-9089-D485867E5972}"/>
    <cellStyle name="Millares 85 2 2" xfId="12915" xr:uid="{766876CD-1B41-412E-A054-FF3901761021}"/>
    <cellStyle name="Millares 85 2 2 2" xfId="34418" xr:uid="{279D27A1-71EA-433D-8C7F-EF23BCF9977F}"/>
    <cellStyle name="Millares 85 2 3" xfId="19550" xr:uid="{FA39A16C-8D0D-4B56-B9AC-4258500641FA}"/>
    <cellStyle name="Millares 85 2 3 2" xfId="41053" xr:uid="{4ADF28D9-D462-455A-92B2-685B42B38859}"/>
    <cellStyle name="Millares 85 2 4" xfId="26155" xr:uid="{72345090-990F-46CA-8D4B-392592C23C34}"/>
    <cellStyle name="Millares 85 2 5" xfId="47658" xr:uid="{980F465E-2BED-494E-AB95-E988512F3059}"/>
    <cellStyle name="Millares 85 2 6" xfId="54262" xr:uid="{1B385FE0-182F-41ED-9966-590AD4950606}"/>
    <cellStyle name="Millares 85 3" xfId="6788" xr:uid="{EE4C1FBA-F152-45DC-9C94-1559DB838D72}"/>
    <cellStyle name="Millares 85 3 2" xfId="15054" xr:uid="{705084C9-9965-48AD-9D62-2DCE3FF8876A}"/>
    <cellStyle name="Millares 85 3 2 2" xfId="36557" xr:uid="{F12D31A3-1DD9-42CE-BD2B-7BA956BB30DE}"/>
    <cellStyle name="Millares 85 3 3" xfId="21689" xr:uid="{32D51AE1-D1BD-4061-9CAF-332A968BD7B3}"/>
    <cellStyle name="Millares 85 3 3 2" xfId="43192" xr:uid="{B583F1C4-3455-46EE-A3A6-646973F3BFCF}"/>
    <cellStyle name="Millares 85 3 4" xfId="28294" xr:uid="{950B0212-2E17-4991-A548-C1BCC78A9DD7}"/>
    <cellStyle name="Millares 85 3 5" xfId="49797" xr:uid="{0959B54D-FF9A-4C86-8BFB-F81D4851D2C2}"/>
    <cellStyle name="Millares 85 3 6" xfId="56401" xr:uid="{885FC8B0-8291-47C7-ADA5-1D2BDFBF3335}"/>
    <cellStyle name="Millares 85 4" xfId="8429" xr:uid="{F96038AC-FB16-4262-9198-E4F0D1BD5942}"/>
    <cellStyle name="Millares 85 4 2" xfId="29932" xr:uid="{AEB1EAA0-308D-426F-A7FA-E53C56276AF6}"/>
    <cellStyle name="Millares 85 5" xfId="10085" xr:uid="{89369562-3B6C-4B40-B365-395E770B8C80}"/>
    <cellStyle name="Millares 85 5 2" xfId="31588" xr:uid="{C5BC9EF3-A0F9-4699-9C65-306B1FE667B2}"/>
    <cellStyle name="Millares 85 6" xfId="16720" xr:uid="{B21E3669-52E0-4241-81E8-A19EE6317D3A}"/>
    <cellStyle name="Millares 85 6 2" xfId="38223" xr:uid="{8067995E-0211-4F9F-AF14-6A7059EA5018}"/>
    <cellStyle name="Millares 85 7" xfId="23325" xr:uid="{D4B2ACD1-A162-45D3-BE2E-C89D85829986}"/>
    <cellStyle name="Millares 85 8" xfId="44828" xr:uid="{313B2336-18CB-43E9-94BB-F2D9D360A6EB}"/>
    <cellStyle name="Millares 85 9" xfId="51432" xr:uid="{16E33B18-7811-4132-B848-777ECEBAE190}"/>
    <cellStyle name="Millares 86" xfId="2503" xr:uid="{F2568A72-5B41-4975-A050-CF9EEFD7637A}"/>
    <cellStyle name="Millares 86 2" xfId="10769" xr:uid="{5FA691B0-27BA-4FC1-A1A7-F92F9D6E1DFF}"/>
    <cellStyle name="Millares 86 2 2" xfId="32272" xr:uid="{6DA0C7B1-D3CC-4B2F-A3FF-1E507FD77E49}"/>
    <cellStyle name="Millares 86 3" xfId="17404" xr:uid="{5F4B09CB-A64E-443C-B0D6-01393381666C}"/>
    <cellStyle name="Millares 86 3 2" xfId="38907" xr:uid="{30D28C5D-5443-4F5E-AFCF-6D05EF411689}"/>
    <cellStyle name="Millares 86 4" xfId="24009" xr:uid="{CF2E04A3-B3E6-4A1B-8FE4-6630DC81AB16}"/>
    <cellStyle name="Millares 86 5" xfId="45512" xr:uid="{3226135F-D70D-410B-9571-A2DD6B49A54A}"/>
    <cellStyle name="Millares 86 6" xfId="52116" xr:uid="{247B90E3-5730-486D-B979-999A9A554058}"/>
    <cellStyle name="Millares 87" xfId="2620" xr:uid="{829A7409-BB15-447F-AAF5-D02203FAEB20}"/>
    <cellStyle name="Millares 87 2" xfId="10886" xr:uid="{40600636-38E0-47DF-BE26-F407DF3DE113}"/>
    <cellStyle name="Millares 87 2 2" xfId="32389" xr:uid="{28A7CFCB-3E82-4B53-A13D-6EB86CBA9C7C}"/>
    <cellStyle name="Millares 87 3" xfId="17521" xr:uid="{4702762B-35F9-43FA-9E8A-A25A7EBC1CD0}"/>
    <cellStyle name="Millares 87 3 2" xfId="39024" xr:uid="{EB3D800F-E7AB-4E87-AE75-901DE5EA155F}"/>
    <cellStyle name="Millares 87 4" xfId="24126" xr:uid="{97032CCF-1F67-48DB-96DA-554F83077FAF}"/>
    <cellStyle name="Millares 87 5" xfId="45629" xr:uid="{A1A7DC89-CAD7-47FB-B47E-ABBA8C0178E7}"/>
    <cellStyle name="Millares 87 6" xfId="52233" xr:uid="{A0224D80-31F0-487E-A8CC-6EE964DDD9B8}"/>
    <cellStyle name="Millares 88" xfId="3009" xr:uid="{35139A00-1F2C-4AB8-B403-C71DD3B6F656}"/>
    <cellStyle name="Millares 88 2" xfId="11275" xr:uid="{9C414789-A3B1-454C-B65C-E3928B54F0CA}"/>
    <cellStyle name="Millares 88 2 2" xfId="32778" xr:uid="{7496B6C5-97E8-4FF8-A8CF-3A4DDB553085}"/>
    <cellStyle name="Millares 88 3" xfId="17910" xr:uid="{19B804DE-200A-45E0-B30B-9BD4D00AFF02}"/>
    <cellStyle name="Millares 88 3 2" xfId="39413" xr:uid="{E87A9A15-A509-4EA2-B774-408583FCDEDC}"/>
    <cellStyle name="Millares 88 4" xfId="24515" xr:uid="{F0473584-230E-4762-8208-BB0592FDE17E}"/>
    <cellStyle name="Millares 88 5" xfId="46018" xr:uid="{021A956E-ED15-40DC-9DE0-64DC48611618}"/>
    <cellStyle name="Millares 88 6" xfId="52622" xr:uid="{5BA998E6-2F3A-48B4-90B5-92B68FA09193}"/>
    <cellStyle name="Millares 89" xfId="2621" xr:uid="{D9019CD0-6AB7-4856-89E0-A7745F0D56E4}"/>
    <cellStyle name="Millares 89 2" xfId="10887" xr:uid="{C9791DD8-56D3-45BA-A2BC-2D5FA68237BD}"/>
    <cellStyle name="Millares 89 2 2" xfId="32390" xr:uid="{B3A7B912-309A-45CC-9C4E-6A2A7A5A6C81}"/>
    <cellStyle name="Millares 89 3" xfId="17522" xr:uid="{929FDF49-08F0-4DA3-9D45-AABBF5AE8C3F}"/>
    <cellStyle name="Millares 89 3 2" xfId="39025" xr:uid="{EB0C01D6-0B25-4E58-A9DC-902CA7E4D10F}"/>
    <cellStyle name="Millares 89 4" xfId="24127" xr:uid="{6F54B736-0F39-4E62-A9B7-495C4C03357A}"/>
    <cellStyle name="Millares 89 5" xfId="45630" xr:uid="{029DF3BF-59DA-4A78-B3D7-BF28418C0D3D}"/>
    <cellStyle name="Millares 89 6" xfId="52234" xr:uid="{B67C419C-083F-4677-9EEA-52EDB8B0EBB7}"/>
    <cellStyle name="Millares 9" xfId="114" xr:uid="{6AE7B5F5-559D-4B6C-BA88-5B1DEA3CAEA0}"/>
    <cellStyle name="Millares 90" xfId="3011" xr:uid="{D84628BF-DED1-4FE8-B5E2-9CBE5B25B300}"/>
    <cellStyle name="Millares 90 2" xfId="11277" xr:uid="{5D3401C1-C9E5-4810-975B-C47AD641DB4C}"/>
    <cellStyle name="Millares 90 2 2" xfId="32780" xr:uid="{7E5383CD-29B5-41D6-B7CD-446E0812337A}"/>
    <cellStyle name="Millares 90 3" xfId="17912" xr:uid="{0953E3CB-BD8A-4258-92A4-57B28FF71827}"/>
    <cellStyle name="Millares 90 3 2" xfId="39415" xr:uid="{4B90239A-0220-4877-9CF0-086EA7B7A3BC}"/>
    <cellStyle name="Millares 90 4" xfId="24517" xr:uid="{A1E1319C-F8FF-4B87-897A-042E168D666C}"/>
    <cellStyle name="Millares 90 5" xfId="46020" xr:uid="{9CEA49C9-1A82-4A18-A62E-B63C83A94F39}"/>
    <cellStyle name="Millares 90 6" xfId="52624" xr:uid="{E73347DB-7333-4B0C-AC6E-5AE241BB2E60}"/>
    <cellStyle name="Millares 91" xfId="3010" xr:uid="{12F8DB03-A73E-47F9-B7E8-3BF040AD00AB}"/>
    <cellStyle name="Millares 91 2" xfId="11276" xr:uid="{730980B1-82FF-4ACF-A06A-AD3CE1EB32DB}"/>
    <cellStyle name="Millares 91 2 2" xfId="32779" xr:uid="{D37318EC-300D-4710-ABF6-5F78EE6B94F6}"/>
    <cellStyle name="Millares 91 3" xfId="17911" xr:uid="{308222A1-4DCF-43E8-89A1-D91F01127E28}"/>
    <cellStyle name="Millares 91 3 2" xfId="39414" xr:uid="{8D71EF57-1792-4611-A119-9EF01DEE48D5}"/>
    <cellStyle name="Millares 91 4" xfId="24516" xr:uid="{94F39278-51B1-4974-A5E1-EF510D46850D}"/>
    <cellStyle name="Millares 91 5" xfId="46019" xr:uid="{F124434C-1E46-4758-A4BA-AC8A081B285A}"/>
    <cellStyle name="Millares 91 6" xfId="52623" xr:uid="{C24648DC-3354-4908-84FC-798D858FD4C7}"/>
    <cellStyle name="Millares 92" xfId="3012" xr:uid="{E735DF46-C522-42FD-8013-118193742F8D}"/>
    <cellStyle name="Millares 92 2" xfId="11278" xr:uid="{21BF8628-CEFE-43E9-881D-5D1606F63112}"/>
    <cellStyle name="Millares 92 2 2" xfId="32781" xr:uid="{7687FF2A-17CA-4B22-8A79-8D4E31EF10E4}"/>
    <cellStyle name="Millares 92 3" xfId="17913" xr:uid="{46981FBC-C2BF-4988-9B8E-0444A1BA7115}"/>
    <cellStyle name="Millares 92 3 2" xfId="39416" xr:uid="{E5B7B8DD-94F5-4C2C-91EB-8DBBE0D5D0C2}"/>
    <cellStyle name="Millares 92 4" xfId="24518" xr:uid="{320E2EDA-2043-4949-9758-6918999E8204}"/>
    <cellStyle name="Millares 92 5" xfId="46021" xr:uid="{70B3FD9E-1747-486E-8FBA-512207BFC76E}"/>
    <cellStyle name="Millares 92 6" xfId="52625" xr:uid="{826B66E0-07D3-4039-BAFA-EE6D3AAA8806}"/>
    <cellStyle name="Millares 93" xfId="3014" xr:uid="{78F654C0-1C4C-460F-B421-443AB3BA1F2D}"/>
    <cellStyle name="Millares 93 2" xfId="11280" xr:uid="{4FAA9499-8A33-4231-AD6E-9E5541705FC3}"/>
    <cellStyle name="Millares 93 2 2" xfId="32783" xr:uid="{FDD7F11F-D1F6-4D9B-BD3E-29E30F5DD961}"/>
    <cellStyle name="Millares 93 3" xfId="17915" xr:uid="{D87B0BFE-22A7-43DC-BD20-F2CCB42367B1}"/>
    <cellStyle name="Millares 93 3 2" xfId="39418" xr:uid="{CF66D240-44AB-4026-B2A7-A47AC9A1A037}"/>
    <cellStyle name="Millares 93 4" xfId="24520" xr:uid="{5BF23A8F-0600-473A-8BEC-EBA89701DAEC}"/>
    <cellStyle name="Millares 93 5" xfId="46023" xr:uid="{28A0CC84-0EA2-4247-BFE7-C6D561EC3D4C}"/>
    <cellStyle name="Millares 93 6" xfId="52627" xr:uid="{628C8B97-5591-4CE8-97C0-2CA6CFA0847A}"/>
    <cellStyle name="Millares 94" xfId="3013" xr:uid="{6A118C97-22BB-4E0C-A3E4-00DE358528CC}"/>
    <cellStyle name="Millares 94 2" xfId="11279" xr:uid="{8D1C67CD-FD61-446D-A19E-E3B477410EA0}"/>
    <cellStyle name="Millares 94 2 2" xfId="32782" xr:uid="{663ECAF3-F513-4225-AF17-C778F83EC589}"/>
    <cellStyle name="Millares 94 3" xfId="17914" xr:uid="{6E120F5C-D5D9-4329-B7A3-05B6C35E3883}"/>
    <cellStyle name="Millares 94 3 2" xfId="39417" xr:uid="{AAAAC04A-E91B-4BCE-863E-950532B1086E}"/>
    <cellStyle name="Millares 94 4" xfId="24519" xr:uid="{71CAD810-F3C5-4A4A-AEA1-C056AC390BB1}"/>
    <cellStyle name="Millares 94 5" xfId="46022" xr:uid="{AF162CBA-0E83-400E-BFE3-2ECAD0DA4A26}"/>
    <cellStyle name="Millares 94 6" xfId="52626" xr:uid="{054A4413-F772-4FA3-AA6D-E4B84F0F6867}"/>
    <cellStyle name="Millares 95" xfId="2506" xr:uid="{9BF49B60-6FF4-44C2-A689-3F205220F954}"/>
    <cellStyle name="Millares 95 2" xfId="10772" xr:uid="{AEB6CBF4-00D9-402B-A16A-8A2280B6C61A}"/>
    <cellStyle name="Millares 95 2 2" xfId="32275" xr:uid="{81470426-6141-4017-8A4A-BD4535ED0543}"/>
    <cellStyle name="Millares 95 3" xfId="17407" xr:uid="{7638A7BB-515B-47D8-BF1D-B1AEEC289A0D}"/>
    <cellStyle name="Millares 95 3 2" xfId="38910" xr:uid="{60B0BB94-94C4-4938-AF44-C719E29A34A8}"/>
    <cellStyle name="Millares 95 4" xfId="24012" xr:uid="{650476B4-1F23-4640-99E7-CFBFF8766E45}"/>
    <cellStyle name="Millares 95 5" xfId="45515" xr:uid="{1521016A-3B62-4162-970D-5FAEE0C0F7A0}"/>
    <cellStyle name="Millares 95 6" xfId="52119" xr:uid="{947C2C17-8A2E-4A1A-861A-EEDF9ECEA77B}"/>
    <cellStyle name="Millares 96" xfId="3015" xr:uid="{08FF89EC-D6EB-494A-9E4C-7DADA3F65FD7}"/>
    <cellStyle name="Millares 96 2" xfId="11281" xr:uid="{9B831413-8165-46E2-98C5-F4E38F55E6EE}"/>
    <cellStyle name="Millares 96 2 2" xfId="32784" xr:uid="{3AFAEF2E-93C9-46CB-9582-1D0D915EEA55}"/>
    <cellStyle name="Millares 96 3" xfId="17916" xr:uid="{F2D96199-9D39-45C3-BE25-99E9124A7078}"/>
    <cellStyle name="Millares 96 3 2" xfId="39419" xr:uid="{1586C0E5-381E-4F8F-9DE6-8CED4C3AE5B2}"/>
    <cellStyle name="Millares 96 4" xfId="24521" xr:uid="{121540ED-CA53-4F05-B63C-64C995177B50}"/>
    <cellStyle name="Millares 96 5" xfId="46024" xr:uid="{08BFCE66-990A-49D5-84DB-EF753FDF5360}"/>
    <cellStyle name="Millares 96 6" xfId="52628" xr:uid="{08B67C02-4F8B-40EB-B779-F378A0540F5E}"/>
    <cellStyle name="Millares 97" xfId="4650" xr:uid="{695CEDD4-5040-478F-879F-86A7182B339C}"/>
    <cellStyle name="Millares 97 2" xfId="12916" xr:uid="{C6B938DA-2B7A-4020-9A5C-361817D05DAD}"/>
    <cellStyle name="Millares 97 2 2" xfId="34419" xr:uid="{E8BBBFE4-AD43-440F-8F74-1BB9E4C54B13}"/>
    <cellStyle name="Millares 97 3" xfId="19551" xr:uid="{0CB9A2B4-25F1-4035-B686-A70E027FB0CE}"/>
    <cellStyle name="Millares 97 3 2" xfId="41054" xr:uid="{417A4151-E96B-4907-9A46-E327D01CAFA7}"/>
    <cellStyle name="Millares 97 4" xfId="26156" xr:uid="{4D05298F-8CD2-4701-9470-B52C893141DC}"/>
    <cellStyle name="Millares 97 5" xfId="47659" xr:uid="{629FD9B4-5869-4E2F-B115-C65719BF38EE}"/>
    <cellStyle name="Millares 97 6" xfId="54263" xr:uid="{FE55DA7A-1F87-4B03-BE8B-C902CE925865}"/>
    <cellStyle name="Millares 98" xfId="5153" xr:uid="{4D504F8E-5A7F-4B5C-8390-0DD5A8A579B9}"/>
    <cellStyle name="Millares 98 2" xfId="13419" xr:uid="{09936F87-C956-4212-81A0-D821B57D97B9}"/>
    <cellStyle name="Millares 98 2 2" xfId="34922" xr:uid="{0433CE9C-0F4F-4274-8192-3496883DDD12}"/>
    <cellStyle name="Millares 98 3" xfId="20054" xr:uid="{7DEEBCC4-AC2F-49AF-A3A9-29733835C8E3}"/>
    <cellStyle name="Millares 98 3 2" xfId="41557" xr:uid="{1E629619-E22A-4716-9854-D2927D024385}"/>
    <cellStyle name="Millares 98 4" xfId="26659" xr:uid="{306A3072-87A6-4491-BFC8-044FE5EAA56C}"/>
    <cellStyle name="Millares 98 5" xfId="48162" xr:uid="{8FC2E8A4-B68E-46A6-BE7B-1C4E17741DF3}"/>
    <cellStyle name="Millares 98 6" xfId="54766" xr:uid="{5E103B50-115D-4B9F-8CB6-E164B89E952E}"/>
    <cellStyle name="Millares 99" xfId="5269" xr:uid="{5C6D79DA-BAE6-4C69-A0A7-0A16735A3816}"/>
    <cellStyle name="Millares 99 2" xfId="13535" xr:uid="{27B6A3A2-4D94-4D33-8219-2D40F67C0287}"/>
    <cellStyle name="Millares 99 2 2" xfId="35038" xr:uid="{928CE9BA-3011-423C-86AB-D46FD19F61FC}"/>
    <cellStyle name="Millares 99 3" xfId="20170" xr:uid="{DF82B0E0-1183-4B71-B571-DCBD67BDECDD}"/>
    <cellStyle name="Millares 99 3 2" xfId="41673" xr:uid="{4DD0825D-7F85-4BF3-940F-C608BB1DCC75}"/>
    <cellStyle name="Millares 99 4" xfId="26775" xr:uid="{ECC317EF-8F08-4ABB-8B94-C55F3F93BD2B}"/>
    <cellStyle name="Millares 99 5" xfId="48278" xr:uid="{EDE1E895-55D0-4567-B525-BC88E4E6858D}"/>
    <cellStyle name="Millares 99 6" xfId="54882" xr:uid="{6611487D-B2C7-4E60-9BCF-E97525139051}"/>
    <cellStyle name="Neutral" xfId="259" builtinId="28" customBuiltin="1"/>
    <cellStyle name="Normal" xfId="0" builtinId="0"/>
    <cellStyle name="Normal 10 10 2 2 2" xfId="77" xr:uid="{00000000-0005-0000-0000-00000F000000}"/>
    <cellStyle name="Normal 1016" xfId="15" xr:uid="{00000000-0005-0000-0000-000010000000}"/>
    <cellStyle name="Normal 1018" xfId="45" xr:uid="{00000000-0005-0000-0000-000011000000}"/>
    <cellStyle name="Normal 1022" xfId="69" xr:uid="{00000000-0005-0000-0000-000012000000}"/>
    <cellStyle name="Normal 1024" xfId="22" xr:uid="{00000000-0005-0000-0000-000013000000}"/>
    <cellStyle name="Normal 1025" xfId="72" xr:uid="{00000000-0005-0000-0000-000014000000}"/>
    <cellStyle name="Normal 1026" xfId="71" xr:uid="{00000000-0005-0000-0000-000015000000}"/>
    <cellStyle name="Normal 1027" xfId="73" xr:uid="{00000000-0005-0000-0000-000016000000}"/>
    <cellStyle name="Normal 105" xfId="83" xr:uid="{00000000-0005-0000-0000-000017000000}"/>
    <cellStyle name="Normal 107" xfId="87" xr:uid="{00000000-0005-0000-0000-000018000000}"/>
    <cellStyle name="Normal 109" xfId="88" xr:uid="{00000000-0005-0000-0000-000019000000}"/>
    <cellStyle name="Normal 12" xfId="176" xr:uid="{E23CBA0B-1100-41F1-8CE6-3E5CE92EC7C5}"/>
    <cellStyle name="Normal 12 10" xfId="7" xr:uid="{00000000-0005-0000-0000-00001A000000}"/>
    <cellStyle name="Normal 12 2 10" xfId="3" xr:uid="{00000000-0005-0000-0000-00001B000000}"/>
    <cellStyle name="Normal 12 2 2 4" xfId="12" xr:uid="{00000000-0005-0000-0000-00001C000000}"/>
    <cellStyle name="Normal 125" xfId="5" xr:uid="{00000000-0005-0000-0000-00001D000000}"/>
    <cellStyle name="Normal 126" xfId="75" xr:uid="{00000000-0005-0000-0000-00001E000000}"/>
    <cellStyle name="Normal 14" xfId="227" xr:uid="{6189C7CE-F695-482D-95E6-25FA37EA65B9}"/>
    <cellStyle name="Normal 199 2 2" xfId="80" xr:uid="{00000000-0005-0000-0000-00001F000000}"/>
    <cellStyle name="Normal 2" xfId="2" xr:uid="{00000000-0005-0000-0000-000020000000}"/>
    <cellStyle name="Normal 2 10 2 2 2" xfId="84" xr:uid="{00000000-0005-0000-0000-000021000000}"/>
    <cellStyle name="Normal 2 14 2" xfId="90" xr:uid="{59F7B8BA-2289-4612-A641-8C6472105339}"/>
    <cellStyle name="Normal 2 2" xfId="92" xr:uid="{731946A3-1A7A-4EFE-82BB-34E8A965BF47}"/>
    <cellStyle name="Normal 2 2 2 3" xfId="4" xr:uid="{00000000-0005-0000-0000-000022000000}"/>
    <cellStyle name="Normal 2 3" xfId="184" xr:uid="{BAD9FCB6-E479-4528-B4B2-6AD2CCD5CC6D}"/>
    <cellStyle name="Normal 2 4" xfId="300" xr:uid="{C97B140C-D5E3-41D2-ADC3-E180BCA21032}"/>
    <cellStyle name="Normal 2 5" xfId="599" xr:uid="{9DF12BE3-DF5D-4F75-B5F8-C531F2153F3F}"/>
    <cellStyle name="Normal 26" xfId="109" xr:uid="{ED597555-DDFB-43F0-AAE3-5E6E3BB8A53A}"/>
    <cellStyle name="Normal 3" xfId="93" xr:uid="{6451F7AE-D291-4C9E-91B1-8C3C7B2962F3}"/>
    <cellStyle name="Normal 3 2" xfId="302" xr:uid="{8BFD8969-5985-46A1-B2B3-5F09A8DFA5C8}"/>
    <cellStyle name="Normal 3 3" xfId="600" xr:uid="{E16DBAD3-C207-41FA-8C1A-63C7551AA16E}"/>
    <cellStyle name="Normal 3 4" xfId="181" xr:uid="{79CAE8BF-D1D8-4C31-88CD-B4649FBA8E2F}"/>
    <cellStyle name="Normal 4" xfId="95" xr:uid="{74A2E57F-0A19-437A-A53C-FB5943D77288}"/>
    <cellStyle name="Normal 4 2" xfId="185" xr:uid="{B6702E62-09B1-481C-934D-7F0251C260D7}"/>
    <cellStyle name="Normal 41" xfId="193" xr:uid="{DF7C6525-39AD-465F-8E9D-B142ED0B5468}"/>
    <cellStyle name="Normal 45" xfId="186" xr:uid="{06969D7D-2640-47E9-A641-4BBA3347F129}"/>
    <cellStyle name="Normal 5" xfId="96" xr:uid="{6F053FA9-EE5A-4FAD-B226-E2C997A13BE3}"/>
    <cellStyle name="Normal 6" xfId="105" xr:uid="{8BD85A37-FD3B-45A2-9789-C005F12D82E3}"/>
    <cellStyle name="Normal 601" xfId="64" xr:uid="{00000000-0005-0000-0000-000023000000}"/>
    <cellStyle name="Normal 605" xfId="20" xr:uid="{00000000-0005-0000-0000-000024000000}"/>
    <cellStyle name="Normal 606" xfId="19" xr:uid="{00000000-0005-0000-0000-000025000000}"/>
    <cellStyle name="Normal 636" xfId="17" xr:uid="{00000000-0005-0000-0000-000026000000}"/>
    <cellStyle name="Normal 640" xfId="18" xr:uid="{00000000-0005-0000-0000-000027000000}"/>
    <cellStyle name="Normal 643" xfId="21" xr:uid="{00000000-0005-0000-0000-000028000000}"/>
    <cellStyle name="Normal 646" xfId="23" xr:uid="{00000000-0005-0000-0000-000029000000}"/>
    <cellStyle name="Normal 647" xfId="24" xr:uid="{00000000-0005-0000-0000-00002A000000}"/>
    <cellStyle name="Normal 649" xfId="25" xr:uid="{00000000-0005-0000-0000-00002B000000}"/>
    <cellStyle name="Normal 650" xfId="26" xr:uid="{00000000-0005-0000-0000-00002C000000}"/>
    <cellStyle name="Normal 651" xfId="27" xr:uid="{00000000-0005-0000-0000-00002D000000}"/>
    <cellStyle name="Normal 652" xfId="28" xr:uid="{00000000-0005-0000-0000-00002E000000}"/>
    <cellStyle name="Normal 653" xfId="29" xr:uid="{00000000-0005-0000-0000-00002F000000}"/>
    <cellStyle name="Normal 654" xfId="30" xr:uid="{00000000-0005-0000-0000-000030000000}"/>
    <cellStyle name="Normal 655" xfId="31" xr:uid="{00000000-0005-0000-0000-000031000000}"/>
    <cellStyle name="Normal 656" xfId="32" xr:uid="{00000000-0005-0000-0000-000032000000}"/>
    <cellStyle name="Normal 657" xfId="33" xr:uid="{00000000-0005-0000-0000-000033000000}"/>
    <cellStyle name="Normal 658" xfId="35" xr:uid="{00000000-0005-0000-0000-000034000000}"/>
    <cellStyle name="Normal 659" xfId="36" xr:uid="{00000000-0005-0000-0000-000035000000}"/>
    <cellStyle name="Normal 660" xfId="38" xr:uid="{00000000-0005-0000-0000-000036000000}"/>
    <cellStyle name="Normal 662" xfId="39" xr:uid="{00000000-0005-0000-0000-000037000000}"/>
    <cellStyle name="Normal 663" xfId="40" xr:uid="{00000000-0005-0000-0000-000038000000}"/>
    <cellStyle name="Normal 664" xfId="41" xr:uid="{00000000-0005-0000-0000-000039000000}"/>
    <cellStyle name="Normal 665" xfId="42" xr:uid="{00000000-0005-0000-0000-00003A000000}"/>
    <cellStyle name="Normal 667" xfId="43" xr:uid="{00000000-0005-0000-0000-00003B000000}"/>
    <cellStyle name="Normal 673" xfId="46" xr:uid="{00000000-0005-0000-0000-00003C000000}"/>
    <cellStyle name="Normal 674" xfId="47" xr:uid="{00000000-0005-0000-0000-00003D000000}"/>
    <cellStyle name="Normal 675" xfId="48" xr:uid="{00000000-0005-0000-0000-00003E000000}"/>
    <cellStyle name="Normal 676" xfId="49" xr:uid="{00000000-0005-0000-0000-00003F000000}"/>
    <cellStyle name="Normal 677" xfId="53" xr:uid="{00000000-0005-0000-0000-000040000000}"/>
    <cellStyle name="Normal 678" xfId="54" xr:uid="{00000000-0005-0000-0000-000041000000}"/>
    <cellStyle name="Normal 679" xfId="55" xr:uid="{00000000-0005-0000-0000-000042000000}"/>
    <cellStyle name="Normal 684" xfId="60" xr:uid="{00000000-0005-0000-0000-000043000000}"/>
    <cellStyle name="Normal 7" xfId="108" xr:uid="{6FD91E0B-7D45-45B5-8549-43D6AE026B52}"/>
    <cellStyle name="Normal 7 2" xfId="135" xr:uid="{3858B3C9-94FA-431B-8CFF-002A3195BD85}"/>
    <cellStyle name="Normal 713" xfId="50" xr:uid="{00000000-0005-0000-0000-000044000000}"/>
    <cellStyle name="Normal 714" xfId="51" xr:uid="{00000000-0005-0000-0000-000045000000}"/>
    <cellStyle name="Normal 715" xfId="52" xr:uid="{00000000-0005-0000-0000-000046000000}"/>
    <cellStyle name="Normal 744" xfId="70" xr:uid="{00000000-0005-0000-0000-000047000000}"/>
    <cellStyle name="Normal 8" xfId="117" xr:uid="{61B4AF58-73B8-4B56-939C-B1AD0C041A61}"/>
    <cellStyle name="Normal 802" xfId="76" xr:uid="{00000000-0005-0000-0000-000048000000}"/>
    <cellStyle name="Normal 944" xfId="14" xr:uid="{00000000-0005-0000-0000-000049000000}"/>
    <cellStyle name="Normal 947" xfId="16" xr:uid="{00000000-0005-0000-0000-00004A000000}"/>
    <cellStyle name="Normal 952" xfId="44" xr:uid="{00000000-0005-0000-0000-00004B000000}"/>
    <cellStyle name="Normal 957" xfId="56" xr:uid="{00000000-0005-0000-0000-00004C000000}"/>
    <cellStyle name="Normal 958" xfId="57" xr:uid="{00000000-0005-0000-0000-00004D000000}"/>
    <cellStyle name="Normal 959" xfId="58" xr:uid="{00000000-0005-0000-0000-00004E000000}"/>
    <cellStyle name="Normal 960" xfId="59" xr:uid="{00000000-0005-0000-0000-00004F000000}"/>
    <cellStyle name="Normal 961" xfId="61" xr:uid="{00000000-0005-0000-0000-000050000000}"/>
    <cellStyle name="Normal 962" xfId="62" xr:uid="{00000000-0005-0000-0000-000051000000}"/>
    <cellStyle name="Normal 963" xfId="63" xr:uid="{00000000-0005-0000-0000-000052000000}"/>
    <cellStyle name="Normal 964" xfId="65" xr:uid="{00000000-0005-0000-0000-000053000000}"/>
    <cellStyle name="Normal 965" xfId="66" xr:uid="{00000000-0005-0000-0000-000054000000}"/>
    <cellStyle name="Normal 966" xfId="67" xr:uid="{00000000-0005-0000-0000-000055000000}"/>
    <cellStyle name="Normal 967" xfId="68" xr:uid="{00000000-0005-0000-0000-000056000000}"/>
    <cellStyle name="Normal 971" xfId="37" xr:uid="{00000000-0005-0000-0000-000057000000}"/>
    <cellStyle name="Normal 986" xfId="34" xr:uid="{00000000-0005-0000-0000-000058000000}"/>
    <cellStyle name="Notas" xfId="266" builtinId="10" customBuiltin="1"/>
    <cellStyle name="Porcentaje" xfId="9" builtinId="5"/>
    <cellStyle name="Porcentaje 2" xfId="104" xr:uid="{AFB14C42-65AE-4162-B383-3ED84CC5EBA6}"/>
    <cellStyle name="Porcentaje 3" xfId="304" xr:uid="{C5F1826F-51C9-422E-BACF-4529B7DCEED3}"/>
    <cellStyle name="Porcentaje 4" xfId="187" xr:uid="{C23BE46E-0C0C-4D01-99E2-EA7CDA383519}"/>
    <cellStyle name="Salida" xfId="261" builtinId="21" customBuiltin="1"/>
    <cellStyle name="TableStyleLight1" xfId="111" xr:uid="{8E4513AF-6DF3-47AE-B9E2-58E65CB8BE39}"/>
    <cellStyle name="Texto de advertencia" xfId="265" builtinId="11" customBuiltin="1"/>
    <cellStyle name="Texto explicativo" xfId="267" builtinId="53" customBuiltin="1"/>
    <cellStyle name="Título" xfId="252" builtinId="15" customBuiltin="1"/>
    <cellStyle name="Título 2" xfId="254" builtinId="17" customBuiltin="1"/>
    <cellStyle name="Título 3" xfId="255" builtinId="18" customBuiltin="1"/>
    <cellStyle name="Total" xfId="268" builtinId="25" customBuiltin="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1" defaultTableStyle="TableStyleMedium2" defaultPivotStyle="PivotStyleLight16">
    <tableStyle name="Invisible" pivot="0" table="0" count="0" xr9:uid="{B85375E2-FB3B-4B70-94D2-0E28088FB888}"/>
  </tableStyles>
  <colors>
    <mruColors>
      <color rgb="FF99FFCC"/>
      <color rgb="FF00C483"/>
      <color rgb="FF00C5C0"/>
      <color rgb="FFCCFFFF"/>
      <color rgb="FF29EDF7"/>
      <color rgb="FF00FF00"/>
      <color rgb="FFFFFF99"/>
      <color rgb="FFCC3300"/>
      <color rgb="FFFF0000"/>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5.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24" Type="http://schemas.openxmlformats.org/officeDocument/2006/relationships/externalLink" Target="externalLinks/externalLink70.xml"/><Relationship Id="rId129"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44" Type="http://schemas.openxmlformats.org/officeDocument/2006/relationships/worksheet" Target="worksheets/sheet44.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13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microsoft.com/office/2017/10/relationships/person" Target="persons/person.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2.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26"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3.xml"/><Relationship Id="rId116" Type="http://schemas.openxmlformats.org/officeDocument/2006/relationships/externalLink" Target="externalLinks/externalLink6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8.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111" Type="http://schemas.openxmlformats.org/officeDocument/2006/relationships/externalLink" Target="externalLinks/externalLink57.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1</xdr:col>
      <xdr:colOff>44824</xdr:colOff>
      <xdr:row>0</xdr:row>
      <xdr:rowOff>112058</xdr:rowOff>
    </xdr:from>
    <xdr:to>
      <xdr:col>2</xdr:col>
      <xdr:colOff>952500</xdr:colOff>
      <xdr:row>4</xdr:row>
      <xdr:rowOff>121182</xdr:rowOff>
    </xdr:to>
    <xdr:pic>
      <xdr:nvPicPr>
        <xdr:cNvPr id="3" name="Imagen 2" descr="Abrir foto">
          <a:extLst>
            <a:ext uri="{FF2B5EF4-FFF2-40B4-BE49-F238E27FC236}">
              <a16:creationId xmlns:a16="http://schemas.microsoft.com/office/drawing/2014/main" id="{0D12AA5D-7105-4EFD-9D8A-919F776A65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1706" y="616323"/>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3</xdr:col>
      <xdr:colOff>0</xdr:colOff>
      <xdr:row>7</xdr:row>
      <xdr:rowOff>0</xdr:rowOff>
    </xdr:from>
    <xdr:to>
      <xdr:col>4</xdr:col>
      <xdr:colOff>1045511</xdr:colOff>
      <xdr:row>9</xdr:row>
      <xdr:rowOff>11206</xdr:rowOff>
    </xdr:to>
    <xdr:cxnSp macro="">
      <xdr:nvCxnSpPr>
        <xdr:cNvPr id="2" name="2 Conector recto">
          <a:extLst>
            <a:ext uri="{FF2B5EF4-FFF2-40B4-BE49-F238E27FC236}">
              <a16:creationId xmlns:a16="http://schemas.microsoft.com/office/drawing/2014/main" id="{5EDA604C-B729-4C5E-A569-0B5C7FD45C5C}"/>
            </a:ext>
          </a:extLst>
        </xdr:cNvPr>
        <xdr:cNvCxnSpPr/>
      </xdr:nvCxnSpPr>
      <xdr:spPr>
        <a:xfrm flipV="1">
          <a:off x="3025588" y="1333500"/>
          <a:ext cx="2098864" cy="11542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22412</xdr:colOff>
      <xdr:row>6</xdr:row>
      <xdr:rowOff>145676</xdr:rowOff>
    </xdr:from>
    <xdr:to>
      <xdr:col>4</xdr:col>
      <xdr:colOff>997324</xdr:colOff>
      <xdr:row>13</xdr:row>
      <xdr:rowOff>145677</xdr:rowOff>
    </xdr:to>
    <xdr:cxnSp macro="">
      <xdr:nvCxnSpPr>
        <xdr:cNvPr id="2" name="2 Conector recto">
          <a:extLst>
            <a:ext uri="{FF2B5EF4-FFF2-40B4-BE49-F238E27FC236}">
              <a16:creationId xmlns:a16="http://schemas.microsoft.com/office/drawing/2014/main" id="{CCB3A819-3164-41CF-B622-840F0CD52022}"/>
            </a:ext>
          </a:extLst>
        </xdr:cNvPr>
        <xdr:cNvCxnSpPr/>
      </xdr:nvCxnSpPr>
      <xdr:spPr>
        <a:xfrm flipV="1">
          <a:off x="2868706" y="1120588"/>
          <a:ext cx="2028265" cy="109817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44823</xdr:colOff>
      <xdr:row>6</xdr:row>
      <xdr:rowOff>179295</xdr:rowOff>
    </xdr:from>
    <xdr:to>
      <xdr:col>4</xdr:col>
      <xdr:colOff>997323</xdr:colOff>
      <xdr:row>9</xdr:row>
      <xdr:rowOff>0</xdr:rowOff>
    </xdr:to>
    <xdr:cxnSp macro="">
      <xdr:nvCxnSpPr>
        <xdr:cNvPr id="2" name="2 Conector recto">
          <a:extLst>
            <a:ext uri="{FF2B5EF4-FFF2-40B4-BE49-F238E27FC236}">
              <a16:creationId xmlns:a16="http://schemas.microsoft.com/office/drawing/2014/main" id="{14D9C57B-F4D6-4F68-A101-B49051C7A4DD}"/>
            </a:ext>
          </a:extLst>
        </xdr:cNvPr>
        <xdr:cNvCxnSpPr/>
      </xdr:nvCxnSpPr>
      <xdr:spPr>
        <a:xfrm flipV="1">
          <a:off x="3216088" y="1322295"/>
          <a:ext cx="2005853" cy="1860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2510117</xdr:colOff>
      <xdr:row>7</xdr:row>
      <xdr:rowOff>112059</xdr:rowOff>
    </xdr:from>
    <xdr:to>
      <xdr:col>4</xdr:col>
      <xdr:colOff>986117</xdr:colOff>
      <xdr:row>10</xdr:row>
      <xdr:rowOff>136154</xdr:rowOff>
    </xdr:to>
    <xdr:cxnSp macro="">
      <xdr:nvCxnSpPr>
        <xdr:cNvPr id="2" name="2 Conector recto">
          <a:extLst>
            <a:ext uri="{FF2B5EF4-FFF2-40B4-BE49-F238E27FC236}">
              <a16:creationId xmlns:a16="http://schemas.microsoft.com/office/drawing/2014/main" id="{8EDC2BBD-FDD8-4261-9195-C6D1CA418293}"/>
            </a:ext>
          </a:extLst>
        </xdr:cNvPr>
        <xdr:cNvCxnSpPr/>
      </xdr:nvCxnSpPr>
      <xdr:spPr>
        <a:xfrm flipV="1">
          <a:off x="2823882" y="1243853"/>
          <a:ext cx="2061882" cy="96538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3406588</xdr:colOff>
      <xdr:row>6</xdr:row>
      <xdr:rowOff>0</xdr:rowOff>
    </xdr:from>
    <xdr:to>
      <xdr:col>4</xdr:col>
      <xdr:colOff>1109383</xdr:colOff>
      <xdr:row>10</xdr:row>
      <xdr:rowOff>11205</xdr:rowOff>
    </xdr:to>
    <xdr:cxnSp macro="">
      <xdr:nvCxnSpPr>
        <xdr:cNvPr id="2" name="2 Conector recto">
          <a:extLst>
            <a:ext uri="{FF2B5EF4-FFF2-40B4-BE49-F238E27FC236}">
              <a16:creationId xmlns:a16="http://schemas.microsoft.com/office/drawing/2014/main" id="{15A6DFE5-EE25-408F-B800-3CB1F241CB69}"/>
            </a:ext>
          </a:extLst>
        </xdr:cNvPr>
        <xdr:cNvCxnSpPr/>
      </xdr:nvCxnSpPr>
      <xdr:spPr>
        <a:xfrm flipV="1">
          <a:off x="3406588" y="1479176"/>
          <a:ext cx="2330824" cy="76200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582706</xdr:colOff>
      <xdr:row>4</xdr:row>
      <xdr:rowOff>134470</xdr:rowOff>
    </xdr:from>
    <xdr:to>
      <xdr:col>2</xdr:col>
      <xdr:colOff>1522399</xdr:colOff>
      <xdr:row>9</xdr:row>
      <xdr:rowOff>152078</xdr:rowOff>
    </xdr:to>
    <xdr:pic>
      <xdr:nvPicPr>
        <xdr:cNvPr id="2" name="Imagen 1">
          <a:extLst>
            <a:ext uri="{FF2B5EF4-FFF2-40B4-BE49-F238E27FC236}">
              <a16:creationId xmlns:a16="http://schemas.microsoft.com/office/drawing/2014/main" id="{2F5D498D-DB2E-4090-B3E4-8FF0FF2FC883}"/>
            </a:ext>
          </a:extLst>
        </xdr:cNvPr>
        <xdr:cNvPicPr>
          <a:picLocks noChangeAspect="1"/>
        </xdr:cNvPicPr>
      </xdr:nvPicPr>
      <xdr:blipFill>
        <a:blip xmlns:r="http://schemas.openxmlformats.org/officeDocument/2006/relationships" r:embed="rId1"/>
        <a:stretch>
          <a:fillRect/>
        </a:stretch>
      </xdr:blipFill>
      <xdr:spPr>
        <a:xfrm>
          <a:off x="887506" y="810745"/>
          <a:ext cx="939693" cy="1017733"/>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3</xdr:col>
      <xdr:colOff>44824</xdr:colOff>
      <xdr:row>9</xdr:row>
      <xdr:rowOff>11206</xdr:rowOff>
    </xdr:from>
    <xdr:to>
      <xdr:col>5</xdr:col>
      <xdr:colOff>10086</xdr:colOff>
      <xdr:row>21</xdr:row>
      <xdr:rowOff>89647</xdr:rowOff>
    </xdr:to>
    <xdr:cxnSp macro="">
      <xdr:nvCxnSpPr>
        <xdr:cNvPr id="2" name="2 Conector recto">
          <a:extLst>
            <a:ext uri="{FF2B5EF4-FFF2-40B4-BE49-F238E27FC236}">
              <a16:creationId xmlns:a16="http://schemas.microsoft.com/office/drawing/2014/main" id="{194B1140-ECA9-42DF-B241-5A7B90C1981F}"/>
            </a:ext>
          </a:extLst>
        </xdr:cNvPr>
        <xdr:cNvCxnSpPr/>
      </xdr:nvCxnSpPr>
      <xdr:spPr>
        <a:xfrm flipV="1">
          <a:off x="3552265" y="1636059"/>
          <a:ext cx="2071968" cy="212911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95252</xdr:colOff>
      <xdr:row>1</xdr:row>
      <xdr:rowOff>116416</xdr:rowOff>
    </xdr:from>
    <xdr:ext cx="1418333" cy="571499"/>
    <xdr:pic>
      <xdr:nvPicPr>
        <xdr:cNvPr id="2" name="Imagen 1" descr="Abrir foto">
          <a:extLst>
            <a:ext uri="{FF2B5EF4-FFF2-40B4-BE49-F238E27FC236}">
              <a16:creationId xmlns:a16="http://schemas.microsoft.com/office/drawing/2014/main" id="{4455CE1F-A013-4DBF-ADD6-1112028CBB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2677" y="306916"/>
          <a:ext cx="1418333" cy="57149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2</xdr:col>
      <xdr:colOff>154785</xdr:colOff>
      <xdr:row>1</xdr:row>
      <xdr:rowOff>107155</xdr:rowOff>
    </xdr:from>
    <xdr:to>
      <xdr:col>2</xdr:col>
      <xdr:colOff>1720862</xdr:colOff>
      <xdr:row>5</xdr:row>
      <xdr:rowOff>23811</xdr:rowOff>
    </xdr:to>
    <xdr:pic>
      <xdr:nvPicPr>
        <xdr:cNvPr id="2" name="Imagen 1" descr="Abrir foto">
          <a:extLst>
            <a:ext uri="{FF2B5EF4-FFF2-40B4-BE49-F238E27FC236}">
              <a16:creationId xmlns:a16="http://schemas.microsoft.com/office/drawing/2014/main" id="{39117E66-3C35-470A-A799-5360B1CBC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348" y="285749"/>
          <a:ext cx="1566077" cy="6310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33616</xdr:colOff>
      <xdr:row>2</xdr:row>
      <xdr:rowOff>168086</xdr:rowOff>
    </xdr:from>
    <xdr:to>
      <xdr:col>2</xdr:col>
      <xdr:colOff>1563198</xdr:colOff>
      <xdr:row>6</xdr:row>
      <xdr:rowOff>44824</xdr:rowOff>
    </xdr:to>
    <xdr:pic>
      <xdr:nvPicPr>
        <xdr:cNvPr id="2" name="Imagen 1" descr="Abrir foto">
          <a:extLst>
            <a:ext uri="{FF2B5EF4-FFF2-40B4-BE49-F238E27FC236}">
              <a16:creationId xmlns:a16="http://schemas.microsoft.com/office/drawing/2014/main" id="{0FFAFF98-CE1B-499D-81DE-AD6EDAE00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7381" y="537880"/>
          <a:ext cx="1529582" cy="616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147701</xdr:colOff>
      <xdr:row>1</xdr:row>
      <xdr:rowOff>156881</xdr:rowOff>
    </xdr:from>
    <xdr:to>
      <xdr:col>3</xdr:col>
      <xdr:colOff>438506</xdr:colOff>
      <xdr:row>7</xdr:row>
      <xdr:rowOff>100853</xdr:rowOff>
    </xdr:to>
    <xdr:pic>
      <xdr:nvPicPr>
        <xdr:cNvPr id="6" name="Imagen 5" descr="Abrir foto">
          <a:extLst>
            <a:ext uri="{FF2B5EF4-FFF2-40B4-BE49-F238E27FC236}">
              <a16:creationId xmlns:a16="http://schemas.microsoft.com/office/drawing/2014/main" id="{3CA084A9-7DE8-057A-63D6-D28459F4B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701" y="347381"/>
          <a:ext cx="2363893"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190500</xdr:colOff>
      <xdr:row>0</xdr:row>
      <xdr:rowOff>66675</xdr:rowOff>
    </xdr:from>
    <xdr:to>
      <xdr:col>1</xdr:col>
      <xdr:colOff>351304</xdr:colOff>
      <xdr:row>4</xdr:row>
      <xdr:rowOff>27053</xdr:rowOff>
    </xdr:to>
    <xdr:pic>
      <xdr:nvPicPr>
        <xdr:cNvPr id="3" name="Imagen 2" descr="Abrir foto">
          <a:extLst>
            <a:ext uri="{FF2B5EF4-FFF2-40B4-BE49-F238E27FC236}">
              <a16:creationId xmlns:a16="http://schemas.microsoft.com/office/drawing/2014/main" id="{DEC15132-9A61-4369-959B-B85C6A576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6675"/>
          <a:ext cx="1580029" cy="6366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3328147</xdr:colOff>
      <xdr:row>6</xdr:row>
      <xdr:rowOff>179295</xdr:rowOff>
    </xdr:from>
    <xdr:to>
      <xdr:col>4</xdr:col>
      <xdr:colOff>1035985</xdr:colOff>
      <xdr:row>13</xdr:row>
      <xdr:rowOff>0</xdr:rowOff>
    </xdr:to>
    <xdr:cxnSp macro="">
      <xdr:nvCxnSpPr>
        <xdr:cNvPr id="2" name="2 Conector recto">
          <a:extLst>
            <a:ext uri="{FF2B5EF4-FFF2-40B4-BE49-F238E27FC236}">
              <a16:creationId xmlns:a16="http://schemas.microsoft.com/office/drawing/2014/main" id="{46FC705A-6B07-43A9-9C58-615488853F9D}"/>
            </a:ext>
          </a:extLst>
        </xdr:cNvPr>
        <xdr:cNvCxnSpPr/>
      </xdr:nvCxnSpPr>
      <xdr:spPr>
        <a:xfrm flipV="1">
          <a:off x="3641912" y="1322295"/>
          <a:ext cx="2313455" cy="952499"/>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33617</xdr:colOff>
      <xdr:row>7</xdr:row>
      <xdr:rowOff>22412</xdr:rowOff>
    </xdr:from>
    <xdr:to>
      <xdr:col>4</xdr:col>
      <xdr:colOff>1019735</xdr:colOff>
      <xdr:row>12</xdr:row>
      <xdr:rowOff>145676</xdr:rowOff>
    </xdr:to>
    <xdr:cxnSp macro="">
      <xdr:nvCxnSpPr>
        <xdr:cNvPr id="2" name="2 Conector recto">
          <a:extLst>
            <a:ext uri="{FF2B5EF4-FFF2-40B4-BE49-F238E27FC236}">
              <a16:creationId xmlns:a16="http://schemas.microsoft.com/office/drawing/2014/main" id="{44B7B093-43E9-4C90-946E-4BEC0E1F7F2C}"/>
            </a:ext>
          </a:extLst>
        </xdr:cNvPr>
        <xdr:cNvCxnSpPr/>
      </xdr:nvCxnSpPr>
      <xdr:spPr>
        <a:xfrm flipV="1">
          <a:off x="3014382" y="1154206"/>
          <a:ext cx="2039471" cy="9076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22411</xdr:colOff>
      <xdr:row>7</xdr:row>
      <xdr:rowOff>22412</xdr:rowOff>
    </xdr:from>
    <xdr:to>
      <xdr:col>4</xdr:col>
      <xdr:colOff>1002366</xdr:colOff>
      <xdr:row>8</xdr:row>
      <xdr:rowOff>168088</xdr:rowOff>
    </xdr:to>
    <xdr:cxnSp macro="">
      <xdr:nvCxnSpPr>
        <xdr:cNvPr id="2" name="2 Conector recto">
          <a:extLst>
            <a:ext uri="{FF2B5EF4-FFF2-40B4-BE49-F238E27FC236}">
              <a16:creationId xmlns:a16="http://schemas.microsoft.com/office/drawing/2014/main" id="{72897AA2-5B3C-483A-8F2B-4C70CA693967}"/>
            </a:ext>
          </a:extLst>
        </xdr:cNvPr>
        <xdr:cNvCxnSpPr/>
      </xdr:nvCxnSpPr>
      <xdr:spPr>
        <a:xfrm flipV="1">
          <a:off x="2622176" y="1355912"/>
          <a:ext cx="2033308" cy="109817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n&#225;lisis%20de%20Rubros%20Contables\Inversiones%20VPP\VPP-2007%2006-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rv-clr2-adm\usuarios\ADMINIST\CONTADUR\EXCEL\BALANCE%20MARZO%2005\CACTUS\Cactus%20armado%20bce%2003-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rver01\users\IPI%20trimestr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168.0.10\u\datos\Buckup1203\Bces%20CTI.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P:\Meus%20documentos\SMC\Planfreq\PARAMETR\2002\AutCh110702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P:\Meus%20documentos\WAGNER\EXCEL\SMC\Planfreq\RESUMODE\RESUMO-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92.168.0.10\u\datos\Documents%20and%20Settings\harney\Local%20Settings\Temporary%20Internet%20Files\OLK5F\Mejora_Precio_363sitios_CT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RESUD\SYS\ADMINIST\CONTADUR\EXCEL\BCE0998\BCE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rv-clr2-adm\usuarios\ADMINIST\CONTADUR\EXCEL\BALANCE_SETIEMBRE%2003\CRESUD\BCE%20PUBLICACION%200903\Bce%20Ajustado\BCE%20DE%20PRESENTACION\BCE%20CRESUD%201202%20AJUSTAD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10.65.2.10\fs_clx\R&#233;alis&#233;%202005\Real%2011-2005\Base%20de%20donn&#233;es\Brazil\Copy%20of%20November%202005%20Brazi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Asia%20monthly%20revi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Mis%20Documentos\BACKUP\Sector%20Contable%20-%20Archivos%20Compartidos\An&#225;lisis%20de%20Rubros%20Contables\Deudas%20Comerciales\CONTROL%20PROVEEDORES\An&#225;lisisi%20proveedores%202006-12%20bc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65.2.10\fs_clx\R&#233;alis&#233;\R&#233;alis&#233;%202006\Real-01-2006\Base%20de%20donn&#233;es\Brazil\NA%20Nov%20monthly%20review.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Datos\Datos\Clientes\TAX\IRIS\IRACIS%202010\PPC\modelo\BALres173%2020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wC\TARSHOP\REVISI&#211;N%20FINAL%20PARA%20DELOITTE\APSA%20-%20SUD%20Iron%20Curtain%20al%2006-07%20local%20gaap%20Tarshop%203.8.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Mis%20Documentos\Informes%20Mensuales\Gestion%20de%20Cobro%20Dic_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Meus%20documentos\SMC\Planfreq\PARAMETR\teste\PF2011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AESPOSITO\Desktop\CRESUD%20CONSO%2003-06%20copi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rv-clr2-adm\Administracion\Documents%20and%20Settings\mtenca\My%20Documents\31.03.08\Grupo%20IRSA\IRSA\BS%20DE%20CAMBI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P:\WINDOWS\Temporary%20Internet%20Files\OLK80E2\BSC01_1_7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My%20Documents\Clientes\IRSA\Dic09\Cyrsa\PPC\ANTICIPO%20Y%20DESACOPIOS%20AL%2029.12.09.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mcaamano.IRSA\Local%20Settings\Temporary%20Internet%20Files\OLK8\HISTORICO%20IRS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Documents%20and%20Settings\ibraghini\Local%20Settings\Temporary%20Internet%20Files\OLK3C\EOAF%20Individual-0607%2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avazquez\Local%20Settings\Temp\wz5c17\Combined%20Targeted%20Testing%20and%20Nonstat%20Sampl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MGARRIGA\EXCEL\Bce_1999_2000\Bce_10_1999\Insumos\Consumos_03.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0999rev%20bs.%20uso.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CTI%20-%20Liq.%20IVA%2009-20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10.65.2.10\fs_clx\Daily%20P&amp;L\Daily%20Platform%20Oilseeds\Daily%20P&amp;L\P&amp;L%20Summary%20Report%20Master1%20(version%2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vid\compartido\Empalme\Empalme%2012%2002\EOAF%20Empalme-12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Documents%20and%20Settings\ihernand\Application%20Data\Microsoft\Excel\Templates\Accept%20Reject%20Testing%20Template%20US%20v1.2.xlsm"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P:\Meus%20documentos\SMC\Planfreq\Apf99\APF221299ddtesteglobal.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Tancaments\2000\IC's\9setembre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DMINIST\CONTADUR\EXCEL\BALANCE%20JUNIO%2011\CRESUD%20CONSOLIDADO\Armadores\Consolidado\CRESUD%20CONSO%2006-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ORIGINALES\INFORME%20DICIEMBRE%20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ADMINIST\CONTADUR\EXCEL\BALANCE%20JUNIO%2011\CRESUD%20CONSOLIDADO\Armadores\B&#225;sico\CRESUD%20BASICO%2006-11%20S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10.65.2.10\fs_clx\R&#233;alis&#233;\R&#233;alis&#233;%202007\Real-03-2007\05.%20Group%20P&amp;L%20and%20G&amp;A%20files%202007.03\Group%20monthly%20G&amp;A%202007.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iceros\ciceros\CiceroS\outsour-fixo.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Srv-cd1-irs\Administracion\Documents%20and%20Settings\jsalinas\Desktop\Informes\SOLEDAD%20BERMEJO%202&#186;\0305%20Llao%20Llao.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Consolidacion%20y%20Reporting\CRESUD\ppa%20Junio%202009\Int%20SH\wp&#180;s%20revisados%20por%20PwC\RSU.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Contabilidad\Sector%20Contable%20-%20Archivos%20Compartidos\An&#225;lisis%20de%20Rubros%20Contables\Creditos%20por%20Ventas\Previsi&#243;n%20para%20Incobrables\2007\Utilizaci&#243;n%20al%2030-06-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Nb-jc\work\Clientes\Impuestos\Trabajos%20en%20curso\LPG\Certificaci&#243;n\TRABAJO%20DEFINITIVO\PARA%20INFORME\PGN\A&#241;o%202008\PGN%20-%20Certificaci&#243;n%2000-2008%20(Matriz)_v5.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192.168.0.10\u\STRAD\Baldo\CG\DIEN02.PRN"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Comun\PROYECTO%20HORIZONS%20OBRA\octubre%202008\HISTORICO%20BASE%2031.1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J:\Users\rcarballo\Desktop\BBVA-Liq_de_Retenciones_A&amp;A_11_2011_Consolidado_v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DMINIST\CONTADUR\EXCEL\BALANCE%20MARZO%2005\CACTUS\Cactus%20armado%20bce%2003-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A%20Pwc\Arcor\Revision%20al%2031_12_2000\Provision%20Ganancias\CAND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Nb-jc\work\Datos\Datos\Clientes\TAX\IRIS\IRACIS%202010\PPC\modelo\BALres173%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Laura-leyva\finanzas\My%20Documents\2003\Resum&#233;n%20escandallos%202003(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65.2.10\fs_clx\Daily%20P&amp;L\P&amp;L%20Summary%20Report%20Master1%20(version%205).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INDI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tsclient\R\DOCUME~1\tanbc\LOCALS~1\Temp\C.Lotus.Notes.Data\Budget07%20-%20LDSHANGH.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My%20Documents\Alto%20Palermo%20S.A.%20Group\Alto%20Palermo%20S.A\2010\07.%20Proyecto%20IFRS\Papeles\CRESUD%20CONSO%2006-09%20deprotegido.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G:\Datos\Datos\Datos\datos\datos\datos\datos\datos\Datos\Datos\Datos\Datos\datos\Buckup1203\Bces%20CTI.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65.2.10\fs_clx\R&#233;alis&#233;\R&#233;alis&#233;%202006\06Reforecast\Reforecast%20presentation\Macro%20Excel%20Link\OH%20-%20SB%20Draft%202\Restit%20ANA2%20S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E:\DATA\DRM\clientes\Tradition\CIERRES%20MENSUALES\IVA7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_cd1_pdm\ADMINISTRA\WINDOWS\TEMP\DARIO\BCE0498\PBC2.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10.65.2.10\fs_clx\Daily%20P&amp;L\Reporting%20Daily%20PnL%20Model.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10.65.2.10\fs_clx\Daily%20P&amp;L\2006%20Daily%20PnL%20Archive\Platforms%202006\DAILY%20SUGAR%20RESULT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Users\dfarina\Documents\PERSONAL\Facultad\Temas%20varios%20de%20investigaci&#243;n\Impuestos%20Diferidos\C&#225;lculo%20del%20Impuesto%20Diferido%20(DF)%20v01.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Srv-cd1-irs\administracion\Control%20de%20Gestion\Controlg\Bce%20Gesti&#243;n%20RT4\Jun-05\Memoria%202004-05\Jun-05\Definitivas\Tabla%20de%20rentas%20Jun-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bkserver\finanzas\Household%20Technologies\PRISCILA\2003%20Budget\plantilla%20HT%20Mexico%202003%20act%201401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DOCUME~1\smontero\LOCALS~1\Temp\notesEA312D\Rummaala%20-%20Altas%20Bienes%20de%20Cambio%2009-2008.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Worksheet%20in%206400%20L&#237;mites%20de%20Deducibilidad%2031.12.2008"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92.168.0.10\u\Users\mbenitez\Desktop\02-BBVA_Diagnostico%20Tributario%202009loly\BBVA%20-%20Verif.%20IRACIS%20-%202009.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Users\JAVALOSSANABRIA\CLIENTES\AGRICOLA%20&#209;U%20PORA%20S.A\PPC%20CALCULO%20DE%20IR\6432%20C&#225;lculo%20de%20IR%20al%2031.12.08.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Users\abenitez\AppData\Local\Microsoft\Windows\Temporary%20Internet%20Files\Content.Outlook\0P9EYCGT\Impuesto%20Diferido%20al%2031%2012%202011%20v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Mis%20documentos\Control%20de%20asistencias%20a&#241;o%2020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192.168.0.10\u\datos\Users\Tenders\America%20Movil\PriceBooking\Rel.4%20Core\MSS%20Pricing%20Proposal%20Customer%20Version_price%20lists_v17-Juh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Documents%20and%20Settings\dfarina\Local%20Settings\Temporary%20Internet%20Files\OLK92\6411%20C&#225;lculo%20IR%20al%2030-06-06%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ADMINIST\CONTADUR\EXCEL\BALANCE%20MARZO%2005\CRESUD\BCE%20PUBLICACION\ARMADO\CRESUD%20CONSO%2003-05.xls" TargetMode="External"/></Relationships>
</file>

<file path=xl/externalLinks/_rels/externalLink73.xml.rels><?xml version="1.0" encoding="UTF-8" standalone="yes"?>
<Relationships xmlns="http://schemas.openxmlformats.org/package/2006/relationships"><Relationship Id="rId2"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 Id="rId1" Type="http://schemas.openxmlformats.org/officeDocument/2006/relationships/externalLinkPath" Target="file:///\\cc-files-srv.credicentro.local\cc-files\U\Contabilidad%20Gral\CONTABILIDAD\INFORMES\PRESENTACION%20CNV\2022\12-%20DICIEMBRE\Hoja%20de%20trabajo\Credicentro-Notas-a-los-Estados-Financieros%20DICIEMBRE%20202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92.168.0.10\u\datos\Clientes\Impuestos\Trabajos%20en%20curso\CTI\Noviembre_2007\PPC\Armado%20Balances0907_Py.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ctorres\My%20Documents\Alto%20Palermo\US%20GAAP%2030%2006%2006\20%20F%202006\Soportes%20s%20C&#237;a\Sector%20Contable%20-%20Archivos%20Compartidos\An&#225;lisis%20de%20Rubros%20Contables\Acreedores%20x%20FPC\Posiciones\Fpc%20-%2006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ción Sox"/>
      <sheetName val="Seguimiento de Cambios SOX"/>
      <sheetName val="Saldos"/>
      <sheetName val="4711000001"/>
      <sheetName val="1211200001"/>
      <sheetName val="1211600001"/>
      <sheetName val="Asientos"/>
      <sheetName val="VPP APSA-Historico "/>
      <sheetName val="VPP APSA-Ajustado  "/>
      <sheetName val="comproACity"/>
      <sheetName val="VPP Altocity en ECL"/>
      <sheetName val="ASTO"/>
      <sheetName val="PART.MINORITARIA"/>
      <sheetName val="PART.MINORITARIA AC"/>
      <sheetName val="Ajuste vpp PC a 0603"/>
      <sheetName val="Compra-vta AInv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refreshError="1"/>
      <sheetData sheetId="1" refreshError="1">
        <row r="8">
          <cell r="B8">
            <v>38442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IC98 (2)"/>
      <sheetName val="PIC98"/>
    </sheetNames>
    <sheetDataSet>
      <sheetData sheetId="0"/>
      <sheetData sheetId="1" refreshError="1">
        <row r="29">
          <cell r="A29" t="str">
            <v>E80</v>
          </cell>
          <cell r="B29">
            <v>93.509096683251897</v>
          </cell>
          <cell r="D29">
            <v>92.520294776974595</v>
          </cell>
        </row>
        <row r="30">
          <cell r="A30" t="str">
            <v>F</v>
          </cell>
          <cell r="B30">
            <v>65.714337662941816</v>
          </cell>
          <cell r="D30">
            <v>89.972496601737959</v>
          </cell>
        </row>
        <row r="31">
          <cell r="A31" t="str">
            <v>M</v>
          </cell>
          <cell r="B31">
            <v>94.016018089167929</v>
          </cell>
          <cell r="D31">
            <v>92.59335457183812</v>
          </cell>
        </row>
        <row r="32">
          <cell r="A32" t="str">
            <v>A</v>
          </cell>
          <cell r="B32">
            <v>97.479405039883829</v>
          </cell>
          <cell r="D32">
            <v>93.843102225787163</v>
          </cell>
        </row>
        <row r="33">
          <cell r="A33" t="str">
            <v>M</v>
          </cell>
          <cell r="B33">
            <v>100.15225690084435</v>
          </cell>
          <cell r="D33">
            <v>97.570487913483817</v>
          </cell>
        </row>
        <row r="34">
          <cell r="A34" t="str">
            <v>J</v>
          </cell>
          <cell r="B34">
            <v>94.926294584784387</v>
          </cell>
          <cell r="D34">
            <v>98.906171460771645</v>
          </cell>
        </row>
        <row r="35">
          <cell r="A35" t="str">
            <v>JUL</v>
          </cell>
          <cell r="B35">
            <v>101.94166171486046</v>
          </cell>
          <cell r="D35">
            <v>100.02298178806733</v>
          </cell>
        </row>
        <row r="36">
          <cell r="A36" t="str">
            <v>A</v>
          </cell>
          <cell r="B36">
            <v>102.25609411343989</v>
          </cell>
          <cell r="D36">
            <v>98.319097796518093</v>
          </cell>
        </row>
        <row r="37">
          <cell r="A37" t="str">
            <v>S</v>
          </cell>
          <cell r="B37">
            <v>104.81143790813707</v>
          </cell>
          <cell r="D37">
            <v>98.676648804053869</v>
          </cell>
        </row>
        <row r="38">
          <cell r="A38" t="str">
            <v>O</v>
          </cell>
          <cell r="B38">
            <v>103.26499792680116</v>
          </cell>
          <cell r="D38">
            <v>97.32090915216051</v>
          </cell>
        </row>
        <row r="39">
          <cell r="A39" t="str">
            <v>N</v>
          </cell>
          <cell r="B39">
            <v>98.349908093741618</v>
          </cell>
          <cell r="D39">
            <v>93.565501848487244</v>
          </cell>
        </row>
        <row r="40">
          <cell r="A40" t="str">
            <v>D</v>
          </cell>
          <cell r="B40">
            <v>94.626130049338244</v>
          </cell>
          <cell r="D40">
            <v>93.972063047996585</v>
          </cell>
        </row>
        <row r="41">
          <cell r="A41" t="str">
            <v>E81</v>
          </cell>
          <cell r="B41">
            <v>89.205404701336747</v>
          </cell>
          <cell r="D41">
            <v>88.518910894136852</v>
          </cell>
        </row>
        <row r="42">
          <cell r="A42" t="str">
            <v>F</v>
          </cell>
          <cell r="B42">
            <v>64.300414745260326</v>
          </cell>
          <cell r="D42">
            <v>90.05869896699437</v>
          </cell>
        </row>
        <row r="43">
          <cell r="A43" t="str">
            <v>M</v>
          </cell>
          <cell r="B43">
            <v>91.289062773181968</v>
          </cell>
          <cell r="D43">
            <v>89.26807316377041</v>
          </cell>
        </row>
        <row r="44">
          <cell r="A44" t="str">
            <v>A</v>
          </cell>
          <cell r="B44">
            <v>91.205103717616794</v>
          </cell>
          <cell r="D44">
            <v>87.917434520885891</v>
          </cell>
        </row>
        <row r="45">
          <cell r="A45" t="str">
            <v>M</v>
          </cell>
          <cell r="B45">
            <v>84.791316919967869</v>
          </cell>
          <cell r="D45">
            <v>84.344636833924184</v>
          </cell>
        </row>
        <row r="46">
          <cell r="A46" t="str">
            <v>J</v>
          </cell>
          <cell r="B46">
            <v>78.464981476724915</v>
          </cell>
          <cell r="D46">
            <v>79.812151420521772</v>
          </cell>
        </row>
        <row r="47">
          <cell r="A47" t="str">
            <v>JUL</v>
          </cell>
          <cell r="B47">
            <v>75.825292246901256</v>
          </cell>
          <cell r="D47">
            <v>74.308562986032754</v>
          </cell>
        </row>
        <row r="48">
          <cell r="A48" t="str">
            <v>A</v>
          </cell>
          <cell r="B48">
            <v>73.908476643500123</v>
          </cell>
          <cell r="D48">
            <v>71.542856369683648</v>
          </cell>
        </row>
        <row r="49">
          <cell r="A49" t="str">
            <v>S</v>
          </cell>
          <cell r="B49">
            <v>75.450019166553147</v>
          </cell>
          <cell r="D49">
            <v>70.996080798991144</v>
          </cell>
        </row>
        <row r="50">
          <cell r="A50" t="str">
            <v>O</v>
          </cell>
          <cell r="B50">
            <v>76.024492863317022</v>
          </cell>
          <cell r="D50">
            <v>72.089523590619265</v>
          </cell>
        </row>
        <row r="51">
          <cell r="A51" t="str">
            <v>N</v>
          </cell>
          <cell r="B51">
            <v>78.293107688765645</v>
          </cell>
          <cell r="D51">
            <v>73.673721580933304</v>
          </cell>
        </row>
        <row r="52">
          <cell r="A52" t="str">
            <v>D</v>
          </cell>
          <cell r="B52">
            <v>80.230991219901881</v>
          </cell>
          <cell r="D52">
            <v>79.971898485513478</v>
          </cell>
        </row>
        <row r="53">
          <cell r="A53" t="str">
            <v>E82</v>
          </cell>
          <cell r="B53">
            <v>74.933256471712724</v>
          </cell>
          <cell r="D53">
            <v>82.90963415485912</v>
          </cell>
        </row>
        <row r="54">
          <cell r="A54" t="str">
            <v>F</v>
          </cell>
          <cell r="B54">
            <v>64.820773239836114</v>
          </cell>
          <cell r="D54">
            <v>80.894863359678098</v>
          </cell>
        </row>
        <row r="55">
          <cell r="A55" t="str">
            <v>M</v>
          </cell>
          <cell r="B55">
            <v>77.750420692924465</v>
          </cell>
          <cell r="D55">
            <v>75.56152668966152</v>
          </cell>
        </row>
        <row r="56">
          <cell r="A56" t="str">
            <v>A</v>
          </cell>
          <cell r="B56">
            <v>72.684088863864901</v>
          </cell>
          <cell r="D56">
            <v>70.012595841198518</v>
          </cell>
        </row>
        <row r="57">
          <cell r="A57" t="str">
            <v>M</v>
          </cell>
          <cell r="B57">
            <v>70.134184569062498</v>
          </cell>
          <cell r="D57">
            <v>69.203944519223839</v>
          </cell>
        </row>
        <row r="58">
          <cell r="A58" t="str">
            <v>J</v>
          </cell>
          <cell r="B58">
            <v>73.481963606929767</v>
          </cell>
          <cell r="D58">
            <v>74.466700603359584</v>
          </cell>
        </row>
        <row r="59">
          <cell r="A59" t="str">
            <v>JUL</v>
          </cell>
          <cell r="B59">
            <v>81.425388786604287</v>
          </cell>
          <cell r="D59">
            <v>80.419893088284311</v>
          </cell>
        </row>
        <row r="60">
          <cell r="A60" t="str">
            <v>A</v>
          </cell>
          <cell r="B60">
            <v>87.117771807526921</v>
          </cell>
          <cell r="D60">
            <v>83.352180396631354</v>
          </cell>
        </row>
        <row r="61">
          <cell r="A61" t="str">
            <v>S</v>
          </cell>
          <cell r="B61">
            <v>88.362229120213328</v>
          </cell>
          <cell r="D61">
            <v>82.944909039173737</v>
          </cell>
        </row>
        <row r="62">
          <cell r="A62" t="str">
            <v>O</v>
          </cell>
          <cell r="B62">
            <v>87.978659835701507</v>
          </cell>
          <cell r="D62">
            <v>83.615404118198128</v>
          </cell>
        </row>
        <row r="63">
          <cell r="A63" t="str">
            <v>N</v>
          </cell>
          <cell r="B63">
            <v>90.761115880900732</v>
          </cell>
          <cell r="D63">
            <v>84.39028152944141</v>
          </cell>
        </row>
        <row r="64">
          <cell r="A64" t="str">
            <v>D</v>
          </cell>
          <cell r="B64">
            <v>85.884879040488499</v>
          </cell>
          <cell r="D64">
            <v>85.10339582016249</v>
          </cell>
        </row>
        <row r="65">
          <cell r="A65" t="str">
            <v>E83</v>
          </cell>
          <cell r="B65">
            <v>85.423806826999538</v>
          </cell>
          <cell r="D65">
            <v>87.515084259780537</v>
          </cell>
        </row>
        <row r="66">
          <cell r="A66" t="str">
            <v>F</v>
          </cell>
          <cell r="B66">
            <v>63.529847398216774</v>
          </cell>
          <cell r="D66">
            <v>87.075147941173711</v>
          </cell>
        </row>
        <row r="67">
          <cell r="A67" t="str">
            <v>M</v>
          </cell>
          <cell r="B67">
            <v>88.877509745615924</v>
          </cell>
          <cell r="D67">
            <v>88.758436646878877</v>
          </cell>
        </row>
        <row r="68">
          <cell r="A68" t="str">
            <v>A</v>
          </cell>
          <cell r="B68">
            <v>87.237492963297981</v>
          </cell>
          <cell r="D68">
            <v>83.298145324582521</v>
          </cell>
        </row>
        <row r="69">
          <cell r="A69" t="str">
            <v>M</v>
          </cell>
          <cell r="B69">
            <v>90.71690369295473</v>
          </cell>
          <cell r="D69">
            <v>88.76948492403028</v>
          </cell>
        </row>
        <row r="70">
          <cell r="A70" t="str">
            <v>J</v>
          </cell>
          <cell r="B70">
            <v>92.771142949436324</v>
          </cell>
          <cell r="D70">
            <v>94.711725544350116</v>
          </cell>
        </row>
        <row r="71">
          <cell r="A71" t="str">
            <v>JUL</v>
          </cell>
          <cell r="B71">
            <v>94.687376352913788</v>
          </cell>
          <cell r="D71">
            <v>93.159523195479721</v>
          </cell>
        </row>
        <row r="72">
          <cell r="A72" t="str">
            <v>A</v>
          </cell>
          <cell r="B72">
            <v>99.442002778134707</v>
          </cell>
          <cell r="D72">
            <v>93.803832893103163</v>
          </cell>
        </row>
        <row r="73">
          <cell r="A73" t="str">
            <v>S</v>
          </cell>
          <cell r="B73">
            <v>101.27521250866633</v>
          </cell>
          <cell r="D73">
            <v>94.823957504931613</v>
          </cell>
        </row>
        <row r="74">
          <cell r="A74" t="str">
            <v>O</v>
          </cell>
          <cell r="B74">
            <v>92.451032768456059</v>
          </cell>
          <cell r="D74">
            <v>87.10021129520473</v>
          </cell>
        </row>
        <row r="75">
          <cell r="A75" t="str">
            <v>N</v>
          </cell>
          <cell r="B75">
            <v>99.712599517894674</v>
          </cell>
          <cell r="D75">
            <v>92.876682423503269</v>
          </cell>
        </row>
        <row r="76">
          <cell r="A76" t="str">
            <v>D</v>
          </cell>
          <cell r="B76">
            <v>87.307734629160805</v>
          </cell>
          <cell r="D76">
            <v>87.046645956321484</v>
          </cell>
        </row>
        <row r="77">
          <cell r="A77" t="str">
            <v>E84</v>
          </cell>
          <cell r="B77">
            <v>86.479298173425647</v>
          </cell>
          <cell r="D77">
            <v>88.745511184332813</v>
          </cell>
        </row>
        <row r="78">
          <cell r="A78" t="str">
            <v>F</v>
          </cell>
          <cell r="B78">
            <v>68.808299206169508</v>
          </cell>
          <cell r="D78">
            <v>93.064472371946493</v>
          </cell>
        </row>
        <row r="79">
          <cell r="A79" t="str">
            <v>M</v>
          </cell>
          <cell r="B79">
            <v>94.387125803519865</v>
          </cell>
          <cell r="D79">
            <v>93.986487518239258</v>
          </cell>
        </row>
        <row r="80">
          <cell r="A80" t="str">
            <v>A</v>
          </cell>
          <cell r="B80">
            <v>99.30549792166552</v>
          </cell>
          <cell r="D80">
            <v>96.705011733153597</v>
          </cell>
        </row>
        <row r="81">
          <cell r="A81" t="str">
            <v>M</v>
          </cell>
          <cell r="B81">
            <v>101.76705084379378</v>
          </cell>
          <cell r="D81">
            <v>99.650450249930699</v>
          </cell>
        </row>
        <row r="82">
          <cell r="A82" t="str">
            <v>J</v>
          </cell>
          <cell r="B82">
            <v>100.55710504211875</v>
          </cell>
          <cell r="D82">
            <v>103.12713027934559</v>
          </cell>
        </row>
        <row r="83">
          <cell r="A83" t="str">
            <v>JUL</v>
          </cell>
          <cell r="B83">
            <v>101.27921046566453</v>
          </cell>
          <cell r="D83">
            <v>99.093607579685482</v>
          </cell>
        </row>
        <row r="84">
          <cell r="A84" t="str">
            <v>A</v>
          </cell>
          <cell r="B84">
            <v>105.89072927589061</v>
          </cell>
          <cell r="D84">
            <v>99.658222899586477</v>
          </cell>
        </row>
        <row r="85">
          <cell r="A85" t="str">
            <v>S</v>
          </cell>
          <cell r="B85">
            <v>99.066073919691092</v>
          </cell>
          <cell r="D85">
            <v>94.086553611740044</v>
          </cell>
        </row>
        <row r="86">
          <cell r="A86" t="str">
            <v>O</v>
          </cell>
          <cell r="B86">
            <v>106.4245757500381</v>
          </cell>
          <cell r="D86">
            <v>97.91413315381287</v>
          </cell>
        </row>
        <row r="87">
          <cell r="A87" t="str">
            <v>N</v>
          </cell>
          <cell r="B87">
            <v>100.42969521899236</v>
          </cell>
          <cell r="D87">
            <v>93.900206467767916</v>
          </cell>
        </row>
        <row r="88">
          <cell r="A88" t="str">
            <v>D</v>
          </cell>
          <cell r="B88">
            <v>89.559659023229443</v>
          </cell>
          <cell r="D88">
            <v>92.427330406433654</v>
          </cell>
        </row>
        <row r="89">
          <cell r="A89" t="str">
            <v>E85</v>
          </cell>
          <cell r="B89">
            <v>88.084849835709647</v>
          </cell>
          <cell r="D89">
            <v>91.326830958492366</v>
          </cell>
        </row>
        <row r="90">
          <cell r="A90" t="str">
            <v>F</v>
          </cell>
          <cell r="B90">
            <v>65.684066753002369</v>
          </cell>
          <cell r="D90">
            <v>89.089507822854003</v>
          </cell>
        </row>
        <row r="91">
          <cell r="A91" t="str">
            <v>M</v>
          </cell>
          <cell r="B91">
            <v>88.02153849745595</v>
          </cell>
          <cell r="D91">
            <v>88.79139696238181</v>
          </cell>
        </row>
        <row r="92">
          <cell r="A92" t="str">
            <v>A</v>
          </cell>
          <cell r="B92">
            <v>91.140189444727667</v>
          </cell>
          <cell r="D92">
            <v>88.481465702436793</v>
          </cell>
        </row>
        <row r="93">
          <cell r="A93" t="str">
            <v>M</v>
          </cell>
          <cell r="B93">
            <v>87.456074552298404</v>
          </cell>
          <cell r="D93">
            <v>84.653334755430123</v>
          </cell>
        </row>
        <row r="94">
          <cell r="A94" t="str">
            <v>J</v>
          </cell>
          <cell r="B94">
            <v>75.943807875655125</v>
          </cell>
          <cell r="D94">
            <v>78.094379137502543</v>
          </cell>
        </row>
        <row r="95">
          <cell r="A95" t="str">
            <v>JUL</v>
          </cell>
          <cell r="B95">
            <v>79.705832938420571</v>
          </cell>
          <cell r="D95">
            <v>76.635547295316982</v>
          </cell>
        </row>
        <row r="96">
          <cell r="A96" t="str">
            <v>A</v>
          </cell>
          <cell r="B96">
            <v>85.266017596142575</v>
          </cell>
          <cell r="D96">
            <v>79.984029245259975</v>
          </cell>
        </row>
        <row r="97">
          <cell r="A97" t="str">
            <v>S</v>
          </cell>
          <cell r="B97">
            <v>92.616534074622763</v>
          </cell>
          <cell r="D97">
            <v>87.157366980024008</v>
          </cell>
        </row>
        <row r="98">
          <cell r="A98" t="str">
            <v>O</v>
          </cell>
          <cell r="B98">
            <v>99.938966478944081</v>
          </cell>
          <cell r="D98">
            <v>91.819504679015097</v>
          </cell>
        </row>
        <row r="99">
          <cell r="A99" t="str">
            <v>N</v>
          </cell>
          <cell r="B99">
            <v>97.121080460843444</v>
          </cell>
          <cell r="D99">
            <v>92.310542525174625</v>
          </cell>
        </row>
        <row r="100">
          <cell r="A100" t="str">
            <v>D</v>
          </cell>
          <cell r="B100">
            <v>94.696576436416237</v>
          </cell>
          <cell r="D100">
            <v>97.238760997306116</v>
          </cell>
        </row>
        <row r="101">
          <cell r="A101" t="str">
            <v>E86</v>
          </cell>
          <cell r="B101">
            <v>92.513780839666993</v>
          </cell>
          <cell r="D101">
            <v>96.95587088674931</v>
          </cell>
        </row>
        <row r="102">
          <cell r="A102" t="str">
            <v>F</v>
          </cell>
          <cell r="B102">
            <v>71.635521631995616</v>
          </cell>
          <cell r="D102">
            <v>96.214149835712519</v>
          </cell>
        </row>
        <row r="103">
          <cell r="A103" t="str">
            <v>M</v>
          </cell>
          <cell r="B103">
            <v>93.239857893859522</v>
          </cell>
          <cell r="D103">
            <v>93.480340234666869</v>
          </cell>
        </row>
        <row r="104">
          <cell r="A104" t="str">
            <v>A</v>
          </cell>
          <cell r="B104">
            <v>101.94775357204303</v>
          </cell>
          <cell r="D104">
            <v>99.42335879026443</v>
          </cell>
        </row>
        <row r="105">
          <cell r="A105" t="str">
            <v>M</v>
          </cell>
          <cell r="B105">
            <v>102.10472994792663</v>
          </cell>
          <cell r="D105">
            <v>99.366816550726853</v>
          </cell>
        </row>
        <row r="106">
          <cell r="A106" t="str">
            <v>J</v>
          </cell>
          <cell r="B106">
            <v>89.223977221082293</v>
          </cell>
          <cell r="D106">
            <v>91.529704842025282</v>
          </cell>
        </row>
        <row r="107">
          <cell r="A107" t="str">
            <v>JUL</v>
          </cell>
          <cell r="B107">
            <v>105.88875213833086</v>
          </cell>
          <cell r="D107">
            <v>101.53328248157524</v>
          </cell>
        </row>
        <row r="108">
          <cell r="A108" t="str">
            <v>A</v>
          </cell>
          <cell r="B108">
            <v>110.80838430754349</v>
          </cell>
          <cell r="D108">
            <v>105.28730517938226</v>
          </cell>
        </row>
        <row r="109">
          <cell r="A109" t="str">
            <v>S</v>
          </cell>
          <cell r="B109">
            <v>112.44086859210182</v>
          </cell>
          <cell r="D109">
            <v>105.04099390543223</v>
          </cell>
        </row>
        <row r="110">
          <cell r="A110" t="str">
            <v>O</v>
          </cell>
          <cell r="B110">
            <v>113.36662664174999</v>
          </cell>
          <cell r="D110">
            <v>104.07396863717231</v>
          </cell>
        </row>
        <row r="111">
          <cell r="A111" t="str">
            <v>N</v>
          </cell>
          <cell r="B111">
            <v>106.67635904243362</v>
          </cell>
          <cell r="D111">
            <v>102.63617737890749</v>
          </cell>
        </row>
        <row r="112">
          <cell r="A112" t="str">
            <v>D</v>
          </cell>
          <cell r="B112">
            <v>100.15338817126666</v>
          </cell>
          <cell r="D112">
            <v>101.77231070016676</v>
          </cell>
        </row>
        <row r="113">
          <cell r="A113" t="str">
            <v>E87</v>
          </cell>
          <cell r="B113">
            <v>95.226480210408639</v>
          </cell>
          <cell r="D113">
            <v>101.54316609488482</v>
          </cell>
        </row>
        <row r="114">
          <cell r="A114" t="str">
            <v>F</v>
          </cell>
          <cell r="B114">
            <v>74.717488459657702</v>
          </cell>
          <cell r="D114">
            <v>99.056537897863038</v>
          </cell>
        </row>
        <row r="115">
          <cell r="A115" t="str">
            <v>M</v>
          </cell>
          <cell r="B115">
            <v>101.72725755522987</v>
          </cell>
          <cell r="D115">
            <v>100.41996971179034</v>
          </cell>
        </row>
        <row r="116">
          <cell r="A116" t="str">
            <v>A</v>
          </cell>
          <cell r="B116">
            <v>104.23121904443812</v>
          </cell>
          <cell r="D116">
            <v>102.75433930467891</v>
          </cell>
        </row>
        <row r="117">
          <cell r="A117" t="str">
            <v>M</v>
          </cell>
          <cell r="B117">
            <v>103.46128496679717</v>
          </cell>
          <cell r="D117">
            <v>102.24189023217032</v>
          </cell>
        </row>
        <row r="118">
          <cell r="A118" t="str">
            <v>J</v>
          </cell>
          <cell r="B118">
            <v>106.40204219389705</v>
          </cell>
          <cell r="D118">
            <v>107.16495860665546</v>
          </cell>
        </row>
        <row r="119">
          <cell r="A119" t="str">
            <v>JUL</v>
          </cell>
          <cell r="B119">
            <v>111.5578574964822</v>
          </cell>
          <cell r="D119">
            <v>106.83599944105404</v>
          </cell>
        </row>
        <row r="120">
          <cell r="A120" t="str">
            <v>A</v>
          </cell>
          <cell r="B120">
            <v>108.7311601195688</v>
          </cell>
          <cell r="D120">
            <v>104.15362294670624</v>
          </cell>
        </row>
        <row r="121">
          <cell r="A121" t="str">
            <v>S</v>
          </cell>
          <cell r="B121">
            <v>110.32556189872881</v>
          </cell>
          <cell r="D121">
            <v>103.53554204872418</v>
          </cell>
        </row>
        <row r="122">
          <cell r="A122" t="str">
            <v>O</v>
          </cell>
          <cell r="B122">
            <v>104.4761720558826</v>
          </cell>
          <cell r="D122">
            <v>97.744163537099467</v>
          </cell>
        </row>
        <row r="123">
          <cell r="A123" t="str">
            <v>N</v>
          </cell>
          <cell r="B123">
            <v>98.411762208473377</v>
          </cell>
          <cell r="D123">
            <v>93.733734093518237</v>
          </cell>
        </row>
        <row r="124">
          <cell r="A124" t="str">
            <v>D</v>
          </cell>
          <cell r="B124">
            <v>96.848480451607529</v>
          </cell>
          <cell r="D124">
            <v>98.069151843264564</v>
          </cell>
        </row>
        <row r="125">
          <cell r="A125" t="str">
            <v>E88</v>
          </cell>
          <cell r="B125">
            <v>92.34280354779294</v>
          </cell>
          <cell r="D125">
            <v>99.897915935629413</v>
          </cell>
        </row>
        <row r="126">
          <cell r="A126" t="str">
            <v>F</v>
          </cell>
          <cell r="B126">
            <v>79.176685929006055</v>
          </cell>
          <cell r="D126">
            <v>102.9847984767222</v>
          </cell>
        </row>
        <row r="127">
          <cell r="A127" t="str">
            <v>M</v>
          </cell>
          <cell r="B127">
            <v>104.6309967216196</v>
          </cell>
          <cell r="D127">
            <v>103.7003046928351</v>
          </cell>
        </row>
        <row r="128">
          <cell r="A128" t="str">
            <v>A</v>
          </cell>
          <cell r="B128">
            <v>96.382993322764378</v>
          </cell>
          <cell r="D128">
            <v>95.338142304497708</v>
          </cell>
        </row>
        <row r="129">
          <cell r="A129" t="str">
            <v>M</v>
          </cell>
          <cell r="B129">
            <v>103.2904490142609</v>
          </cell>
          <cell r="D129">
            <v>99.900748958745098</v>
          </cell>
        </row>
        <row r="130">
          <cell r="A130" t="str">
            <v>J</v>
          </cell>
          <cell r="B130">
            <v>99.014716596273615</v>
          </cell>
          <cell r="D130">
            <v>100.80360413027576</v>
          </cell>
        </row>
        <row r="131">
          <cell r="A131" t="str">
            <v>JUL</v>
          </cell>
          <cell r="B131">
            <v>103.0459690896345</v>
          </cell>
          <cell r="D131">
            <v>99.635555087661089</v>
          </cell>
        </row>
        <row r="132">
          <cell r="A132" t="str">
            <v>A</v>
          </cell>
          <cell r="B132">
            <v>101.4145673770813</v>
          </cell>
          <cell r="D132">
            <v>95.236898642698122</v>
          </cell>
        </row>
        <row r="133">
          <cell r="A133" t="str">
            <v>S</v>
          </cell>
          <cell r="B133">
            <v>95.955913902128003</v>
          </cell>
          <cell r="D133">
            <v>90.237233614162307</v>
          </cell>
        </row>
        <row r="134">
          <cell r="A134" t="str">
            <v>O</v>
          </cell>
          <cell r="B134">
            <v>92.916249538162447</v>
          </cell>
          <cell r="D134">
            <v>87.754932762743593</v>
          </cell>
        </row>
        <row r="135">
          <cell r="A135" t="str">
            <v>N</v>
          </cell>
          <cell r="B135">
            <v>94.854213829805758</v>
          </cell>
          <cell r="D135">
            <v>89.171708636523064</v>
          </cell>
        </row>
        <row r="136">
          <cell r="A136" t="str">
            <v>D</v>
          </cell>
          <cell r="B136">
            <v>87.044727160161571</v>
          </cell>
          <cell r="D136">
            <v>87.011481430640202</v>
          </cell>
        </row>
        <row r="137">
          <cell r="A137" t="str">
            <v>E89</v>
          </cell>
          <cell r="B137">
            <v>81.350926833820424</v>
          </cell>
          <cell r="D137">
            <v>94.192936230848147</v>
          </cell>
        </row>
        <row r="138">
          <cell r="A138" t="str">
            <v>F</v>
          </cell>
          <cell r="B138">
            <v>78.654114978181809</v>
          </cell>
          <cell r="D138">
            <v>93.294868312024093</v>
          </cell>
        </row>
        <row r="139">
          <cell r="A139" t="str">
            <v>M</v>
          </cell>
          <cell r="B139">
            <v>96.866811436883609</v>
          </cell>
          <cell r="D139">
            <v>94.194073571469943</v>
          </cell>
        </row>
        <row r="140">
          <cell r="A140" t="str">
            <v>A</v>
          </cell>
          <cell r="B140">
            <v>91.424513865545677</v>
          </cell>
          <cell r="D140">
            <v>94.52317919299108</v>
          </cell>
        </row>
        <row r="141">
          <cell r="A141" t="str">
            <v>M</v>
          </cell>
          <cell r="B141">
            <v>78.079534127841313</v>
          </cell>
          <cell r="D141">
            <v>75.438903887333723</v>
          </cell>
        </row>
        <row r="142">
          <cell r="A142" t="str">
            <v>J</v>
          </cell>
          <cell r="B142">
            <v>78.928445102576887</v>
          </cell>
          <cell r="D142">
            <v>79.279499186305713</v>
          </cell>
        </row>
        <row r="143">
          <cell r="A143" t="str">
            <v>JUL</v>
          </cell>
          <cell r="B143">
            <v>79.525220685202896</v>
          </cell>
          <cell r="D143">
            <v>76.809811282635721</v>
          </cell>
        </row>
        <row r="144">
          <cell r="A144" t="str">
            <v>A</v>
          </cell>
          <cell r="B144">
            <v>83.529129508371341</v>
          </cell>
          <cell r="D144">
            <v>78.322231774406816</v>
          </cell>
        </row>
        <row r="145">
          <cell r="A145" t="str">
            <v>S</v>
          </cell>
          <cell r="B145">
            <v>84.762673072471017</v>
          </cell>
          <cell r="D145">
            <v>80.818442745797796</v>
          </cell>
        </row>
        <row r="146">
          <cell r="A146" t="str">
            <v>O</v>
          </cell>
          <cell r="B146">
            <v>91.040716063606965</v>
          </cell>
          <cell r="D146">
            <v>85.189022196590159</v>
          </cell>
        </row>
        <row r="147">
          <cell r="A147" t="str">
            <v>N</v>
          </cell>
          <cell r="B147">
            <v>90.650850300277028</v>
          </cell>
          <cell r="D147">
            <v>85.092879602421803</v>
          </cell>
        </row>
        <row r="148">
          <cell r="A148" t="str">
            <v>D</v>
          </cell>
          <cell r="B148">
            <v>87.482613132750203</v>
          </cell>
          <cell r="D148">
            <v>88.602772695841608</v>
          </cell>
        </row>
        <row r="149">
          <cell r="A149" t="str">
            <v>E90</v>
          </cell>
          <cell r="B149">
            <v>74.957582754935046</v>
          </cell>
          <cell r="D149">
            <v>79.922306205200641</v>
          </cell>
        </row>
        <row r="150">
          <cell r="A150" t="str">
            <v>F</v>
          </cell>
          <cell r="B150">
            <v>60.885196999308413</v>
          </cell>
          <cell r="D150">
            <v>78.647809487463405</v>
          </cell>
        </row>
        <row r="151">
          <cell r="A151" t="str">
            <v>M</v>
          </cell>
          <cell r="B151">
            <v>72.220177428456893</v>
          </cell>
          <cell r="D151">
            <v>70.963237887254138</v>
          </cell>
        </row>
        <row r="152">
          <cell r="A152" t="str">
            <v>A</v>
          </cell>
          <cell r="B152">
            <v>74.995116625505659</v>
          </cell>
          <cell r="D152">
            <v>77.392008487671703</v>
          </cell>
        </row>
        <row r="153">
          <cell r="A153" t="str">
            <v>M</v>
          </cell>
          <cell r="B153">
            <v>83.12686825295529</v>
          </cell>
          <cell r="D153">
            <v>80.371384784324135</v>
          </cell>
        </row>
        <row r="154">
          <cell r="A154" t="str">
            <v>J</v>
          </cell>
          <cell r="B154">
            <v>79.835381603369527</v>
          </cell>
          <cell r="D154">
            <v>80.778044561831678</v>
          </cell>
        </row>
        <row r="155">
          <cell r="A155" t="str">
            <v>JUL</v>
          </cell>
          <cell r="B155">
            <v>79.205493503920621</v>
          </cell>
          <cell r="D155">
            <v>76.548735842454704</v>
          </cell>
        </row>
        <row r="156">
          <cell r="A156" t="str">
            <v>A</v>
          </cell>
          <cell r="B156">
            <v>92.060068861394612</v>
          </cell>
          <cell r="D156">
            <v>86.631533639076054</v>
          </cell>
        </row>
        <row r="157">
          <cell r="A157" t="str">
            <v>S</v>
          </cell>
          <cell r="B157">
            <v>89.281124088300459</v>
          </cell>
          <cell r="D157">
            <v>86.079481012653247</v>
          </cell>
        </row>
        <row r="158">
          <cell r="A158" t="str">
            <v>O</v>
          </cell>
          <cell r="B158">
            <v>94.052165478285602</v>
          </cell>
          <cell r="D158">
            <v>86.980519295156782</v>
          </cell>
        </row>
        <row r="159">
          <cell r="A159" t="str">
            <v>N</v>
          </cell>
          <cell r="B159">
            <v>92.930617955933187</v>
          </cell>
          <cell r="D159">
            <v>87.232529976524873</v>
          </cell>
        </row>
        <row r="160">
          <cell r="A160" t="str">
            <v>D</v>
          </cell>
          <cell r="B160">
            <v>88.056069588698975</v>
          </cell>
          <cell r="D160">
            <v>89.459643041324227</v>
          </cell>
        </row>
        <row r="161">
          <cell r="A161" t="str">
            <v>E91</v>
          </cell>
          <cell r="B161">
            <v>83.03750885927488</v>
          </cell>
          <cell r="D161">
            <v>89.175051293796514</v>
          </cell>
        </row>
        <row r="162">
          <cell r="A162" t="str">
            <v>F</v>
          </cell>
          <cell r="B162">
            <v>65.808371550740176</v>
          </cell>
          <cell r="D162">
            <v>81.74277597179757</v>
          </cell>
        </row>
        <row r="163">
          <cell r="A163" t="str">
            <v>M</v>
          </cell>
          <cell r="B163">
            <v>75.08450422242808</v>
          </cell>
          <cell r="D163">
            <v>74.599071721228469</v>
          </cell>
        </row>
        <row r="164">
          <cell r="A164" t="str">
            <v>A</v>
          </cell>
          <cell r="B164">
            <v>83.497798819953346</v>
          </cell>
          <cell r="D164">
            <v>84.82269032489377</v>
          </cell>
        </row>
        <row r="165">
          <cell r="A165" t="str">
            <v>M</v>
          </cell>
          <cell r="B165">
            <v>95.025007516275963</v>
          </cell>
          <cell r="D165">
            <v>91.5585534065753</v>
          </cell>
        </row>
        <row r="166">
          <cell r="A166" t="str">
            <v>J</v>
          </cell>
          <cell r="B166">
            <v>88.710820707989598</v>
          </cell>
          <cell r="D166">
            <v>88.948336014451954</v>
          </cell>
        </row>
        <row r="167">
          <cell r="A167" t="str">
            <v>JUL</v>
          </cell>
          <cell r="B167">
            <v>99.739723436721661</v>
          </cell>
          <cell r="D167">
            <v>94.612985030671965</v>
          </cell>
        </row>
        <row r="168">
          <cell r="A168" t="str">
            <v>A</v>
          </cell>
          <cell r="B168">
            <v>102.81464214188755</v>
          </cell>
          <cell r="D168">
            <v>97.76683629838378</v>
          </cell>
        </row>
        <row r="169">
          <cell r="A169" t="str">
            <v>S</v>
          </cell>
          <cell r="B169">
            <v>101.97528721913682</v>
          </cell>
          <cell r="D169">
            <v>98.113846100452761</v>
          </cell>
        </row>
        <row r="170">
          <cell r="A170" t="str">
            <v>O</v>
          </cell>
          <cell r="B170">
            <v>107.37467395017615</v>
          </cell>
          <cell r="D170">
            <v>100.24480381784703</v>
          </cell>
        </row>
        <row r="171">
          <cell r="A171" t="str">
            <v>N</v>
          </cell>
          <cell r="B171">
            <v>104.56834742318669</v>
          </cell>
          <cell r="D171">
            <v>101.46055027831598</v>
          </cell>
        </row>
        <row r="172">
          <cell r="A172" t="str">
            <v>D</v>
          </cell>
          <cell r="B172">
            <v>98.955846722620919</v>
          </cell>
          <cell r="D172">
            <v>99.843797771951202</v>
          </cell>
        </row>
        <row r="173">
          <cell r="A173" t="str">
            <v>E92</v>
          </cell>
          <cell r="B173">
            <v>96.836768949032106</v>
          </cell>
          <cell r="D173">
            <v>104.17091118829805</v>
          </cell>
        </row>
        <row r="174">
          <cell r="A174" t="str">
            <v>F</v>
          </cell>
          <cell r="B174">
            <v>82.578201495384036</v>
          </cell>
          <cell r="D174">
            <v>102.2970374429005</v>
          </cell>
        </row>
        <row r="175">
          <cell r="A175" t="str">
            <v>M</v>
          </cell>
          <cell r="B175">
            <v>104.69371768103279</v>
          </cell>
          <cell r="D175">
            <v>102.77591135359799</v>
          </cell>
        </row>
        <row r="176">
          <cell r="A176" t="str">
            <v>A</v>
          </cell>
          <cell r="B176">
            <v>105.18921509199775</v>
          </cell>
          <cell r="D176">
            <v>106.8334297476782</v>
          </cell>
        </row>
        <row r="177">
          <cell r="A177" t="str">
            <v>M</v>
          </cell>
          <cell r="B177">
            <v>106.30733893077596</v>
          </cell>
          <cell r="D177">
            <v>105.19499421799765</v>
          </cell>
        </row>
        <row r="178">
          <cell r="A178" t="str">
            <v>J</v>
          </cell>
          <cell r="B178">
            <v>111.38342870179194</v>
          </cell>
          <cell r="D178">
            <v>108.68231881258608</v>
          </cell>
        </row>
        <row r="179">
          <cell r="A179" t="str">
            <v>JUL</v>
          </cell>
          <cell r="B179">
            <v>111.80936469983963</v>
          </cell>
          <cell r="D179">
            <v>106.28636736810994</v>
          </cell>
        </row>
        <row r="180">
          <cell r="A180" t="str">
            <v>A</v>
          </cell>
          <cell r="B180">
            <v>108.00178261399449</v>
          </cell>
          <cell r="D180">
            <v>104.59327839765984</v>
          </cell>
        </row>
        <row r="181">
          <cell r="A181" t="str">
            <v>S</v>
          </cell>
          <cell r="B181">
            <v>111.77066384968177</v>
          </cell>
          <cell r="D181">
            <v>106.61167563105852</v>
          </cell>
        </row>
        <row r="182">
          <cell r="A182" t="str">
            <v>O</v>
          </cell>
          <cell r="B182">
            <v>111.8232061335689</v>
          </cell>
          <cell r="D182">
            <v>106.32325129689836</v>
          </cell>
        </row>
        <row r="183">
          <cell r="A183" t="str">
            <v>N</v>
          </cell>
          <cell r="B183">
            <v>109.46893395201241</v>
          </cell>
          <cell r="D183">
            <v>106.28381330981597</v>
          </cell>
        </row>
        <row r="184">
          <cell r="A184" t="str">
            <v>D</v>
          </cell>
          <cell r="B184">
            <v>111.08272763079097</v>
          </cell>
          <cell r="D184">
            <v>111.20369881996903</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epar-01.11.1999"/>
      <sheetName val="Sercomtel-01-07-02"/>
      <sheetName val="Sctl-canais-01-07-02"/>
      <sheetName val="dtc"/>
      <sheetName val="PARAM-teste211100"/>
      <sheetName val="PARAM-teste211100 (2)"/>
      <sheetName val="PlanFreq"/>
      <sheetName val="auxiliar"/>
      <sheetName val="atc e dtc"/>
      <sheetName val="resumo dtc e atc-aux"/>
      <sheetName val="teste"/>
      <sheetName val="Banda A"/>
      <sheetName val="DVCC"/>
      <sheetName val="RESUMO ATC-DTC"/>
      <sheetName val="resumo color code"/>
      <sheetName val="resumo dcch e acc"/>
      <sheetName val="mtclp-read"/>
      <sheetName val=" VTOS"/>
      <sheetName val="CTO VTAS"/>
      <sheetName val="INVERSIONES"/>
      <sheetName val="MON.EXTRANJERA"/>
      <sheetName val="PREVISIONES"/>
      <sheetName val="Telepar-01_11_1999"/>
      <sheetName val="PARAM-teste211100_(2)"/>
      <sheetName val="atc_e_dtc"/>
      <sheetName val="resumo_dtc_e_atc-aux"/>
      <sheetName val="Banda_A"/>
      <sheetName val="RESUMO_ATC-DTC"/>
      <sheetName val="resumo_color_code"/>
      <sheetName val="resumo_dcch_e_acc"/>
      <sheetName val="_VTOS"/>
      <sheetName val="CTO_VTAS"/>
      <sheetName val="MON_EXTRANJERA"/>
      <sheetName val="INPUT"/>
      <sheetName val="RESUMO ATC_DTC"/>
      <sheetName val="Base Cost"/>
      <sheetName val="Assumptions"/>
      <sheetName val="AutCh110702a"/>
      <sheetName val="Cotação de Ferr. Rede Externa"/>
      <sheetName val="Anel 1.1"/>
      <sheetName val="Parameter"/>
      <sheetName val="Resumen Inv."/>
      <sheetName val="Anexos"/>
      <sheetName val="Inversión Trole"/>
      <sheetName val="HPS Slit Coil (Centralia)"/>
      <sheetName val="Datos"/>
      <sheetName val="Telepar-01_11_19991"/>
      <sheetName val="PARAM-teste211100_(2)1"/>
      <sheetName val="atc_e_dtc1"/>
      <sheetName val="resumo_dtc_e_atc-aux1"/>
      <sheetName val="Banda_A1"/>
      <sheetName val="RESUMO_ATC-DTC1"/>
      <sheetName val="resumo_color_code1"/>
      <sheetName val="resumo_dcch_e_acc1"/>
      <sheetName val="_VTOS1"/>
      <sheetName val="CTO_VTAS1"/>
      <sheetName val="MON_EXTRANJERA1"/>
      <sheetName val="RESUMO_ATC_DTC"/>
      <sheetName val="Base_Cost"/>
      <sheetName val="Cotação_de_Ferr__Rede_Externa"/>
      <sheetName val="Anel_1_1"/>
      <sheetName val="Resumen_Inv_"/>
      <sheetName val="Inversión_Trole"/>
      <sheetName val="HPS_Slit_Coil_(Centralia)"/>
      <sheetName val="Telepar-01_11_19992"/>
      <sheetName val="PARAM-teste211100_(2)2"/>
      <sheetName val="atc_e_dtc2"/>
      <sheetName val="resumo_dtc_e_atc-aux2"/>
      <sheetName val="Banda_A2"/>
      <sheetName val="RESUMO_ATC-DTC2"/>
      <sheetName val="resumo_color_code2"/>
      <sheetName val="resumo_dcch_e_acc2"/>
      <sheetName val="_VTOS2"/>
      <sheetName val="CTO_VTAS2"/>
      <sheetName val="MON_EXTRANJERA2"/>
      <sheetName val="RESUMO_ATC_DTC1"/>
      <sheetName val="Base_Cost1"/>
      <sheetName val="Cotação_de_Ferr__Rede_Externa1"/>
      <sheetName val="Anel_1_11"/>
      <sheetName val="Resumen_Inv_1"/>
      <sheetName val="Inversión_Trole1"/>
      <sheetName val="HPS_Slit_Coil_(Centralia)1"/>
      <sheetName val="Telepar-01_11_19993"/>
      <sheetName val="PARAM-teste211100_(2)3"/>
      <sheetName val="atc_e_dtc3"/>
      <sheetName val="resumo_dtc_e_atc-aux3"/>
      <sheetName val="Banda_A3"/>
      <sheetName val="RESUMO_ATC-DTC3"/>
      <sheetName val="resumo_color_code3"/>
      <sheetName val="resumo_dcch_e_acc3"/>
      <sheetName val="_VTOS3"/>
      <sheetName val="CTO_VTAS3"/>
      <sheetName val="MON_EXTRANJERA3"/>
      <sheetName val="RESUMO_ATC_DTC2"/>
      <sheetName val="Base_Cost2"/>
      <sheetName val="Cotação_de_Ferr__Rede_Externa2"/>
      <sheetName val="Anel_1_12"/>
      <sheetName val="Resumen_Inv_2"/>
      <sheetName val="Inversión_Trole2"/>
      <sheetName val="HPS_Slit_Coil_(Centralia)2"/>
      <sheetName val="Telepar-01_11_19994"/>
      <sheetName val="PARAM-teste211100_(2)4"/>
      <sheetName val="atc_e_dtc4"/>
      <sheetName val="resumo_dtc_e_atc-aux4"/>
      <sheetName val="Banda_A4"/>
      <sheetName val="RESUMO_ATC-DTC4"/>
      <sheetName val="resumo_color_code4"/>
      <sheetName val="resumo_dcch_e_acc4"/>
      <sheetName val="_VTOS4"/>
      <sheetName val="CTO_VTAS4"/>
      <sheetName val="MON_EXTRANJERA4"/>
      <sheetName val="RESUMO_ATC_DTC3"/>
      <sheetName val="Base_Cost3"/>
      <sheetName val="Cotação_de_Ferr__Rede_Externa3"/>
      <sheetName val="Anel_1_13"/>
      <sheetName val="Resumen_Inv_3"/>
      <sheetName val="Inversión_Trole3"/>
      <sheetName val="HPS_Slit_Coil_(Centralia)3"/>
      <sheetName val="Telepar-01_11_19995"/>
      <sheetName val="PARAM-teste211100_(2)5"/>
      <sheetName val="atc_e_dtc5"/>
      <sheetName val="resumo_dtc_e_atc-aux5"/>
      <sheetName val="Banda_A5"/>
      <sheetName val="RESUMO_ATC-DTC5"/>
      <sheetName val="resumo_color_code5"/>
      <sheetName val="resumo_dcch_e_acc5"/>
      <sheetName val="_VTOS5"/>
      <sheetName val="CTO_VTAS5"/>
      <sheetName val="MON_EXTRANJERA5"/>
      <sheetName val="RESUMO_ATC_DTC4"/>
      <sheetName val="Base_Cost4"/>
      <sheetName val="Cotação_de_Ferr__Rede_Externa4"/>
      <sheetName val="Anel_1_14"/>
      <sheetName val="Resumen_Inv_4"/>
      <sheetName val="Inversión_Trole4"/>
      <sheetName val="HPS_Slit_Coil_(Centralia)4"/>
      <sheetName val="Telepar-01_11_19996"/>
      <sheetName val="PARAM-teste211100_(2)6"/>
      <sheetName val="atc_e_dtc6"/>
      <sheetName val="resumo_dtc_e_atc-aux6"/>
      <sheetName val="Banda_A6"/>
      <sheetName val="RESUMO_ATC-DTC6"/>
      <sheetName val="resumo_color_code6"/>
      <sheetName val="resumo_dcch_e_acc6"/>
      <sheetName val="_VTOS6"/>
      <sheetName val="CTO_VTAS6"/>
      <sheetName val="MON_EXTRANJERA6"/>
      <sheetName val="RESUMO_ATC_DTC5"/>
      <sheetName val="Base_Cost5"/>
      <sheetName val="Cotação_de_Ferr__Rede_Externa5"/>
      <sheetName val="Anel_1_15"/>
      <sheetName val="Resumen_Inv_5"/>
      <sheetName val="Inversión_Trole5"/>
      <sheetName val="HPS_Slit_Coil_(Centralia)5"/>
      <sheetName val="Telepar-01_11_19997"/>
      <sheetName val="PARAM-teste211100_(2)7"/>
      <sheetName val="atc_e_dtc7"/>
      <sheetName val="resumo_dtc_e_atc-aux7"/>
      <sheetName val="Banda_A7"/>
      <sheetName val="RESUMO_ATC-DTC7"/>
      <sheetName val="resumo_color_code7"/>
      <sheetName val="resumo_dcch_e_acc7"/>
      <sheetName val="_VTOS7"/>
      <sheetName val="CTO_VTAS7"/>
      <sheetName val="MON_EXTRANJERA7"/>
      <sheetName val="RESUMO_ATC_DTC6"/>
      <sheetName val="Base_Cost6"/>
      <sheetName val="Cotação_de_Ferr__Rede_Externa6"/>
      <sheetName val="Anel_1_16"/>
      <sheetName val="Resumen_Inv_6"/>
      <sheetName val="Inversión_Trole6"/>
      <sheetName val="HPS_Slit_Coil_(Centralia)6"/>
      <sheetName val="Telepar-01_11_19998"/>
      <sheetName val="PARAM-teste211100_(2)8"/>
      <sheetName val="atc_e_dtc8"/>
      <sheetName val="resumo_dtc_e_atc-aux8"/>
      <sheetName val="Banda_A8"/>
      <sheetName val="RESUMO_ATC-DTC8"/>
      <sheetName val="resumo_color_code8"/>
      <sheetName val="resumo_dcch_e_acc8"/>
      <sheetName val="_VTOS8"/>
      <sheetName val="CTO_VTAS8"/>
      <sheetName val="MON_EXTRANJERA8"/>
      <sheetName val="RESUMO_ATC_DTC7"/>
      <sheetName val="Base_Cost7"/>
      <sheetName val="Cotação_de_Ferr__Rede_Externa7"/>
      <sheetName val="Anel_1_17"/>
      <sheetName val="Resumen_Inv_7"/>
      <sheetName val="Inversión_Trole7"/>
      <sheetName val="HPS_Slit_Coil_(Centralia)7"/>
      <sheetName val="Telepar-01_11_19999"/>
      <sheetName val="PARAM-teste211100_(2)9"/>
      <sheetName val="atc_e_dtc9"/>
      <sheetName val="resumo_dtc_e_atc-aux9"/>
      <sheetName val="Banda_A9"/>
      <sheetName val="RESUMO_ATC-DTC9"/>
      <sheetName val="resumo_color_code9"/>
      <sheetName val="resumo_dcch_e_acc9"/>
      <sheetName val="_VTOS9"/>
      <sheetName val="CTO_VTAS9"/>
      <sheetName val="MON_EXTRANJERA9"/>
      <sheetName val="RESUMO_ATC_DTC8"/>
      <sheetName val="Base_Cost8"/>
      <sheetName val="Cotação_de_Ferr__Rede_Externa8"/>
      <sheetName val="Anel_1_18"/>
      <sheetName val="Resumen_Inv_8"/>
      <sheetName val="Inversión_Trole8"/>
      <sheetName val="HPS_Slit_Coil_(Centralia)8"/>
      <sheetName val="Telepar-01_11_199911"/>
      <sheetName val="PARAM-teste211100_(2)11"/>
      <sheetName val="atc_e_dtc11"/>
      <sheetName val="resumo_dtc_e_atc-aux11"/>
      <sheetName val="Banda_A11"/>
      <sheetName val="RESUMO_ATC-DTC11"/>
      <sheetName val="resumo_color_code11"/>
      <sheetName val="resumo_dcch_e_acc11"/>
      <sheetName val="_VTOS11"/>
      <sheetName val="CTO_VTAS11"/>
      <sheetName val="MON_EXTRANJERA11"/>
      <sheetName val="RESUMO_ATC_DTC10"/>
      <sheetName val="Base_Cost10"/>
      <sheetName val="Cotação_de_Ferr__Rede_Externa10"/>
      <sheetName val="Anel_1_110"/>
      <sheetName val="Resumen_Inv_10"/>
      <sheetName val="Inversión_Trole10"/>
      <sheetName val="HPS_Slit_Coil_(Centralia)10"/>
      <sheetName val="Telepar-01_11_199910"/>
      <sheetName val="PARAM-teste211100_(2)10"/>
      <sheetName val="atc_e_dtc10"/>
      <sheetName val="resumo_dtc_e_atc-aux10"/>
      <sheetName val="Banda_A10"/>
      <sheetName val="RESUMO_ATC-DTC10"/>
      <sheetName val="resumo_color_code10"/>
      <sheetName val="resumo_dcch_e_acc10"/>
      <sheetName val="_VTOS10"/>
      <sheetName val="CTO_VTAS10"/>
      <sheetName val="MON_EXTRANJERA10"/>
      <sheetName val="RESUMO_ATC_DTC9"/>
      <sheetName val="Base_Cost9"/>
      <sheetName val="Cotação_de_Ferr__Rede_Externa9"/>
      <sheetName val="Anel_1_19"/>
      <sheetName val="Resumen_Inv_9"/>
      <sheetName val="Inversión_Trole9"/>
      <sheetName val="HPS_Slit_Coil_(Centralia)9"/>
      <sheetName val="504010019"/>
    </sheetNames>
    <sheetDataSet>
      <sheetData sheetId="0">
        <row r="4">
          <cell r="L4">
            <v>0</v>
          </cell>
        </row>
      </sheetData>
      <sheetData sheetId="1">
        <row r="4">
          <cell r="A4" t="str">
            <v>cel</v>
          </cell>
        </row>
      </sheetData>
      <sheetData sheetId="2">
        <row r="4">
          <cell r="A4" t="str">
            <v>cel</v>
          </cell>
        </row>
      </sheetData>
      <sheetData sheetId="3">
        <row r="3">
          <cell r="A3" t="str">
            <v>cel</v>
          </cell>
        </row>
      </sheetData>
      <sheetData sheetId="4">
        <row r="4">
          <cell r="L4">
            <v>0</v>
          </cell>
        </row>
      </sheetData>
      <sheetData sheetId="5"/>
      <sheetData sheetId="6">
        <row r="4">
          <cell r="A4" t="str">
            <v>cel</v>
          </cell>
        </row>
      </sheetData>
      <sheetData sheetId="7">
        <row r="3">
          <cell r="A3" t="str">
            <v>cel</v>
          </cell>
        </row>
      </sheetData>
      <sheetData sheetId="8" refreshError="1">
        <row r="4">
          <cell r="L4"/>
          <cell r="M4" t="str">
            <v>DTC</v>
          </cell>
          <cell r="N4" t="str">
            <v>check</v>
          </cell>
          <cell r="O4" t="str">
            <v>rádios</v>
          </cell>
          <cell r="P4">
            <v>1</v>
          </cell>
          <cell r="Q4">
            <v>2</v>
          </cell>
          <cell r="R4">
            <v>3</v>
          </cell>
          <cell r="S4">
            <v>4</v>
          </cell>
          <cell r="T4">
            <v>5</v>
          </cell>
          <cell r="U4">
            <v>6</v>
          </cell>
          <cell r="V4">
            <v>7</v>
          </cell>
          <cell r="W4">
            <v>8</v>
          </cell>
          <cell r="X4">
            <v>9</v>
          </cell>
          <cell r="Y4">
            <v>10</v>
          </cell>
          <cell r="Z4">
            <v>11</v>
          </cell>
          <cell r="AA4">
            <v>12</v>
          </cell>
          <cell r="AB4">
            <v>13</v>
          </cell>
          <cell r="AC4">
            <v>14</v>
          </cell>
          <cell r="AD4">
            <v>15</v>
          </cell>
          <cell r="AE4"/>
          <cell r="AF4" t="str">
            <v>ATC</v>
          </cell>
          <cell r="AG4" t="str">
            <v>check</v>
          </cell>
          <cell r="AH4" t="str">
            <v>rádios</v>
          </cell>
          <cell r="AI4" t="str">
            <v>1º gr.</v>
          </cell>
          <cell r="AK4" t="str">
            <v>2º gr.</v>
          </cell>
          <cell r="AM4">
            <v>1</v>
          </cell>
          <cell r="AN4">
            <v>2</v>
          </cell>
          <cell r="AO4">
            <v>3</v>
          </cell>
          <cell r="AP4">
            <v>4</v>
          </cell>
          <cell r="AQ4">
            <v>5</v>
          </cell>
          <cell r="AR4">
            <v>6</v>
          </cell>
          <cell r="AS4">
            <v>7</v>
          </cell>
          <cell r="AT4">
            <v>8</v>
          </cell>
          <cell r="AU4">
            <v>9</v>
          </cell>
          <cell r="AV4">
            <v>10</v>
          </cell>
          <cell r="AW4">
            <v>11</v>
          </cell>
          <cell r="AX4">
            <v>12</v>
          </cell>
          <cell r="AY4">
            <v>13</v>
          </cell>
          <cell r="AZ4">
            <v>14</v>
          </cell>
          <cell r="BA4">
            <v>15</v>
          </cell>
          <cell r="BB4">
            <v>16</v>
          </cell>
          <cell r="BC4">
            <v>17</v>
          </cell>
          <cell r="BD4">
            <v>18</v>
          </cell>
          <cell r="BE4">
            <v>19</v>
          </cell>
          <cell r="BF4">
            <v>20</v>
          </cell>
          <cell r="BG4">
            <v>21</v>
          </cell>
          <cell r="BH4">
            <v>22</v>
          </cell>
          <cell r="BI4">
            <v>23</v>
          </cell>
          <cell r="BJ4">
            <v>24</v>
          </cell>
          <cell r="BK4">
            <v>25</v>
          </cell>
        </row>
        <row r="5">
          <cell r="L5" t="str">
            <v>ALP-01</v>
          </cell>
          <cell r="M5">
            <v>5</v>
          </cell>
          <cell r="N5"/>
          <cell r="O5">
            <v>2</v>
          </cell>
          <cell r="P5">
            <v>994</v>
          </cell>
          <cell r="Q5">
            <v>13</v>
          </cell>
          <cell r="R5"/>
          <cell r="S5"/>
          <cell r="T5"/>
          <cell r="U5"/>
          <cell r="V5"/>
          <cell r="W5"/>
          <cell r="X5"/>
          <cell r="Y5"/>
          <cell r="Z5"/>
          <cell r="AA5"/>
          <cell r="AB5"/>
          <cell r="AC5"/>
          <cell r="AD5"/>
          <cell r="AE5" t="str">
            <v>ALP-01</v>
          </cell>
          <cell r="AF5">
            <v>4</v>
          </cell>
          <cell r="AG5"/>
          <cell r="AH5">
            <v>5</v>
          </cell>
          <cell r="AI5">
            <v>4</v>
          </cell>
          <cell r="AJ5" t="str">
            <v>F1</v>
          </cell>
          <cell r="AK5">
            <v>0</v>
          </cell>
          <cell r="AL5"/>
          <cell r="AM5">
            <v>307</v>
          </cell>
          <cell r="AN5">
            <v>286</v>
          </cell>
          <cell r="AO5">
            <v>265</v>
          </cell>
          <cell r="AP5">
            <v>244</v>
          </cell>
          <cell r="AQ5"/>
          <cell r="AR5"/>
          <cell r="AS5"/>
          <cell r="AT5"/>
          <cell r="AU5"/>
          <cell r="AV5"/>
          <cell r="AW5"/>
          <cell r="AX5"/>
          <cell r="AY5"/>
          <cell r="AZ5"/>
          <cell r="BA5"/>
          <cell r="BB5"/>
          <cell r="BC5"/>
          <cell r="BD5"/>
          <cell r="BE5"/>
          <cell r="BF5"/>
          <cell r="BG5"/>
          <cell r="BH5"/>
          <cell r="BI5"/>
          <cell r="BJ5"/>
          <cell r="BK5"/>
        </row>
        <row r="6">
          <cell r="L6" t="str">
            <v>ALP-02</v>
          </cell>
          <cell r="M6">
            <v>8</v>
          </cell>
          <cell r="N6"/>
          <cell r="O6">
            <v>3</v>
          </cell>
          <cell r="P6">
            <v>692</v>
          </cell>
          <cell r="Q6">
            <v>27</v>
          </cell>
          <cell r="R6">
            <v>6</v>
          </cell>
          <cell r="S6"/>
          <cell r="T6"/>
          <cell r="U6"/>
          <cell r="V6"/>
          <cell r="W6"/>
          <cell r="X6"/>
          <cell r="Y6"/>
          <cell r="Z6"/>
          <cell r="AA6"/>
          <cell r="AB6"/>
          <cell r="AC6"/>
          <cell r="AD6"/>
          <cell r="AE6" t="str">
            <v>ALP-02</v>
          </cell>
          <cell r="AF6">
            <v>8</v>
          </cell>
          <cell r="AG6"/>
          <cell r="AH6">
            <v>9</v>
          </cell>
          <cell r="AI6">
            <v>8</v>
          </cell>
          <cell r="AJ6" t="str">
            <v>F2</v>
          </cell>
          <cell r="AK6">
            <v>0</v>
          </cell>
          <cell r="AL6"/>
          <cell r="AM6">
            <v>300</v>
          </cell>
          <cell r="AN6">
            <v>279</v>
          </cell>
          <cell r="AO6">
            <v>258</v>
          </cell>
          <cell r="AP6">
            <v>237</v>
          </cell>
          <cell r="AQ6">
            <v>216</v>
          </cell>
          <cell r="AR6">
            <v>195</v>
          </cell>
          <cell r="AS6">
            <v>174</v>
          </cell>
          <cell r="AT6">
            <v>153</v>
          </cell>
          <cell r="AU6"/>
          <cell r="AV6"/>
          <cell r="AW6"/>
          <cell r="AX6"/>
          <cell r="AY6"/>
          <cell r="AZ6"/>
          <cell r="BA6"/>
          <cell r="BB6"/>
          <cell r="BC6"/>
          <cell r="BD6"/>
          <cell r="BE6"/>
          <cell r="BF6"/>
          <cell r="BG6"/>
          <cell r="BH6"/>
          <cell r="BI6"/>
          <cell r="BJ6"/>
          <cell r="BK6"/>
        </row>
        <row r="7">
          <cell r="L7" t="str">
            <v>ALP-03</v>
          </cell>
          <cell r="M7">
            <v>11</v>
          </cell>
          <cell r="N7"/>
          <cell r="O7">
            <v>4</v>
          </cell>
          <cell r="P7">
            <v>1022</v>
          </cell>
          <cell r="Q7">
            <v>1001</v>
          </cell>
          <cell r="R7">
            <v>706</v>
          </cell>
          <cell r="S7">
            <v>685</v>
          </cell>
          <cell r="T7"/>
          <cell r="U7"/>
          <cell r="V7"/>
          <cell r="W7"/>
          <cell r="X7"/>
          <cell r="Y7"/>
          <cell r="Z7"/>
          <cell r="AA7"/>
          <cell r="AB7"/>
          <cell r="AC7"/>
          <cell r="AD7"/>
          <cell r="AE7" t="str">
            <v>ALP-03</v>
          </cell>
          <cell r="AF7">
            <v>7</v>
          </cell>
          <cell r="AG7"/>
          <cell r="AH7">
            <v>8</v>
          </cell>
          <cell r="AI7">
            <v>7</v>
          </cell>
          <cell r="AJ7" t="str">
            <v>F3</v>
          </cell>
          <cell r="AK7">
            <v>0</v>
          </cell>
          <cell r="AL7"/>
          <cell r="AM7">
            <v>293</v>
          </cell>
          <cell r="AN7">
            <v>272</v>
          </cell>
          <cell r="AO7">
            <v>251</v>
          </cell>
          <cell r="AP7">
            <v>230</v>
          </cell>
          <cell r="AQ7">
            <v>209</v>
          </cell>
          <cell r="AR7">
            <v>188</v>
          </cell>
          <cell r="AS7">
            <v>167</v>
          </cell>
          <cell r="AT7"/>
          <cell r="AU7"/>
          <cell r="AV7"/>
          <cell r="AW7"/>
          <cell r="AX7"/>
          <cell r="AY7"/>
          <cell r="AZ7"/>
          <cell r="BA7"/>
          <cell r="BB7"/>
          <cell r="BC7"/>
          <cell r="BD7"/>
          <cell r="BE7"/>
          <cell r="BF7"/>
          <cell r="BG7"/>
          <cell r="BH7"/>
          <cell r="BI7"/>
          <cell r="BJ7"/>
          <cell r="BK7"/>
        </row>
        <row r="8">
          <cell r="L8" t="str">
            <v>BAH-01</v>
          </cell>
          <cell r="M8">
            <v>11</v>
          </cell>
          <cell r="N8"/>
          <cell r="O8">
            <v>4</v>
          </cell>
          <cell r="P8">
            <v>1016</v>
          </cell>
          <cell r="Q8">
            <v>700</v>
          </cell>
          <cell r="R8">
            <v>679</v>
          </cell>
          <cell r="S8">
            <v>98</v>
          </cell>
          <cell r="T8"/>
          <cell r="U8"/>
          <cell r="V8"/>
          <cell r="W8"/>
          <cell r="X8"/>
          <cell r="Y8"/>
          <cell r="Z8"/>
          <cell r="AA8"/>
          <cell r="AB8"/>
          <cell r="AC8"/>
          <cell r="AD8"/>
          <cell r="AE8" t="str">
            <v>BAH-01</v>
          </cell>
          <cell r="AF8">
            <v>9</v>
          </cell>
          <cell r="AG8"/>
          <cell r="AH8">
            <v>10</v>
          </cell>
          <cell r="AI8">
            <v>9</v>
          </cell>
          <cell r="AJ8" t="str">
            <v>E1</v>
          </cell>
          <cell r="AK8">
            <v>0</v>
          </cell>
          <cell r="AL8"/>
          <cell r="AM8">
            <v>308</v>
          </cell>
          <cell r="AN8">
            <v>287</v>
          </cell>
          <cell r="AO8">
            <v>266</v>
          </cell>
          <cell r="AP8">
            <v>245</v>
          </cell>
          <cell r="AQ8">
            <v>224</v>
          </cell>
          <cell r="AR8">
            <v>203</v>
          </cell>
          <cell r="AS8">
            <v>182</v>
          </cell>
          <cell r="AT8">
            <v>161</v>
          </cell>
          <cell r="AU8">
            <v>140</v>
          </cell>
          <cell r="AV8"/>
          <cell r="AW8"/>
          <cell r="AX8"/>
          <cell r="AY8"/>
          <cell r="AZ8"/>
          <cell r="BA8"/>
          <cell r="BB8"/>
          <cell r="BC8"/>
          <cell r="BD8"/>
          <cell r="BE8"/>
          <cell r="BF8"/>
          <cell r="BG8"/>
          <cell r="BH8"/>
          <cell r="BI8"/>
          <cell r="BJ8"/>
          <cell r="BK8"/>
        </row>
        <row r="9">
          <cell r="L9" t="str">
            <v>BAH-02</v>
          </cell>
          <cell r="M9">
            <v>11</v>
          </cell>
          <cell r="N9"/>
          <cell r="O9">
            <v>4</v>
          </cell>
          <cell r="P9">
            <v>714</v>
          </cell>
          <cell r="Q9">
            <v>693</v>
          </cell>
          <cell r="R9">
            <v>672</v>
          </cell>
          <cell r="S9">
            <v>7</v>
          </cell>
          <cell r="T9"/>
          <cell r="U9"/>
          <cell r="V9"/>
          <cell r="W9"/>
          <cell r="X9"/>
          <cell r="Y9"/>
          <cell r="Z9"/>
          <cell r="AA9"/>
          <cell r="AB9"/>
          <cell r="AC9"/>
          <cell r="AD9"/>
          <cell r="AE9" t="str">
            <v>BAH-02</v>
          </cell>
          <cell r="AF9">
            <v>9</v>
          </cell>
          <cell r="AG9"/>
          <cell r="AH9">
            <v>10</v>
          </cell>
          <cell r="AI9">
            <v>9</v>
          </cell>
          <cell r="AJ9" t="str">
            <v>E2</v>
          </cell>
          <cell r="AK9">
            <v>0</v>
          </cell>
          <cell r="AL9"/>
          <cell r="AM9">
            <v>301</v>
          </cell>
          <cell r="AN9">
            <v>280</v>
          </cell>
          <cell r="AO9">
            <v>259</v>
          </cell>
          <cell r="AP9">
            <v>238</v>
          </cell>
          <cell r="AQ9">
            <v>217</v>
          </cell>
          <cell r="AR9">
            <v>196</v>
          </cell>
          <cell r="AS9">
            <v>175</v>
          </cell>
          <cell r="AT9">
            <v>154</v>
          </cell>
          <cell r="AU9">
            <v>133</v>
          </cell>
          <cell r="AV9"/>
          <cell r="AW9"/>
          <cell r="AX9"/>
          <cell r="AY9"/>
          <cell r="AZ9"/>
          <cell r="BA9"/>
          <cell r="BB9"/>
          <cell r="BC9"/>
          <cell r="BD9"/>
          <cell r="BE9"/>
          <cell r="BF9"/>
          <cell r="BG9"/>
          <cell r="BH9"/>
          <cell r="BI9"/>
          <cell r="BJ9"/>
          <cell r="BK9"/>
        </row>
        <row r="10">
          <cell r="L10" t="str">
            <v>BAH-03</v>
          </cell>
          <cell r="M10">
            <v>17</v>
          </cell>
          <cell r="N10"/>
          <cell r="O10">
            <v>6</v>
          </cell>
          <cell r="P10">
            <v>1023</v>
          </cell>
          <cell r="Q10">
            <v>1002</v>
          </cell>
          <cell r="R10">
            <v>707</v>
          </cell>
          <cell r="S10">
            <v>686</v>
          </cell>
          <cell r="T10">
            <v>42</v>
          </cell>
          <cell r="U10">
            <v>21</v>
          </cell>
          <cell r="V10"/>
          <cell r="W10"/>
          <cell r="X10"/>
          <cell r="Y10"/>
          <cell r="Z10"/>
          <cell r="AA10"/>
          <cell r="AB10"/>
          <cell r="AC10"/>
          <cell r="AD10"/>
          <cell r="AE10" t="str">
            <v>BAH-03</v>
          </cell>
          <cell r="AF10">
            <v>9</v>
          </cell>
          <cell r="AG10"/>
          <cell r="AH10">
            <v>10</v>
          </cell>
          <cell r="AI10">
            <v>9</v>
          </cell>
          <cell r="AJ10" t="str">
            <v>E3</v>
          </cell>
          <cell r="AK10">
            <v>0</v>
          </cell>
          <cell r="AL10"/>
          <cell r="AM10">
            <v>294</v>
          </cell>
          <cell r="AN10">
            <v>273</v>
          </cell>
          <cell r="AO10">
            <v>252</v>
          </cell>
          <cell r="AP10">
            <v>231</v>
          </cell>
          <cell r="AQ10">
            <v>210</v>
          </cell>
          <cell r="AR10">
            <v>189</v>
          </cell>
          <cell r="AS10">
            <v>168</v>
          </cell>
          <cell r="AT10">
            <v>147</v>
          </cell>
          <cell r="AU10">
            <v>126</v>
          </cell>
          <cell r="AV10"/>
          <cell r="AW10"/>
          <cell r="AX10"/>
          <cell r="AY10"/>
          <cell r="AZ10"/>
          <cell r="BA10"/>
          <cell r="BB10"/>
          <cell r="BC10"/>
          <cell r="BD10"/>
          <cell r="BE10"/>
          <cell r="BF10"/>
          <cell r="BG10"/>
          <cell r="BH10"/>
          <cell r="BI10"/>
          <cell r="BJ10"/>
          <cell r="BK10"/>
        </row>
        <row r="11">
          <cell r="L11" t="str">
            <v>CAS-01</v>
          </cell>
          <cell r="M11">
            <v>8</v>
          </cell>
          <cell r="N11"/>
          <cell r="O11">
            <v>3</v>
          </cell>
          <cell r="P11">
            <v>1019</v>
          </cell>
          <cell r="Q11">
            <v>998</v>
          </cell>
          <cell r="R11">
            <v>682</v>
          </cell>
          <cell r="S11"/>
          <cell r="T11"/>
          <cell r="U11"/>
          <cell r="V11"/>
          <cell r="W11"/>
          <cell r="X11"/>
          <cell r="Y11"/>
          <cell r="Z11"/>
          <cell r="AA11"/>
          <cell r="AB11"/>
          <cell r="AC11"/>
          <cell r="AD11"/>
          <cell r="AE11" t="str">
            <v>CAS-01</v>
          </cell>
          <cell r="AF11">
            <v>7</v>
          </cell>
          <cell r="AG11"/>
          <cell r="AH11">
            <v>8</v>
          </cell>
          <cell r="AI11">
            <v>7</v>
          </cell>
          <cell r="AJ11" t="str">
            <v>B1</v>
          </cell>
          <cell r="AK11">
            <v>0</v>
          </cell>
          <cell r="AL11"/>
          <cell r="AM11">
            <v>311</v>
          </cell>
          <cell r="AN11">
            <v>290</v>
          </cell>
          <cell r="AO11">
            <v>269</v>
          </cell>
          <cell r="AP11">
            <v>248</v>
          </cell>
          <cell r="AQ11">
            <v>227</v>
          </cell>
          <cell r="AR11">
            <v>206</v>
          </cell>
          <cell r="AS11">
            <v>185</v>
          </cell>
          <cell r="AT11"/>
          <cell r="AU11"/>
          <cell r="AV11"/>
          <cell r="AW11"/>
          <cell r="AX11"/>
          <cell r="AY11"/>
          <cell r="AZ11"/>
          <cell r="BA11"/>
          <cell r="BB11"/>
          <cell r="BC11"/>
          <cell r="BD11"/>
          <cell r="BE11"/>
          <cell r="BF11"/>
          <cell r="BG11"/>
          <cell r="BH11"/>
          <cell r="BI11"/>
          <cell r="BJ11"/>
          <cell r="BK11"/>
        </row>
        <row r="12">
          <cell r="L12" t="str">
            <v>CAS-02</v>
          </cell>
          <cell r="M12">
            <v>8</v>
          </cell>
          <cell r="N12"/>
          <cell r="O12">
            <v>3</v>
          </cell>
          <cell r="P12">
            <v>1012</v>
          </cell>
          <cell r="Q12">
            <v>991</v>
          </cell>
          <cell r="R12">
            <v>31</v>
          </cell>
          <cell r="S12"/>
          <cell r="T12"/>
          <cell r="U12"/>
          <cell r="V12"/>
          <cell r="W12"/>
          <cell r="X12"/>
          <cell r="Y12"/>
          <cell r="Z12"/>
          <cell r="AA12"/>
          <cell r="AB12"/>
          <cell r="AC12"/>
          <cell r="AD12"/>
          <cell r="AE12" t="str">
            <v>CAS-02</v>
          </cell>
          <cell r="AF12">
            <v>7</v>
          </cell>
          <cell r="AG12"/>
          <cell r="AH12">
            <v>8</v>
          </cell>
          <cell r="AI12">
            <v>7</v>
          </cell>
          <cell r="AJ12" t="str">
            <v>B2</v>
          </cell>
          <cell r="AK12">
            <v>0</v>
          </cell>
          <cell r="AL12"/>
          <cell r="AM12">
            <v>304</v>
          </cell>
          <cell r="AN12">
            <v>283</v>
          </cell>
          <cell r="AO12">
            <v>262</v>
          </cell>
          <cell r="AP12">
            <v>241</v>
          </cell>
          <cell r="AQ12">
            <v>220</v>
          </cell>
          <cell r="AR12">
            <v>199</v>
          </cell>
          <cell r="AS12">
            <v>178</v>
          </cell>
          <cell r="AT12"/>
          <cell r="AU12"/>
          <cell r="AV12"/>
          <cell r="AW12"/>
          <cell r="AX12"/>
          <cell r="AY12"/>
          <cell r="AZ12"/>
          <cell r="BA12"/>
          <cell r="BB12"/>
          <cell r="BC12"/>
          <cell r="BD12"/>
          <cell r="BE12"/>
          <cell r="BF12"/>
          <cell r="BG12"/>
          <cell r="BH12"/>
          <cell r="BI12"/>
          <cell r="BJ12"/>
          <cell r="BK12"/>
        </row>
        <row r="13">
          <cell r="L13" t="str">
            <v>CAS-03</v>
          </cell>
          <cell r="M13">
            <v>14</v>
          </cell>
          <cell r="N13"/>
          <cell r="O13">
            <v>5</v>
          </cell>
          <cell r="P13">
            <v>1005</v>
          </cell>
          <cell r="Q13">
            <v>710</v>
          </cell>
          <cell r="R13">
            <v>689</v>
          </cell>
          <cell r="S13">
            <v>66</v>
          </cell>
          <cell r="T13">
            <v>3</v>
          </cell>
          <cell r="U13"/>
          <cell r="V13"/>
          <cell r="W13"/>
          <cell r="X13"/>
          <cell r="Y13"/>
          <cell r="Z13"/>
          <cell r="AA13"/>
          <cell r="AB13"/>
          <cell r="AC13"/>
          <cell r="AD13"/>
          <cell r="AE13" t="str">
            <v>CAS-03</v>
          </cell>
          <cell r="AF13">
            <v>10</v>
          </cell>
          <cell r="AG13"/>
          <cell r="AH13">
            <v>11</v>
          </cell>
          <cell r="AI13">
            <v>10</v>
          </cell>
          <cell r="AJ13" t="str">
            <v>B3</v>
          </cell>
          <cell r="AK13">
            <v>0</v>
          </cell>
          <cell r="AL13"/>
          <cell r="AM13">
            <v>297</v>
          </cell>
          <cell r="AN13">
            <v>276</v>
          </cell>
          <cell r="AO13">
            <v>255</v>
          </cell>
          <cell r="AP13">
            <v>234</v>
          </cell>
          <cell r="AQ13">
            <v>213</v>
          </cell>
          <cell r="AR13">
            <v>192</v>
          </cell>
          <cell r="AS13">
            <v>171</v>
          </cell>
          <cell r="AT13">
            <v>150</v>
          </cell>
          <cell r="AU13">
            <v>129</v>
          </cell>
          <cell r="AV13">
            <v>108</v>
          </cell>
          <cell r="AW13"/>
          <cell r="AX13"/>
          <cell r="AY13"/>
          <cell r="AZ13"/>
          <cell r="BA13"/>
          <cell r="BB13"/>
          <cell r="BC13"/>
          <cell r="BD13"/>
          <cell r="BE13"/>
          <cell r="BF13"/>
          <cell r="BG13"/>
          <cell r="BH13"/>
          <cell r="BI13"/>
          <cell r="BJ13"/>
          <cell r="BK13"/>
        </row>
        <row r="14">
          <cell r="L14" t="str">
            <v>CP1</v>
          </cell>
          <cell r="M14">
            <v>11</v>
          </cell>
          <cell r="N14"/>
          <cell r="O14">
            <v>4</v>
          </cell>
          <cell r="P14">
            <v>1019</v>
          </cell>
          <cell r="Q14">
            <v>998</v>
          </cell>
          <cell r="R14">
            <v>703</v>
          </cell>
          <cell r="S14">
            <v>17</v>
          </cell>
          <cell r="T14"/>
          <cell r="U14"/>
          <cell r="V14"/>
          <cell r="W14"/>
          <cell r="X14"/>
          <cell r="Y14"/>
          <cell r="Z14"/>
          <cell r="AA14"/>
          <cell r="AB14"/>
          <cell r="AC14"/>
          <cell r="AD14"/>
          <cell r="AE14" t="str">
            <v>CP1</v>
          </cell>
          <cell r="AF14">
            <v>3</v>
          </cell>
          <cell r="AG14"/>
          <cell r="AH14">
            <v>4</v>
          </cell>
          <cell r="AI14">
            <v>3</v>
          </cell>
          <cell r="AJ14" t="str">
            <v>B1</v>
          </cell>
          <cell r="AK14">
            <v>0</v>
          </cell>
          <cell r="AL14"/>
          <cell r="AM14">
            <v>311</v>
          </cell>
          <cell r="AN14">
            <v>269</v>
          </cell>
          <cell r="AO14">
            <v>248</v>
          </cell>
          <cell r="AP14"/>
          <cell r="AQ14"/>
          <cell r="AR14"/>
          <cell r="AS14"/>
          <cell r="AT14"/>
          <cell r="AU14"/>
          <cell r="AV14"/>
          <cell r="AW14"/>
          <cell r="AX14"/>
          <cell r="AY14"/>
          <cell r="AZ14"/>
          <cell r="BA14"/>
          <cell r="BB14"/>
          <cell r="BC14"/>
          <cell r="BD14"/>
          <cell r="BE14"/>
          <cell r="BF14"/>
          <cell r="BG14"/>
          <cell r="BH14"/>
          <cell r="BI14"/>
          <cell r="BJ14"/>
          <cell r="BK14"/>
        </row>
        <row r="15">
          <cell r="L15" t="str">
            <v>JCD-01</v>
          </cell>
          <cell r="M15">
            <v>17</v>
          </cell>
          <cell r="N15"/>
          <cell r="O15">
            <v>6</v>
          </cell>
          <cell r="P15">
            <v>1017</v>
          </cell>
          <cell r="Q15">
            <v>996</v>
          </cell>
          <cell r="R15">
            <v>701</v>
          </cell>
          <cell r="S15">
            <v>680</v>
          </cell>
          <cell r="T15">
            <v>162</v>
          </cell>
          <cell r="U15">
            <v>120</v>
          </cell>
          <cell r="V15"/>
          <cell r="W15"/>
          <cell r="X15"/>
          <cell r="Y15"/>
          <cell r="Z15"/>
          <cell r="AA15"/>
          <cell r="AB15"/>
          <cell r="AC15"/>
          <cell r="AD15"/>
          <cell r="AE15" t="str">
            <v>JCD-01</v>
          </cell>
          <cell r="AF15">
            <v>6</v>
          </cell>
          <cell r="AG15"/>
          <cell r="AH15">
            <v>7</v>
          </cell>
          <cell r="AI15">
            <v>6</v>
          </cell>
          <cell r="AJ15" t="str">
            <v>D1</v>
          </cell>
          <cell r="AK15">
            <v>0</v>
          </cell>
          <cell r="AL15"/>
          <cell r="AM15">
            <v>309</v>
          </cell>
          <cell r="AN15">
            <v>288</v>
          </cell>
          <cell r="AO15">
            <v>267</v>
          </cell>
          <cell r="AP15">
            <v>246</v>
          </cell>
          <cell r="AQ15">
            <v>225</v>
          </cell>
          <cell r="AR15">
            <v>204</v>
          </cell>
          <cell r="AS15"/>
          <cell r="AT15"/>
          <cell r="AU15"/>
          <cell r="AV15"/>
          <cell r="AW15"/>
          <cell r="AX15"/>
          <cell r="AY15"/>
          <cell r="AZ15"/>
          <cell r="BA15"/>
          <cell r="BB15"/>
          <cell r="BC15"/>
          <cell r="BD15"/>
          <cell r="BE15"/>
          <cell r="BF15"/>
          <cell r="BG15"/>
          <cell r="BH15"/>
          <cell r="BI15"/>
          <cell r="BJ15"/>
          <cell r="BK15"/>
        </row>
        <row r="16">
          <cell r="L16" t="str">
            <v>JCD-02</v>
          </cell>
          <cell r="M16">
            <v>14</v>
          </cell>
          <cell r="N16"/>
          <cell r="O16">
            <v>5</v>
          </cell>
          <cell r="P16">
            <v>1010</v>
          </cell>
          <cell r="Q16">
            <v>715</v>
          </cell>
          <cell r="R16">
            <v>694</v>
          </cell>
          <cell r="S16">
            <v>673</v>
          </cell>
          <cell r="T16">
            <v>113</v>
          </cell>
          <cell r="U16"/>
          <cell r="V16"/>
          <cell r="W16"/>
          <cell r="X16"/>
          <cell r="Y16"/>
          <cell r="Z16"/>
          <cell r="AA16"/>
          <cell r="AB16"/>
          <cell r="AC16"/>
          <cell r="AD16"/>
          <cell r="AE16" t="str">
            <v>JCD-02</v>
          </cell>
          <cell r="AF16">
            <v>7</v>
          </cell>
          <cell r="AG16"/>
          <cell r="AH16">
            <v>8</v>
          </cell>
          <cell r="AI16">
            <v>7</v>
          </cell>
          <cell r="AJ16" t="str">
            <v>D2</v>
          </cell>
          <cell r="AK16">
            <v>0</v>
          </cell>
          <cell r="AL16"/>
          <cell r="AM16">
            <v>302</v>
          </cell>
          <cell r="AN16">
            <v>281</v>
          </cell>
          <cell r="AO16">
            <v>260</v>
          </cell>
          <cell r="AP16">
            <v>239</v>
          </cell>
          <cell r="AQ16">
            <v>218</v>
          </cell>
          <cell r="AR16">
            <v>197</v>
          </cell>
          <cell r="AS16">
            <v>176</v>
          </cell>
          <cell r="AT16"/>
          <cell r="AU16"/>
          <cell r="AV16"/>
          <cell r="AW16"/>
          <cell r="AX16"/>
          <cell r="AY16"/>
          <cell r="AZ16"/>
          <cell r="BA16"/>
          <cell r="BB16"/>
          <cell r="BC16"/>
          <cell r="BD16"/>
          <cell r="BE16"/>
          <cell r="BF16"/>
          <cell r="BG16"/>
          <cell r="BH16"/>
          <cell r="BI16"/>
          <cell r="BJ16"/>
          <cell r="BK16"/>
        </row>
        <row r="17">
          <cell r="L17" t="str">
            <v>JCD-03</v>
          </cell>
          <cell r="M17">
            <v>26</v>
          </cell>
          <cell r="N17"/>
          <cell r="O17">
            <v>9</v>
          </cell>
          <cell r="P17">
            <v>1003</v>
          </cell>
          <cell r="Q17">
            <v>708</v>
          </cell>
          <cell r="R17">
            <v>687</v>
          </cell>
          <cell r="S17">
            <v>169</v>
          </cell>
          <cell r="T17">
            <v>106</v>
          </cell>
          <cell r="U17">
            <v>64</v>
          </cell>
          <cell r="V17">
            <v>43</v>
          </cell>
          <cell r="W17">
            <v>22</v>
          </cell>
          <cell r="X17">
            <v>1</v>
          </cell>
          <cell r="Y17"/>
          <cell r="Z17"/>
          <cell r="AA17"/>
          <cell r="AB17"/>
          <cell r="AC17"/>
          <cell r="AD17"/>
          <cell r="AE17" t="str">
            <v>JCD-03</v>
          </cell>
          <cell r="AF17">
            <v>6</v>
          </cell>
          <cell r="AG17"/>
          <cell r="AH17">
            <v>7</v>
          </cell>
          <cell r="AI17">
            <v>6</v>
          </cell>
          <cell r="AJ17" t="str">
            <v>D3</v>
          </cell>
          <cell r="AK17">
            <v>0</v>
          </cell>
          <cell r="AL17"/>
          <cell r="AM17">
            <v>295</v>
          </cell>
          <cell r="AN17">
            <v>274</v>
          </cell>
          <cell r="AO17">
            <v>253</v>
          </cell>
          <cell r="AP17">
            <v>232</v>
          </cell>
          <cell r="AQ17">
            <v>211</v>
          </cell>
          <cell r="AR17">
            <v>190</v>
          </cell>
          <cell r="AS17"/>
          <cell r="AT17"/>
          <cell r="AU17"/>
          <cell r="AV17"/>
          <cell r="AW17"/>
          <cell r="AX17"/>
          <cell r="AY17"/>
          <cell r="AZ17"/>
          <cell r="BA17"/>
          <cell r="BB17"/>
          <cell r="BC17"/>
          <cell r="BD17"/>
          <cell r="BE17"/>
          <cell r="BF17"/>
          <cell r="BG17"/>
          <cell r="BH17"/>
          <cell r="BI17"/>
          <cell r="BJ17"/>
          <cell r="BK17"/>
        </row>
        <row r="18">
          <cell r="L18" t="str">
            <v>JGS-01</v>
          </cell>
          <cell r="M18">
            <v>17</v>
          </cell>
          <cell r="N18"/>
          <cell r="O18">
            <v>6</v>
          </cell>
          <cell r="P18">
            <v>1018</v>
          </cell>
          <cell r="Q18">
            <v>997</v>
          </cell>
          <cell r="R18">
            <v>702</v>
          </cell>
          <cell r="S18">
            <v>681</v>
          </cell>
          <cell r="T18">
            <v>100</v>
          </cell>
          <cell r="U18">
            <v>16</v>
          </cell>
          <cell r="V18"/>
          <cell r="W18"/>
          <cell r="X18"/>
          <cell r="Y18"/>
          <cell r="Z18"/>
          <cell r="AA18"/>
          <cell r="AB18"/>
          <cell r="AC18"/>
          <cell r="AD18"/>
          <cell r="AE18" t="str">
            <v>JGS-01</v>
          </cell>
          <cell r="AF18">
            <v>7</v>
          </cell>
          <cell r="AG18"/>
          <cell r="AH18">
            <v>8</v>
          </cell>
          <cell r="AI18">
            <v>7</v>
          </cell>
          <cell r="AJ18" t="str">
            <v>C1</v>
          </cell>
          <cell r="AK18">
            <v>0</v>
          </cell>
          <cell r="AL18"/>
          <cell r="AM18">
            <v>310</v>
          </cell>
          <cell r="AN18">
            <v>289</v>
          </cell>
          <cell r="AO18">
            <v>268</v>
          </cell>
          <cell r="AP18">
            <v>247</v>
          </cell>
          <cell r="AQ18">
            <v>226</v>
          </cell>
          <cell r="AR18">
            <v>184</v>
          </cell>
          <cell r="AS18">
            <v>163</v>
          </cell>
          <cell r="AT18"/>
          <cell r="AU18"/>
          <cell r="AV18"/>
          <cell r="AW18"/>
          <cell r="AX18"/>
          <cell r="AY18"/>
          <cell r="AZ18"/>
          <cell r="BA18"/>
          <cell r="BB18"/>
          <cell r="BC18"/>
          <cell r="BD18"/>
          <cell r="BE18"/>
          <cell r="BF18"/>
          <cell r="BG18"/>
          <cell r="BH18"/>
          <cell r="BI18"/>
          <cell r="BJ18"/>
          <cell r="BK18"/>
        </row>
        <row r="19">
          <cell r="L19" t="str">
            <v>JGS-02</v>
          </cell>
          <cell r="M19">
            <v>26</v>
          </cell>
          <cell r="N19"/>
          <cell r="O19">
            <v>9</v>
          </cell>
          <cell r="P19">
            <v>1011</v>
          </cell>
          <cell r="Q19">
            <v>716</v>
          </cell>
          <cell r="R19">
            <v>695</v>
          </cell>
          <cell r="S19">
            <v>674</v>
          </cell>
          <cell r="T19">
            <v>93</v>
          </cell>
          <cell r="U19">
            <v>72</v>
          </cell>
          <cell r="V19">
            <v>51</v>
          </cell>
          <cell r="W19">
            <v>30</v>
          </cell>
          <cell r="X19">
            <v>9</v>
          </cell>
          <cell r="Y19"/>
          <cell r="Z19"/>
          <cell r="AA19"/>
          <cell r="AB19"/>
          <cell r="AC19"/>
          <cell r="AD19"/>
          <cell r="AE19" t="str">
            <v>JGS-02</v>
          </cell>
          <cell r="AF19">
            <v>6</v>
          </cell>
          <cell r="AG19"/>
          <cell r="AH19">
            <v>7</v>
          </cell>
          <cell r="AI19">
            <v>6</v>
          </cell>
          <cell r="AJ19" t="str">
            <v>C2</v>
          </cell>
          <cell r="AK19">
            <v>0</v>
          </cell>
          <cell r="AL19"/>
          <cell r="AM19">
            <v>303</v>
          </cell>
          <cell r="AN19">
            <v>282</v>
          </cell>
          <cell r="AO19">
            <v>261</v>
          </cell>
          <cell r="AP19">
            <v>240</v>
          </cell>
          <cell r="AQ19">
            <v>219</v>
          </cell>
          <cell r="AR19">
            <v>198</v>
          </cell>
          <cell r="AS19"/>
          <cell r="AT19"/>
          <cell r="AU19"/>
          <cell r="AV19"/>
          <cell r="AW19"/>
          <cell r="AX19"/>
          <cell r="AY19"/>
          <cell r="AZ19"/>
          <cell r="BA19"/>
          <cell r="BB19"/>
          <cell r="BC19"/>
          <cell r="BD19"/>
          <cell r="BE19"/>
          <cell r="BF19"/>
          <cell r="BG19"/>
          <cell r="BH19"/>
          <cell r="BI19"/>
          <cell r="BJ19"/>
          <cell r="BK19"/>
        </row>
        <row r="20">
          <cell r="L20" t="str">
            <v>JGS-03</v>
          </cell>
          <cell r="M20">
            <v>26</v>
          </cell>
          <cell r="N20"/>
          <cell r="O20">
            <v>9</v>
          </cell>
          <cell r="P20">
            <v>1004</v>
          </cell>
          <cell r="Q20">
            <v>709</v>
          </cell>
          <cell r="R20">
            <v>688</v>
          </cell>
          <cell r="S20">
            <v>667</v>
          </cell>
          <cell r="T20">
            <v>86</v>
          </cell>
          <cell r="U20">
            <v>65</v>
          </cell>
          <cell r="V20">
            <v>44</v>
          </cell>
          <cell r="W20">
            <v>23</v>
          </cell>
          <cell r="X20">
            <v>2</v>
          </cell>
          <cell r="Y20"/>
          <cell r="Z20"/>
          <cell r="AA20"/>
          <cell r="AB20"/>
          <cell r="AC20"/>
          <cell r="AD20"/>
          <cell r="AE20" t="str">
            <v>JGS-03</v>
          </cell>
          <cell r="AF20">
            <v>6</v>
          </cell>
          <cell r="AG20"/>
          <cell r="AH20">
            <v>7</v>
          </cell>
          <cell r="AI20">
            <v>6</v>
          </cell>
          <cell r="AJ20" t="str">
            <v>C3</v>
          </cell>
          <cell r="AK20">
            <v>0</v>
          </cell>
          <cell r="AL20"/>
          <cell r="AM20">
            <v>296</v>
          </cell>
          <cell r="AN20">
            <v>275</v>
          </cell>
          <cell r="AO20">
            <v>254</v>
          </cell>
          <cell r="AP20">
            <v>233</v>
          </cell>
          <cell r="AQ20">
            <v>212</v>
          </cell>
          <cell r="AR20">
            <v>191</v>
          </cell>
          <cell r="AS20"/>
          <cell r="AT20"/>
          <cell r="AU20"/>
          <cell r="AV20"/>
          <cell r="AW20"/>
          <cell r="AX20"/>
          <cell r="AY20"/>
          <cell r="AZ20"/>
          <cell r="BA20"/>
          <cell r="BB20"/>
          <cell r="BC20"/>
          <cell r="BD20"/>
          <cell r="BE20"/>
          <cell r="BF20"/>
          <cell r="BG20"/>
          <cell r="BH20"/>
          <cell r="BI20"/>
          <cell r="BJ20"/>
          <cell r="BK20"/>
        </row>
        <row r="21">
          <cell r="L21" t="str">
            <v>LRV-01</v>
          </cell>
          <cell r="M21">
            <v>8</v>
          </cell>
          <cell r="N21"/>
          <cell r="O21">
            <v>3</v>
          </cell>
          <cell r="P21">
            <v>52</v>
          </cell>
          <cell r="Q21">
            <v>31</v>
          </cell>
          <cell r="R21">
            <v>10</v>
          </cell>
          <cell r="S21"/>
          <cell r="T21"/>
          <cell r="U21"/>
          <cell r="V21"/>
          <cell r="W21"/>
          <cell r="X21"/>
          <cell r="Y21"/>
          <cell r="Z21"/>
          <cell r="AA21"/>
          <cell r="AB21"/>
          <cell r="AC21"/>
          <cell r="AD21"/>
          <cell r="AE21" t="str">
            <v>LRV-01</v>
          </cell>
          <cell r="AF21">
            <v>20</v>
          </cell>
          <cell r="AG21"/>
          <cell r="AH21">
            <v>21</v>
          </cell>
          <cell r="AI21">
            <v>12</v>
          </cell>
          <cell r="AJ21" t="str">
            <v>B2</v>
          </cell>
          <cell r="AK21">
            <v>8</v>
          </cell>
          <cell r="AL21" t="str">
            <v>F3</v>
          </cell>
          <cell r="AM21">
            <v>304</v>
          </cell>
          <cell r="AN21">
            <v>283</v>
          </cell>
          <cell r="AO21">
            <v>262</v>
          </cell>
          <cell r="AP21">
            <v>241</v>
          </cell>
          <cell r="AQ21">
            <v>220</v>
          </cell>
          <cell r="AR21">
            <v>199</v>
          </cell>
          <cell r="AS21">
            <v>178</v>
          </cell>
          <cell r="AT21">
            <v>157</v>
          </cell>
          <cell r="AU21">
            <v>136</v>
          </cell>
          <cell r="AV21">
            <v>115</v>
          </cell>
          <cell r="AW21">
            <v>94</v>
          </cell>
          <cell r="AX21">
            <v>73</v>
          </cell>
          <cell r="AY21">
            <v>293</v>
          </cell>
          <cell r="AZ21">
            <v>272</v>
          </cell>
          <cell r="BA21">
            <v>251</v>
          </cell>
          <cell r="BB21">
            <v>230</v>
          </cell>
          <cell r="BC21">
            <v>209</v>
          </cell>
          <cell r="BD21">
            <v>188</v>
          </cell>
          <cell r="BE21">
            <v>167</v>
          </cell>
          <cell r="BF21">
            <v>146</v>
          </cell>
          <cell r="BG21"/>
          <cell r="BH21"/>
          <cell r="BI21"/>
          <cell r="BJ21"/>
          <cell r="BK21"/>
        </row>
        <row r="22">
          <cell r="L22" t="str">
            <v>MC1</v>
          </cell>
          <cell r="M22">
            <v>17</v>
          </cell>
          <cell r="N22"/>
          <cell r="O22">
            <v>6</v>
          </cell>
          <cell r="P22">
            <v>1012</v>
          </cell>
          <cell r="Q22">
            <v>991</v>
          </cell>
          <cell r="R22">
            <v>73</v>
          </cell>
          <cell r="S22">
            <v>52</v>
          </cell>
          <cell r="T22">
            <v>31</v>
          </cell>
          <cell r="U22">
            <v>10</v>
          </cell>
          <cell r="V22"/>
          <cell r="W22"/>
          <cell r="X22"/>
          <cell r="Y22"/>
          <cell r="Z22"/>
          <cell r="AA22"/>
          <cell r="AB22"/>
          <cell r="AC22"/>
          <cell r="AD22"/>
          <cell r="AE22" t="str">
            <v>MC1</v>
          </cell>
          <cell r="AF22">
            <v>1</v>
          </cell>
          <cell r="AG22"/>
          <cell r="AH22">
            <v>2</v>
          </cell>
          <cell r="AI22">
            <v>1</v>
          </cell>
          <cell r="AJ22" t="str">
            <v>B2</v>
          </cell>
          <cell r="AK22">
            <v>0</v>
          </cell>
          <cell r="AL22"/>
          <cell r="AM22">
            <v>304</v>
          </cell>
          <cell r="AN22"/>
          <cell r="AO22"/>
          <cell r="AP22"/>
          <cell r="AQ22"/>
          <cell r="AR22"/>
          <cell r="AS22"/>
          <cell r="AT22"/>
          <cell r="AU22"/>
          <cell r="AV22"/>
          <cell r="AW22"/>
          <cell r="AX22"/>
          <cell r="AY22"/>
          <cell r="AZ22"/>
          <cell r="BA22"/>
          <cell r="BB22"/>
          <cell r="BC22"/>
          <cell r="BD22"/>
          <cell r="BE22"/>
          <cell r="BF22"/>
          <cell r="BG22"/>
          <cell r="BH22"/>
          <cell r="BI22"/>
          <cell r="BJ22"/>
          <cell r="BK22"/>
        </row>
        <row r="23">
          <cell r="L23" t="str">
            <v>MC10</v>
          </cell>
          <cell r="M23">
            <v>14</v>
          </cell>
          <cell r="N23"/>
          <cell r="O23">
            <v>5</v>
          </cell>
          <cell r="P23">
            <v>1006</v>
          </cell>
          <cell r="Q23">
            <v>669</v>
          </cell>
          <cell r="R23">
            <v>88</v>
          </cell>
          <cell r="S23">
            <v>46</v>
          </cell>
          <cell r="T23">
            <v>4</v>
          </cell>
          <cell r="U23"/>
          <cell r="V23"/>
          <cell r="W23"/>
          <cell r="X23"/>
          <cell r="Y23"/>
          <cell r="Z23"/>
          <cell r="AA23"/>
          <cell r="AB23"/>
          <cell r="AC23"/>
          <cell r="AD23"/>
          <cell r="AE23" t="str">
            <v>MC10</v>
          </cell>
          <cell r="AF23">
            <v>2</v>
          </cell>
          <cell r="AG23"/>
          <cell r="AH23">
            <v>3</v>
          </cell>
          <cell r="AI23">
            <v>2</v>
          </cell>
          <cell r="AJ23" t="str">
            <v>A3</v>
          </cell>
          <cell r="AK23">
            <v>0</v>
          </cell>
          <cell r="AL23"/>
          <cell r="AM23">
            <v>298</v>
          </cell>
          <cell r="AN23">
            <v>277</v>
          </cell>
          <cell r="AO23"/>
          <cell r="AP23"/>
          <cell r="AQ23"/>
          <cell r="AR23"/>
          <cell r="AS23"/>
          <cell r="AT23"/>
          <cell r="AU23"/>
          <cell r="AV23"/>
          <cell r="AW23"/>
          <cell r="AX23"/>
          <cell r="AY23"/>
          <cell r="AZ23"/>
          <cell r="BA23"/>
          <cell r="BB23"/>
          <cell r="BC23"/>
          <cell r="BD23"/>
          <cell r="BE23"/>
          <cell r="BF23"/>
          <cell r="BG23"/>
          <cell r="BH23"/>
          <cell r="BI23"/>
          <cell r="BJ23"/>
          <cell r="BK23"/>
        </row>
        <row r="24">
          <cell r="L24" t="str">
            <v>MC11</v>
          </cell>
          <cell r="M24">
            <v>11</v>
          </cell>
          <cell r="N24"/>
          <cell r="O24">
            <v>4</v>
          </cell>
          <cell r="P24">
            <v>1018</v>
          </cell>
          <cell r="Q24">
            <v>997</v>
          </cell>
          <cell r="R24">
            <v>702</v>
          </cell>
          <cell r="S24">
            <v>681</v>
          </cell>
          <cell r="T24"/>
          <cell r="U24"/>
          <cell r="V24"/>
          <cell r="W24"/>
          <cell r="X24"/>
          <cell r="Y24"/>
          <cell r="Z24"/>
          <cell r="AA24"/>
          <cell r="AB24"/>
          <cell r="AC24"/>
          <cell r="AD24"/>
          <cell r="AE24" t="str">
            <v>MC11</v>
          </cell>
          <cell r="AF24">
            <v>11</v>
          </cell>
          <cell r="AG24"/>
          <cell r="AH24">
            <v>12</v>
          </cell>
          <cell r="AI24">
            <v>11</v>
          </cell>
          <cell r="AJ24" t="str">
            <v>C1</v>
          </cell>
          <cell r="AK24">
            <v>0</v>
          </cell>
          <cell r="AL24"/>
          <cell r="AM24">
            <v>310</v>
          </cell>
          <cell r="AN24">
            <v>289</v>
          </cell>
          <cell r="AO24">
            <v>268</v>
          </cell>
          <cell r="AP24">
            <v>247</v>
          </cell>
          <cell r="AQ24">
            <v>226</v>
          </cell>
          <cell r="AR24">
            <v>205</v>
          </cell>
          <cell r="AS24">
            <v>184</v>
          </cell>
          <cell r="AT24">
            <v>163</v>
          </cell>
          <cell r="AU24">
            <v>142</v>
          </cell>
          <cell r="AV24">
            <v>121</v>
          </cell>
          <cell r="AW24">
            <v>100</v>
          </cell>
          <cell r="AX24"/>
          <cell r="AY24"/>
          <cell r="AZ24"/>
          <cell r="BA24"/>
          <cell r="BB24"/>
          <cell r="BC24"/>
          <cell r="BD24"/>
          <cell r="BE24"/>
          <cell r="BF24"/>
          <cell r="BG24"/>
          <cell r="BH24"/>
          <cell r="BI24"/>
          <cell r="BJ24"/>
          <cell r="BK24"/>
        </row>
        <row r="25">
          <cell r="L25" t="str">
            <v>MC12</v>
          </cell>
          <cell r="M25">
            <v>23</v>
          </cell>
          <cell r="N25"/>
          <cell r="O25">
            <v>8</v>
          </cell>
          <cell r="P25">
            <v>711</v>
          </cell>
          <cell r="Q25">
            <v>690</v>
          </cell>
          <cell r="R25">
            <v>669</v>
          </cell>
          <cell r="S25">
            <v>88</v>
          </cell>
          <cell r="T25">
            <v>67</v>
          </cell>
          <cell r="U25">
            <v>46</v>
          </cell>
          <cell r="V25">
            <v>25</v>
          </cell>
          <cell r="W25">
            <v>4</v>
          </cell>
          <cell r="X25"/>
          <cell r="Y25"/>
          <cell r="Z25"/>
          <cell r="AA25"/>
          <cell r="AB25"/>
          <cell r="AC25"/>
          <cell r="AD25"/>
          <cell r="AE25" t="str">
            <v>MC12</v>
          </cell>
          <cell r="AF25">
            <v>7</v>
          </cell>
          <cell r="AG25"/>
          <cell r="AH25">
            <v>8</v>
          </cell>
          <cell r="AI25">
            <v>7</v>
          </cell>
          <cell r="AJ25" t="str">
            <v>A3</v>
          </cell>
          <cell r="AK25">
            <v>0</v>
          </cell>
          <cell r="AL25"/>
          <cell r="AM25">
            <v>298</v>
          </cell>
          <cell r="AN25">
            <v>277</v>
          </cell>
          <cell r="AO25">
            <v>256</v>
          </cell>
          <cell r="AP25">
            <v>235</v>
          </cell>
          <cell r="AQ25">
            <v>214</v>
          </cell>
          <cell r="AR25">
            <v>193</v>
          </cell>
          <cell r="AS25">
            <v>172</v>
          </cell>
          <cell r="AT25"/>
          <cell r="AU25"/>
          <cell r="AV25"/>
          <cell r="AW25"/>
          <cell r="AX25"/>
          <cell r="AY25"/>
          <cell r="AZ25"/>
          <cell r="BA25"/>
          <cell r="BB25"/>
          <cell r="BC25"/>
          <cell r="BD25"/>
          <cell r="BE25"/>
          <cell r="BF25"/>
          <cell r="BG25"/>
          <cell r="BH25"/>
          <cell r="BI25"/>
          <cell r="BJ25"/>
          <cell r="BK25"/>
        </row>
        <row r="26">
          <cell r="L26" t="str">
            <v>MC13</v>
          </cell>
          <cell r="M26">
            <v>35</v>
          </cell>
          <cell r="N26"/>
          <cell r="O26">
            <v>12</v>
          </cell>
          <cell r="P26">
            <v>1022</v>
          </cell>
          <cell r="Q26">
            <v>1001</v>
          </cell>
          <cell r="R26">
            <v>706</v>
          </cell>
          <cell r="S26">
            <v>685</v>
          </cell>
          <cell r="T26">
            <v>167</v>
          </cell>
          <cell r="U26">
            <v>146</v>
          </cell>
          <cell r="V26">
            <v>125</v>
          </cell>
          <cell r="W26">
            <v>104</v>
          </cell>
          <cell r="X26">
            <v>83</v>
          </cell>
          <cell r="Y26">
            <v>62</v>
          </cell>
          <cell r="Z26">
            <v>41</v>
          </cell>
          <cell r="AA26">
            <v>20</v>
          </cell>
          <cell r="AB26"/>
          <cell r="AC26"/>
          <cell r="AD26"/>
          <cell r="AE26" t="str">
            <v>MC13</v>
          </cell>
          <cell r="AF26">
            <v>3</v>
          </cell>
          <cell r="AG26"/>
          <cell r="AH26">
            <v>4</v>
          </cell>
          <cell r="AI26">
            <v>3</v>
          </cell>
          <cell r="AJ26" t="str">
            <v>F3</v>
          </cell>
          <cell r="AK26">
            <v>0</v>
          </cell>
          <cell r="AL26"/>
          <cell r="AM26">
            <v>293</v>
          </cell>
          <cell r="AN26">
            <v>272</v>
          </cell>
          <cell r="AO26">
            <v>251</v>
          </cell>
          <cell r="AP26"/>
          <cell r="AQ26"/>
          <cell r="AR26"/>
          <cell r="AS26"/>
          <cell r="AT26"/>
          <cell r="AU26"/>
          <cell r="AV26"/>
          <cell r="AW26"/>
          <cell r="AX26"/>
          <cell r="AY26"/>
          <cell r="AZ26"/>
          <cell r="BA26"/>
          <cell r="BB26"/>
          <cell r="BC26"/>
          <cell r="BD26"/>
          <cell r="BE26"/>
          <cell r="BF26"/>
          <cell r="BG26"/>
          <cell r="BH26"/>
          <cell r="BI26"/>
          <cell r="BJ26"/>
          <cell r="BK26"/>
        </row>
        <row r="27">
          <cell r="L27" t="str">
            <v>MC14</v>
          </cell>
          <cell r="M27">
            <v>29</v>
          </cell>
          <cell r="N27" t="str">
            <v>erro</v>
          </cell>
          <cell r="O27">
            <v>10</v>
          </cell>
          <cell r="P27">
            <v>1005</v>
          </cell>
          <cell r="Q27">
            <v>710</v>
          </cell>
          <cell r="R27">
            <v>689</v>
          </cell>
          <cell r="S27">
            <v>668</v>
          </cell>
          <cell r="T27">
            <v>87</v>
          </cell>
          <cell r="U27">
            <v>66</v>
          </cell>
          <cell r="V27">
            <v>45</v>
          </cell>
          <cell r="W27">
            <v>24</v>
          </cell>
          <cell r="X27">
            <v>3</v>
          </cell>
          <cell r="Y27" t="e">
            <v>#NUM!</v>
          </cell>
          <cell r="Z27"/>
          <cell r="AA27"/>
          <cell r="AB27"/>
          <cell r="AC27"/>
          <cell r="AD27"/>
          <cell r="AE27" t="str">
            <v>MC14</v>
          </cell>
          <cell r="AF27">
            <v>5</v>
          </cell>
          <cell r="AG27" t="str">
            <v>erro</v>
          </cell>
          <cell r="AH27">
            <v>6</v>
          </cell>
          <cell r="AI27">
            <v>4</v>
          </cell>
          <cell r="AJ27" t="str">
            <v>B3</v>
          </cell>
          <cell r="AK27">
            <v>0</v>
          </cell>
          <cell r="AL27"/>
          <cell r="AM27">
            <v>297</v>
          </cell>
          <cell r="AN27">
            <v>276</v>
          </cell>
          <cell r="AO27">
            <v>255</v>
          </cell>
          <cell r="AP27">
            <v>213</v>
          </cell>
          <cell r="AQ27"/>
          <cell r="AR27"/>
          <cell r="AS27"/>
          <cell r="AT27"/>
          <cell r="AU27"/>
          <cell r="AV27"/>
          <cell r="AW27"/>
          <cell r="AX27"/>
          <cell r="AY27"/>
          <cell r="AZ27"/>
          <cell r="BA27"/>
          <cell r="BB27"/>
          <cell r="BC27"/>
          <cell r="BD27"/>
          <cell r="BE27"/>
          <cell r="BF27"/>
          <cell r="BG27"/>
          <cell r="BH27"/>
          <cell r="BI27"/>
          <cell r="BJ27"/>
          <cell r="BK27"/>
        </row>
        <row r="28">
          <cell r="L28" t="str">
            <v>MC2</v>
          </cell>
          <cell r="M28">
            <v>20</v>
          </cell>
          <cell r="N28"/>
          <cell r="O28">
            <v>7</v>
          </cell>
          <cell r="P28">
            <v>1014</v>
          </cell>
          <cell r="Q28">
            <v>993</v>
          </cell>
          <cell r="R28">
            <v>698</v>
          </cell>
          <cell r="S28">
            <v>117</v>
          </cell>
          <cell r="T28">
            <v>75</v>
          </cell>
          <cell r="U28">
            <v>54</v>
          </cell>
          <cell r="V28">
            <v>12</v>
          </cell>
          <cell r="W28"/>
          <cell r="X28"/>
          <cell r="Y28"/>
          <cell r="Z28"/>
          <cell r="AA28"/>
          <cell r="AB28"/>
          <cell r="AC28"/>
          <cell r="AD28"/>
          <cell r="AE28" t="str">
            <v>MC2</v>
          </cell>
          <cell r="AF28">
            <v>7</v>
          </cell>
          <cell r="AG28" t="str">
            <v>erro</v>
          </cell>
          <cell r="AH28">
            <v>8</v>
          </cell>
          <cell r="AI28">
            <v>5</v>
          </cell>
          <cell r="AJ28" t="str">
            <v>G1</v>
          </cell>
          <cell r="AK28">
            <v>0</v>
          </cell>
          <cell r="AL28"/>
          <cell r="AM28">
            <v>306</v>
          </cell>
          <cell r="AN28">
            <v>285</v>
          </cell>
          <cell r="AO28">
            <v>264</v>
          </cell>
          <cell r="AP28">
            <v>243</v>
          </cell>
          <cell r="AQ28">
            <v>222</v>
          </cell>
          <cell r="AR28"/>
          <cell r="AS28"/>
          <cell r="AT28"/>
          <cell r="AU28"/>
          <cell r="AV28"/>
          <cell r="AW28"/>
          <cell r="AX28"/>
          <cell r="AY28"/>
          <cell r="AZ28"/>
          <cell r="BA28"/>
          <cell r="BB28"/>
          <cell r="BC28"/>
          <cell r="BD28"/>
          <cell r="BE28"/>
          <cell r="BF28"/>
          <cell r="BG28"/>
          <cell r="BH28"/>
          <cell r="BI28"/>
          <cell r="BJ28"/>
          <cell r="BK28"/>
        </row>
        <row r="29">
          <cell r="L29" t="str">
            <v>MC3</v>
          </cell>
          <cell r="M29">
            <v>44</v>
          </cell>
          <cell r="N29" t="str">
            <v>erro</v>
          </cell>
          <cell r="O29">
            <v>15</v>
          </cell>
          <cell r="P29" t="e">
            <v>#NUM!</v>
          </cell>
          <cell r="Q29" t="e">
            <v>#NUM!</v>
          </cell>
          <cell r="R29" t="e">
            <v>#NUM!</v>
          </cell>
          <cell r="S29" t="e">
            <v>#NUM!</v>
          </cell>
          <cell r="T29" t="e">
            <v>#NUM!</v>
          </cell>
          <cell r="U29" t="e">
            <v>#NUM!</v>
          </cell>
          <cell r="V29" t="e">
            <v>#NUM!</v>
          </cell>
          <cell r="W29" t="e">
            <v>#NUM!</v>
          </cell>
          <cell r="X29" t="e">
            <v>#NUM!</v>
          </cell>
          <cell r="Y29" t="e">
            <v>#NUM!</v>
          </cell>
          <cell r="Z29" t="e">
            <v>#NUM!</v>
          </cell>
          <cell r="AA29" t="e">
            <v>#NUM!</v>
          </cell>
          <cell r="AB29" t="e">
            <v>#NUM!</v>
          </cell>
          <cell r="AC29" t="e">
            <v>#NUM!</v>
          </cell>
          <cell r="AD29" t="e">
            <v>#NUM!</v>
          </cell>
          <cell r="AE29" t="str">
            <v>MC3</v>
          </cell>
          <cell r="AF29">
            <v>0</v>
          </cell>
          <cell r="AG29"/>
          <cell r="AH29">
            <v>0</v>
          </cell>
          <cell r="AI29">
            <v>0</v>
          </cell>
          <cell r="AJ29" t="e">
            <v>#N/A</v>
          </cell>
          <cell r="AK29">
            <v>0</v>
          </cell>
          <cell r="AL29"/>
          <cell r="AM29"/>
          <cell r="AN29"/>
          <cell r="AO29"/>
          <cell r="AP29"/>
          <cell r="AQ29"/>
          <cell r="AR29"/>
          <cell r="AS29"/>
          <cell r="AT29"/>
          <cell r="AU29"/>
          <cell r="AV29"/>
          <cell r="AW29"/>
          <cell r="AX29"/>
          <cell r="AY29"/>
          <cell r="AZ29"/>
          <cell r="BA29"/>
          <cell r="BB29"/>
          <cell r="BC29"/>
          <cell r="BD29"/>
          <cell r="BE29"/>
          <cell r="BF29"/>
          <cell r="BG29"/>
          <cell r="BH29"/>
          <cell r="BI29"/>
          <cell r="BJ29"/>
          <cell r="BK29"/>
        </row>
        <row r="30">
          <cell r="L30" t="str">
            <v>MC4</v>
          </cell>
          <cell r="M30">
            <v>26</v>
          </cell>
          <cell r="N30"/>
          <cell r="O30">
            <v>9</v>
          </cell>
          <cell r="P30">
            <v>1014</v>
          </cell>
          <cell r="Q30">
            <v>993</v>
          </cell>
          <cell r="R30">
            <v>698</v>
          </cell>
          <cell r="S30">
            <v>677</v>
          </cell>
          <cell r="T30">
            <v>96</v>
          </cell>
          <cell r="U30">
            <v>75</v>
          </cell>
          <cell r="V30">
            <v>54</v>
          </cell>
          <cell r="W30">
            <v>33</v>
          </cell>
          <cell r="X30">
            <v>12</v>
          </cell>
          <cell r="Y30"/>
          <cell r="Z30"/>
          <cell r="AA30"/>
          <cell r="AB30"/>
          <cell r="AC30"/>
          <cell r="AD30"/>
          <cell r="AE30" t="str">
            <v>MC4</v>
          </cell>
          <cell r="AF30">
            <v>6</v>
          </cell>
          <cell r="AG30"/>
          <cell r="AH30">
            <v>7</v>
          </cell>
          <cell r="AI30">
            <v>6</v>
          </cell>
          <cell r="AJ30" t="str">
            <v>G1</v>
          </cell>
          <cell r="AK30">
            <v>0</v>
          </cell>
          <cell r="AL30"/>
          <cell r="AM30">
            <v>306</v>
          </cell>
          <cell r="AN30">
            <v>285</v>
          </cell>
          <cell r="AO30">
            <v>264</v>
          </cell>
          <cell r="AP30">
            <v>243</v>
          </cell>
          <cell r="AQ30">
            <v>222</v>
          </cell>
          <cell r="AR30">
            <v>201</v>
          </cell>
          <cell r="AS30"/>
          <cell r="AT30"/>
          <cell r="AU30"/>
          <cell r="AV30"/>
          <cell r="AW30"/>
          <cell r="AX30"/>
          <cell r="AY30"/>
          <cell r="AZ30"/>
          <cell r="BA30"/>
          <cell r="BB30"/>
          <cell r="BC30"/>
          <cell r="BD30"/>
          <cell r="BE30"/>
          <cell r="BF30"/>
          <cell r="BG30"/>
          <cell r="BH30"/>
          <cell r="BI30"/>
          <cell r="BJ30"/>
          <cell r="BK30"/>
        </row>
        <row r="31">
          <cell r="L31" t="str">
            <v>MC5</v>
          </cell>
          <cell r="M31">
            <v>11</v>
          </cell>
          <cell r="N31"/>
          <cell r="O31">
            <v>4</v>
          </cell>
          <cell r="P31">
            <v>995</v>
          </cell>
          <cell r="Q31">
            <v>56</v>
          </cell>
          <cell r="R31">
            <v>35</v>
          </cell>
          <cell r="S31">
            <v>14</v>
          </cell>
          <cell r="T31"/>
          <cell r="U31"/>
          <cell r="V31"/>
          <cell r="W31"/>
          <cell r="X31"/>
          <cell r="Y31"/>
          <cell r="Z31"/>
          <cell r="AA31"/>
          <cell r="AB31"/>
          <cell r="AC31"/>
          <cell r="AD31"/>
          <cell r="AE31" t="str">
            <v>MC5</v>
          </cell>
          <cell r="AF31">
            <v>3</v>
          </cell>
          <cell r="AG31"/>
          <cell r="AH31">
            <v>4</v>
          </cell>
          <cell r="AI31">
            <v>3</v>
          </cell>
          <cell r="AJ31" t="str">
            <v>E1</v>
          </cell>
          <cell r="AK31">
            <v>0</v>
          </cell>
          <cell r="AL31"/>
          <cell r="AM31">
            <v>308</v>
          </cell>
          <cell r="AN31">
            <v>287</v>
          </cell>
          <cell r="AO31">
            <v>266</v>
          </cell>
          <cell r="AP31"/>
          <cell r="AQ31"/>
          <cell r="AR31"/>
          <cell r="AS31"/>
          <cell r="AT31"/>
          <cell r="AU31"/>
          <cell r="AV31"/>
          <cell r="AW31"/>
          <cell r="AX31"/>
          <cell r="AY31"/>
          <cell r="AZ31"/>
          <cell r="BA31"/>
          <cell r="BB31"/>
          <cell r="BC31"/>
          <cell r="BD31"/>
          <cell r="BE31"/>
          <cell r="BF31"/>
          <cell r="BG31"/>
          <cell r="BH31"/>
          <cell r="BI31"/>
          <cell r="BJ31"/>
          <cell r="BK31"/>
        </row>
        <row r="32">
          <cell r="L32" t="str">
            <v>MC6</v>
          </cell>
          <cell r="M32">
            <v>29</v>
          </cell>
          <cell r="N32"/>
          <cell r="O32">
            <v>10</v>
          </cell>
          <cell r="P32">
            <v>1009</v>
          </cell>
          <cell r="Q32">
            <v>672</v>
          </cell>
          <cell r="R32">
            <v>154</v>
          </cell>
          <cell r="S32">
            <v>133</v>
          </cell>
          <cell r="T32">
            <v>112</v>
          </cell>
          <cell r="U32">
            <v>91</v>
          </cell>
          <cell r="V32">
            <v>70</v>
          </cell>
          <cell r="W32">
            <v>49</v>
          </cell>
          <cell r="X32">
            <v>28</v>
          </cell>
          <cell r="Y32">
            <v>7</v>
          </cell>
          <cell r="Z32"/>
          <cell r="AA32"/>
          <cell r="AB32"/>
          <cell r="AC32"/>
          <cell r="AD32"/>
          <cell r="AE32" t="str">
            <v>MC6</v>
          </cell>
          <cell r="AF32">
            <v>5</v>
          </cell>
          <cell r="AG32"/>
          <cell r="AH32">
            <v>6</v>
          </cell>
          <cell r="AI32">
            <v>5</v>
          </cell>
          <cell r="AJ32" t="str">
            <v>E2</v>
          </cell>
          <cell r="AK32">
            <v>0</v>
          </cell>
          <cell r="AL32"/>
          <cell r="AM32">
            <v>259</v>
          </cell>
          <cell r="AN32">
            <v>238</v>
          </cell>
          <cell r="AO32">
            <v>217</v>
          </cell>
          <cell r="AP32">
            <v>196</v>
          </cell>
          <cell r="AQ32">
            <v>175</v>
          </cell>
          <cell r="AR32"/>
          <cell r="AS32"/>
          <cell r="AT32"/>
          <cell r="AU32"/>
          <cell r="AV32"/>
          <cell r="AW32"/>
          <cell r="AX32"/>
          <cell r="AY32"/>
          <cell r="AZ32"/>
          <cell r="BA32"/>
          <cell r="BB32"/>
          <cell r="BC32"/>
          <cell r="BD32"/>
          <cell r="BE32"/>
          <cell r="BF32"/>
          <cell r="BG32"/>
          <cell r="BH32"/>
          <cell r="BI32"/>
          <cell r="BJ32"/>
          <cell r="BK32"/>
        </row>
        <row r="33">
          <cell r="L33" t="str">
            <v>MC7</v>
          </cell>
          <cell r="M33">
            <v>20</v>
          </cell>
          <cell r="N33"/>
          <cell r="O33">
            <v>7</v>
          </cell>
          <cell r="P33">
            <v>1011</v>
          </cell>
          <cell r="Q33">
            <v>716</v>
          </cell>
          <cell r="R33">
            <v>695</v>
          </cell>
          <cell r="S33">
            <v>72</v>
          </cell>
          <cell r="T33">
            <v>51</v>
          </cell>
          <cell r="U33">
            <v>30</v>
          </cell>
          <cell r="V33">
            <v>9</v>
          </cell>
          <cell r="W33"/>
          <cell r="X33"/>
          <cell r="Y33"/>
          <cell r="Z33"/>
          <cell r="AA33"/>
          <cell r="AB33"/>
          <cell r="AC33"/>
          <cell r="AD33"/>
          <cell r="AE33" t="str">
            <v>MC7</v>
          </cell>
          <cell r="AF33">
            <v>8</v>
          </cell>
          <cell r="AG33"/>
          <cell r="AH33">
            <v>9</v>
          </cell>
          <cell r="AI33">
            <v>8</v>
          </cell>
          <cell r="AJ33" t="str">
            <v>C2</v>
          </cell>
          <cell r="AK33">
            <v>0</v>
          </cell>
          <cell r="AL33"/>
          <cell r="AM33">
            <v>303</v>
          </cell>
          <cell r="AN33">
            <v>282</v>
          </cell>
          <cell r="AO33">
            <v>261</v>
          </cell>
          <cell r="AP33">
            <v>240</v>
          </cell>
          <cell r="AQ33">
            <v>219</v>
          </cell>
          <cell r="AR33">
            <v>198</v>
          </cell>
          <cell r="AS33">
            <v>177</v>
          </cell>
          <cell r="AT33">
            <v>156</v>
          </cell>
          <cell r="AU33"/>
          <cell r="AV33"/>
          <cell r="AW33"/>
          <cell r="AX33"/>
          <cell r="AY33"/>
          <cell r="AZ33"/>
          <cell r="BA33"/>
          <cell r="BB33"/>
          <cell r="BC33"/>
          <cell r="BD33"/>
          <cell r="BE33"/>
          <cell r="BF33"/>
          <cell r="BG33"/>
          <cell r="BH33"/>
          <cell r="BI33"/>
          <cell r="BJ33"/>
          <cell r="BK33"/>
        </row>
        <row r="34">
          <cell r="L34" t="str">
            <v>MC8</v>
          </cell>
          <cell r="M34">
            <v>23</v>
          </cell>
          <cell r="N34"/>
          <cell r="O34">
            <v>8</v>
          </cell>
          <cell r="P34">
            <v>1020</v>
          </cell>
          <cell r="Q34">
            <v>999</v>
          </cell>
          <cell r="R34">
            <v>704</v>
          </cell>
          <cell r="S34">
            <v>683</v>
          </cell>
          <cell r="T34">
            <v>81</v>
          </cell>
          <cell r="U34">
            <v>60</v>
          </cell>
          <cell r="V34">
            <v>39</v>
          </cell>
          <cell r="W34">
            <v>18</v>
          </cell>
          <cell r="X34"/>
          <cell r="Y34"/>
          <cell r="Z34"/>
          <cell r="AA34"/>
          <cell r="AB34"/>
          <cell r="AC34"/>
          <cell r="AD34"/>
          <cell r="AE34" t="str">
            <v>MC8</v>
          </cell>
          <cell r="AF34">
            <v>7</v>
          </cell>
          <cell r="AG34"/>
          <cell r="AH34">
            <v>8</v>
          </cell>
          <cell r="AI34">
            <v>7</v>
          </cell>
          <cell r="AJ34" t="str">
            <v>A1</v>
          </cell>
          <cell r="AK34">
            <v>0</v>
          </cell>
          <cell r="AL34"/>
          <cell r="AM34">
            <v>312</v>
          </cell>
          <cell r="AN34">
            <v>291</v>
          </cell>
          <cell r="AO34">
            <v>270</v>
          </cell>
          <cell r="AP34">
            <v>249</v>
          </cell>
          <cell r="AQ34">
            <v>228</v>
          </cell>
          <cell r="AR34">
            <v>207</v>
          </cell>
          <cell r="AS34">
            <v>186</v>
          </cell>
          <cell r="AT34"/>
          <cell r="AU34"/>
          <cell r="AV34"/>
          <cell r="AW34"/>
          <cell r="AX34"/>
          <cell r="AY34"/>
          <cell r="AZ34"/>
          <cell r="BA34"/>
          <cell r="BB34"/>
          <cell r="BC34"/>
          <cell r="BD34"/>
          <cell r="BE34"/>
          <cell r="BF34"/>
          <cell r="BG34"/>
          <cell r="BH34"/>
          <cell r="BI34"/>
          <cell r="BJ34"/>
          <cell r="BK34"/>
        </row>
        <row r="35">
          <cell r="L35" t="str">
            <v>MC9</v>
          </cell>
          <cell r="M35">
            <v>23</v>
          </cell>
          <cell r="N35"/>
          <cell r="O35">
            <v>8</v>
          </cell>
          <cell r="P35">
            <v>1013</v>
          </cell>
          <cell r="Q35">
            <v>992</v>
          </cell>
          <cell r="R35">
            <v>697</v>
          </cell>
          <cell r="S35">
            <v>676</v>
          </cell>
          <cell r="T35">
            <v>95</v>
          </cell>
          <cell r="U35">
            <v>74</v>
          </cell>
          <cell r="V35">
            <v>53</v>
          </cell>
          <cell r="W35">
            <v>11</v>
          </cell>
          <cell r="X35"/>
          <cell r="Y35"/>
          <cell r="Z35"/>
          <cell r="AA35"/>
          <cell r="AB35"/>
          <cell r="AC35"/>
          <cell r="AD35"/>
          <cell r="AE35" t="str">
            <v>MC9</v>
          </cell>
          <cell r="AF35">
            <v>7</v>
          </cell>
          <cell r="AG35"/>
          <cell r="AH35">
            <v>8</v>
          </cell>
          <cell r="AI35">
            <v>7</v>
          </cell>
          <cell r="AJ35" t="str">
            <v>A2</v>
          </cell>
          <cell r="AK35">
            <v>0</v>
          </cell>
          <cell r="AL35"/>
          <cell r="AM35">
            <v>305</v>
          </cell>
          <cell r="AN35">
            <v>284</v>
          </cell>
          <cell r="AO35">
            <v>263</v>
          </cell>
          <cell r="AP35">
            <v>242</v>
          </cell>
          <cell r="AQ35">
            <v>221</v>
          </cell>
          <cell r="AR35">
            <v>200</v>
          </cell>
          <cell r="AS35">
            <v>179</v>
          </cell>
          <cell r="AT35"/>
          <cell r="AU35"/>
          <cell r="AV35"/>
          <cell r="AW35"/>
          <cell r="AX35"/>
          <cell r="AY35"/>
          <cell r="AZ35"/>
          <cell r="BA35"/>
          <cell r="BB35"/>
          <cell r="BC35"/>
          <cell r="BD35"/>
          <cell r="BE35"/>
          <cell r="BF35"/>
          <cell r="BG35"/>
          <cell r="BH35"/>
          <cell r="BI35"/>
          <cell r="BJ35"/>
          <cell r="BK35"/>
        </row>
        <row r="36">
          <cell r="L36" t="str">
            <v>NWC-01</v>
          </cell>
          <cell r="M36">
            <v>26</v>
          </cell>
          <cell r="N36"/>
          <cell r="O36">
            <v>9</v>
          </cell>
          <cell r="P36">
            <v>1015</v>
          </cell>
          <cell r="Q36">
            <v>994</v>
          </cell>
          <cell r="R36">
            <v>699</v>
          </cell>
          <cell r="S36">
            <v>678</v>
          </cell>
          <cell r="T36">
            <v>97</v>
          </cell>
          <cell r="U36">
            <v>76</v>
          </cell>
          <cell r="V36">
            <v>55</v>
          </cell>
          <cell r="W36">
            <v>34</v>
          </cell>
          <cell r="X36">
            <v>13</v>
          </cell>
          <cell r="Y36"/>
          <cell r="Z36"/>
          <cell r="AA36"/>
          <cell r="AB36"/>
          <cell r="AC36"/>
          <cell r="AD36"/>
          <cell r="AE36" t="str">
            <v>NWC-01</v>
          </cell>
          <cell r="AF36">
            <v>8</v>
          </cell>
          <cell r="AG36"/>
          <cell r="AH36">
            <v>9</v>
          </cell>
          <cell r="AI36">
            <v>8</v>
          </cell>
          <cell r="AJ36" t="str">
            <v>F1</v>
          </cell>
          <cell r="AK36">
            <v>0</v>
          </cell>
          <cell r="AL36"/>
          <cell r="AM36">
            <v>307</v>
          </cell>
          <cell r="AN36">
            <v>286</v>
          </cell>
          <cell r="AO36">
            <v>265</v>
          </cell>
          <cell r="AP36">
            <v>244</v>
          </cell>
          <cell r="AQ36">
            <v>223</v>
          </cell>
          <cell r="AR36">
            <v>181</v>
          </cell>
          <cell r="AS36">
            <v>139</v>
          </cell>
          <cell r="AT36">
            <v>118</v>
          </cell>
          <cell r="AU36"/>
          <cell r="AV36"/>
          <cell r="AW36"/>
          <cell r="AX36"/>
          <cell r="AY36"/>
          <cell r="AZ36"/>
          <cell r="BA36"/>
          <cell r="BB36"/>
          <cell r="BC36"/>
          <cell r="BD36"/>
          <cell r="BE36"/>
          <cell r="BF36"/>
          <cell r="BG36"/>
          <cell r="BH36"/>
          <cell r="BI36"/>
          <cell r="BJ36"/>
          <cell r="BK36"/>
        </row>
        <row r="37">
          <cell r="L37" t="str">
            <v>NWC-02</v>
          </cell>
          <cell r="M37">
            <v>26</v>
          </cell>
          <cell r="N37"/>
          <cell r="O37">
            <v>9</v>
          </cell>
          <cell r="P37">
            <v>1008</v>
          </cell>
          <cell r="Q37">
            <v>713</v>
          </cell>
          <cell r="R37">
            <v>692</v>
          </cell>
          <cell r="S37">
            <v>671</v>
          </cell>
          <cell r="T37">
            <v>90</v>
          </cell>
          <cell r="U37">
            <v>69</v>
          </cell>
          <cell r="V37">
            <v>48</v>
          </cell>
          <cell r="W37">
            <v>27</v>
          </cell>
          <cell r="X37">
            <v>6</v>
          </cell>
          <cell r="Y37"/>
          <cell r="Z37"/>
          <cell r="AA37"/>
          <cell r="AB37"/>
          <cell r="AC37"/>
          <cell r="AD37"/>
          <cell r="AE37" t="str">
            <v>NWC-02</v>
          </cell>
          <cell r="AF37">
            <v>9</v>
          </cell>
          <cell r="AG37"/>
          <cell r="AH37">
            <v>10</v>
          </cell>
          <cell r="AI37">
            <v>9</v>
          </cell>
          <cell r="AJ37" t="str">
            <v>F2</v>
          </cell>
          <cell r="AK37">
            <v>0</v>
          </cell>
          <cell r="AL37"/>
          <cell r="AM37">
            <v>300</v>
          </cell>
          <cell r="AN37">
            <v>279</v>
          </cell>
          <cell r="AO37">
            <v>258</v>
          </cell>
          <cell r="AP37">
            <v>237</v>
          </cell>
          <cell r="AQ37">
            <v>216</v>
          </cell>
          <cell r="AR37">
            <v>195</v>
          </cell>
          <cell r="AS37">
            <v>174</v>
          </cell>
          <cell r="AT37">
            <v>132</v>
          </cell>
          <cell r="AU37">
            <v>111</v>
          </cell>
          <cell r="AV37"/>
          <cell r="AW37"/>
          <cell r="AX37"/>
          <cell r="AY37"/>
          <cell r="AZ37"/>
          <cell r="BA37"/>
          <cell r="BB37"/>
          <cell r="BC37"/>
          <cell r="BD37"/>
          <cell r="BE37"/>
          <cell r="BF37"/>
          <cell r="BG37"/>
          <cell r="BH37"/>
          <cell r="BI37"/>
          <cell r="BJ37"/>
          <cell r="BK37"/>
        </row>
        <row r="38">
          <cell r="L38" t="str">
            <v>NWC-03</v>
          </cell>
          <cell r="M38">
            <v>23</v>
          </cell>
          <cell r="N38"/>
          <cell r="O38">
            <v>8</v>
          </cell>
          <cell r="P38">
            <v>1022</v>
          </cell>
          <cell r="Q38">
            <v>1001</v>
          </cell>
          <cell r="R38">
            <v>706</v>
          </cell>
          <cell r="S38">
            <v>104</v>
          </cell>
          <cell r="T38">
            <v>83</v>
          </cell>
          <cell r="U38">
            <v>62</v>
          </cell>
          <cell r="V38">
            <v>41</v>
          </cell>
          <cell r="W38">
            <v>20</v>
          </cell>
          <cell r="X38"/>
          <cell r="Y38"/>
          <cell r="Z38"/>
          <cell r="AA38"/>
          <cell r="AB38"/>
          <cell r="AC38"/>
          <cell r="AD38"/>
          <cell r="AE38" t="str">
            <v>NWC-03</v>
          </cell>
          <cell r="AF38">
            <v>8</v>
          </cell>
          <cell r="AG38"/>
          <cell r="AH38">
            <v>9</v>
          </cell>
          <cell r="AI38">
            <v>8</v>
          </cell>
          <cell r="AJ38" t="str">
            <v>F3</v>
          </cell>
          <cell r="AK38">
            <v>0</v>
          </cell>
          <cell r="AL38"/>
          <cell r="AM38">
            <v>293</v>
          </cell>
          <cell r="AN38">
            <v>272</v>
          </cell>
          <cell r="AO38">
            <v>251</v>
          </cell>
          <cell r="AP38">
            <v>230</v>
          </cell>
          <cell r="AQ38">
            <v>209</v>
          </cell>
          <cell r="AR38">
            <v>167</v>
          </cell>
          <cell r="AS38">
            <v>125</v>
          </cell>
          <cell r="AT38">
            <v>104</v>
          </cell>
          <cell r="AU38"/>
          <cell r="AV38"/>
          <cell r="AW38"/>
          <cell r="AX38"/>
          <cell r="AY38"/>
          <cell r="AZ38"/>
          <cell r="BA38"/>
          <cell r="BB38"/>
          <cell r="BC38"/>
          <cell r="BD38"/>
          <cell r="BE38"/>
          <cell r="BF38"/>
          <cell r="BG38"/>
          <cell r="BH38"/>
          <cell r="BI38"/>
          <cell r="BJ38"/>
          <cell r="BK38"/>
        </row>
        <row r="39">
          <cell r="L39" t="str">
            <v>OBR-01</v>
          </cell>
          <cell r="M39">
            <v>14</v>
          </cell>
          <cell r="N39"/>
          <cell r="O39">
            <v>5</v>
          </cell>
          <cell r="P39">
            <v>1017</v>
          </cell>
          <cell r="Q39">
            <v>996</v>
          </cell>
          <cell r="R39">
            <v>701</v>
          </cell>
          <cell r="S39">
            <v>680</v>
          </cell>
          <cell r="T39">
            <v>15</v>
          </cell>
          <cell r="U39"/>
          <cell r="V39"/>
          <cell r="W39"/>
          <cell r="X39"/>
          <cell r="Y39"/>
          <cell r="Z39"/>
          <cell r="AA39"/>
          <cell r="AB39"/>
          <cell r="AC39"/>
          <cell r="AD39"/>
          <cell r="AE39" t="str">
            <v>OBR-01</v>
          </cell>
          <cell r="AF39">
            <v>8</v>
          </cell>
          <cell r="AG39"/>
          <cell r="AH39">
            <v>9</v>
          </cell>
          <cell r="AI39">
            <v>8</v>
          </cell>
          <cell r="AJ39" t="str">
            <v>D1</v>
          </cell>
          <cell r="AK39">
            <v>0</v>
          </cell>
          <cell r="AL39"/>
          <cell r="AM39">
            <v>309</v>
          </cell>
          <cell r="AN39">
            <v>288</v>
          </cell>
          <cell r="AO39">
            <v>267</v>
          </cell>
          <cell r="AP39">
            <v>246</v>
          </cell>
          <cell r="AQ39">
            <v>225</v>
          </cell>
          <cell r="AR39">
            <v>204</v>
          </cell>
          <cell r="AS39">
            <v>183</v>
          </cell>
          <cell r="AT39">
            <v>162</v>
          </cell>
          <cell r="AU39"/>
          <cell r="AV39"/>
          <cell r="AW39"/>
          <cell r="AX39"/>
          <cell r="AY39"/>
          <cell r="AZ39"/>
          <cell r="BA39"/>
          <cell r="BB39"/>
          <cell r="BC39"/>
          <cell r="BD39"/>
          <cell r="BE39"/>
          <cell r="BF39"/>
          <cell r="BG39"/>
          <cell r="BH39"/>
          <cell r="BI39"/>
          <cell r="BJ39"/>
          <cell r="BK39"/>
        </row>
        <row r="40">
          <cell r="L40" t="str">
            <v>OBR-02</v>
          </cell>
          <cell r="M40">
            <v>11</v>
          </cell>
          <cell r="N40"/>
          <cell r="O40">
            <v>4</v>
          </cell>
          <cell r="P40">
            <v>694</v>
          </cell>
          <cell r="Q40">
            <v>673</v>
          </cell>
          <cell r="R40">
            <v>134</v>
          </cell>
          <cell r="S40">
            <v>8</v>
          </cell>
          <cell r="T40"/>
          <cell r="U40"/>
          <cell r="V40"/>
          <cell r="W40"/>
          <cell r="X40"/>
          <cell r="Y40"/>
          <cell r="Z40"/>
          <cell r="AA40"/>
          <cell r="AB40"/>
          <cell r="AC40"/>
          <cell r="AD40"/>
          <cell r="AE40" t="str">
            <v>OBR-02</v>
          </cell>
          <cell r="AF40">
            <v>8</v>
          </cell>
          <cell r="AG40"/>
          <cell r="AH40">
            <v>9</v>
          </cell>
          <cell r="AI40">
            <v>8</v>
          </cell>
          <cell r="AJ40" t="str">
            <v>D2</v>
          </cell>
          <cell r="AK40">
            <v>0</v>
          </cell>
          <cell r="AL40"/>
          <cell r="AM40">
            <v>302</v>
          </cell>
          <cell r="AN40">
            <v>281</v>
          </cell>
          <cell r="AO40">
            <v>260</v>
          </cell>
          <cell r="AP40">
            <v>239</v>
          </cell>
          <cell r="AQ40">
            <v>218</v>
          </cell>
          <cell r="AR40">
            <v>197</v>
          </cell>
          <cell r="AS40">
            <v>176</v>
          </cell>
          <cell r="AT40">
            <v>155</v>
          </cell>
          <cell r="AU40"/>
          <cell r="AV40"/>
          <cell r="AW40"/>
          <cell r="AX40"/>
          <cell r="AY40"/>
          <cell r="AZ40"/>
          <cell r="BA40"/>
          <cell r="BB40"/>
          <cell r="BC40"/>
          <cell r="BD40"/>
          <cell r="BE40"/>
          <cell r="BF40"/>
          <cell r="BG40"/>
          <cell r="BH40"/>
          <cell r="BI40"/>
          <cell r="BJ40"/>
          <cell r="BK40"/>
        </row>
        <row r="41">
          <cell r="L41" t="str">
            <v>OBR-03</v>
          </cell>
          <cell r="M41">
            <v>11</v>
          </cell>
          <cell r="N41"/>
          <cell r="O41">
            <v>4</v>
          </cell>
          <cell r="P41">
            <v>127</v>
          </cell>
          <cell r="Q41">
            <v>64</v>
          </cell>
          <cell r="R41">
            <v>22</v>
          </cell>
          <cell r="S41">
            <v>1</v>
          </cell>
          <cell r="T41"/>
          <cell r="U41"/>
          <cell r="V41"/>
          <cell r="W41"/>
          <cell r="X41"/>
          <cell r="Y41"/>
          <cell r="Z41"/>
          <cell r="AA41"/>
          <cell r="AB41"/>
          <cell r="AC41"/>
          <cell r="AD41"/>
          <cell r="AE41" t="str">
            <v>OBR-03</v>
          </cell>
          <cell r="AF41">
            <v>8</v>
          </cell>
          <cell r="AG41"/>
          <cell r="AH41">
            <v>9</v>
          </cell>
          <cell r="AI41">
            <v>8</v>
          </cell>
          <cell r="AJ41" t="str">
            <v>D3</v>
          </cell>
          <cell r="AK41">
            <v>0</v>
          </cell>
          <cell r="AL41"/>
          <cell r="AM41">
            <v>295</v>
          </cell>
          <cell r="AN41">
            <v>274</v>
          </cell>
          <cell r="AO41">
            <v>253</v>
          </cell>
          <cell r="AP41">
            <v>232</v>
          </cell>
          <cell r="AQ41">
            <v>211</v>
          </cell>
          <cell r="AR41">
            <v>190</v>
          </cell>
          <cell r="AS41">
            <v>169</v>
          </cell>
          <cell r="AT41">
            <v>148</v>
          </cell>
          <cell r="AU41"/>
          <cell r="AV41"/>
          <cell r="AW41"/>
          <cell r="AX41"/>
          <cell r="AY41"/>
          <cell r="AZ41"/>
          <cell r="BA41"/>
          <cell r="BB41"/>
          <cell r="BC41"/>
          <cell r="BD41"/>
          <cell r="BE41"/>
          <cell r="BF41"/>
          <cell r="BG41"/>
          <cell r="BH41"/>
          <cell r="BI41"/>
          <cell r="BJ41"/>
          <cell r="BK41"/>
        </row>
        <row r="42">
          <cell r="L42" t="str">
            <v>OFU-01</v>
          </cell>
          <cell r="M42">
            <v>35</v>
          </cell>
          <cell r="N42"/>
          <cell r="O42">
            <v>12</v>
          </cell>
          <cell r="P42">
            <v>1020</v>
          </cell>
          <cell r="Q42">
            <v>999</v>
          </cell>
          <cell r="R42">
            <v>704</v>
          </cell>
          <cell r="S42">
            <v>683</v>
          </cell>
          <cell r="T42">
            <v>165</v>
          </cell>
          <cell r="U42">
            <v>144</v>
          </cell>
          <cell r="V42">
            <v>123</v>
          </cell>
          <cell r="W42">
            <v>102</v>
          </cell>
          <cell r="X42">
            <v>81</v>
          </cell>
          <cell r="Y42">
            <v>60</v>
          </cell>
          <cell r="Z42">
            <v>39</v>
          </cell>
          <cell r="AA42">
            <v>18</v>
          </cell>
          <cell r="AB42"/>
          <cell r="AC42"/>
          <cell r="AD42"/>
          <cell r="AE42" t="str">
            <v>OFU-01</v>
          </cell>
          <cell r="AF42">
            <v>7</v>
          </cell>
          <cell r="AG42"/>
          <cell r="AH42">
            <v>8</v>
          </cell>
          <cell r="AI42">
            <v>7</v>
          </cell>
          <cell r="AJ42" t="str">
            <v>A1</v>
          </cell>
          <cell r="AK42">
            <v>0</v>
          </cell>
          <cell r="AL42"/>
          <cell r="AM42">
            <v>312</v>
          </cell>
          <cell r="AN42">
            <v>291</v>
          </cell>
          <cell r="AO42">
            <v>270</v>
          </cell>
          <cell r="AP42">
            <v>249</v>
          </cell>
          <cell r="AQ42">
            <v>228</v>
          </cell>
          <cell r="AR42">
            <v>207</v>
          </cell>
          <cell r="AS42">
            <v>186</v>
          </cell>
          <cell r="AT42"/>
          <cell r="AU42"/>
          <cell r="AV42"/>
          <cell r="AW42"/>
          <cell r="AX42"/>
          <cell r="AY42"/>
          <cell r="AZ42"/>
          <cell r="BA42"/>
          <cell r="BB42"/>
          <cell r="BC42"/>
          <cell r="BD42"/>
          <cell r="BE42"/>
          <cell r="BF42"/>
          <cell r="BG42"/>
          <cell r="BH42"/>
          <cell r="BI42"/>
          <cell r="BJ42"/>
          <cell r="BK42"/>
        </row>
        <row r="43">
          <cell r="L43" t="str">
            <v>OFU-02</v>
          </cell>
          <cell r="M43">
            <v>35</v>
          </cell>
          <cell r="N43"/>
          <cell r="O43">
            <v>12</v>
          </cell>
          <cell r="P43">
            <v>1013</v>
          </cell>
          <cell r="Q43">
            <v>992</v>
          </cell>
          <cell r="R43">
            <v>697</v>
          </cell>
          <cell r="S43">
            <v>676</v>
          </cell>
          <cell r="T43">
            <v>158</v>
          </cell>
          <cell r="U43">
            <v>137</v>
          </cell>
          <cell r="V43">
            <v>116</v>
          </cell>
          <cell r="W43">
            <v>95</v>
          </cell>
          <cell r="X43">
            <v>74</v>
          </cell>
          <cell r="Y43">
            <v>53</v>
          </cell>
          <cell r="Z43">
            <v>32</v>
          </cell>
          <cell r="AA43">
            <v>11</v>
          </cell>
          <cell r="AB43"/>
          <cell r="AC43"/>
          <cell r="AD43"/>
          <cell r="AE43" t="str">
            <v>OFU-02</v>
          </cell>
          <cell r="AF43">
            <v>7</v>
          </cell>
          <cell r="AG43"/>
          <cell r="AH43">
            <v>8</v>
          </cell>
          <cell r="AI43">
            <v>7</v>
          </cell>
          <cell r="AJ43" t="str">
            <v>A2</v>
          </cell>
          <cell r="AK43">
            <v>0</v>
          </cell>
          <cell r="AL43"/>
          <cell r="AM43">
            <v>305</v>
          </cell>
          <cell r="AN43">
            <v>284</v>
          </cell>
          <cell r="AO43">
            <v>263</v>
          </cell>
          <cell r="AP43">
            <v>242</v>
          </cell>
          <cell r="AQ43">
            <v>221</v>
          </cell>
          <cell r="AR43">
            <v>200</v>
          </cell>
          <cell r="AS43">
            <v>179</v>
          </cell>
          <cell r="AT43"/>
          <cell r="AU43"/>
          <cell r="AV43"/>
          <cell r="AW43"/>
          <cell r="AX43"/>
          <cell r="AY43"/>
          <cell r="AZ43"/>
          <cell r="BA43"/>
          <cell r="BB43"/>
          <cell r="BC43"/>
          <cell r="BD43"/>
          <cell r="BE43"/>
          <cell r="BF43"/>
          <cell r="BG43"/>
          <cell r="BH43"/>
          <cell r="BI43"/>
          <cell r="BJ43"/>
          <cell r="BK43"/>
        </row>
        <row r="44">
          <cell r="L44" t="str">
            <v>OFU-03</v>
          </cell>
          <cell r="M44">
            <v>35</v>
          </cell>
          <cell r="N44"/>
          <cell r="O44">
            <v>12</v>
          </cell>
          <cell r="P44">
            <v>1006</v>
          </cell>
          <cell r="Q44">
            <v>711</v>
          </cell>
          <cell r="R44">
            <v>690</v>
          </cell>
          <cell r="S44">
            <v>669</v>
          </cell>
          <cell r="T44">
            <v>151</v>
          </cell>
          <cell r="U44">
            <v>130</v>
          </cell>
          <cell r="V44">
            <v>109</v>
          </cell>
          <cell r="W44">
            <v>88</v>
          </cell>
          <cell r="X44">
            <v>67</v>
          </cell>
          <cell r="Y44">
            <v>46</v>
          </cell>
          <cell r="Z44">
            <v>25</v>
          </cell>
          <cell r="AA44">
            <v>4</v>
          </cell>
          <cell r="AB44"/>
          <cell r="AC44"/>
          <cell r="AD44"/>
          <cell r="AE44" t="str">
            <v>OFU-03</v>
          </cell>
          <cell r="AF44">
            <v>7</v>
          </cell>
          <cell r="AG44"/>
          <cell r="AH44">
            <v>8</v>
          </cell>
          <cell r="AI44">
            <v>7</v>
          </cell>
          <cell r="AJ44" t="str">
            <v>A3</v>
          </cell>
          <cell r="AK44">
            <v>0</v>
          </cell>
          <cell r="AL44"/>
          <cell r="AM44">
            <v>298</v>
          </cell>
          <cell r="AN44">
            <v>277</v>
          </cell>
          <cell r="AO44">
            <v>256</v>
          </cell>
          <cell r="AP44">
            <v>235</v>
          </cell>
          <cell r="AQ44">
            <v>214</v>
          </cell>
          <cell r="AR44">
            <v>193</v>
          </cell>
          <cell r="AS44">
            <v>172</v>
          </cell>
          <cell r="AT44"/>
          <cell r="AU44"/>
          <cell r="AV44"/>
          <cell r="AW44"/>
          <cell r="AX44"/>
          <cell r="AY44"/>
          <cell r="AZ44"/>
          <cell r="BA44"/>
          <cell r="BB44"/>
          <cell r="BC44"/>
          <cell r="BD44"/>
          <cell r="BE44"/>
          <cell r="BF44"/>
          <cell r="BG44"/>
          <cell r="BH44"/>
          <cell r="BI44"/>
          <cell r="BJ44"/>
          <cell r="BK44"/>
        </row>
        <row r="45">
          <cell r="L45" t="str">
            <v>PET-01</v>
          </cell>
          <cell r="M45">
            <v>20</v>
          </cell>
          <cell r="N45"/>
          <cell r="O45">
            <v>7</v>
          </cell>
          <cell r="P45">
            <v>1016</v>
          </cell>
          <cell r="Q45">
            <v>995</v>
          </cell>
          <cell r="R45">
            <v>700</v>
          </cell>
          <cell r="S45">
            <v>679</v>
          </cell>
          <cell r="T45">
            <v>140</v>
          </cell>
          <cell r="U45">
            <v>35</v>
          </cell>
          <cell r="V45">
            <v>14</v>
          </cell>
          <cell r="W45"/>
          <cell r="X45"/>
          <cell r="Y45"/>
          <cell r="Z45"/>
          <cell r="AA45"/>
          <cell r="AB45"/>
          <cell r="AC45"/>
          <cell r="AD45"/>
          <cell r="AE45" t="str">
            <v>PET-01</v>
          </cell>
          <cell r="AF45">
            <v>6</v>
          </cell>
          <cell r="AG45"/>
          <cell r="AH45">
            <v>7</v>
          </cell>
          <cell r="AI45">
            <v>6</v>
          </cell>
          <cell r="AJ45" t="str">
            <v>E1</v>
          </cell>
          <cell r="AK45">
            <v>0</v>
          </cell>
          <cell r="AL45"/>
          <cell r="AM45">
            <v>308</v>
          </cell>
          <cell r="AN45">
            <v>287</v>
          </cell>
          <cell r="AO45">
            <v>266</v>
          </cell>
          <cell r="AP45">
            <v>245</v>
          </cell>
          <cell r="AQ45">
            <v>224</v>
          </cell>
          <cell r="AR45">
            <v>182</v>
          </cell>
          <cell r="AS45"/>
          <cell r="AT45"/>
          <cell r="AU45"/>
          <cell r="AV45"/>
          <cell r="AW45"/>
          <cell r="AX45"/>
          <cell r="AY45"/>
          <cell r="AZ45"/>
          <cell r="BA45"/>
          <cell r="BB45"/>
          <cell r="BC45"/>
          <cell r="BD45"/>
          <cell r="BE45"/>
          <cell r="BF45"/>
          <cell r="BG45"/>
          <cell r="BH45"/>
          <cell r="BI45"/>
          <cell r="BJ45"/>
          <cell r="BK45"/>
        </row>
        <row r="46">
          <cell r="L46" t="str">
            <v>PET-02</v>
          </cell>
          <cell r="M46">
            <v>14</v>
          </cell>
          <cell r="N46"/>
          <cell r="O46">
            <v>5</v>
          </cell>
          <cell r="P46">
            <v>1009</v>
          </cell>
          <cell r="Q46">
            <v>714</v>
          </cell>
          <cell r="R46">
            <v>693</v>
          </cell>
          <cell r="S46">
            <v>672</v>
          </cell>
          <cell r="T46">
            <v>7</v>
          </cell>
          <cell r="U46"/>
          <cell r="V46"/>
          <cell r="W46"/>
          <cell r="X46"/>
          <cell r="Y46"/>
          <cell r="Z46"/>
          <cell r="AA46"/>
          <cell r="AB46"/>
          <cell r="AC46"/>
          <cell r="AD46"/>
          <cell r="AE46" t="str">
            <v>PET-02</v>
          </cell>
          <cell r="AF46">
            <v>7</v>
          </cell>
          <cell r="AG46"/>
          <cell r="AH46">
            <v>8</v>
          </cell>
          <cell r="AI46">
            <v>7</v>
          </cell>
          <cell r="AJ46" t="str">
            <v>E2</v>
          </cell>
          <cell r="AK46">
            <v>0</v>
          </cell>
          <cell r="AL46"/>
          <cell r="AM46">
            <v>301</v>
          </cell>
          <cell r="AN46">
            <v>280</v>
          </cell>
          <cell r="AO46">
            <v>259</v>
          </cell>
          <cell r="AP46">
            <v>238</v>
          </cell>
          <cell r="AQ46">
            <v>217</v>
          </cell>
          <cell r="AR46">
            <v>175</v>
          </cell>
          <cell r="AS46">
            <v>133</v>
          </cell>
          <cell r="AT46"/>
          <cell r="AU46"/>
          <cell r="AV46"/>
          <cell r="AW46"/>
          <cell r="AX46"/>
          <cell r="AY46"/>
          <cell r="AZ46"/>
          <cell r="BA46"/>
          <cell r="BB46"/>
          <cell r="BC46"/>
          <cell r="BD46"/>
          <cell r="BE46"/>
          <cell r="BF46"/>
          <cell r="BG46"/>
          <cell r="BH46"/>
          <cell r="BI46"/>
          <cell r="BJ46"/>
          <cell r="BK46"/>
        </row>
        <row r="47">
          <cell r="L47" t="str">
            <v>PET-03</v>
          </cell>
          <cell r="M47">
            <v>11</v>
          </cell>
          <cell r="N47"/>
          <cell r="O47">
            <v>4</v>
          </cell>
          <cell r="P47">
            <v>1023</v>
          </cell>
          <cell r="Q47">
            <v>1002</v>
          </cell>
          <cell r="R47">
            <v>707</v>
          </cell>
          <cell r="S47">
            <v>686</v>
          </cell>
          <cell r="T47"/>
          <cell r="U47"/>
          <cell r="V47"/>
          <cell r="W47"/>
          <cell r="X47"/>
          <cell r="Y47"/>
          <cell r="Z47"/>
          <cell r="AA47"/>
          <cell r="AB47"/>
          <cell r="AC47"/>
          <cell r="AD47"/>
          <cell r="AE47" t="str">
            <v>PET-03</v>
          </cell>
          <cell r="AF47">
            <v>9</v>
          </cell>
          <cell r="AG47"/>
          <cell r="AH47">
            <v>10</v>
          </cell>
          <cell r="AI47">
            <v>9</v>
          </cell>
          <cell r="AJ47" t="str">
            <v>E3</v>
          </cell>
          <cell r="AK47">
            <v>0</v>
          </cell>
          <cell r="AL47"/>
          <cell r="AM47">
            <v>294</v>
          </cell>
          <cell r="AN47">
            <v>273</v>
          </cell>
          <cell r="AO47">
            <v>252</v>
          </cell>
          <cell r="AP47">
            <v>231</v>
          </cell>
          <cell r="AQ47">
            <v>210</v>
          </cell>
          <cell r="AR47">
            <v>189</v>
          </cell>
          <cell r="AS47">
            <v>168</v>
          </cell>
          <cell r="AT47">
            <v>147</v>
          </cell>
          <cell r="AU47">
            <v>126</v>
          </cell>
          <cell r="AV47"/>
          <cell r="AW47"/>
          <cell r="AX47"/>
          <cell r="AY47"/>
          <cell r="AZ47"/>
          <cell r="BA47"/>
          <cell r="BB47"/>
          <cell r="BC47"/>
          <cell r="BD47"/>
          <cell r="BE47"/>
          <cell r="BF47"/>
          <cell r="BG47"/>
          <cell r="BH47"/>
          <cell r="BI47"/>
          <cell r="BJ47"/>
          <cell r="BK47"/>
        </row>
        <row r="48">
          <cell r="L48" t="str">
            <v>PIO-01</v>
          </cell>
          <cell r="M48">
            <v>17</v>
          </cell>
          <cell r="N48"/>
          <cell r="O48">
            <v>6</v>
          </cell>
          <cell r="P48">
            <v>1019</v>
          </cell>
          <cell r="Q48">
            <v>998</v>
          </cell>
          <cell r="R48">
            <v>703</v>
          </cell>
          <cell r="S48">
            <v>682</v>
          </cell>
          <cell r="T48">
            <v>80</v>
          </cell>
          <cell r="U48">
            <v>17</v>
          </cell>
          <cell r="V48"/>
          <cell r="W48"/>
          <cell r="X48"/>
          <cell r="Y48"/>
          <cell r="Z48"/>
          <cell r="AA48"/>
          <cell r="AB48"/>
          <cell r="AC48"/>
          <cell r="AD48"/>
          <cell r="AE48" t="str">
            <v>PIO-01</v>
          </cell>
          <cell r="AF48">
            <v>8</v>
          </cell>
          <cell r="AG48"/>
          <cell r="AH48">
            <v>9</v>
          </cell>
          <cell r="AI48">
            <v>8</v>
          </cell>
          <cell r="AJ48" t="str">
            <v>B1</v>
          </cell>
          <cell r="AK48">
            <v>0</v>
          </cell>
          <cell r="AL48"/>
          <cell r="AM48">
            <v>311</v>
          </cell>
          <cell r="AN48">
            <v>290</v>
          </cell>
          <cell r="AO48">
            <v>269</v>
          </cell>
          <cell r="AP48">
            <v>248</v>
          </cell>
          <cell r="AQ48">
            <v>227</v>
          </cell>
          <cell r="AR48">
            <v>206</v>
          </cell>
          <cell r="AS48">
            <v>185</v>
          </cell>
          <cell r="AT48">
            <v>164</v>
          </cell>
          <cell r="AU48"/>
          <cell r="AV48"/>
          <cell r="AW48"/>
          <cell r="AX48"/>
          <cell r="AY48"/>
          <cell r="AZ48"/>
          <cell r="BA48"/>
          <cell r="BB48"/>
          <cell r="BC48"/>
          <cell r="BD48"/>
          <cell r="BE48"/>
          <cell r="BF48"/>
          <cell r="BG48"/>
          <cell r="BH48"/>
          <cell r="BI48"/>
          <cell r="BJ48"/>
          <cell r="BK48"/>
        </row>
        <row r="49">
          <cell r="L49" t="str">
            <v>PIO-02</v>
          </cell>
          <cell r="M49">
            <v>17</v>
          </cell>
          <cell r="N49"/>
          <cell r="O49">
            <v>6</v>
          </cell>
          <cell r="P49">
            <v>1012</v>
          </cell>
          <cell r="Q49">
            <v>991</v>
          </cell>
          <cell r="R49">
            <v>696</v>
          </cell>
          <cell r="S49">
            <v>675</v>
          </cell>
          <cell r="T49">
            <v>73</v>
          </cell>
          <cell r="U49">
            <v>10</v>
          </cell>
          <cell r="V49"/>
          <cell r="W49"/>
          <cell r="X49"/>
          <cell r="Y49"/>
          <cell r="Z49"/>
          <cell r="AA49"/>
          <cell r="AB49"/>
          <cell r="AC49"/>
          <cell r="AD49"/>
          <cell r="AE49" t="str">
            <v>PIO-02</v>
          </cell>
          <cell r="AF49">
            <v>10</v>
          </cell>
          <cell r="AG49"/>
          <cell r="AH49">
            <v>11</v>
          </cell>
          <cell r="AI49">
            <v>10</v>
          </cell>
          <cell r="AJ49" t="str">
            <v>B2</v>
          </cell>
          <cell r="AK49">
            <v>0</v>
          </cell>
          <cell r="AL49"/>
          <cell r="AM49">
            <v>304</v>
          </cell>
          <cell r="AN49">
            <v>283</v>
          </cell>
          <cell r="AO49">
            <v>262</v>
          </cell>
          <cell r="AP49">
            <v>241</v>
          </cell>
          <cell r="AQ49">
            <v>220</v>
          </cell>
          <cell r="AR49">
            <v>199</v>
          </cell>
          <cell r="AS49">
            <v>178</v>
          </cell>
          <cell r="AT49">
            <v>157</v>
          </cell>
          <cell r="AU49">
            <v>136</v>
          </cell>
          <cell r="AV49">
            <v>115</v>
          </cell>
          <cell r="AW49"/>
          <cell r="AX49"/>
          <cell r="AY49"/>
          <cell r="AZ49"/>
          <cell r="BA49"/>
          <cell r="BB49"/>
          <cell r="BC49"/>
          <cell r="BD49"/>
          <cell r="BE49"/>
          <cell r="BF49"/>
          <cell r="BG49"/>
          <cell r="BH49"/>
          <cell r="BI49"/>
          <cell r="BJ49"/>
          <cell r="BK49"/>
        </row>
        <row r="50">
          <cell r="L50" t="str">
            <v>PIO-03</v>
          </cell>
          <cell r="M50">
            <v>17</v>
          </cell>
          <cell r="N50"/>
          <cell r="O50">
            <v>6</v>
          </cell>
          <cell r="P50">
            <v>1005</v>
          </cell>
          <cell r="Q50">
            <v>710</v>
          </cell>
          <cell r="R50">
            <v>689</v>
          </cell>
          <cell r="S50">
            <v>668</v>
          </cell>
          <cell r="T50">
            <v>24</v>
          </cell>
          <cell r="U50">
            <v>3</v>
          </cell>
          <cell r="V50"/>
          <cell r="W50"/>
          <cell r="X50"/>
          <cell r="Y50"/>
          <cell r="Z50"/>
          <cell r="AA50"/>
          <cell r="AB50"/>
          <cell r="AC50"/>
          <cell r="AD50"/>
          <cell r="AE50" t="str">
            <v>PIO-03</v>
          </cell>
          <cell r="AF50">
            <v>7</v>
          </cell>
          <cell r="AG50"/>
          <cell r="AH50">
            <v>8</v>
          </cell>
          <cell r="AI50">
            <v>7</v>
          </cell>
          <cell r="AJ50" t="str">
            <v>B3</v>
          </cell>
          <cell r="AK50">
            <v>0</v>
          </cell>
          <cell r="AL50"/>
          <cell r="AM50">
            <v>297</v>
          </cell>
          <cell r="AN50">
            <v>255</v>
          </cell>
          <cell r="AO50">
            <v>213</v>
          </cell>
          <cell r="AP50">
            <v>171</v>
          </cell>
          <cell r="AQ50">
            <v>129</v>
          </cell>
          <cell r="AR50">
            <v>108</v>
          </cell>
          <cell r="AS50">
            <v>87</v>
          </cell>
          <cell r="AT50"/>
          <cell r="AU50"/>
          <cell r="AV50"/>
          <cell r="AW50"/>
          <cell r="AX50"/>
          <cell r="AY50"/>
          <cell r="AZ50"/>
          <cell r="BA50"/>
          <cell r="BB50"/>
          <cell r="BC50"/>
          <cell r="BD50"/>
          <cell r="BE50"/>
          <cell r="BF50"/>
          <cell r="BG50"/>
          <cell r="BH50"/>
          <cell r="BI50"/>
          <cell r="BJ50"/>
          <cell r="BK50"/>
        </row>
        <row r="51">
          <cell r="L51" t="str">
            <v>PQR-01</v>
          </cell>
          <cell r="M51">
            <v>5</v>
          </cell>
          <cell r="N51"/>
          <cell r="O51">
            <v>2</v>
          </cell>
          <cell r="P51">
            <v>1015</v>
          </cell>
          <cell r="Q51">
            <v>994</v>
          </cell>
          <cell r="R51"/>
          <cell r="S51"/>
          <cell r="T51"/>
          <cell r="U51"/>
          <cell r="V51"/>
          <cell r="W51"/>
          <cell r="X51"/>
          <cell r="Y51"/>
          <cell r="Z51"/>
          <cell r="AA51"/>
          <cell r="AB51"/>
          <cell r="AC51"/>
          <cell r="AD51"/>
          <cell r="AE51" t="str">
            <v>PQR-01</v>
          </cell>
          <cell r="AF51">
            <v>13</v>
          </cell>
          <cell r="AG51"/>
          <cell r="AH51">
            <v>14</v>
          </cell>
          <cell r="AI51">
            <v>13</v>
          </cell>
          <cell r="AJ51" t="str">
            <v>F1</v>
          </cell>
          <cell r="AK51">
            <v>0</v>
          </cell>
          <cell r="AL51"/>
          <cell r="AM51">
            <v>307</v>
          </cell>
          <cell r="AN51">
            <v>286</v>
          </cell>
          <cell r="AO51">
            <v>265</v>
          </cell>
          <cell r="AP51">
            <v>244</v>
          </cell>
          <cell r="AQ51">
            <v>223</v>
          </cell>
          <cell r="AR51">
            <v>202</v>
          </cell>
          <cell r="AS51">
            <v>181</v>
          </cell>
          <cell r="AT51">
            <v>160</v>
          </cell>
          <cell r="AU51">
            <v>139</v>
          </cell>
          <cell r="AV51">
            <v>118</v>
          </cell>
          <cell r="AW51">
            <v>97</v>
          </cell>
          <cell r="AX51">
            <v>76</v>
          </cell>
          <cell r="AY51">
            <v>55</v>
          </cell>
          <cell r="AZ51"/>
          <cell r="BA51"/>
          <cell r="BB51"/>
          <cell r="BC51"/>
          <cell r="BD51"/>
          <cell r="BE51"/>
          <cell r="BF51"/>
          <cell r="BG51"/>
          <cell r="BH51"/>
          <cell r="BI51"/>
          <cell r="BJ51"/>
          <cell r="BK51"/>
        </row>
        <row r="52">
          <cell r="L52" t="str">
            <v>RCL-01</v>
          </cell>
          <cell r="M52">
            <v>8</v>
          </cell>
          <cell r="N52"/>
          <cell r="O52">
            <v>3</v>
          </cell>
          <cell r="P52">
            <v>701</v>
          </cell>
          <cell r="Q52">
            <v>680</v>
          </cell>
          <cell r="R52">
            <v>15</v>
          </cell>
          <cell r="S52"/>
          <cell r="T52"/>
          <cell r="U52"/>
          <cell r="V52"/>
          <cell r="W52"/>
          <cell r="X52"/>
          <cell r="Y52"/>
          <cell r="Z52"/>
          <cell r="AA52"/>
          <cell r="AB52"/>
          <cell r="AC52"/>
          <cell r="AD52"/>
          <cell r="AE52" t="str">
            <v>RCL-01</v>
          </cell>
          <cell r="AF52">
            <v>12</v>
          </cell>
          <cell r="AG52"/>
          <cell r="AH52">
            <v>13</v>
          </cell>
          <cell r="AI52">
            <v>12</v>
          </cell>
          <cell r="AJ52" t="str">
            <v>D1</v>
          </cell>
          <cell r="AK52">
            <v>0</v>
          </cell>
          <cell r="AL52"/>
          <cell r="AM52">
            <v>309</v>
          </cell>
          <cell r="AN52">
            <v>288</v>
          </cell>
          <cell r="AO52">
            <v>267</v>
          </cell>
          <cell r="AP52">
            <v>246</v>
          </cell>
          <cell r="AQ52">
            <v>225</v>
          </cell>
          <cell r="AR52">
            <v>204</v>
          </cell>
          <cell r="AS52">
            <v>183</v>
          </cell>
          <cell r="AT52">
            <v>162</v>
          </cell>
          <cell r="AU52">
            <v>141</v>
          </cell>
          <cell r="AV52">
            <v>120</v>
          </cell>
          <cell r="AW52">
            <v>99</v>
          </cell>
          <cell r="AX52">
            <v>78</v>
          </cell>
          <cell r="AY52"/>
          <cell r="AZ52"/>
          <cell r="BA52"/>
          <cell r="BB52"/>
          <cell r="BC52"/>
          <cell r="BD52"/>
          <cell r="BE52"/>
          <cell r="BF52"/>
          <cell r="BG52"/>
          <cell r="BH52"/>
          <cell r="BI52"/>
          <cell r="BJ52"/>
          <cell r="BK52"/>
        </row>
        <row r="53">
          <cell r="L53" t="str">
            <v>SAN-01</v>
          </cell>
          <cell r="M53">
            <v>5</v>
          </cell>
          <cell r="N53"/>
          <cell r="O53">
            <v>2</v>
          </cell>
          <cell r="P53">
            <v>1014</v>
          </cell>
          <cell r="Q53">
            <v>993</v>
          </cell>
          <cell r="R53"/>
          <cell r="S53"/>
          <cell r="T53"/>
          <cell r="U53"/>
          <cell r="V53"/>
          <cell r="W53"/>
          <cell r="X53"/>
          <cell r="Y53"/>
          <cell r="Z53"/>
          <cell r="AA53"/>
          <cell r="AB53"/>
          <cell r="AC53"/>
          <cell r="AD53"/>
          <cell r="AE53" t="str">
            <v>SAN-01</v>
          </cell>
          <cell r="AF53">
            <v>4</v>
          </cell>
          <cell r="AG53"/>
          <cell r="AH53">
            <v>5</v>
          </cell>
          <cell r="AI53">
            <v>4</v>
          </cell>
          <cell r="AJ53" t="str">
            <v>G1</v>
          </cell>
          <cell r="AK53">
            <v>0</v>
          </cell>
          <cell r="AL53"/>
          <cell r="AM53">
            <v>306</v>
          </cell>
          <cell r="AN53">
            <v>285</v>
          </cell>
          <cell r="AO53">
            <v>264</v>
          </cell>
          <cell r="AP53">
            <v>243</v>
          </cell>
          <cell r="AQ53"/>
          <cell r="AR53"/>
          <cell r="AS53"/>
          <cell r="AT53"/>
          <cell r="AU53"/>
          <cell r="AV53"/>
          <cell r="AW53"/>
          <cell r="AX53"/>
          <cell r="AY53"/>
          <cell r="AZ53"/>
          <cell r="BA53"/>
          <cell r="BB53"/>
          <cell r="BC53"/>
          <cell r="BD53"/>
          <cell r="BE53"/>
          <cell r="BF53"/>
          <cell r="BG53"/>
          <cell r="BH53"/>
          <cell r="BI53"/>
          <cell r="BJ53"/>
          <cell r="BK53"/>
        </row>
        <row r="54">
          <cell r="L54" t="str">
            <v>SAN-02</v>
          </cell>
          <cell r="M54">
            <v>11</v>
          </cell>
          <cell r="N54"/>
          <cell r="O54">
            <v>4</v>
          </cell>
          <cell r="P54">
            <v>1007</v>
          </cell>
          <cell r="Q54">
            <v>47</v>
          </cell>
          <cell r="R54">
            <v>26</v>
          </cell>
          <cell r="S54">
            <v>5</v>
          </cell>
          <cell r="T54"/>
          <cell r="U54"/>
          <cell r="V54"/>
          <cell r="W54"/>
          <cell r="X54"/>
          <cell r="Y54"/>
          <cell r="Z54"/>
          <cell r="AA54"/>
          <cell r="AB54"/>
          <cell r="AC54"/>
          <cell r="AD54"/>
          <cell r="AE54" t="str">
            <v>SAN-02</v>
          </cell>
          <cell r="AF54">
            <v>10</v>
          </cell>
          <cell r="AG54"/>
          <cell r="AH54">
            <v>11</v>
          </cell>
          <cell r="AI54">
            <v>10</v>
          </cell>
          <cell r="AJ54" t="str">
            <v>G2</v>
          </cell>
          <cell r="AK54">
            <v>0</v>
          </cell>
          <cell r="AL54"/>
          <cell r="AM54">
            <v>299</v>
          </cell>
          <cell r="AN54">
            <v>278</v>
          </cell>
          <cell r="AO54">
            <v>257</v>
          </cell>
          <cell r="AP54">
            <v>236</v>
          </cell>
          <cell r="AQ54">
            <v>215</v>
          </cell>
          <cell r="AR54">
            <v>194</v>
          </cell>
          <cell r="AS54">
            <v>173</v>
          </cell>
          <cell r="AT54">
            <v>152</v>
          </cell>
          <cell r="AU54">
            <v>131</v>
          </cell>
          <cell r="AV54">
            <v>110</v>
          </cell>
          <cell r="AW54"/>
          <cell r="AX54"/>
          <cell r="AY54"/>
          <cell r="AZ54"/>
          <cell r="BA54"/>
          <cell r="BB54"/>
          <cell r="BC54"/>
          <cell r="BD54"/>
          <cell r="BE54"/>
          <cell r="BF54"/>
          <cell r="BG54"/>
          <cell r="BH54"/>
          <cell r="BI54"/>
          <cell r="BJ54"/>
          <cell r="BK54"/>
        </row>
        <row r="55">
          <cell r="L55" t="str">
            <v>SAN-03</v>
          </cell>
          <cell r="M55">
            <v>8</v>
          </cell>
          <cell r="N55"/>
          <cell r="O55">
            <v>3</v>
          </cell>
          <cell r="P55">
            <v>684</v>
          </cell>
          <cell r="Q55">
            <v>40</v>
          </cell>
          <cell r="R55">
            <v>19</v>
          </cell>
          <cell r="S55"/>
          <cell r="T55"/>
          <cell r="U55"/>
          <cell r="V55"/>
          <cell r="W55"/>
          <cell r="X55"/>
          <cell r="Y55"/>
          <cell r="Z55"/>
          <cell r="AA55"/>
          <cell r="AB55"/>
          <cell r="AC55"/>
          <cell r="AD55"/>
          <cell r="AE55" t="str">
            <v>SAN-03</v>
          </cell>
          <cell r="AF55">
            <v>7</v>
          </cell>
          <cell r="AG55"/>
          <cell r="AH55">
            <v>8</v>
          </cell>
          <cell r="AI55">
            <v>7</v>
          </cell>
          <cell r="AJ55" t="str">
            <v>G3</v>
          </cell>
          <cell r="AK55">
            <v>0</v>
          </cell>
          <cell r="AL55"/>
          <cell r="AM55">
            <v>292</v>
          </cell>
          <cell r="AN55">
            <v>271</v>
          </cell>
          <cell r="AO55">
            <v>250</v>
          </cell>
          <cell r="AP55">
            <v>229</v>
          </cell>
          <cell r="AQ55">
            <v>208</v>
          </cell>
          <cell r="AR55">
            <v>187</v>
          </cell>
          <cell r="AS55">
            <v>166</v>
          </cell>
          <cell r="AT55"/>
          <cell r="AU55"/>
          <cell r="AV55"/>
          <cell r="AW55"/>
          <cell r="AX55"/>
          <cell r="AY55"/>
          <cell r="AZ55"/>
          <cell r="BA55"/>
          <cell r="BB55"/>
          <cell r="BC55"/>
          <cell r="BD55"/>
          <cell r="BE55"/>
          <cell r="BF55"/>
          <cell r="BG55"/>
          <cell r="BH55"/>
          <cell r="BI55"/>
          <cell r="BJ55"/>
          <cell r="BK55"/>
        </row>
        <row r="56">
          <cell r="L56" t="str">
            <v>SFR-01</v>
          </cell>
          <cell r="M56">
            <v>8</v>
          </cell>
          <cell r="N56"/>
          <cell r="O56">
            <v>3</v>
          </cell>
          <cell r="P56">
            <v>703</v>
          </cell>
          <cell r="Q56">
            <v>38</v>
          </cell>
          <cell r="R56">
            <v>17</v>
          </cell>
          <cell r="S56"/>
          <cell r="T56"/>
          <cell r="U56"/>
          <cell r="V56"/>
          <cell r="W56"/>
          <cell r="X56"/>
          <cell r="Y56"/>
          <cell r="Z56"/>
          <cell r="AA56"/>
          <cell r="AB56"/>
          <cell r="AC56"/>
          <cell r="AD56"/>
          <cell r="AE56" t="str">
            <v>SFR-01</v>
          </cell>
          <cell r="AF56">
            <v>9</v>
          </cell>
          <cell r="AG56"/>
          <cell r="AH56">
            <v>10</v>
          </cell>
          <cell r="AI56">
            <v>9</v>
          </cell>
          <cell r="AJ56" t="str">
            <v>B1</v>
          </cell>
          <cell r="AK56">
            <v>0</v>
          </cell>
          <cell r="AL56"/>
          <cell r="AM56">
            <v>311</v>
          </cell>
          <cell r="AN56">
            <v>290</v>
          </cell>
          <cell r="AO56">
            <v>269</v>
          </cell>
          <cell r="AP56">
            <v>248</v>
          </cell>
          <cell r="AQ56">
            <v>227</v>
          </cell>
          <cell r="AR56">
            <v>206</v>
          </cell>
          <cell r="AS56">
            <v>185</v>
          </cell>
          <cell r="AT56">
            <v>164</v>
          </cell>
          <cell r="AU56">
            <v>143</v>
          </cell>
          <cell r="AV56"/>
          <cell r="AW56"/>
          <cell r="AX56"/>
          <cell r="AY56"/>
          <cell r="AZ56"/>
          <cell r="BA56"/>
          <cell r="BB56"/>
          <cell r="BC56"/>
          <cell r="BD56"/>
          <cell r="BE56"/>
          <cell r="BF56"/>
          <cell r="BG56"/>
          <cell r="BH56"/>
          <cell r="BI56"/>
          <cell r="BJ56"/>
          <cell r="BK56"/>
        </row>
        <row r="57">
          <cell r="L57" t="str">
            <v>SFR-02</v>
          </cell>
          <cell r="M57">
            <v>17</v>
          </cell>
          <cell r="N57"/>
          <cell r="O57">
            <v>6</v>
          </cell>
          <cell r="P57">
            <v>1012</v>
          </cell>
          <cell r="Q57">
            <v>991</v>
          </cell>
          <cell r="R57">
            <v>696</v>
          </cell>
          <cell r="S57">
            <v>675</v>
          </cell>
          <cell r="T57">
            <v>31</v>
          </cell>
          <cell r="U57">
            <v>10</v>
          </cell>
          <cell r="V57"/>
          <cell r="W57"/>
          <cell r="X57"/>
          <cell r="Y57"/>
          <cell r="Z57"/>
          <cell r="AA57"/>
          <cell r="AB57"/>
          <cell r="AC57"/>
          <cell r="AD57"/>
          <cell r="AE57" t="str">
            <v>SFR-02</v>
          </cell>
          <cell r="AF57">
            <v>9</v>
          </cell>
          <cell r="AG57"/>
          <cell r="AH57">
            <v>10</v>
          </cell>
          <cell r="AI57">
            <v>9</v>
          </cell>
          <cell r="AJ57" t="str">
            <v>B2</v>
          </cell>
          <cell r="AK57">
            <v>0</v>
          </cell>
          <cell r="AL57"/>
          <cell r="AM57">
            <v>304</v>
          </cell>
          <cell r="AN57">
            <v>283</v>
          </cell>
          <cell r="AO57">
            <v>262</v>
          </cell>
          <cell r="AP57">
            <v>241</v>
          </cell>
          <cell r="AQ57">
            <v>220</v>
          </cell>
          <cell r="AR57">
            <v>199</v>
          </cell>
          <cell r="AS57">
            <v>178</v>
          </cell>
          <cell r="AT57">
            <v>157</v>
          </cell>
          <cell r="AU57">
            <v>136</v>
          </cell>
          <cell r="AV57"/>
          <cell r="AW57"/>
          <cell r="AX57"/>
          <cell r="AY57"/>
          <cell r="AZ57"/>
          <cell r="BA57"/>
          <cell r="BB57"/>
          <cell r="BC57"/>
          <cell r="BD57"/>
          <cell r="BE57"/>
          <cell r="BF57"/>
          <cell r="BG57"/>
          <cell r="BH57"/>
          <cell r="BI57"/>
          <cell r="BJ57"/>
          <cell r="BK57"/>
        </row>
        <row r="58">
          <cell r="L58" t="str">
            <v>SFR-03</v>
          </cell>
          <cell r="M58">
            <v>11</v>
          </cell>
          <cell r="N58" t="str">
            <v>erro</v>
          </cell>
          <cell r="O58">
            <v>4</v>
          </cell>
          <cell r="P58">
            <v>689</v>
          </cell>
          <cell r="Q58">
            <v>668</v>
          </cell>
          <cell r="R58" t="e">
            <v>#NUM!</v>
          </cell>
          <cell r="S58" t="e">
            <v>#NUM!</v>
          </cell>
          <cell r="T58"/>
          <cell r="U58"/>
          <cell r="V58"/>
          <cell r="W58"/>
          <cell r="X58"/>
          <cell r="Y58"/>
          <cell r="Z58"/>
          <cell r="AA58"/>
          <cell r="AB58"/>
          <cell r="AC58"/>
          <cell r="AD58"/>
          <cell r="AE58" t="str">
            <v>SFR-03</v>
          </cell>
          <cell r="AF58">
            <v>11</v>
          </cell>
          <cell r="AG58"/>
          <cell r="AH58">
            <v>12</v>
          </cell>
          <cell r="AI58">
            <v>9</v>
          </cell>
          <cell r="AJ58" t="str">
            <v>B3</v>
          </cell>
          <cell r="AK58">
            <v>2</v>
          </cell>
          <cell r="AL58" t="str">
            <v>F2</v>
          </cell>
          <cell r="AM58">
            <v>297</v>
          </cell>
          <cell r="AN58">
            <v>276</v>
          </cell>
          <cell r="AO58">
            <v>255</v>
          </cell>
          <cell r="AP58">
            <v>234</v>
          </cell>
          <cell r="AQ58">
            <v>213</v>
          </cell>
          <cell r="AR58">
            <v>192</v>
          </cell>
          <cell r="AS58">
            <v>171</v>
          </cell>
          <cell r="AT58">
            <v>150</v>
          </cell>
          <cell r="AU58">
            <v>129</v>
          </cell>
          <cell r="AV58">
            <v>216</v>
          </cell>
          <cell r="AW58">
            <v>195</v>
          </cell>
          <cell r="AX58"/>
          <cell r="AY58"/>
          <cell r="AZ58"/>
          <cell r="BA58"/>
          <cell r="BB58"/>
          <cell r="BC58"/>
          <cell r="BD58"/>
          <cell r="BE58"/>
          <cell r="BF58"/>
          <cell r="BG58"/>
          <cell r="BH58"/>
          <cell r="BI58"/>
          <cell r="BJ58"/>
          <cell r="BK58"/>
        </row>
        <row r="59">
          <cell r="L59" t="str">
            <v>SJO-01</v>
          </cell>
          <cell r="M59">
            <v>11</v>
          </cell>
          <cell r="N59"/>
          <cell r="O59">
            <v>4</v>
          </cell>
          <cell r="P59">
            <v>1018</v>
          </cell>
          <cell r="Q59">
            <v>997</v>
          </cell>
          <cell r="R59">
            <v>702</v>
          </cell>
          <cell r="S59">
            <v>681</v>
          </cell>
          <cell r="T59"/>
          <cell r="U59"/>
          <cell r="V59"/>
          <cell r="W59"/>
          <cell r="X59"/>
          <cell r="Y59"/>
          <cell r="Z59"/>
          <cell r="AA59"/>
          <cell r="AB59"/>
          <cell r="AC59"/>
          <cell r="AD59"/>
          <cell r="AE59" t="str">
            <v>SJO-01</v>
          </cell>
          <cell r="AF59">
            <v>7</v>
          </cell>
          <cell r="AG59"/>
          <cell r="AH59">
            <v>8</v>
          </cell>
          <cell r="AI59">
            <v>7</v>
          </cell>
          <cell r="AJ59" t="str">
            <v>C1</v>
          </cell>
          <cell r="AK59">
            <v>0</v>
          </cell>
          <cell r="AL59"/>
          <cell r="AM59">
            <v>310</v>
          </cell>
          <cell r="AN59">
            <v>289</v>
          </cell>
          <cell r="AO59">
            <v>268</v>
          </cell>
          <cell r="AP59">
            <v>247</v>
          </cell>
          <cell r="AQ59">
            <v>226</v>
          </cell>
          <cell r="AR59">
            <v>184</v>
          </cell>
          <cell r="AS59">
            <v>142</v>
          </cell>
          <cell r="AT59"/>
          <cell r="AU59"/>
          <cell r="AV59"/>
          <cell r="AW59"/>
          <cell r="AX59"/>
          <cell r="AY59"/>
          <cell r="AZ59"/>
          <cell r="BA59"/>
          <cell r="BB59"/>
          <cell r="BC59"/>
          <cell r="BD59"/>
          <cell r="BE59"/>
          <cell r="BF59"/>
          <cell r="BG59"/>
          <cell r="BH59"/>
          <cell r="BI59"/>
          <cell r="BJ59"/>
          <cell r="BK59"/>
        </row>
        <row r="60">
          <cell r="L60" t="str">
            <v>SJO-02</v>
          </cell>
          <cell r="M60">
            <v>17</v>
          </cell>
          <cell r="N60"/>
          <cell r="O60">
            <v>6</v>
          </cell>
          <cell r="P60">
            <v>716</v>
          </cell>
          <cell r="Q60">
            <v>695</v>
          </cell>
          <cell r="R60">
            <v>674</v>
          </cell>
          <cell r="S60">
            <v>135</v>
          </cell>
          <cell r="T60">
            <v>30</v>
          </cell>
          <cell r="U60">
            <v>9</v>
          </cell>
          <cell r="V60"/>
          <cell r="W60"/>
          <cell r="X60"/>
          <cell r="Y60"/>
          <cell r="Z60"/>
          <cell r="AA60"/>
          <cell r="AB60"/>
          <cell r="AC60"/>
          <cell r="AD60"/>
          <cell r="AE60" t="str">
            <v>SJO-02</v>
          </cell>
          <cell r="AF60">
            <v>7</v>
          </cell>
          <cell r="AG60"/>
          <cell r="AH60">
            <v>8</v>
          </cell>
          <cell r="AI60">
            <v>7</v>
          </cell>
          <cell r="AJ60" t="str">
            <v>C2</v>
          </cell>
          <cell r="AK60">
            <v>0</v>
          </cell>
          <cell r="AL60"/>
          <cell r="AM60">
            <v>303</v>
          </cell>
          <cell r="AN60">
            <v>282</v>
          </cell>
          <cell r="AO60">
            <v>261</v>
          </cell>
          <cell r="AP60">
            <v>240</v>
          </cell>
          <cell r="AQ60">
            <v>219</v>
          </cell>
          <cell r="AR60">
            <v>198</v>
          </cell>
          <cell r="AS60">
            <v>177</v>
          </cell>
          <cell r="AT60"/>
          <cell r="AU60"/>
          <cell r="AV60"/>
          <cell r="AW60"/>
          <cell r="AX60"/>
          <cell r="AY60"/>
          <cell r="AZ60"/>
          <cell r="BA60"/>
          <cell r="BB60"/>
          <cell r="BC60"/>
          <cell r="BD60"/>
          <cell r="BE60"/>
          <cell r="BF60"/>
          <cell r="BG60"/>
          <cell r="BH60"/>
          <cell r="BI60"/>
          <cell r="BJ60"/>
          <cell r="BK60"/>
        </row>
        <row r="61">
          <cell r="L61" t="str">
            <v>SJO-03</v>
          </cell>
          <cell r="M61">
            <v>14</v>
          </cell>
          <cell r="N61"/>
          <cell r="O61">
            <v>5</v>
          </cell>
          <cell r="P61">
            <v>1004</v>
          </cell>
          <cell r="Q61">
            <v>709</v>
          </cell>
          <cell r="R61">
            <v>688</v>
          </cell>
          <cell r="S61">
            <v>667</v>
          </cell>
          <cell r="T61">
            <v>2</v>
          </cell>
          <cell r="U61"/>
          <cell r="V61"/>
          <cell r="W61"/>
          <cell r="X61"/>
          <cell r="Y61"/>
          <cell r="Z61"/>
          <cell r="AA61"/>
          <cell r="AB61"/>
          <cell r="AC61"/>
          <cell r="AD61"/>
          <cell r="AE61" t="str">
            <v>SJO-03</v>
          </cell>
          <cell r="AF61">
            <v>11</v>
          </cell>
          <cell r="AG61"/>
          <cell r="AH61">
            <v>12</v>
          </cell>
          <cell r="AI61">
            <v>11</v>
          </cell>
          <cell r="AJ61" t="str">
            <v>C3</v>
          </cell>
          <cell r="AK61">
            <v>0</v>
          </cell>
          <cell r="AL61"/>
          <cell r="AM61">
            <v>296</v>
          </cell>
          <cell r="AN61">
            <v>275</v>
          </cell>
          <cell r="AO61">
            <v>254</v>
          </cell>
          <cell r="AP61">
            <v>233</v>
          </cell>
          <cell r="AQ61">
            <v>212</v>
          </cell>
          <cell r="AR61">
            <v>191</v>
          </cell>
          <cell r="AS61">
            <v>170</v>
          </cell>
          <cell r="AT61">
            <v>149</v>
          </cell>
          <cell r="AU61">
            <v>128</v>
          </cell>
          <cell r="AV61">
            <v>107</v>
          </cell>
          <cell r="AW61">
            <v>86</v>
          </cell>
          <cell r="AX61"/>
          <cell r="AY61"/>
          <cell r="AZ61"/>
          <cell r="BA61"/>
          <cell r="BB61"/>
          <cell r="BC61"/>
          <cell r="BD61"/>
          <cell r="BE61"/>
          <cell r="BF61"/>
          <cell r="BG61"/>
          <cell r="BH61"/>
          <cell r="BI61"/>
          <cell r="BJ61"/>
          <cell r="BK61"/>
        </row>
        <row r="62">
          <cell r="L62" t="str">
            <v>SLZ-01</v>
          </cell>
          <cell r="M62">
            <v>5</v>
          </cell>
          <cell r="N62"/>
          <cell r="O62">
            <v>2</v>
          </cell>
          <cell r="P62">
            <v>1020</v>
          </cell>
          <cell r="Q62">
            <v>999</v>
          </cell>
          <cell r="R62"/>
          <cell r="S62"/>
          <cell r="T62"/>
          <cell r="U62"/>
          <cell r="V62"/>
          <cell r="W62"/>
          <cell r="X62"/>
          <cell r="Y62"/>
          <cell r="Z62"/>
          <cell r="AA62"/>
          <cell r="AB62"/>
          <cell r="AC62"/>
          <cell r="AD62"/>
          <cell r="AE62" t="str">
            <v>SLZ-01</v>
          </cell>
          <cell r="AF62">
            <v>11</v>
          </cell>
          <cell r="AG62"/>
          <cell r="AH62">
            <v>12</v>
          </cell>
          <cell r="AI62">
            <v>11</v>
          </cell>
          <cell r="AJ62" t="str">
            <v>A1</v>
          </cell>
          <cell r="AK62">
            <v>0</v>
          </cell>
          <cell r="AL62"/>
          <cell r="AM62">
            <v>312</v>
          </cell>
          <cell r="AN62">
            <v>291</v>
          </cell>
          <cell r="AO62">
            <v>270</v>
          </cell>
          <cell r="AP62">
            <v>249</v>
          </cell>
          <cell r="AQ62">
            <v>228</v>
          </cell>
          <cell r="AR62">
            <v>207</v>
          </cell>
          <cell r="AS62">
            <v>186</v>
          </cell>
          <cell r="AT62">
            <v>165</v>
          </cell>
          <cell r="AU62">
            <v>144</v>
          </cell>
          <cell r="AV62">
            <v>123</v>
          </cell>
          <cell r="AW62">
            <v>102</v>
          </cell>
          <cell r="AX62"/>
          <cell r="AY62"/>
          <cell r="AZ62"/>
          <cell r="BA62"/>
          <cell r="BB62"/>
          <cell r="BC62"/>
          <cell r="BD62"/>
          <cell r="BE62"/>
          <cell r="BF62"/>
          <cell r="BG62"/>
          <cell r="BH62"/>
          <cell r="BI62"/>
          <cell r="BJ62"/>
          <cell r="BK62"/>
        </row>
        <row r="63">
          <cell r="L63" t="str">
            <v>SMO-01</v>
          </cell>
          <cell r="M63">
            <v>11</v>
          </cell>
          <cell r="N63"/>
          <cell r="O63">
            <v>4</v>
          </cell>
          <cell r="P63">
            <v>1020</v>
          </cell>
          <cell r="Q63">
            <v>999</v>
          </cell>
          <cell r="R63">
            <v>704</v>
          </cell>
          <cell r="S63">
            <v>683</v>
          </cell>
          <cell r="T63"/>
          <cell r="U63"/>
          <cell r="V63"/>
          <cell r="W63"/>
          <cell r="X63"/>
          <cell r="Y63"/>
          <cell r="Z63"/>
          <cell r="AA63"/>
          <cell r="AB63"/>
          <cell r="AC63"/>
          <cell r="AD63"/>
          <cell r="AE63" t="str">
            <v>SMO-01</v>
          </cell>
          <cell r="AF63">
            <v>6</v>
          </cell>
          <cell r="AG63"/>
          <cell r="AH63">
            <v>7</v>
          </cell>
          <cell r="AI63">
            <v>6</v>
          </cell>
          <cell r="AJ63" t="str">
            <v>A1</v>
          </cell>
          <cell r="AK63">
            <v>0</v>
          </cell>
          <cell r="AL63"/>
          <cell r="AM63">
            <v>312</v>
          </cell>
          <cell r="AN63">
            <v>291</v>
          </cell>
          <cell r="AO63">
            <v>270</v>
          </cell>
          <cell r="AP63">
            <v>249</v>
          </cell>
          <cell r="AQ63">
            <v>228</v>
          </cell>
          <cell r="AR63">
            <v>207</v>
          </cell>
          <cell r="AS63"/>
          <cell r="AT63"/>
          <cell r="AU63"/>
          <cell r="AV63"/>
          <cell r="AW63"/>
          <cell r="AX63"/>
          <cell r="AY63"/>
          <cell r="AZ63"/>
          <cell r="BA63"/>
          <cell r="BB63"/>
          <cell r="BC63"/>
          <cell r="BD63"/>
          <cell r="BE63"/>
          <cell r="BF63"/>
          <cell r="BG63"/>
          <cell r="BH63"/>
          <cell r="BI63"/>
          <cell r="BJ63"/>
          <cell r="BK63"/>
        </row>
        <row r="64">
          <cell r="L64" t="str">
            <v>SMO-02</v>
          </cell>
          <cell r="M64">
            <v>14</v>
          </cell>
          <cell r="N64"/>
          <cell r="O64">
            <v>5</v>
          </cell>
          <cell r="P64">
            <v>1006</v>
          </cell>
          <cell r="Q64">
            <v>711</v>
          </cell>
          <cell r="R64">
            <v>690</v>
          </cell>
          <cell r="S64">
            <v>669</v>
          </cell>
          <cell r="T64">
            <v>4</v>
          </cell>
          <cell r="U64"/>
          <cell r="V64"/>
          <cell r="W64"/>
          <cell r="X64"/>
          <cell r="Y64"/>
          <cell r="Z64"/>
          <cell r="AA64"/>
          <cell r="AB64"/>
          <cell r="AC64"/>
          <cell r="AD64"/>
          <cell r="AE64" t="str">
            <v>SMO-02</v>
          </cell>
          <cell r="AF64">
            <v>9</v>
          </cell>
          <cell r="AG64"/>
          <cell r="AH64">
            <v>10</v>
          </cell>
          <cell r="AI64">
            <v>9</v>
          </cell>
          <cell r="AJ64" t="str">
            <v>A3</v>
          </cell>
          <cell r="AK64">
            <v>0</v>
          </cell>
          <cell r="AL64"/>
          <cell r="AM64">
            <v>298</v>
          </cell>
          <cell r="AN64">
            <v>277</v>
          </cell>
          <cell r="AO64">
            <v>256</v>
          </cell>
          <cell r="AP64">
            <v>235</v>
          </cell>
          <cell r="AQ64">
            <v>214</v>
          </cell>
          <cell r="AR64">
            <v>193</v>
          </cell>
          <cell r="AS64">
            <v>172</v>
          </cell>
          <cell r="AT64">
            <v>151</v>
          </cell>
          <cell r="AU64">
            <v>130</v>
          </cell>
          <cell r="AV64"/>
          <cell r="AW64"/>
          <cell r="AX64"/>
          <cell r="AY64"/>
          <cell r="AZ64"/>
          <cell r="BA64"/>
          <cell r="BB64"/>
          <cell r="BC64"/>
          <cell r="BD64"/>
          <cell r="BE64"/>
          <cell r="BF64"/>
          <cell r="BG64"/>
          <cell r="BH64"/>
          <cell r="BI64"/>
          <cell r="BJ64"/>
          <cell r="BK64"/>
        </row>
        <row r="65">
          <cell r="L65" t="str">
            <v>SMO-03</v>
          </cell>
          <cell r="M65">
            <v>17</v>
          </cell>
          <cell r="N65"/>
          <cell r="O65">
            <v>6</v>
          </cell>
          <cell r="P65">
            <v>992</v>
          </cell>
          <cell r="Q65">
            <v>697</v>
          </cell>
          <cell r="R65">
            <v>676</v>
          </cell>
          <cell r="S65">
            <v>53</v>
          </cell>
          <cell r="T65">
            <v>32</v>
          </cell>
          <cell r="U65">
            <v>11</v>
          </cell>
          <cell r="V65"/>
          <cell r="W65"/>
          <cell r="X65"/>
          <cell r="Y65"/>
          <cell r="Z65"/>
          <cell r="AA65"/>
          <cell r="AB65"/>
          <cell r="AC65"/>
          <cell r="AD65"/>
          <cell r="AE65" t="str">
            <v>SMO-03</v>
          </cell>
          <cell r="AF65">
            <v>9</v>
          </cell>
          <cell r="AG65"/>
          <cell r="AH65">
            <v>10</v>
          </cell>
          <cell r="AI65">
            <v>9</v>
          </cell>
          <cell r="AJ65" t="str">
            <v>A2</v>
          </cell>
          <cell r="AK65">
            <v>0</v>
          </cell>
          <cell r="AL65"/>
          <cell r="AM65">
            <v>305</v>
          </cell>
          <cell r="AN65">
            <v>284</v>
          </cell>
          <cell r="AO65">
            <v>263</v>
          </cell>
          <cell r="AP65">
            <v>242</v>
          </cell>
          <cell r="AQ65">
            <v>221</v>
          </cell>
          <cell r="AR65">
            <v>200</v>
          </cell>
          <cell r="AS65">
            <v>179</v>
          </cell>
          <cell r="AT65">
            <v>158</v>
          </cell>
          <cell r="AU65">
            <v>137</v>
          </cell>
          <cell r="AV65"/>
          <cell r="AW65"/>
          <cell r="AX65"/>
          <cell r="AY65"/>
          <cell r="AZ65"/>
          <cell r="BA65"/>
          <cell r="BB65"/>
          <cell r="BC65"/>
          <cell r="BD65"/>
          <cell r="BE65"/>
          <cell r="BF65"/>
          <cell r="BG65"/>
          <cell r="BH65"/>
          <cell r="BI65"/>
          <cell r="BJ65"/>
          <cell r="BK65"/>
        </row>
        <row r="66">
          <cell r="L66" t="str">
            <v>SNV-01</v>
          </cell>
          <cell r="M66">
            <v>14</v>
          </cell>
          <cell r="N66"/>
          <cell r="O66">
            <v>5</v>
          </cell>
          <cell r="P66">
            <v>1014</v>
          </cell>
          <cell r="Q66">
            <v>993</v>
          </cell>
          <cell r="R66">
            <v>698</v>
          </cell>
          <cell r="S66">
            <v>677</v>
          </cell>
          <cell r="T66">
            <v>12</v>
          </cell>
          <cell r="U66"/>
          <cell r="V66"/>
          <cell r="W66"/>
          <cell r="X66"/>
          <cell r="Y66"/>
          <cell r="Z66"/>
          <cell r="AA66"/>
          <cell r="AB66"/>
          <cell r="AC66"/>
          <cell r="AD66"/>
          <cell r="AE66" t="str">
            <v>SNV-01</v>
          </cell>
          <cell r="AF66">
            <v>7</v>
          </cell>
          <cell r="AG66"/>
          <cell r="AH66">
            <v>8</v>
          </cell>
          <cell r="AI66">
            <v>7</v>
          </cell>
          <cell r="AJ66" t="str">
            <v>G1</v>
          </cell>
          <cell r="AK66">
            <v>0</v>
          </cell>
          <cell r="AL66"/>
          <cell r="AM66">
            <v>306</v>
          </cell>
          <cell r="AN66">
            <v>285</v>
          </cell>
          <cell r="AO66">
            <v>264</v>
          </cell>
          <cell r="AP66">
            <v>243</v>
          </cell>
          <cell r="AQ66">
            <v>222</v>
          </cell>
          <cell r="AR66">
            <v>201</v>
          </cell>
          <cell r="AS66">
            <v>180</v>
          </cell>
          <cell r="AT66"/>
          <cell r="AU66"/>
          <cell r="AV66"/>
          <cell r="AW66"/>
          <cell r="AX66"/>
          <cell r="AY66"/>
          <cell r="AZ66"/>
          <cell r="BA66"/>
          <cell r="BB66"/>
          <cell r="BC66"/>
          <cell r="BD66"/>
          <cell r="BE66"/>
          <cell r="BF66"/>
          <cell r="BG66"/>
          <cell r="BH66"/>
          <cell r="BI66"/>
          <cell r="BJ66"/>
          <cell r="BK66"/>
        </row>
        <row r="67">
          <cell r="L67" t="str">
            <v>SNV-02</v>
          </cell>
          <cell r="M67">
            <v>17</v>
          </cell>
          <cell r="N67"/>
          <cell r="O67">
            <v>6</v>
          </cell>
          <cell r="P67">
            <v>1007</v>
          </cell>
          <cell r="Q67">
            <v>712</v>
          </cell>
          <cell r="R67">
            <v>691</v>
          </cell>
          <cell r="S67">
            <v>670</v>
          </cell>
          <cell r="T67">
            <v>68</v>
          </cell>
          <cell r="U67">
            <v>5</v>
          </cell>
          <cell r="V67"/>
          <cell r="W67"/>
          <cell r="X67"/>
          <cell r="Y67"/>
          <cell r="Z67"/>
          <cell r="AA67"/>
          <cell r="AB67"/>
          <cell r="AC67"/>
          <cell r="AD67"/>
          <cell r="AE67" t="str">
            <v>SNV-02</v>
          </cell>
          <cell r="AF67">
            <v>7</v>
          </cell>
          <cell r="AG67"/>
          <cell r="AH67">
            <v>8</v>
          </cell>
          <cell r="AI67">
            <v>7</v>
          </cell>
          <cell r="AJ67" t="str">
            <v>G2</v>
          </cell>
          <cell r="AK67">
            <v>0</v>
          </cell>
          <cell r="AL67"/>
          <cell r="AM67">
            <v>299</v>
          </cell>
          <cell r="AN67">
            <v>278</v>
          </cell>
          <cell r="AO67">
            <v>257</v>
          </cell>
          <cell r="AP67">
            <v>236</v>
          </cell>
          <cell r="AQ67">
            <v>215</v>
          </cell>
          <cell r="AR67">
            <v>194</v>
          </cell>
          <cell r="AS67">
            <v>173</v>
          </cell>
          <cell r="AT67"/>
          <cell r="AU67"/>
          <cell r="AV67"/>
          <cell r="AW67"/>
          <cell r="AX67"/>
          <cell r="AY67"/>
          <cell r="AZ67"/>
          <cell r="BA67"/>
          <cell r="BB67"/>
          <cell r="BC67"/>
          <cell r="BD67"/>
          <cell r="BE67"/>
          <cell r="BF67"/>
          <cell r="BG67"/>
          <cell r="BH67"/>
          <cell r="BI67"/>
          <cell r="BJ67"/>
          <cell r="BK67"/>
        </row>
        <row r="68">
          <cell r="L68" t="str">
            <v>SNV-03</v>
          </cell>
          <cell r="M68">
            <v>23</v>
          </cell>
          <cell r="N68"/>
          <cell r="O68">
            <v>8</v>
          </cell>
          <cell r="P68">
            <v>1021</v>
          </cell>
          <cell r="Q68">
            <v>1000</v>
          </cell>
          <cell r="R68">
            <v>705</v>
          </cell>
          <cell r="S68">
            <v>684</v>
          </cell>
          <cell r="T68">
            <v>82</v>
          </cell>
          <cell r="U68">
            <v>61</v>
          </cell>
          <cell r="V68">
            <v>40</v>
          </cell>
          <cell r="W68">
            <v>19</v>
          </cell>
          <cell r="X68"/>
          <cell r="Y68"/>
          <cell r="Z68"/>
          <cell r="AA68"/>
          <cell r="AB68"/>
          <cell r="AC68"/>
          <cell r="AD68"/>
          <cell r="AE68" t="str">
            <v>SNV-03</v>
          </cell>
          <cell r="AF68">
            <v>7</v>
          </cell>
          <cell r="AG68"/>
          <cell r="AH68">
            <v>8</v>
          </cell>
          <cell r="AI68">
            <v>7</v>
          </cell>
          <cell r="AJ68" t="str">
            <v>G3</v>
          </cell>
          <cell r="AK68">
            <v>0</v>
          </cell>
          <cell r="AL68"/>
          <cell r="AM68">
            <v>292</v>
          </cell>
          <cell r="AN68">
            <v>271</v>
          </cell>
          <cell r="AO68">
            <v>250</v>
          </cell>
          <cell r="AP68">
            <v>229</v>
          </cell>
          <cell r="AQ68">
            <v>208</v>
          </cell>
          <cell r="AR68">
            <v>187</v>
          </cell>
          <cell r="AS68">
            <v>166</v>
          </cell>
          <cell r="AT68"/>
          <cell r="AU68"/>
          <cell r="AV68"/>
          <cell r="AW68"/>
          <cell r="AX68"/>
          <cell r="AY68"/>
          <cell r="AZ68"/>
          <cell r="BA68"/>
          <cell r="BB68"/>
          <cell r="BC68"/>
          <cell r="BD68"/>
          <cell r="BE68"/>
          <cell r="BF68"/>
          <cell r="BG68"/>
          <cell r="BH68"/>
          <cell r="BI68"/>
          <cell r="BJ68"/>
          <cell r="BK68"/>
        </row>
        <row r="69">
          <cell r="L69" t="str">
            <v>TRP-01</v>
          </cell>
          <cell r="M69">
            <v>11</v>
          </cell>
          <cell r="N69"/>
          <cell r="O69">
            <v>4</v>
          </cell>
          <cell r="P69">
            <v>79</v>
          </cell>
          <cell r="Q69">
            <v>58</v>
          </cell>
          <cell r="R69">
            <v>37</v>
          </cell>
          <cell r="S69">
            <v>16</v>
          </cell>
          <cell r="T69"/>
          <cell r="U69"/>
          <cell r="V69"/>
          <cell r="W69"/>
          <cell r="X69"/>
          <cell r="Y69"/>
          <cell r="Z69"/>
          <cell r="AA69"/>
          <cell r="AB69"/>
          <cell r="AC69"/>
          <cell r="AD69"/>
          <cell r="AE69" t="str">
            <v>TRP-01</v>
          </cell>
          <cell r="AF69">
            <v>11</v>
          </cell>
          <cell r="AG69"/>
          <cell r="AH69">
            <v>12</v>
          </cell>
          <cell r="AI69">
            <v>11</v>
          </cell>
          <cell r="AJ69" t="str">
            <v>C1</v>
          </cell>
          <cell r="AK69">
            <v>0</v>
          </cell>
          <cell r="AL69"/>
          <cell r="AM69">
            <v>310</v>
          </cell>
          <cell r="AN69">
            <v>289</v>
          </cell>
          <cell r="AO69">
            <v>268</v>
          </cell>
          <cell r="AP69">
            <v>247</v>
          </cell>
          <cell r="AQ69">
            <v>226</v>
          </cell>
          <cell r="AR69">
            <v>205</v>
          </cell>
          <cell r="AS69">
            <v>184</v>
          </cell>
          <cell r="AT69">
            <v>163</v>
          </cell>
          <cell r="AU69">
            <v>142</v>
          </cell>
          <cell r="AV69">
            <v>121</v>
          </cell>
          <cell r="AW69">
            <v>100</v>
          </cell>
          <cell r="AX69"/>
          <cell r="AY69"/>
          <cell r="AZ69"/>
          <cell r="BA69"/>
          <cell r="BB69"/>
          <cell r="BC69"/>
          <cell r="BD69"/>
          <cell r="BE69"/>
          <cell r="BF69"/>
          <cell r="BG69"/>
          <cell r="BH69"/>
          <cell r="BI69"/>
          <cell r="BJ69"/>
          <cell r="BK69"/>
        </row>
        <row r="70">
          <cell r="L70" t="str">
            <v>TRP-02</v>
          </cell>
          <cell r="M70">
            <v>8</v>
          </cell>
          <cell r="N70"/>
          <cell r="O70">
            <v>3</v>
          </cell>
          <cell r="P70">
            <v>1011</v>
          </cell>
          <cell r="Q70">
            <v>72</v>
          </cell>
          <cell r="R70">
            <v>51</v>
          </cell>
          <cell r="S70"/>
          <cell r="T70"/>
          <cell r="U70"/>
          <cell r="V70"/>
          <cell r="W70"/>
          <cell r="X70"/>
          <cell r="Y70"/>
          <cell r="Z70"/>
          <cell r="AA70"/>
          <cell r="AB70"/>
          <cell r="AC70"/>
          <cell r="AD70"/>
          <cell r="AE70" t="str">
            <v>TRP-02</v>
          </cell>
          <cell r="AF70">
            <v>11</v>
          </cell>
          <cell r="AG70"/>
          <cell r="AH70">
            <v>12</v>
          </cell>
          <cell r="AI70">
            <v>11</v>
          </cell>
          <cell r="AJ70" t="str">
            <v>C2</v>
          </cell>
          <cell r="AK70">
            <v>0</v>
          </cell>
          <cell r="AL70"/>
          <cell r="AM70">
            <v>303</v>
          </cell>
          <cell r="AN70">
            <v>282</v>
          </cell>
          <cell r="AO70">
            <v>261</v>
          </cell>
          <cell r="AP70">
            <v>240</v>
          </cell>
          <cell r="AQ70">
            <v>219</v>
          </cell>
          <cell r="AR70">
            <v>198</v>
          </cell>
          <cell r="AS70">
            <v>177</v>
          </cell>
          <cell r="AT70">
            <v>156</v>
          </cell>
          <cell r="AU70">
            <v>135</v>
          </cell>
          <cell r="AV70">
            <v>114</v>
          </cell>
          <cell r="AW70">
            <v>93</v>
          </cell>
          <cell r="AX70"/>
          <cell r="AY70"/>
          <cell r="AZ70"/>
          <cell r="BA70"/>
          <cell r="BB70"/>
          <cell r="BC70"/>
          <cell r="BD70"/>
          <cell r="BE70"/>
          <cell r="BF70"/>
          <cell r="BG70"/>
          <cell r="BH70"/>
          <cell r="BI70"/>
          <cell r="BJ70"/>
          <cell r="BK70"/>
        </row>
        <row r="71">
          <cell r="L71" t="str">
            <v>TRP-03</v>
          </cell>
          <cell r="M71">
            <v>5</v>
          </cell>
          <cell r="N71"/>
          <cell r="O71">
            <v>2</v>
          </cell>
          <cell r="P71">
            <v>65</v>
          </cell>
          <cell r="Q71">
            <v>44</v>
          </cell>
          <cell r="R71"/>
          <cell r="S71"/>
          <cell r="T71"/>
          <cell r="U71"/>
          <cell r="V71"/>
          <cell r="W71"/>
          <cell r="X71"/>
          <cell r="Y71"/>
          <cell r="Z71"/>
          <cell r="AA71"/>
          <cell r="AB71"/>
          <cell r="AC71"/>
          <cell r="AD71"/>
          <cell r="AE71" t="str">
            <v>TRP-03</v>
          </cell>
          <cell r="AF71">
            <v>5</v>
          </cell>
          <cell r="AG71"/>
          <cell r="AH71">
            <v>6</v>
          </cell>
          <cell r="AI71">
            <v>5</v>
          </cell>
          <cell r="AJ71" t="str">
            <v>C3</v>
          </cell>
          <cell r="AK71">
            <v>0</v>
          </cell>
          <cell r="AL71"/>
          <cell r="AM71">
            <v>296</v>
          </cell>
          <cell r="AN71">
            <v>275</v>
          </cell>
          <cell r="AO71">
            <v>254</v>
          </cell>
          <cell r="AP71">
            <v>233</v>
          </cell>
          <cell r="AQ71">
            <v>212</v>
          </cell>
          <cell r="AR71"/>
          <cell r="AS71"/>
          <cell r="AT71"/>
          <cell r="AU71"/>
          <cell r="AV71"/>
          <cell r="AW71"/>
          <cell r="AX71"/>
          <cell r="AY71"/>
          <cell r="AZ71"/>
          <cell r="BA71"/>
          <cell r="BB71"/>
          <cell r="BC71"/>
          <cell r="BD71"/>
          <cell r="BE71"/>
          <cell r="BF71"/>
          <cell r="BG71"/>
          <cell r="BH71"/>
          <cell r="BI71"/>
          <cell r="BJ71"/>
          <cell r="BK71"/>
        </row>
        <row r="72">
          <cell r="L72" t="str">
            <v>TVT-01</v>
          </cell>
          <cell r="M72">
            <v>8</v>
          </cell>
          <cell r="N72"/>
          <cell r="O72">
            <v>3</v>
          </cell>
          <cell r="P72">
            <v>1015</v>
          </cell>
          <cell r="Q72">
            <v>34</v>
          </cell>
          <cell r="R72">
            <v>13</v>
          </cell>
          <cell r="S72"/>
          <cell r="T72"/>
          <cell r="U72"/>
          <cell r="V72"/>
          <cell r="W72"/>
          <cell r="X72"/>
          <cell r="Y72"/>
          <cell r="Z72"/>
          <cell r="AA72"/>
          <cell r="AB72"/>
          <cell r="AC72"/>
          <cell r="AD72"/>
          <cell r="AE72" t="str">
            <v>TVT-01</v>
          </cell>
          <cell r="AF72">
            <v>9</v>
          </cell>
          <cell r="AG72"/>
          <cell r="AH72">
            <v>10</v>
          </cell>
          <cell r="AI72">
            <v>9</v>
          </cell>
          <cell r="AJ72" t="str">
            <v>F1</v>
          </cell>
          <cell r="AK72">
            <v>0</v>
          </cell>
          <cell r="AL72"/>
          <cell r="AM72">
            <v>307</v>
          </cell>
          <cell r="AN72">
            <v>286</v>
          </cell>
          <cell r="AO72">
            <v>265</v>
          </cell>
          <cell r="AP72">
            <v>244</v>
          </cell>
          <cell r="AQ72">
            <v>223</v>
          </cell>
          <cell r="AR72">
            <v>202</v>
          </cell>
          <cell r="AS72">
            <v>181</v>
          </cell>
          <cell r="AT72">
            <v>160</v>
          </cell>
          <cell r="AU72">
            <v>139</v>
          </cell>
          <cell r="AV72"/>
          <cell r="AW72"/>
          <cell r="AX72"/>
          <cell r="AY72"/>
          <cell r="AZ72"/>
          <cell r="BA72"/>
          <cell r="BB72"/>
          <cell r="BC72"/>
          <cell r="BD72"/>
          <cell r="BE72"/>
          <cell r="BF72"/>
          <cell r="BG72"/>
          <cell r="BH72"/>
          <cell r="BI72"/>
          <cell r="BJ72"/>
          <cell r="BK72"/>
        </row>
        <row r="73">
          <cell r="L73" t="str">
            <v>TVT-02</v>
          </cell>
          <cell r="M73">
            <v>14</v>
          </cell>
          <cell r="N73"/>
          <cell r="O73">
            <v>5</v>
          </cell>
          <cell r="P73">
            <v>1008</v>
          </cell>
          <cell r="Q73">
            <v>671</v>
          </cell>
          <cell r="R73">
            <v>48</v>
          </cell>
          <cell r="S73">
            <v>27</v>
          </cell>
          <cell r="T73">
            <v>6</v>
          </cell>
          <cell r="U73"/>
          <cell r="V73"/>
          <cell r="W73"/>
          <cell r="X73"/>
          <cell r="Y73"/>
          <cell r="Z73"/>
          <cell r="AA73"/>
          <cell r="AB73"/>
          <cell r="AC73"/>
          <cell r="AD73"/>
          <cell r="AE73" t="str">
            <v>TVT-02</v>
          </cell>
          <cell r="AF73">
            <v>9</v>
          </cell>
          <cell r="AG73"/>
          <cell r="AH73">
            <v>10</v>
          </cell>
          <cell r="AI73">
            <v>9</v>
          </cell>
          <cell r="AJ73" t="str">
            <v>F2</v>
          </cell>
          <cell r="AK73">
            <v>0</v>
          </cell>
          <cell r="AL73"/>
          <cell r="AM73">
            <v>300</v>
          </cell>
          <cell r="AN73">
            <v>279</v>
          </cell>
          <cell r="AO73">
            <v>258</v>
          </cell>
          <cell r="AP73">
            <v>237</v>
          </cell>
          <cell r="AQ73">
            <v>216</v>
          </cell>
          <cell r="AR73">
            <v>195</v>
          </cell>
          <cell r="AS73">
            <v>174</v>
          </cell>
          <cell r="AT73">
            <v>153</v>
          </cell>
          <cell r="AU73">
            <v>132</v>
          </cell>
          <cell r="AV73"/>
          <cell r="AW73"/>
          <cell r="AX73"/>
          <cell r="AY73"/>
          <cell r="AZ73"/>
          <cell r="BA73"/>
          <cell r="BB73"/>
          <cell r="BC73"/>
          <cell r="BD73"/>
          <cell r="BE73"/>
          <cell r="BF73"/>
          <cell r="BG73"/>
          <cell r="BH73"/>
          <cell r="BI73"/>
          <cell r="BJ73"/>
          <cell r="BK73"/>
        </row>
        <row r="74">
          <cell r="L74" t="str">
            <v>TVT-03</v>
          </cell>
          <cell r="M74">
            <v>14</v>
          </cell>
          <cell r="N74"/>
          <cell r="O74">
            <v>5</v>
          </cell>
          <cell r="P74">
            <v>1010</v>
          </cell>
          <cell r="Q74">
            <v>715</v>
          </cell>
          <cell r="R74">
            <v>694</v>
          </cell>
          <cell r="S74">
            <v>673</v>
          </cell>
          <cell r="T74">
            <v>8</v>
          </cell>
          <cell r="U74"/>
          <cell r="V74"/>
          <cell r="W74"/>
          <cell r="X74"/>
          <cell r="Y74"/>
          <cell r="Z74"/>
          <cell r="AA74"/>
          <cell r="AB74"/>
          <cell r="AC74"/>
          <cell r="AD74"/>
          <cell r="AE74" t="str">
            <v>TVT-03</v>
          </cell>
          <cell r="AF74">
            <v>9</v>
          </cell>
          <cell r="AG74"/>
          <cell r="AH74">
            <v>10</v>
          </cell>
          <cell r="AI74">
            <v>9</v>
          </cell>
          <cell r="AJ74" t="str">
            <v>D2</v>
          </cell>
          <cell r="AK74">
            <v>0</v>
          </cell>
          <cell r="AL74"/>
          <cell r="AM74">
            <v>302</v>
          </cell>
          <cell r="AN74">
            <v>281</v>
          </cell>
          <cell r="AO74">
            <v>260</v>
          </cell>
          <cell r="AP74">
            <v>239</v>
          </cell>
          <cell r="AQ74">
            <v>218</v>
          </cell>
          <cell r="AR74">
            <v>197</v>
          </cell>
          <cell r="AS74">
            <v>176</v>
          </cell>
          <cell r="AT74">
            <v>155</v>
          </cell>
          <cell r="AU74">
            <v>134</v>
          </cell>
          <cell r="AV74"/>
          <cell r="AW74"/>
          <cell r="AX74"/>
          <cell r="AY74"/>
          <cell r="AZ74"/>
          <cell r="BA74"/>
          <cell r="BB74"/>
          <cell r="BC74"/>
          <cell r="BD74"/>
          <cell r="BE74"/>
          <cell r="BF74"/>
          <cell r="BG74"/>
          <cell r="BH74"/>
          <cell r="BI74"/>
          <cell r="BJ74"/>
          <cell r="BK74"/>
        </row>
        <row r="75">
          <cell r="L75" t="str">
            <v>VIZ-01</v>
          </cell>
          <cell r="M75">
            <v>5</v>
          </cell>
          <cell r="N75"/>
          <cell r="O75">
            <v>2</v>
          </cell>
          <cell r="P75">
            <v>1017</v>
          </cell>
          <cell r="Q75">
            <v>15</v>
          </cell>
          <cell r="R75"/>
          <cell r="S75"/>
          <cell r="T75"/>
          <cell r="U75"/>
          <cell r="V75"/>
          <cell r="W75"/>
          <cell r="X75"/>
          <cell r="Y75"/>
          <cell r="Z75"/>
          <cell r="AA75"/>
          <cell r="AB75"/>
          <cell r="AC75"/>
          <cell r="AD75"/>
          <cell r="AE75" t="str">
            <v>VIZ-01</v>
          </cell>
          <cell r="AF75">
            <v>4</v>
          </cell>
          <cell r="AG75"/>
          <cell r="AH75">
            <v>5</v>
          </cell>
          <cell r="AI75">
            <v>4</v>
          </cell>
          <cell r="AJ75" t="str">
            <v>D1</v>
          </cell>
          <cell r="AK75">
            <v>0</v>
          </cell>
          <cell r="AL75"/>
          <cell r="AM75">
            <v>309</v>
          </cell>
          <cell r="AN75">
            <v>288</v>
          </cell>
          <cell r="AO75">
            <v>267</v>
          </cell>
          <cell r="AP75">
            <v>246</v>
          </cell>
          <cell r="AQ75"/>
          <cell r="AR75"/>
          <cell r="AS75"/>
          <cell r="AT75"/>
          <cell r="AU75"/>
          <cell r="AV75"/>
          <cell r="AW75"/>
          <cell r="AX75"/>
          <cell r="AY75"/>
          <cell r="AZ75"/>
          <cell r="BA75"/>
          <cell r="BB75"/>
          <cell r="BC75"/>
          <cell r="BD75"/>
          <cell r="BE75"/>
          <cell r="BF75"/>
          <cell r="BG75"/>
          <cell r="BH75"/>
          <cell r="BI75"/>
          <cell r="BJ75"/>
          <cell r="BK75"/>
        </row>
        <row r="76">
          <cell r="L76" t="str">
            <v>VIZ-02</v>
          </cell>
          <cell r="M76">
            <v>8</v>
          </cell>
          <cell r="N76"/>
          <cell r="O76">
            <v>3</v>
          </cell>
          <cell r="P76">
            <v>1010</v>
          </cell>
          <cell r="Q76">
            <v>715</v>
          </cell>
          <cell r="R76">
            <v>673</v>
          </cell>
          <cell r="S76"/>
          <cell r="T76"/>
          <cell r="U76"/>
          <cell r="V76"/>
          <cell r="W76"/>
          <cell r="X76"/>
          <cell r="Y76"/>
          <cell r="Z76"/>
          <cell r="AA76"/>
          <cell r="AB76"/>
          <cell r="AC76"/>
          <cell r="AD76"/>
          <cell r="AE76" t="str">
            <v>VIZ-02</v>
          </cell>
          <cell r="AF76">
            <v>9</v>
          </cell>
          <cell r="AG76"/>
          <cell r="AH76">
            <v>10</v>
          </cell>
          <cell r="AI76">
            <v>9</v>
          </cell>
          <cell r="AJ76" t="str">
            <v>D2</v>
          </cell>
          <cell r="AK76">
            <v>0</v>
          </cell>
          <cell r="AL76"/>
          <cell r="AM76">
            <v>302</v>
          </cell>
          <cell r="AN76">
            <v>281</v>
          </cell>
          <cell r="AO76">
            <v>260</v>
          </cell>
          <cell r="AP76">
            <v>239</v>
          </cell>
          <cell r="AQ76">
            <v>218</v>
          </cell>
          <cell r="AR76">
            <v>197</v>
          </cell>
          <cell r="AS76">
            <v>176</v>
          </cell>
          <cell r="AT76">
            <v>155</v>
          </cell>
          <cell r="AU76">
            <v>134</v>
          </cell>
          <cell r="AV76"/>
          <cell r="AW76"/>
          <cell r="AX76"/>
          <cell r="AY76"/>
          <cell r="AZ76"/>
          <cell r="BA76"/>
          <cell r="BB76"/>
          <cell r="BC76"/>
          <cell r="BD76"/>
          <cell r="BE76"/>
          <cell r="BF76"/>
          <cell r="BG76"/>
          <cell r="BH76"/>
          <cell r="BI76"/>
          <cell r="BJ76"/>
          <cell r="BK76"/>
        </row>
        <row r="77">
          <cell r="L77" t="str">
            <v>VIZ-03</v>
          </cell>
          <cell r="M77">
            <v>8</v>
          </cell>
          <cell r="N77"/>
          <cell r="O77">
            <v>3</v>
          </cell>
          <cell r="P77">
            <v>1003</v>
          </cell>
          <cell r="Q77">
            <v>708</v>
          </cell>
          <cell r="R77">
            <v>687</v>
          </cell>
          <cell r="S77"/>
          <cell r="T77"/>
          <cell r="U77"/>
          <cell r="V77"/>
          <cell r="W77"/>
          <cell r="X77"/>
          <cell r="Y77"/>
          <cell r="Z77"/>
          <cell r="AA77"/>
          <cell r="AB77"/>
          <cell r="AC77"/>
          <cell r="AD77"/>
          <cell r="AE77" t="str">
            <v>VIZ-03</v>
          </cell>
          <cell r="AF77">
            <v>9</v>
          </cell>
          <cell r="AG77"/>
          <cell r="AH77">
            <v>10</v>
          </cell>
          <cell r="AI77">
            <v>9</v>
          </cell>
          <cell r="AJ77" t="str">
            <v>D3</v>
          </cell>
          <cell r="AK77">
            <v>0</v>
          </cell>
          <cell r="AL77"/>
          <cell r="AM77">
            <v>295</v>
          </cell>
          <cell r="AN77">
            <v>274</v>
          </cell>
          <cell r="AO77">
            <v>253</v>
          </cell>
          <cell r="AP77">
            <v>232</v>
          </cell>
          <cell r="AQ77">
            <v>211</v>
          </cell>
          <cell r="AR77">
            <v>190</v>
          </cell>
          <cell r="AS77">
            <v>169</v>
          </cell>
          <cell r="AT77">
            <v>148</v>
          </cell>
          <cell r="AU77">
            <v>127</v>
          </cell>
          <cell r="AV77"/>
          <cell r="AW77"/>
          <cell r="AX77"/>
          <cell r="AY77"/>
          <cell r="AZ77"/>
          <cell r="BA77"/>
          <cell r="BB77"/>
          <cell r="BC77"/>
          <cell r="BD77"/>
          <cell r="BE77"/>
          <cell r="BF77"/>
          <cell r="BG77"/>
          <cell r="BH77"/>
          <cell r="BI77"/>
          <cell r="BJ77"/>
          <cell r="BK77"/>
        </row>
        <row r="78">
          <cell r="L78" t="str">
            <v>WAR-02</v>
          </cell>
          <cell r="M78">
            <v>8</v>
          </cell>
          <cell r="N78"/>
          <cell r="O78">
            <v>3</v>
          </cell>
          <cell r="P78">
            <v>50</v>
          </cell>
          <cell r="Q78">
            <v>29</v>
          </cell>
          <cell r="R78">
            <v>8</v>
          </cell>
          <cell r="S78"/>
          <cell r="T78"/>
          <cell r="U78"/>
          <cell r="V78"/>
          <cell r="W78"/>
          <cell r="X78"/>
          <cell r="Y78"/>
          <cell r="Z78"/>
          <cell r="AA78"/>
          <cell r="AB78"/>
          <cell r="AC78"/>
          <cell r="AD78"/>
          <cell r="AE78" t="str">
            <v>WAR-02</v>
          </cell>
          <cell r="AF78">
            <v>11</v>
          </cell>
          <cell r="AG78"/>
          <cell r="AH78">
            <v>12</v>
          </cell>
          <cell r="AI78">
            <v>11</v>
          </cell>
          <cell r="AJ78" t="str">
            <v>D2</v>
          </cell>
          <cell r="AK78">
            <v>0</v>
          </cell>
          <cell r="AL78"/>
          <cell r="AM78">
            <v>302</v>
          </cell>
          <cell r="AN78">
            <v>281</v>
          </cell>
          <cell r="AO78">
            <v>260</v>
          </cell>
          <cell r="AP78">
            <v>239</v>
          </cell>
          <cell r="AQ78">
            <v>218</v>
          </cell>
          <cell r="AR78">
            <v>197</v>
          </cell>
          <cell r="AS78">
            <v>176</v>
          </cell>
          <cell r="AT78">
            <v>155</v>
          </cell>
          <cell r="AU78">
            <v>134</v>
          </cell>
          <cell r="AV78">
            <v>113</v>
          </cell>
          <cell r="AW78">
            <v>92</v>
          </cell>
          <cell r="AX78"/>
          <cell r="AY78"/>
          <cell r="AZ78"/>
          <cell r="BA78"/>
          <cell r="BB78"/>
          <cell r="BC78"/>
          <cell r="BD78"/>
          <cell r="BE78"/>
          <cell r="BF78"/>
          <cell r="BG78"/>
          <cell r="BH78"/>
          <cell r="BI78"/>
          <cell r="BJ78"/>
          <cell r="BK78"/>
        </row>
        <row r="79">
          <cell r="L79" t="str">
            <v>NAT-01</v>
          </cell>
          <cell r="M79">
            <v>2</v>
          </cell>
          <cell r="N79"/>
          <cell r="O79">
            <v>1</v>
          </cell>
          <cell r="P79">
            <v>201</v>
          </cell>
          <cell r="Q79"/>
          <cell r="R79"/>
          <cell r="S79"/>
          <cell r="T79"/>
          <cell r="U79"/>
          <cell r="V79"/>
          <cell r="W79"/>
          <cell r="X79"/>
          <cell r="Y79"/>
          <cell r="Z79"/>
          <cell r="AA79"/>
          <cell r="AB79"/>
          <cell r="AC79"/>
          <cell r="AD79"/>
          <cell r="AE79" t="str">
            <v>NAT-01</v>
          </cell>
          <cell r="AF79">
            <v>5</v>
          </cell>
          <cell r="AG79"/>
          <cell r="AH79">
            <v>6</v>
          </cell>
          <cell r="AI79">
            <v>5</v>
          </cell>
          <cell r="AJ79" t="str">
            <v>G1</v>
          </cell>
          <cell r="AK79">
            <v>0</v>
          </cell>
          <cell r="AL79"/>
          <cell r="AM79">
            <v>306</v>
          </cell>
          <cell r="AN79">
            <v>285</v>
          </cell>
          <cell r="AO79">
            <v>264</v>
          </cell>
          <cell r="AP79">
            <v>243</v>
          </cell>
          <cell r="AQ79">
            <v>222</v>
          </cell>
          <cell r="AR79"/>
          <cell r="AS79"/>
          <cell r="AT79"/>
          <cell r="AU79"/>
          <cell r="AV79"/>
          <cell r="AW79"/>
          <cell r="AX79"/>
          <cell r="AY79"/>
          <cell r="AZ79"/>
          <cell r="BA79"/>
          <cell r="BB79"/>
          <cell r="BC79"/>
          <cell r="BD79"/>
          <cell r="BE79"/>
          <cell r="BF79"/>
          <cell r="BG79"/>
          <cell r="BH79"/>
          <cell r="BI79"/>
          <cell r="BJ79"/>
          <cell r="BK79"/>
        </row>
        <row r="80">
          <cell r="L80" t="str">
            <v>APS1-01</v>
          </cell>
          <cell r="M80" t="str">
            <v>tim</v>
          </cell>
          <cell r="N80" t="str">
            <v>erro</v>
          </cell>
          <cell r="O80" t="str">
            <v>tim</v>
          </cell>
          <cell r="P80" t="e">
            <v>#NUM!</v>
          </cell>
          <cell r="Q80" t="e">
            <v>#NUM!</v>
          </cell>
          <cell r="R80" t="e">
            <v>#NUM!</v>
          </cell>
          <cell r="S80" t="e">
            <v>#NUM!</v>
          </cell>
          <cell r="T80" t="e">
            <v>#NUM!</v>
          </cell>
          <cell r="U80" t="e">
            <v>#NUM!</v>
          </cell>
          <cell r="V80" t="e">
            <v>#NUM!</v>
          </cell>
          <cell r="W80" t="e">
            <v>#NUM!</v>
          </cell>
          <cell r="X80" t="e">
            <v>#NUM!</v>
          </cell>
          <cell r="Y80" t="e">
            <v>#NUM!</v>
          </cell>
          <cell r="Z80" t="e">
            <v>#NUM!</v>
          </cell>
          <cell r="AA80" t="e">
            <v>#NUM!</v>
          </cell>
          <cell r="AB80" t="e">
            <v>#NUM!</v>
          </cell>
          <cell r="AC80" t="e">
            <v>#NUM!</v>
          </cell>
          <cell r="AD80" t="e">
            <v>#NUM!</v>
          </cell>
          <cell r="AE80" t="str">
            <v>APS1-01</v>
          </cell>
          <cell r="AF80" t="str">
            <v>tim</v>
          </cell>
          <cell r="AG80" t="str">
            <v>erro</v>
          </cell>
          <cell r="AH80" t="str">
            <v>tim</v>
          </cell>
          <cell r="AI80">
            <v>0</v>
          </cell>
          <cell r="AJ80" t="str">
            <v>ver tim</v>
          </cell>
          <cell r="AK80">
            <v>0</v>
          </cell>
          <cell r="AL80"/>
          <cell r="AM80"/>
          <cell r="AN80"/>
          <cell r="AO80"/>
          <cell r="AP80"/>
          <cell r="AQ80"/>
          <cell r="AR80"/>
          <cell r="AS80"/>
          <cell r="AT80"/>
          <cell r="AU80"/>
          <cell r="AV80"/>
          <cell r="AW80"/>
          <cell r="AX80"/>
          <cell r="AY80"/>
          <cell r="AZ80"/>
          <cell r="BA80"/>
          <cell r="BB80"/>
          <cell r="BC80"/>
          <cell r="BD80"/>
          <cell r="BE80"/>
          <cell r="BF80"/>
          <cell r="BG80"/>
          <cell r="BH80"/>
          <cell r="BI80"/>
          <cell r="BJ80"/>
          <cell r="BK80"/>
        </row>
        <row r="81">
          <cell r="L81" t="str">
            <v>APS1-02</v>
          </cell>
          <cell r="M81" t="str">
            <v>tim</v>
          </cell>
          <cell r="N81" t="str">
            <v>erro</v>
          </cell>
          <cell r="O81" t="str">
            <v>tim</v>
          </cell>
          <cell r="P81" t="e">
            <v>#NUM!</v>
          </cell>
          <cell r="Q81" t="e">
            <v>#NUM!</v>
          </cell>
          <cell r="R81" t="e">
            <v>#NUM!</v>
          </cell>
          <cell r="S81" t="e">
            <v>#NUM!</v>
          </cell>
          <cell r="T81" t="e">
            <v>#NUM!</v>
          </cell>
          <cell r="U81" t="e">
            <v>#NUM!</v>
          </cell>
          <cell r="V81" t="e">
            <v>#NUM!</v>
          </cell>
          <cell r="W81" t="e">
            <v>#NUM!</v>
          </cell>
          <cell r="X81" t="e">
            <v>#NUM!</v>
          </cell>
          <cell r="Y81" t="e">
            <v>#NUM!</v>
          </cell>
          <cell r="Z81" t="e">
            <v>#NUM!</v>
          </cell>
          <cell r="AA81" t="e">
            <v>#NUM!</v>
          </cell>
          <cell r="AB81" t="e">
            <v>#NUM!</v>
          </cell>
          <cell r="AC81" t="e">
            <v>#NUM!</v>
          </cell>
          <cell r="AD81" t="e">
            <v>#NUM!</v>
          </cell>
          <cell r="AE81" t="str">
            <v>APS1-02</v>
          </cell>
          <cell r="AF81" t="str">
            <v>tim</v>
          </cell>
          <cell r="AG81" t="str">
            <v>erro</v>
          </cell>
          <cell r="AH81" t="str">
            <v>tim</v>
          </cell>
          <cell r="AI81">
            <v>0</v>
          </cell>
          <cell r="AJ81" t="str">
            <v>ver tim</v>
          </cell>
          <cell r="AK81">
            <v>0</v>
          </cell>
          <cell r="AL81"/>
          <cell r="AM81"/>
          <cell r="AN81"/>
          <cell r="AO81"/>
          <cell r="AP81"/>
          <cell r="AQ81"/>
          <cell r="AR81"/>
          <cell r="AS81"/>
          <cell r="AT81"/>
          <cell r="AU81"/>
          <cell r="AV81"/>
          <cell r="AW81"/>
          <cell r="AX81"/>
          <cell r="AY81"/>
          <cell r="AZ81"/>
          <cell r="BA81"/>
          <cell r="BB81"/>
          <cell r="BC81"/>
          <cell r="BD81"/>
          <cell r="BE81"/>
          <cell r="BF81"/>
          <cell r="BG81"/>
          <cell r="BH81"/>
          <cell r="BI81"/>
          <cell r="BJ81"/>
          <cell r="BK81"/>
        </row>
        <row r="82">
          <cell r="L82" t="str">
            <v>APS1-03</v>
          </cell>
          <cell r="M82" t="str">
            <v>tim</v>
          </cell>
          <cell r="N82" t="str">
            <v>erro</v>
          </cell>
          <cell r="O82" t="str">
            <v>tim</v>
          </cell>
          <cell r="P82" t="e">
            <v>#NUM!</v>
          </cell>
          <cell r="Q82" t="e">
            <v>#NUM!</v>
          </cell>
          <cell r="R82" t="e">
            <v>#NUM!</v>
          </cell>
          <cell r="S82" t="e">
            <v>#NUM!</v>
          </cell>
          <cell r="T82" t="e">
            <v>#NUM!</v>
          </cell>
          <cell r="U82" t="e">
            <v>#NUM!</v>
          </cell>
          <cell r="V82" t="e">
            <v>#NUM!</v>
          </cell>
          <cell r="W82" t="e">
            <v>#NUM!</v>
          </cell>
          <cell r="X82" t="e">
            <v>#NUM!</v>
          </cell>
          <cell r="Y82" t="e">
            <v>#NUM!</v>
          </cell>
          <cell r="Z82" t="e">
            <v>#NUM!</v>
          </cell>
          <cell r="AA82" t="e">
            <v>#NUM!</v>
          </cell>
          <cell r="AB82" t="e">
            <v>#NUM!</v>
          </cell>
          <cell r="AC82" t="e">
            <v>#NUM!</v>
          </cell>
          <cell r="AD82" t="e">
            <v>#NUM!</v>
          </cell>
          <cell r="AE82" t="str">
            <v>APS1-03</v>
          </cell>
          <cell r="AF82" t="str">
            <v>tim</v>
          </cell>
          <cell r="AG82" t="str">
            <v>erro</v>
          </cell>
          <cell r="AH82" t="str">
            <v>tim</v>
          </cell>
          <cell r="AI82">
            <v>0</v>
          </cell>
          <cell r="AJ82" t="str">
            <v>ver tim</v>
          </cell>
          <cell r="AK82">
            <v>0</v>
          </cell>
          <cell r="AL82"/>
          <cell r="AM82"/>
          <cell r="AN82"/>
          <cell r="AO82"/>
          <cell r="AP82"/>
          <cell r="AQ82"/>
          <cell r="AR82"/>
          <cell r="AS82"/>
          <cell r="AT82"/>
          <cell r="AU82"/>
          <cell r="AV82"/>
          <cell r="AW82"/>
          <cell r="AX82"/>
          <cell r="AY82"/>
          <cell r="AZ82"/>
          <cell r="BA82"/>
          <cell r="BB82"/>
          <cell r="BC82"/>
          <cell r="BD82"/>
          <cell r="BE82"/>
          <cell r="BF82"/>
          <cell r="BG82"/>
          <cell r="BH82"/>
          <cell r="BI82"/>
          <cell r="BJ82"/>
          <cell r="BK82"/>
        </row>
        <row r="83">
          <cell r="L83" t="str">
            <v>APS2-01</v>
          </cell>
          <cell r="M83" t="str">
            <v>tim</v>
          </cell>
          <cell r="N83" t="str">
            <v>erro</v>
          </cell>
          <cell r="O83" t="str">
            <v>tim</v>
          </cell>
          <cell r="P83" t="e">
            <v>#NUM!</v>
          </cell>
          <cell r="Q83" t="e">
            <v>#NUM!</v>
          </cell>
          <cell r="R83" t="e">
            <v>#NUM!</v>
          </cell>
          <cell r="S83" t="e">
            <v>#NUM!</v>
          </cell>
          <cell r="T83" t="e">
            <v>#NUM!</v>
          </cell>
          <cell r="U83" t="e">
            <v>#NUM!</v>
          </cell>
          <cell r="V83" t="e">
            <v>#NUM!</v>
          </cell>
          <cell r="W83" t="e">
            <v>#NUM!</v>
          </cell>
          <cell r="X83" t="e">
            <v>#NUM!</v>
          </cell>
          <cell r="Y83" t="e">
            <v>#NUM!</v>
          </cell>
          <cell r="Z83" t="e">
            <v>#NUM!</v>
          </cell>
          <cell r="AA83" t="e">
            <v>#NUM!</v>
          </cell>
          <cell r="AB83" t="e">
            <v>#NUM!</v>
          </cell>
          <cell r="AC83" t="e">
            <v>#NUM!</v>
          </cell>
          <cell r="AD83" t="e">
            <v>#NUM!</v>
          </cell>
          <cell r="AE83" t="str">
            <v>APS2-01</v>
          </cell>
          <cell r="AF83" t="str">
            <v>tim</v>
          </cell>
          <cell r="AG83" t="str">
            <v>erro</v>
          </cell>
          <cell r="AH83" t="str">
            <v>tim</v>
          </cell>
          <cell r="AI83">
            <v>0</v>
          </cell>
          <cell r="AJ83" t="str">
            <v>ver tim</v>
          </cell>
          <cell r="AK83">
            <v>0</v>
          </cell>
          <cell r="AL83"/>
          <cell r="AM83"/>
          <cell r="AN83"/>
          <cell r="AO83"/>
          <cell r="AP83"/>
          <cell r="AQ83"/>
          <cell r="AR83"/>
          <cell r="AS83"/>
          <cell r="AT83"/>
          <cell r="AU83"/>
          <cell r="AV83"/>
          <cell r="AW83"/>
          <cell r="AX83"/>
          <cell r="AY83"/>
          <cell r="AZ83"/>
          <cell r="BA83"/>
          <cell r="BB83"/>
          <cell r="BC83"/>
          <cell r="BD83"/>
          <cell r="BE83"/>
          <cell r="BF83"/>
          <cell r="BG83"/>
          <cell r="BH83"/>
          <cell r="BI83"/>
          <cell r="BJ83"/>
          <cell r="BK83"/>
        </row>
        <row r="84">
          <cell r="L84" t="str">
            <v>APS2-02</v>
          </cell>
          <cell r="M84" t="str">
            <v>tim</v>
          </cell>
          <cell r="N84" t="str">
            <v>erro</v>
          </cell>
          <cell r="O84" t="str">
            <v>tim</v>
          </cell>
          <cell r="P84" t="e">
            <v>#NUM!</v>
          </cell>
          <cell r="Q84" t="e">
            <v>#NUM!</v>
          </cell>
          <cell r="R84" t="e">
            <v>#NUM!</v>
          </cell>
          <cell r="S84" t="e">
            <v>#NUM!</v>
          </cell>
          <cell r="T84" t="e">
            <v>#NUM!</v>
          </cell>
          <cell r="U84" t="e">
            <v>#NUM!</v>
          </cell>
          <cell r="V84" t="e">
            <v>#NUM!</v>
          </cell>
          <cell r="W84" t="e">
            <v>#NUM!</v>
          </cell>
          <cell r="X84" t="e">
            <v>#NUM!</v>
          </cell>
          <cell r="Y84" t="e">
            <v>#NUM!</v>
          </cell>
          <cell r="Z84" t="e">
            <v>#NUM!</v>
          </cell>
          <cell r="AA84" t="e">
            <v>#NUM!</v>
          </cell>
          <cell r="AB84" t="e">
            <v>#NUM!</v>
          </cell>
          <cell r="AC84" t="e">
            <v>#NUM!</v>
          </cell>
          <cell r="AD84" t="e">
            <v>#NUM!</v>
          </cell>
          <cell r="AE84" t="str">
            <v>APS2-02</v>
          </cell>
          <cell r="AF84" t="str">
            <v>tim</v>
          </cell>
          <cell r="AG84" t="str">
            <v>erro</v>
          </cell>
          <cell r="AH84" t="str">
            <v>tim</v>
          </cell>
          <cell r="AI84">
            <v>0</v>
          </cell>
          <cell r="AJ84" t="str">
            <v>ver tim</v>
          </cell>
          <cell r="AK84">
            <v>0</v>
          </cell>
          <cell r="AL84"/>
          <cell r="AM84"/>
          <cell r="AN84"/>
          <cell r="AO84"/>
          <cell r="AP84"/>
          <cell r="AQ84"/>
          <cell r="AR84"/>
          <cell r="AS84"/>
          <cell r="AT84"/>
          <cell r="AU84"/>
          <cell r="AV84"/>
          <cell r="AW84"/>
          <cell r="AX84"/>
          <cell r="AY84"/>
          <cell r="AZ84"/>
          <cell r="BA84"/>
          <cell r="BB84"/>
          <cell r="BC84"/>
          <cell r="BD84"/>
          <cell r="BE84"/>
          <cell r="BF84"/>
          <cell r="BG84"/>
          <cell r="BH84"/>
          <cell r="BI84"/>
          <cell r="BJ84"/>
          <cell r="BK84"/>
        </row>
        <row r="85">
          <cell r="L85" t="str">
            <v>APS2-03</v>
          </cell>
          <cell r="M85" t="str">
            <v>tim</v>
          </cell>
          <cell r="N85" t="str">
            <v>erro</v>
          </cell>
          <cell r="O85" t="str">
            <v>tim</v>
          </cell>
          <cell r="P85" t="e">
            <v>#NUM!</v>
          </cell>
          <cell r="Q85" t="e">
            <v>#NUM!</v>
          </cell>
          <cell r="R85" t="e">
            <v>#NUM!</v>
          </cell>
          <cell r="S85" t="e">
            <v>#NUM!</v>
          </cell>
          <cell r="T85" t="e">
            <v>#NUM!</v>
          </cell>
          <cell r="U85" t="e">
            <v>#NUM!</v>
          </cell>
          <cell r="V85" t="e">
            <v>#NUM!</v>
          </cell>
          <cell r="W85" t="e">
            <v>#NUM!</v>
          </cell>
          <cell r="X85" t="e">
            <v>#NUM!</v>
          </cell>
          <cell r="Y85" t="e">
            <v>#NUM!</v>
          </cell>
          <cell r="Z85" t="e">
            <v>#NUM!</v>
          </cell>
          <cell r="AA85" t="e">
            <v>#NUM!</v>
          </cell>
          <cell r="AB85" t="e">
            <v>#NUM!</v>
          </cell>
          <cell r="AC85" t="e">
            <v>#NUM!</v>
          </cell>
          <cell r="AD85" t="e">
            <v>#NUM!</v>
          </cell>
          <cell r="AE85" t="str">
            <v>APS2-03</v>
          </cell>
          <cell r="AF85" t="str">
            <v>tim</v>
          </cell>
          <cell r="AG85" t="str">
            <v>erro</v>
          </cell>
          <cell r="AH85" t="str">
            <v>tim</v>
          </cell>
          <cell r="AI85">
            <v>0</v>
          </cell>
          <cell r="AJ85" t="str">
            <v>ver tim</v>
          </cell>
          <cell r="AK85">
            <v>0</v>
          </cell>
          <cell r="AL85"/>
          <cell r="AM85"/>
          <cell r="AN85"/>
          <cell r="AO85"/>
          <cell r="AP85"/>
          <cell r="AQ85"/>
          <cell r="AR85"/>
          <cell r="AS85"/>
          <cell r="AT85"/>
          <cell r="AU85"/>
          <cell r="AV85"/>
          <cell r="AW85"/>
          <cell r="AX85"/>
          <cell r="AY85"/>
          <cell r="AZ85"/>
          <cell r="BA85"/>
          <cell r="BB85"/>
          <cell r="BC85"/>
          <cell r="BD85"/>
          <cell r="BE85"/>
          <cell r="BF85"/>
          <cell r="BG85"/>
          <cell r="BH85"/>
          <cell r="BI85"/>
          <cell r="BJ85"/>
          <cell r="BK85"/>
        </row>
        <row r="86">
          <cell r="L86" t="str">
            <v>APU1-01</v>
          </cell>
          <cell r="M86" t="str">
            <v>tim</v>
          </cell>
          <cell r="N86" t="str">
            <v>erro</v>
          </cell>
          <cell r="O86" t="str">
            <v>tim</v>
          </cell>
          <cell r="P86" t="e">
            <v>#NUM!</v>
          </cell>
          <cell r="Q86" t="e">
            <v>#NUM!</v>
          </cell>
          <cell r="R86" t="e">
            <v>#NUM!</v>
          </cell>
          <cell r="S86" t="e">
            <v>#NUM!</v>
          </cell>
          <cell r="T86" t="e">
            <v>#NUM!</v>
          </cell>
          <cell r="U86" t="e">
            <v>#NUM!</v>
          </cell>
          <cell r="V86" t="e">
            <v>#NUM!</v>
          </cell>
          <cell r="W86" t="e">
            <v>#NUM!</v>
          </cell>
          <cell r="X86" t="e">
            <v>#NUM!</v>
          </cell>
          <cell r="Y86" t="e">
            <v>#NUM!</v>
          </cell>
          <cell r="Z86" t="e">
            <v>#NUM!</v>
          </cell>
          <cell r="AA86" t="e">
            <v>#NUM!</v>
          </cell>
          <cell r="AB86" t="e">
            <v>#NUM!</v>
          </cell>
          <cell r="AC86" t="e">
            <v>#NUM!</v>
          </cell>
          <cell r="AD86" t="e">
            <v>#NUM!</v>
          </cell>
          <cell r="AE86" t="str">
            <v>APU1-01</v>
          </cell>
          <cell r="AF86" t="str">
            <v>tim</v>
          </cell>
          <cell r="AG86" t="str">
            <v>erro</v>
          </cell>
          <cell r="AH86" t="str">
            <v>tim</v>
          </cell>
          <cell r="AI86">
            <v>0</v>
          </cell>
          <cell r="AJ86" t="str">
            <v>ver tim</v>
          </cell>
          <cell r="AK86">
            <v>0</v>
          </cell>
          <cell r="AL86"/>
          <cell r="AM86"/>
          <cell r="AN86"/>
          <cell r="AO86"/>
          <cell r="AP86"/>
          <cell r="AQ86"/>
          <cell r="AR86"/>
          <cell r="AS86"/>
          <cell r="AT86"/>
          <cell r="AU86"/>
          <cell r="AV86"/>
          <cell r="AW86"/>
          <cell r="AX86"/>
          <cell r="AY86"/>
          <cell r="AZ86"/>
          <cell r="BA86"/>
          <cell r="BB86"/>
          <cell r="BC86"/>
          <cell r="BD86"/>
          <cell r="BE86"/>
          <cell r="BF86"/>
          <cell r="BG86"/>
          <cell r="BH86"/>
          <cell r="BI86"/>
          <cell r="BJ86"/>
          <cell r="BK86"/>
        </row>
        <row r="87">
          <cell r="L87" t="str">
            <v>APU1-02</v>
          </cell>
          <cell r="M87" t="str">
            <v>tim</v>
          </cell>
          <cell r="N87" t="str">
            <v>erro</v>
          </cell>
          <cell r="O87" t="str">
            <v>tim</v>
          </cell>
          <cell r="P87" t="e">
            <v>#NUM!</v>
          </cell>
          <cell r="Q87" t="e">
            <v>#NUM!</v>
          </cell>
          <cell r="R87" t="e">
            <v>#NUM!</v>
          </cell>
          <cell r="S87" t="e">
            <v>#NUM!</v>
          </cell>
          <cell r="T87" t="e">
            <v>#NUM!</v>
          </cell>
          <cell r="U87" t="e">
            <v>#NUM!</v>
          </cell>
          <cell r="V87" t="e">
            <v>#NUM!</v>
          </cell>
          <cell r="W87" t="e">
            <v>#NUM!</v>
          </cell>
          <cell r="X87" t="e">
            <v>#NUM!</v>
          </cell>
          <cell r="Y87" t="e">
            <v>#NUM!</v>
          </cell>
          <cell r="Z87" t="e">
            <v>#NUM!</v>
          </cell>
          <cell r="AA87" t="e">
            <v>#NUM!</v>
          </cell>
          <cell r="AB87" t="e">
            <v>#NUM!</v>
          </cell>
          <cell r="AC87" t="e">
            <v>#NUM!</v>
          </cell>
          <cell r="AD87" t="e">
            <v>#NUM!</v>
          </cell>
          <cell r="AE87" t="str">
            <v>APU1-02</v>
          </cell>
          <cell r="AF87" t="str">
            <v>tim</v>
          </cell>
          <cell r="AG87" t="str">
            <v>erro</v>
          </cell>
          <cell r="AH87" t="str">
            <v>tim</v>
          </cell>
          <cell r="AI87">
            <v>0</v>
          </cell>
          <cell r="AJ87" t="str">
            <v>ver tim</v>
          </cell>
          <cell r="AK87">
            <v>0</v>
          </cell>
          <cell r="AL87"/>
          <cell r="AM87"/>
          <cell r="AN87"/>
          <cell r="AO87"/>
          <cell r="AP87"/>
          <cell r="AQ87"/>
          <cell r="AR87"/>
          <cell r="AS87"/>
          <cell r="AT87"/>
          <cell r="AU87"/>
          <cell r="AV87"/>
          <cell r="AW87"/>
          <cell r="AX87"/>
          <cell r="AY87"/>
          <cell r="AZ87"/>
          <cell r="BA87"/>
          <cell r="BB87"/>
          <cell r="BC87"/>
          <cell r="BD87"/>
          <cell r="BE87"/>
          <cell r="BF87"/>
          <cell r="BG87"/>
          <cell r="BH87"/>
          <cell r="BI87"/>
          <cell r="BJ87"/>
          <cell r="BK87"/>
        </row>
        <row r="88">
          <cell r="L88" t="str">
            <v>APU1-03</v>
          </cell>
          <cell r="M88" t="str">
            <v>tim</v>
          </cell>
          <cell r="N88" t="str">
            <v>erro</v>
          </cell>
          <cell r="O88" t="str">
            <v>tim</v>
          </cell>
          <cell r="P88" t="e">
            <v>#NUM!</v>
          </cell>
          <cell r="Q88" t="e">
            <v>#NUM!</v>
          </cell>
          <cell r="R88" t="e">
            <v>#NUM!</v>
          </cell>
          <cell r="S88" t="e">
            <v>#NUM!</v>
          </cell>
          <cell r="T88" t="e">
            <v>#NUM!</v>
          </cell>
          <cell r="U88" t="e">
            <v>#NUM!</v>
          </cell>
          <cell r="V88" t="e">
            <v>#NUM!</v>
          </cell>
          <cell r="W88" t="e">
            <v>#NUM!</v>
          </cell>
          <cell r="X88" t="e">
            <v>#NUM!</v>
          </cell>
          <cell r="Y88" t="e">
            <v>#NUM!</v>
          </cell>
          <cell r="Z88" t="e">
            <v>#NUM!</v>
          </cell>
          <cell r="AA88" t="e">
            <v>#NUM!</v>
          </cell>
          <cell r="AB88" t="e">
            <v>#NUM!</v>
          </cell>
          <cell r="AC88" t="e">
            <v>#NUM!</v>
          </cell>
          <cell r="AD88" t="e">
            <v>#NUM!</v>
          </cell>
          <cell r="AE88" t="str">
            <v>APU1-03</v>
          </cell>
          <cell r="AF88" t="str">
            <v>tim</v>
          </cell>
          <cell r="AG88" t="str">
            <v>erro</v>
          </cell>
          <cell r="AH88" t="str">
            <v>tim</v>
          </cell>
          <cell r="AI88">
            <v>0</v>
          </cell>
          <cell r="AJ88" t="str">
            <v>ver tim</v>
          </cell>
          <cell r="AK88">
            <v>0</v>
          </cell>
          <cell r="AL88"/>
          <cell r="AM88"/>
          <cell r="AN88"/>
          <cell r="AO88"/>
          <cell r="AP88"/>
          <cell r="AQ88"/>
          <cell r="AR88"/>
          <cell r="AS88"/>
          <cell r="AT88"/>
          <cell r="AU88"/>
          <cell r="AV88"/>
          <cell r="AW88"/>
          <cell r="AX88"/>
          <cell r="AY88"/>
          <cell r="AZ88"/>
          <cell r="BA88"/>
          <cell r="BB88"/>
          <cell r="BC88"/>
          <cell r="BD88"/>
          <cell r="BE88"/>
          <cell r="BF88"/>
          <cell r="BG88"/>
          <cell r="BH88"/>
          <cell r="BI88"/>
          <cell r="BJ88"/>
          <cell r="BK88"/>
        </row>
        <row r="89">
          <cell r="L89" t="str">
            <v>APU2-02</v>
          </cell>
          <cell r="M89" t="str">
            <v>tim</v>
          </cell>
          <cell r="N89" t="str">
            <v>erro</v>
          </cell>
          <cell r="O89" t="str">
            <v>tim</v>
          </cell>
          <cell r="P89" t="e">
            <v>#NUM!</v>
          </cell>
          <cell r="Q89" t="e">
            <v>#NUM!</v>
          </cell>
          <cell r="R89" t="e">
            <v>#NUM!</v>
          </cell>
          <cell r="S89" t="e">
            <v>#NUM!</v>
          </cell>
          <cell r="T89" t="e">
            <v>#NUM!</v>
          </cell>
          <cell r="U89" t="e">
            <v>#NUM!</v>
          </cell>
          <cell r="V89" t="e">
            <v>#NUM!</v>
          </cell>
          <cell r="W89" t="e">
            <v>#NUM!</v>
          </cell>
          <cell r="X89" t="e">
            <v>#NUM!</v>
          </cell>
          <cell r="Y89" t="e">
            <v>#NUM!</v>
          </cell>
          <cell r="Z89" t="e">
            <v>#NUM!</v>
          </cell>
          <cell r="AA89" t="e">
            <v>#NUM!</v>
          </cell>
          <cell r="AB89" t="e">
            <v>#NUM!</v>
          </cell>
          <cell r="AC89" t="e">
            <v>#NUM!</v>
          </cell>
          <cell r="AD89" t="e">
            <v>#NUM!</v>
          </cell>
          <cell r="AE89" t="str">
            <v>APU2-02</v>
          </cell>
          <cell r="AF89" t="str">
            <v>tim</v>
          </cell>
          <cell r="AG89" t="str">
            <v>erro</v>
          </cell>
          <cell r="AH89" t="str">
            <v>tim</v>
          </cell>
          <cell r="AI89">
            <v>0</v>
          </cell>
          <cell r="AJ89" t="str">
            <v>ver tim</v>
          </cell>
          <cell r="AK89">
            <v>0</v>
          </cell>
          <cell r="AL89"/>
          <cell r="AM89"/>
          <cell r="AN89"/>
          <cell r="AO89"/>
          <cell r="AP89"/>
          <cell r="AQ89"/>
          <cell r="AR89"/>
          <cell r="AS89"/>
          <cell r="AT89"/>
          <cell r="AU89"/>
          <cell r="AV89"/>
          <cell r="AW89"/>
          <cell r="AX89"/>
          <cell r="AY89"/>
          <cell r="AZ89"/>
          <cell r="BA89"/>
          <cell r="BB89"/>
          <cell r="BC89"/>
          <cell r="BD89"/>
          <cell r="BE89"/>
          <cell r="BF89"/>
          <cell r="BG89"/>
          <cell r="BH89"/>
          <cell r="BI89"/>
          <cell r="BJ89"/>
          <cell r="BK89"/>
        </row>
        <row r="90">
          <cell r="L90" t="str">
            <v>APU2-01</v>
          </cell>
          <cell r="M90" t="str">
            <v>tim</v>
          </cell>
          <cell r="N90" t="str">
            <v>erro</v>
          </cell>
          <cell r="O90" t="str">
            <v>tim</v>
          </cell>
          <cell r="P90" t="e">
            <v>#NUM!</v>
          </cell>
          <cell r="Q90" t="e">
            <v>#NUM!</v>
          </cell>
          <cell r="R90" t="e">
            <v>#NUM!</v>
          </cell>
          <cell r="S90" t="e">
            <v>#NUM!</v>
          </cell>
          <cell r="T90" t="e">
            <v>#NUM!</v>
          </cell>
          <cell r="U90" t="e">
            <v>#NUM!</v>
          </cell>
          <cell r="V90" t="e">
            <v>#NUM!</v>
          </cell>
          <cell r="W90" t="e">
            <v>#NUM!</v>
          </cell>
          <cell r="X90" t="e">
            <v>#NUM!</v>
          </cell>
          <cell r="Y90" t="e">
            <v>#NUM!</v>
          </cell>
          <cell r="Z90" t="e">
            <v>#NUM!</v>
          </cell>
          <cell r="AA90" t="e">
            <v>#NUM!</v>
          </cell>
          <cell r="AB90" t="e">
            <v>#NUM!</v>
          </cell>
          <cell r="AC90" t="e">
            <v>#NUM!</v>
          </cell>
          <cell r="AD90" t="e">
            <v>#NUM!</v>
          </cell>
          <cell r="AE90" t="str">
            <v>APU2-01</v>
          </cell>
          <cell r="AF90" t="str">
            <v>tim</v>
          </cell>
          <cell r="AG90" t="str">
            <v>erro</v>
          </cell>
          <cell r="AH90" t="str">
            <v>tim</v>
          </cell>
          <cell r="AI90">
            <v>0</v>
          </cell>
          <cell r="AJ90" t="str">
            <v>ver tim</v>
          </cell>
          <cell r="AK90">
            <v>0</v>
          </cell>
          <cell r="AL90"/>
          <cell r="AM90"/>
          <cell r="AN90"/>
          <cell r="AO90"/>
          <cell r="AP90"/>
          <cell r="AQ90"/>
          <cell r="AR90"/>
          <cell r="AS90"/>
          <cell r="AT90"/>
          <cell r="AU90"/>
          <cell r="AV90"/>
          <cell r="AW90"/>
          <cell r="AX90"/>
          <cell r="AY90"/>
          <cell r="AZ90"/>
          <cell r="BA90"/>
          <cell r="BB90"/>
          <cell r="BC90"/>
          <cell r="BD90"/>
          <cell r="BE90"/>
          <cell r="BF90"/>
          <cell r="BG90"/>
          <cell r="BH90"/>
          <cell r="BI90"/>
          <cell r="BJ90"/>
          <cell r="BK90"/>
        </row>
        <row r="91">
          <cell r="L91" t="str">
            <v>APU2-03</v>
          </cell>
          <cell r="M91" t="str">
            <v>tim</v>
          </cell>
          <cell r="N91" t="str">
            <v>erro</v>
          </cell>
          <cell r="O91" t="str">
            <v>tim</v>
          </cell>
          <cell r="P91" t="e">
            <v>#NUM!</v>
          </cell>
          <cell r="Q91" t="e">
            <v>#NUM!</v>
          </cell>
          <cell r="R91" t="e">
            <v>#NUM!</v>
          </cell>
          <cell r="S91" t="e">
            <v>#NUM!</v>
          </cell>
          <cell r="T91" t="e">
            <v>#NUM!</v>
          </cell>
          <cell r="U91" t="e">
            <v>#NUM!</v>
          </cell>
          <cell r="V91" t="e">
            <v>#NUM!</v>
          </cell>
          <cell r="W91" t="e">
            <v>#NUM!</v>
          </cell>
          <cell r="X91" t="e">
            <v>#NUM!</v>
          </cell>
          <cell r="Y91" t="e">
            <v>#NUM!</v>
          </cell>
          <cell r="Z91" t="e">
            <v>#NUM!</v>
          </cell>
          <cell r="AA91" t="e">
            <v>#NUM!</v>
          </cell>
          <cell r="AB91" t="e">
            <v>#NUM!</v>
          </cell>
          <cell r="AC91" t="e">
            <v>#NUM!</v>
          </cell>
          <cell r="AD91" t="e">
            <v>#NUM!</v>
          </cell>
          <cell r="AE91" t="str">
            <v>APU2-03</v>
          </cell>
          <cell r="AF91" t="str">
            <v>tim</v>
          </cell>
          <cell r="AG91" t="str">
            <v>erro</v>
          </cell>
          <cell r="AH91" t="str">
            <v>tim</v>
          </cell>
          <cell r="AI91">
            <v>0</v>
          </cell>
          <cell r="AJ91" t="str">
            <v>ver tim</v>
          </cell>
          <cell r="AK91">
            <v>0</v>
          </cell>
          <cell r="AL91"/>
          <cell r="AM91"/>
          <cell r="AN91"/>
          <cell r="AO91"/>
          <cell r="AP91"/>
          <cell r="AQ91"/>
          <cell r="AR91"/>
          <cell r="AS91"/>
          <cell r="AT91"/>
          <cell r="AU91"/>
          <cell r="AV91"/>
          <cell r="AW91"/>
          <cell r="AX91"/>
          <cell r="AY91"/>
          <cell r="AZ91"/>
          <cell r="BA91"/>
          <cell r="BB91"/>
          <cell r="BC91"/>
          <cell r="BD91"/>
          <cell r="BE91"/>
          <cell r="BF91"/>
          <cell r="BG91"/>
          <cell r="BH91"/>
          <cell r="BI91"/>
          <cell r="BJ91"/>
          <cell r="BK91"/>
        </row>
        <row r="92">
          <cell r="L92" t="str">
            <v>CAB1-01</v>
          </cell>
          <cell r="M92" t="str">
            <v>tim</v>
          </cell>
          <cell r="N92" t="str">
            <v>erro</v>
          </cell>
          <cell r="O92" t="str">
            <v>tim</v>
          </cell>
          <cell r="P92" t="e">
            <v>#NUM!</v>
          </cell>
          <cell r="Q92" t="e">
            <v>#NUM!</v>
          </cell>
          <cell r="R92" t="e">
            <v>#NUM!</v>
          </cell>
          <cell r="S92" t="e">
            <v>#NUM!</v>
          </cell>
          <cell r="T92" t="e">
            <v>#NUM!</v>
          </cell>
          <cell r="U92" t="e">
            <v>#NUM!</v>
          </cell>
          <cell r="V92" t="e">
            <v>#NUM!</v>
          </cell>
          <cell r="W92" t="e">
            <v>#NUM!</v>
          </cell>
          <cell r="X92" t="e">
            <v>#NUM!</v>
          </cell>
          <cell r="Y92" t="e">
            <v>#NUM!</v>
          </cell>
          <cell r="Z92" t="e">
            <v>#NUM!</v>
          </cell>
          <cell r="AA92" t="e">
            <v>#NUM!</v>
          </cell>
          <cell r="AB92" t="e">
            <v>#NUM!</v>
          </cell>
          <cell r="AC92" t="e">
            <v>#NUM!</v>
          </cell>
          <cell r="AD92" t="e">
            <v>#NUM!</v>
          </cell>
          <cell r="AE92" t="str">
            <v>CAB1-01</v>
          </cell>
          <cell r="AF92" t="str">
            <v>tim</v>
          </cell>
          <cell r="AG92" t="str">
            <v>erro</v>
          </cell>
          <cell r="AH92" t="str">
            <v>tim</v>
          </cell>
          <cell r="AI92">
            <v>0</v>
          </cell>
          <cell r="AJ92" t="str">
            <v>ver tim</v>
          </cell>
          <cell r="AK92">
            <v>0</v>
          </cell>
          <cell r="AL92"/>
          <cell r="AM92"/>
          <cell r="AN92"/>
          <cell r="AO92"/>
          <cell r="AP92"/>
          <cell r="AQ92"/>
          <cell r="AR92"/>
          <cell r="AS92"/>
          <cell r="AT92"/>
          <cell r="AU92"/>
          <cell r="AV92"/>
          <cell r="AW92"/>
          <cell r="AX92"/>
          <cell r="AY92"/>
          <cell r="AZ92"/>
          <cell r="BA92"/>
          <cell r="BB92"/>
          <cell r="BC92"/>
          <cell r="BD92"/>
          <cell r="BE92"/>
          <cell r="BF92"/>
          <cell r="BG92"/>
          <cell r="BH92"/>
          <cell r="BI92"/>
          <cell r="BJ92"/>
          <cell r="BK92"/>
        </row>
        <row r="93">
          <cell r="L93" t="str">
            <v>CAB1-02</v>
          </cell>
          <cell r="M93" t="str">
            <v>tim</v>
          </cell>
          <cell r="N93" t="str">
            <v>erro</v>
          </cell>
          <cell r="O93" t="str">
            <v>tim</v>
          </cell>
          <cell r="P93" t="e">
            <v>#NUM!</v>
          </cell>
          <cell r="Q93" t="e">
            <v>#NUM!</v>
          </cell>
          <cell r="R93" t="e">
            <v>#NUM!</v>
          </cell>
          <cell r="S93" t="e">
            <v>#NUM!</v>
          </cell>
          <cell r="T93" t="e">
            <v>#NUM!</v>
          </cell>
          <cell r="U93" t="e">
            <v>#NUM!</v>
          </cell>
          <cell r="V93" t="e">
            <v>#NUM!</v>
          </cell>
          <cell r="W93" t="e">
            <v>#NUM!</v>
          </cell>
          <cell r="X93" t="e">
            <v>#NUM!</v>
          </cell>
          <cell r="Y93" t="e">
            <v>#NUM!</v>
          </cell>
          <cell r="Z93" t="e">
            <v>#NUM!</v>
          </cell>
          <cell r="AA93" t="e">
            <v>#NUM!</v>
          </cell>
          <cell r="AB93" t="e">
            <v>#NUM!</v>
          </cell>
          <cell r="AC93" t="e">
            <v>#NUM!</v>
          </cell>
          <cell r="AD93" t="e">
            <v>#NUM!</v>
          </cell>
          <cell r="AE93" t="str">
            <v>CAB1-02</v>
          </cell>
          <cell r="AF93" t="str">
            <v>tim</v>
          </cell>
          <cell r="AG93" t="str">
            <v>erro</v>
          </cell>
          <cell r="AH93" t="str">
            <v>tim</v>
          </cell>
          <cell r="AI93">
            <v>0</v>
          </cell>
          <cell r="AJ93" t="str">
            <v>ver tim</v>
          </cell>
          <cell r="AK93">
            <v>0</v>
          </cell>
          <cell r="AL93"/>
          <cell r="AM93"/>
          <cell r="AN93"/>
          <cell r="AO93"/>
          <cell r="AP93"/>
          <cell r="AQ93"/>
          <cell r="AR93"/>
          <cell r="AS93"/>
          <cell r="AT93"/>
          <cell r="AU93"/>
          <cell r="AV93"/>
          <cell r="AW93"/>
          <cell r="AX93"/>
          <cell r="AY93"/>
          <cell r="AZ93"/>
          <cell r="BA93"/>
          <cell r="BB93"/>
          <cell r="BC93"/>
          <cell r="BD93"/>
          <cell r="BE93"/>
          <cell r="BF93"/>
          <cell r="BG93"/>
          <cell r="BH93"/>
          <cell r="BI93"/>
          <cell r="BJ93"/>
          <cell r="BK93"/>
        </row>
        <row r="94">
          <cell r="L94" t="str">
            <v>CAB1-03</v>
          </cell>
          <cell r="M94" t="str">
            <v>tim</v>
          </cell>
          <cell r="N94" t="str">
            <v>erro</v>
          </cell>
          <cell r="O94" t="str">
            <v>tim</v>
          </cell>
          <cell r="P94" t="e">
            <v>#NUM!</v>
          </cell>
          <cell r="Q94" t="e">
            <v>#NUM!</v>
          </cell>
          <cell r="R94" t="e">
            <v>#NUM!</v>
          </cell>
          <cell r="S94" t="e">
            <v>#NUM!</v>
          </cell>
          <cell r="T94" t="e">
            <v>#NUM!</v>
          </cell>
          <cell r="U94" t="e">
            <v>#NUM!</v>
          </cell>
          <cell r="V94" t="e">
            <v>#NUM!</v>
          </cell>
          <cell r="W94" t="e">
            <v>#NUM!</v>
          </cell>
          <cell r="X94" t="e">
            <v>#NUM!</v>
          </cell>
          <cell r="Y94" t="e">
            <v>#NUM!</v>
          </cell>
          <cell r="Z94" t="e">
            <v>#NUM!</v>
          </cell>
          <cell r="AA94" t="e">
            <v>#NUM!</v>
          </cell>
          <cell r="AB94" t="e">
            <v>#NUM!</v>
          </cell>
          <cell r="AC94" t="e">
            <v>#NUM!</v>
          </cell>
          <cell r="AD94" t="e">
            <v>#NUM!</v>
          </cell>
          <cell r="AE94" t="str">
            <v>CAB1-03</v>
          </cell>
          <cell r="AF94" t="str">
            <v>tim</v>
          </cell>
          <cell r="AG94" t="str">
            <v>erro</v>
          </cell>
          <cell r="AH94" t="str">
            <v>tim</v>
          </cell>
          <cell r="AI94">
            <v>0</v>
          </cell>
          <cell r="AJ94" t="str">
            <v>ver tim</v>
          </cell>
          <cell r="AK94">
            <v>0</v>
          </cell>
          <cell r="AL94"/>
          <cell r="AM94"/>
          <cell r="AN94"/>
          <cell r="AO94"/>
          <cell r="AP94"/>
          <cell r="AQ94"/>
          <cell r="AR94"/>
          <cell r="AS94"/>
          <cell r="AT94"/>
          <cell r="AU94"/>
          <cell r="AV94"/>
          <cell r="AW94"/>
          <cell r="AX94"/>
          <cell r="AY94"/>
          <cell r="AZ94"/>
          <cell r="BA94"/>
          <cell r="BB94"/>
          <cell r="BC94"/>
          <cell r="BD94"/>
          <cell r="BE94"/>
          <cell r="BF94"/>
          <cell r="BG94"/>
          <cell r="BH94"/>
          <cell r="BI94"/>
          <cell r="BJ94"/>
          <cell r="BK94"/>
        </row>
        <row r="95">
          <cell r="L95" t="str">
            <v>CAB2-01</v>
          </cell>
          <cell r="M95" t="str">
            <v>tim</v>
          </cell>
          <cell r="N95" t="str">
            <v>erro</v>
          </cell>
          <cell r="O95" t="str">
            <v>tim</v>
          </cell>
          <cell r="P95" t="e">
            <v>#NUM!</v>
          </cell>
          <cell r="Q95" t="e">
            <v>#NUM!</v>
          </cell>
          <cell r="R95" t="e">
            <v>#NUM!</v>
          </cell>
          <cell r="S95" t="e">
            <v>#NUM!</v>
          </cell>
          <cell r="T95" t="e">
            <v>#NUM!</v>
          </cell>
          <cell r="U95" t="e">
            <v>#NUM!</v>
          </cell>
          <cell r="V95" t="e">
            <v>#NUM!</v>
          </cell>
          <cell r="W95" t="e">
            <v>#NUM!</v>
          </cell>
          <cell r="X95" t="e">
            <v>#NUM!</v>
          </cell>
          <cell r="Y95" t="e">
            <v>#NUM!</v>
          </cell>
          <cell r="Z95" t="e">
            <v>#NUM!</v>
          </cell>
          <cell r="AA95" t="e">
            <v>#NUM!</v>
          </cell>
          <cell r="AB95" t="e">
            <v>#NUM!</v>
          </cell>
          <cell r="AC95" t="e">
            <v>#NUM!</v>
          </cell>
          <cell r="AD95" t="e">
            <v>#NUM!</v>
          </cell>
          <cell r="AE95" t="str">
            <v>CAB2-01</v>
          </cell>
          <cell r="AF95" t="str">
            <v>tim</v>
          </cell>
          <cell r="AG95" t="str">
            <v>erro</v>
          </cell>
          <cell r="AH95" t="str">
            <v>tim</v>
          </cell>
          <cell r="AI95">
            <v>0</v>
          </cell>
          <cell r="AJ95" t="str">
            <v>ver tim</v>
          </cell>
          <cell r="AK95">
            <v>0</v>
          </cell>
          <cell r="AL95"/>
          <cell r="AM95"/>
          <cell r="AN95"/>
          <cell r="AO95"/>
          <cell r="AP95"/>
          <cell r="AQ95"/>
          <cell r="AR95"/>
          <cell r="AS95"/>
          <cell r="AT95"/>
          <cell r="AU95"/>
          <cell r="AV95"/>
          <cell r="AW95"/>
          <cell r="AX95"/>
          <cell r="AY95"/>
          <cell r="AZ95"/>
          <cell r="BA95"/>
          <cell r="BB95"/>
          <cell r="BC95"/>
          <cell r="BD95"/>
          <cell r="BE95"/>
          <cell r="BF95"/>
          <cell r="BG95"/>
          <cell r="BH95"/>
          <cell r="BI95"/>
          <cell r="BJ95"/>
          <cell r="BK95"/>
        </row>
        <row r="96">
          <cell r="L96" t="str">
            <v>CAB2-02</v>
          </cell>
          <cell r="M96" t="str">
            <v>tim</v>
          </cell>
          <cell r="N96" t="str">
            <v>erro</v>
          </cell>
          <cell r="O96" t="str">
            <v>tim</v>
          </cell>
          <cell r="P96" t="e">
            <v>#NUM!</v>
          </cell>
          <cell r="Q96" t="e">
            <v>#NUM!</v>
          </cell>
          <cell r="R96" t="e">
            <v>#NUM!</v>
          </cell>
          <cell r="S96" t="e">
            <v>#NUM!</v>
          </cell>
          <cell r="T96" t="e">
            <v>#NUM!</v>
          </cell>
          <cell r="U96" t="e">
            <v>#NUM!</v>
          </cell>
          <cell r="V96" t="e">
            <v>#NUM!</v>
          </cell>
          <cell r="W96" t="e">
            <v>#NUM!</v>
          </cell>
          <cell r="X96" t="e">
            <v>#NUM!</v>
          </cell>
          <cell r="Y96" t="e">
            <v>#NUM!</v>
          </cell>
          <cell r="Z96" t="e">
            <v>#NUM!</v>
          </cell>
          <cell r="AA96" t="e">
            <v>#NUM!</v>
          </cell>
          <cell r="AB96" t="e">
            <v>#NUM!</v>
          </cell>
          <cell r="AC96" t="e">
            <v>#NUM!</v>
          </cell>
          <cell r="AD96" t="e">
            <v>#NUM!</v>
          </cell>
          <cell r="AE96" t="str">
            <v>CAB2-02</v>
          </cell>
          <cell r="AF96" t="str">
            <v>tim</v>
          </cell>
          <cell r="AG96" t="str">
            <v>erro</v>
          </cell>
          <cell r="AH96" t="str">
            <v>tim</v>
          </cell>
          <cell r="AI96">
            <v>0</v>
          </cell>
          <cell r="AJ96" t="str">
            <v>ver tim</v>
          </cell>
          <cell r="AK96">
            <v>0</v>
          </cell>
          <cell r="AL96"/>
          <cell r="AM96"/>
          <cell r="AN96"/>
          <cell r="AO96"/>
          <cell r="AP96"/>
          <cell r="AQ96"/>
          <cell r="AR96"/>
          <cell r="AS96"/>
          <cell r="AT96"/>
          <cell r="AU96"/>
          <cell r="AV96"/>
          <cell r="AW96"/>
          <cell r="AX96"/>
          <cell r="AY96"/>
          <cell r="AZ96"/>
          <cell r="BA96"/>
          <cell r="BB96"/>
          <cell r="BC96"/>
          <cell r="BD96"/>
          <cell r="BE96"/>
          <cell r="BF96"/>
          <cell r="BG96"/>
          <cell r="BH96"/>
          <cell r="BI96"/>
          <cell r="BJ96"/>
          <cell r="BK96"/>
        </row>
        <row r="97">
          <cell r="L97" t="str">
            <v>CAB2-03</v>
          </cell>
          <cell r="M97" t="str">
            <v>tim</v>
          </cell>
          <cell r="N97" t="str">
            <v>erro</v>
          </cell>
          <cell r="O97" t="str">
            <v>tim</v>
          </cell>
          <cell r="P97" t="e">
            <v>#NUM!</v>
          </cell>
          <cell r="Q97" t="e">
            <v>#NUM!</v>
          </cell>
          <cell r="R97" t="e">
            <v>#NUM!</v>
          </cell>
          <cell r="S97" t="e">
            <v>#NUM!</v>
          </cell>
          <cell r="T97" t="e">
            <v>#NUM!</v>
          </cell>
          <cell r="U97" t="e">
            <v>#NUM!</v>
          </cell>
          <cell r="V97" t="e">
            <v>#NUM!</v>
          </cell>
          <cell r="W97" t="e">
            <v>#NUM!</v>
          </cell>
          <cell r="X97" t="e">
            <v>#NUM!</v>
          </cell>
          <cell r="Y97" t="e">
            <v>#NUM!</v>
          </cell>
          <cell r="Z97" t="e">
            <v>#NUM!</v>
          </cell>
          <cell r="AA97" t="e">
            <v>#NUM!</v>
          </cell>
          <cell r="AB97" t="e">
            <v>#NUM!</v>
          </cell>
          <cell r="AC97" t="e">
            <v>#NUM!</v>
          </cell>
          <cell r="AD97" t="e">
            <v>#NUM!</v>
          </cell>
          <cell r="AE97" t="str">
            <v>CAB2-03</v>
          </cell>
          <cell r="AF97" t="str">
            <v>tim</v>
          </cell>
          <cell r="AG97" t="str">
            <v>erro</v>
          </cell>
          <cell r="AH97" t="str">
            <v>tim</v>
          </cell>
          <cell r="AI97">
            <v>0</v>
          </cell>
          <cell r="AJ97" t="str">
            <v>ver tim</v>
          </cell>
          <cell r="AK97">
            <v>0</v>
          </cell>
          <cell r="AL97"/>
          <cell r="AM97"/>
          <cell r="AN97"/>
          <cell r="AO97"/>
          <cell r="AP97"/>
          <cell r="AQ97"/>
          <cell r="AR97"/>
          <cell r="AS97"/>
          <cell r="AT97"/>
          <cell r="AU97"/>
          <cell r="AV97"/>
          <cell r="AW97"/>
          <cell r="AX97"/>
          <cell r="AY97"/>
          <cell r="AZ97"/>
          <cell r="BA97"/>
          <cell r="BB97"/>
          <cell r="BC97"/>
          <cell r="BD97"/>
          <cell r="BE97"/>
          <cell r="BF97"/>
          <cell r="BG97"/>
          <cell r="BH97"/>
          <cell r="BI97"/>
          <cell r="BJ97"/>
          <cell r="BK97"/>
        </row>
        <row r="98">
          <cell r="L98" t="str">
            <v>CPP1-01</v>
          </cell>
          <cell r="M98" t="str">
            <v>tim</v>
          </cell>
          <cell r="N98" t="str">
            <v>erro</v>
          </cell>
          <cell r="O98" t="str">
            <v>tim</v>
          </cell>
          <cell r="P98" t="e">
            <v>#NUM!</v>
          </cell>
          <cell r="Q98" t="e">
            <v>#NUM!</v>
          </cell>
          <cell r="R98" t="e">
            <v>#NUM!</v>
          </cell>
          <cell r="S98" t="e">
            <v>#NUM!</v>
          </cell>
          <cell r="T98" t="e">
            <v>#NUM!</v>
          </cell>
          <cell r="U98" t="e">
            <v>#NUM!</v>
          </cell>
          <cell r="V98" t="e">
            <v>#NUM!</v>
          </cell>
          <cell r="W98" t="e">
            <v>#NUM!</v>
          </cell>
          <cell r="X98" t="e">
            <v>#NUM!</v>
          </cell>
          <cell r="Y98" t="e">
            <v>#NUM!</v>
          </cell>
          <cell r="Z98" t="e">
            <v>#NUM!</v>
          </cell>
          <cell r="AA98" t="e">
            <v>#NUM!</v>
          </cell>
          <cell r="AB98" t="e">
            <v>#NUM!</v>
          </cell>
          <cell r="AC98" t="e">
            <v>#NUM!</v>
          </cell>
          <cell r="AD98" t="e">
            <v>#NUM!</v>
          </cell>
          <cell r="AE98" t="str">
            <v>CPP1-01</v>
          </cell>
          <cell r="AF98" t="str">
            <v>tim</v>
          </cell>
          <cell r="AG98" t="str">
            <v>erro</v>
          </cell>
          <cell r="AH98" t="str">
            <v>tim</v>
          </cell>
          <cell r="AI98">
            <v>0</v>
          </cell>
          <cell r="AJ98" t="str">
            <v>ver tim</v>
          </cell>
          <cell r="AK98">
            <v>0</v>
          </cell>
          <cell r="AL98"/>
          <cell r="AM98"/>
          <cell r="AN98"/>
          <cell r="AO98"/>
          <cell r="AP98"/>
          <cell r="AQ98"/>
          <cell r="AR98"/>
          <cell r="AS98"/>
          <cell r="AT98"/>
          <cell r="AU98"/>
          <cell r="AV98"/>
          <cell r="AW98"/>
          <cell r="AX98"/>
          <cell r="AY98"/>
          <cell r="AZ98"/>
          <cell r="BA98"/>
          <cell r="BB98"/>
          <cell r="BC98"/>
          <cell r="BD98"/>
          <cell r="BE98"/>
          <cell r="BF98"/>
          <cell r="BG98"/>
          <cell r="BH98"/>
          <cell r="BI98"/>
          <cell r="BJ98"/>
          <cell r="BK98"/>
        </row>
        <row r="99">
          <cell r="L99" t="str">
            <v>CPP1-02</v>
          </cell>
          <cell r="M99" t="str">
            <v>tim</v>
          </cell>
          <cell r="N99" t="str">
            <v>erro</v>
          </cell>
          <cell r="O99" t="str">
            <v>tim</v>
          </cell>
          <cell r="P99" t="e">
            <v>#NUM!</v>
          </cell>
          <cell r="Q99" t="e">
            <v>#NUM!</v>
          </cell>
          <cell r="R99" t="e">
            <v>#NUM!</v>
          </cell>
          <cell r="S99" t="e">
            <v>#NUM!</v>
          </cell>
          <cell r="T99" t="e">
            <v>#NUM!</v>
          </cell>
          <cell r="U99" t="e">
            <v>#NUM!</v>
          </cell>
          <cell r="V99" t="e">
            <v>#NUM!</v>
          </cell>
          <cell r="W99" t="e">
            <v>#NUM!</v>
          </cell>
          <cell r="X99" t="e">
            <v>#NUM!</v>
          </cell>
          <cell r="Y99" t="e">
            <v>#NUM!</v>
          </cell>
          <cell r="Z99" t="e">
            <v>#NUM!</v>
          </cell>
          <cell r="AA99" t="e">
            <v>#NUM!</v>
          </cell>
          <cell r="AB99" t="e">
            <v>#NUM!</v>
          </cell>
          <cell r="AC99" t="e">
            <v>#NUM!</v>
          </cell>
          <cell r="AD99" t="e">
            <v>#NUM!</v>
          </cell>
          <cell r="AE99" t="str">
            <v>CPP1-02</v>
          </cell>
          <cell r="AF99" t="str">
            <v>tim</v>
          </cell>
          <cell r="AG99" t="str">
            <v>erro</v>
          </cell>
          <cell r="AH99" t="str">
            <v>tim</v>
          </cell>
          <cell r="AI99">
            <v>0</v>
          </cell>
          <cell r="AJ99" t="str">
            <v>ver tim</v>
          </cell>
          <cell r="AK99">
            <v>0</v>
          </cell>
          <cell r="AL99"/>
          <cell r="AM99"/>
          <cell r="AN99"/>
          <cell r="AO99"/>
          <cell r="AP99"/>
          <cell r="AQ99"/>
          <cell r="AR99"/>
          <cell r="AS99"/>
          <cell r="AT99"/>
          <cell r="AU99"/>
          <cell r="AV99"/>
          <cell r="AW99"/>
          <cell r="AX99"/>
          <cell r="AY99"/>
          <cell r="AZ99"/>
          <cell r="BA99"/>
          <cell r="BB99"/>
          <cell r="BC99"/>
          <cell r="BD99"/>
          <cell r="BE99"/>
          <cell r="BF99"/>
          <cell r="BG99"/>
          <cell r="BH99"/>
          <cell r="BI99"/>
          <cell r="BJ99"/>
          <cell r="BK99"/>
        </row>
        <row r="100">
          <cell r="L100" t="str">
            <v>CPP1-03</v>
          </cell>
          <cell r="M100" t="str">
            <v>tim</v>
          </cell>
          <cell r="N100" t="str">
            <v>erro</v>
          </cell>
          <cell r="O100" t="str">
            <v>tim</v>
          </cell>
          <cell r="P100" t="e">
            <v>#NUM!</v>
          </cell>
          <cell r="Q100" t="e">
            <v>#NUM!</v>
          </cell>
          <cell r="R100" t="e">
            <v>#NUM!</v>
          </cell>
          <cell r="S100" t="e">
            <v>#NUM!</v>
          </cell>
          <cell r="T100" t="e">
            <v>#NUM!</v>
          </cell>
          <cell r="U100" t="e">
            <v>#NUM!</v>
          </cell>
          <cell r="V100" t="e">
            <v>#NUM!</v>
          </cell>
          <cell r="W100" t="e">
            <v>#NUM!</v>
          </cell>
          <cell r="X100" t="e">
            <v>#NUM!</v>
          </cell>
          <cell r="Y100" t="e">
            <v>#NUM!</v>
          </cell>
          <cell r="Z100" t="e">
            <v>#NUM!</v>
          </cell>
          <cell r="AA100" t="e">
            <v>#NUM!</v>
          </cell>
          <cell r="AB100" t="e">
            <v>#NUM!</v>
          </cell>
          <cell r="AC100" t="e">
            <v>#NUM!</v>
          </cell>
          <cell r="AD100" t="e">
            <v>#NUM!</v>
          </cell>
          <cell r="AE100" t="str">
            <v>CPP1-03</v>
          </cell>
          <cell r="AF100" t="str">
            <v>tim</v>
          </cell>
          <cell r="AG100" t="str">
            <v>erro</v>
          </cell>
          <cell r="AH100" t="str">
            <v>tim</v>
          </cell>
          <cell r="AI100">
            <v>0</v>
          </cell>
          <cell r="AJ100" t="str">
            <v>ver tim</v>
          </cell>
          <cell r="AK100">
            <v>0</v>
          </cell>
          <cell r="AL100"/>
          <cell r="AM100"/>
          <cell r="AN100"/>
          <cell r="AO100"/>
          <cell r="AP100"/>
          <cell r="AQ100"/>
          <cell r="AR100"/>
          <cell r="AS100"/>
          <cell r="AT100"/>
          <cell r="AU100"/>
          <cell r="AV100"/>
          <cell r="AW100"/>
          <cell r="AX100"/>
          <cell r="AY100"/>
          <cell r="AZ100"/>
          <cell r="BA100"/>
          <cell r="BB100"/>
          <cell r="BC100"/>
          <cell r="BD100"/>
          <cell r="BE100"/>
          <cell r="BF100"/>
          <cell r="BG100"/>
          <cell r="BH100"/>
          <cell r="BI100"/>
          <cell r="BJ100"/>
          <cell r="BK100"/>
        </row>
        <row r="101">
          <cell r="L101" t="str">
            <v>CPP2-01</v>
          </cell>
          <cell r="M101" t="str">
            <v>tim</v>
          </cell>
          <cell r="N101" t="str">
            <v>erro</v>
          </cell>
          <cell r="O101" t="str">
            <v>tim</v>
          </cell>
          <cell r="P101" t="e">
            <v>#NUM!</v>
          </cell>
          <cell r="Q101" t="e">
            <v>#NUM!</v>
          </cell>
          <cell r="R101" t="e">
            <v>#NUM!</v>
          </cell>
          <cell r="S101" t="e">
            <v>#NUM!</v>
          </cell>
          <cell r="T101" t="e">
            <v>#NUM!</v>
          </cell>
          <cell r="U101" t="e">
            <v>#NUM!</v>
          </cell>
          <cell r="V101" t="e">
            <v>#NUM!</v>
          </cell>
          <cell r="W101" t="e">
            <v>#NUM!</v>
          </cell>
          <cell r="X101" t="e">
            <v>#NUM!</v>
          </cell>
          <cell r="Y101" t="e">
            <v>#NUM!</v>
          </cell>
          <cell r="Z101" t="e">
            <v>#NUM!</v>
          </cell>
          <cell r="AA101" t="e">
            <v>#NUM!</v>
          </cell>
          <cell r="AB101" t="e">
            <v>#NUM!</v>
          </cell>
          <cell r="AC101" t="e">
            <v>#NUM!</v>
          </cell>
          <cell r="AD101" t="e">
            <v>#NUM!</v>
          </cell>
          <cell r="AE101" t="str">
            <v>CPP2-01</v>
          </cell>
          <cell r="AF101" t="str">
            <v>tim</v>
          </cell>
          <cell r="AG101" t="str">
            <v>erro</v>
          </cell>
          <cell r="AH101" t="str">
            <v>tim</v>
          </cell>
          <cell r="AI101">
            <v>0</v>
          </cell>
          <cell r="AJ101" t="str">
            <v>ver tim</v>
          </cell>
          <cell r="AK101">
            <v>0</v>
          </cell>
          <cell r="AL101"/>
          <cell r="AM101"/>
          <cell r="AN101"/>
          <cell r="AO101"/>
          <cell r="AP101"/>
          <cell r="AQ101"/>
          <cell r="AR101"/>
          <cell r="AS101"/>
          <cell r="AT101"/>
          <cell r="AU101"/>
          <cell r="AV101"/>
          <cell r="AW101"/>
          <cell r="AX101"/>
          <cell r="AY101"/>
          <cell r="AZ101"/>
          <cell r="BA101"/>
          <cell r="BB101"/>
          <cell r="BC101"/>
          <cell r="BD101"/>
          <cell r="BE101"/>
          <cell r="BF101"/>
          <cell r="BG101"/>
          <cell r="BH101"/>
          <cell r="BI101"/>
          <cell r="BJ101"/>
          <cell r="BK101"/>
        </row>
        <row r="102">
          <cell r="L102" t="str">
            <v>CPP2-02</v>
          </cell>
          <cell r="M102" t="str">
            <v>tim</v>
          </cell>
          <cell r="N102" t="str">
            <v>erro</v>
          </cell>
          <cell r="O102" t="str">
            <v>tim</v>
          </cell>
          <cell r="P102" t="e">
            <v>#NUM!</v>
          </cell>
          <cell r="Q102" t="e">
            <v>#NUM!</v>
          </cell>
          <cell r="R102" t="e">
            <v>#NUM!</v>
          </cell>
          <cell r="S102" t="e">
            <v>#NUM!</v>
          </cell>
          <cell r="T102" t="e">
            <v>#NUM!</v>
          </cell>
          <cell r="U102" t="e">
            <v>#NUM!</v>
          </cell>
          <cell r="V102" t="e">
            <v>#NUM!</v>
          </cell>
          <cell r="W102" t="e">
            <v>#NUM!</v>
          </cell>
          <cell r="X102" t="e">
            <v>#NUM!</v>
          </cell>
          <cell r="Y102" t="e">
            <v>#NUM!</v>
          </cell>
          <cell r="Z102" t="e">
            <v>#NUM!</v>
          </cell>
          <cell r="AA102" t="e">
            <v>#NUM!</v>
          </cell>
          <cell r="AB102" t="e">
            <v>#NUM!</v>
          </cell>
          <cell r="AC102" t="e">
            <v>#NUM!</v>
          </cell>
          <cell r="AD102" t="e">
            <v>#NUM!</v>
          </cell>
          <cell r="AE102" t="str">
            <v>CPP2-02</v>
          </cell>
          <cell r="AF102" t="str">
            <v>tim</v>
          </cell>
          <cell r="AG102" t="str">
            <v>erro</v>
          </cell>
          <cell r="AH102" t="str">
            <v>tim</v>
          </cell>
          <cell r="AI102">
            <v>0</v>
          </cell>
          <cell r="AJ102" t="str">
            <v>ver tim</v>
          </cell>
          <cell r="AK102">
            <v>0</v>
          </cell>
          <cell r="AL102"/>
          <cell r="AM102"/>
          <cell r="AN102"/>
          <cell r="AO102"/>
          <cell r="AP102"/>
          <cell r="AQ102"/>
          <cell r="AR102"/>
          <cell r="AS102"/>
          <cell r="AT102"/>
          <cell r="AU102"/>
          <cell r="AV102"/>
          <cell r="AW102"/>
          <cell r="AX102"/>
          <cell r="AY102"/>
          <cell r="AZ102"/>
          <cell r="BA102"/>
          <cell r="BB102"/>
          <cell r="BC102"/>
          <cell r="BD102"/>
          <cell r="BE102"/>
          <cell r="BF102"/>
          <cell r="BG102"/>
          <cell r="BH102"/>
          <cell r="BI102"/>
          <cell r="BJ102"/>
          <cell r="BK102"/>
        </row>
        <row r="103">
          <cell r="L103" t="str">
            <v>CPP2-03</v>
          </cell>
          <cell r="M103" t="str">
            <v>tim</v>
          </cell>
          <cell r="N103" t="str">
            <v>erro</v>
          </cell>
          <cell r="O103" t="str">
            <v>tim</v>
          </cell>
          <cell r="P103" t="e">
            <v>#NUM!</v>
          </cell>
          <cell r="Q103" t="e">
            <v>#NUM!</v>
          </cell>
          <cell r="R103" t="e">
            <v>#NUM!</v>
          </cell>
          <cell r="S103" t="e">
            <v>#NUM!</v>
          </cell>
          <cell r="T103" t="e">
            <v>#NUM!</v>
          </cell>
          <cell r="U103" t="e">
            <v>#NUM!</v>
          </cell>
          <cell r="V103" t="e">
            <v>#NUM!</v>
          </cell>
          <cell r="W103" t="e">
            <v>#NUM!</v>
          </cell>
          <cell r="X103" t="e">
            <v>#NUM!</v>
          </cell>
          <cell r="Y103" t="e">
            <v>#NUM!</v>
          </cell>
          <cell r="Z103" t="e">
            <v>#NUM!</v>
          </cell>
          <cell r="AA103" t="e">
            <v>#NUM!</v>
          </cell>
          <cell r="AB103" t="e">
            <v>#NUM!</v>
          </cell>
          <cell r="AC103" t="e">
            <v>#NUM!</v>
          </cell>
          <cell r="AD103" t="e">
            <v>#NUM!</v>
          </cell>
          <cell r="AE103" t="str">
            <v>CPP2-03</v>
          </cell>
          <cell r="AF103" t="str">
            <v>tim</v>
          </cell>
          <cell r="AG103" t="str">
            <v>erro</v>
          </cell>
          <cell r="AH103" t="str">
            <v>tim</v>
          </cell>
          <cell r="AI103">
            <v>0</v>
          </cell>
          <cell r="AJ103" t="str">
            <v>ver tim</v>
          </cell>
          <cell r="AK103">
            <v>0</v>
          </cell>
          <cell r="AL103"/>
          <cell r="AM103"/>
          <cell r="AN103"/>
          <cell r="AO103"/>
          <cell r="AP103"/>
          <cell r="AQ103"/>
          <cell r="AR103"/>
          <cell r="AS103"/>
          <cell r="AT103"/>
          <cell r="AU103"/>
          <cell r="AV103"/>
          <cell r="AW103"/>
          <cell r="AX103"/>
          <cell r="AY103"/>
          <cell r="AZ103"/>
          <cell r="BA103"/>
          <cell r="BB103"/>
          <cell r="BC103"/>
          <cell r="BD103"/>
          <cell r="BE103"/>
          <cell r="BF103"/>
          <cell r="BG103"/>
          <cell r="BH103"/>
          <cell r="BI103"/>
          <cell r="BJ103"/>
          <cell r="BK103"/>
        </row>
        <row r="104">
          <cell r="L104" t="str">
            <v>IOR-01</v>
          </cell>
          <cell r="M104" t="str">
            <v>tim</v>
          </cell>
          <cell r="N104" t="str">
            <v>erro</v>
          </cell>
          <cell r="O104" t="str">
            <v>tim</v>
          </cell>
          <cell r="P104" t="e">
            <v>#NUM!</v>
          </cell>
          <cell r="Q104" t="e">
            <v>#NUM!</v>
          </cell>
          <cell r="R104" t="e">
            <v>#NUM!</v>
          </cell>
          <cell r="S104" t="e">
            <v>#NUM!</v>
          </cell>
          <cell r="T104" t="e">
            <v>#NUM!</v>
          </cell>
          <cell r="U104" t="e">
            <v>#NUM!</v>
          </cell>
          <cell r="V104" t="e">
            <v>#NUM!</v>
          </cell>
          <cell r="W104" t="e">
            <v>#NUM!</v>
          </cell>
          <cell r="X104" t="e">
            <v>#NUM!</v>
          </cell>
          <cell r="Y104" t="e">
            <v>#NUM!</v>
          </cell>
          <cell r="Z104" t="e">
            <v>#NUM!</v>
          </cell>
          <cell r="AA104" t="e">
            <v>#NUM!</v>
          </cell>
          <cell r="AB104" t="e">
            <v>#NUM!</v>
          </cell>
          <cell r="AC104" t="e">
            <v>#NUM!</v>
          </cell>
          <cell r="AD104" t="e">
            <v>#NUM!</v>
          </cell>
          <cell r="AE104" t="str">
            <v>IOR-01</v>
          </cell>
          <cell r="AF104" t="str">
            <v>tim</v>
          </cell>
          <cell r="AG104" t="str">
            <v>erro</v>
          </cell>
          <cell r="AH104" t="str">
            <v>tim</v>
          </cell>
          <cell r="AI104">
            <v>0</v>
          </cell>
          <cell r="AJ104" t="str">
            <v>ver tim</v>
          </cell>
          <cell r="AK104">
            <v>0</v>
          </cell>
          <cell r="AL104"/>
          <cell r="AM104"/>
          <cell r="AN104"/>
          <cell r="AO104"/>
          <cell r="AP104"/>
          <cell r="AQ104"/>
          <cell r="AR104"/>
          <cell r="AS104"/>
          <cell r="AT104"/>
          <cell r="AU104"/>
          <cell r="AV104"/>
          <cell r="AW104"/>
          <cell r="AX104"/>
          <cell r="AY104"/>
          <cell r="AZ104"/>
          <cell r="BA104"/>
          <cell r="BB104"/>
          <cell r="BC104"/>
          <cell r="BD104"/>
          <cell r="BE104"/>
          <cell r="BF104"/>
          <cell r="BG104"/>
          <cell r="BH104"/>
          <cell r="BI104"/>
          <cell r="BJ104"/>
          <cell r="BK104"/>
        </row>
        <row r="105">
          <cell r="L105" t="str">
            <v>IOR-02</v>
          </cell>
          <cell r="M105" t="str">
            <v>tim</v>
          </cell>
          <cell r="N105" t="str">
            <v>erro</v>
          </cell>
          <cell r="O105" t="str">
            <v>tim</v>
          </cell>
          <cell r="P105" t="e">
            <v>#NUM!</v>
          </cell>
          <cell r="Q105" t="e">
            <v>#NUM!</v>
          </cell>
          <cell r="R105" t="e">
            <v>#NUM!</v>
          </cell>
          <cell r="S105" t="e">
            <v>#NUM!</v>
          </cell>
          <cell r="T105" t="e">
            <v>#NUM!</v>
          </cell>
          <cell r="U105" t="e">
            <v>#NUM!</v>
          </cell>
          <cell r="V105" t="e">
            <v>#NUM!</v>
          </cell>
          <cell r="W105" t="e">
            <v>#NUM!</v>
          </cell>
          <cell r="X105" t="e">
            <v>#NUM!</v>
          </cell>
          <cell r="Y105" t="e">
            <v>#NUM!</v>
          </cell>
          <cell r="Z105" t="e">
            <v>#NUM!</v>
          </cell>
          <cell r="AA105" t="e">
            <v>#NUM!</v>
          </cell>
          <cell r="AB105" t="e">
            <v>#NUM!</v>
          </cell>
          <cell r="AC105" t="e">
            <v>#NUM!</v>
          </cell>
          <cell r="AD105" t="e">
            <v>#NUM!</v>
          </cell>
          <cell r="AE105" t="str">
            <v>IOR-02</v>
          </cell>
          <cell r="AF105" t="str">
            <v>tim</v>
          </cell>
          <cell r="AG105" t="str">
            <v>erro</v>
          </cell>
          <cell r="AH105" t="str">
            <v>tim</v>
          </cell>
          <cell r="AI105">
            <v>0</v>
          </cell>
          <cell r="AJ105" t="str">
            <v>ver tim</v>
          </cell>
          <cell r="AK105">
            <v>0</v>
          </cell>
          <cell r="AL105"/>
          <cell r="AM105"/>
          <cell r="AN105"/>
          <cell r="AO105"/>
          <cell r="AP105"/>
          <cell r="AQ105"/>
          <cell r="AR105"/>
          <cell r="AS105"/>
          <cell r="AT105"/>
          <cell r="AU105"/>
          <cell r="AV105"/>
          <cell r="AW105"/>
          <cell r="AX105"/>
          <cell r="AY105"/>
          <cell r="AZ105"/>
          <cell r="BA105"/>
          <cell r="BB105"/>
          <cell r="BC105"/>
          <cell r="BD105"/>
          <cell r="BE105"/>
          <cell r="BF105"/>
          <cell r="BG105"/>
          <cell r="BH105"/>
          <cell r="BI105"/>
          <cell r="BJ105"/>
          <cell r="BK105"/>
        </row>
        <row r="106">
          <cell r="L106" t="str">
            <v>IOR-03</v>
          </cell>
          <cell r="M106" t="str">
            <v>tim</v>
          </cell>
          <cell r="N106" t="str">
            <v>erro</v>
          </cell>
          <cell r="O106" t="str">
            <v>tim</v>
          </cell>
          <cell r="P106" t="e">
            <v>#NUM!</v>
          </cell>
          <cell r="Q106" t="e">
            <v>#NUM!</v>
          </cell>
          <cell r="R106" t="e">
            <v>#NUM!</v>
          </cell>
          <cell r="S106" t="e">
            <v>#NUM!</v>
          </cell>
          <cell r="T106" t="e">
            <v>#NUM!</v>
          </cell>
          <cell r="U106" t="e">
            <v>#NUM!</v>
          </cell>
          <cell r="V106" t="e">
            <v>#NUM!</v>
          </cell>
          <cell r="W106" t="e">
            <v>#NUM!</v>
          </cell>
          <cell r="X106" t="e">
            <v>#NUM!</v>
          </cell>
          <cell r="Y106" t="e">
            <v>#NUM!</v>
          </cell>
          <cell r="Z106" t="e">
            <v>#NUM!</v>
          </cell>
          <cell r="AA106" t="e">
            <v>#NUM!</v>
          </cell>
          <cell r="AB106" t="e">
            <v>#NUM!</v>
          </cell>
          <cell r="AC106" t="e">
            <v>#NUM!</v>
          </cell>
          <cell r="AD106" t="e">
            <v>#NUM!</v>
          </cell>
          <cell r="AE106" t="str">
            <v>IOR-03</v>
          </cell>
          <cell r="AF106" t="str">
            <v>tim</v>
          </cell>
          <cell r="AG106" t="str">
            <v>erro</v>
          </cell>
          <cell r="AH106" t="str">
            <v>tim</v>
          </cell>
          <cell r="AI106">
            <v>0</v>
          </cell>
          <cell r="AJ106" t="str">
            <v>ver tim</v>
          </cell>
          <cell r="AK106">
            <v>0</v>
          </cell>
          <cell r="AL106"/>
          <cell r="AM106"/>
          <cell r="AN106"/>
          <cell r="AO106"/>
          <cell r="AP106"/>
          <cell r="AQ106"/>
          <cell r="AR106"/>
          <cell r="AS106"/>
          <cell r="AT106"/>
          <cell r="AU106"/>
          <cell r="AV106"/>
          <cell r="AW106"/>
          <cell r="AX106"/>
          <cell r="AY106"/>
          <cell r="AZ106"/>
          <cell r="BA106"/>
          <cell r="BB106"/>
          <cell r="BC106"/>
          <cell r="BD106"/>
          <cell r="BE106"/>
          <cell r="BF106"/>
          <cell r="BG106"/>
          <cell r="BH106"/>
          <cell r="BI106"/>
          <cell r="BJ106"/>
          <cell r="BK106"/>
        </row>
        <row r="107">
          <cell r="L107" t="str">
            <v>RLA-01</v>
          </cell>
          <cell r="M107" t="str">
            <v>tim</v>
          </cell>
          <cell r="N107" t="str">
            <v>erro</v>
          </cell>
          <cell r="O107" t="str">
            <v>tim</v>
          </cell>
          <cell r="P107" t="e">
            <v>#NUM!</v>
          </cell>
          <cell r="Q107" t="e">
            <v>#NUM!</v>
          </cell>
          <cell r="R107" t="e">
            <v>#NUM!</v>
          </cell>
          <cell r="S107" t="e">
            <v>#NUM!</v>
          </cell>
          <cell r="T107" t="e">
            <v>#NUM!</v>
          </cell>
          <cell r="U107" t="e">
            <v>#NUM!</v>
          </cell>
          <cell r="V107" t="e">
            <v>#NUM!</v>
          </cell>
          <cell r="W107" t="e">
            <v>#NUM!</v>
          </cell>
          <cell r="X107" t="e">
            <v>#NUM!</v>
          </cell>
          <cell r="Y107" t="e">
            <v>#NUM!</v>
          </cell>
          <cell r="Z107" t="e">
            <v>#NUM!</v>
          </cell>
          <cell r="AA107" t="e">
            <v>#NUM!</v>
          </cell>
          <cell r="AB107" t="e">
            <v>#NUM!</v>
          </cell>
          <cell r="AC107" t="e">
            <v>#NUM!</v>
          </cell>
          <cell r="AD107" t="e">
            <v>#NUM!</v>
          </cell>
          <cell r="AE107" t="str">
            <v>RLA-01</v>
          </cell>
          <cell r="AF107" t="str">
            <v>tim</v>
          </cell>
          <cell r="AG107" t="str">
            <v>erro</v>
          </cell>
          <cell r="AH107" t="str">
            <v>tim</v>
          </cell>
          <cell r="AI107">
            <v>0</v>
          </cell>
          <cell r="AJ107" t="str">
            <v>ver tim</v>
          </cell>
          <cell r="AK107">
            <v>0</v>
          </cell>
          <cell r="AL107"/>
          <cell r="AM107"/>
          <cell r="AN107"/>
          <cell r="AO107"/>
          <cell r="AP107"/>
          <cell r="AQ107"/>
          <cell r="AR107"/>
          <cell r="AS107"/>
          <cell r="AT107"/>
          <cell r="AU107"/>
          <cell r="AV107"/>
          <cell r="AW107"/>
          <cell r="AX107"/>
          <cell r="AY107"/>
          <cell r="AZ107"/>
          <cell r="BA107"/>
          <cell r="BB107"/>
          <cell r="BC107"/>
          <cell r="BD107"/>
          <cell r="BE107"/>
          <cell r="BF107"/>
          <cell r="BG107"/>
          <cell r="BH107"/>
          <cell r="BI107"/>
          <cell r="BJ107"/>
          <cell r="BK107"/>
        </row>
        <row r="108">
          <cell r="L108" t="str">
            <v>RLA-02</v>
          </cell>
          <cell r="M108" t="str">
            <v>tim</v>
          </cell>
          <cell r="N108" t="str">
            <v>erro</v>
          </cell>
          <cell r="O108" t="str">
            <v>tim</v>
          </cell>
          <cell r="P108" t="e">
            <v>#NUM!</v>
          </cell>
          <cell r="Q108" t="e">
            <v>#NUM!</v>
          </cell>
          <cell r="R108" t="e">
            <v>#NUM!</v>
          </cell>
          <cell r="S108" t="e">
            <v>#NUM!</v>
          </cell>
          <cell r="T108" t="e">
            <v>#NUM!</v>
          </cell>
          <cell r="U108" t="e">
            <v>#NUM!</v>
          </cell>
          <cell r="V108" t="e">
            <v>#NUM!</v>
          </cell>
          <cell r="W108" t="e">
            <v>#NUM!</v>
          </cell>
          <cell r="X108" t="e">
            <v>#NUM!</v>
          </cell>
          <cell r="Y108" t="e">
            <v>#NUM!</v>
          </cell>
          <cell r="Z108" t="e">
            <v>#NUM!</v>
          </cell>
          <cell r="AA108" t="e">
            <v>#NUM!</v>
          </cell>
          <cell r="AB108" t="e">
            <v>#NUM!</v>
          </cell>
          <cell r="AC108" t="e">
            <v>#NUM!</v>
          </cell>
          <cell r="AD108" t="e">
            <v>#NUM!</v>
          </cell>
          <cell r="AE108" t="str">
            <v>RLA-02</v>
          </cell>
          <cell r="AF108" t="str">
            <v>tim</v>
          </cell>
          <cell r="AG108" t="str">
            <v>erro</v>
          </cell>
          <cell r="AH108" t="str">
            <v>tim</v>
          </cell>
          <cell r="AI108">
            <v>0</v>
          </cell>
          <cell r="AJ108" t="str">
            <v>ver tim</v>
          </cell>
          <cell r="AK108">
            <v>0</v>
          </cell>
          <cell r="AL108"/>
          <cell r="AM108"/>
          <cell r="AN108"/>
          <cell r="AO108"/>
          <cell r="AP108"/>
          <cell r="AQ108"/>
          <cell r="AR108"/>
          <cell r="AS108"/>
          <cell r="AT108"/>
          <cell r="AU108"/>
          <cell r="AV108"/>
          <cell r="AW108"/>
          <cell r="AX108"/>
          <cell r="AY108"/>
          <cell r="AZ108"/>
          <cell r="BA108"/>
          <cell r="BB108"/>
          <cell r="BC108"/>
          <cell r="BD108"/>
          <cell r="BE108"/>
          <cell r="BF108"/>
          <cell r="BG108"/>
          <cell r="BH108"/>
          <cell r="BI108"/>
          <cell r="BJ108"/>
          <cell r="BK108"/>
        </row>
        <row r="109">
          <cell r="L109" t="str">
            <v>RLA-03</v>
          </cell>
          <cell r="M109" t="str">
            <v>tim</v>
          </cell>
          <cell r="N109" t="str">
            <v>erro</v>
          </cell>
          <cell r="O109" t="str">
            <v>tim</v>
          </cell>
          <cell r="P109" t="e">
            <v>#NUM!</v>
          </cell>
          <cell r="Q109" t="e">
            <v>#NUM!</v>
          </cell>
          <cell r="R109" t="e">
            <v>#NUM!</v>
          </cell>
          <cell r="S109" t="e">
            <v>#NUM!</v>
          </cell>
          <cell r="T109" t="e">
            <v>#NUM!</v>
          </cell>
          <cell r="U109" t="e">
            <v>#NUM!</v>
          </cell>
          <cell r="V109" t="e">
            <v>#NUM!</v>
          </cell>
          <cell r="W109" t="e">
            <v>#NUM!</v>
          </cell>
          <cell r="X109" t="e">
            <v>#NUM!</v>
          </cell>
          <cell r="Y109" t="e">
            <v>#NUM!</v>
          </cell>
          <cell r="Z109" t="e">
            <v>#NUM!</v>
          </cell>
          <cell r="AA109" t="e">
            <v>#NUM!</v>
          </cell>
          <cell r="AB109" t="e">
            <v>#NUM!</v>
          </cell>
          <cell r="AC109" t="e">
            <v>#NUM!</v>
          </cell>
          <cell r="AD109" t="e">
            <v>#NUM!</v>
          </cell>
          <cell r="AE109" t="str">
            <v>RLA-03</v>
          </cell>
          <cell r="AF109" t="str">
            <v>tim</v>
          </cell>
          <cell r="AG109" t="str">
            <v>erro</v>
          </cell>
          <cell r="AH109" t="str">
            <v>tim</v>
          </cell>
          <cell r="AI109">
            <v>0</v>
          </cell>
          <cell r="AJ109" t="str">
            <v>ver tim</v>
          </cell>
          <cell r="AK109">
            <v>0</v>
          </cell>
          <cell r="AL109"/>
          <cell r="AM109"/>
          <cell r="AN109"/>
          <cell r="AO109"/>
          <cell r="AP109"/>
          <cell r="AQ109"/>
          <cell r="AR109"/>
          <cell r="AS109"/>
          <cell r="AT109"/>
          <cell r="AU109"/>
          <cell r="AV109"/>
          <cell r="AW109"/>
          <cell r="AX109"/>
          <cell r="AY109"/>
          <cell r="AZ109"/>
          <cell r="BA109"/>
          <cell r="BB109"/>
          <cell r="BC109"/>
          <cell r="BD109"/>
          <cell r="BE109"/>
          <cell r="BF109"/>
          <cell r="BG109"/>
          <cell r="BH109"/>
          <cell r="BI109"/>
          <cell r="BJ109"/>
          <cell r="BK109"/>
        </row>
      </sheetData>
      <sheetData sheetId="9">
        <row r="4">
          <cell r="A4" t="str">
            <v>cel</v>
          </cell>
        </row>
      </sheetData>
      <sheetData sheetId="10">
        <row r="4">
          <cell r="A4" t="str">
            <v>cel</v>
          </cell>
        </row>
      </sheetData>
      <sheetData sheetId="11">
        <row r="3">
          <cell r="A3" t="str">
            <v>cel</v>
          </cell>
        </row>
      </sheetData>
      <sheetData sheetId="12">
        <row r="4">
          <cell r="A4" t="str">
            <v>cel</v>
          </cell>
        </row>
      </sheetData>
      <sheetData sheetId="13" refreshError="1">
        <row r="4">
          <cell r="A4" t="str">
            <v>cel</v>
          </cell>
          <cell r="B4" t="str">
            <v>ATC</v>
          </cell>
          <cell r="C4" t="str">
            <v>DTC</v>
          </cell>
        </row>
        <row r="5">
          <cell r="A5" t="str">
            <v>ALP-01</v>
          </cell>
          <cell r="B5">
            <v>4</v>
          </cell>
          <cell r="C5">
            <v>5</v>
          </cell>
        </row>
        <row r="6">
          <cell r="A6" t="str">
            <v>ALP-02</v>
          </cell>
          <cell r="B6">
            <v>8</v>
          </cell>
          <cell r="C6">
            <v>8</v>
          </cell>
        </row>
        <row r="7">
          <cell r="A7" t="str">
            <v>ALP-03</v>
          </cell>
          <cell r="B7">
            <v>7</v>
          </cell>
          <cell r="C7">
            <v>11</v>
          </cell>
        </row>
        <row r="8">
          <cell r="A8" t="str">
            <v>BAH-01</v>
          </cell>
          <cell r="B8">
            <v>9</v>
          </cell>
          <cell r="C8">
            <v>11</v>
          </cell>
        </row>
        <row r="9">
          <cell r="A9" t="str">
            <v>BAH-02</v>
          </cell>
          <cell r="B9">
            <v>9</v>
          </cell>
          <cell r="C9">
            <v>11</v>
          </cell>
        </row>
        <row r="10">
          <cell r="A10" t="str">
            <v>BAH-03</v>
          </cell>
          <cell r="B10">
            <v>9</v>
          </cell>
          <cell r="C10">
            <v>17</v>
          </cell>
        </row>
        <row r="11">
          <cell r="A11" t="str">
            <v>CAS-01</v>
          </cell>
          <cell r="B11">
            <v>7</v>
          </cell>
          <cell r="C11">
            <v>8</v>
          </cell>
        </row>
        <row r="12">
          <cell r="A12" t="str">
            <v>CAS-02</v>
          </cell>
          <cell r="B12">
            <v>7</v>
          </cell>
          <cell r="C12">
            <v>8</v>
          </cell>
        </row>
        <row r="13">
          <cell r="A13" t="str">
            <v>CAS-03</v>
          </cell>
          <cell r="B13">
            <v>10</v>
          </cell>
          <cell r="C13">
            <v>14</v>
          </cell>
        </row>
        <row r="14">
          <cell r="A14" t="str">
            <v>CP1</v>
          </cell>
          <cell r="B14">
            <v>3</v>
          </cell>
          <cell r="C14">
            <v>11</v>
          </cell>
        </row>
        <row r="15">
          <cell r="A15" t="str">
            <v>JCD-01</v>
          </cell>
          <cell r="B15">
            <v>6</v>
          </cell>
          <cell r="C15">
            <v>17</v>
          </cell>
        </row>
        <row r="16">
          <cell r="A16" t="str">
            <v>JCD-02</v>
          </cell>
          <cell r="B16">
            <v>7</v>
          </cell>
          <cell r="C16">
            <v>14</v>
          </cell>
        </row>
        <row r="17">
          <cell r="A17" t="str">
            <v>JCD-03</v>
          </cell>
          <cell r="B17">
            <v>6</v>
          </cell>
          <cell r="C17">
            <v>26</v>
          </cell>
        </row>
        <row r="18">
          <cell r="A18" t="str">
            <v>JGS-01</v>
          </cell>
          <cell r="B18">
            <v>7</v>
          </cell>
          <cell r="C18">
            <v>17</v>
          </cell>
        </row>
        <row r="19">
          <cell r="A19" t="str">
            <v>JGS-02</v>
          </cell>
          <cell r="B19">
            <v>6</v>
          </cell>
          <cell r="C19">
            <v>26</v>
          </cell>
        </row>
        <row r="20">
          <cell r="A20" t="str">
            <v>JGS-03</v>
          </cell>
          <cell r="B20">
            <v>6</v>
          </cell>
          <cell r="C20">
            <v>26</v>
          </cell>
        </row>
        <row r="21">
          <cell r="A21" t="str">
            <v>LRV-01</v>
          </cell>
          <cell r="B21">
            <v>20</v>
          </cell>
          <cell r="C21">
            <v>8</v>
          </cell>
        </row>
        <row r="22">
          <cell r="A22" t="str">
            <v>MC1</v>
          </cell>
          <cell r="B22">
            <v>1</v>
          </cell>
          <cell r="C22">
            <v>17</v>
          </cell>
        </row>
        <row r="23">
          <cell r="A23" t="str">
            <v>MC10</v>
          </cell>
          <cell r="B23">
            <v>2</v>
          </cell>
          <cell r="C23">
            <v>14</v>
          </cell>
        </row>
        <row r="24">
          <cell r="A24" t="str">
            <v>MC11</v>
          </cell>
          <cell r="B24">
            <v>11</v>
          </cell>
          <cell r="C24">
            <v>11</v>
          </cell>
        </row>
        <row r="25">
          <cell r="A25" t="str">
            <v>MC12</v>
          </cell>
          <cell r="B25">
            <v>7</v>
          </cell>
          <cell r="C25">
            <v>23</v>
          </cell>
        </row>
        <row r="26">
          <cell r="A26" t="str">
            <v>MC13</v>
          </cell>
          <cell r="B26">
            <v>3</v>
          </cell>
          <cell r="C26">
            <v>35</v>
          </cell>
        </row>
        <row r="27">
          <cell r="A27" t="str">
            <v>MC14</v>
          </cell>
          <cell r="B27">
            <v>5</v>
          </cell>
          <cell r="C27">
            <v>29</v>
          </cell>
        </row>
        <row r="28">
          <cell r="A28" t="str">
            <v>MC2</v>
          </cell>
          <cell r="B28">
            <v>7</v>
          </cell>
          <cell r="C28">
            <v>20</v>
          </cell>
        </row>
        <row r="29">
          <cell r="A29" t="str">
            <v>MC3</v>
          </cell>
          <cell r="B29">
            <v>0</v>
          </cell>
          <cell r="C29">
            <v>44</v>
          </cell>
        </row>
        <row r="30">
          <cell r="A30" t="str">
            <v>MC4</v>
          </cell>
          <cell r="B30">
            <v>6</v>
          </cell>
          <cell r="C30">
            <v>26</v>
          </cell>
        </row>
        <row r="31">
          <cell r="A31" t="str">
            <v>MC5</v>
          </cell>
          <cell r="B31">
            <v>3</v>
          </cell>
          <cell r="C31">
            <v>11</v>
          </cell>
        </row>
        <row r="32">
          <cell r="A32" t="str">
            <v>MC6</v>
          </cell>
          <cell r="B32">
            <v>5</v>
          </cell>
          <cell r="C32">
            <v>29</v>
          </cell>
        </row>
        <row r="33">
          <cell r="A33" t="str">
            <v>MC7</v>
          </cell>
          <cell r="B33">
            <v>8</v>
          </cell>
          <cell r="C33">
            <v>20</v>
          </cell>
        </row>
        <row r="34">
          <cell r="A34" t="str">
            <v>MC8</v>
          </cell>
          <cell r="B34">
            <v>7</v>
          </cell>
          <cell r="C34">
            <v>23</v>
          </cell>
        </row>
        <row r="35">
          <cell r="A35" t="str">
            <v>MC9</v>
          </cell>
          <cell r="B35">
            <v>7</v>
          </cell>
          <cell r="C35">
            <v>23</v>
          </cell>
        </row>
        <row r="36">
          <cell r="A36" t="str">
            <v>NWC-01</v>
          </cell>
          <cell r="B36">
            <v>8</v>
          </cell>
          <cell r="C36">
            <v>26</v>
          </cell>
        </row>
        <row r="37">
          <cell r="A37" t="str">
            <v>NWC-02</v>
          </cell>
          <cell r="B37">
            <v>9</v>
          </cell>
          <cell r="C37">
            <v>26</v>
          </cell>
        </row>
        <row r="38">
          <cell r="A38" t="str">
            <v>NWC-03</v>
          </cell>
          <cell r="B38">
            <v>8</v>
          </cell>
          <cell r="C38">
            <v>23</v>
          </cell>
        </row>
        <row r="39">
          <cell r="A39" t="str">
            <v>OBR-01</v>
          </cell>
          <cell r="B39">
            <v>8</v>
          </cell>
          <cell r="C39">
            <v>14</v>
          </cell>
        </row>
        <row r="40">
          <cell r="A40" t="str">
            <v>OBR-02</v>
          </cell>
          <cell r="B40">
            <v>8</v>
          </cell>
          <cell r="C40">
            <v>11</v>
          </cell>
        </row>
        <row r="41">
          <cell r="A41" t="str">
            <v>OBR-03</v>
          </cell>
          <cell r="B41">
            <v>8</v>
          </cell>
          <cell r="C41">
            <v>11</v>
          </cell>
        </row>
        <row r="42">
          <cell r="A42" t="str">
            <v>OFU-01</v>
          </cell>
          <cell r="B42">
            <v>7</v>
          </cell>
          <cell r="C42">
            <v>35</v>
          </cell>
        </row>
        <row r="43">
          <cell r="A43" t="str">
            <v>OFU-02</v>
          </cell>
          <cell r="B43">
            <v>7</v>
          </cell>
          <cell r="C43">
            <v>35</v>
          </cell>
        </row>
        <row r="44">
          <cell r="A44" t="str">
            <v>OFU-03</v>
          </cell>
          <cell r="B44">
            <v>7</v>
          </cell>
          <cell r="C44">
            <v>35</v>
          </cell>
        </row>
        <row r="45">
          <cell r="A45" t="str">
            <v>PET-01</v>
          </cell>
          <cell r="B45">
            <v>6</v>
          </cell>
          <cell r="C45">
            <v>20</v>
          </cell>
        </row>
        <row r="46">
          <cell r="A46" t="str">
            <v>PET-02</v>
          </cell>
          <cell r="B46">
            <v>7</v>
          </cell>
          <cell r="C46">
            <v>14</v>
          </cell>
        </row>
        <row r="47">
          <cell r="A47" t="str">
            <v>PET-03</v>
          </cell>
          <cell r="B47">
            <v>9</v>
          </cell>
          <cell r="C47">
            <v>11</v>
          </cell>
        </row>
        <row r="48">
          <cell r="A48" t="str">
            <v>PIO-01</v>
          </cell>
          <cell r="B48">
            <v>8</v>
          </cell>
          <cell r="C48">
            <v>17</v>
          </cell>
        </row>
        <row r="49">
          <cell r="A49" t="str">
            <v>PIO-02</v>
          </cell>
          <cell r="B49">
            <v>10</v>
          </cell>
          <cell r="C49">
            <v>17</v>
          </cell>
        </row>
        <row r="50">
          <cell r="A50" t="str">
            <v>PIO-03</v>
          </cell>
          <cell r="B50">
            <v>7</v>
          </cell>
          <cell r="C50">
            <v>17</v>
          </cell>
        </row>
        <row r="51">
          <cell r="A51" t="str">
            <v>PQR-01</v>
          </cell>
          <cell r="B51">
            <v>13</v>
          </cell>
          <cell r="C51">
            <v>5</v>
          </cell>
        </row>
        <row r="52">
          <cell r="A52" t="str">
            <v>RCL-01</v>
          </cell>
          <cell r="B52">
            <v>12</v>
          </cell>
          <cell r="C52">
            <v>8</v>
          </cell>
        </row>
        <row r="53">
          <cell r="A53" t="str">
            <v>SAN-01</v>
          </cell>
          <cell r="B53">
            <v>4</v>
          </cell>
          <cell r="C53">
            <v>5</v>
          </cell>
        </row>
        <row r="54">
          <cell r="A54" t="str">
            <v>SAN-02</v>
          </cell>
          <cell r="B54">
            <v>10</v>
          </cell>
          <cell r="C54">
            <v>11</v>
          </cell>
        </row>
        <row r="55">
          <cell r="A55" t="str">
            <v>SAN-03</v>
          </cell>
          <cell r="B55">
            <v>7</v>
          </cell>
          <cell r="C55">
            <v>8</v>
          </cell>
        </row>
        <row r="56">
          <cell r="A56" t="str">
            <v>SFR-01</v>
          </cell>
          <cell r="B56">
            <v>9</v>
          </cell>
          <cell r="C56">
            <v>8</v>
          </cell>
        </row>
        <row r="57">
          <cell r="A57" t="str">
            <v>SFR-02</v>
          </cell>
          <cell r="B57">
            <v>9</v>
          </cell>
          <cell r="C57">
            <v>17</v>
          </cell>
        </row>
        <row r="58">
          <cell r="A58" t="str">
            <v>SFR-03</v>
          </cell>
          <cell r="B58">
            <v>11</v>
          </cell>
          <cell r="C58">
            <v>11</v>
          </cell>
        </row>
        <row r="59">
          <cell r="A59" t="str">
            <v>SJO-01</v>
          </cell>
          <cell r="B59">
            <v>7</v>
          </cell>
          <cell r="C59">
            <v>11</v>
          </cell>
        </row>
        <row r="60">
          <cell r="A60" t="str">
            <v>SJO-02</v>
          </cell>
          <cell r="B60">
            <v>7</v>
          </cell>
          <cell r="C60">
            <v>17</v>
          </cell>
        </row>
        <row r="61">
          <cell r="A61" t="str">
            <v>SJO-03</v>
          </cell>
          <cell r="B61">
            <v>11</v>
          </cell>
          <cell r="C61">
            <v>14</v>
          </cell>
        </row>
        <row r="62">
          <cell r="A62" t="str">
            <v>SLZ-01</v>
          </cell>
          <cell r="B62">
            <v>11</v>
          </cell>
          <cell r="C62">
            <v>5</v>
          </cell>
        </row>
        <row r="63">
          <cell r="A63" t="str">
            <v>SMO-01</v>
          </cell>
          <cell r="B63">
            <v>6</v>
          </cell>
          <cell r="C63">
            <v>11</v>
          </cell>
        </row>
        <row r="64">
          <cell r="A64" t="str">
            <v>SMO-02</v>
          </cell>
          <cell r="B64">
            <v>9</v>
          </cell>
          <cell r="C64">
            <v>14</v>
          </cell>
        </row>
        <row r="65">
          <cell r="A65" t="str">
            <v>SMO-03</v>
          </cell>
          <cell r="B65">
            <v>9</v>
          </cell>
          <cell r="C65">
            <v>17</v>
          </cell>
        </row>
        <row r="66">
          <cell r="A66" t="str">
            <v>SNV-01</v>
          </cell>
          <cell r="B66">
            <v>7</v>
          </cell>
          <cell r="C66">
            <v>14</v>
          </cell>
        </row>
        <row r="67">
          <cell r="A67" t="str">
            <v>SNV-02</v>
          </cell>
          <cell r="B67">
            <v>7</v>
          </cell>
          <cell r="C67">
            <v>17</v>
          </cell>
        </row>
        <row r="68">
          <cell r="A68" t="str">
            <v>SNV-03</v>
          </cell>
          <cell r="B68">
            <v>7</v>
          </cell>
          <cell r="C68">
            <v>23</v>
          </cell>
        </row>
        <row r="69">
          <cell r="A69" t="str">
            <v>TRP-01</v>
          </cell>
          <cell r="B69">
            <v>11</v>
          </cell>
          <cell r="C69">
            <v>11</v>
          </cell>
        </row>
        <row r="70">
          <cell r="A70" t="str">
            <v>TRP-02</v>
          </cell>
          <cell r="B70">
            <v>11</v>
          </cell>
          <cell r="C70">
            <v>8</v>
          </cell>
        </row>
        <row r="71">
          <cell r="A71" t="str">
            <v>TRP-03</v>
          </cell>
          <cell r="B71">
            <v>5</v>
          </cell>
          <cell r="C71">
            <v>5</v>
          </cell>
        </row>
        <row r="72">
          <cell r="A72" t="str">
            <v>TVT-01</v>
          </cell>
          <cell r="B72">
            <v>9</v>
          </cell>
          <cell r="C72">
            <v>8</v>
          </cell>
        </row>
        <row r="73">
          <cell r="A73" t="str">
            <v>TVT-02</v>
          </cell>
          <cell r="B73">
            <v>9</v>
          </cell>
          <cell r="C73">
            <v>14</v>
          </cell>
        </row>
        <row r="74">
          <cell r="A74" t="str">
            <v>TVT-03</v>
          </cell>
          <cell r="B74">
            <v>9</v>
          </cell>
          <cell r="C74">
            <v>14</v>
          </cell>
        </row>
        <row r="75">
          <cell r="A75" t="str">
            <v>VIZ-01</v>
          </cell>
          <cell r="B75">
            <v>4</v>
          </cell>
          <cell r="C75">
            <v>5</v>
          </cell>
        </row>
        <row r="76">
          <cell r="A76" t="str">
            <v>VIZ-02</v>
          </cell>
          <cell r="B76">
            <v>9</v>
          </cell>
          <cell r="C76">
            <v>8</v>
          </cell>
        </row>
        <row r="77">
          <cell r="A77" t="str">
            <v>VIZ-03</v>
          </cell>
          <cell r="B77">
            <v>9</v>
          </cell>
          <cell r="C77">
            <v>8</v>
          </cell>
        </row>
        <row r="78">
          <cell r="A78" t="str">
            <v>WAR-02</v>
          </cell>
          <cell r="B78">
            <v>11</v>
          </cell>
          <cell r="C78">
            <v>8</v>
          </cell>
        </row>
        <row r="79">
          <cell r="A79" t="str">
            <v>NAT-01</v>
          </cell>
          <cell r="B79">
            <v>5</v>
          </cell>
          <cell r="C79">
            <v>2</v>
          </cell>
        </row>
        <row r="80">
          <cell r="A80" t="str">
            <v>APS1-01</v>
          </cell>
          <cell r="B80" t="str">
            <v>tim</v>
          </cell>
          <cell r="C80" t="str">
            <v>tim</v>
          </cell>
        </row>
        <row r="81">
          <cell r="A81" t="str">
            <v>APS1-02</v>
          </cell>
          <cell r="B81" t="str">
            <v>tim</v>
          </cell>
          <cell r="C81" t="str">
            <v>tim</v>
          </cell>
        </row>
        <row r="82">
          <cell r="A82" t="str">
            <v>APS1-03</v>
          </cell>
          <cell r="B82" t="str">
            <v>tim</v>
          </cell>
          <cell r="C82" t="str">
            <v>tim</v>
          </cell>
        </row>
        <row r="83">
          <cell r="A83" t="str">
            <v>APS2-01</v>
          </cell>
          <cell r="B83" t="str">
            <v>tim</v>
          </cell>
          <cell r="C83" t="str">
            <v>tim</v>
          </cell>
        </row>
        <row r="84">
          <cell r="A84" t="str">
            <v>APS2-02</v>
          </cell>
          <cell r="B84" t="str">
            <v>tim</v>
          </cell>
          <cell r="C84" t="str">
            <v>tim</v>
          </cell>
        </row>
        <row r="85">
          <cell r="A85" t="str">
            <v>APS2-03</v>
          </cell>
          <cell r="B85" t="str">
            <v>tim</v>
          </cell>
          <cell r="C85" t="str">
            <v>tim</v>
          </cell>
        </row>
        <row r="86">
          <cell r="A86" t="str">
            <v>APU1-01</v>
          </cell>
          <cell r="B86" t="str">
            <v>tim</v>
          </cell>
          <cell r="C86" t="str">
            <v>tim</v>
          </cell>
        </row>
        <row r="87">
          <cell r="A87" t="str">
            <v>APU1-02</v>
          </cell>
          <cell r="B87" t="str">
            <v>tim</v>
          </cell>
          <cell r="C87" t="str">
            <v>tim</v>
          </cell>
        </row>
        <row r="88">
          <cell r="A88" t="str">
            <v>APU1-03</v>
          </cell>
          <cell r="B88" t="str">
            <v>tim</v>
          </cell>
          <cell r="C88" t="str">
            <v>tim</v>
          </cell>
        </row>
        <row r="89">
          <cell r="A89" t="str">
            <v>APU2-02</v>
          </cell>
          <cell r="B89" t="str">
            <v>tim</v>
          </cell>
          <cell r="C89" t="str">
            <v>tim</v>
          </cell>
        </row>
        <row r="90">
          <cell r="A90" t="str">
            <v>APU2-01</v>
          </cell>
          <cell r="B90" t="str">
            <v>tim</v>
          </cell>
          <cell r="C90" t="str">
            <v>tim</v>
          </cell>
        </row>
        <row r="91">
          <cell r="A91" t="str">
            <v>APU2-03</v>
          </cell>
          <cell r="B91" t="str">
            <v>tim</v>
          </cell>
          <cell r="C91" t="str">
            <v>tim</v>
          </cell>
        </row>
        <row r="92">
          <cell r="A92" t="str">
            <v>CAB1-01</v>
          </cell>
          <cell r="B92" t="str">
            <v>tim</v>
          </cell>
          <cell r="C92" t="str">
            <v>tim</v>
          </cell>
        </row>
        <row r="93">
          <cell r="A93" t="str">
            <v>CAB1-02</v>
          </cell>
          <cell r="B93" t="str">
            <v>tim</v>
          </cell>
          <cell r="C93" t="str">
            <v>tim</v>
          </cell>
        </row>
        <row r="94">
          <cell r="A94" t="str">
            <v>CAB1-03</v>
          </cell>
          <cell r="B94" t="str">
            <v>tim</v>
          </cell>
          <cell r="C94" t="str">
            <v>tim</v>
          </cell>
        </row>
        <row r="95">
          <cell r="A95" t="str">
            <v>CAB2-01</v>
          </cell>
          <cell r="B95" t="str">
            <v>tim</v>
          </cell>
          <cell r="C95" t="str">
            <v>tim</v>
          </cell>
        </row>
        <row r="96">
          <cell r="A96" t="str">
            <v>CAB2-02</v>
          </cell>
          <cell r="B96" t="str">
            <v>tim</v>
          </cell>
          <cell r="C96" t="str">
            <v>tim</v>
          </cell>
        </row>
        <row r="97">
          <cell r="A97" t="str">
            <v>CAB2-03</v>
          </cell>
          <cell r="B97" t="str">
            <v>tim</v>
          </cell>
          <cell r="C97" t="str">
            <v>tim</v>
          </cell>
        </row>
        <row r="98">
          <cell r="A98" t="str">
            <v>CPP1-01</v>
          </cell>
          <cell r="B98" t="str">
            <v>tim</v>
          </cell>
          <cell r="C98" t="str">
            <v>tim</v>
          </cell>
        </row>
        <row r="99">
          <cell r="A99" t="str">
            <v>CPP1-02</v>
          </cell>
          <cell r="B99" t="str">
            <v>tim</v>
          </cell>
          <cell r="C99" t="str">
            <v>tim</v>
          </cell>
        </row>
        <row r="100">
          <cell r="A100" t="str">
            <v>CPP1-03</v>
          </cell>
          <cell r="B100" t="str">
            <v>tim</v>
          </cell>
          <cell r="C100" t="str">
            <v>tim</v>
          </cell>
        </row>
        <row r="101">
          <cell r="A101" t="str">
            <v>CPP2-01</v>
          </cell>
          <cell r="B101" t="str">
            <v>tim</v>
          </cell>
          <cell r="C101" t="str">
            <v>tim</v>
          </cell>
        </row>
        <row r="102">
          <cell r="A102" t="str">
            <v>CPP2-02</v>
          </cell>
          <cell r="B102" t="str">
            <v>tim</v>
          </cell>
          <cell r="C102" t="str">
            <v>tim</v>
          </cell>
        </row>
        <row r="103">
          <cell r="A103" t="str">
            <v>CPP2-03</v>
          </cell>
          <cell r="B103" t="str">
            <v>tim</v>
          </cell>
          <cell r="C103" t="str">
            <v>tim</v>
          </cell>
        </row>
        <row r="104">
          <cell r="A104" t="str">
            <v>IOR-01</v>
          </cell>
          <cell r="B104" t="str">
            <v>tim</v>
          </cell>
          <cell r="C104" t="str">
            <v>tim</v>
          </cell>
        </row>
        <row r="105">
          <cell r="A105" t="str">
            <v>IOR-02</v>
          </cell>
          <cell r="B105" t="str">
            <v>tim</v>
          </cell>
          <cell r="C105" t="str">
            <v>tim</v>
          </cell>
        </row>
        <row r="106">
          <cell r="A106" t="str">
            <v>IOR-03</v>
          </cell>
          <cell r="B106" t="str">
            <v>tim</v>
          </cell>
          <cell r="C106" t="str">
            <v>tim</v>
          </cell>
        </row>
        <row r="107">
          <cell r="A107" t="str">
            <v>RLA-01</v>
          </cell>
          <cell r="B107" t="str">
            <v>tim</v>
          </cell>
          <cell r="C107" t="str">
            <v>tim</v>
          </cell>
        </row>
        <row r="108">
          <cell r="A108" t="str">
            <v>RLA-02</v>
          </cell>
          <cell r="B108" t="str">
            <v>tim</v>
          </cell>
          <cell r="C108" t="str">
            <v>tim</v>
          </cell>
        </row>
        <row r="109">
          <cell r="A109" t="str">
            <v>RLA-03</v>
          </cell>
          <cell r="B109" t="str">
            <v>tim</v>
          </cell>
          <cell r="C109" t="str">
            <v>tim</v>
          </cell>
        </row>
      </sheetData>
      <sheetData sheetId="14" refreshError="1">
        <row r="3">
          <cell r="A3" t="str">
            <v>cel</v>
          </cell>
          <cell r="D3" t="str">
            <v>dvcc</v>
          </cell>
          <cell r="E3" t="str">
            <v>col (dcc)</v>
          </cell>
          <cell r="F3" t="str">
            <v>scol</v>
          </cell>
          <cell r="G3" t="str">
            <v>col (sat)</v>
          </cell>
          <cell r="H3" t="str">
            <v>cel</v>
          </cell>
          <cell r="I3" t="str">
            <v>gr.freq 7/21</v>
          </cell>
        </row>
        <row r="4">
          <cell r="A4" t="str">
            <v>ALP-01</v>
          </cell>
          <cell r="B4" t="str">
            <v>SERCOMTEL CELULAR</v>
          </cell>
          <cell r="C4" t="str">
            <v>ALP01</v>
          </cell>
          <cell r="D4">
            <v>1</v>
          </cell>
          <cell r="E4">
            <v>3</v>
          </cell>
          <cell r="F4">
            <v>12</v>
          </cell>
          <cell r="G4">
            <v>0</v>
          </cell>
          <cell r="H4" t="str">
            <v>ALP-01</v>
          </cell>
          <cell r="I4" t="str">
            <v>F1</v>
          </cell>
        </row>
        <row r="5">
          <cell r="A5" t="str">
            <v>ALP-02</v>
          </cell>
          <cell r="B5" t="str">
            <v>SERCOMTEL CELULAR</v>
          </cell>
          <cell r="C5" t="str">
            <v>ALP02</v>
          </cell>
          <cell r="D5">
            <v>3</v>
          </cell>
          <cell r="E5">
            <v>1</v>
          </cell>
          <cell r="F5">
            <v>6</v>
          </cell>
          <cell r="G5">
            <v>0</v>
          </cell>
          <cell r="H5" t="str">
            <v>ALP-02</v>
          </cell>
          <cell r="I5" t="str">
            <v>F2</v>
          </cell>
        </row>
        <row r="6">
          <cell r="A6" t="str">
            <v>ALP-03</v>
          </cell>
          <cell r="B6" t="str">
            <v>SERCOMTEL CELULAR</v>
          </cell>
          <cell r="C6" t="str">
            <v>ALP03</v>
          </cell>
          <cell r="D6">
            <v>5</v>
          </cell>
          <cell r="E6">
            <v>1</v>
          </cell>
          <cell r="F6">
            <v>7</v>
          </cell>
          <cell r="G6">
            <v>0</v>
          </cell>
          <cell r="H6" t="str">
            <v>ALP-03</v>
          </cell>
          <cell r="I6" t="str">
            <v>F3</v>
          </cell>
        </row>
        <row r="7">
          <cell r="A7" t="str">
            <v>BAH-01</v>
          </cell>
          <cell r="B7" t="str">
            <v>SERCOMTEL CELULAR</v>
          </cell>
          <cell r="C7" t="str">
            <v>BAH01</v>
          </cell>
          <cell r="D7">
            <v>7</v>
          </cell>
          <cell r="E7">
            <v>2</v>
          </cell>
          <cell r="F7">
            <v>14</v>
          </cell>
          <cell r="G7">
            <v>2</v>
          </cell>
          <cell r="H7" t="str">
            <v>BAH-01</v>
          </cell>
          <cell r="I7" t="str">
            <v>E1</v>
          </cell>
        </row>
        <row r="8">
          <cell r="A8" t="str">
            <v>BAH-02</v>
          </cell>
          <cell r="B8" t="str">
            <v>SERCOMTEL CELULAR</v>
          </cell>
          <cell r="C8" t="str">
            <v>BAH02</v>
          </cell>
          <cell r="D8">
            <v>9</v>
          </cell>
          <cell r="E8">
            <v>2</v>
          </cell>
          <cell r="F8">
            <v>4</v>
          </cell>
          <cell r="G8">
            <v>2</v>
          </cell>
          <cell r="H8" t="str">
            <v>BAH-02</v>
          </cell>
          <cell r="I8" t="str">
            <v>E2</v>
          </cell>
        </row>
        <row r="9">
          <cell r="A9" t="str">
            <v>BAH-03</v>
          </cell>
          <cell r="B9" t="str">
            <v>SERCOMTEL CELULAR</v>
          </cell>
          <cell r="C9" t="str">
            <v>BAH03</v>
          </cell>
          <cell r="D9">
            <v>11</v>
          </cell>
          <cell r="E9">
            <v>2</v>
          </cell>
          <cell r="F9">
            <v>11</v>
          </cell>
          <cell r="G9">
            <v>2</v>
          </cell>
          <cell r="H9" t="str">
            <v>BAH-03</v>
          </cell>
          <cell r="I9" t="str">
            <v>E3</v>
          </cell>
        </row>
        <row r="10">
          <cell r="A10" t="str">
            <v>CAS-01</v>
          </cell>
          <cell r="B10" t="str">
            <v>SERCOMTEL CELULAR</v>
          </cell>
          <cell r="C10" t="str">
            <v>CAS01</v>
          </cell>
          <cell r="D10">
            <v>13</v>
          </cell>
          <cell r="E10">
            <v>1</v>
          </cell>
          <cell r="F10">
            <v>12</v>
          </cell>
          <cell r="G10">
            <v>1</v>
          </cell>
          <cell r="H10" t="str">
            <v>CAS-01</v>
          </cell>
          <cell r="I10" t="str">
            <v>B1</v>
          </cell>
        </row>
        <row r="11">
          <cell r="A11" t="str">
            <v>CAS-02</v>
          </cell>
          <cell r="B11" t="str">
            <v>SERCOMTEL CELULAR</v>
          </cell>
          <cell r="C11" t="str">
            <v>CAS02</v>
          </cell>
          <cell r="D11">
            <v>15</v>
          </cell>
          <cell r="E11">
            <v>3</v>
          </cell>
          <cell r="F11">
            <v>10</v>
          </cell>
          <cell r="G11">
            <v>1</v>
          </cell>
          <cell r="H11" t="str">
            <v>CAS-02</v>
          </cell>
          <cell r="I11" t="str">
            <v>B2</v>
          </cell>
        </row>
        <row r="12">
          <cell r="A12" t="str">
            <v>CAS-03</v>
          </cell>
          <cell r="B12" t="str">
            <v>SERCOMTEL CELULAR</v>
          </cell>
          <cell r="C12" t="str">
            <v>CAS03</v>
          </cell>
          <cell r="D12">
            <v>17</v>
          </cell>
          <cell r="E12">
            <v>1</v>
          </cell>
          <cell r="F12">
            <v>8</v>
          </cell>
          <cell r="G12">
            <v>2</v>
          </cell>
          <cell r="H12" t="str">
            <v>CAS-03</v>
          </cell>
          <cell r="I12" t="str">
            <v>B3</v>
          </cell>
        </row>
        <row r="13">
          <cell r="A13" t="str">
            <v>CP1</v>
          </cell>
          <cell r="B13" t="str">
            <v>SERCOMTEL CELULAR</v>
          </cell>
          <cell r="C13" t="str">
            <v>CP1</v>
          </cell>
          <cell r="D13">
            <v>18</v>
          </cell>
          <cell r="E13">
            <v>0</v>
          </cell>
          <cell r="F13"/>
          <cell r="G13">
            <v>0</v>
          </cell>
          <cell r="H13" t="str">
            <v>CP1</v>
          </cell>
          <cell r="I13" t="str">
            <v>B1</v>
          </cell>
        </row>
        <row r="14">
          <cell r="A14" t="str">
            <v>JCD-01</v>
          </cell>
          <cell r="B14" t="str">
            <v>SERCOMTEL CELULAR</v>
          </cell>
          <cell r="C14" t="str">
            <v>JCD01</v>
          </cell>
          <cell r="D14">
            <v>20</v>
          </cell>
          <cell r="E14">
            <v>2</v>
          </cell>
          <cell r="F14">
            <v>0</v>
          </cell>
          <cell r="G14">
            <v>2</v>
          </cell>
          <cell r="H14" t="str">
            <v>JCD-01</v>
          </cell>
          <cell r="I14" t="str">
            <v>D1</v>
          </cell>
        </row>
        <row r="15">
          <cell r="A15" t="str">
            <v>JCD-02</v>
          </cell>
          <cell r="B15" t="str">
            <v>SERCOMTEL CELULAR</v>
          </cell>
          <cell r="C15" t="str">
            <v>JCD02</v>
          </cell>
          <cell r="D15">
            <v>22</v>
          </cell>
          <cell r="E15">
            <v>2</v>
          </cell>
          <cell r="F15">
            <v>0</v>
          </cell>
          <cell r="G15">
            <v>2</v>
          </cell>
          <cell r="H15" t="str">
            <v>JCD-02</v>
          </cell>
          <cell r="I15" t="str">
            <v>D2</v>
          </cell>
        </row>
        <row r="16">
          <cell r="A16" t="str">
            <v>JCD-03</v>
          </cell>
          <cell r="B16" t="str">
            <v>SERCOMTEL CELULAR</v>
          </cell>
          <cell r="C16" t="str">
            <v>JCD03</v>
          </cell>
          <cell r="D16">
            <v>24</v>
          </cell>
          <cell r="E16">
            <v>2</v>
          </cell>
          <cell r="F16">
            <v>0</v>
          </cell>
          <cell r="G16">
            <v>2</v>
          </cell>
          <cell r="H16" t="str">
            <v>JCD-03</v>
          </cell>
          <cell r="I16" t="str">
            <v>D3</v>
          </cell>
        </row>
        <row r="17">
          <cell r="A17" t="str">
            <v>JGS-01</v>
          </cell>
          <cell r="B17" t="str">
            <v>SERCOMTEL CELULAR</v>
          </cell>
          <cell r="C17" t="str">
            <v>JGS01</v>
          </cell>
          <cell r="D17">
            <v>26</v>
          </cell>
          <cell r="E17">
            <v>2</v>
          </cell>
          <cell r="F17">
            <v>0</v>
          </cell>
          <cell r="G17">
            <v>2</v>
          </cell>
          <cell r="H17" t="str">
            <v>JGS-01</v>
          </cell>
          <cell r="I17" t="str">
            <v>C1</v>
          </cell>
        </row>
        <row r="18">
          <cell r="A18" t="str">
            <v>JGS-02</v>
          </cell>
          <cell r="B18" t="str">
            <v>SERCOMTEL CELULAR</v>
          </cell>
          <cell r="C18" t="str">
            <v>JGS02</v>
          </cell>
          <cell r="D18">
            <v>28</v>
          </cell>
          <cell r="E18">
            <v>2</v>
          </cell>
          <cell r="F18">
            <v>0</v>
          </cell>
          <cell r="G18">
            <v>2</v>
          </cell>
          <cell r="H18" t="str">
            <v>JGS-02</v>
          </cell>
          <cell r="I18" t="str">
            <v>C2</v>
          </cell>
        </row>
        <row r="19">
          <cell r="A19" t="str">
            <v>JGS-03</v>
          </cell>
          <cell r="B19" t="str">
            <v>SERCOMTEL CELULAR</v>
          </cell>
          <cell r="C19" t="str">
            <v>JGS03</v>
          </cell>
          <cell r="D19">
            <v>30</v>
          </cell>
          <cell r="E19">
            <v>2</v>
          </cell>
          <cell r="F19">
            <v>0</v>
          </cell>
          <cell r="G19">
            <v>2</v>
          </cell>
          <cell r="H19" t="str">
            <v>JGS-03</v>
          </cell>
          <cell r="I19" t="str">
            <v>C3</v>
          </cell>
        </row>
        <row r="20">
          <cell r="A20" t="str">
            <v>LRV-01</v>
          </cell>
          <cell r="B20" t="str">
            <v>SERCOMTEL CELULAR</v>
          </cell>
          <cell r="C20" t="str">
            <v>LRV01</v>
          </cell>
          <cell r="D20">
            <v>136</v>
          </cell>
          <cell r="E20">
            <v>0</v>
          </cell>
          <cell r="F20">
            <v>0</v>
          </cell>
          <cell r="G20">
            <v>1</v>
          </cell>
          <cell r="H20" t="str">
            <v>LRV-01</v>
          </cell>
          <cell r="I20" t="str">
            <v>B2</v>
          </cell>
        </row>
        <row r="21">
          <cell r="A21" t="str">
            <v>MC1</v>
          </cell>
          <cell r="B21" t="str">
            <v>SERCOMTEL CELULAR</v>
          </cell>
          <cell r="C21" t="str">
            <v>MC1</v>
          </cell>
          <cell r="D21">
            <v>33</v>
          </cell>
          <cell r="E21">
            <v>1</v>
          </cell>
          <cell r="F21">
            <v>6</v>
          </cell>
          <cell r="G21">
            <v>0</v>
          </cell>
          <cell r="H21" t="str">
            <v>MC1</v>
          </cell>
          <cell r="I21" t="str">
            <v>B2</v>
          </cell>
        </row>
        <row r="22">
          <cell r="A22" t="str">
            <v>MC10</v>
          </cell>
          <cell r="B22" t="str">
            <v>SERCOMTEL CELULAR</v>
          </cell>
          <cell r="C22" t="str">
            <v>MC10</v>
          </cell>
          <cell r="D22">
            <v>35</v>
          </cell>
          <cell r="E22">
            <v>2</v>
          </cell>
          <cell r="F22">
            <v>0</v>
          </cell>
          <cell r="G22">
            <v>2</v>
          </cell>
          <cell r="H22" t="str">
            <v>MC10</v>
          </cell>
          <cell r="I22" t="str">
            <v>A3</v>
          </cell>
        </row>
        <row r="23">
          <cell r="A23" t="str">
            <v>MC11</v>
          </cell>
          <cell r="B23" t="str">
            <v>SERCOMTEL CELULAR</v>
          </cell>
          <cell r="C23" t="str">
            <v>MC11</v>
          </cell>
          <cell r="D23">
            <v>37</v>
          </cell>
          <cell r="E23">
            <v>0</v>
          </cell>
          <cell r="F23"/>
          <cell r="G23">
            <v>0</v>
          </cell>
          <cell r="H23" t="str">
            <v>MC11</v>
          </cell>
          <cell r="I23" t="str">
            <v>C1</v>
          </cell>
        </row>
        <row r="24">
          <cell r="A24" t="str">
            <v>MC12</v>
          </cell>
          <cell r="B24" t="str">
            <v>SERCOMTEL CELULAR</v>
          </cell>
          <cell r="C24" t="str">
            <v>MC12</v>
          </cell>
          <cell r="D24">
            <v>39</v>
          </cell>
          <cell r="E24">
            <v>1</v>
          </cell>
          <cell r="F24"/>
          <cell r="G24">
            <v>1</v>
          </cell>
          <cell r="H24" t="str">
            <v>MC12</v>
          </cell>
          <cell r="I24" t="str">
            <v>A3</v>
          </cell>
        </row>
        <row r="25">
          <cell r="A25" t="str">
            <v>MC13</v>
          </cell>
          <cell r="B25" t="str">
            <v>SERCOMTEL CELULAR</v>
          </cell>
          <cell r="C25" t="str">
            <v>MC13</v>
          </cell>
          <cell r="D25">
            <v>12</v>
          </cell>
          <cell r="E25">
            <v>3</v>
          </cell>
          <cell r="F25">
            <v>2</v>
          </cell>
          <cell r="G25">
            <v>2</v>
          </cell>
          <cell r="H25" t="str">
            <v>MC13</v>
          </cell>
          <cell r="I25" t="str">
            <v>F3</v>
          </cell>
        </row>
        <row r="26">
          <cell r="A26" t="str">
            <v>MC14</v>
          </cell>
          <cell r="B26" t="str">
            <v>SERCOMTEL CELULAR</v>
          </cell>
          <cell r="C26" t="str">
            <v>MC14</v>
          </cell>
          <cell r="D26">
            <v>1</v>
          </cell>
          <cell r="E26">
            <v>0</v>
          </cell>
          <cell r="F26"/>
          <cell r="G26">
            <v>0</v>
          </cell>
          <cell r="H26" t="str">
            <v>MC14</v>
          </cell>
          <cell r="I26" t="str">
            <v>B3</v>
          </cell>
        </row>
        <row r="27">
          <cell r="A27" t="str">
            <v>MC2</v>
          </cell>
          <cell r="B27" t="str">
            <v>SERCOMTEL CELULAR</v>
          </cell>
          <cell r="C27" t="str">
            <v>MC2</v>
          </cell>
          <cell r="D27">
            <v>44</v>
          </cell>
          <cell r="E27">
            <v>1</v>
          </cell>
          <cell r="F27"/>
          <cell r="G27">
            <v>0</v>
          </cell>
          <cell r="H27" t="str">
            <v>MC2</v>
          </cell>
          <cell r="I27" t="str">
            <v>G1</v>
          </cell>
        </row>
        <row r="28">
          <cell r="A28" t="str">
            <v>MC3</v>
          </cell>
          <cell r="B28" t="str">
            <v>SERCOMTEL CELULAR</v>
          </cell>
          <cell r="C28" t="str">
            <v>MC3</v>
          </cell>
          <cell r="D28">
            <v>46</v>
          </cell>
          <cell r="E28" t="e">
            <v>#N/A</v>
          </cell>
          <cell r="F28" t="e">
            <v>#N/A</v>
          </cell>
          <cell r="G28" t="e">
            <v>#N/A</v>
          </cell>
          <cell r="H28" t="str">
            <v>MC3</v>
          </cell>
          <cell r="I28" t="e">
            <v>#N/A</v>
          </cell>
        </row>
        <row r="29">
          <cell r="A29" t="str">
            <v>MC4</v>
          </cell>
          <cell r="B29" t="str">
            <v>SERCOMTEL CELULAR</v>
          </cell>
          <cell r="C29" t="str">
            <v>MC4</v>
          </cell>
          <cell r="D29">
            <v>48</v>
          </cell>
          <cell r="E29">
            <v>2</v>
          </cell>
          <cell r="F29">
            <v>2</v>
          </cell>
          <cell r="G29">
            <v>2</v>
          </cell>
          <cell r="H29" t="str">
            <v>MC4</v>
          </cell>
          <cell r="I29" t="str">
            <v>G1</v>
          </cell>
        </row>
        <row r="30">
          <cell r="A30" t="str">
            <v>MC5</v>
          </cell>
          <cell r="B30" t="str">
            <v>SERCOMTEL CELULAR</v>
          </cell>
          <cell r="C30" t="str">
            <v>MC5</v>
          </cell>
          <cell r="D30">
            <v>40</v>
          </cell>
          <cell r="E30">
            <v>0</v>
          </cell>
          <cell r="F30">
            <v>2</v>
          </cell>
          <cell r="G30">
            <v>0</v>
          </cell>
          <cell r="H30" t="str">
            <v>MC5</v>
          </cell>
          <cell r="I30" t="str">
            <v>E1</v>
          </cell>
        </row>
        <row r="31">
          <cell r="A31" t="str">
            <v>MC6</v>
          </cell>
          <cell r="B31" t="str">
            <v>SERCOMTEL CELULAR</v>
          </cell>
          <cell r="C31" t="str">
            <v>MC6</v>
          </cell>
          <cell r="D31">
            <v>52</v>
          </cell>
          <cell r="E31">
            <v>3</v>
          </cell>
          <cell r="F31">
            <v>2</v>
          </cell>
          <cell r="G31">
            <v>1</v>
          </cell>
          <cell r="H31" t="str">
            <v>MC6</v>
          </cell>
          <cell r="I31" t="str">
            <v>E2</v>
          </cell>
        </row>
        <row r="32">
          <cell r="A32" t="str">
            <v>MC7</v>
          </cell>
          <cell r="B32" t="str">
            <v>SERCOMTEL CELULAR</v>
          </cell>
          <cell r="C32" t="str">
            <v>MC7</v>
          </cell>
          <cell r="D32">
            <v>54</v>
          </cell>
          <cell r="E32">
            <v>3</v>
          </cell>
          <cell r="F32">
            <v>3</v>
          </cell>
          <cell r="G32">
            <v>0</v>
          </cell>
          <cell r="H32" t="str">
            <v>MC7</v>
          </cell>
          <cell r="I32" t="str">
            <v>C2</v>
          </cell>
        </row>
        <row r="33">
          <cell r="A33" t="str">
            <v>MC8</v>
          </cell>
          <cell r="B33" t="str">
            <v>SERCOMTEL CELULAR</v>
          </cell>
          <cell r="C33" t="str">
            <v>MC8</v>
          </cell>
          <cell r="D33">
            <v>56</v>
          </cell>
          <cell r="E33">
            <v>1</v>
          </cell>
          <cell r="F33">
            <v>2</v>
          </cell>
          <cell r="G33">
            <v>1</v>
          </cell>
          <cell r="H33" t="str">
            <v>MC8</v>
          </cell>
          <cell r="I33" t="str">
            <v>A1</v>
          </cell>
        </row>
        <row r="34">
          <cell r="A34" t="str">
            <v>MC9</v>
          </cell>
          <cell r="B34" t="str">
            <v>SERCOMTEL CELULAR</v>
          </cell>
          <cell r="C34" t="str">
            <v>MC9</v>
          </cell>
          <cell r="D34">
            <v>58</v>
          </cell>
          <cell r="E34">
            <v>1</v>
          </cell>
          <cell r="F34">
            <v>2</v>
          </cell>
          <cell r="G34">
            <v>1</v>
          </cell>
          <cell r="H34" t="str">
            <v>MC9</v>
          </cell>
          <cell r="I34" t="str">
            <v>A2</v>
          </cell>
        </row>
        <row r="35">
          <cell r="A35" t="str">
            <v>NWC-01</v>
          </cell>
          <cell r="B35" t="str">
            <v>SERCOMTEL CELULAR</v>
          </cell>
          <cell r="C35" t="str">
            <v>NWC01</v>
          </cell>
          <cell r="D35">
            <v>60</v>
          </cell>
          <cell r="E35">
            <v>2</v>
          </cell>
          <cell r="F35">
            <v>0</v>
          </cell>
          <cell r="G35">
            <v>2</v>
          </cell>
          <cell r="H35" t="str">
            <v>NWC-01</v>
          </cell>
          <cell r="I35" t="str">
            <v>F1</v>
          </cell>
        </row>
        <row r="36">
          <cell r="A36" t="str">
            <v>NWC-02</v>
          </cell>
          <cell r="B36" t="str">
            <v>SERCOMTEL CELULAR</v>
          </cell>
          <cell r="C36" t="str">
            <v>NWC02</v>
          </cell>
          <cell r="D36">
            <v>62</v>
          </cell>
          <cell r="E36">
            <v>2</v>
          </cell>
          <cell r="F36">
            <v>0</v>
          </cell>
          <cell r="G36">
            <v>2</v>
          </cell>
          <cell r="H36" t="str">
            <v>NWC-02</v>
          </cell>
          <cell r="I36" t="str">
            <v>F2</v>
          </cell>
        </row>
        <row r="37">
          <cell r="A37" t="str">
            <v>NWC-03</v>
          </cell>
          <cell r="B37" t="str">
            <v>SERCOMTEL CELULAR</v>
          </cell>
          <cell r="C37" t="str">
            <v>NWC03</v>
          </cell>
          <cell r="D37">
            <v>64</v>
          </cell>
          <cell r="E37">
            <v>2</v>
          </cell>
          <cell r="F37">
            <v>0</v>
          </cell>
          <cell r="G37">
            <v>2</v>
          </cell>
          <cell r="H37" t="str">
            <v>NWC-03</v>
          </cell>
          <cell r="I37" t="str">
            <v>F3</v>
          </cell>
        </row>
        <row r="38">
          <cell r="A38" t="str">
            <v>OBR-01</v>
          </cell>
          <cell r="B38" t="str">
            <v>SERCOMTEL CELULAR</v>
          </cell>
          <cell r="C38" t="str">
            <v>OBR01</v>
          </cell>
          <cell r="D38">
            <v>66</v>
          </cell>
          <cell r="E38">
            <v>1</v>
          </cell>
          <cell r="F38">
            <v>9</v>
          </cell>
          <cell r="G38">
            <v>1</v>
          </cell>
          <cell r="H38" t="str">
            <v>OBR-01</v>
          </cell>
          <cell r="I38" t="str">
            <v>D1</v>
          </cell>
        </row>
        <row r="39">
          <cell r="A39" t="str">
            <v>OBR-02</v>
          </cell>
          <cell r="B39" t="str">
            <v>SERCOMTEL CELULAR</v>
          </cell>
          <cell r="C39" t="str">
            <v>OBR02</v>
          </cell>
          <cell r="D39">
            <v>68</v>
          </cell>
          <cell r="E39">
            <v>1</v>
          </cell>
          <cell r="F39">
            <v>1</v>
          </cell>
          <cell r="G39">
            <v>1</v>
          </cell>
          <cell r="H39" t="str">
            <v>OBR-02</v>
          </cell>
          <cell r="I39" t="str">
            <v>D2</v>
          </cell>
        </row>
        <row r="40">
          <cell r="A40" t="str">
            <v>OBR-03</v>
          </cell>
          <cell r="B40" t="str">
            <v>SERCOMTEL CELULAR</v>
          </cell>
          <cell r="C40" t="str">
            <v>OBR03</v>
          </cell>
          <cell r="D40">
            <v>71</v>
          </cell>
          <cell r="E40">
            <v>1</v>
          </cell>
          <cell r="F40">
            <v>0</v>
          </cell>
          <cell r="G40">
            <v>1</v>
          </cell>
          <cell r="H40" t="str">
            <v>OBR-03</v>
          </cell>
          <cell r="I40" t="str">
            <v>D3</v>
          </cell>
        </row>
        <row r="41">
          <cell r="A41" t="str">
            <v>OFU-01</v>
          </cell>
          <cell r="B41" t="str">
            <v>SERCOMTEL CELULAR</v>
          </cell>
          <cell r="C41" t="str">
            <v>OFU01</v>
          </cell>
          <cell r="D41">
            <v>148</v>
          </cell>
          <cell r="E41">
            <v>1</v>
          </cell>
          <cell r="F41">
            <v>2</v>
          </cell>
          <cell r="G41">
            <v>1</v>
          </cell>
          <cell r="H41" t="str">
            <v>OFU-01</v>
          </cell>
          <cell r="I41" t="str">
            <v>A1</v>
          </cell>
        </row>
        <row r="42">
          <cell r="A42" t="str">
            <v>OFU-02</v>
          </cell>
          <cell r="B42" t="str">
            <v>SERCOMTEL CELULAR</v>
          </cell>
          <cell r="C42" t="str">
            <v>OFU02</v>
          </cell>
          <cell r="D42">
            <v>150</v>
          </cell>
          <cell r="E42">
            <v>1</v>
          </cell>
          <cell r="F42">
            <v>2</v>
          </cell>
          <cell r="G42">
            <v>1</v>
          </cell>
          <cell r="H42" t="str">
            <v>OFU-02</v>
          </cell>
          <cell r="I42" t="str">
            <v>A2</v>
          </cell>
        </row>
        <row r="43">
          <cell r="A43" t="str">
            <v>OFU-03</v>
          </cell>
          <cell r="B43" t="str">
            <v>SERCOMTEL CELULAR</v>
          </cell>
          <cell r="C43" t="str">
            <v>OFU03</v>
          </cell>
          <cell r="D43">
            <v>148</v>
          </cell>
          <cell r="E43">
            <v>1</v>
          </cell>
          <cell r="F43">
            <v>2</v>
          </cell>
          <cell r="G43">
            <v>1</v>
          </cell>
          <cell r="H43" t="str">
            <v>OFU-03</v>
          </cell>
          <cell r="I43" t="str">
            <v>A3</v>
          </cell>
        </row>
        <row r="44">
          <cell r="A44" t="str">
            <v>PET-01</v>
          </cell>
          <cell r="B44" t="str">
            <v>SERCOMTEL CELULAR</v>
          </cell>
          <cell r="C44" t="str">
            <v>PET01</v>
          </cell>
          <cell r="D44">
            <v>72</v>
          </cell>
          <cell r="E44">
            <v>1</v>
          </cell>
          <cell r="F44">
            <v>0</v>
          </cell>
          <cell r="G44">
            <v>1</v>
          </cell>
          <cell r="H44" t="str">
            <v>PET-01</v>
          </cell>
          <cell r="I44" t="str">
            <v>E1</v>
          </cell>
        </row>
        <row r="45">
          <cell r="A45" t="str">
            <v>PET-02</v>
          </cell>
          <cell r="B45" t="str">
            <v>SERCOMTEL CELULAR</v>
          </cell>
          <cell r="C45" t="str">
            <v>PET02</v>
          </cell>
          <cell r="D45">
            <v>74</v>
          </cell>
          <cell r="E45">
            <v>1</v>
          </cell>
          <cell r="F45">
            <v>0</v>
          </cell>
          <cell r="G45">
            <v>1</v>
          </cell>
          <cell r="H45" t="str">
            <v>PET-02</v>
          </cell>
          <cell r="I45" t="str">
            <v>E2</v>
          </cell>
        </row>
        <row r="46">
          <cell r="A46" t="str">
            <v>PET-03</v>
          </cell>
          <cell r="B46" t="str">
            <v>SERCOMTEL CELULAR</v>
          </cell>
          <cell r="C46" t="str">
            <v>PET03</v>
          </cell>
          <cell r="D46">
            <v>76</v>
          </cell>
          <cell r="E46">
            <v>1</v>
          </cell>
          <cell r="F46">
            <v>0</v>
          </cell>
          <cell r="G46">
            <v>1</v>
          </cell>
          <cell r="H46" t="str">
            <v>PET-03</v>
          </cell>
          <cell r="I46" t="str">
            <v>E3</v>
          </cell>
        </row>
        <row r="47">
          <cell r="A47" t="str">
            <v>PIO-01</v>
          </cell>
          <cell r="B47" t="str">
            <v>SERCOMTEL CELULAR</v>
          </cell>
          <cell r="C47" t="str">
            <v>PIO01</v>
          </cell>
          <cell r="D47">
            <v>78</v>
          </cell>
          <cell r="E47">
            <v>2</v>
          </cell>
          <cell r="F47">
            <v>0</v>
          </cell>
          <cell r="G47">
            <v>2</v>
          </cell>
          <cell r="H47" t="str">
            <v>PIO-01</v>
          </cell>
          <cell r="I47" t="str">
            <v>B1</v>
          </cell>
        </row>
        <row r="48">
          <cell r="A48" t="str">
            <v>PIO-02</v>
          </cell>
          <cell r="B48" t="str">
            <v>SERCOMTEL CELULAR</v>
          </cell>
          <cell r="C48" t="str">
            <v>PIO02</v>
          </cell>
          <cell r="D48">
            <v>80</v>
          </cell>
          <cell r="E48">
            <v>2</v>
          </cell>
          <cell r="F48">
            <v>12</v>
          </cell>
          <cell r="G48">
            <v>2</v>
          </cell>
          <cell r="H48" t="str">
            <v>PIO-02</v>
          </cell>
          <cell r="I48" t="str">
            <v>B2</v>
          </cell>
        </row>
        <row r="49">
          <cell r="A49" t="str">
            <v>PIO-03</v>
          </cell>
          <cell r="B49" t="str">
            <v>SERCOMTEL CELULAR</v>
          </cell>
          <cell r="C49" t="str">
            <v>PIO03</v>
          </cell>
          <cell r="D49">
            <v>82</v>
          </cell>
          <cell r="E49">
            <v>2</v>
          </cell>
          <cell r="F49">
            <v>0</v>
          </cell>
          <cell r="G49">
            <v>2</v>
          </cell>
          <cell r="H49" t="str">
            <v>PIO-03</v>
          </cell>
          <cell r="I49" t="str">
            <v>B3</v>
          </cell>
        </row>
        <row r="50">
          <cell r="A50" t="str">
            <v>PQR-01</v>
          </cell>
          <cell r="B50" t="str">
            <v>SERCOMTEL CELULAR</v>
          </cell>
          <cell r="C50" t="str">
            <v>PQR01</v>
          </cell>
          <cell r="D50">
            <v>142</v>
          </cell>
          <cell r="E50">
            <v>1</v>
          </cell>
          <cell r="F50">
            <v>1</v>
          </cell>
          <cell r="G50">
            <v>1</v>
          </cell>
          <cell r="H50" t="str">
            <v>PQR-01</v>
          </cell>
          <cell r="I50" t="str">
            <v>F1</v>
          </cell>
        </row>
        <row r="51">
          <cell r="A51" t="str">
            <v>RCL-01</v>
          </cell>
          <cell r="B51" t="str">
            <v>SERCOMTEL CELULAR</v>
          </cell>
          <cell r="C51" t="str">
            <v>RCL01</v>
          </cell>
          <cell r="D51">
            <v>105</v>
          </cell>
          <cell r="E51">
            <v>0</v>
          </cell>
          <cell r="F51">
            <v>11</v>
          </cell>
          <cell r="G51">
            <v>0</v>
          </cell>
          <cell r="H51" t="str">
            <v>RCL-01</v>
          </cell>
          <cell r="I51" t="str">
            <v>D1</v>
          </cell>
        </row>
        <row r="52">
          <cell r="A52" t="str">
            <v>SAN-01</v>
          </cell>
          <cell r="B52" t="str">
            <v>SERCOMTEL CELULAR</v>
          </cell>
          <cell r="C52" t="str">
            <v>SAN01</v>
          </cell>
          <cell r="D52">
            <v>88</v>
          </cell>
          <cell r="E52">
            <v>3</v>
          </cell>
          <cell r="F52">
            <v>13</v>
          </cell>
          <cell r="G52">
            <v>0</v>
          </cell>
          <cell r="H52" t="str">
            <v>SAN-01</v>
          </cell>
          <cell r="I52" t="str">
            <v>G1</v>
          </cell>
        </row>
        <row r="53">
          <cell r="A53" t="str">
            <v>SAN-02</v>
          </cell>
          <cell r="B53" t="str">
            <v>SERCOMTEL CELULAR</v>
          </cell>
          <cell r="C53" t="str">
            <v>SAN02</v>
          </cell>
          <cell r="D53">
            <v>90</v>
          </cell>
          <cell r="E53">
            <v>3</v>
          </cell>
          <cell r="F53">
            <v>15</v>
          </cell>
          <cell r="G53">
            <v>0</v>
          </cell>
          <cell r="H53" t="str">
            <v>SAN-02</v>
          </cell>
          <cell r="I53" t="str">
            <v>G2</v>
          </cell>
        </row>
        <row r="54">
          <cell r="A54" t="str">
            <v>SAN-03</v>
          </cell>
          <cell r="B54" t="str">
            <v>SERCOMTEL CELULAR</v>
          </cell>
          <cell r="C54" t="str">
            <v>SAN03</v>
          </cell>
          <cell r="D54">
            <v>92</v>
          </cell>
          <cell r="E54">
            <v>0</v>
          </cell>
          <cell r="F54">
            <v>6</v>
          </cell>
          <cell r="G54">
            <v>0</v>
          </cell>
          <cell r="H54" t="str">
            <v>SAN-03</v>
          </cell>
          <cell r="I54" t="str">
            <v>G3</v>
          </cell>
        </row>
        <row r="55">
          <cell r="A55" t="str">
            <v>SFR-01</v>
          </cell>
          <cell r="B55" t="str">
            <v>SERCOMTEL CELULAR</v>
          </cell>
          <cell r="C55" t="str">
            <v>SFR01</v>
          </cell>
          <cell r="D55">
            <v>8</v>
          </cell>
          <cell r="E55">
            <v>3</v>
          </cell>
          <cell r="F55">
            <v>1</v>
          </cell>
          <cell r="G55">
            <v>0</v>
          </cell>
          <cell r="H55" t="str">
            <v>SFR-01</v>
          </cell>
          <cell r="I55" t="str">
            <v>B1</v>
          </cell>
        </row>
        <row r="56">
          <cell r="A56" t="str">
            <v>SFR-02</v>
          </cell>
          <cell r="B56" t="str">
            <v>SERCOMTEL CELULAR</v>
          </cell>
          <cell r="C56" t="str">
            <v>SFR02</v>
          </cell>
          <cell r="D56">
            <v>94</v>
          </cell>
          <cell r="E56">
            <v>1</v>
          </cell>
          <cell r="F56">
            <v>11</v>
          </cell>
          <cell r="G56">
            <v>0</v>
          </cell>
          <cell r="H56" t="str">
            <v>SFR-02</v>
          </cell>
          <cell r="I56" t="str">
            <v>B2</v>
          </cell>
        </row>
        <row r="57">
          <cell r="A57" t="str">
            <v>SFR-03</v>
          </cell>
          <cell r="B57" t="str">
            <v>SERCOMTEL CELULAR</v>
          </cell>
          <cell r="C57" t="str">
            <v>SFR03</v>
          </cell>
          <cell r="D57">
            <v>34</v>
          </cell>
          <cell r="E57">
            <v>3</v>
          </cell>
          <cell r="F57">
            <v>9</v>
          </cell>
          <cell r="G57">
            <v>0</v>
          </cell>
          <cell r="H57" t="str">
            <v>SFR-03</v>
          </cell>
          <cell r="I57" t="str">
            <v>B3</v>
          </cell>
        </row>
        <row r="58">
          <cell r="A58" t="str">
            <v>SJO-01</v>
          </cell>
          <cell r="B58" t="str">
            <v>SERCOMTEL CELULAR</v>
          </cell>
          <cell r="C58" t="str">
            <v>SJO01</v>
          </cell>
          <cell r="D58">
            <v>96</v>
          </cell>
          <cell r="E58">
            <v>1</v>
          </cell>
          <cell r="F58">
            <v>1</v>
          </cell>
          <cell r="G58">
            <v>1</v>
          </cell>
          <cell r="H58" t="str">
            <v>SJO-01</v>
          </cell>
          <cell r="I58" t="str">
            <v>C1</v>
          </cell>
        </row>
        <row r="59">
          <cell r="A59" t="str">
            <v>SJO-02</v>
          </cell>
          <cell r="B59" t="str">
            <v>SERCOMTEL CELULAR</v>
          </cell>
          <cell r="C59" t="str">
            <v>SJO02</v>
          </cell>
          <cell r="D59">
            <v>98</v>
          </cell>
          <cell r="E59">
            <v>1</v>
          </cell>
          <cell r="F59">
            <v>1</v>
          </cell>
          <cell r="G59">
            <v>1</v>
          </cell>
          <cell r="H59" t="str">
            <v>SJO-02</v>
          </cell>
          <cell r="I59" t="str">
            <v>C2</v>
          </cell>
        </row>
        <row r="60">
          <cell r="A60" t="str">
            <v>SJO-03</v>
          </cell>
          <cell r="B60" t="str">
            <v>SERCOMTEL CELULAR</v>
          </cell>
          <cell r="C60" t="str">
            <v>SJO03</v>
          </cell>
          <cell r="D60">
            <v>100</v>
          </cell>
          <cell r="E60">
            <v>1</v>
          </cell>
          <cell r="F60">
            <v>1</v>
          </cell>
          <cell r="G60">
            <v>1</v>
          </cell>
          <cell r="H60" t="str">
            <v>SJO-03</v>
          </cell>
          <cell r="I60" t="str">
            <v>C3</v>
          </cell>
        </row>
        <row r="61">
          <cell r="A61" t="str">
            <v>SLZ-01</v>
          </cell>
          <cell r="B61" t="str">
            <v>SERCOMTEL CELULAR</v>
          </cell>
          <cell r="C61" t="str">
            <v>SLZ01</v>
          </cell>
          <cell r="D61">
            <v>102</v>
          </cell>
          <cell r="E61">
            <v>1</v>
          </cell>
          <cell r="F61">
            <v>0</v>
          </cell>
          <cell r="G61">
            <v>1</v>
          </cell>
          <cell r="H61" t="str">
            <v>SLZ-01</v>
          </cell>
          <cell r="I61" t="str">
            <v>A1</v>
          </cell>
        </row>
        <row r="62">
          <cell r="A62" t="str">
            <v>SMO-01</v>
          </cell>
          <cell r="B62" t="str">
            <v>SERCOMTEL CELULAR</v>
          </cell>
          <cell r="C62" t="str">
            <v>SMO01</v>
          </cell>
          <cell r="D62">
            <v>104</v>
          </cell>
          <cell r="E62">
            <v>3</v>
          </cell>
          <cell r="F62">
            <v>1</v>
          </cell>
          <cell r="G62">
            <v>0</v>
          </cell>
          <cell r="H62" t="str">
            <v>SMO-01</v>
          </cell>
          <cell r="I62" t="str">
            <v>A1</v>
          </cell>
        </row>
        <row r="63">
          <cell r="A63" t="str">
            <v>SMO-02</v>
          </cell>
          <cell r="B63" t="str">
            <v>SERCOMTEL CELULAR</v>
          </cell>
          <cell r="C63" t="str">
            <v>SMO02</v>
          </cell>
          <cell r="D63">
            <v>106</v>
          </cell>
          <cell r="E63">
            <v>3</v>
          </cell>
          <cell r="F63">
            <v>1</v>
          </cell>
          <cell r="G63">
            <v>0</v>
          </cell>
          <cell r="H63" t="str">
            <v>SMO-02</v>
          </cell>
          <cell r="I63" t="str">
            <v>A3</v>
          </cell>
        </row>
        <row r="64">
          <cell r="A64" t="str">
            <v>SMO-03</v>
          </cell>
          <cell r="B64" t="str">
            <v>SERCOMTEL CELULAR</v>
          </cell>
          <cell r="C64" t="str">
            <v>SMO03</v>
          </cell>
          <cell r="D64">
            <v>108</v>
          </cell>
          <cell r="E64">
            <v>3</v>
          </cell>
          <cell r="F64">
            <v>1</v>
          </cell>
          <cell r="G64">
            <v>2</v>
          </cell>
          <cell r="H64" t="str">
            <v>SMO-03</v>
          </cell>
          <cell r="I64" t="str">
            <v>A2</v>
          </cell>
        </row>
        <row r="65">
          <cell r="A65" t="str">
            <v>SNV-01</v>
          </cell>
          <cell r="B65" t="str">
            <v>SERCOMTEL CELULAR</v>
          </cell>
          <cell r="C65" t="str">
            <v>SNV01</v>
          </cell>
          <cell r="D65">
            <v>110</v>
          </cell>
          <cell r="E65">
            <v>1</v>
          </cell>
          <cell r="F65">
            <v>0</v>
          </cell>
          <cell r="G65">
            <v>1</v>
          </cell>
          <cell r="H65" t="str">
            <v>SNV-01</v>
          </cell>
          <cell r="I65" t="str">
            <v>G1</v>
          </cell>
        </row>
        <row r="66">
          <cell r="A66" t="str">
            <v>SNV-02</v>
          </cell>
          <cell r="B66" t="str">
            <v>SERCOMTEL CELULAR</v>
          </cell>
          <cell r="C66" t="str">
            <v>SNV02</v>
          </cell>
          <cell r="D66">
            <v>112</v>
          </cell>
          <cell r="E66">
            <v>1</v>
          </cell>
          <cell r="F66">
            <v>0</v>
          </cell>
          <cell r="G66">
            <v>1</v>
          </cell>
          <cell r="H66" t="str">
            <v>SNV-02</v>
          </cell>
          <cell r="I66" t="str">
            <v>G2</v>
          </cell>
        </row>
        <row r="67">
          <cell r="A67" t="str">
            <v>SNV-03</v>
          </cell>
          <cell r="B67" t="str">
            <v>SERCOMTEL CELULAR</v>
          </cell>
          <cell r="C67" t="str">
            <v>SNV03</v>
          </cell>
          <cell r="D67">
            <v>114</v>
          </cell>
          <cell r="E67">
            <v>1</v>
          </cell>
          <cell r="F67">
            <v>0</v>
          </cell>
          <cell r="G67">
            <v>1</v>
          </cell>
          <cell r="H67" t="str">
            <v>SNV-03</v>
          </cell>
          <cell r="I67" t="str">
            <v>G3</v>
          </cell>
        </row>
        <row r="68">
          <cell r="A68" t="str">
            <v>TRP-01</v>
          </cell>
          <cell r="B68" t="str">
            <v>SERCOMTEL CELULAR</v>
          </cell>
          <cell r="C68" t="str">
            <v>TRP01</v>
          </cell>
          <cell r="D68">
            <v>116</v>
          </cell>
          <cell r="E68">
            <v>2</v>
          </cell>
          <cell r="F68">
            <v>2</v>
          </cell>
          <cell r="G68">
            <v>2</v>
          </cell>
          <cell r="H68" t="str">
            <v>TRP-01</v>
          </cell>
          <cell r="I68" t="str">
            <v>C1</v>
          </cell>
        </row>
        <row r="69">
          <cell r="A69" t="str">
            <v>TRP-02</v>
          </cell>
          <cell r="B69" t="str">
            <v>SERCOMTEL CELULAR</v>
          </cell>
          <cell r="C69" t="str">
            <v>TRP02</v>
          </cell>
          <cell r="D69">
            <v>118</v>
          </cell>
          <cell r="E69">
            <v>2</v>
          </cell>
          <cell r="F69">
            <v>2</v>
          </cell>
          <cell r="G69">
            <v>2</v>
          </cell>
          <cell r="H69" t="str">
            <v>TRP-02</v>
          </cell>
          <cell r="I69" t="str">
            <v>C2</v>
          </cell>
        </row>
        <row r="70">
          <cell r="A70" t="str">
            <v>TRP-03</v>
          </cell>
          <cell r="B70" t="str">
            <v>SERCOMTEL CELULAR</v>
          </cell>
          <cell r="C70" t="str">
            <v>TRP03</v>
          </cell>
          <cell r="D70">
            <v>120</v>
          </cell>
          <cell r="E70">
            <v>2</v>
          </cell>
          <cell r="F70">
            <v>2</v>
          </cell>
          <cell r="G70">
            <v>2</v>
          </cell>
          <cell r="H70" t="str">
            <v>TRP-03</v>
          </cell>
          <cell r="I70" t="str">
            <v>C3</v>
          </cell>
        </row>
        <row r="71">
          <cell r="A71" t="str">
            <v>TVT-01</v>
          </cell>
          <cell r="B71" t="str">
            <v>SERCOMTEL CELULAR</v>
          </cell>
          <cell r="C71" t="str">
            <v>TVT01</v>
          </cell>
          <cell r="D71">
            <v>122</v>
          </cell>
          <cell r="E71">
            <v>0</v>
          </cell>
          <cell r="F71">
            <v>11</v>
          </cell>
          <cell r="G71">
            <v>1</v>
          </cell>
          <cell r="H71" t="str">
            <v>TVT-01</v>
          </cell>
          <cell r="I71" t="str">
            <v>F1</v>
          </cell>
        </row>
        <row r="72">
          <cell r="A72" t="str">
            <v>TVT-02</v>
          </cell>
          <cell r="B72" t="str">
            <v>SERCOMTEL CELULAR</v>
          </cell>
          <cell r="C72" t="str">
            <v>TVT02</v>
          </cell>
          <cell r="D72">
            <v>124</v>
          </cell>
          <cell r="E72">
            <v>0</v>
          </cell>
          <cell r="F72">
            <v>5</v>
          </cell>
          <cell r="G72">
            <v>1</v>
          </cell>
          <cell r="H72" t="str">
            <v>TVT-02</v>
          </cell>
          <cell r="I72" t="str">
            <v>F2</v>
          </cell>
        </row>
        <row r="73">
          <cell r="A73" t="str">
            <v>TVT-03</v>
          </cell>
          <cell r="B73" t="str">
            <v>SERCOMTEL CELULAR</v>
          </cell>
          <cell r="C73" t="str">
            <v>TVT03</v>
          </cell>
          <cell r="D73">
            <v>126</v>
          </cell>
          <cell r="E73">
            <v>0</v>
          </cell>
          <cell r="F73">
            <v>4</v>
          </cell>
          <cell r="G73">
            <v>1</v>
          </cell>
          <cell r="H73" t="str">
            <v>TVT-03</v>
          </cell>
          <cell r="I73" t="str">
            <v>D2</v>
          </cell>
        </row>
        <row r="74">
          <cell r="A74" t="str">
            <v>VIZ-01</v>
          </cell>
          <cell r="B74" t="str">
            <v>SERCOMTEL CELULAR</v>
          </cell>
          <cell r="C74" t="str">
            <v>VIZ01</v>
          </cell>
          <cell r="D74">
            <v>128</v>
          </cell>
          <cell r="E74">
            <v>3</v>
          </cell>
          <cell r="F74">
            <v>10</v>
          </cell>
          <cell r="G74">
            <v>0</v>
          </cell>
          <cell r="H74" t="str">
            <v>VIZ-01</v>
          </cell>
          <cell r="I74" t="str">
            <v>D1</v>
          </cell>
        </row>
        <row r="75">
          <cell r="A75" t="str">
            <v>VIZ-02</v>
          </cell>
          <cell r="B75" t="str">
            <v>SERCOMTEL CELULAR</v>
          </cell>
          <cell r="C75" t="str">
            <v>VIZ02</v>
          </cell>
          <cell r="D75">
            <v>70</v>
          </cell>
          <cell r="E75">
            <v>0</v>
          </cell>
          <cell r="F75">
            <v>3</v>
          </cell>
          <cell r="G75">
            <v>0</v>
          </cell>
          <cell r="H75" t="str">
            <v>VIZ-02</v>
          </cell>
          <cell r="I75" t="str">
            <v>D2</v>
          </cell>
        </row>
        <row r="76">
          <cell r="A76" t="str">
            <v>VIZ-03</v>
          </cell>
          <cell r="B76" t="str">
            <v>SERCOMTEL CELULAR</v>
          </cell>
          <cell r="C76" t="str">
            <v>VIZ03</v>
          </cell>
          <cell r="D76">
            <v>70</v>
          </cell>
          <cell r="E76">
            <v>3</v>
          </cell>
          <cell r="F76">
            <v>8</v>
          </cell>
          <cell r="G76">
            <v>0</v>
          </cell>
          <cell r="H76" t="str">
            <v>VIZ-03</v>
          </cell>
          <cell r="I76" t="str">
            <v>D3</v>
          </cell>
        </row>
        <row r="77">
          <cell r="A77" t="str">
            <v>WAR-02</v>
          </cell>
          <cell r="B77" t="str">
            <v>SERCOMTEL CELULAR</v>
          </cell>
          <cell r="C77" t="str">
            <v>WAR02</v>
          </cell>
          <cell r="D77">
            <v>130</v>
          </cell>
          <cell r="E77">
            <v>3</v>
          </cell>
          <cell r="F77">
            <v>2</v>
          </cell>
          <cell r="G77">
            <v>0</v>
          </cell>
          <cell r="H77" t="str">
            <v>WAR-02</v>
          </cell>
          <cell r="I77" t="str">
            <v>D2</v>
          </cell>
        </row>
        <row r="78">
          <cell r="A78" t="str">
            <v>NAT-01</v>
          </cell>
          <cell r="B78" t="str">
            <v>SERCOMTEL CELULAR</v>
          </cell>
          <cell r="C78" t="str">
            <v>NAT01</v>
          </cell>
          <cell r="D78">
            <v>1</v>
          </cell>
          <cell r="E78">
            <v>2</v>
          </cell>
          <cell r="F78">
            <v>0</v>
          </cell>
          <cell r="G78">
            <v>0</v>
          </cell>
          <cell r="H78" t="str">
            <v>NAT-01</v>
          </cell>
          <cell r="I78" t="str">
            <v>G1</v>
          </cell>
        </row>
        <row r="79">
          <cell r="A79" t="str">
            <v>APS1-01</v>
          </cell>
          <cell r="B79" t="str">
            <v>TIM TELEPAR</v>
          </cell>
          <cell r="C79" t="str">
            <v>APS101</v>
          </cell>
          <cell r="D79" t="str">
            <v>VER TIM</v>
          </cell>
          <cell r="E79" t="str">
            <v>VER TIM</v>
          </cell>
          <cell r="F79" t="str">
            <v>VER TIM</v>
          </cell>
          <cell r="G79" t="str">
            <v>VER TIM</v>
          </cell>
          <cell r="H79" t="str">
            <v>APS1-01</v>
          </cell>
          <cell r="I79" t="str">
            <v>ver tim</v>
          </cell>
        </row>
        <row r="80">
          <cell r="A80" t="str">
            <v>APS1-02</v>
          </cell>
          <cell r="B80" t="str">
            <v>TIM TELEPAR</v>
          </cell>
          <cell r="C80" t="str">
            <v>APS102</v>
          </cell>
          <cell r="D80" t="str">
            <v>VER TIM</v>
          </cell>
          <cell r="E80" t="str">
            <v>VER TIM</v>
          </cell>
          <cell r="F80" t="str">
            <v>VER TIM</v>
          </cell>
          <cell r="G80" t="str">
            <v>VER TIM</v>
          </cell>
          <cell r="H80" t="str">
            <v>APS1-02</v>
          </cell>
          <cell r="I80" t="str">
            <v>ver tim</v>
          </cell>
        </row>
        <row r="81">
          <cell r="A81" t="str">
            <v>APS1-03</v>
          </cell>
          <cell r="B81" t="str">
            <v>TIM TELEPAR</v>
          </cell>
          <cell r="C81" t="str">
            <v>APS103</v>
          </cell>
          <cell r="D81" t="str">
            <v>VER TIM</v>
          </cell>
          <cell r="E81" t="str">
            <v>VER TIM</v>
          </cell>
          <cell r="F81" t="str">
            <v>VER TIM</v>
          </cell>
          <cell r="G81" t="str">
            <v>VER TIM</v>
          </cell>
          <cell r="H81" t="str">
            <v>APS1-03</v>
          </cell>
          <cell r="I81" t="str">
            <v>ver tim</v>
          </cell>
        </row>
        <row r="82">
          <cell r="A82" t="str">
            <v>APS2-01</v>
          </cell>
          <cell r="B82" t="str">
            <v>TIM TELEPAR</v>
          </cell>
          <cell r="C82" t="str">
            <v>APS201</v>
          </cell>
          <cell r="D82" t="str">
            <v>VER TIM</v>
          </cell>
          <cell r="E82" t="str">
            <v>VER TIM</v>
          </cell>
          <cell r="F82" t="str">
            <v>VER TIM</v>
          </cell>
          <cell r="G82" t="str">
            <v>VER TIM</v>
          </cell>
          <cell r="H82" t="str">
            <v>APS2-01</v>
          </cell>
          <cell r="I82" t="str">
            <v>ver tim</v>
          </cell>
        </row>
        <row r="83">
          <cell r="A83" t="str">
            <v>APS2-02</v>
          </cell>
          <cell r="B83" t="str">
            <v>TIM TELEPAR</v>
          </cell>
          <cell r="C83" t="str">
            <v>APS202</v>
          </cell>
          <cell r="D83" t="str">
            <v>VER TIM</v>
          </cell>
          <cell r="E83" t="str">
            <v>VER TIM</v>
          </cell>
          <cell r="F83" t="str">
            <v>VER TIM</v>
          </cell>
          <cell r="G83" t="str">
            <v>VER TIM</v>
          </cell>
          <cell r="H83" t="str">
            <v>APS2-02</v>
          </cell>
          <cell r="I83" t="str">
            <v>ver tim</v>
          </cell>
        </row>
        <row r="84">
          <cell r="A84" t="str">
            <v>APS2-03</v>
          </cell>
          <cell r="B84" t="str">
            <v>TIM TELEPAR</v>
          </cell>
          <cell r="C84" t="str">
            <v>APS203</v>
          </cell>
          <cell r="D84" t="str">
            <v>VER TIM</v>
          </cell>
          <cell r="E84" t="str">
            <v>VER TIM</v>
          </cell>
          <cell r="F84" t="str">
            <v>VER TIM</v>
          </cell>
          <cell r="G84" t="str">
            <v>VER TIM</v>
          </cell>
          <cell r="H84" t="str">
            <v>APS2-03</v>
          </cell>
          <cell r="I84" t="str">
            <v>ver tim</v>
          </cell>
        </row>
        <row r="85">
          <cell r="A85" t="str">
            <v>APU1-01</v>
          </cell>
          <cell r="B85" t="str">
            <v>TIM TELEPAR</v>
          </cell>
          <cell r="C85" t="str">
            <v>APU101</v>
          </cell>
          <cell r="D85" t="str">
            <v>VER TIM</v>
          </cell>
          <cell r="E85" t="str">
            <v>VER TIM</v>
          </cell>
          <cell r="F85" t="str">
            <v>VER TIM</v>
          </cell>
          <cell r="G85" t="str">
            <v>VER TIM</v>
          </cell>
          <cell r="H85" t="str">
            <v>APU1-01</v>
          </cell>
          <cell r="I85" t="str">
            <v>ver tim</v>
          </cell>
        </row>
        <row r="86">
          <cell r="A86" t="str">
            <v>APU1-02</v>
          </cell>
          <cell r="B86" t="str">
            <v>TIM TELEPAR</v>
          </cell>
          <cell r="C86" t="str">
            <v>APU102</v>
          </cell>
          <cell r="D86" t="str">
            <v>VER TIM</v>
          </cell>
          <cell r="E86" t="str">
            <v>VER TIM</v>
          </cell>
          <cell r="F86" t="str">
            <v>VER TIM</v>
          </cell>
          <cell r="G86" t="str">
            <v>VER TIM</v>
          </cell>
          <cell r="H86" t="str">
            <v>APU1-02</v>
          </cell>
          <cell r="I86" t="str">
            <v>ver tim</v>
          </cell>
        </row>
        <row r="87">
          <cell r="A87" t="str">
            <v>APU1-03</v>
          </cell>
          <cell r="B87" t="str">
            <v>TIM TELEPAR</v>
          </cell>
          <cell r="C87" t="str">
            <v>APU103</v>
          </cell>
          <cell r="D87" t="str">
            <v>VER TIM</v>
          </cell>
          <cell r="E87" t="str">
            <v>VER TIM</v>
          </cell>
          <cell r="F87" t="str">
            <v>VER TIM</v>
          </cell>
          <cell r="G87" t="str">
            <v>VER TIM</v>
          </cell>
          <cell r="H87" t="str">
            <v>APU1-03</v>
          </cell>
          <cell r="I87" t="str">
            <v>ver tim</v>
          </cell>
        </row>
        <row r="88">
          <cell r="A88" t="str">
            <v>APU2-02</v>
          </cell>
          <cell r="B88" t="str">
            <v>TIM TELEPAR</v>
          </cell>
          <cell r="C88" t="str">
            <v>APU202</v>
          </cell>
          <cell r="D88" t="str">
            <v>VER TIM</v>
          </cell>
          <cell r="E88" t="str">
            <v>VER TIM</v>
          </cell>
          <cell r="F88" t="str">
            <v>VER TIM</v>
          </cell>
          <cell r="G88" t="str">
            <v>VER TIM</v>
          </cell>
          <cell r="H88" t="str">
            <v>APU2-02</v>
          </cell>
          <cell r="I88" t="str">
            <v>ver tim</v>
          </cell>
        </row>
        <row r="89">
          <cell r="A89" t="str">
            <v>APU2-01</v>
          </cell>
          <cell r="B89" t="str">
            <v>TIM TELEPAR</v>
          </cell>
          <cell r="C89" t="str">
            <v>APU201</v>
          </cell>
          <cell r="D89" t="str">
            <v>VER TIM</v>
          </cell>
          <cell r="E89" t="str">
            <v>VER TIM</v>
          </cell>
          <cell r="F89" t="str">
            <v>VER TIM</v>
          </cell>
          <cell r="G89" t="str">
            <v>VER TIM</v>
          </cell>
          <cell r="H89" t="str">
            <v>APU2-01</v>
          </cell>
          <cell r="I89" t="str">
            <v>ver tim</v>
          </cell>
        </row>
        <row r="90">
          <cell r="A90" t="str">
            <v>APU2-03</v>
          </cell>
          <cell r="B90" t="str">
            <v>TIM TELEPAR</v>
          </cell>
          <cell r="C90" t="str">
            <v>APU203</v>
          </cell>
          <cell r="D90" t="str">
            <v>VER TIM</v>
          </cell>
          <cell r="E90" t="str">
            <v>VER TIM</v>
          </cell>
          <cell r="F90" t="str">
            <v>VER TIM</v>
          </cell>
          <cell r="G90" t="str">
            <v>VER TIM</v>
          </cell>
          <cell r="H90" t="str">
            <v>APU2-03</v>
          </cell>
          <cell r="I90" t="str">
            <v>ver tim</v>
          </cell>
        </row>
        <row r="91">
          <cell r="A91" t="str">
            <v>CAB1-01</v>
          </cell>
          <cell r="B91" t="str">
            <v>TIM TELEPAR</v>
          </cell>
          <cell r="C91" t="str">
            <v>CAB101</v>
          </cell>
          <cell r="D91" t="str">
            <v>VER TIM</v>
          </cell>
          <cell r="E91" t="str">
            <v>VER TIM</v>
          </cell>
          <cell r="F91" t="str">
            <v>VER TIM</v>
          </cell>
          <cell r="G91" t="str">
            <v>VER TIM</v>
          </cell>
          <cell r="H91" t="str">
            <v>CAB1-01</v>
          </cell>
          <cell r="I91" t="str">
            <v>ver tim</v>
          </cell>
        </row>
        <row r="92">
          <cell r="A92" t="str">
            <v>CAB1-02</v>
          </cell>
          <cell r="B92" t="str">
            <v>TIM TELEPAR</v>
          </cell>
          <cell r="C92" t="str">
            <v>CAB102</v>
          </cell>
          <cell r="D92" t="str">
            <v>VER TIM</v>
          </cell>
          <cell r="E92" t="str">
            <v>VER TIM</v>
          </cell>
          <cell r="F92" t="str">
            <v>VER TIM</v>
          </cell>
          <cell r="G92" t="str">
            <v>VER TIM</v>
          </cell>
          <cell r="H92" t="str">
            <v>CAB1-02</v>
          </cell>
          <cell r="I92" t="str">
            <v>ver tim</v>
          </cell>
        </row>
        <row r="93">
          <cell r="A93" t="str">
            <v>CAB1-03</v>
          </cell>
          <cell r="B93" t="str">
            <v>TIM TELEPAR</v>
          </cell>
          <cell r="C93" t="str">
            <v>CAB103</v>
          </cell>
          <cell r="D93" t="str">
            <v>VER TIM</v>
          </cell>
          <cell r="E93" t="str">
            <v>VER TIM</v>
          </cell>
          <cell r="F93" t="str">
            <v>VER TIM</v>
          </cell>
          <cell r="G93" t="str">
            <v>VER TIM</v>
          </cell>
          <cell r="H93" t="str">
            <v>CAB1-03</v>
          </cell>
          <cell r="I93" t="str">
            <v>ver tim</v>
          </cell>
        </row>
        <row r="94">
          <cell r="A94" t="str">
            <v>CAB2-01</v>
          </cell>
          <cell r="B94" t="str">
            <v>TIM TELEPAR</v>
          </cell>
          <cell r="C94" t="str">
            <v>CAB201</v>
          </cell>
          <cell r="D94" t="str">
            <v>VER TIM</v>
          </cell>
          <cell r="E94" t="str">
            <v>VER TIM</v>
          </cell>
          <cell r="F94" t="str">
            <v>VER TIM</v>
          </cell>
          <cell r="G94" t="str">
            <v>VER TIM</v>
          </cell>
          <cell r="H94" t="str">
            <v>CAB2-01</v>
          </cell>
          <cell r="I94" t="str">
            <v>ver tim</v>
          </cell>
        </row>
        <row r="95">
          <cell r="A95" t="str">
            <v>CAB2-02</v>
          </cell>
          <cell r="B95" t="str">
            <v>TIM TELEPAR</v>
          </cell>
          <cell r="C95" t="str">
            <v>CAB202</v>
          </cell>
          <cell r="D95" t="str">
            <v>VER TIM</v>
          </cell>
          <cell r="E95" t="str">
            <v>VER TIM</v>
          </cell>
          <cell r="F95" t="str">
            <v>VER TIM</v>
          </cell>
          <cell r="G95" t="str">
            <v>VER TIM</v>
          </cell>
          <cell r="H95" t="str">
            <v>CAB2-02</v>
          </cell>
          <cell r="I95" t="str">
            <v>ver tim</v>
          </cell>
        </row>
        <row r="96">
          <cell r="A96" t="str">
            <v>CAB2-03</v>
          </cell>
          <cell r="B96" t="str">
            <v>TIM TELEPAR</v>
          </cell>
          <cell r="C96" t="str">
            <v>CAB203</v>
          </cell>
          <cell r="D96" t="str">
            <v>VER TIM</v>
          </cell>
          <cell r="E96" t="str">
            <v>VER TIM</v>
          </cell>
          <cell r="F96" t="str">
            <v>VER TIM</v>
          </cell>
          <cell r="G96" t="str">
            <v>VER TIM</v>
          </cell>
          <cell r="H96" t="str">
            <v>CAB2-03</v>
          </cell>
          <cell r="I96" t="str">
            <v>ver tim</v>
          </cell>
        </row>
        <row r="97">
          <cell r="A97" t="str">
            <v>CPP1-01</v>
          </cell>
          <cell r="B97" t="str">
            <v>TIM TELEPAR</v>
          </cell>
          <cell r="C97" t="str">
            <v>CPP101</v>
          </cell>
          <cell r="D97" t="str">
            <v>VER TIM</v>
          </cell>
          <cell r="E97" t="str">
            <v>VER TIM</v>
          </cell>
          <cell r="F97" t="str">
            <v>VER TIM</v>
          </cell>
          <cell r="G97" t="str">
            <v>VER TIM</v>
          </cell>
          <cell r="H97" t="str">
            <v>CPP1-01</v>
          </cell>
          <cell r="I97" t="str">
            <v>ver tim</v>
          </cell>
        </row>
        <row r="98">
          <cell r="A98" t="str">
            <v>CPP1-02</v>
          </cell>
          <cell r="B98" t="str">
            <v>TIM TELEPAR</v>
          </cell>
          <cell r="C98" t="str">
            <v>CPP102</v>
          </cell>
          <cell r="D98" t="str">
            <v>VER TIM</v>
          </cell>
          <cell r="E98" t="str">
            <v>VER TIM</v>
          </cell>
          <cell r="F98" t="str">
            <v>VER TIM</v>
          </cell>
          <cell r="G98" t="str">
            <v>VER TIM</v>
          </cell>
          <cell r="H98" t="str">
            <v>CPP1-02</v>
          </cell>
          <cell r="I98" t="str">
            <v>ver tim</v>
          </cell>
        </row>
        <row r="99">
          <cell r="A99" t="str">
            <v>CPP1-03</v>
          </cell>
          <cell r="B99" t="str">
            <v>TIM TELEPAR</v>
          </cell>
          <cell r="C99" t="str">
            <v>CPP103</v>
          </cell>
          <cell r="D99" t="str">
            <v>VER TIM</v>
          </cell>
          <cell r="E99" t="str">
            <v>VER TIM</v>
          </cell>
          <cell r="F99" t="str">
            <v>VER TIM</v>
          </cell>
          <cell r="G99" t="str">
            <v>VER TIM</v>
          </cell>
          <cell r="H99" t="str">
            <v>CPP1-03</v>
          </cell>
          <cell r="I99" t="str">
            <v>ver tim</v>
          </cell>
        </row>
        <row r="100">
          <cell r="A100" t="str">
            <v>CPP2-01</v>
          </cell>
          <cell r="B100" t="str">
            <v>TIM TELEPAR</v>
          </cell>
          <cell r="C100" t="str">
            <v>CPP201</v>
          </cell>
          <cell r="D100" t="str">
            <v>VER TIM</v>
          </cell>
          <cell r="E100" t="str">
            <v>VER TIM</v>
          </cell>
          <cell r="F100" t="str">
            <v>VER TIM</v>
          </cell>
          <cell r="G100" t="str">
            <v>VER TIM</v>
          </cell>
          <cell r="H100" t="str">
            <v>CPP2-01</v>
          </cell>
          <cell r="I100" t="str">
            <v>ver tim</v>
          </cell>
        </row>
        <row r="101">
          <cell r="A101" t="str">
            <v>CPP2-02</v>
          </cell>
          <cell r="B101" t="str">
            <v>TIM TELEPAR</v>
          </cell>
          <cell r="C101" t="str">
            <v>CPP202</v>
          </cell>
          <cell r="D101" t="str">
            <v>VER TIM</v>
          </cell>
          <cell r="E101" t="str">
            <v>VER TIM</v>
          </cell>
          <cell r="F101" t="str">
            <v>VER TIM</v>
          </cell>
          <cell r="G101" t="str">
            <v>VER TIM</v>
          </cell>
          <cell r="H101" t="str">
            <v>CPP2-02</v>
          </cell>
          <cell r="I101" t="str">
            <v>ver tim</v>
          </cell>
        </row>
        <row r="102">
          <cell r="A102" t="str">
            <v>CPP2-03</v>
          </cell>
          <cell r="B102" t="str">
            <v>TIM TELEPAR</v>
          </cell>
          <cell r="C102" t="str">
            <v>CPP203</v>
          </cell>
          <cell r="D102" t="str">
            <v>VER TIM</v>
          </cell>
          <cell r="E102" t="str">
            <v>VER TIM</v>
          </cell>
          <cell r="F102" t="str">
            <v>VER TIM</v>
          </cell>
          <cell r="G102" t="str">
            <v>VER TIM</v>
          </cell>
          <cell r="H102" t="str">
            <v>CPP2-03</v>
          </cell>
          <cell r="I102" t="str">
            <v>ver tim</v>
          </cell>
        </row>
        <row r="103">
          <cell r="A103" t="str">
            <v>IOR-01</v>
          </cell>
          <cell r="B103" t="str">
            <v>TIM TELEPAR</v>
          </cell>
          <cell r="C103" t="str">
            <v>IOR01</v>
          </cell>
          <cell r="D103" t="str">
            <v>VER TIM</v>
          </cell>
          <cell r="E103" t="str">
            <v>VER TIM</v>
          </cell>
          <cell r="F103" t="str">
            <v>VER TIM</v>
          </cell>
          <cell r="G103" t="str">
            <v>VER TIM</v>
          </cell>
          <cell r="H103" t="str">
            <v>IOR-01</v>
          </cell>
          <cell r="I103" t="str">
            <v>ver tim</v>
          </cell>
        </row>
        <row r="104">
          <cell r="A104" t="str">
            <v>IOR-02</v>
          </cell>
          <cell r="B104" t="str">
            <v>TIM TELEPAR</v>
          </cell>
          <cell r="C104" t="str">
            <v>IOR02</v>
          </cell>
          <cell r="D104" t="str">
            <v>VER TIM</v>
          </cell>
          <cell r="E104" t="str">
            <v>VER TIM</v>
          </cell>
          <cell r="F104" t="str">
            <v>VER TIM</v>
          </cell>
          <cell r="G104" t="str">
            <v>VER TIM</v>
          </cell>
          <cell r="H104" t="str">
            <v>IOR-02</v>
          </cell>
          <cell r="I104" t="str">
            <v>ver tim</v>
          </cell>
        </row>
        <row r="105">
          <cell r="A105" t="str">
            <v>IOR-03</v>
          </cell>
          <cell r="B105" t="str">
            <v>TIM TELEPAR</v>
          </cell>
          <cell r="C105" t="str">
            <v>IOR03</v>
          </cell>
          <cell r="D105" t="str">
            <v>VER TIM</v>
          </cell>
          <cell r="E105" t="str">
            <v>VER TIM</v>
          </cell>
          <cell r="F105" t="str">
            <v>VER TIM</v>
          </cell>
          <cell r="G105" t="str">
            <v>VER TIM</v>
          </cell>
          <cell r="H105" t="str">
            <v>IOR-03</v>
          </cell>
          <cell r="I105" t="str">
            <v>ver tim</v>
          </cell>
        </row>
        <row r="106">
          <cell r="A106" t="str">
            <v>RLA-01</v>
          </cell>
          <cell r="B106" t="str">
            <v>TIM TELEPAR</v>
          </cell>
          <cell r="C106" t="str">
            <v>RLA01</v>
          </cell>
          <cell r="D106" t="str">
            <v>VER TIM</v>
          </cell>
          <cell r="E106" t="str">
            <v>VER TIM</v>
          </cell>
          <cell r="F106" t="str">
            <v>VER TIM</v>
          </cell>
          <cell r="G106" t="str">
            <v>VER TIM</v>
          </cell>
          <cell r="H106" t="str">
            <v>RLA-01</v>
          </cell>
          <cell r="I106" t="str">
            <v>ver tim</v>
          </cell>
        </row>
        <row r="107">
          <cell r="A107" t="str">
            <v>RLA-02</v>
          </cell>
          <cell r="B107" t="str">
            <v>TIM TELEPAR</v>
          </cell>
          <cell r="C107" t="str">
            <v>RLA02</v>
          </cell>
          <cell r="D107" t="str">
            <v>VER TIM</v>
          </cell>
          <cell r="E107" t="str">
            <v>VER TIM</v>
          </cell>
          <cell r="F107" t="str">
            <v>VER TIM</v>
          </cell>
          <cell r="G107" t="str">
            <v>VER TIM</v>
          </cell>
          <cell r="H107" t="str">
            <v>RLA-02</v>
          </cell>
          <cell r="I107" t="str">
            <v>ver tim</v>
          </cell>
        </row>
        <row r="108">
          <cell r="A108" t="str">
            <v>RLA-03</v>
          </cell>
          <cell r="B108" t="str">
            <v>TIM TELEPAR</v>
          </cell>
          <cell r="C108" t="str">
            <v>RLA03</v>
          </cell>
          <cell r="D108" t="str">
            <v>VER TIM</v>
          </cell>
          <cell r="E108" t="str">
            <v>VER TIM</v>
          </cell>
          <cell r="F108" t="str">
            <v>VER TIM</v>
          </cell>
          <cell r="G108" t="str">
            <v>VER TIM</v>
          </cell>
          <cell r="H108" t="str">
            <v>RLA-03</v>
          </cell>
          <cell r="I108" t="str">
            <v>ver tim</v>
          </cell>
        </row>
      </sheetData>
      <sheetData sheetId="15" refreshError="1">
        <row r="4">
          <cell r="A4" t="str">
            <v>cel</v>
          </cell>
          <cell r="D4" t="str">
            <v>dev</v>
          </cell>
          <cell r="E4" t="str">
            <v>dcch</v>
          </cell>
          <cell r="F4" t="str">
            <v>dev</v>
          </cell>
          <cell r="G4" t="str">
            <v>dcch-r</v>
          </cell>
          <cell r="H4" t="str">
            <v>dev</v>
          </cell>
          <cell r="I4" t="str">
            <v>acc</v>
          </cell>
          <cell r="J4" t="str">
            <v>col (dcc)</v>
          </cell>
          <cell r="K4" t="str">
            <v>cel</v>
          </cell>
          <cell r="L4" t="str">
            <v>gr. 7/21</v>
          </cell>
        </row>
        <row r="5">
          <cell r="A5" t="str">
            <v>ALP-01</v>
          </cell>
          <cell r="B5" t="str">
            <v>SERCOMTEL CELULAR</v>
          </cell>
          <cell r="C5" t="str">
            <v>ALP01</v>
          </cell>
          <cell r="D5" t="str">
            <v>160</v>
          </cell>
          <cell r="E5">
            <v>13</v>
          </cell>
          <cell r="F5" t="str">
            <v>161</v>
          </cell>
          <cell r="G5">
            <v>994</v>
          </cell>
          <cell r="H5" t="str">
            <v>288</v>
          </cell>
          <cell r="I5">
            <v>328</v>
          </cell>
          <cell r="J5">
            <v>3</v>
          </cell>
          <cell r="K5" t="str">
            <v>ALP-01</v>
          </cell>
          <cell r="L5" t="str">
            <v>F1</v>
          </cell>
        </row>
        <row r="6">
          <cell r="A6" t="str">
            <v>ALP-02</v>
          </cell>
          <cell r="B6" t="str">
            <v>SERCOMTEL CELULAR</v>
          </cell>
          <cell r="C6" t="str">
            <v>ALP02</v>
          </cell>
          <cell r="D6" t="str">
            <v>162</v>
          </cell>
          <cell r="E6">
            <v>27</v>
          </cell>
          <cell r="F6" t="str">
            <v>163</v>
          </cell>
          <cell r="G6">
            <v>6</v>
          </cell>
          <cell r="H6" t="str">
            <v>290</v>
          </cell>
          <cell r="I6">
            <v>321</v>
          </cell>
          <cell r="J6">
            <v>1</v>
          </cell>
          <cell r="K6" t="str">
            <v>ALP-02</v>
          </cell>
          <cell r="L6" t="str">
            <v>F2</v>
          </cell>
        </row>
        <row r="7">
          <cell r="A7" t="str">
            <v>ALP-03</v>
          </cell>
          <cell r="B7" t="str">
            <v>SERCOMTEL CELULAR</v>
          </cell>
          <cell r="C7" t="str">
            <v>ALP03</v>
          </cell>
          <cell r="D7" t="str">
            <v>164</v>
          </cell>
          <cell r="E7">
            <v>1022</v>
          </cell>
          <cell r="F7" t="str">
            <v>165</v>
          </cell>
          <cell r="G7">
            <v>1001</v>
          </cell>
          <cell r="H7" t="str">
            <v>292</v>
          </cell>
          <cell r="I7">
            <v>314</v>
          </cell>
          <cell r="J7">
            <v>1</v>
          </cell>
          <cell r="K7" t="str">
            <v>ALP-03</v>
          </cell>
          <cell r="L7" t="str">
            <v>F3</v>
          </cell>
        </row>
        <row r="8">
          <cell r="A8" t="str">
            <v>BAH-01</v>
          </cell>
          <cell r="B8" t="str">
            <v>SERCOMTEL CELULAR</v>
          </cell>
          <cell r="C8" t="str">
            <v>BAH01</v>
          </cell>
          <cell r="D8" t="str">
            <v>100</v>
          </cell>
          <cell r="E8">
            <v>1016</v>
          </cell>
          <cell r="F8" t="str">
            <v>101</v>
          </cell>
          <cell r="G8">
            <v>679</v>
          </cell>
          <cell r="H8" t="str">
            <v>256</v>
          </cell>
          <cell r="I8">
            <v>329</v>
          </cell>
          <cell r="J8">
            <v>2</v>
          </cell>
          <cell r="K8" t="str">
            <v>BAH-01</v>
          </cell>
          <cell r="L8" t="str">
            <v>E1</v>
          </cell>
        </row>
        <row r="9">
          <cell r="A9" t="str">
            <v>BAH-02</v>
          </cell>
          <cell r="B9" t="str">
            <v>SERCOMTEL CELULAR</v>
          </cell>
          <cell r="C9" t="str">
            <v>BAH02</v>
          </cell>
          <cell r="D9" t="str">
            <v>102</v>
          </cell>
          <cell r="E9">
            <v>672</v>
          </cell>
          <cell r="F9" t="str">
            <v>103</v>
          </cell>
          <cell r="G9">
            <v>714</v>
          </cell>
          <cell r="H9" t="str">
            <v>258</v>
          </cell>
          <cell r="I9">
            <v>322</v>
          </cell>
          <cell r="J9">
            <v>2</v>
          </cell>
          <cell r="K9" t="str">
            <v>BAH-02</v>
          </cell>
          <cell r="L9" t="str">
            <v>E2</v>
          </cell>
        </row>
        <row r="10">
          <cell r="A10" t="str">
            <v>BAH-03</v>
          </cell>
          <cell r="B10" t="str">
            <v>SERCOMTEL CELULAR</v>
          </cell>
          <cell r="C10" t="str">
            <v>BAH03</v>
          </cell>
          <cell r="D10" t="str">
            <v>104</v>
          </cell>
          <cell r="E10">
            <v>686</v>
          </cell>
          <cell r="F10" t="str">
            <v>105</v>
          </cell>
          <cell r="G10">
            <v>707</v>
          </cell>
          <cell r="H10" t="str">
            <v>260</v>
          </cell>
          <cell r="I10">
            <v>315</v>
          </cell>
          <cell r="J10">
            <v>2</v>
          </cell>
          <cell r="K10" t="str">
            <v>BAH-03</v>
          </cell>
          <cell r="L10" t="str">
            <v>E3</v>
          </cell>
        </row>
        <row r="11">
          <cell r="A11" t="str">
            <v>CAS-01</v>
          </cell>
          <cell r="B11" t="str">
            <v>SERCOMTEL CELULAR</v>
          </cell>
          <cell r="C11" t="str">
            <v>CAS01</v>
          </cell>
          <cell r="D11" t="str">
            <v>200</v>
          </cell>
          <cell r="E11">
            <v>1019</v>
          </cell>
          <cell r="F11" t="str">
            <v>201</v>
          </cell>
          <cell r="G11">
            <v>998</v>
          </cell>
          <cell r="H11" t="str">
            <v>168</v>
          </cell>
          <cell r="I11">
            <v>332</v>
          </cell>
          <cell r="J11">
            <v>1</v>
          </cell>
          <cell r="K11" t="str">
            <v>CAS-01</v>
          </cell>
          <cell r="L11" t="str">
            <v>B1</v>
          </cell>
        </row>
        <row r="12">
          <cell r="A12" t="str">
            <v>CAS-02</v>
          </cell>
          <cell r="B12" t="str">
            <v>SERCOMTEL CELULAR</v>
          </cell>
          <cell r="C12" t="str">
            <v>CAS02</v>
          </cell>
          <cell r="D12" t="str">
            <v>202</v>
          </cell>
          <cell r="E12">
            <v>1012</v>
          </cell>
          <cell r="F12" t="str">
            <v>203</v>
          </cell>
          <cell r="G12">
            <v>991</v>
          </cell>
          <cell r="H12" t="str">
            <v>170</v>
          </cell>
          <cell r="I12">
            <v>325</v>
          </cell>
          <cell r="J12">
            <v>3</v>
          </cell>
          <cell r="K12" t="str">
            <v>CAS-02</v>
          </cell>
          <cell r="L12" t="str">
            <v>B2</v>
          </cell>
        </row>
        <row r="13">
          <cell r="A13" t="str">
            <v>CAS-03</v>
          </cell>
          <cell r="B13" t="str">
            <v>SERCOMTEL CELULAR</v>
          </cell>
          <cell r="C13" t="str">
            <v>CAS03</v>
          </cell>
          <cell r="D13" t="str">
            <v>204</v>
          </cell>
          <cell r="E13">
            <v>1005</v>
          </cell>
          <cell r="F13" t="str">
            <v>205</v>
          </cell>
          <cell r="G13">
            <v>710</v>
          </cell>
          <cell r="H13" t="str">
            <v>172</v>
          </cell>
          <cell r="I13">
            <v>318</v>
          </cell>
          <cell r="J13">
            <v>1</v>
          </cell>
          <cell r="K13" t="str">
            <v>CAS-03</v>
          </cell>
          <cell r="L13" t="str">
            <v>B3</v>
          </cell>
        </row>
        <row r="14">
          <cell r="A14" t="str">
            <v>CP1</v>
          </cell>
          <cell r="B14" t="str">
            <v>SERCOMTEL CELULAR</v>
          </cell>
          <cell r="C14" t="str">
            <v>CP1</v>
          </cell>
          <cell r="D14" t="str">
            <v>624</v>
          </cell>
          <cell r="E14">
            <v>1019</v>
          </cell>
          <cell r="F14" t="str">
            <v>625</v>
          </cell>
          <cell r="G14">
            <v>998</v>
          </cell>
          <cell r="H14" t="str">
            <v>392</v>
          </cell>
          <cell r="I14">
            <v>332</v>
          </cell>
          <cell r="J14">
            <v>0</v>
          </cell>
          <cell r="K14" t="str">
            <v>CP1</v>
          </cell>
          <cell r="L14" t="str">
            <v>B1</v>
          </cell>
        </row>
        <row r="15">
          <cell r="A15" t="str">
            <v>JCD-01</v>
          </cell>
          <cell r="B15" t="str">
            <v>SERCOMTEL CELULAR</v>
          </cell>
          <cell r="C15" t="str">
            <v>JCD01</v>
          </cell>
          <cell r="D15" t="str">
            <v>64</v>
          </cell>
          <cell r="E15">
            <v>680</v>
          </cell>
          <cell r="F15" t="str">
            <v>65</v>
          </cell>
          <cell r="G15">
            <v>701</v>
          </cell>
          <cell r="H15" t="str">
            <v>16</v>
          </cell>
          <cell r="I15">
            <v>330</v>
          </cell>
          <cell r="J15">
            <v>2</v>
          </cell>
          <cell r="K15" t="str">
            <v>JCD-01</v>
          </cell>
          <cell r="L15" t="str">
            <v>D1</v>
          </cell>
        </row>
        <row r="16">
          <cell r="A16" t="str">
            <v>JCD-02</v>
          </cell>
          <cell r="B16" t="str">
            <v>SERCOMTEL CELULAR</v>
          </cell>
          <cell r="C16" t="str">
            <v>JCD02</v>
          </cell>
          <cell r="D16" t="str">
            <v>66</v>
          </cell>
          <cell r="E16">
            <v>694</v>
          </cell>
          <cell r="F16" t="str">
            <v>67</v>
          </cell>
          <cell r="G16">
            <v>715</v>
          </cell>
          <cell r="H16" t="str">
            <v>18</v>
          </cell>
          <cell r="I16">
            <v>323</v>
          </cell>
          <cell r="J16">
            <v>2</v>
          </cell>
          <cell r="K16" t="str">
            <v>JCD-02</v>
          </cell>
          <cell r="L16" t="str">
            <v>D2</v>
          </cell>
        </row>
        <row r="17">
          <cell r="A17" t="str">
            <v>JCD-03</v>
          </cell>
          <cell r="B17" t="str">
            <v>SERCOMTEL CELULAR</v>
          </cell>
          <cell r="C17" t="str">
            <v>JCD03</v>
          </cell>
          <cell r="D17" t="str">
            <v>68</v>
          </cell>
          <cell r="E17">
            <v>708</v>
          </cell>
          <cell r="F17" t="str">
            <v>69</v>
          </cell>
          <cell r="G17">
            <v>687</v>
          </cell>
          <cell r="H17" t="str">
            <v>20</v>
          </cell>
          <cell r="I17">
            <v>316</v>
          </cell>
          <cell r="J17">
            <v>2</v>
          </cell>
          <cell r="K17" t="str">
            <v>JCD-03</v>
          </cell>
          <cell r="L17" t="str">
            <v>D3</v>
          </cell>
        </row>
        <row r="18">
          <cell r="A18" t="str">
            <v>JGS-01</v>
          </cell>
          <cell r="B18" t="str">
            <v>SERCOMTEL CELULAR</v>
          </cell>
          <cell r="C18" t="str">
            <v>JGS01</v>
          </cell>
          <cell r="D18" t="str">
            <v>32</v>
          </cell>
          <cell r="E18">
            <v>681</v>
          </cell>
          <cell r="F18" t="str">
            <v>33</v>
          </cell>
          <cell r="G18">
            <v>702</v>
          </cell>
          <cell r="H18" t="str">
            <v>32</v>
          </cell>
          <cell r="I18">
            <v>331</v>
          </cell>
          <cell r="J18">
            <v>2</v>
          </cell>
          <cell r="K18" t="str">
            <v>JGS-01</v>
          </cell>
          <cell r="L18" t="str">
            <v>C1</v>
          </cell>
        </row>
        <row r="19">
          <cell r="A19" t="str">
            <v>JGS-02</v>
          </cell>
          <cell r="B19" t="str">
            <v>SERCOMTEL CELULAR</v>
          </cell>
          <cell r="C19" t="str">
            <v>JGS02</v>
          </cell>
          <cell r="D19" t="str">
            <v>34</v>
          </cell>
          <cell r="E19">
            <v>695</v>
          </cell>
          <cell r="F19" t="str">
            <v>35</v>
          </cell>
          <cell r="G19">
            <v>674</v>
          </cell>
          <cell r="H19" t="str">
            <v>34</v>
          </cell>
          <cell r="I19">
            <v>324</v>
          </cell>
          <cell r="J19">
            <v>2</v>
          </cell>
          <cell r="K19" t="str">
            <v>JGS-02</v>
          </cell>
          <cell r="L19" t="str">
            <v>C2</v>
          </cell>
        </row>
        <row r="20">
          <cell r="A20" t="str">
            <v>JGS-03</v>
          </cell>
          <cell r="B20" t="str">
            <v>SERCOMTEL CELULAR</v>
          </cell>
          <cell r="C20" t="str">
            <v>JGS03</v>
          </cell>
          <cell r="D20" t="str">
            <v>36</v>
          </cell>
          <cell r="E20">
            <v>688</v>
          </cell>
          <cell r="F20" t="str">
            <v>37</v>
          </cell>
          <cell r="G20">
            <v>667</v>
          </cell>
          <cell r="H20" t="str">
            <v>36</v>
          </cell>
          <cell r="I20">
            <v>317</v>
          </cell>
          <cell r="J20">
            <v>2</v>
          </cell>
          <cell r="K20" t="str">
            <v>JGS-03</v>
          </cell>
          <cell r="L20" t="str">
            <v>C3</v>
          </cell>
        </row>
        <row r="21">
          <cell r="A21" t="str">
            <v>LRV-01</v>
          </cell>
          <cell r="B21" t="str">
            <v>SERCOMTEL CELULAR</v>
          </cell>
          <cell r="C21" t="str">
            <v>LRV01</v>
          </cell>
          <cell r="D21" t="str">
            <v>24</v>
          </cell>
          <cell r="E21">
            <v>10</v>
          </cell>
          <cell r="F21" t="str">
            <v>25</v>
          </cell>
          <cell r="G21">
            <v>31</v>
          </cell>
          <cell r="H21" t="str">
            <v>72</v>
          </cell>
          <cell r="I21">
            <v>325</v>
          </cell>
          <cell r="J21">
            <v>0</v>
          </cell>
          <cell r="K21" t="str">
            <v>LRV-01</v>
          </cell>
          <cell r="L21" t="str">
            <v>B2</v>
          </cell>
        </row>
        <row r="22">
          <cell r="A22" t="str">
            <v>MC1</v>
          </cell>
          <cell r="B22" t="str">
            <v>SERCOMTEL CELULAR</v>
          </cell>
          <cell r="C22" t="str">
            <v>MC1</v>
          </cell>
          <cell r="D22" t="str">
            <v>0</v>
          </cell>
          <cell r="E22">
            <v>991</v>
          </cell>
          <cell r="F22" t="str">
            <v>1</v>
          </cell>
          <cell r="G22">
            <v>1012</v>
          </cell>
          <cell r="H22" t="str">
            <v>96</v>
          </cell>
          <cell r="I22">
            <v>325</v>
          </cell>
          <cell r="J22">
            <v>1</v>
          </cell>
          <cell r="K22" t="str">
            <v>MC1</v>
          </cell>
          <cell r="L22" t="str">
            <v>B2</v>
          </cell>
        </row>
        <row r="23">
          <cell r="A23" t="str">
            <v>MC10</v>
          </cell>
          <cell r="B23" t="str">
            <v>SERCOMTEL CELULAR</v>
          </cell>
          <cell r="C23" t="str">
            <v>MC10</v>
          </cell>
          <cell r="D23" t="str">
            <v>594</v>
          </cell>
          <cell r="E23">
            <v>4</v>
          </cell>
          <cell r="F23" t="str">
            <v>595</v>
          </cell>
          <cell r="G23">
            <v>669</v>
          </cell>
          <cell r="H23" t="str">
            <v>362</v>
          </cell>
          <cell r="I23">
            <v>319</v>
          </cell>
          <cell r="J23">
            <v>2</v>
          </cell>
          <cell r="K23" t="str">
            <v>MC10</v>
          </cell>
          <cell r="L23" t="str">
            <v>A3</v>
          </cell>
        </row>
        <row r="24">
          <cell r="A24" t="str">
            <v>MC11</v>
          </cell>
          <cell r="B24" t="str">
            <v>SERCOMTEL CELULAR</v>
          </cell>
          <cell r="C24" t="str">
            <v>MC11</v>
          </cell>
          <cell r="D24" t="str">
            <v>600</v>
          </cell>
          <cell r="E24">
            <v>997</v>
          </cell>
          <cell r="F24" t="str">
            <v>601</v>
          </cell>
          <cell r="G24">
            <v>681</v>
          </cell>
          <cell r="H24" t="str">
            <v>368</v>
          </cell>
          <cell r="I24">
            <v>331</v>
          </cell>
          <cell r="J24">
            <v>0</v>
          </cell>
          <cell r="K24" t="str">
            <v>MC11</v>
          </cell>
          <cell r="L24" t="str">
            <v>C1</v>
          </cell>
        </row>
        <row r="25">
          <cell r="A25" t="str">
            <v>MC12</v>
          </cell>
          <cell r="B25" t="str">
            <v>SERCOMTEL CELULAR</v>
          </cell>
          <cell r="C25" t="str">
            <v>MC12</v>
          </cell>
          <cell r="D25" t="str">
            <v>606</v>
          </cell>
          <cell r="E25">
            <v>690</v>
          </cell>
          <cell r="F25" t="str">
            <v>607</v>
          </cell>
          <cell r="G25">
            <v>669</v>
          </cell>
          <cell r="H25" t="str">
            <v>374</v>
          </cell>
          <cell r="I25">
            <v>319</v>
          </cell>
          <cell r="J25">
            <v>1</v>
          </cell>
          <cell r="K25" t="str">
            <v>MC12</v>
          </cell>
          <cell r="L25" t="str">
            <v>A3</v>
          </cell>
        </row>
        <row r="26">
          <cell r="A26" t="str">
            <v>MC13</v>
          </cell>
          <cell r="B26" t="str">
            <v>SERCOMTEL CELULAR</v>
          </cell>
          <cell r="C26" t="str">
            <v>MC13</v>
          </cell>
          <cell r="D26" t="str">
            <v>380</v>
          </cell>
          <cell r="E26">
            <v>706</v>
          </cell>
          <cell r="F26" t="str">
            <v>381</v>
          </cell>
          <cell r="G26">
            <v>685</v>
          </cell>
          <cell r="H26" t="str">
            <v>380</v>
          </cell>
          <cell r="I26">
            <v>314</v>
          </cell>
          <cell r="J26">
            <v>3</v>
          </cell>
          <cell r="K26" t="str">
            <v>MC13</v>
          </cell>
          <cell r="L26" t="str">
            <v>F3</v>
          </cell>
        </row>
        <row r="27">
          <cell r="A27" t="str">
            <v>MC14</v>
          </cell>
          <cell r="B27" t="str">
            <v>SERCOMTEL CELULAR</v>
          </cell>
          <cell r="C27" t="str">
            <v>MC14</v>
          </cell>
          <cell r="D27" t="str">
            <v>40</v>
          </cell>
          <cell r="E27">
            <v>66</v>
          </cell>
          <cell r="F27" t="str">
            <v>41</v>
          </cell>
          <cell r="G27">
            <v>668</v>
          </cell>
          <cell r="H27" t="str">
            <v>382</v>
          </cell>
          <cell r="I27">
            <v>318</v>
          </cell>
          <cell r="J27">
            <v>0</v>
          </cell>
          <cell r="K27" t="str">
            <v>MC14</v>
          </cell>
          <cell r="L27" t="str">
            <v>B3</v>
          </cell>
        </row>
        <row r="28">
          <cell r="A28" t="str">
            <v>MC2</v>
          </cell>
          <cell r="B28" t="str">
            <v>SERCOMTEL CELULAR</v>
          </cell>
          <cell r="C28" t="str">
            <v>MC2</v>
          </cell>
          <cell r="D28" t="str">
            <v>2</v>
          </cell>
          <cell r="E28">
            <v>12</v>
          </cell>
          <cell r="F28" t="str">
            <v>3</v>
          </cell>
          <cell r="G28">
            <v>33</v>
          </cell>
          <cell r="H28" t="str">
            <v>98</v>
          </cell>
          <cell r="I28">
            <v>327</v>
          </cell>
          <cell r="J28">
            <v>1</v>
          </cell>
          <cell r="K28" t="str">
            <v>MC2</v>
          </cell>
          <cell r="L28" t="str">
            <v>G1</v>
          </cell>
        </row>
        <row r="29">
          <cell r="A29" t="str">
            <v>MC3</v>
          </cell>
          <cell r="B29" t="str">
            <v>SERCOMTEL CELULAR</v>
          </cell>
          <cell r="C29" t="str">
            <v>MC3</v>
          </cell>
          <cell r="D29" t="str">
            <v>4</v>
          </cell>
          <cell r="E29">
            <v>43</v>
          </cell>
          <cell r="F29" t="str">
            <v>5</v>
          </cell>
          <cell r="G29">
            <v>1</v>
          </cell>
          <cell r="H29" t="e">
            <v>#N/A</v>
          </cell>
          <cell r="I29" t="e">
            <v>#N/A</v>
          </cell>
          <cell r="J29" t="e">
            <v>#N/A</v>
          </cell>
          <cell r="K29" t="str">
            <v>MC3</v>
          </cell>
          <cell r="L29" t="e">
            <v>#N/A</v>
          </cell>
        </row>
        <row r="30">
          <cell r="A30" t="str">
            <v>MC4</v>
          </cell>
          <cell r="B30" t="str">
            <v>SERCOMTEL CELULAR</v>
          </cell>
          <cell r="C30" t="str">
            <v>MC4</v>
          </cell>
          <cell r="D30" t="str">
            <v>6</v>
          </cell>
          <cell r="E30">
            <v>993</v>
          </cell>
          <cell r="F30" t="str">
            <v>7</v>
          </cell>
          <cell r="G30">
            <v>677</v>
          </cell>
          <cell r="H30" t="str">
            <v>102</v>
          </cell>
          <cell r="I30">
            <v>327</v>
          </cell>
          <cell r="J30">
            <v>2</v>
          </cell>
          <cell r="K30" t="str">
            <v>MC4</v>
          </cell>
          <cell r="L30" t="str">
            <v>G1</v>
          </cell>
        </row>
        <row r="31">
          <cell r="A31" t="str">
            <v>MC5</v>
          </cell>
          <cell r="B31" t="str">
            <v>SERCOMTEL CELULAR</v>
          </cell>
          <cell r="C31" t="str">
            <v>MC5</v>
          </cell>
          <cell r="D31" t="str">
            <v>8</v>
          </cell>
          <cell r="E31">
            <v>14</v>
          </cell>
          <cell r="F31" t="str">
            <v>9</v>
          </cell>
          <cell r="G31">
            <v>35</v>
          </cell>
          <cell r="H31" t="str">
            <v>110</v>
          </cell>
          <cell r="I31">
            <v>329</v>
          </cell>
          <cell r="J31">
            <v>0</v>
          </cell>
          <cell r="K31" t="str">
            <v>MC5</v>
          </cell>
          <cell r="L31" t="str">
            <v>E1</v>
          </cell>
        </row>
        <row r="32">
          <cell r="A32" t="str">
            <v>MC6</v>
          </cell>
          <cell r="B32" t="str">
            <v>SERCOMTEL CELULAR</v>
          </cell>
          <cell r="C32" t="str">
            <v>MC6</v>
          </cell>
          <cell r="D32" t="str">
            <v>10</v>
          </cell>
          <cell r="E32">
            <v>7</v>
          </cell>
          <cell r="F32" t="str">
            <v>11</v>
          </cell>
          <cell r="G32">
            <v>154</v>
          </cell>
          <cell r="H32" t="str">
            <v>112</v>
          </cell>
          <cell r="I32">
            <v>322</v>
          </cell>
          <cell r="J32">
            <v>3</v>
          </cell>
          <cell r="K32" t="str">
            <v>MC6</v>
          </cell>
          <cell r="L32" t="str">
            <v>E2</v>
          </cell>
        </row>
        <row r="33">
          <cell r="A33" t="str">
            <v>MC7</v>
          </cell>
          <cell r="B33" t="str">
            <v>SERCOMTEL CELULAR</v>
          </cell>
          <cell r="C33" t="str">
            <v>MC7</v>
          </cell>
          <cell r="D33" t="str">
            <v>576</v>
          </cell>
          <cell r="E33">
            <v>72</v>
          </cell>
          <cell r="F33" t="str">
            <v>577</v>
          </cell>
          <cell r="G33">
            <v>51</v>
          </cell>
          <cell r="H33" t="str">
            <v>344</v>
          </cell>
          <cell r="I33">
            <v>324</v>
          </cell>
          <cell r="J33">
            <v>3</v>
          </cell>
          <cell r="K33" t="str">
            <v>MC7</v>
          </cell>
          <cell r="L33" t="str">
            <v>C2</v>
          </cell>
        </row>
        <row r="34">
          <cell r="A34" t="str">
            <v>MC8</v>
          </cell>
          <cell r="B34" t="str">
            <v>SERCOMTEL CELULAR</v>
          </cell>
          <cell r="C34" t="str">
            <v>MC8</v>
          </cell>
          <cell r="D34" t="str">
            <v>582</v>
          </cell>
          <cell r="E34">
            <v>999</v>
          </cell>
          <cell r="F34" t="str">
            <v>583</v>
          </cell>
          <cell r="G34">
            <v>683</v>
          </cell>
          <cell r="H34" t="str">
            <v>350</v>
          </cell>
          <cell r="I34">
            <v>333</v>
          </cell>
          <cell r="J34">
            <v>1</v>
          </cell>
          <cell r="K34" t="str">
            <v>MC8</v>
          </cell>
          <cell r="L34" t="str">
            <v>A1</v>
          </cell>
        </row>
        <row r="35">
          <cell r="A35" t="str">
            <v>MC9</v>
          </cell>
          <cell r="B35" t="str">
            <v>SERCOMTEL CELULAR</v>
          </cell>
          <cell r="C35" t="str">
            <v>MC9</v>
          </cell>
          <cell r="D35" t="str">
            <v>588</v>
          </cell>
          <cell r="E35">
            <v>697</v>
          </cell>
          <cell r="F35" t="str">
            <v>589</v>
          </cell>
          <cell r="G35">
            <v>676</v>
          </cell>
          <cell r="H35" t="str">
            <v>356</v>
          </cell>
          <cell r="I35">
            <v>326</v>
          </cell>
          <cell r="J35">
            <v>1</v>
          </cell>
          <cell r="K35" t="str">
            <v>MC9</v>
          </cell>
          <cell r="L35" t="str">
            <v>A2</v>
          </cell>
        </row>
        <row r="36">
          <cell r="A36" t="str">
            <v>NWC-01</v>
          </cell>
          <cell r="B36" t="str">
            <v>SERCOMTEL CELULAR</v>
          </cell>
          <cell r="C36" t="str">
            <v>NWC01</v>
          </cell>
          <cell r="D36" t="str">
            <v>12</v>
          </cell>
          <cell r="E36">
            <v>678</v>
          </cell>
          <cell r="F36" t="str">
            <v>13</v>
          </cell>
          <cell r="G36">
            <v>699</v>
          </cell>
          <cell r="H36" t="str">
            <v>200</v>
          </cell>
          <cell r="I36">
            <v>328</v>
          </cell>
          <cell r="J36">
            <v>2</v>
          </cell>
          <cell r="K36" t="str">
            <v>NWC-01</v>
          </cell>
          <cell r="L36" t="str">
            <v>F1</v>
          </cell>
        </row>
        <row r="37">
          <cell r="A37" t="str">
            <v>NWC-02</v>
          </cell>
          <cell r="B37" t="str">
            <v>SERCOMTEL CELULAR</v>
          </cell>
          <cell r="C37" t="str">
            <v>NWC02</v>
          </cell>
          <cell r="D37" t="str">
            <v>14</v>
          </cell>
          <cell r="E37">
            <v>713</v>
          </cell>
          <cell r="F37" t="str">
            <v>15</v>
          </cell>
          <cell r="G37">
            <v>671</v>
          </cell>
          <cell r="H37" t="str">
            <v>202</v>
          </cell>
          <cell r="I37">
            <v>321</v>
          </cell>
          <cell r="J37">
            <v>2</v>
          </cell>
          <cell r="K37" t="str">
            <v>NWC-02</v>
          </cell>
          <cell r="L37" t="str">
            <v>F2</v>
          </cell>
        </row>
        <row r="38">
          <cell r="A38" t="str">
            <v>NWC-03</v>
          </cell>
          <cell r="B38" t="str">
            <v>SERCOMTEL CELULAR</v>
          </cell>
          <cell r="C38" t="str">
            <v>NWC03</v>
          </cell>
          <cell r="D38" t="str">
            <v>16</v>
          </cell>
          <cell r="E38">
            <v>20</v>
          </cell>
          <cell r="F38" t="str">
            <v>17</v>
          </cell>
          <cell r="G38">
            <v>706</v>
          </cell>
          <cell r="H38" t="str">
            <v>204</v>
          </cell>
          <cell r="I38">
            <v>314</v>
          </cell>
          <cell r="J38">
            <v>2</v>
          </cell>
          <cell r="K38" t="str">
            <v>NWC-03</v>
          </cell>
          <cell r="L38" t="str">
            <v>F3</v>
          </cell>
        </row>
        <row r="39">
          <cell r="A39" t="str">
            <v>OBR-01</v>
          </cell>
          <cell r="B39" t="str">
            <v>SERCOMTEL CELULAR</v>
          </cell>
          <cell r="C39" t="str">
            <v>OBR01</v>
          </cell>
          <cell r="D39" t="str">
            <v>352</v>
          </cell>
          <cell r="E39">
            <v>701</v>
          </cell>
          <cell r="F39" t="str">
            <v>353</v>
          </cell>
          <cell r="G39">
            <v>680</v>
          </cell>
          <cell r="H39" t="str">
            <v>0</v>
          </cell>
          <cell r="I39">
            <v>330</v>
          </cell>
          <cell r="J39">
            <v>1</v>
          </cell>
          <cell r="K39" t="str">
            <v>OBR-01</v>
          </cell>
          <cell r="L39" t="str">
            <v>D1</v>
          </cell>
        </row>
        <row r="40">
          <cell r="A40" t="str">
            <v>OBR-02</v>
          </cell>
          <cell r="B40" t="str">
            <v>SERCOMTEL CELULAR</v>
          </cell>
          <cell r="C40" t="str">
            <v>OBR02</v>
          </cell>
          <cell r="D40" t="str">
            <v>354</v>
          </cell>
          <cell r="E40">
            <v>673</v>
          </cell>
          <cell r="F40" t="str">
            <v>355</v>
          </cell>
          <cell r="G40">
            <v>694</v>
          </cell>
          <cell r="H40" t="str">
            <v>2</v>
          </cell>
          <cell r="I40">
            <v>323</v>
          </cell>
          <cell r="J40">
            <v>1</v>
          </cell>
          <cell r="K40" t="str">
            <v>OBR-02</v>
          </cell>
          <cell r="L40" t="str">
            <v>D2</v>
          </cell>
        </row>
        <row r="41">
          <cell r="A41" t="str">
            <v>OBR-03</v>
          </cell>
          <cell r="B41" t="str">
            <v>SERCOMTEL CELULAR</v>
          </cell>
          <cell r="C41" t="str">
            <v>OBR03</v>
          </cell>
          <cell r="D41" t="str">
            <v>356</v>
          </cell>
          <cell r="E41">
            <v>1</v>
          </cell>
          <cell r="F41" t="str">
            <v>357</v>
          </cell>
          <cell r="G41">
            <v>22</v>
          </cell>
          <cell r="H41" t="str">
            <v>4</v>
          </cell>
          <cell r="I41">
            <v>316</v>
          </cell>
          <cell r="J41">
            <v>1</v>
          </cell>
          <cell r="K41" t="str">
            <v>OBR-03</v>
          </cell>
          <cell r="L41" t="str">
            <v>D3</v>
          </cell>
        </row>
        <row r="42">
          <cell r="A42" t="str">
            <v>OFU-01</v>
          </cell>
          <cell r="B42" t="str">
            <v>SERCOMTEL CELULAR</v>
          </cell>
          <cell r="C42" t="str">
            <v>OFU01</v>
          </cell>
          <cell r="D42" t="str">
            <v>300</v>
          </cell>
          <cell r="E42">
            <v>999</v>
          </cell>
          <cell r="F42" t="str">
            <v>301</v>
          </cell>
          <cell r="G42">
            <v>683</v>
          </cell>
          <cell r="H42" t="str">
            <v>6</v>
          </cell>
          <cell r="I42">
            <v>333</v>
          </cell>
          <cell r="J42">
            <v>1</v>
          </cell>
          <cell r="K42" t="str">
            <v>OFU-01</v>
          </cell>
          <cell r="L42" t="str">
            <v>A1</v>
          </cell>
        </row>
        <row r="43">
          <cell r="A43" t="str">
            <v>OFU-02</v>
          </cell>
          <cell r="B43" t="str">
            <v>SERCOMTEL CELULAR</v>
          </cell>
          <cell r="C43" t="str">
            <v>OFU02</v>
          </cell>
          <cell r="D43" t="str">
            <v>302</v>
          </cell>
          <cell r="E43">
            <v>697</v>
          </cell>
          <cell r="F43" t="str">
            <v>303</v>
          </cell>
          <cell r="G43">
            <v>676</v>
          </cell>
          <cell r="H43" t="str">
            <v>8</v>
          </cell>
          <cell r="I43">
            <v>326</v>
          </cell>
          <cell r="J43">
            <v>1</v>
          </cell>
          <cell r="K43" t="str">
            <v>OFU-02</v>
          </cell>
          <cell r="L43" t="str">
            <v>A2</v>
          </cell>
        </row>
        <row r="44">
          <cell r="A44" t="str">
            <v>OFU-03</v>
          </cell>
          <cell r="B44" t="str">
            <v>SERCOMTEL CELULAR</v>
          </cell>
          <cell r="C44" t="str">
            <v>OFU03</v>
          </cell>
          <cell r="D44" t="str">
            <v>304</v>
          </cell>
          <cell r="E44">
            <v>1006</v>
          </cell>
          <cell r="F44" t="str">
            <v>305</v>
          </cell>
          <cell r="G44">
            <v>711</v>
          </cell>
          <cell r="H44" t="str">
            <v>10</v>
          </cell>
          <cell r="I44">
            <v>319</v>
          </cell>
          <cell r="J44">
            <v>1</v>
          </cell>
          <cell r="K44" t="str">
            <v>OFU-03</v>
          </cell>
          <cell r="L44" t="str">
            <v>A3</v>
          </cell>
        </row>
        <row r="45">
          <cell r="A45" t="str">
            <v>PET-01</v>
          </cell>
          <cell r="B45" t="str">
            <v>SERCOMTEL CELULAR</v>
          </cell>
          <cell r="C45" t="str">
            <v>PET01</v>
          </cell>
          <cell r="D45" t="str">
            <v>112</v>
          </cell>
          <cell r="E45">
            <v>700</v>
          </cell>
          <cell r="F45" t="str">
            <v>113</v>
          </cell>
          <cell r="G45">
            <v>679</v>
          </cell>
          <cell r="H45" t="str">
            <v>104</v>
          </cell>
          <cell r="I45">
            <v>329</v>
          </cell>
          <cell r="J45">
            <v>1</v>
          </cell>
          <cell r="K45" t="str">
            <v>PET-01</v>
          </cell>
          <cell r="L45" t="str">
            <v>E1</v>
          </cell>
        </row>
        <row r="46">
          <cell r="A46" t="str">
            <v>PET-02</v>
          </cell>
          <cell r="B46" t="str">
            <v>SERCOMTEL CELULAR</v>
          </cell>
          <cell r="C46" t="str">
            <v>PET02</v>
          </cell>
          <cell r="D46" t="str">
            <v>114</v>
          </cell>
          <cell r="E46">
            <v>693</v>
          </cell>
          <cell r="F46" t="str">
            <v>115</v>
          </cell>
          <cell r="G46">
            <v>672</v>
          </cell>
          <cell r="H46" t="str">
            <v>106</v>
          </cell>
          <cell r="I46">
            <v>322</v>
          </cell>
          <cell r="J46">
            <v>1</v>
          </cell>
          <cell r="K46" t="str">
            <v>PET-02</v>
          </cell>
          <cell r="L46" t="str">
            <v>E2</v>
          </cell>
        </row>
        <row r="47">
          <cell r="A47" t="str">
            <v>PET-03</v>
          </cell>
          <cell r="B47" t="str">
            <v>SERCOMTEL CELULAR</v>
          </cell>
          <cell r="C47" t="str">
            <v>PET03</v>
          </cell>
          <cell r="D47" t="str">
            <v>116</v>
          </cell>
          <cell r="E47">
            <v>707</v>
          </cell>
          <cell r="F47" t="str">
            <v>117</v>
          </cell>
          <cell r="G47">
            <v>686</v>
          </cell>
          <cell r="H47" t="str">
            <v>108</v>
          </cell>
          <cell r="I47">
            <v>315</v>
          </cell>
          <cell r="J47">
            <v>1</v>
          </cell>
          <cell r="K47" t="str">
            <v>PET-03</v>
          </cell>
          <cell r="L47" t="str">
            <v>E3</v>
          </cell>
        </row>
        <row r="48">
          <cell r="A48" t="str">
            <v>PIO-01</v>
          </cell>
          <cell r="B48" t="str">
            <v>SERCOMTEL CELULAR</v>
          </cell>
          <cell r="C48" t="str">
            <v>PIO01</v>
          </cell>
          <cell r="D48" t="str">
            <v>18</v>
          </cell>
          <cell r="E48">
            <v>703</v>
          </cell>
          <cell r="F48" t="str">
            <v>19</v>
          </cell>
          <cell r="G48">
            <v>682</v>
          </cell>
          <cell r="H48" t="str">
            <v>216</v>
          </cell>
          <cell r="I48">
            <v>332</v>
          </cell>
          <cell r="J48">
            <v>2</v>
          </cell>
          <cell r="K48" t="str">
            <v>PIO-01</v>
          </cell>
          <cell r="L48" t="str">
            <v>B1</v>
          </cell>
        </row>
        <row r="49">
          <cell r="A49" t="str">
            <v>PIO-02</v>
          </cell>
          <cell r="B49" t="str">
            <v>SERCOMTEL CELULAR</v>
          </cell>
          <cell r="C49" t="str">
            <v>PIO02</v>
          </cell>
          <cell r="D49" t="str">
            <v>20</v>
          </cell>
          <cell r="E49">
            <v>696</v>
          </cell>
          <cell r="F49" t="str">
            <v>21</v>
          </cell>
          <cell r="G49">
            <v>675</v>
          </cell>
          <cell r="H49" t="str">
            <v>218</v>
          </cell>
          <cell r="I49">
            <v>325</v>
          </cell>
          <cell r="J49">
            <v>2</v>
          </cell>
          <cell r="K49" t="str">
            <v>PIO-02</v>
          </cell>
          <cell r="L49" t="str">
            <v>B2</v>
          </cell>
        </row>
        <row r="50">
          <cell r="A50" t="str">
            <v>PIO-03</v>
          </cell>
          <cell r="B50" t="str">
            <v>SERCOMTEL CELULAR</v>
          </cell>
          <cell r="C50" t="str">
            <v>PIO03</v>
          </cell>
          <cell r="D50" t="str">
            <v>22</v>
          </cell>
          <cell r="E50">
            <v>689</v>
          </cell>
          <cell r="F50" t="str">
            <v>23</v>
          </cell>
          <cell r="G50">
            <v>668</v>
          </cell>
          <cell r="H50" t="str">
            <v>220</v>
          </cell>
          <cell r="I50">
            <v>318</v>
          </cell>
          <cell r="J50">
            <v>2</v>
          </cell>
          <cell r="K50" t="str">
            <v>PIO-03</v>
          </cell>
          <cell r="L50" t="str">
            <v>B3</v>
          </cell>
        </row>
        <row r="51">
          <cell r="A51" t="str">
            <v>PQR-01</v>
          </cell>
          <cell r="B51" t="str">
            <v>SERCOMTEL CELULAR</v>
          </cell>
          <cell r="C51" t="str">
            <v>PQR01</v>
          </cell>
          <cell r="D51" t="str">
            <v>26</v>
          </cell>
          <cell r="E51">
            <v>1015</v>
          </cell>
          <cell r="F51" t="str">
            <v>27</v>
          </cell>
          <cell r="G51">
            <v>994</v>
          </cell>
          <cell r="H51" t="str">
            <v>64</v>
          </cell>
          <cell r="I51">
            <v>328</v>
          </cell>
          <cell r="J51">
            <v>1</v>
          </cell>
          <cell r="K51" t="str">
            <v>PQR-01</v>
          </cell>
          <cell r="L51" t="str">
            <v>F1</v>
          </cell>
        </row>
        <row r="52">
          <cell r="A52" t="str">
            <v>RCL-01</v>
          </cell>
          <cell r="B52" t="str">
            <v>SERCOMTEL CELULAR</v>
          </cell>
          <cell r="C52" t="str">
            <v>RCL01</v>
          </cell>
          <cell r="D52" t="str">
            <v>30</v>
          </cell>
          <cell r="E52">
            <v>701</v>
          </cell>
          <cell r="F52" t="str">
            <v>31</v>
          </cell>
          <cell r="G52">
            <v>680</v>
          </cell>
          <cell r="H52" t="str">
            <v>152</v>
          </cell>
          <cell r="I52">
            <v>330</v>
          </cell>
          <cell r="J52">
            <v>0</v>
          </cell>
          <cell r="K52" t="str">
            <v>RCL-01</v>
          </cell>
          <cell r="L52" t="str">
            <v>D1</v>
          </cell>
        </row>
        <row r="53">
          <cell r="A53" t="str">
            <v>SAN-01</v>
          </cell>
          <cell r="B53" t="str">
            <v>SERCOMTEL CELULAR</v>
          </cell>
          <cell r="C53" t="str">
            <v>SAN01</v>
          </cell>
          <cell r="D53" t="str">
            <v>150</v>
          </cell>
          <cell r="E53">
            <v>1014</v>
          </cell>
          <cell r="F53" t="str">
            <v>151</v>
          </cell>
          <cell r="G53">
            <v>993</v>
          </cell>
          <cell r="H53" t="str">
            <v>328</v>
          </cell>
          <cell r="I53">
            <v>327</v>
          </cell>
          <cell r="J53">
            <v>3</v>
          </cell>
          <cell r="K53" t="str">
            <v>SAN-01</v>
          </cell>
          <cell r="L53" t="str">
            <v>G1</v>
          </cell>
        </row>
        <row r="54">
          <cell r="A54" t="str">
            <v>SAN-02</v>
          </cell>
          <cell r="B54" t="str">
            <v>SERCOMTEL CELULAR</v>
          </cell>
          <cell r="C54" t="str">
            <v>SAN02</v>
          </cell>
          <cell r="D54" t="str">
            <v>152</v>
          </cell>
          <cell r="E54">
            <v>5</v>
          </cell>
          <cell r="F54" t="str">
            <v>153</v>
          </cell>
          <cell r="G54">
            <v>26</v>
          </cell>
          <cell r="H54" t="str">
            <v>330</v>
          </cell>
          <cell r="I54">
            <v>320</v>
          </cell>
          <cell r="J54">
            <v>3</v>
          </cell>
          <cell r="K54" t="str">
            <v>SAN-02</v>
          </cell>
          <cell r="L54" t="str">
            <v>G2</v>
          </cell>
        </row>
        <row r="55">
          <cell r="A55" t="str">
            <v>SAN-03</v>
          </cell>
          <cell r="B55" t="str">
            <v>SERCOMTEL CELULAR</v>
          </cell>
          <cell r="C55" t="str">
            <v>SAN03</v>
          </cell>
          <cell r="D55" t="str">
            <v>154</v>
          </cell>
          <cell r="E55">
            <v>19</v>
          </cell>
          <cell r="F55" t="str">
            <v>155</v>
          </cell>
          <cell r="G55">
            <v>684</v>
          </cell>
          <cell r="H55" t="str">
            <v>332</v>
          </cell>
          <cell r="I55">
            <v>313</v>
          </cell>
          <cell r="J55">
            <v>0</v>
          </cell>
          <cell r="K55" t="str">
            <v>SAN-03</v>
          </cell>
          <cell r="L55" t="str">
            <v>G3</v>
          </cell>
        </row>
        <row r="56">
          <cell r="A56" t="str">
            <v>SFR-01</v>
          </cell>
          <cell r="B56" t="str">
            <v>SERCOMTEL CELULAR</v>
          </cell>
          <cell r="C56" t="str">
            <v>SFR01</v>
          </cell>
          <cell r="D56" t="str">
            <v>192</v>
          </cell>
          <cell r="E56">
            <v>17</v>
          </cell>
          <cell r="F56" t="str">
            <v>193</v>
          </cell>
          <cell r="G56">
            <v>703</v>
          </cell>
          <cell r="H56" t="str">
            <v>56</v>
          </cell>
          <cell r="I56">
            <v>332</v>
          </cell>
          <cell r="J56">
            <v>3</v>
          </cell>
          <cell r="K56" t="str">
            <v>SFR-01</v>
          </cell>
          <cell r="L56" t="str">
            <v>B1</v>
          </cell>
        </row>
        <row r="57">
          <cell r="A57" t="str">
            <v>SFR-02</v>
          </cell>
          <cell r="B57" t="str">
            <v>SERCOMTEL CELULAR</v>
          </cell>
          <cell r="C57" t="str">
            <v>SFR02</v>
          </cell>
          <cell r="D57" t="str">
            <v>194</v>
          </cell>
          <cell r="E57">
            <v>675</v>
          </cell>
          <cell r="F57" t="str">
            <v>195</v>
          </cell>
          <cell r="G57">
            <v>696</v>
          </cell>
          <cell r="H57" t="str">
            <v>58</v>
          </cell>
          <cell r="I57">
            <v>325</v>
          </cell>
          <cell r="J57">
            <v>1</v>
          </cell>
          <cell r="K57" t="str">
            <v>SFR-02</v>
          </cell>
          <cell r="L57" t="str">
            <v>B2</v>
          </cell>
        </row>
        <row r="58">
          <cell r="A58" t="str">
            <v>SFR-03</v>
          </cell>
          <cell r="B58" t="str">
            <v>SERCOMTEL CELULAR</v>
          </cell>
          <cell r="C58" t="str">
            <v>SFR03</v>
          </cell>
          <cell r="D58" t="str">
            <v>196</v>
          </cell>
          <cell r="E58">
            <v>668</v>
          </cell>
          <cell r="F58" t="str">
            <v>197</v>
          </cell>
          <cell r="G58">
            <v>689</v>
          </cell>
          <cell r="H58" t="str">
            <v>60</v>
          </cell>
          <cell r="I58">
            <v>318</v>
          </cell>
          <cell r="J58">
            <v>3</v>
          </cell>
          <cell r="K58" t="str">
            <v>SFR-03</v>
          </cell>
          <cell r="L58" t="str">
            <v>B3</v>
          </cell>
        </row>
        <row r="59">
          <cell r="A59" t="str">
            <v>SJO-01</v>
          </cell>
          <cell r="B59" t="str">
            <v>SERCOMTEL CELULAR</v>
          </cell>
          <cell r="C59" t="str">
            <v>SJO01</v>
          </cell>
          <cell r="D59" t="str">
            <v>120</v>
          </cell>
          <cell r="E59">
            <v>702</v>
          </cell>
          <cell r="F59" t="str">
            <v>121</v>
          </cell>
          <cell r="G59">
            <v>681</v>
          </cell>
          <cell r="H59" t="str">
            <v>120</v>
          </cell>
          <cell r="I59">
            <v>331</v>
          </cell>
          <cell r="J59">
            <v>1</v>
          </cell>
          <cell r="K59" t="str">
            <v>SJO-01</v>
          </cell>
          <cell r="L59" t="str">
            <v>C1</v>
          </cell>
        </row>
        <row r="60">
          <cell r="A60" t="str">
            <v>SJO-02</v>
          </cell>
          <cell r="B60" t="str">
            <v>SERCOMTEL CELULAR</v>
          </cell>
          <cell r="C60" t="str">
            <v>SJO02</v>
          </cell>
          <cell r="D60" t="str">
            <v>122</v>
          </cell>
          <cell r="E60">
            <v>674</v>
          </cell>
          <cell r="F60" t="str">
            <v>123</v>
          </cell>
          <cell r="G60">
            <v>695</v>
          </cell>
          <cell r="H60" t="str">
            <v>122</v>
          </cell>
          <cell r="I60">
            <v>324</v>
          </cell>
          <cell r="J60">
            <v>1</v>
          </cell>
          <cell r="K60" t="str">
            <v>SJO-02</v>
          </cell>
          <cell r="L60" t="str">
            <v>C2</v>
          </cell>
        </row>
        <row r="61">
          <cell r="A61" t="str">
            <v>SJO-03</v>
          </cell>
          <cell r="B61" t="str">
            <v>SERCOMTEL CELULAR</v>
          </cell>
          <cell r="C61" t="str">
            <v>SJO03</v>
          </cell>
          <cell r="D61" t="str">
            <v>124</v>
          </cell>
          <cell r="E61">
            <v>1004</v>
          </cell>
          <cell r="F61" t="str">
            <v>125</v>
          </cell>
          <cell r="G61">
            <v>688</v>
          </cell>
          <cell r="H61" t="str">
            <v>124</v>
          </cell>
          <cell r="I61">
            <v>317</v>
          </cell>
          <cell r="J61">
            <v>1</v>
          </cell>
          <cell r="K61" t="str">
            <v>SJO-03</v>
          </cell>
          <cell r="L61" t="str">
            <v>C3</v>
          </cell>
        </row>
        <row r="62">
          <cell r="A62" t="str">
            <v>SLZ-01</v>
          </cell>
          <cell r="B62" t="str">
            <v>SERCOMTEL CELULAR</v>
          </cell>
          <cell r="C62" t="str">
            <v>SLZ01</v>
          </cell>
          <cell r="D62" t="str">
            <v>28</v>
          </cell>
          <cell r="E62">
            <v>1020</v>
          </cell>
          <cell r="F62" t="str">
            <v>29</v>
          </cell>
          <cell r="G62">
            <v>999</v>
          </cell>
          <cell r="H62" t="str">
            <v>48</v>
          </cell>
          <cell r="I62">
            <v>333</v>
          </cell>
          <cell r="J62">
            <v>1</v>
          </cell>
          <cell r="K62" t="str">
            <v>SLZ-01</v>
          </cell>
          <cell r="L62" t="str">
            <v>A1</v>
          </cell>
        </row>
        <row r="63">
          <cell r="A63" t="str">
            <v>SMO-01</v>
          </cell>
          <cell r="B63" t="str">
            <v>SERCOMTEL CELULAR</v>
          </cell>
          <cell r="C63" t="str">
            <v>SMO01</v>
          </cell>
          <cell r="D63" t="str">
            <v>184</v>
          </cell>
          <cell r="E63">
            <v>683</v>
          </cell>
          <cell r="F63" t="str">
            <v>185</v>
          </cell>
          <cell r="G63">
            <v>704</v>
          </cell>
          <cell r="H63" t="str">
            <v>88</v>
          </cell>
          <cell r="I63">
            <v>333</v>
          </cell>
          <cell r="J63">
            <v>3</v>
          </cell>
          <cell r="K63" t="str">
            <v>SMO-01</v>
          </cell>
          <cell r="L63" t="str">
            <v>A1</v>
          </cell>
        </row>
        <row r="64">
          <cell r="A64" t="str">
            <v>SMO-02</v>
          </cell>
          <cell r="B64" t="str">
            <v>SERCOMTEL CELULAR</v>
          </cell>
          <cell r="C64" t="str">
            <v>SMO02</v>
          </cell>
          <cell r="D64" t="str">
            <v>186</v>
          </cell>
          <cell r="E64">
            <v>669</v>
          </cell>
          <cell r="F64" t="str">
            <v>187</v>
          </cell>
          <cell r="G64">
            <v>690</v>
          </cell>
          <cell r="H64" t="str">
            <v>90</v>
          </cell>
          <cell r="I64">
            <v>319</v>
          </cell>
          <cell r="J64">
            <v>3</v>
          </cell>
          <cell r="K64" t="str">
            <v>SMO-02</v>
          </cell>
          <cell r="L64" t="str">
            <v>A3</v>
          </cell>
        </row>
        <row r="65">
          <cell r="A65" t="str">
            <v>SMO-03</v>
          </cell>
          <cell r="B65" t="str">
            <v>SERCOMTEL CELULAR</v>
          </cell>
          <cell r="C65" t="str">
            <v>SMO03</v>
          </cell>
          <cell r="D65" t="str">
            <v>188</v>
          </cell>
          <cell r="E65">
            <v>676</v>
          </cell>
          <cell r="F65" t="str">
            <v>189</v>
          </cell>
          <cell r="G65">
            <v>697</v>
          </cell>
          <cell r="H65" t="str">
            <v>92</v>
          </cell>
          <cell r="I65">
            <v>326</v>
          </cell>
          <cell r="J65">
            <v>3</v>
          </cell>
          <cell r="K65" t="str">
            <v>SMO-03</v>
          </cell>
          <cell r="L65" t="str">
            <v>A2</v>
          </cell>
        </row>
        <row r="66">
          <cell r="A66" t="str">
            <v>SNV-01</v>
          </cell>
          <cell r="B66" t="str">
            <v>SERCOMTEL CELULAR</v>
          </cell>
          <cell r="C66" t="str">
            <v>SNV01</v>
          </cell>
          <cell r="D66" t="str">
            <v>288</v>
          </cell>
          <cell r="E66">
            <v>698</v>
          </cell>
          <cell r="F66" t="str">
            <v>289</v>
          </cell>
          <cell r="G66">
            <v>677</v>
          </cell>
          <cell r="H66" t="str">
            <v>136</v>
          </cell>
          <cell r="I66">
            <v>327</v>
          </cell>
          <cell r="J66">
            <v>1</v>
          </cell>
          <cell r="K66" t="str">
            <v>SNV-01</v>
          </cell>
          <cell r="L66" t="str">
            <v>G1</v>
          </cell>
        </row>
        <row r="67">
          <cell r="A67" t="str">
            <v>SNV-02</v>
          </cell>
          <cell r="B67" t="str">
            <v>SERCOMTEL CELULAR</v>
          </cell>
          <cell r="C67" t="str">
            <v>SNV02</v>
          </cell>
          <cell r="D67" t="str">
            <v>290</v>
          </cell>
          <cell r="E67">
            <v>691</v>
          </cell>
          <cell r="F67" t="str">
            <v>291</v>
          </cell>
          <cell r="G67">
            <v>670</v>
          </cell>
          <cell r="H67" t="str">
            <v>138</v>
          </cell>
          <cell r="I67">
            <v>320</v>
          </cell>
          <cell r="J67">
            <v>1</v>
          </cell>
          <cell r="K67" t="str">
            <v>SNV-02</v>
          </cell>
          <cell r="L67" t="str">
            <v>G2</v>
          </cell>
        </row>
        <row r="68">
          <cell r="A68" t="str">
            <v>SNV-03</v>
          </cell>
          <cell r="B68" t="str">
            <v>SERCOMTEL CELULAR</v>
          </cell>
          <cell r="C68" t="str">
            <v>SNV03</v>
          </cell>
          <cell r="D68" t="str">
            <v>292</v>
          </cell>
          <cell r="E68">
            <v>705</v>
          </cell>
          <cell r="F68" t="str">
            <v>293</v>
          </cell>
          <cell r="G68">
            <v>684</v>
          </cell>
          <cell r="H68" t="str">
            <v>140</v>
          </cell>
          <cell r="I68">
            <v>313</v>
          </cell>
          <cell r="J68">
            <v>1</v>
          </cell>
          <cell r="K68" t="str">
            <v>SNV-03</v>
          </cell>
          <cell r="L68" t="str">
            <v>G3</v>
          </cell>
        </row>
        <row r="69">
          <cell r="A69" t="str">
            <v>TRP-01</v>
          </cell>
          <cell r="B69" t="str">
            <v>SERCOMTEL CELULAR</v>
          </cell>
          <cell r="C69" t="str">
            <v>TRP01</v>
          </cell>
          <cell r="D69" t="str">
            <v>384</v>
          </cell>
          <cell r="E69">
            <v>37</v>
          </cell>
          <cell r="F69" t="str">
            <v>385</v>
          </cell>
          <cell r="G69">
            <v>58</v>
          </cell>
          <cell r="H69" t="str">
            <v>184</v>
          </cell>
          <cell r="I69">
            <v>331</v>
          </cell>
          <cell r="J69">
            <v>2</v>
          </cell>
          <cell r="K69" t="str">
            <v>TRP-01</v>
          </cell>
          <cell r="L69" t="str">
            <v>C1</v>
          </cell>
        </row>
        <row r="70">
          <cell r="A70" t="str">
            <v>TRP-02</v>
          </cell>
          <cell r="B70" t="str">
            <v>SERCOMTEL CELULAR</v>
          </cell>
          <cell r="C70" t="str">
            <v>TRP02</v>
          </cell>
          <cell r="D70" t="str">
            <v>388</v>
          </cell>
          <cell r="E70">
            <v>51</v>
          </cell>
          <cell r="F70" t="str">
            <v>389</v>
          </cell>
          <cell r="G70">
            <v>30</v>
          </cell>
          <cell r="H70" t="str">
            <v>188</v>
          </cell>
          <cell r="I70">
            <v>324</v>
          </cell>
          <cell r="J70">
            <v>2</v>
          </cell>
          <cell r="K70" t="str">
            <v>TRP-02</v>
          </cell>
          <cell r="L70" t="str">
            <v>C2</v>
          </cell>
        </row>
        <row r="71">
          <cell r="A71" t="str">
            <v>TRP-03</v>
          </cell>
          <cell r="B71" t="str">
            <v>SERCOMTEL CELULAR</v>
          </cell>
          <cell r="C71" t="str">
            <v>TRP03</v>
          </cell>
          <cell r="D71" t="str">
            <v>386</v>
          </cell>
          <cell r="E71">
            <v>44</v>
          </cell>
          <cell r="F71" t="str">
            <v>387</v>
          </cell>
          <cell r="G71">
            <v>65</v>
          </cell>
          <cell r="H71" t="str">
            <v>186</v>
          </cell>
          <cell r="I71">
            <v>317</v>
          </cell>
          <cell r="J71">
            <v>2</v>
          </cell>
          <cell r="K71" t="str">
            <v>TRP-03</v>
          </cell>
          <cell r="L71" t="str">
            <v>C3</v>
          </cell>
        </row>
        <row r="72">
          <cell r="A72" t="str">
            <v>TVT-01</v>
          </cell>
          <cell r="B72" t="str">
            <v>SERCOMTEL CELULAR</v>
          </cell>
          <cell r="C72" t="str">
            <v>TVT01</v>
          </cell>
          <cell r="D72" t="str">
            <v>512</v>
          </cell>
          <cell r="E72">
            <v>13</v>
          </cell>
          <cell r="F72" t="str">
            <v>513</v>
          </cell>
          <cell r="G72">
            <v>34</v>
          </cell>
          <cell r="H72" t="str">
            <v>304</v>
          </cell>
          <cell r="I72">
            <v>328</v>
          </cell>
          <cell r="J72">
            <v>0</v>
          </cell>
          <cell r="K72" t="str">
            <v>TVT-01</v>
          </cell>
          <cell r="L72" t="str">
            <v>F1</v>
          </cell>
        </row>
        <row r="73">
          <cell r="A73" t="str">
            <v>TVT-02</v>
          </cell>
          <cell r="B73" t="str">
            <v>SERCOMTEL CELULAR</v>
          </cell>
          <cell r="C73" t="str">
            <v>TVT02</v>
          </cell>
          <cell r="D73" t="str">
            <v>514</v>
          </cell>
          <cell r="E73">
            <v>27</v>
          </cell>
          <cell r="F73" t="str">
            <v>515</v>
          </cell>
          <cell r="G73">
            <v>48</v>
          </cell>
          <cell r="H73" t="str">
            <v>306</v>
          </cell>
          <cell r="I73">
            <v>321</v>
          </cell>
          <cell r="J73">
            <v>0</v>
          </cell>
          <cell r="K73" t="str">
            <v>TVT-02</v>
          </cell>
          <cell r="L73" t="str">
            <v>F2</v>
          </cell>
        </row>
        <row r="74">
          <cell r="A74" t="str">
            <v>TVT-03</v>
          </cell>
          <cell r="B74" t="str">
            <v>SERCOMTEL CELULAR</v>
          </cell>
          <cell r="C74" t="str">
            <v>TVT03</v>
          </cell>
          <cell r="D74" t="str">
            <v>516</v>
          </cell>
          <cell r="E74">
            <v>715</v>
          </cell>
          <cell r="F74" t="str">
            <v>517</v>
          </cell>
          <cell r="G74">
            <v>694</v>
          </cell>
          <cell r="H74" t="str">
            <v>308</v>
          </cell>
          <cell r="I74">
            <v>323</v>
          </cell>
          <cell r="J74">
            <v>0</v>
          </cell>
          <cell r="K74" t="str">
            <v>TVT-03</v>
          </cell>
          <cell r="L74" t="str">
            <v>D2</v>
          </cell>
        </row>
        <row r="75">
          <cell r="A75" t="str">
            <v>VIZ-01</v>
          </cell>
          <cell r="B75" t="str">
            <v>SERCOMTEL CELULAR</v>
          </cell>
          <cell r="C75" t="str">
            <v>VIZ01</v>
          </cell>
          <cell r="D75" t="str">
            <v>50</v>
          </cell>
          <cell r="E75">
            <v>1017</v>
          </cell>
          <cell r="F75" t="str">
            <v>51</v>
          </cell>
          <cell r="G75">
            <v>15</v>
          </cell>
          <cell r="H75" t="str">
            <v>272</v>
          </cell>
          <cell r="I75">
            <v>330</v>
          </cell>
          <cell r="J75">
            <v>3</v>
          </cell>
          <cell r="K75" t="str">
            <v>VIZ-01</v>
          </cell>
          <cell r="L75" t="str">
            <v>D1</v>
          </cell>
        </row>
        <row r="76">
          <cell r="A76" t="str">
            <v>VIZ-02</v>
          </cell>
          <cell r="B76" t="str">
            <v>SERCOMTEL CELULAR</v>
          </cell>
          <cell r="C76" t="str">
            <v>VIZ02</v>
          </cell>
          <cell r="D76" t="str">
            <v>52</v>
          </cell>
          <cell r="E76">
            <v>1010</v>
          </cell>
          <cell r="F76" t="str">
            <v>53</v>
          </cell>
          <cell r="G76">
            <v>673</v>
          </cell>
          <cell r="H76" t="str">
            <v>274</v>
          </cell>
          <cell r="I76">
            <v>323</v>
          </cell>
          <cell r="J76">
            <v>0</v>
          </cell>
          <cell r="K76" t="str">
            <v>VIZ-02</v>
          </cell>
          <cell r="L76" t="str">
            <v>D2</v>
          </cell>
        </row>
        <row r="77">
          <cell r="A77" t="str">
            <v>VIZ-03</v>
          </cell>
          <cell r="B77" t="str">
            <v>SERCOMTEL CELULAR</v>
          </cell>
          <cell r="C77" t="str">
            <v>VIZ03</v>
          </cell>
          <cell r="D77" t="str">
            <v>54</v>
          </cell>
          <cell r="E77">
            <v>1003</v>
          </cell>
          <cell r="F77" t="str">
            <v>55</v>
          </cell>
          <cell r="G77">
            <v>687</v>
          </cell>
          <cell r="H77" t="str">
            <v>276</v>
          </cell>
          <cell r="I77">
            <v>316</v>
          </cell>
          <cell r="J77">
            <v>3</v>
          </cell>
          <cell r="K77" t="str">
            <v>VIZ-03</v>
          </cell>
          <cell r="L77" t="str">
            <v>D3</v>
          </cell>
        </row>
        <row r="78">
          <cell r="A78" t="str">
            <v>WAR-02</v>
          </cell>
          <cell r="B78" t="str">
            <v>SERCOMTEL CELULAR</v>
          </cell>
          <cell r="C78" t="str">
            <v>WAR02</v>
          </cell>
          <cell r="D78" t="str">
            <v>232</v>
          </cell>
          <cell r="E78">
            <v>8</v>
          </cell>
          <cell r="F78" t="str">
            <v>233</v>
          </cell>
          <cell r="G78">
            <v>29</v>
          </cell>
          <cell r="H78" t="str">
            <v>232</v>
          </cell>
          <cell r="I78">
            <v>323</v>
          </cell>
          <cell r="J78">
            <v>3</v>
          </cell>
          <cell r="K78" t="str">
            <v>WAR-02</v>
          </cell>
          <cell r="L78" t="str">
            <v>D2</v>
          </cell>
        </row>
        <row r="79">
          <cell r="A79" t="str">
            <v>NAT-01</v>
          </cell>
          <cell r="B79" t="str">
            <v>SERCOMTEL CELULAR</v>
          </cell>
          <cell r="C79" t="str">
            <v>NAT01</v>
          </cell>
          <cell r="D79" t="str">
            <v>74</v>
          </cell>
          <cell r="E79">
            <v>33</v>
          </cell>
          <cell r="F79"/>
          <cell r="G79"/>
          <cell r="H79" t="str">
            <v>160</v>
          </cell>
          <cell r="I79">
            <v>327</v>
          </cell>
          <cell r="J79">
            <v>2</v>
          </cell>
          <cell r="K79" t="str">
            <v>NAT-01</v>
          </cell>
          <cell r="L79" t="str">
            <v>G1</v>
          </cell>
        </row>
        <row r="80">
          <cell r="A80" t="str">
            <v>APS1-01</v>
          </cell>
          <cell r="B80" t="str">
            <v>TIM TELEPAR</v>
          </cell>
          <cell r="C80" t="str">
            <v>APS101</v>
          </cell>
          <cell r="D80" t="str">
            <v>VER TIM</v>
          </cell>
          <cell r="E80" t="str">
            <v>VER TIM</v>
          </cell>
          <cell r="F80" t="str">
            <v>VER TIM</v>
          </cell>
          <cell r="G80" t="str">
            <v>VER TIM</v>
          </cell>
          <cell r="H80" t="str">
            <v>VER TIM</v>
          </cell>
          <cell r="I80" t="str">
            <v>VER TIM</v>
          </cell>
          <cell r="J80" t="str">
            <v>VER TIM</v>
          </cell>
          <cell r="K80" t="str">
            <v>APS1-01</v>
          </cell>
          <cell r="L80" t="str">
            <v>ver tim</v>
          </cell>
        </row>
        <row r="81">
          <cell r="A81" t="str">
            <v>APS1-02</v>
          </cell>
          <cell r="B81" t="str">
            <v>TIM TELEPAR</v>
          </cell>
          <cell r="C81" t="str">
            <v>APS102</v>
          </cell>
          <cell r="D81" t="str">
            <v>VER TIM</v>
          </cell>
          <cell r="E81" t="str">
            <v>VER TIM</v>
          </cell>
          <cell r="F81" t="str">
            <v>VER TIM</v>
          </cell>
          <cell r="G81" t="str">
            <v>VER TIM</v>
          </cell>
          <cell r="H81" t="str">
            <v>VER TIM</v>
          </cell>
          <cell r="I81" t="str">
            <v>VER TIM</v>
          </cell>
          <cell r="J81" t="str">
            <v>VER TIM</v>
          </cell>
          <cell r="K81" t="str">
            <v>APS1-02</v>
          </cell>
          <cell r="L81" t="str">
            <v>ver tim</v>
          </cell>
        </row>
        <row r="82">
          <cell r="A82" t="str">
            <v>APS1-03</v>
          </cell>
          <cell r="B82" t="str">
            <v>TIM TELEPAR</v>
          </cell>
          <cell r="C82" t="str">
            <v>APS103</v>
          </cell>
          <cell r="D82" t="str">
            <v>VER TIM</v>
          </cell>
          <cell r="E82" t="str">
            <v>VER TIM</v>
          </cell>
          <cell r="F82" t="str">
            <v>VER TIM</v>
          </cell>
          <cell r="G82" t="str">
            <v>VER TIM</v>
          </cell>
          <cell r="H82" t="str">
            <v>VER TIM</v>
          </cell>
          <cell r="I82" t="str">
            <v>VER TIM</v>
          </cell>
          <cell r="J82" t="str">
            <v>VER TIM</v>
          </cell>
          <cell r="K82" t="str">
            <v>APS1-03</v>
          </cell>
          <cell r="L82" t="str">
            <v>ver tim</v>
          </cell>
        </row>
        <row r="83">
          <cell r="A83" t="str">
            <v>APS2-01</v>
          </cell>
          <cell r="B83" t="str">
            <v>TIM TELEPAR</v>
          </cell>
          <cell r="C83" t="str">
            <v>APS201</v>
          </cell>
          <cell r="D83" t="str">
            <v>VER TIM</v>
          </cell>
          <cell r="E83" t="str">
            <v>VER TIM</v>
          </cell>
          <cell r="F83" t="str">
            <v>VER TIM</v>
          </cell>
          <cell r="G83" t="str">
            <v>VER TIM</v>
          </cell>
          <cell r="H83" t="str">
            <v>VER TIM</v>
          </cell>
          <cell r="I83" t="str">
            <v>VER TIM</v>
          </cell>
          <cell r="J83" t="str">
            <v>VER TIM</v>
          </cell>
          <cell r="K83" t="str">
            <v>APS2-01</v>
          </cell>
          <cell r="L83" t="str">
            <v>ver tim</v>
          </cell>
        </row>
        <row r="84">
          <cell r="A84" t="str">
            <v>APS2-02</v>
          </cell>
          <cell r="B84" t="str">
            <v>TIM TELEPAR</v>
          </cell>
          <cell r="C84" t="str">
            <v>APS202</v>
          </cell>
          <cell r="D84" t="str">
            <v>VER TIM</v>
          </cell>
          <cell r="E84" t="str">
            <v>VER TIM</v>
          </cell>
          <cell r="F84" t="str">
            <v>VER TIM</v>
          </cell>
          <cell r="G84" t="str">
            <v>VER TIM</v>
          </cell>
          <cell r="H84" t="str">
            <v>VER TIM</v>
          </cell>
          <cell r="I84" t="str">
            <v>VER TIM</v>
          </cell>
          <cell r="J84" t="str">
            <v>VER TIM</v>
          </cell>
          <cell r="K84" t="str">
            <v>APS2-02</v>
          </cell>
          <cell r="L84" t="str">
            <v>ver tim</v>
          </cell>
        </row>
        <row r="85">
          <cell r="A85" t="str">
            <v>APS2-03</v>
          </cell>
          <cell r="B85" t="str">
            <v>TIM TELEPAR</v>
          </cell>
          <cell r="C85" t="str">
            <v>APS203</v>
          </cell>
          <cell r="D85" t="str">
            <v>VER TIM</v>
          </cell>
          <cell r="E85" t="str">
            <v>VER TIM</v>
          </cell>
          <cell r="F85" t="str">
            <v>VER TIM</v>
          </cell>
          <cell r="G85" t="str">
            <v>VER TIM</v>
          </cell>
          <cell r="H85" t="str">
            <v>VER TIM</v>
          </cell>
          <cell r="I85" t="str">
            <v>VER TIM</v>
          </cell>
          <cell r="J85" t="str">
            <v>VER TIM</v>
          </cell>
          <cell r="K85" t="str">
            <v>APS2-03</v>
          </cell>
          <cell r="L85" t="str">
            <v>ver tim</v>
          </cell>
        </row>
        <row r="86">
          <cell r="A86" t="str">
            <v>APU1-01</v>
          </cell>
          <cell r="B86" t="str">
            <v>TIM TELEPAR</v>
          </cell>
          <cell r="C86" t="str">
            <v>APU101</v>
          </cell>
          <cell r="D86" t="str">
            <v>VER TIM</v>
          </cell>
          <cell r="E86" t="str">
            <v>VER TIM</v>
          </cell>
          <cell r="F86" t="str">
            <v>VER TIM</v>
          </cell>
          <cell r="G86" t="str">
            <v>VER TIM</v>
          </cell>
          <cell r="H86" t="str">
            <v>VER TIM</v>
          </cell>
          <cell r="I86" t="str">
            <v>VER TIM</v>
          </cell>
          <cell r="J86" t="str">
            <v>VER TIM</v>
          </cell>
          <cell r="K86" t="str">
            <v>APU1-01</v>
          </cell>
          <cell r="L86" t="str">
            <v>ver tim</v>
          </cell>
        </row>
        <row r="87">
          <cell r="A87" t="str">
            <v>APU1-02</v>
          </cell>
          <cell r="B87" t="str">
            <v>TIM TELEPAR</v>
          </cell>
          <cell r="C87" t="str">
            <v>APU102</v>
          </cell>
          <cell r="D87" t="str">
            <v>VER TIM</v>
          </cell>
          <cell r="E87" t="str">
            <v>VER TIM</v>
          </cell>
          <cell r="F87" t="str">
            <v>VER TIM</v>
          </cell>
          <cell r="G87" t="str">
            <v>VER TIM</v>
          </cell>
          <cell r="H87" t="str">
            <v>VER TIM</v>
          </cell>
          <cell r="I87" t="str">
            <v>VER TIM</v>
          </cell>
          <cell r="J87" t="str">
            <v>VER TIM</v>
          </cell>
          <cell r="K87" t="str">
            <v>APU1-02</v>
          </cell>
          <cell r="L87" t="str">
            <v>ver tim</v>
          </cell>
        </row>
        <row r="88">
          <cell r="A88" t="str">
            <v>APU1-03</v>
          </cell>
          <cell r="B88" t="str">
            <v>TIM TELEPAR</v>
          </cell>
          <cell r="C88" t="str">
            <v>APU103</v>
          </cell>
          <cell r="D88" t="str">
            <v>VER TIM</v>
          </cell>
          <cell r="E88" t="str">
            <v>VER TIM</v>
          </cell>
          <cell r="F88" t="str">
            <v>VER TIM</v>
          </cell>
          <cell r="G88" t="str">
            <v>VER TIM</v>
          </cell>
          <cell r="H88" t="str">
            <v>VER TIM</v>
          </cell>
          <cell r="I88" t="str">
            <v>VER TIM</v>
          </cell>
          <cell r="J88" t="str">
            <v>VER TIM</v>
          </cell>
          <cell r="K88" t="str">
            <v>APU1-03</v>
          </cell>
          <cell r="L88" t="str">
            <v>ver tim</v>
          </cell>
        </row>
        <row r="89">
          <cell r="A89" t="str">
            <v>APU2-02</v>
          </cell>
          <cell r="B89" t="str">
            <v>TIM TELEPAR</v>
          </cell>
          <cell r="C89" t="str">
            <v>APU202</v>
          </cell>
          <cell r="D89" t="str">
            <v>VER TIM</v>
          </cell>
          <cell r="E89" t="str">
            <v>VER TIM</v>
          </cell>
          <cell r="F89" t="str">
            <v>VER TIM</v>
          </cell>
          <cell r="G89" t="str">
            <v>VER TIM</v>
          </cell>
          <cell r="H89" t="str">
            <v>VER TIM</v>
          </cell>
          <cell r="I89" t="str">
            <v>VER TIM</v>
          </cell>
          <cell r="J89" t="str">
            <v>VER TIM</v>
          </cell>
          <cell r="K89" t="str">
            <v>APU2-02</v>
          </cell>
          <cell r="L89" t="str">
            <v>ver tim</v>
          </cell>
        </row>
        <row r="90">
          <cell r="A90" t="str">
            <v>APU2-01</v>
          </cell>
          <cell r="B90" t="str">
            <v>TIM TELEPAR</v>
          </cell>
          <cell r="C90" t="str">
            <v>APU201</v>
          </cell>
          <cell r="D90" t="str">
            <v>VER TIM</v>
          </cell>
          <cell r="E90" t="str">
            <v>VER TIM</v>
          </cell>
          <cell r="F90" t="str">
            <v>VER TIM</v>
          </cell>
          <cell r="G90" t="str">
            <v>VER TIM</v>
          </cell>
          <cell r="H90" t="str">
            <v>VER TIM</v>
          </cell>
          <cell r="I90" t="str">
            <v>VER TIM</v>
          </cell>
          <cell r="J90" t="str">
            <v>VER TIM</v>
          </cell>
          <cell r="K90" t="str">
            <v>APU2-01</v>
          </cell>
          <cell r="L90" t="str">
            <v>ver tim</v>
          </cell>
        </row>
        <row r="91">
          <cell r="A91" t="str">
            <v>APU2-03</v>
          </cell>
          <cell r="B91" t="str">
            <v>TIM TELEPAR</v>
          </cell>
          <cell r="C91" t="str">
            <v>APU203</v>
          </cell>
          <cell r="D91" t="str">
            <v>VER TIM</v>
          </cell>
          <cell r="E91" t="str">
            <v>VER TIM</v>
          </cell>
          <cell r="F91" t="str">
            <v>VER TIM</v>
          </cell>
          <cell r="G91" t="str">
            <v>VER TIM</v>
          </cell>
          <cell r="H91" t="str">
            <v>VER TIM</v>
          </cell>
          <cell r="I91" t="str">
            <v>VER TIM</v>
          </cell>
          <cell r="J91" t="str">
            <v>VER TIM</v>
          </cell>
          <cell r="K91" t="str">
            <v>APU2-03</v>
          </cell>
          <cell r="L91" t="str">
            <v>ver tim</v>
          </cell>
        </row>
        <row r="92">
          <cell r="A92" t="str">
            <v>CAB1-01</v>
          </cell>
          <cell r="B92" t="str">
            <v>TIM TELEPAR</v>
          </cell>
          <cell r="C92" t="str">
            <v>CAB101</v>
          </cell>
          <cell r="D92" t="str">
            <v>VER TIM</v>
          </cell>
          <cell r="E92" t="str">
            <v>VER TIM</v>
          </cell>
          <cell r="F92" t="str">
            <v>VER TIM</v>
          </cell>
          <cell r="G92" t="str">
            <v>VER TIM</v>
          </cell>
          <cell r="H92" t="str">
            <v>VER TIM</v>
          </cell>
          <cell r="I92" t="str">
            <v>VER TIM</v>
          </cell>
          <cell r="J92" t="str">
            <v>VER TIM</v>
          </cell>
          <cell r="K92" t="str">
            <v>CAB1-01</v>
          </cell>
          <cell r="L92" t="str">
            <v>ver tim</v>
          </cell>
        </row>
        <row r="93">
          <cell r="A93" t="str">
            <v>CAB1-02</v>
          </cell>
          <cell r="B93" t="str">
            <v>TIM TELEPAR</v>
          </cell>
          <cell r="C93" t="str">
            <v>CAB102</v>
          </cell>
          <cell r="D93" t="str">
            <v>VER TIM</v>
          </cell>
          <cell r="E93" t="str">
            <v>VER TIM</v>
          </cell>
          <cell r="F93" t="str">
            <v>VER TIM</v>
          </cell>
          <cell r="G93" t="str">
            <v>VER TIM</v>
          </cell>
          <cell r="H93" t="str">
            <v>VER TIM</v>
          </cell>
          <cell r="I93" t="str">
            <v>VER TIM</v>
          </cell>
          <cell r="J93" t="str">
            <v>VER TIM</v>
          </cell>
          <cell r="K93" t="str">
            <v>CAB1-02</v>
          </cell>
          <cell r="L93" t="str">
            <v>ver tim</v>
          </cell>
        </row>
        <row r="94">
          <cell r="A94" t="str">
            <v>CAB1-03</v>
          </cell>
          <cell r="B94" t="str">
            <v>TIM TELEPAR</v>
          </cell>
          <cell r="C94" t="str">
            <v>CAB103</v>
          </cell>
          <cell r="D94" t="str">
            <v>VER TIM</v>
          </cell>
          <cell r="E94" t="str">
            <v>VER TIM</v>
          </cell>
          <cell r="F94" t="str">
            <v>VER TIM</v>
          </cell>
          <cell r="G94" t="str">
            <v>VER TIM</v>
          </cell>
          <cell r="H94" t="str">
            <v>VER TIM</v>
          </cell>
          <cell r="I94" t="str">
            <v>VER TIM</v>
          </cell>
          <cell r="J94" t="str">
            <v>VER TIM</v>
          </cell>
          <cell r="K94" t="str">
            <v>CAB1-03</v>
          </cell>
          <cell r="L94" t="str">
            <v>ver tim</v>
          </cell>
        </row>
        <row r="95">
          <cell r="A95" t="str">
            <v>CAB2-01</v>
          </cell>
          <cell r="B95" t="str">
            <v>TIM TELEPAR</v>
          </cell>
          <cell r="C95" t="str">
            <v>CAB201</v>
          </cell>
          <cell r="D95" t="str">
            <v>VER TIM</v>
          </cell>
          <cell r="E95" t="str">
            <v>VER TIM</v>
          </cell>
          <cell r="F95" t="str">
            <v>VER TIM</v>
          </cell>
          <cell r="G95" t="str">
            <v>VER TIM</v>
          </cell>
          <cell r="H95" t="str">
            <v>VER TIM</v>
          </cell>
          <cell r="I95" t="str">
            <v>VER TIM</v>
          </cell>
          <cell r="J95" t="str">
            <v>VER TIM</v>
          </cell>
          <cell r="K95" t="str">
            <v>CAB2-01</v>
          </cell>
          <cell r="L95" t="str">
            <v>ver tim</v>
          </cell>
        </row>
        <row r="96">
          <cell r="A96" t="str">
            <v>CAB2-02</v>
          </cell>
          <cell r="B96" t="str">
            <v>TIM TELEPAR</v>
          </cell>
          <cell r="C96" t="str">
            <v>CAB202</v>
          </cell>
          <cell r="D96" t="str">
            <v>VER TIM</v>
          </cell>
          <cell r="E96" t="str">
            <v>VER TIM</v>
          </cell>
          <cell r="F96" t="str">
            <v>VER TIM</v>
          </cell>
          <cell r="G96" t="str">
            <v>VER TIM</v>
          </cell>
          <cell r="H96" t="str">
            <v>VER TIM</v>
          </cell>
          <cell r="I96" t="str">
            <v>VER TIM</v>
          </cell>
          <cell r="J96" t="str">
            <v>VER TIM</v>
          </cell>
          <cell r="K96" t="str">
            <v>CAB2-02</v>
          </cell>
          <cell r="L96" t="str">
            <v>ver tim</v>
          </cell>
        </row>
        <row r="97">
          <cell r="A97" t="str">
            <v>CAB2-03</v>
          </cell>
          <cell r="B97" t="str">
            <v>TIM TELEPAR</v>
          </cell>
          <cell r="C97" t="str">
            <v>CAB203</v>
          </cell>
          <cell r="D97" t="str">
            <v>VER TIM</v>
          </cell>
          <cell r="E97" t="str">
            <v>VER TIM</v>
          </cell>
          <cell r="F97" t="str">
            <v>VER TIM</v>
          </cell>
          <cell r="G97" t="str">
            <v>VER TIM</v>
          </cell>
          <cell r="H97" t="str">
            <v>VER TIM</v>
          </cell>
          <cell r="I97" t="str">
            <v>VER TIM</v>
          </cell>
          <cell r="J97" t="str">
            <v>VER TIM</v>
          </cell>
          <cell r="K97" t="str">
            <v>CAB2-03</v>
          </cell>
          <cell r="L97" t="str">
            <v>ver tim</v>
          </cell>
        </row>
        <row r="98">
          <cell r="A98" t="str">
            <v>CPP1-01</v>
          </cell>
          <cell r="B98" t="str">
            <v>TIM TELEPAR</v>
          </cell>
          <cell r="C98" t="str">
            <v>CPP101</v>
          </cell>
          <cell r="D98" t="str">
            <v>VER TIM</v>
          </cell>
          <cell r="E98" t="str">
            <v>VER TIM</v>
          </cell>
          <cell r="F98" t="str">
            <v>VER TIM</v>
          </cell>
          <cell r="G98" t="str">
            <v>VER TIM</v>
          </cell>
          <cell r="H98" t="str">
            <v>VER TIM</v>
          </cell>
          <cell r="I98" t="str">
            <v>VER TIM</v>
          </cell>
          <cell r="J98" t="str">
            <v>VER TIM</v>
          </cell>
          <cell r="K98" t="str">
            <v>CPP1-01</v>
          </cell>
          <cell r="L98" t="str">
            <v>ver tim</v>
          </cell>
        </row>
        <row r="99">
          <cell r="A99" t="str">
            <v>CPP1-02</v>
          </cell>
          <cell r="B99" t="str">
            <v>TIM TELEPAR</v>
          </cell>
          <cell r="C99" t="str">
            <v>CPP102</v>
          </cell>
          <cell r="D99" t="str">
            <v>VER TIM</v>
          </cell>
          <cell r="E99" t="str">
            <v>VER TIM</v>
          </cell>
          <cell r="F99" t="str">
            <v>VER TIM</v>
          </cell>
          <cell r="G99" t="str">
            <v>VER TIM</v>
          </cell>
          <cell r="H99" t="str">
            <v>VER TIM</v>
          </cell>
          <cell r="I99" t="str">
            <v>VER TIM</v>
          </cell>
          <cell r="J99" t="str">
            <v>VER TIM</v>
          </cell>
          <cell r="K99" t="str">
            <v>CPP1-02</v>
          </cell>
          <cell r="L99" t="str">
            <v>ver tim</v>
          </cell>
        </row>
        <row r="100">
          <cell r="A100" t="str">
            <v>CPP1-03</v>
          </cell>
          <cell r="B100" t="str">
            <v>TIM TELEPAR</v>
          </cell>
          <cell r="C100" t="str">
            <v>CPP103</v>
          </cell>
          <cell r="D100" t="str">
            <v>VER TIM</v>
          </cell>
          <cell r="E100" t="str">
            <v>VER TIM</v>
          </cell>
          <cell r="F100" t="str">
            <v>VER TIM</v>
          </cell>
          <cell r="G100" t="str">
            <v>VER TIM</v>
          </cell>
          <cell r="H100" t="str">
            <v>VER TIM</v>
          </cell>
          <cell r="I100" t="str">
            <v>VER TIM</v>
          </cell>
          <cell r="J100" t="str">
            <v>VER TIM</v>
          </cell>
          <cell r="K100" t="str">
            <v>CPP1-03</v>
          </cell>
          <cell r="L100" t="str">
            <v>ver tim</v>
          </cell>
        </row>
        <row r="101">
          <cell r="A101" t="str">
            <v>CPP2-01</v>
          </cell>
          <cell r="B101" t="str">
            <v>TIM TELEPAR</v>
          </cell>
          <cell r="C101" t="str">
            <v>CPP201</v>
          </cell>
          <cell r="D101" t="str">
            <v>VER TIM</v>
          </cell>
          <cell r="E101" t="str">
            <v>VER TIM</v>
          </cell>
          <cell r="F101" t="str">
            <v>VER TIM</v>
          </cell>
          <cell r="G101" t="str">
            <v>VER TIM</v>
          </cell>
          <cell r="H101" t="str">
            <v>VER TIM</v>
          </cell>
          <cell r="I101" t="str">
            <v>VER TIM</v>
          </cell>
          <cell r="J101" t="str">
            <v>VER TIM</v>
          </cell>
          <cell r="K101" t="str">
            <v>CPP2-01</v>
          </cell>
          <cell r="L101" t="str">
            <v>ver tim</v>
          </cell>
        </row>
        <row r="102">
          <cell r="A102" t="str">
            <v>CPP2-02</v>
          </cell>
          <cell r="B102" t="str">
            <v>TIM TELEPAR</v>
          </cell>
          <cell r="C102" t="str">
            <v>CPP202</v>
          </cell>
          <cell r="D102" t="str">
            <v>VER TIM</v>
          </cell>
          <cell r="E102" t="str">
            <v>VER TIM</v>
          </cell>
          <cell r="F102" t="str">
            <v>VER TIM</v>
          </cell>
          <cell r="G102" t="str">
            <v>VER TIM</v>
          </cell>
          <cell r="H102" t="str">
            <v>VER TIM</v>
          </cell>
          <cell r="I102" t="str">
            <v>VER TIM</v>
          </cell>
          <cell r="J102" t="str">
            <v>VER TIM</v>
          </cell>
          <cell r="K102" t="str">
            <v>CPP2-02</v>
          </cell>
          <cell r="L102" t="str">
            <v>ver tim</v>
          </cell>
        </row>
        <row r="103">
          <cell r="A103" t="str">
            <v>CPP2-03</v>
          </cell>
          <cell r="B103" t="str">
            <v>TIM TELEPAR</v>
          </cell>
          <cell r="C103" t="str">
            <v>CPP203</v>
          </cell>
          <cell r="D103" t="str">
            <v>VER TIM</v>
          </cell>
          <cell r="E103" t="str">
            <v>VER TIM</v>
          </cell>
          <cell r="F103" t="str">
            <v>VER TIM</v>
          </cell>
          <cell r="G103" t="str">
            <v>VER TIM</v>
          </cell>
          <cell r="H103" t="str">
            <v>VER TIM</v>
          </cell>
          <cell r="I103" t="str">
            <v>VER TIM</v>
          </cell>
          <cell r="J103" t="str">
            <v>VER TIM</v>
          </cell>
          <cell r="K103" t="str">
            <v>CPP2-03</v>
          </cell>
          <cell r="L103" t="str">
            <v>ver tim</v>
          </cell>
        </row>
        <row r="104">
          <cell r="A104" t="str">
            <v>IOR-01</v>
          </cell>
          <cell r="B104" t="str">
            <v>TIM TELEPAR</v>
          </cell>
          <cell r="C104" t="str">
            <v>IOR01</v>
          </cell>
          <cell r="D104" t="str">
            <v>VER TIM</v>
          </cell>
          <cell r="E104" t="str">
            <v>VER TIM</v>
          </cell>
          <cell r="F104" t="str">
            <v>VER TIM</v>
          </cell>
          <cell r="G104" t="str">
            <v>VER TIM</v>
          </cell>
          <cell r="H104" t="str">
            <v>VER TIM</v>
          </cell>
          <cell r="I104" t="str">
            <v>VER TIM</v>
          </cell>
          <cell r="J104" t="str">
            <v>VER TIM</v>
          </cell>
          <cell r="K104" t="str">
            <v>IOR-01</v>
          </cell>
          <cell r="L104" t="str">
            <v>ver tim</v>
          </cell>
        </row>
        <row r="105">
          <cell r="A105" t="str">
            <v>IOR-02</v>
          </cell>
          <cell r="B105" t="str">
            <v>TIM TELEPAR</v>
          </cell>
          <cell r="C105" t="str">
            <v>IOR02</v>
          </cell>
          <cell r="D105" t="str">
            <v>VER TIM</v>
          </cell>
          <cell r="E105" t="str">
            <v>VER TIM</v>
          </cell>
          <cell r="F105" t="str">
            <v>VER TIM</v>
          </cell>
          <cell r="G105" t="str">
            <v>VER TIM</v>
          </cell>
          <cell r="H105" t="str">
            <v>VER TIM</v>
          </cell>
          <cell r="I105" t="str">
            <v>VER TIM</v>
          </cell>
          <cell r="J105" t="str">
            <v>VER TIM</v>
          </cell>
          <cell r="K105" t="str">
            <v>IOR-02</v>
          </cell>
          <cell r="L105" t="str">
            <v>ver tim</v>
          </cell>
        </row>
        <row r="106">
          <cell r="A106" t="str">
            <v>IOR-03</v>
          </cell>
          <cell r="B106" t="str">
            <v>TIM TELEPAR</v>
          </cell>
          <cell r="C106" t="str">
            <v>IOR03</v>
          </cell>
          <cell r="D106" t="str">
            <v>VER TIM</v>
          </cell>
          <cell r="E106" t="str">
            <v>VER TIM</v>
          </cell>
          <cell r="F106" t="str">
            <v>VER TIM</v>
          </cell>
          <cell r="G106" t="str">
            <v>VER TIM</v>
          </cell>
          <cell r="H106" t="str">
            <v>VER TIM</v>
          </cell>
          <cell r="I106" t="str">
            <v>VER TIM</v>
          </cell>
          <cell r="J106" t="str">
            <v>VER TIM</v>
          </cell>
          <cell r="K106" t="str">
            <v>IOR-03</v>
          </cell>
          <cell r="L106" t="str">
            <v>ver tim</v>
          </cell>
        </row>
        <row r="107">
          <cell r="A107" t="str">
            <v>RLA-01</v>
          </cell>
          <cell r="B107" t="str">
            <v>TIM TELEPAR</v>
          </cell>
          <cell r="C107" t="str">
            <v>RLA01</v>
          </cell>
          <cell r="D107" t="str">
            <v>VER TIM</v>
          </cell>
          <cell r="E107" t="str">
            <v>VER TIM</v>
          </cell>
          <cell r="F107" t="str">
            <v>VER TIM</v>
          </cell>
          <cell r="G107" t="str">
            <v>VER TIM</v>
          </cell>
          <cell r="H107" t="str">
            <v>VER TIM</v>
          </cell>
          <cell r="I107" t="str">
            <v>VER TIM</v>
          </cell>
          <cell r="J107" t="str">
            <v>VER TIM</v>
          </cell>
          <cell r="K107" t="str">
            <v>RLA-01</v>
          </cell>
          <cell r="L107" t="str">
            <v>ver tim</v>
          </cell>
        </row>
        <row r="108">
          <cell r="A108" t="str">
            <v>RLA-02</v>
          </cell>
          <cell r="B108" t="str">
            <v>TIM TELEPAR</v>
          </cell>
          <cell r="C108" t="str">
            <v>RLA02</v>
          </cell>
          <cell r="D108" t="str">
            <v>VER TIM</v>
          </cell>
          <cell r="E108" t="str">
            <v>VER TIM</v>
          </cell>
          <cell r="F108" t="str">
            <v>VER TIM</v>
          </cell>
          <cell r="G108" t="str">
            <v>VER TIM</v>
          </cell>
          <cell r="H108" t="str">
            <v>VER TIM</v>
          </cell>
          <cell r="I108" t="str">
            <v>VER TIM</v>
          </cell>
          <cell r="J108" t="str">
            <v>VER TIM</v>
          </cell>
          <cell r="K108" t="str">
            <v>RLA-02</v>
          </cell>
          <cell r="L108" t="str">
            <v>ver tim</v>
          </cell>
        </row>
        <row r="109">
          <cell r="A109" t="str">
            <v>RLA-03</v>
          </cell>
          <cell r="B109" t="str">
            <v>TIM TELEPAR</v>
          </cell>
          <cell r="C109" t="str">
            <v>RLA03</v>
          </cell>
          <cell r="D109" t="str">
            <v>VER TIM</v>
          </cell>
          <cell r="E109" t="str">
            <v>VER TIM</v>
          </cell>
          <cell r="F109" t="str">
            <v>VER TIM</v>
          </cell>
          <cell r="G109" t="str">
            <v>VER TIM</v>
          </cell>
          <cell r="H109" t="str">
            <v>VER TIM</v>
          </cell>
          <cell r="I109" t="str">
            <v>VER TIM</v>
          </cell>
          <cell r="J109" t="str">
            <v>VER TIM</v>
          </cell>
          <cell r="K109" t="str">
            <v>RLA-03</v>
          </cell>
          <cell r="L109" t="str">
            <v>ver tim</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ow r="4">
          <cell r="L4">
            <v>0</v>
          </cell>
        </row>
      </sheetData>
      <sheetData sheetId="47"/>
      <sheetData sheetId="48">
        <row r="4">
          <cell r="L4">
            <v>0</v>
          </cell>
        </row>
      </sheetData>
      <sheetData sheetId="49">
        <row r="4">
          <cell r="A4" t="str">
            <v>cel</v>
          </cell>
        </row>
      </sheetData>
      <sheetData sheetId="50">
        <row r="3">
          <cell r="A3" t="str">
            <v>cel</v>
          </cell>
        </row>
      </sheetData>
      <sheetData sheetId="51">
        <row r="4">
          <cell r="A4" t="str">
            <v>cel</v>
          </cell>
        </row>
      </sheetData>
      <sheetData sheetId="52">
        <row r="3">
          <cell r="A3" t="str">
            <v>cel</v>
          </cell>
        </row>
      </sheetData>
      <sheetData sheetId="53">
        <row r="4">
          <cell r="A4" t="str">
            <v>cel</v>
          </cell>
        </row>
      </sheetData>
      <sheetData sheetId="54"/>
      <sheetData sheetId="55"/>
      <sheetData sheetId="56"/>
      <sheetData sheetId="57"/>
      <sheetData sheetId="58"/>
      <sheetData sheetId="59"/>
      <sheetData sheetId="60"/>
      <sheetData sheetId="61"/>
      <sheetData sheetId="62"/>
      <sheetData sheetId="63"/>
      <sheetData sheetId="64">
        <row r="4">
          <cell r="L4">
            <v>0</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4">
          <cell r="L4">
            <v>0</v>
          </cell>
        </row>
      </sheetData>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ow r="4">
          <cell r="L4">
            <v>0</v>
          </cell>
        </row>
      </sheetData>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ow r="4">
          <cell r="L4">
            <v>0</v>
          </cell>
        </row>
      </sheetData>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ow r="4">
          <cell r="L4">
            <v>0</v>
          </cell>
        </row>
      </sheetData>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ow r="4">
          <cell r="L4">
            <v>0</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row r="4">
          <cell r="L4">
            <v>0</v>
          </cell>
        </row>
      </sheetData>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ow r="4">
          <cell r="L4">
            <v>0</v>
          </cell>
        </row>
      </sheetData>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4">
          <cell r="L4">
            <v>0</v>
          </cell>
        </row>
      </sheetData>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ow r="4">
          <cell r="L4">
            <v>0</v>
          </cell>
        </row>
      </sheetData>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dereços das ERBs 10-11-98"/>
      <sheetName val="Endereços das ERBs (2)"/>
      <sheetName val="Endereços das ERBs"/>
      <sheetName val="EMISSÃO.A.12-02-98.wjo"/>
      <sheetName val="CANALIZAÇÃO-A.25.02.98"/>
      <sheetName val="DADOS DE REFERÊNCIA"/>
      <sheetName val="GERAL.C.25-02-98"/>
      <sheetName val="SÓ.ERBS.A.12-02-98"/>
      <sheetName val="GERAL.teste-11.03.98"/>
      <sheetName val="TELEPAR.A.19.05.98"/>
      <sheetName val="GLOBAL.A.28.05.98"/>
      <sheetName val="DESENHOS"/>
      <sheetName val="Listas"/>
      <sheetName val="BANDA A"/>
      <sheetName val="BANDA B"/>
      <sheetName val="atc e dtc"/>
      <sheetName val="RESUMO ATC-DTC"/>
      <sheetName val="resumo dcch e acc"/>
      <sheetName val="resumo color code"/>
      <sheetName val="CADASTRO"/>
      <sheetName val="Resource Plan &amp; Calculations"/>
      <sheetName val="Inputs A"/>
      <sheetName val="Input Table"/>
      <sheetName val="Endereços_das_ERBs_10-11-98"/>
      <sheetName val="Endereços_das_ERBs_(2)"/>
      <sheetName val="Endereços_das_ERBs"/>
      <sheetName val="EMISSÃO_A_12-02-98_wjo"/>
      <sheetName val="CANALIZAÇÃO-A_25_02_98"/>
      <sheetName val="DADOS_DE_REFERÊNCIA"/>
      <sheetName val="GERAL_C_25-02-98"/>
      <sheetName val="SÓ_ERBS_A_12-02-98"/>
      <sheetName val="GERAL_teste-11_03_98"/>
      <sheetName val="TELEPAR_A_19_05_98"/>
      <sheetName val="GLOBAL_A_28_05_98"/>
      <sheetName val="BANDA_A"/>
      <sheetName val="BANDA_B"/>
      <sheetName val="atc_e_dtc"/>
      <sheetName val="RESUMO_ATC-DTC"/>
      <sheetName val="resumo_dcch_e_acc"/>
      <sheetName val="resumo_color_code"/>
      <sheetName val="INDICE"/>
      <sheetName val="AJUSTES"/>
      <sheetName val="LIBRO COMPRAS PPC"/>
      <sheetName val="VENTAS PwC"/>
      <sheetName val="Mayor Cpra"/>
      <sheetName val="Mayor Ventas"/>
      <sheetName val="Conciliaciones"/>
      <sheetName val="Validac"/>
      <sheetName val="Antenas"/>
      <sheetName val="Alimentadores"/>
      <sheetName val="Radio"/>
      <sheetName val="Sitios"/>
      <sheetName val="(1)Input Wizard"/>
      <sheetName val="A.XLS"/>
      <sheetName val="Param BC"/>
      <sheetName val="PARAM-22-12-1999"/>
      <sheetName val="PPU"/>
      <sheetName val="RESUMO-0"/>
      <sheetName val="Agosto 2019"/>
      <sheetName val="DDJJ-Agosto-F.120"/>
      <sheetName val="TC"/>
      <sheetName val="Visión Integral"/>
      <sheetName val="Control Ret. Recibidas"/>
      <sheetName val="Ret. Recibidas"/>
      <sheetName val="CW Venta Repercutido"/>
      <sheetName val="CW Iva Debito"/>
      <sheetName val="CW Compras soportado"/>
      <sheetName val="CW IVA Crédito"/>
      <sheetName val="Diario Agosto"/>
      <sheetName val="Endereços_das_ERBs_10-11-981"/>
      <sheetName val="Endereços_das_ERBs_(2)1"/>
      <sheetName val="Endereços_das_ERBs1"/>
      <sheetName val="EMISSÃO_A_12-02-98_wjo1"/>
      <sheetName val="CANALIZAÇÃO-A_25_02_981"/>
      <sheetName val="DADOS_DE_REFERÊNCIA1"/>
      <sheetName val="GERAL_C_25-02-981"/>
      <sheetName val="SÓ_ERBS_A_12-02-981"/>
      <sheetName val="GERAL_teste-11_03_981"/>
      <sheetName val="TELEPAR_A_19_05_981"/>
      <sheetName val="GLOBAL_A_28_05_981"/>
      <sheetName val="BANDA_A1"/>
      <sheetName val="BANDA_B1"/>
      <sheetName val="atc_e_dtc1"/>
      <sheetName val="RESUMO_ATC-DTC1"/>
      <sheetName val="resumo_dcch_e_acc1"/>
      <sheetName val="resumo_color_code1"/>
      <sheetName val="Resource_Plan_&amp;_Calculations"/>
      <sheetName val="Inputs_A"/>
      <sheetName val="Input_Table"/>
      <sheetName val="(1)Input_Wizard"/>
      <sheetName val="A_XLS"/>
      <sheetName val="Param_BC"/>
      <sheetName val="LIBRO_COMPRAS_PPC"/>
      <sheetName val="VENTAS_PwC"/>
      <sheetName val="Mayor_Cpra"/>
      <sheetName val="Mayor_Ventas"/>
      <sheetName val="Agosto_2019"/>
      <sheetName val="DDJJ-Agosto-F_120"/>
      <sheetName val="Visión_Integral"/>
      <sheetName val="Control_Ret__Recibidas"/>
      <sheetName val="Ret__Recibidas"/>
      <sheetName val="CW_Venta_Repercutido"/>
      <sheetName val="CW_Iva_Debito"/>
      <sheetName val="CW_Compras_soportado"/>
      <sheetName val="CW_IVA_Crédito"/>
      <sheetName val="Diario_Agosto"/>
      <sheetName val="Endereços_das_ERBs_10-11-982"/>
      <sheetName val="Endereços_das_ERBs_(2)2"/>
      <sheetName val="Endereços_das_ERBs2"/>
      <sheetName val="EMISSÃO_A_12-02-98_wjo2"/>
      <sheetName val="CANALIZAÇÃO-A_25_02_982"/>
      <sheetName val="DADOS_DE_REFERÊNCIA2"/>
      <sheetName val="GERAL_C_25-02-982"/>
      <sheetName val="SÓ_ERBS_A_12-02-982"/>
      <sheetName val="GERAL_teste-11_03_982"/>
      <sheetName val="TELEPAR_A_19_05_982"/>
      <sheetName val="GLOBAL_A_28_05_982"/>
      <sheetName val="BANDA_A2"/>
      <sheetName val="BANDA_B2"/>
      <sheetName val="atc_e_dtc2"/>
      <sheetName val="RESUMO_ATC-DTC2"/>
      <sheetName val="resumo_dcch_e_acc2"/>
      <sheetName val="resumo_color_code2"/>
      <sheetName val="Resource_Plan_&amp;_Calculations1"/>
      <sheetName val="Inputs_A1"/>
      <sheetName val="Input_Table1"/>
      <sheetName val="LIBRO_COMPRAS_PPC1"/>
      <sheetName val="VENTAS_PwC1"/>
      <sheetName val="Mayor_Cpra1"/>
      <sheetName val="Mayor_Ventas1"/>
      <sheetName val="(1)Input_Wizard1"/>
      <sheetName val="A_XLS1"/>
      <sheetName val="Param_BC1"/>
      <sheetName val="Endereços_das_ERBs_10-11-983"/>
      <sheetName val="Endereços_das_ERBs_(2)3"/>
      <sheetName val="Endereços_das_ERBs3"/>
      <sheetName val="EMISSÃO_A_12-02-98_wjo3"/>
      <sheetName val="CANALIZAÇÃO-A_25_02_983"/>
      <sheetName val="DADOS_DE_REFERÊNCIA3"/>
      <sheetName val="GERAL_C_25-02-983"/>
      <sheetName val="SÓ_ERBS_A_12-02-983"/>
      <sheetName val="GERAL_teste-11_03_983"/>
      <sheetName val="TELEPAR_A_19_05_983"/>
      <sheetName val="GLOBAL_A_28_05_983"/>
      <sheetName val="BANDA_A3"/>
      <sheetName val="BANDA_B3"/>
      <sheetName val="atc_e_dtc3"/>
      <sheetName val="RESUMO_ATC-DTC3"/>
      <sheetName val="resumo_dcch_e_acc3"/>
      <sheetName val="resumo_color_code3"/>
      <sheetName val="Resource_Plan_&amp;_Calculations2"/>
      <sheetName val="Inputs_A2"/>
      <sheetName val="Input_Table2"/>
      <sheetName val="LIBRO_COMPRAS_PPC2"/>
      <sheetName val="VENTAS_PwC2"/>
      <sheetName val="Mayor_Cpra2"/>
      <sheetName val="Mayor_Ventas2"/>
      <sheetName val="(1)Input_Wizard2"/>
      <sheetName val="A_XLS2"/>
      <sheetName val="Param_BC2"/>
      <sheetName val="Endereços_das_ERBs_10-11-984"/>
      <sheetName val="Endereços_das_ERBs_(2)4"/>
      <sheetName val="Endereços_das_ERBs4"/>
      <sheetName val="EMISSÃO_A_12-02-98_wjo4"/>
      <sheetName val="CANALIZAÇÃO-A_25_02_984"/>
      <sheetName val="DADOS_DE_REFERÊNCIA4"/>
      <sheetName val="GERAL_C_25-02-984"/>
      <sheetName val="SÓ_ERBS_A_12-02-984"/>
      <sheetName val="GERAL_teste-11_03_984"/>
      <sheetName val="TELEPAR_A_19_05_984"/>
      <sheetName val="GLOBAL_A_28_05_984"/>
      <sheetName val="BANDA_A4"/>
      <sheetName val="BANDA_B4"/>
      <sheetName val="atc_e_dtc4"/>
      <sheetName val="RESUMO_ATC-DTC4"/>
      <sheetName val="resumo_dcch_e_acc4"/>
      <sheetName val="resumo_color_code4"/>
      <sheetName val="Resource_Plan_&amp;_Calculations3"/>
      <sheetName val="Inputs_A3"/>
      <sheetName val="Input_Table3"/>
      <sheetName val="LIBRO_COMPRAS_PPC3"/>
      <sheetName val="VENTAS_PwC3"/>
      <sheetName val="Mayor_Cpra3"/>
      <sheetName val="Mayor_Ventas3"/>
      <sheetName val="(1)Input_Wizard3"/>
      <sheetName val="A_XLS3"/>
      <sheetName val="Param_BC3"/>
      <sheetName val="Endereços_das_ERBs_10-11-985"/>
      <sheetName val="Endereços_das_ERBs_(2)5"/>
      <sheetName val="Endereços_das_ERBs5"/>
      <sheetName val="EMISSÃO_A_12-02-98_wjo5"/>
      <sheetName val="CANALIZAÇÃO-A_25_02_985"/>
      <sheetName val="DADOS_DE_REFERÊNCIA5"/>
      <sheetName val="GERAL_C_25-02-985"/>
      <sheetName val="SÓ_ERBS_A_12-02-985"/>
      <sheetName val="GERAL_teste-11_03_985"/>
      <sheetName val="TELEPAR_A_19_05_985"/>
      <sheetName val="GLOBAL_A_28_05_985"/>
      <sheetName val="BANDA_A5"/>
      <sheetName val="BANDA_B5"/>
      <sheetName val="atc_e_dtc5"/>
      <sheetName val="RESUMO_ATC-DTC5"/>
      <sheetName val="resumo_dcch_e_acc5"/>
      <sheetName val="resumo_color_code5"/>
      <sheetName val="Resource_Plan_&amp;_Calculations4"/>
      <sheetName val="Inputs_A4"/>
      <sheetName val="Input_Table4"/>
      <sheetName val="LIBRO_COMPRAS_PPC4"/>
      <sheetName val="VENTAS_PwC4"/>
      <sheetName val="Mayor_Cpra4"/>
      <sheetName val="Mayor_Ventas4"/>
      <sheetName val="(1)Input_Wizard4"/>
      <sheetName val="A_XLS4"/>
      <sheetName val="Param_BC4"/>
      <sheetName val="Endereços_das_ERBs_10-11-986"/>
      <sheetName val="Endereços_das_ERBs_(2)6"/>
      <sheetName val="Endereços_das_ERBs6"/>
      <sheetName val="EMISSÃO_A_12-02-98_wjo6"/>
      <sheetName val="CANALIZAÇÃO-A_25_02_986"/>
      <sheetName val="DADOS_DE_REFERÊNCIA6"/>
      <sheetName val="GERAL_C_25-02-986"/>
      <sheetName val="SÓ_ERBS_A_12-02-986"/>
      <sheetName val="GERAL_teste-11_03_986"/>
      <sheetName val="TELEPAR_A_19_05_986"/>
      <sheetName val="GLOBAL_A_28_05_986"/>
      <sheetName val="BANDA_A6"/>
      <sheetName val="BANDA_B6"/>
      <sheetName val="atc_e_dtc6"/>
      <sheetName val="RESUMO_ATC-DTC6"/>
      <sheetName val="resumo_dcch_e_acc6"/>
      <sheetName val="resumo_color_code6"/>
      <sheetName val="Resource_Plan_&amp;_Calculations5"/>
      <sheetName val="Inputs_A5"/>
      <sheetName val="Input_Table5"/>
      <sheetName val="LIBRO_COMPRAS_PPC5"/>
      <sheetName val="VENTAS_PwC5"/>
      <sheetName val="Mayor_Cpra5"/>
      <sheetName val="Mayor_Ventas5"/>
      <sheetName val="(1)Input_Wizard5"/>
      <sheetName val="A_XLS5"/>
      <sheetName val="Param_BC5"/>
      <sheetName val="Endereços_das_ERBs_10-11-987"/>
      <sheetName val="Endereços_das_ERBs_(2)7"/>
      <sheetName val="Endereços_das_ERBs7"/>
      <sheetName val="EMISSÃO_A_12-02-98_wjo7"/>
      <sheetName val="CANALIZAÇÃO-A_25_02_987"/>
      <sheetName val="DADOS_DE_REFERÊNCIA7"/>
      <sheetName val="GERAL_C_25-02-987"/>
      <sheetName val="SÓ_ERBS_A_12-02-987"/>
      <sheetName val="GERAL_teste-11_03_987"/>
      <sheetName val="TELEPAR_A_19_05_987"/>
      <sheetName val="GLOBAL_A_28_05_987"/>
      <sheetName val="BANDA_A7"/>
      <sheetName val="BANDA_B7"/>
      <sheetName val="atc_e_dtc7"/>
      <sheetName val="RESUMO_ATC-DTC7"/>
      <sheetName val="resumo_dcch_e_acc7"/>
      <sheetName val="resumo_color_code7"/>
      <sheetName val="Resource_Plan_&amp;_Calculations6"/>
      <sheetName val="Inputs_A6"/>
      <sheetName val="Input_Table6"/>
      <sheetName val="LIBRO_COMPRAS_PPC6"/>
      <sheetName val="VENTAS_PwC6"/>
      <sheetName val="Mayor_Cpra6"/>
      <sheetName val="Mayor_Ventas6"/>
      <sheetName val="(1)Input_Wizard6"/>
      <sheetName val="A_XLS6"/>
      <sheetName val="Param_BC6"/>
      <sheetName val="Endereços_das_ERBs_10-11-988"/>
      <sheetName val="Endereços_das_ERBs_(2)8"/>
      <sheetName val="Endereços_das_ERBs8"/>
      <sheetName val="EMISSÃO_A_12-02-98_wjo8"/>
      <sheetName val="CANALIZAÇÃO-A_25_02_988"/>
      <sheetName val="DADOS_DE_REFERÊNCIA8"/>
      <sheetName val="GERAL_C_25-02-988"/>
      <sheetName val="SÓ_ERBS_A_12-02-988"/>
      <sheetName val="GERAL_teste-11_03_988"/>
      <sheetName val="TELEPAR_A_19_05_988"/>
      <sheetName val="GLOBAL_A_28_05_988"/>
      <sheetName val="BANDA_A8"/>
      <sheetName val="BANDA_B8"/>
      <sheetName val="atc_e_dtc8"/>
      <sheetName val="RESUMO_ATC-DTC8"/>
      <sheetName val="resumo_dcch_e_acc8"/>
      <sheetName val="resumo_color_code8"/>
      <sheetName val="Resource_Plan_&amp;_Calculations7"/>
      <sheetName val="Inputs_A7"/>
      <sheetName val="Input_Table7"/>
      <sheetName val="LIBRO_COMPRAS_PPC7"/>
      <sheetName val="VENTAS_PwC7"/>
      <sheetName val="Mayor_Cpra7"/>
      <sheetName val="Mayor_Ventas7"/>
      <sheetName val="(1)Input_Wizard7"/>
      <sheetName val="A_XLS7"/>
      <sheetName val="Param_BC7"/>
      <sheetName val="Endereços_das_ERBs_10-11-989"/>
      <sheetName val="Endereços_das_ERBs_(2)9"/>
      <sheetName val="Endereços_das_ERBs9"/>
      <sheetName val="EMISSÃO_A_12-02-98_wjo9"/>
      <sheetName val="CANALIZAÇÃO-A_25_02_989"/>
      <sheetName val="DADOS_DE_REFERÊNCIA9"/>
      <sheetName val="GERAL_C_25-02-989"/>
      <sheetName val="SÓ_ERBS_A_12-02-989"/>
      <sheetName val="GERAL_teste-11_03_989"/>
      <sheetName val="TELEPAR_A_19_05_989"/>
      <sheetName val="GLOBAL_A_28_05_989"/>
      <sheetName val="BANDA_A9"/>
      <sheetName val="BANDA_B9"/>
      <sheetName val="atc_e_dtc9"/>
      <sheetName val="RESUMO_ATC-DTC9"/>
      <sheetName val="resumo_dcch_e_acc9"/>
      <sheetName val="resumo_color_code9"/>
      <sheetName val="Resource_Plan_&amp;_Calculations8"/>
      <sheetName val="Inputs_A8"/>
      <sheetName val="Input_Table8"/>
      <sheetName val="LIBRO_COMPRAS_PPC8"/>
      <sheetName val="VENTAS_PwC8"/>
      <sheetName val="Mayor_Cpra8"/>
      <sheetName val="Mayor_Ventas8"/>
      <sheetName val="(1)Input_Wizard8"/>
      <sheetName val="A_XLS8"/>
      <sheetName val="Param_BC8"/>
      <sheetName val="Agosto_20191"/>
      <sheetName val="DDJJ-Agosto-F_1201"/>
      <sheetName val="Visión_Integral1"/>
      <sheetName val="Control_Ret__Recibidas1"/>
      <sheetName val="Ret__Recibidas1"/>
      <sheetName val="CW_Venta_Repercutido1"/>
      <sheetName val="CW_Iva_Debito1"/>
      <sheetName val="CW_Compras_soportado1"/>
      <sheetName val="CW_IVA_Crédito1"/>
      <sheetName val="Diario_Agosto1"/>
      <sheetName val="Endereços_das_ERBs_10-11-9811"/>
      <sheetName val="Endereços_das_ERBs_(2)11"/>
      <sheetName val="Endereços_das_ERBs11"/>
      <sheetName val="EMISSÃO_A_12-02-98_wjo11"/>
      <sheetName val="CANALIZAÇÃO-A_25_02_9811"/>
      <sheetName val="DADOS_DE_REFERÊNCIA11"/>
      <sheetName val="GERAL_C_25-02-9811"/>
      <sheetName val="SÓ_ERBS_A_12-02-9811"/>
      <sheetName val="GERAL_teste-11_03_9811"/>
      <sheetName val="TELEPAR_A_19_05_9811"/>
      <sheetName val="GLOBAL_A_28_05_9811"/>
      <sheetName val="BANDA_A11"/>
      <sheetName val="BANDA_B11"/>
      <sheetName val="atc_e_dtc11"/>
      <sheetName val="RESUMO_ATC-DTC11"/>
      <sheetName val="resumo_dcch_e_acc11"/>
      <sheetName val="resumo_color_code11"/>
      <sheetName val="Resource_Plan_&amp;_Calculations10"/>
      <sheetName val="Inputs_A10"/>
      <sheetName val="Input_Table10"/>
      <sheetName val="LIBRO_COMPRAS_PPC10"/>
      <sheetName val="VENTAS_PwC10"/>
      <sheetName val="Mayor_Cpra10"/>
      <sheetName val="Mayor_Ventas10"/>
      <sheetName val="(1)Input_Wizard10"/>
      <sheetName val="A_XLS10"/>
      <sheetName val="Param_BC10"/>
      <sheetName val="Agosto_20193"/>
      <sheetName val="DDJJ-Agosto-F_1203"/>
      <sheetName val="Visión_Integral3"/>
      <sheetName val="Control_Ret__Recibidas3"/>
      <sheetName val="Ret__Recibidas3"/>
      <sheetName val="CW_Venta_Repercutido3"/>
      <sheetName val="CW_Iva_Debito3"/>
      <sheetName val="CW_Compras_soportado3"/>
      <sheetName val="CW_IVA_Crédito3"/>
      <sheetName val="Diario_Agosto3"/>
      <sheetName val="Endereços_das_ERBs_10-11-9810"/>
      <sheetName val="Endereços_das_ERBs_(2)10"/>
      <sheetName val="Endereços_das_ERBs10"/>
      <sheetName val="EMISSÃO_A_12-02-98_wjo10"/>
      <sheetName val="CANALIZAÇÃO-A_25_02_9810"/>
      <sheetName val="DADOS_DE_REFERÊNCIA10"/>
      <sheetName val="GERAL_C_25-02-9810"/>
      <sheetName val="SÓ_ERBS_A_12-02-9810"/>
      <sheetName val="GERAL_teste-11_03_9810"/>
      <sheetName val="TELEPAR_A_19_05_9810"/>
      <sheetName val="GLOBAL_A_28_05_9810"/>
      <sheetName val="BANDA_A10"/>
      <sheetName val="BANDA_B10"/>
      <sheetName val="atc_e_dtc10"/>
      <sheetName val="RESUMO_ATC-DTC10"/>
      <sheetName val="resumo_dcch_e_acc10"/>
      <sheetName val="resumo_color_code10"/>
      <sheetName val="Resource_Plan_&amp;_Calculations9"/>
      <sheetName val="Inputs_A9"/>
      <sheetName val="Input_Table9"/>
      <sheetName val="LIBRO_COMPRAS_PPC9"/>
      <sheetName val="VENTAS_PwC9"/>
      <sheetName val="Mayor_Cpra9"/>
      <sheetName val="Mayor_Ventas9"/>
      <sheetName val="(1)Input_Wizard9"/>
      <sheetName val="A_XLS9"/>
      <sheetName val="Param_BC9"/>
      <sheetName val="Agosto_20192"/>
      <sheetName val="DDJJ-Agosto-F_1202"/>
      <sheetName val="Visión_Integral2"/>
      <sheetName val="Control_Ret__Recibidas2"/>
      <sheetName val="Ret__Recibidas2"/>
      <sheetName val="CW_Venta_Repercutido2"/>
      <sheetName val="CW_Iva_Debito2"/>
      <sheetName val="CW_Compras_soportado2"/>
      <sheetName val="CW_IVA_Crédito2"/>
      <sheetName val="Diario_Agosto2"/>
      <sheetName val="Hidden"/>
      <sheetName val="target book"/>
      <sheetName val="19001"/>
    </sheetNames>
    <sheetDataSet>
      <sheetData sheetId="0">
        <row r="4">
          <cell r="A4">
            <v>333</v>
          </cell>
        </row>
      </sheetData>
      <sheetData sheetId="1"/>
      <sheetData sheetId="2"/>
      <sheetData sheetId="3"/>
      <sheetData sheetId="4"/>
      <sheetData sheetId="5"/>
      <sheetData sheetId="6"/>
      <sheetData sheetId="7"/>
      <sheetData sheetId="8"/>
      <sheetData sheetId="9"/>
      <sheetData sheetId="10"/>
      <sheetData sheetId="11"/>
      <sheetData sheetId="12"/>
      <sheetData sheetId="13" refreshError="1">
        <row r="4">
          <cell r="A4">
            <v>333</v>
          </cell>
          <cell r="B4">
            <v>332</v>
          </cell>
          <cell r="C4">
            <v>331</v>
          </cell>
          <cell r="D4">
            <v>330</v>
          </cell>
          <cell r="E4">
            <v>329</v>
          </cell>
          <cell r="F4">
            <v>328</v>
          </cell>
          <cell r="G4">
            <v>327</v>
          </cell>
          <cell r="H4">
            <v>326</v>
          </cell>
          <cell r="I4">
            <v>325</v>
          </cell>
          <cell r="J4">
            <v>324</v>
          </cell>
          <cell r="K4">
            <v>323</v>
          </cell>
          <cell r="L4">
            <v>322</v>
          </cell>
          <cell r="M4">
            <v>321</v>
          </cell>
          <cell r="N4">
            <v>320</v>
          </cell>
          <cell r="O4">
            <v>319</v>
          </cell>
          <cell r="P4">
            <v>318</v>
          </cell>
          <cell r="Q4">
            <v>317</v>
          </cell>
          <cell r="R4">
            <v>316</v>
          </cell>
          <cell r="S4">
            <v>315</v>
          </cell>
          <cell r="T4">
            <v>314</v>
          </cell>
          <cell r="U4">
            <v>313</v>
          </cell>
        </row>
        <row r="5">
          <cell r="A5">
            <v>312</v>
          </cell>
          <cell r="B5">
            <v>311</v>
          </cell>
          <cell r="C5">
            <v>310</v>
          </cell>
          <cell r="D5">
            <v>309</v>
          </cell>
          <cell r="E5">
            <v>308</v>
          </cell>
          <cell r="F5">
            <v>307</v>
          </cell>
          <cell r="G5">
            <v>306</v>
          </cell>
          <cell r="H5">
            <v>305</v>
          </cell>
          <cell r="I5">
            <v>304</v>
          </cell>
          <cell r="J5">
            <v>303</v>
          </cell>
          <cell r="K5">
            <v>302</v>
          </cell>
          <cell r="L5">
            <v>301</v>
          </cell>
          <cell r="M5">
            <v>300</v>
          </cell>
          <cell r="N5">
            <v>299</v>
          </cell>
          <cell r="O5">
            <v>298</v>
          </cell>
          <cell r="P5">
            <v>297</v>
          </cell>
          <cell r="Q5">
            <v>296</v>
          </cell>
          <cell r="R5">
            <v>295</v>
          </cell>
          <cell r="S5">
            <v>294</v>
          </cell>
          <cell r="T5">
            <v>293</v>
          </cell>
          <cell r="U5">
            <v>292</v>
          </cell>
        </row>
        <row r="6">
          <cell r="A6">
            <v>291</v>
          </cell>
          <cell r="B6">
            <v>290</v>
          </cell>
          <cell r="C6">
            <v>289</v>
          </cell>
          <cell r="D6">
            <v>288</v>
          </cell>
          <cell r="E6">
            <v>287</v>
          </cell>
          <cell r="F6">
            <v>286</v>
          </cell>
          <cell r="G6">
            <v>285</v>
          </cell>
          <cell r="H6">
            <v>284</v>
          </cell>
          <cell r="I6">
            <v>283</v>
          </cell>
          <cell r="J6">
            <v>282</v>
          </cell>
          <cell r="K6">
            <v>281</v>
          </cell>
          <cell r="L6">
            <v>280</v>
          </cell>
          <cell r="M6">
            <v>279</v>
          </cell>
          <cell r="N6">
            <v>278</v>
          </cell>
          <cell r="O6">
            <v>277</v>
          </cell>
          <cell r="P6">
            <v>276</v>
          </cell>
          <cell r="Q6">
            <v>275</v>
          </cell>
          <cell r="R6">
            <v>274</v>
          </cell>
          <cell r="S6">
            <v>273</v>
          </cell>
          <cell r="T6">
            <v>272</v>
          </cell>
          <cell r="U6">
            <v>271</v>
          </cell>
        </row>
        <row r="7">
          <cell r="A7">
            <v>270</v>
          </cell>
          <cell r="B7">
            <v>269</v>
          </cell>
          <cell r="C7">
            <v>268</v>
          </cell>
          <cell r="D7">
            <v>267</v>
          </cell>
          <cell r="E7">
            <v>266</v>
          </cell>
          <cell r="F7">
            <v>265</v>
          </cell>
          <cell r="G7">
            <v>264</v>
          </cell>
          <cell r="H7">
            <v>263</v>
          </cell>
          <cell r="I7">
            <v>262</v>
          </cell>
          <cell r="J7">
            <v>261</v>
          </cell>
          <cell r="K7">
            <v>260</v>
          </cell>
          <cell r="L7">
            <v>259</v>
          </cell>
          <cell r="M7">
            <v>258</v>
          </cell>
          <cell r="N7">
            <v>257</v>
          </cell>
          <cell r="O7">
            <v>256</v>
          </cell>
          <cell r="P7">
            <v>255</v>
          </cell>
          <cell r="Q7">
            <v>254</v>
          </cell>
          <cell r="R7">
            <v>253</v>
          </cell>
          <cell r="S7">
            <v>252</v>
          </cell>
          <cell r="T7">
            <v>251</v>
          </cell>
          <cell r="U7">
            <v>250</v>
          </cell>
        </row>
        <row r="8">
          <cell r="A8">
            <v>249</v>
          </cell>
          <cell r="B8">
            <v>248</v>
          </cell>
          <cell r="C8">
            <v>247</v>
          </cell>
          <cell r="D8">
            <v>246</v>
          </cell>
          <cell r="E8">
            <v>245</v>
          </cell>
          <cell r="F8">
            <v>244</v>
          </cell>
          <cell r="G8">
            <v>243</v>
          </cell>
          <cell r="H8">
            <v>242</v>
          </cell>
          <cell r="I8">
            <v>241</v>
          </cell>
          <cell r="J8">
            <v>240</v>
          </cell>
          <cell r="K8">
            <v>239</v>
          </cell>
          <cell r="L8">
            <v>238</v>
          </cell>
          <cell r="M8">
            <v>237</v>
          </cell>
          <cell r="N8">
            <v>236</v>
          </cell>
          <cell r="O8">
            <v>235</v>
          </cell>
          <cell r="P8">
            <v>234</v>
          </cell>
          <cell r="Q8">
            <v>233</v>
          </cell>
          <cell r="R8">
            <v>232</v>
          </cell>
          <cell r="S8">
            <v>231</v>
          </cell>
          <cell r="T8">
            <v>230</v>
          </cell>
          <cell r="U8">
            <v>229</v>
          </cell>
        </row>
        <row r="9">
          <cell r="A9">
            <v>228</v>
          </cell>
          <cell r="B9">
            <v>227</v>
          </cell>
          <cell r="C9">
            <v>226</v>
          </cell>
          <cell r="D9">
            <v>225</v>
          </cell>
          <cell r="E9">
            <v>224</v>
          </cell>
          <cell r="F9">
            <v>223</v>
          </cell>
          <cell r="G9">
            <v>222</v>
          </cell>
          <cell r="H9">
            <v>221</v>
          </cell>
          <cell r="I9">
            <v>220</v>
          </cell>
          <cell r="J9">
            <v>219</v>
          </cell>
          <cell r="K9">
            <v>218</v>
          </cell>
          <cell r="L9">
            <v>217</v>
          </cell>
          <cell r="M9">
            <v>216</v>
          </cell>
          <cell r="N9">
            <v>215</v>
          </cell>
          <cell r="O9">
            <v>214</v>
          </cell>
          <cell r="P9">
            <v>213</v>
          </cell>
          <cell r="Q9">
            <v>212</v>
          </cell>
          <cell r="R9">
            <v>211</v>
          </cell>
          <cell r="S9">
            <v>210</v>
          </cell>
          <cell r="T9">
            <v>209</v>
          </cell>
          <cell r="U9">
            <v>208</v>
          </cell>
        </row>
        <row r="10">
          <cell r="A10">
            <v>207</v>
          </cell>
          <cell r="B10">
            <v>206</v>
          </cell>
          <cell r="C10">
            <v>205</v>
          </cell>
          <cell r="D10">
            <v>204</v>
          </cell>
          <cell r="E10">
            <v>203</v>
          </cell>
          <cell r="F10">
            <v>202</v>
          </cell>
          <cell r="G10">
            <v>201</v>
          </cell>
          <cell r="H10">
            <v>200</v>
          </cell>
          <cell r="I10">
            <v>199</v>
          </cell>
          <cell r="J10">
            <v>198</v>
          </cell>
          <cell r="K10">
            <v>197</v>
          </cell>
          <cell r="L10">
            <v>196</v>
          </cell>
          <cell r="M10">
            <v>195</v>
          </cell>
          <cell r="N10">
            <v>194</v>
          </cell>
          <cell r="O10">
            <v>193</v>
          </cell>
          <cell r="P10">
            <v>192</v>
          </cell>
          <cell r="Q10">
            <v>191</v>
          </cell>
          <cell r="R10">
            <v>190</v>
          </cell>
          <cell r="S10">
            <v>189</v>
          </cell>
          <cell r="T10">
            <v>188</v>
          </cell>
          <cell r="U10">
            <v>187</v>
          </cell>
        </row>
        <row r="11">
          <cell r="A11">
            <v>186</v>
          </cell>
          <cell r="B11">
            <v>185</v>
          </cell>
          <cell r="C11">
            <v>184</v>
          </cell>
          <cell r="D11">
            <v>183</v>
          </cell>
          <cell r="E11">
            <v>182</v>
          </cell>
          <cell r="F11">
            <v>181</v>
          </cell>
          <cell r="G11">
            <v>180</v>
          </cell>
          <cell r="H11">
            <v>179</v>
          </cell>
          <cell r="I11">
            <v>178</v>
          </cell>
          <cell r="J11">
            <v>177</v>
          </cell>
          <cell r="K11">
            <v>176</v>
          </cell>
          <cell r="L11">
            <v>175</v>
          </cell>
          <cell r="M11">
            <v>174</v>
          </cell>
          <cell r="N11">
            <v>173</v>
          </cell>
          <cell r="O11">
            <v>172</v>
          </cell>
          <cell r="P11">
            <v>171</v>
          </cell>
          <cell r="Q11">
            <v>170</v>
          </cell>
          <cell r="R11">
            <v>169</v>
          </cell>
          <cell r="S11">
            <v>168</v>
          </cell>
          <cell r="T11">
            <v>167</v>
          </cell>
          <cell r="U11">
            <v>166</v>
          </cell>
        </row>
        <row r="12">
          <cell r="A12">
            <v>165</v>
          </cell>
          <cell r="B12">
            <v>164</v>
          </cell>
          <cell r="C12">
            <v>163</v>
          </cell>
          <cell r="D12">
            <v>162</v>
          </cell>
          <cell r="E12">
            <v>161</v>
          </cell>
          <cell r="F12">
            <v>160</v>
          </cell>
          <cell r="G12">
            <v>159</v>
          </cell>
          <cell r="H12">
            <v>158</v>
          </cell>
          <cell r="I12">
            <v>157</v>
          </cell>
          <cell r="J12">
            <v>156</v>
          </cell>
          <cell r="K12">
            <v>155</v>
          </cell>
          <cell r="L12">
            <v>154</v>
          </cell>
          <cell r="M12">
            <v>153</v>
          </cell>
          <cell r="N12">
            <v>152</v>
          </cell>
          <cell r="O12">
            <v>151</v>
          </cell>
          <cell r="P12">
            <v>150</v>
          </cell>
          <cell r="Q12">
            <v>149</v>
          </cell>
          <cell r="R12">
            <v>148</v>
          </cell>
          <cell r="S12">
            <v>147</v>
          </cell>
          <cell r="T12">
            <v>146</v>
          </cell>
          <cell r="U12">
            <v>145</v>
          </cell>
        </row>
        <row r="13">
          <cell r="A13">
            <v>144</v>
          </cell>
          <cell r="B13">
            <v>143</v>
          </cell>
          <cell r="C13">
            <v>142</v>
          </cell>
          <cell r="D13">
            <v>141</v>
          </cell>
          <cell r="E13">
            <v>140</v>
          </cell>
          <cell r="F13">
            <v>139</v>
          </cell>
          <cell r="G13">
            <v>138</v>
          </cell>
          <cell r="H13">
            <v>137</v>
          </cell>
          <cell r="I13">
            <v>136</v>
          </cell>
          <cell r="J13">
            <v>135</v>
          </cell>
          <cell r="K13">
            <v>134</v>
          </cell>
          <cell r="L13">
            <v>133</v>
          </cell>
          <cell r="M13">
            <v>132</v>
          </cell>
          <cell r="N13">
            <v>131</v>
          </cell>
          <cell r="O13">
            <v>130</v>
          </cell>
          <cell r="P13">
            <v>129</v>
          </cell>
          <cell r="Q13">
            <v>128</v>
          </cell>
          <cell r="R13">
            <v>127</v>
          </cell>
          <cell r="S13">
            <v>126</v>
          </cell>
          <cell r="T13">
            <v>125</v>
          </cell>
          <cell r="U13">
            <v>124</v>
          </cell>
        </row>
        <row r="14">
          <cell r="A14">
            <v>123</v>
          </cell>
          <cell r="B14">
            <v>122</v>
          </cell>
          <cell r="C14">
            <v>121</v>
          </cell>
          <cell r="D14">
            <v>120</v>
          </cell>
          <cell r="E14">
            <v>119</v>
          </cell>
          <cell r="F14">
            <v>118</v>
          </cell>
          <cell r="G14">
            <v>117</v>
          </cell>
          <cell r="H14">
            <v>116</v>
          </cell>
          <cell r="I14">
            <v>115</v>
          </cell>
          <cell r="J14">
            <v>114</v>
          </cell>
          <cell r="K14">
            <v>113</v>
          </cell>
          <cell r="L14">
            <v>112</v>
          </cell>
          <cell r="M14">
            <v>111</v>
          </cell>
          <cell r="N14">
            <v>110</v>
          </cell>
          <cell r="O14">
            <v>109</v>
          </cell>
          <cell r="P14">
            <v>108</v>
          </cell>
          <cell r="Q14">
            <v>107</v>
          </cell>
          <cell r="R14">
            <v>106</v>
          </cell>
          <cell r="S14">
            <v>105</v>
          </cell>
          <cell r="T14">
            <v>104</v>
          </cell>
          <cell r="U14">
            <v>103</v>
          </cell>
        </row>
        <row r="15">
          <cell r="A15">
            <v>102</v>
          </cell>
          <cell r="B15">
            <v>101</v>
          </cell>
          <cell r="C15">
            <v>100</v>
          </cell>
          <cell r="D15">
            <v>99</v>
          </cell>
          <cell r="E15">
            <v>98</v>
          </cell>
          <cell r="F15">
            <v>97</v>
          </cell>
          <cell r="G15">
            <v>96</v>
          </cell>
          <cell r="H15">
            <v>95</v>
          </cell>
          <cell r="I15">
            <v>94</v>
          </cell>
          <cell r="J15">
            <v>93</v>
          </cell>
          <cell r="K15">
            <v>92</v>
          </cell>
          <cell r="L15">
            <v>91</v>
          </cell>
          <cell r="M15">
            <v>90</v>
          </cell>
          <cell r="N15">
            <v>89</v>
          </cell>
          <cell r="O15">
            <v>88</v>
          </cell>
          <cell r="P15">
            <v>87</v>
          </cell>
          <cell r="Q15">
            <v>86</v>
          </cell>
          <cell r="R15">
            <v>85</v>
          </cell>
          <cell r="S15">
            <v>84</v>
          </cell>
          <cell r="T15">
            <v>83</v>
          </cell>
          <cell r="U15">
            <v>82</v>
          </cell>
        </row>
        <row r="16">
          <cell r="A16">
            <v>81</v>
          </cell>
          <cell r="B16">
            <v>80</v>
          </cell>
          <cell r="C16">
            <v>79</v>
          </cell>
          <cell r="D16">
            <v>78</v>
          </cell>
          <cell r="E16">
            <v>77</v>
          </cell>
          <cell r="F16">
            <v>76</v>
          </cell>
          <cell r="G16">
            <v>75</v>
          </cell>
          <cell r="H16">
            <v>74</v>
          </cell>
          <cell r="I16">
            <v>73</v>
          </cell>
          <cell r="J16">
            <v>72</v>
          </cell>
          <cell r="K16">
            <v>71</v>
          </cell>
          <cell r="L16">
            <v>70</v>
          </cell>
          <cell r="M16">
            <v>69</v>
          </cell>
          <cell r="N16">
            <v>68</v>
          </cell>
          <cell r="O16">
            <v>67</v>
          </cell>
          <cell r="P16">
            <v>66</v>
          </cell>
          <cell r="Q16">
            <v>65</v>
          </cell>
          <cell r="R16">
            <v>64</v>
          </cell>
          <cell r="S16">
            <v>63</v>
          </cell>
          <cell r="T16">
            <v>62</v>
          </cell>
          <cell r="U16">
            <v>61</v>
          </cell>
        </row>
        <row r="17">
          <cell r="A17">
            <v>60</v>
          </cell>
          <cell r="B17">
            <v>59</v>
          </cell>
          <cell r="C17">
            <v>58</v>
          </cell>
          <cell r="D17">
            <v>57</v>
          </cell>
          <cell r="E17">
            <v>56</v>
          </cell>
          <cell r="F17">
            <v>55</v>
          </cell>
          <cell r="G17">
            <v>54</v>
          </cell>
          <cell r="H17">
            <v>53</v>
          </cell>
          <cell r="I17">
            <v>52</v>
          </cell>
          <cell r="J17">
            <v>51</v>
          </cell>
          <cell r="K17">
            <v>50</v>
          </cell>
          <cell r="L17">
            <v>49</v>
          </cell>
          <cell r="M17">
            <v>48</v>
          </cell>
          <cell r="N17">
            <v>47</v>
          </cell>
          <cell r="O17">
            <v>46</v>
          </cell>
          <cell r="P17">
            <v>45</v>
          </cell>
          <cell r="Q17">
            <v>44</v>
          </cell>
          <cell r="R17">
            <v>43</v>
          </cell>
          <cell r="S17">
            <v>42</v>
          </cell>
          <cell r="T17">
            <v>41</v>
          </cell>
          <cell r="U17">
            <v>40</v>
          </cell>
        </row>
        <row r="18">
          <cell r="A18">
            <v>39</v>
          </cell>
          <cell r="B18">
            <v>38</v>
          </cell>
          <cell r="C18">
            <v>37</v>
          </cell>
          <cell r="D18">
            <v>36</v>
          </cell>
          <cell r="E18">
            <v>35</v>
          </cell>
          <cell r="F18">
            <v>34</v>
          </cell>
          <cell r="G18">
            <v>33</v>
          </cell>
          <cell r="H18">
            <v>32</v>
          </cell>
          <cell r="I18">
            <v>31</v>
          </cell>
          <cell r="J18">
            <v>30</v>
          </cell>
          <cell r="K18">
            <v>29</v>
          </cell>
          <cell r="L18">
            <v>28</v>
          </cell>
          <cell r="M18">
            <v>27</v>
          </cell>
          <cell r="N18">
            <v>26</v>
          </cell>
          <cell r="O18">
            <v>25</v>
          </cell>
          <cell r="P18">
            <v>24</v>
          </cell>
          <cell r="Q18">
            <v>23</v>
          </cell>
          <cell r="R18">
            <v>22</v>
          </cell>
          <cell r="S18">
            <v>21</v>
          </cell>
          <cell r="T18">
            <v>20</v>
          </cell>
          <cell r="U18">
            <v>19</v>
          </cell>
        </row>
        <row r="19">
          <cell r="A19">
            <v>18</v>
          </cell>
          <cell r="B19">
            <v>17</v>
          </cell>
          <cell r="C19">
            <v>16</v>
          </cell>
          <cell r="D19">
            <v>15</v>
          </cell>
          <cell r="E19">
            <v>14</v>
          </cell>
          <cell r="F19">
            <v>13</v>
          </cell>
          <cell r="G19">
            <v>12</v>
          </cell>
          <cell r="H19">
            <v>11</v>
          </cell>
          <cell r="I19">
            <v>10</v>
          </cell>
          <cell r="J19">
            <v>9</v>
          </cell>
          <cell r="K19">
            <v>8</v>
          </cell>
          <cell r="L19">
            <v>7</v>
          </cell>
          <cell r="M19">
            <v>6</v>
          </cell>
          <cell r="N19">
            <v>5</v>
          </cell>
          <cell r="O19">
            <v>4</v>
          </cell>
          <cell r="P19">
            <v>3</v>
          </cell>
          <cell r="Q19">
            <v>2</v>
          </cell>
          <cell r="R19">
            <v>1</v>
          </cell>
        </row>
        <row r="20">
          <cell r="S20">
            <v>1023</v>
          </cell>
          <cell r="T20">
            <v>1022</v>
          </cell>
          <cell r="U20">
            <v>1021</v>
          </cell>
        </row>
        <row r="21">
          <cell r="A21">
            <v>1020</v>
          </cell>
          <cell r="B21">
            <v>1019</v>
          </cell>
          <cell r="C21">
            <v>1018</v>
          </cell>
          <cell r="D21">
            <v>1017</v>
          </cell>
          <cell r="E21">
            <v>1016</v>
          </cell>
          <cell r="F21">
            <v>1015</v>
          </cell>
          <cell r="G21">
            <v>1014</v>
          </cell>
          <cell r="H21">
            <v>1013</v>
          </cell>
          <cell r="I21">
            <v>1012</v>
          </cell>
          <cell r="J21">
            <v>1011</v>
          </cell>
          <cell r="K21">
            <v>1010</v>
          </cell>
          <cell r="L21">
            <v>1009</v>
          </cell>
          <cell r="M21">
            <v>1008</v>
          </cell>
          <cell r="N21">
            <v>1007</v>
          </cell>
          <cell r="O21">
            <v>1006</v>
          </cell>
          <cell r="P21">
            <v>1005</v>
          </cell>
          <cell r="Q21">
            <v>1004</v>
          </cell>
          <cell r="R21">
            <v>1003</v>
          </cell>
          <cell r="S21">
            <v>1002</v>
          </cell>
          <cell r="T21">
            <v>1001</v>
          </cell>
          <cell r="U21">
            <v>1000</v>
          </cell>
        </row>
        <row r="22">
          <cell r="A22">
            <v>999</v>
          </cell>
          <cell r="B22">
            <v>998</v>
          </cell>
          <cell r="C22">
            <v>997</v>
          </cell>
          <cell r="D22">
            <v>996</v>
          </cell>
          <cell r="E22">
            <v>995</v>
          </cell>
          <cell r="F22">
            <v>994</v>
          </cell>
          <cell r="G22">
            <v>993</v>
          </cell>
          <cell r="H22">
            <v>992</v>
          </cell>
          <cell r="I22">
            <v>991</v>
          </cell>
        </row>
        <row r="23">
          <cell r="J23">
            <v>716</v>
          </cell>
          <cell r="K23">
            <v>715</v>
          </cell>
          <cell r="L23">
            <v>714</v>
          </cell>
          <cell r="M23">
            <v>713</v>
          </cell>
          <cell r="N23">
            <v>712</v>
          </cell>
          <cell r="O23">
            <v>711</v>
          </cell>
          <cell r="P23">
            <v>710</v>
          </cell>
          <cell r="Q23">
            <v>709</v>
          </cell>
          <cell r="R23">
            <v>708</v>
          </cell>
          <cell r="S23">
            <v>707</v>
          </cell>
          <cell r="T23">
            <v>706</v>
          </cell>
          <cell r="U23">
            <v>705</v>
          </cell>
        </row>
        <row r="24">
          <cell r="A24">
            <v>704</v>
          </cell>
          <cell r="B24">
            <v>703</v>
          </cell>
          <cell r="C24">
            <v>702</v>
          </cell>
          <cell r="D24">
            <v>701</v>
          </cell>
          <cell r="E24">
            <v>700</v>
          </cell>
          <cell r="F24">
            <v>699</v>
          </cell>
          <cell r="G24">
            <v>698</v>
          </cell>
          <cell r="H24">
            <v>697</v>
          </cell>
          <cell r="I24">
            <v>696</v>
          </cell>
          <cell r="J24">
            <v>695</v>
          </cell>
          <cell r="K24">
            <v>694</v>
          </cell>
          <cell r="L24">
            <v>693</v>
          </cell>
          <cell r="M24">
            <v>692</v>
          </cell>
          <cell r="N24">
            <v>691</v>
          </cell>
          <cell r="O24">
            <v>690</v>
          </cell>
          <cell r="P24">
            <v>689</v>
          </cell>
          <cell r="Q24">
            <v>688</v>
          </cell>
          <cell r="R24">
            <v>687</v>
          </cell>
          <cell r="S24">
            <v>686</v>
          </cell>
          <cell r="T24">
            <v>685</v>
          </cell>
          <cell r="U24">
            <v>684</v>
          </cell>
        </row>
        <row r="25">
          <cell r="A25">
            <v>683</v>
          </cell>
          <cell r="B25">
            <v>682</v>
          </cell>
          <cell r="C25">
            <v>681</v>
          </cell>
          <cell r="D25">
            <v>680</v>
          </cell>
          <cell r="E25">
            <v>679</v>
          </cell>
          <cell r="F25">
            <v>678</v>
          </cell>
          <cell r="G25">
            <v>677</v>
          </cell>
          <cell r="H25">
            <v>676</v>
          </cell>
          <cell r="I25">
            <v>675</v>
          </cell>
          <cell r="J25">
            <v>674</v>
          </cell>
          <cell r="K25">
            <v>673</v>
          </cell>
          <cell r="L25">
            <v>672</v>
          </cell>
          <cell r="M25">
            <v>671</v>
          </cell>
          <cell r="N25">
            <v>670</v>
          </cell>
          <cell r="O25">
            <v>669</v>
          </cell>
          <cell r="P25">
            <v>668</v>
          </cell>
          <cell r="Q25">
            <v>667</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ow r="4">
          <cell r="A4">
            <v>1113000004</v>
          </cell>
        </row>
      </sheetData>
      <sheetData sheetId="62"/>
      <sheetData sheetId="63" refreshError="1"/>
      <sheetData sheetId="64" refreshError="1"/>
      <sheetData sheetId="65" refreshError="1"/>
      <sheetData sheetId="66" refreshError="1"/>
      <sheetData sheetId="67" refreshError="1"/>
      <sheetData sheetId="68" refreshError="1"/>
      <sheetData sheetId="69">
        <row r="4">
          <cell r="A4">
            <v>333</v>
          </cell>
        </row>
      </sheetData>
      <sheetData sheetId="70"/>
      <sheetData sheetId="71"/>
      <sheetData sheetId="72"/>
      <sheetData sheetId="73"/>
      <sheetData sheetId="74"/>
      <sheetData sheetId="75"/>
      <sheetData sheetId="76"/>
      <sheetData sheetId="77"/>
      <sheetData sheetId="78"/>
      <sheetData sheetId="79"/>
      <sheetData sheetId="80">
        <row r="4">
          <cell r="A4">
            <v>333</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ow r="4">
          <cell r="A4">
            <v>1113000004</v>
          </cell>
        </row>
      </sheetData>
      <sheetData sheetId="99"/>
      <sheetData sheetId="100"/>
      <sheetData sheetId="101"/>
      <sheetData sheetId="102"/>
      <sheetData sheetId="103"/>
      <sheetData sheetId="104">
        <row r="4">
          <cell r="A4">
            <v>1113000004</v>
          </cell>
        </row>
      </sheetData>
      <sheetData sheetId="105"/>
      <sheetData sheetId="106">
        <row r="4">
          <cell r="A4">
            <v>333</v>
          </cell>
        </row>
      </sheetData>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4">
          <cell r="A4">
            <v>333</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4">
          <cell r="A4">
            <v>333</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row r="4">
          <cell r="A4">
            <v>333</v>
          </cell>
        </row>
      </sheetData>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row r="4">
          <cell r="A4">
            <v>333</v>
          </cell>
        </row>
      </sheetData>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ow r="4">
          <cell r="A4">
            <v>333</v>
          </cell>
        </row>
      </sheetData>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ow r="4">
          <cell r="A4">
            <v>333</v>
          </cell>
        </row>
      </sheetData>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ow r="4">
          <cell r="A4">
            <v>333</v>
          </cell>
        </row>
      </sheetData>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4">
          <cell r="A4">
            <v>1113000004</v>
          </cell>
        </row>
      </sheetData>
      <sheetData sheetId="325"/>
      <sheetData sheetId="326"/>
      <sheetData sheetId="327"/>
      <sheetData sheetId="328"/>
      <sheetData sheetId="329"/>
      <sheetData sheetId="330"/>
      <sheetData sheetId="331"/>
      <sheetData sheetId="332">
        <row r="4">
          <cell r="A4">
            <v>333</v>
          </cell>
        </row>
      </sheetData>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ow r="4">
          <cell r="A4">
            <v>1113000004</v>
          </cell>
        </row>
      </sheetData>
      <sheetData sheetId="362"/>
      <sheetData sheetId="363"/>
      <sheetData sheetId="364"/>
      <sheetData sheetId="365"/>
      <sheetData sheetId="366"/>
      <sheetData sheetId="367"/>
      <sheetData sheetId="368"/>
      <sheetData sheetId="369">
        <row r="4">
          <cell r="A4">
            <v>333</v>
          </cell>
        </row>
      </sheetData>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row r="4">
          <cell r="A4">
            <v>1113000004</v>
          </cell>
        </row>
      </sheetData>
      <sheetData sheetId="399"/>
      <sheetData sheetId="400"/>
      <sheetData sheetId="401"/>
      <sheetData sheetId="402"/>
      <sheetData sheetId="403"/>
      <sheetData sheetId="404"/>
      <sheetData sheetId="405"/>
      <sheetData sheetId="406" refreshError="1"/>
      <sheetData sheetId="407" refreshError="1"/>
      <sheetData sheetId="40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onoposte 45"/>
      <sheetName val="Mastil 30"/>
      <sheetName val="Mastil 45"/>
      <sheetName val="Mastil 60"/>
      <sheetName val="Mastil 90"/>
      <sheetName val="Pedestales"/>
      <sheetName val="Torre 45"/>
      <sheetName val="Torre 90"/>
      <sheetName val="Precio"/>
    </sheetNames>
    <sheetDataSet>
      <sheetData sheetId="0"/>
      <sheetData sheetId="1"/>
      <sheetData sheetId="2"/>
      <sheetData sheetId="3"/>
      <sheetData sheetId="4"/>
      <sheetData sheetId="5"/>
      <sheetData sheetId="6"/>
      <sheetData sheetId="7"/>
      <sheetData sheetId="8"/>
      <sheetData sheetId="9" refreshError="1">
        <row r="7">
          <cell r="A7">
            <v>1</v>
          </cell>
          <cell r="B7" t="str">
            <v>Servicios de Ingenieria</v>
          </cell>
        </row>
        <row r="8">
          <cell r="A8" t="str">
            <v>1.1</v>
          </cell>
          <cell r="B8" t="str">
            <v>Relevamiento de sitio</v>
          </cell>
          <cell r="C8" t="str">
            <v>u</v>
          </cell>
          <cell r="D8">
            <v>96.46</v>
          </cell>
        </row>
        <row r="9">
          <cell r="A9" t="str">
            <v>1.2</v>
          </cell>
          <cell r="B9" t="str">
            <v>Estudio de Suelos</v>
          </cell>
          <cell r="C9" t="str">
            <v>u</v>
          </cell>
          <cell r="D9">
            <v>455.51</v>
          </cell>
        </row>
        <row r="10">
          <cell r="A10" t="str">
            <v>1.3</v>
          </cell>
          <cell r="B10" t="str">
            <v>Cálculo de Fundaciones (sitios a piso y sobre azotea)</v>
          </cell>
          <cell r="C10" t="str">
            <v>u</v>
          </cell>
          <cell r="D10">
            <v>303.67</v>
          </cell>
        </row>
        <row r="11">
          <cell r="A11" t="str">
            <v>1.4</v>
          </cell>
          <cell r="B11" t="str">
            <v>Verificación de terraza de BO y cálculo de banquina p/equipos</v>
          </cell>
          <cell r="C11" t="str">
            <v>u</v>
          </cell>
          <cell r="D11">
            <v>496</v>
          </cell>
        </row>
        <row r="12">
          <cell r="A12" t="str">
            <v>1.5</v>
          </cell>
          <cell r="B12" t="str">
            <v>Verificación de estructuras metálicas (torre, monopolo o mástil)</v>
          </cell>
          <cell r="C12" t="str">
            <v>u</v>
          </cell>
          <cell r="D12">
            <v>404.9</v>
          </cell>
        </row>
        <row r="13">
          <cell r="A13" t="str">
            <v>1.6</v>
          </cell>
          <cell r="B13" t="str">
            <v>Verificación de pedestales y soportes de antenas (en torre, monopolo o mástil)</v>
          </cell>
          <cell r="C13" t="str">
            <v>u</v>
          </cell>
          <cell r="D13">
            <v>202.45</v>
          </cell>
        </row>
        <row r="14">
          <cell r="A14" t="str">
            <v>1.7</v>
          </cell>
          <cell r="B14" t="str">
            <v>Ingeniería de detalle de soportes especiales o modificación de estructuras existentes</v>
          </cell>
          <cell r="C14" t="str">
            <v>u</v>
          </cell>
          <cell r="D14">
            <v>303.67</v>
          </cell>
        </row>
        <row r="15">
          <cell r="A15" t="str">
            <v>1.8</v>
          </cell>
          <cell r="B15" t="str">
            <v>Pliego de obra</v>
          </cell>
          <cell r="C15" t="str">
            <v>u</v>
          </cell>
          <cell r="D15">
            <v>73.39</v>
          </cell>
        </row>
        <row r="16">
          <cell r="A16">
            <v>2</v>
          </cell>
          <cell r="B16" t="str">
            <v>Adquisición de Sitios</v>
          </cell>
          <cell r="D16">
            <v>0</v>
          </cell>
        </row>
        <row r="17">
          <cell r="A17" t="str">
            <v>2.1</v>
          </cell>
          <cell r="B17" t="str">
            <v>Gestión de adquisición de Sitios</v>
          </cell>
          <cell r="C17" t="str">
            <v>u</v>
          </cell>
          <cell r="D17">
            <v>3178.77</v>
          </cell>
        </row>
        <row r="18">
          <cell r="A18" t="str">
            <v>2.2</v>
          </cell>
          <cell r="B18" t="str">
            <v>Estudio de Impacto Ambiental</v>
          </cell>
          <cell r="C18" t="str">
            <v>u</v>
          </cell>
          <cell r="D18">
            <v>683.22</v>
          </cell>
        </row>
        <row r="19">
          <cell r="A19" t="str">
            <v>2.3</v>
          </cell>
          <cell r="B19" t="str">
            <v>Trámites de Energía</v>
          </cell>
          <cell r="C19" t="str">
            <v>u</v>
          </cell>
          <cell r="D19">
            <v>213.36</v>
          </cell>
        </row>
        <row r="20">
          <cell r="A20">
            <v>3</v>
          </cell>
          <cell r="B20" t="str">
            <v>Tareas Preliminares</v>
          </cell>
        </row>
        <row r="21">
          <cell r="A21" t="str">
            <v>3.1</v>
          </cell>
          <cell r="B21" t="str">
            <v>Limpieza General de Terreno.</v>
          </cell>
          <cell r="C21" t="str">
            <v>m2</v>
          </cell>
          <cell r="D21">
            <v>0.76</v>
          </cell>
        </row>
        <row r="22">
          <cell r="A22" t="str">
            <v>3.2</v>
          </cell>
          <cell r="B22" t="str">
            <v>Cegado de Pozos Negros, Zanjas ,ect.</v>
          </cell>
          <cell r="C22" t="str">
            <v>m3</v>
          </cell>
          <cell r="D22">
            <v>25.28</v>
          </cell>
        </row>
        <row r="23">
          <cell r="A23" t="str">
            <v>3.3</v>
          </cell>
          <cell r="B23" t="str">
            <v>Tareas de Replanteo</v>
          </cell>
          <cell r="C23" t="str">
            <v>u</v>
          </cell>
          <cell r="D23">
            <v>69.67</v>
          </cell>
        </row>
        <row r="24">
          <cell r="A24" t="str">
            <v>3.4</v>
          </cell>
          <cell r="B24" t="str">
            <v>Demoliciones (de mamposterías)</v>
          </cell>
          <cell r="C24" t="str">
            <v>m3</v>
          </cell>
          <cell r="D24">
            <v>75.92</v>
          </cell>
        </row>
        <row r="25">
          <cell r="A25" t="str">
            <v>3.5</v>
          </cell>
          <cell r="B25" t="str">
            <v>Cerramiento de obra</v>
          </cell>
          <cell r="C25" t="str">
            <v>m</v>
          </cell>
          <cell r="D25">
            <v>10.72</v>
          </cell>
        </row>
        <row r="26">
          <cell r="A26">
            <v>4</v>
          </cell>
          <cell r="B26" t="str">
            <v>Accesos</v>
          </cell>
          <cell r="D26">
            <v>0</v>
          </cell>
        </row>
        <row r="27">
          <cell r="A27" t="str">
            <v>4.1</v>
          </cell>
          <cell r="B27" t="str">
            <v>Adecuación Camino Existente</v>
          </cell>
          <cell r="C27" t="str">
            <v>m2</v>
          </cell>
          <cell r="D27">
            <v>9.11</v>
          </cell>
        </row>
        <row r="28">
          <cell r="A28" t="str">
            <v>4.2</v>
          </cell>
          <cell r="B28" t="str">
            <v>Camino de Acceso</v>
          </cell>
          <cell r="C28" t="str">
            <v>m2</v>
          </cell>
          <cell r="D28">
            <v>17.71</v>
          </cell>
        </row>
        <row r="29">
          <cell r="A29" t="str">
            <v>4.3</v>
          </cell>
          <cell r="B29" t="str">
            <v>Alcantarilla tipo PG</v>
          </cell>
          <cell r="C29" t="str">
            <v>u</v>
          </cell>
          <cell r="D29">
            <v>506.12</v>
          </cell>
        </row>
        <row r="30">
          <cell r="A30" t="str">
            <v>4.4</v>
          </cell>
          <cell r="B30" t="str">
            <v>Alcantarilla tipo VN</v>
          </cell>
          <cell r="C30" t="str">
            <v>u</v>
          </cell>
          <cell r="D30">
            <v>708.57</v>
          </cell>
        </row>
        <row r="31">
          <cell r="A31" t="str">
            <v>4.5</v>
          </cell>
          <cell r="B31" t="str">
            <v>Construcción de Vereda</v>
          </cell>
          <cell r="C31" t="str">
            <v>m2</v>
          </cell>
          <cell r="D31">
            <v>29.48</v>
          </cell>
        </row>
        <row r="32">
          <cell r="A32" t="str">
            <v>4.6</v>
          </cell>
          <cell r="B32" t="str">
            <v>Construcción de Entrada de HºAº</v>
          </cell>
          <cell r="C32" t="str">
            <v>m2</v>
          </cell>
          <cell r="D32">
            <v>32.15</v>
          </cell>
        </row>
        <row r="33">
          <cell r="A33" t="str">
            <v>4.7</v>
          </cell>
          <cell r="B33" t="str">
            <v>Adecuación retiro municipal</v>
          </cell>
          <cell r="C33" t="str">
            <v>m2</v>
          </cell>
          <cell r="D33">
            <v>8.4600000000000009</v>
          </cell>
        </row>
        <row r="34">
          <cell r="A34">
            <v>5</v>
          </cell>
          <cell r="B34" t="str">
            <v>Prepar. del Sitio</v>
          </cell>
          <cell r="D34">
            <v>0</v>
          </cell>
        </row>
        <row r="35">
          <cell r="A35" t="str">
            <v>5.1</v>
          </cell>
          <cell r="B35" t="str">
            <v>Limpieza y relleno</v>
          </cell>
          <cell r="C35" t="str">
            <v>m2</v>
          </cell>
          <cell r="D35">
            <v>6.65</v>
          </cell>
        </row>
        <row r="36">
          <cell r="A36" t="str">
            <v>5.2</v>
          </cell>
          <cell r="B36" t="str">
            <v>Herbicida</v>
          </cell>
          <cell r="C36" t="str">
            <v>m2</v>
          </cell>
          <cell r="D36">
            <v>0.61</v>
          </cell>
        </row>
        <row r="37">
          <cell r="A37" t="str">
            <v>5.3</v>
          </cell>
          <cell r="B37" t="str">
            <v>Piedra partida</v>
          </cell>
          <cell r="C37" t="str">
            <v>m2</v>
          </cell>
          <cell r="D37">
            <v>3.9</v>
          </cell>
        </row>
        <row r="38">
          <cell r="A38" t="str">
            <v>5.4</v>
          </cell>
          <cell r="B38" t="str">
            <v>Terraplen adicional (compactado)</v>
          </cell>
          <cell r="C38" t="str">
            <v>m3</v>
          </cell>
          <cell r="D38">
            <v>16.079999999999998</v>
          </cell>
        </row>
        <row r="39">
          <cell r="A39">
            <v>6</v>
          </cell>
          <cell r="B39" t="str">
            <v>H° A° - Fund de Torres Auto Soport. / Fund de Monoposte</v>
          </cell>
          <cell r="D39">
            <v>0</v>
          </cell>
        </row>
        <row r="40">
          <cell r="A40" t="str">
            <v>6.1</v>
          </cell>
          <cell r="B40" t="str">
            <v>Superficial - Zapata Corridas</v>
          </cell>
          <cell r="C40" t="str">
            <v>m3</v>
          </cell>
          <cell r="D40">
            <v>334.04</v>
          </cell>
        </row>
        <row r="41">
          <cell r="A41" t="str">
            <v>6.2</v>
          </cell>
          <cell r="B41" t="str">
            <v>Superficial - Plateas</v>
          </cell>
          <cell r="C41" t="str">
            <v>m3</v>
          </cell>
          <cell r="D41">
            <v>359.35</v>
          </cell>
        </row>
        <row r="42">
          <cell r="A42" t="str">
            <v>6.3</v>
          </cell>
          <cell r="B42" t="str">
            <v>Profundas - Pozos Romanos</v>
          </cell>
          <cell r="C42" t="str">
            <v>m3</v>
          </cell>
          <cell r="D42">
            <v>334.04</v>
          </cell>
        </row>
        <row r="43">
          <cell r="A43" t="str">
            <v>6.4</v>
          </cell>
          <cell r="B43" t="str">
            <v>Pilotes excavados sin lodo</v>
          </cell>
          <cell r="C43" t="str">
            <v>m3</v>
          </cell>
          <cell r="D43">
            <v>556.73</v>
          </cell>
        </row>
        <row r="44">
          <cell r="A44" t="str">
            <v>6.5</v>
          </cell>
          <cell r="B44" t="str">
            <v>Profundas - Pilotes Excavados con Lodo</v>
          </cell>
          <cell r="C44" t="str">
            <v>m3</v>
          </cell>
          <cell r="D44">
            <v>657.96</v>
          </cell>
        </row>
        <row r="45">
          <cell r="B45" t="str">
            <v>Notas: Cuantías entre 170 y 125 kg. de Fe/M3 de H°</v>
          </cell>
          <cell r="D45">
            <v>0</v>
          </cell>
        </row>
        <row r="46">
          <cell r="A46">
            <v>7</v>
          </cell>
          <cell r="B46" t="str">
            <v>H° A° - Fund de Torres Arriostrada</v>
          </cell>
          <cell r="D46">
            <v>0</v>
          </cell>
        </row>
        <row r="47">
          <cell r="A47" t="str">
            <v>7.1</v>
          </cell>
          <cell r="B47" t="str">
            <v>Superficiales - Bases (y anclajes a piso)</v>
          </cell>
          <cell r="C47" t="str">
            <v>m3</v>
          </cell>
          <cell r="D47">
            <v>289.67</v>
          </cell>
        </row>
        <row r="48">
          <cell r="A48" t="str">
            <v>7.2</v>
          </cell>
          <cell r="B48" t="str">
            <v>Dados de Hormigón Armado para anclaje de mástil s/edificio</v>
          </cell>
          <cell r="C48" t="str">
            <v>u</v>
          </cell>
          <cell r="D48">
            <v>152.77000000000001</v>
          </cell>
        </row>
        <row r="49">
          <cell r="A49" t="str">
            <v>7.3</v>
          </cell>
          <cell r="B49" t="str">
            <v>Provisión de tillas y anclajes</v>
          </cell>
          <cell r="C49" t="str">
            <v>kg</v>
          </cell>
          <cell r="D49">
            <v>2.38</v>
          </cell>
        </row>
        <row r="50">
          <cell r="A50" t="str">
            <v>7.4</v>
          </cell>
          <cell r="B50" t="str">
            <v>Anclajes químicos</v>
          </cell>
          <cell r="C50" t="str">
            <v>un</v>
          </cell>
          <cell r="D50">
            <v>13.16</v>
          </cell>
        </row>
        <row r="51">
          <cell r="B51" t="str">
            <v>Nota: Cuantías entre 90 y 45 kg. de Fe/M3 de H°</v>
          </cell>
          <cell r="D51">
            <v>0</v>
          </cell>
        </row>
        <row r="52">
          <cell r="A52">
            <v>8</v>
          </cell>
          <cell r="B52" t="str">
            <v>H° A° - Fund de Equipos</v>
          </cell>
          <cell r="D52">
            <v>0</v>
          </cell>
        </row>
        <row r="53">
          <cell r="A53" t="str">
            <v>8.1</v>
          </cell>
          <cell r="B53" t="str">
            <v>Superficiales - Plateas</v>
          </cell>
          <cell r="C53" t="str">
            <v>m3</v>
          </cell>
          <cell r="D53">
            <v>235.19</v>
          </cell>
        </row>
        <row r="54">
          <cell r="B54" t="str">
            <v>Nota: Cuantía 30kg de Fe/M3 de H°</v>
          </cell>
          <cell r="D54">
            <v>0</v>
          </cell>
        </row>
        <row r="55">
          <cell r="A55" t="str">
            <v>8.2</v>
          </cell>
          <cell r="B55" t="str">
            <v>Anclaje de equipos</v>
          </cell>
          <cell r="C55" t="str">
            <v>gl</v>
          </cell>
          <cell r="D55">
            <v>68.16</v>
          </cell>
        </row>
        <row r="56">
          <cell r="A56">
            <v>9</v>
          </cell>
          <cell r="B56" t="str">
            <v>Alimentación Eléctrica</v>
          </cell>
          <cell r="D56">
            <v>0</v>
          </cell>
        </row>
        <row r="57">
          <cell r="A57" t="str">
            <v>9.1</v>
          </cell>
          <cell r="B57" t="str">
            <v>Pilar de Acometida Monofásico</v>
          </cell>
          <cell r="C57" t="str">
            <v>u</v>
          </cell>
          <cell r="D57">
            <v>755.02</v>
          </cell>
        </row>
        <row r="58">
          <cell r="A58" t="str">
            <v>9.2</v>
          </cell>
          <cell r="B58" t="str">
            <v>Pilar de Acometida Trifásico</v>
          </cell>
          <cell r="C58" t="str">
            <v>u</v>
          </cell>
          <cell r="D58">
            <v>780.32</v>
          </cell>
        </row>
        <row r="59">
          <cell r="A59" t="str">
            <v>9.3</v>
          </cell>
          <cell r="B59" t="str">
            <v>Tablero de distribución monofasico (para sitios outdoor)</v>
          </cell>
          <cell r="C59" t="str">
            <v>u</v>
          </cell>
          <cell r="D59">
            <v>734.94</v>
          </cell>
        </row>
        <row r="60">
          <cell r="A60" t="str">
            <v>9.4</v>
          </cell>
          <cell r="B60" t="str">
            <v>Tablero de distribución trifasico (para sitios outdoor)</v>
          </cell>
          <cell r="C60" t="str">
            <v>u</v>
          </cell>
          <cell r="D60">
            <v>760.24</v>
          </cell>
        </row>
        <row r="61">
          <cell r="A61" t="str">
            <v>9.5</v>
          </cell>
          <cell r="B61" t="str">
            <v>Conexiones</v>
          </cell>
          <cell r="C61" t="str">
            <v>gl</v>
          </cell>
          <cell r="D61">
            <v>87.56</v>
          </cell>
        </row>
        <row r="62">
          <cell r="A62" t="str">
            <v>9.6</v>
          </cell>
          <cell r="B62" t="str">
            <v>Ductos de PVC de 110 mm</v>
          </cell>
          <cell r="C62" t="str">
            <v>m</v>
          </cell>
          <cell r="D62">
            <v>7.43</v>
          </cell>
        </row>
        <row r="63">
          <cell r="A63" t="str">
            <v>9.7</v>
          </cell>
          <cell r="B63" t="str">
            <v>Ductos de PVC de 63 mm</v>
          </cell>
          <cell r="C63" t="str">
            <v>m</v>
          </cell>
          <cell r="D63">
            <v>5.32</v>
          </cell>
        </row>
        <row r="64">
          <cell r="A64" t="str">
            <v>9.8</v>
          </cell>
          <cell r="B64" t="str">
            <v>Ductos metálicos</v>
          </cell>
          <cell r="C64" t="str">
            <v>m</v>
          </cell>
          <cell r="D64">
            <v>16.66</v>
          </cell>
        </row>
        <row r="65">
          <cell r="A65" t="str">
            <v>9.9</v>
          </cell>
          <cell r="B65" t="str">
            <v>Provisión e Instalación de SVCA (cañero de interconexión)</v>
          </cell>
          <cell r="C65" t="str">
            <v>gl</v>
          </cell>
          <cell r="D65">
            <v>1421.01</v>
          </cell>
        </row>
        <row r="66">
          <cell r="A66" t="str">
            <v>9.10</v>
          </cell>
          <cell r="B66" t="str">
            <v>Instalación sistema balizamiento MEDIA Y BAJA</v>
          </cell>
          <cell r="C66" t="str">
            <v>m</v>
          </cell>
          <cell r="D66">
            <v>7.44</v>
          </cell>
        </row>
        <row r="67">
          <cell r="A67" t="str">
            <v>9.11</v>
          </cell>
          <cell r="B67" t="str">
            <v>Instalación de controladora de balizamiento</v>
          </cell>
          <cell r="C67" t="str">
            <v>u</v>
          </cell>
          <cell r="D67">
            <v>45.06</v>
          </cell>
        </row>
        <row r="68">
          <cell r="A68" t="str">
            <v>9.12</v>
          </cell>
          <cell r="B68" t="str">
            <v>Provisión y colocación de Célula fotoeléctrica</v>
          </cell>
          <cell r="C68" t="str">
            <v>u</v>
          </cell>
          <cell r="D68">
            <v>37.51</v>
          </cell>
        </row>
        <row r="69">
          <cell r="A69" t="str">
            <v>9.13</v>
          </cell>
          <cell r="B69" t="str">
            <v>Provisión de sistema de balizamiento de baja intensidad p/estructuras sobre edificios compuesto por dos balizas de baja intensidad a tope  + caja controladora + accesorios (soportes, cables, etc)</v>
          </cell>
          <cell r="C69" t="str">
            <v>u</v>
          </cell>
          <cell r="D69">
            <v>425.14</v>
          </cell>
        </row>
        <row r="70">
          <cell r="A70" t="str">
            <v>9.14</v>
          </cell>
          <cell r="B70" t="str">
            <v>Provisión y colocación de luminarias fluorecentes</v>
          </cell>
          <cell r="C70" t="str">
            <v>u</v>
          </cell>
          <cell r="D70">
            <v>59.36</v>
          </cell>
        </row>
        <row r="71">
          <cell r="A71" t="str">
            <v>9.15</v>
          </cell>
          <cell r="B71" t="str">
            <v>Provisión y colocación de luminarias tipo tortuga con celula fotoeléctrica</v>
          </cell>
          <cell r="C71" t="str">
            <v>u</v>
          </cell>
          <cell r="D71">
            <v>42.28</v>
          </cell>
        </row>
        <row r="72">
          <cell r="A72" t="str">
            <v>9.16</v>
          </cell>
          <cell r="B72" t="str">
            <v>Provisión y colocación de tomacorrientes dobles con puesta a tierra</v>
          </cell>
          <cell r="C72" t="str">
            <v>u</v>
          </cell>
          <cell r="D72">
            <v>14.49</v>
          </cell>
        </row>
        <row r="73">
          <cell r="A73" t="str">
            <v>9.17</v>
          </cell>
          <cell r="B73" t="str">
            <v>Provisión e instalación de cañería de energía eléctrica</v>
          </cell>
          <cell r="C73" t="str">
            <v>m</v>
          </cell>
          <cell r="D73">
            <v>11.14</v>
          </cell>
        </row>
        <row r="74">
          <cell r="A74" t="str">
            <v>9.18</v>
          </cell>
          <cell r="B74" t="str">
            <v>Provisión e instalación de bocas de energía eléctrica</v>
          </cell>
          <cell r="C74" t="str">
            <v>u</v>
          </cell>
          <cell r="D74">
            <v>61.48</v>
          </cell>
        </row>
        <row r="75">
          <cell r="A75" t="str">
            <v>9.19</v>
          </cell>
          <cell r="B75" t="str">
            <v>Provisión y colocación de luminarias de emergencia</v>
          </cell>
          <cell r="C75" t="str">
            <v>u</v>
          </cell>
          <cell r="D75">
            <v>91.77</v>
          </cell>
        </row>
        <row r="76">
          <cell r="A76" t="str">
            <v>9.20</v>
          </cell>
          <cell r="B76" t="str">
            <v>Instalación generador monofásico c/tranfer Switch</v>
          </cell>
          <cell r="C76" t="str">
            <v>u</v>
          </cell>
          <cell r="D76">
            <v>963.56</v>
          </cell>
        </row>
        <row r="77">
          <cell r="A77" t="str">
            <v>9.21</v>
          </cell>
          <cell r="B77" t="str">
            <v>Instalación generador trifásico c/tranfer Switch</v>
          </cell>
          <cell r="C77" t="str">
            <v>u</v>
          </cell>
          <cell r="D77">
            <v>1095.3699999999999</v>
          </cell>
        </row>
        <row r="78">
          <cell r="A78">
            <v>10</v>
          </cell>
          <cell r="B78" t="str">
            <v>Conductor en sitio Tipo s/ Terreno</v>
          </cell>
          <cell r="D78">
            <v>0</v>
          </cell>
        </row>
        <row r="79">
          <cell r="A79" t="str">
            <v>10.1</v>
          </cell>
          <cell r="B79" t="str">
            <v>Conductor de Sintenax 2 x 10 mm</v>
          </cell>
          <cell r="C79" t="str">
            <v>m</v>
          </cell>
          <cell r="D79">
            <v>5.36</v>
          </cell>
        </row>
        <row r="80">
          <cell r="A80" t="str">
            <v>10.2</v>
          </cell>
          <cell r="B80" t="str">
            <v>Conductor de Sintenax 2 x 16 mm</v>
          </cell>
          <cell r="C80" t="str">
            <v>m</v>
          </cell>
          <cell r="D80">
            <v>6.64</v>
          </cell>
        </row>
        <row r="81">
          <cell r="A81" t="str">
            <v>10.3</v>
          </cell>
          <cell r="B81" t="str">
            <v>Conductor de Sintenax 4 x 10 mm</v>
          </cell>
          <cell r="C81" t="str">
            <v>m</v>
          </cell>
          <cell r="D81">
            <v>6.77</v>
          </cell>
        </row>
        <row r="82">
          <cell r="A82" t="str">
            <v>10.4</v>
          </cell>
          <cell r="B82" t="str">
            <v>Conductor de Sintenax 4 x 16 mm</v>
          </cell>
          <cell r="C82" t="str">
            <v>m</v>
          </cell>
          <cell r="D82">
            <v>8.06</v>
          </cell>
        </row>
        <row r="83">
          <cell r="A83" t="str">
            <v>10.5</v>
          </cell>
          <cell r="B83" t="str">
            <v>Conductor de Sintenax 3 x 25 + 1 x 16 mm</v>
          </cell>
          <cell r="C83" t="str">
            <v>m</v>
          </cell>
          <cell r="D83">
            <v>10.63</v>
          </cell>
        </row>
        <row r="84">
          <cell r="A84" t="str">
            <v>10.6</v>
          </cell>
          <cell r="B84" t="str">
            <v>Conductor de Sintenax 4x32 mm ó  x 35 + 1 x 16 mm</v>
          </cell>
          <cell r="C84" t="str">
            <v>m</v>
          </cell>
          <cell r="D84">
            <v>12.43</v>
          </cell>
        </row>
        <row r="85">
          <cell r="A85">
            <v>11</v>
          </cell>
          <cell r="B85" t="str">
            <v>Conductor en sitio Tipo s/ Edificio (Build Out)</v>
          </cell>
          <cell r="D85">
            <v>0</v>
          </cell>
        </row>
        <row r="86">
          <cell r="A86" t="str">
            <v>11.1</v>
          </cell>
          <cell r="B86" t="str">
            <v>Conductor de Sintenax 2 x 10 mm</v>
          </cell>
          <cell r="C86" t="str">
            <v>m</v>
          </cell>
          <cell r="D86">
            <v>6.09</v>
          </cell>
        </row>
        <row r="87">
          <cell r="A87" t="str">
            <v>11.2</v>
          </cell>
          <cell r="B87" t="str">
            <v>Conductor de Sintenax 2 x 16 mm</v>
          </cell>
          <cell r="C87" t="str">
            <v>m</v>
          </cell>
          <cell r="D87">
            <v>7.26</v>
          </cell>
        </row>
        <row r="88">
          <cell r="A88" t="str">
            <v>11.3</v>
          </cell>
          <cell r="B88" t="str">
            <v>Conductor de Sintenax 4 x 10 mm</v>
          </cell>
          <cell r="C88" t="str">
            <v>m</v>
          </cell>
          <cell r="D88">
            <v>7.42</v>
          </cell>
        </row>
        <row r="89">
          <cell r="A89" t="str">
            <v>11.4</v>
          </cell>
          <cell r="B89" t="str">
            <v>Conductor de Sintenax 4 x 16 mm</v>
          </cell>
          <cell r="C89" t="str">
            <v>m</v>
          </cell>
          <cell r="D89">
            <v>9.01</v>
          </cell>
        </row>
        <row r="90">
          <cell r="A90" t="str">
            <v>11.5</v>
          </cell>
          <cell r="B90" t="str">
            <v>Conductor de Sintenax 3 x 25 + 1 x 16 mm</v>
          </cell>
          <cell r="C90" t="str">
            <v>m</v>
          </cell>
          <cell r="D90">
            <v>11.17</v>
          </cell>
        </row>
        <row r="91">
          <cell r="A91" t="str">
            <v>11.6</v>
          </cell>
          <cell r="B91" t="str">
            <v>Conductor de Sintenax 4x32 mm ó  x 35 + 1 x 16 mm</v>
          </cell>
          <cell r="C91" t="str">
            <v>m</v>
          </cell>
          <cell r="D91">
            <v>13.02</v>
          </cell>
        </row>
        <row r="92">
          <cell r="A92">
            <v>12</v>
          </cell>
          <cell r="B92" t="str">
            <v>Montaje de Torre y Antenas</v>
          </cell>
          <cell r="D92">
            <v>0</v>
          </cell>
        </row>
        <row r="93">
          <cell r="A93" t="str">
            <v>12.1</v>
          </cell>
          <cell r="B93" t="str">
            <v>Provisión y montaje  de Torre de 30G Arriostrada - baja capacidad</v>
          </cell>
          <cell r="C93" t="str">
            <v>u</v>
          </cell>
          <cell r="D93">
            <v>12192.19</v>
          </cell>
        </row>
        <row r="94">
          <cell r="A94" t="str">
            <v>12.1.1</v>
          </cell>
          <cell r="B94" t="str">
            <v>Provisión y montaje  de Torre de 30G Arriostrada - alta capacidad</v>
          </cell>
          <cell r="C94" t="str">
            <v>u</v>
          </cell>
          <cell r="D94">
            <v>15946.12</v>
          </cell>
        </row>
        <row r="95">
          <cell r="A95" t="str">
            <v>12.2</v>
          </cell>
          <cell r="B95" t="str">
            <v>Provisión y montaje  de Torre de 42G Arriostrada - baja capacidad</v>
          </cell>
          <cell r="C95" t="str">
            <v>u</v>
          </cell>
          <cell r="D95">
            <v>18809.740000000002</v>
          </cell>
        </row>
        <row r="96">
          <cell r="A96" t="str">
            <v>12.2.1</v>
          </cell>
          <cell r="B96" t="str">
            <v>Provisión y montaje  de Torre de 42G Arriostrada - alta capacidad</v>
          </cell>
          <cell r="C96" t="str">
            <v>u</v>
          </cell>
          <cell r="D96">
            <v>20876.349999999999</v>
          </cell>
        </row>
        <row r="97">
          <cell r="A97" t="str">
            <v>12.3</v>
          </cell>
          <cell r="B97" t="str">
            <v>Provisión y montaje  de Torre de 60G Arriostrada - baja capacidad</v>
          </cell>
          <cell r="C97" t="str">
            <v>u</v>
          </cell>
          <cell r="D97">
            <v>22867.22</v>
          </cell>
        </row>
        <row r="98">
          <cell r="A98" t="str">
            <v>12.3.1</v>
          </cell>
          <cell r="B98" t="str">
            <v>Provisión y montaje  de Torre de 60G Arriostrada - alta capacidad</v>
          </cell>
          <cell r="C98" t="str">
            <v>u</v>
          </cell>
          <cell r="D98">
            <v>27994.75</v>
          </cell>
        </row>
        <row r="99">
          <cell r="A99" t="str">
            <v>12.4</v>
          </cell>
          <cell r="B99" t="str">
            <v>Provisión y montaje  de Torre de 90G Arriostrada - baja capacidad</v>
          </cell>
          <cell r="C99" t="str">
            <v>u</v>
          </cell>
          <cell r="D99">
            <v>32320.45</v>
          </cell>
        </row>
        <row r="100">
          <cell r="A100" t="str">
            <v>12.4.1</v>
          </cell>
          <cell r="B100" t="str">
            <v>Provisión y montaje  de Torre de 90G Arriostrada - alta capacidad</v>
          </cell>
          <cell r="C100" t="str">
            <v>u</v>
          </cell>
          <cell r="D100">
            <v>39810.589999999997</v>
          </cell>
        </row>
        <row r="101">
          <cell r="A101" t="str">
            <v>12.5</v>
          </cell>
          <cell r="B101" t="str">
            <v>Provisión y montaje  de Torre de 45SS Autosoportada</v>
          </cell>
          <cell r="C101" t="str">
            <v>u</v>
          </cell>
          <cell r="D101">
            <v>43646.71</v>
          </cell>
        </row>
        <row r="102">
          <cell r="A102" t="str">
            <v>12.6</v>
          </cell>
          <cell r="B102" t="str">
            <v>Provisión y montaje  de Torre de 60SS Autosoportada</v>
          </cell>
          <cell r="C102" t="str">
            <v>u</v>
          </cell>
          <cell r="D102">
            <v>52430.99</v>
          </cell>
        </row>
        <row r="103">
          <cell r="A103" t="str">
            <v>12.7</v>
          </cell>
          <cell r="B103" t="str">
            <v>Provisión y montaje  de Torre de 90SS Autosoportada</v>
          </cell>
          <cell r="C103" t="str">
            <v>u</v>
          </cell>
          <cell r="D103">
            <v>149738.92000000001</v>
          </cell>
        </row>
        <row r="104">
          <cell r="A104" t="str">
            <v>12.8</v>
          </cell>
          <cell r="B104" t="str">
            <v>Provisión y montaje  de Torre de estructura sobre edificio</v>
          </cell>
          <cell r="C104" t="str">
            <v>kg</v>
          </cell>
          <cell r="D104">
            <v>3.47</v>
          </cell>
        </row>
        <row r="105">
          <cell r="A105" t="str">
            <v>12.9</v>
          </cell>
          <cell r="B105" t="str">
            <v>Provisión y montaje  de Monoposte de 30m</v>
          </cell>
          <cell r="C105" t="str">
            <v>u</v>
          </cell>
          <cell r="D105">
            <v>22511.25</v>
          </cell>
        </row>
        <row r="106">
          <cell r="A106" t="str">
            <v>12.10</v>
          </cell>
          <cell r="B106" t="str">
            <v>Provisión y montaje  de Monoposte de 45m</v>
          </cell>
          <cell r="C106" t="str">
            <v>u</v>
          </cell>
          <cell r="D106">
            <v>54532.17</v>
          </cell>
        </row>
        <row r="107">
          <cell r="A107" t="str">
            <v>12.11</v>
          </cell>
          <cell r="B107" t="str">
            <v>Montaje soporte para antenas MW en terraza</v>
          </cell>
          <cell r="C107" t="str">
            <v>u</v>
          </cell>
          <cell r="D107">
            <v>70.2</v>
          </cell>
        </row>
        <row r="108">
          <cell r="A108" t="str">
            <v>12.12</v>
          </cell>
          <cell r="B108" t="str">
            <v>Montaje soporte para antenas MW en estructura</v>
          </cell>
          <cell r="C108" t="str">
            <v>u</v>
          </cell>
          <cell r="D108">
            <v>131.44</v>
          </cell>
        </row>
        <row r="109">
          <cell r="A109" t="str">
            <v>12.13</v>
          </cell>
          <cell r="B109" t="str">
            <v>Montaje soporte antenas celular en terraza</v>
          </cell>
          <cell r="C109" t="str">
            <v>u</v>
          </cell>
          <cell r="D109">
            <v>155.41</v>
          </cell>
        </row>
        <row r="110">
          <cell r="A110" t="str">
            <v>12.14</v>
          </cell>
          <cell r="B110" t="str">
            <v>Montaje soporte antenas celular en estructura</v>
          </cell>
          <cell r="C110" t="str">
            <v>u</v>
          </cell>
          <cell r="D110">
            <v>401.93</v>
          </cell>
        </row>
        <row r="111">
          <cell r="A111" t="str">
            <v>12.15</v>
          </cell>
          <cell r="B111" t="str">
            <v>Dados de Hormigón Armado para apoyo de pedestales / puntales</v>
          </cell>
          <cell r="C111" t="str">
            <v>u</v>
          </cell>
          <cell r="D111">
            <v>104.28</v>
          </cell>
        </row>
        <row r="112">
          <cell r="A112" t="str">
            <v>12.16</v>
          </cell>
          <cell r="B112" t="str">
            <v>Provisión soporte antena direccional sobre mástil (tipo MW)</v>
          </cell>
          <cell r="C112" t="str">
            <v>u</v>
          </cell>
          <cell r="D112">
            <v>147.88999999999999</v>
          </cell>
        </row>
        <row r="113">
          <cell r="A113" t="str">
            <v>12.17</v>
          </cell>
          <cell r="B113" t="str">
            <v>Provisión de soporte anular universal con 3 caños para la instalación de 3 paneles celulares sobre mástil / monoposte</v>
          </cell>
          <cell r="C113" t="str">
            <v>u</v>
          </cell>
          <cell r="D113">
            <v>931.76</v>
          </cell>
        </row>
        <row r="114">
          <cell r="A114" t="str">
            <v>12.18</v>
          </cell>
          <cell r="B114" t="str">
            <v>Provisión de soporte de cara orientable s/mástil para la instalación de dos antenas direccionales</v>
          </cell>
          <cell r="C114" t="str">
            <v>u</v>
          </cell>
          <cell r="D114">
            <v>1075.8900000000001</v>
          </cell>
        </row>
        <row r="115">
          <cell r="A115" t="str">
            <v>12.19</v>
          </cell>
          <cell r="B115" t="str">
            <v>Provisión soporte de cara torre autosoportada para la instalación de dos antenas direccionales</v>
          </cell>
          <cell r="C115" t="str">
            <v>u</v>
          </cell>
          <cell r="D115">
            <v>522.62</v>
          </cell>
        </row>
        <row r="116">
          <cell r="A116" t="str">
            <v>12.20</v>
          </cell>
          <cell r="B116" t="str">
            <v>Provisión de soporte tipo pedestal / soportes especiales</v>
          </cell>
          <cell r="C116" t="str">
            <v>kg</v>
          </cell>
          <cell r="D116">
            <v>2.61</v>
          </cell>
        </row>
        <row r="117">
          <cell r="A117" t="str">
            <v>12.21</v>
          </cell>
          <cell r="B117" t="str">
            <v>Montaje puente guia de ondas</v>
          </cell>
          <cell r="C117" t="str">
            <v>m</v>
          </cell>
          <cell r="D117">
            <v>28.11</v>
          </cell>
        </row>
        <row r="118">
          <cell r="A118" t="str">
            <v>12.22</v>
          </cell>
          <cell r="B118" t="str">
            <v>Provisión de puente guía de ondas</v>
          </cell>
          <cell r="C118" t="str">
            <v>m</v>
          </cell>
          <cell r="D118">
            <v>125.99</v>
          </cell>
        </row>
        <row r="119">
          <cell r="A119" t="str">
            <v>12.23</v>
          </cell>
          <cell r="B119" t="str">
            <v>Prov. y Montaje de bandeja portacable c/tapa 5 cm interior/ext.</v>
          </cell>
          <cell r="C119" t="str">
            <v>m</v>
          </cell>
          <cell r="D119">
            <v>9.64</v>
          </cell>
        </row>
        <row r="120">
          <cell r="A120" t="str">
            <v>12.24</v>
          </cell>
          <cell r="B120" t="str">
            <v>Prov. y Montaje de bandeja portacable c/tapa 10 cm interior/ext.</v>
          </cell>
          <cell r="C120" t="str">
            <v>m</v>
          </cell>
          <cell r="D120">
            <v>12.47</v>
          </cell>
        </row>
        <row r="121">
          <cell r="A121" t="str">
            <v>12.25</v>
          </cell>
          <cell r="B121" t="str">
            <v>Prov. y Montaje de bandeja portacable c/tapa 15 cm interior/ext.</v>
          </cell>
          <cell r="C121" t="str">
            <v>m</v>
          </cell>
          <cell r="D121">
            <v>17.91</v>
          </cell>
        </row>
        <row r="122">
          <cell r="A122" t="str">
            <v>12.26</v>
          </cell>
          <cell r="B122" t="str">
            <v>Prov. y Montaje de bandeja portacable c/tapa 30 cm interior/ext.</v>
          </cell>
          <cell r="C122" t="str">
            <v>m</v>
          </cell>
          <cell r="D122">
            <v>22.67</v>
          </cell>
        </row>
        <row r="123">
          <cell r="A123" t="str">
            <v>12.27</v>
          </cell>
          <cell r="B123" t="str">
            <v>Prov. y Montaje de bandeja portacable c/tapa 5 cm en altura</v>
          </cell>
          <cell r="C123" t="str">
            <v>m</v>
          </cell>
          <cell r="D123">
            <v>15.94</v>
          </cell>
        </row>
        <row r="124">
          <cell r="A124" t="str">
            <v>12.28</v>
          </cell>
          <cell r="B124" t="str">
            <v>Prov. y Montaje de bandeja portacable c/tapa 10 cm en altura</v>
          </cell>
          <cell r="C124" t="str">
            <v>m</v>
          </cell>
          <cell r="D124">
            <v>17.809999999999999</v>
          </cell>
        </row>
        <row r="125">
          <cell r="A125" t="str">
            <v>12.29</v>
          </cell>
          <cell r="B125" t="str">
            <v>Prov. y Montaje de bandeja portacable c/tapa 15 cm en altura</v>
          </cell>
          <cell r="C125" t="str">
            <v>m</v>
          </cell>
          <cell r="D125">
            <v>23.9</v>
          </cell>
        </row>
        <row r="126">
          <cell r="A126" t="str">
            <v>12.30</v>
          </cell>
          <cell r="B126" t="str">
            <v>Prov. y Montaje de bandeja portacable c/tapa 30 cm en altura</v>
          </cell>
          <cell r="C126" t="str">
            <v>m</v>
          </cell>
          <cell r="D126">
            <v>25.79</v>
          </cell>
        </row>
        <row r="127">
          <cell r="A127" t="str">
            <v>12.31</v>
          </cell>
          <cell r="B127" t="str">
            <v>Prov. y Montaje de escalera portacable 15cm interior/ext.</v>
          </cell>
          <cell r="C127" t="str">
            <v>m</v>
          </cell>
          <cell r="D127">
            <v>15.31</v>
          </cell>
        </row>
        <row r="128">
          <cell r="A128" t="str">
            <v>12.32</v>
          </cell>
          <cell r="B128" t="str">
            <v>Prov. y Montaje de escalera portacable 30cm interior/ext.</v>
          </cell>
          <cell r="C128" t="str">
            <v>m</v>
          </cell>
          <cell r="D128">
            <v>17.43</v>
          </cell>
        </row>
        <row r="129">
          <cell r="A129" t="str">
            <v>12.33</v>
          </cell>
          <cell r="B129" t="str">
            <v>Prov. y Montaje de escalera portacable 45cm interior/ext.</v>
          </cell>
          <cell r="C129" t="str">
            <v>m</v>
          </cell>
          <cell r="D129">
            <v>22.72</v>
          </cell>
        </row>
        <row r="130">
          <cell r="A130" t="str">
            <v>12.34</v>
          </cell>
          <cell r="B130" t="str">
            <v>Prov. y Montaje de escalera portacable 60cm interior/ext.</v>
          </cell>
          <cell r="C130" t="str">
            <v>m</v>
          </cell>
          <cell r="D130">
            <v>30.04</v>
          </cell>
        </row>
        <row r="131">
          <cell r="A131" t="str">
            <v>12.35</v>
          </cell>
          <cell r="B131" t="str">
            <v>Prov. y Montaje de escalera portacable 15cm en altura</v>
          </cell>
          <cell r="C131" t="str">
            <v>m</v>
          </cell>
          <cell r="D131">
            <v>20.149999999999999</v>
          </cell>
        </row>
        <row r="132">
          <cell r="A132" t="str">
            <v>12.36</v>
          </cell>
          <cell r="B132" t="str">
            <v>Prov. y Montaje de escalera portacable 30cm en altura</v>
          </cell>
          <cell r="C132" t="str">
            <v>m</v>
          </cell>
          <cell r="D132">
            <v>22.5</v>
          </cell>
        </row>
        <row r="133">
          <cell r="A133" t="str">
            <v>12.37</v>
          </cell>
          <cell r="B133" t="str">
            <v>Prov. y Montaje de escalera portacable 45cm en altura</v>
          </cell>
          <cell r="C133" t="str">
            <v>m</v>
          </cell>
          <cell r="D133">
            <v>23.9</v>
          </cell>
        </row>
        <row r="134">
          <cell r="A134" t="str">
            <v>12.38</v>
          </cell>
          <cell r="B134" t="str">
            <v>Prov. y Montaje de escalera portacable 60cm en altura</v>
          </cell>
          <cell r="C134" t="str">
            <v>m</v>
          </cell>
          <cell r="D134">
            <v>30.04</v>
          </cell>
        </row>
        <row r="135">
          <cell r="A135" t="str">
            <v>12.39</v>
          </cell>
          <cell r="B135" t="str">
            <v>Prov. y Montaje de escalera portacable 15cm c/tapa en altura</v>
          </cell>
          <cell r="C135" t="str">
            <v>m</v>
          </cell>
          <cell r="D135">
            <v>23.56</v>
          </cell>
        </row>
        <row r="136">
          <cell r="A136" t="str">
            <v>12.40</v>
          </cell>
          <cell r="B136" t="str">
            <v>Prov. y Montaje de escalera portacable 30cm c/tapa en altura</v>
          </cell>
          <cell r="C136" t="str">
            <v>m</v>
          </cell>
          <cell r="D136">
            <v>27.59</v>
          </cell>
        </row>
        <row r="137">
          <cell r="A137" t="str">
            <v>12.41</v>
          </cell>
          <cell r="B137" t="str">
            <v>Prov. y Montaje de escalera portacable 45cm c/tapa en altura</v>
          </cell>
          <cell r="C137" t="str">
            <v>m</v>
          </cell>
          <cell r="D137">
            <v>34.97</v>
          </cell>
        </row>
        <row r="138">
          <cell r="A138" t="str">
            <v>12.42</v>
          </cell>
          <cell r="B138" t="str">
            <v>Prov. y Montaje de escalera portacable 60cm c/tapa en altura</v>
          </cell>
          <cell r="C138" t="str">
            <v>m</v>
          </cell>
          <cell r="D138">
            <v>39.92</v>
          </cell>
        </row>
        <row r="139">
          <cell r="A139" t="str">
            <v>12.43</v>
          </cell>
          <cell r="B139" t="str">
            <v>Prov. y Montaje de escalerilla portacables de 30cm en exterior de monoposte de 45m, tomada con zunchos especiales cada 2m</v>
          </cell>
          <cell r="C139" t="str">
            <v>m</v>
          </cell>
          <cell r="D139">
            <v>64.69</v>
          </cell>
        </row>
        <row r="140">
          <cell r="A140" t="str">
            <v>12.44</v>
          </cell>
          <cell r="B140" t="str">
            <v>Prov. y Montaje de Herrería en general</v>
          </cell>
          <cell r="C140" t="str">
            <v>kg</v>
          </cell>
          <cell r="D140">
            <v>2.78</v>
          </cell>
        </row>
        <row r="141">
          <cell r="A141" t="str">
            <v>12.45</v>
          </cell>
          <cell r="B141" t="str">
            <v>Prov. y Montaje de Herrería en General Galvanizada</v>
          </cell>
          <cell r="C141" t="str">
            <v>kg</v>
          </cell>
          <cell r="D141">
            <v>3.29</v>
          </cell>
        </row>
        <row r="142">
          <cell r="A142" t="str">
            <v>12.46</v>
          </cell>
          <cell r="B142" t="str">
            <v>Rienda instalada con morsetería</v>
          </cell>
          <cell r="C142" t="str">
            <v>kg</v>
          </cell>
          <cell r="D142">
            <v>4.6500000000000004</v>
          </cell>
        </row>
        <row r="143">
          <cell r="A143" t="str">
            <v>12.47</v>
          </cell>
          <cell r="B143" t="str">
            <v>Provisión y montaje de entry ports de 12 orificios</v>
          </cell>
          <cell r="C143" t="str">
            <v>u</v>
          </cell>
          <cell r="D143">
            <v>1978.42</v>
          </cell>
        </row>
        <row r="144">
          <cell r="A144" t="str">
            <v>12.48</v>
          </cell>
          <cell r="B144" t="str">
            <v>Provisión y montaje de entry ports de 4 orificios</v>
          </cell>
          <cell r="C144" t="str">
            <v>u</v>
          </cell>
          <cell r="D144">
            <v>783.14</v>
          </cell>
        </row>
        <row r="145">
          <cell r="A145" t="str">
            <v>12.49</v>
          </cell>
          <cell r="B145" t="str">
            <v>Provisión y montaje de entry ports de 2 orificios</v>
          </cell>
          <cell r="C145" t="str">
            <v>u</v>
          </cell>
          <cell r="D145">
            <v>437.83</v>
          </cell>
        </row>
        <row r="146">
          <cell r="A146" t="str">
            <v>12.50</v>
          </cell>
          <cell r="B146" t="str">
            <v>Provisión y montaje de maromas de acero de 8 mm</v>
          </cell>
          <cell r="C146" t="str">
            <v>m</v>
          </cell>
          <cell r="D146">
            <v>1.93</v>
          </cell>
        </row>
        <row r="147">
          <cell r="A147" t="str">
            <v>12.51</v>
          </cell>
          <cell r="B147" t="str">
            <v>Provisión y montaje soporte antena GPS</v>
          </cell>
          <cell r="C147" t="str">
            <v>u</v>
          </cell>
          <cell r="D147">
            <v>76.16</v>
          </cell>
        </row>
        <row r="148">
          <cell r="A148">
            <v>13</v>
          </cell>
          <cell r="B148" t="str">
            <v>Cercos</v>
          </cell>
          <cell r="D148">
            <v>0</v>
          </cell>
        </row>
        <row r="149">
          <cell r="A149" t="str">
            <v>13.1</v>
          </cell>
          <cell r="B149" t="str">
            <v>Cerco Olímpico - Montaje y Provisión</v>
          </cell>
          <cell r="C149" t="str">
            <v>m</v>
          </cell>
          <cell r="D149">
            <v>18.760000000000002</v>
          </cell>
        </row>
        <row r="150">
          <cell r="A150" t="str">
            <v>13.2</v>
          </cell>
          <cell r="B150" t="str">
            <v>Alambrado Rural - Montaje y Provisión</v>
          </cell>
          <cell r="C150" t="str">
            <v>m</v>
          </cell>
          <cell r="D150">
            <v>11.5</v>
          </cell>
        </row>
        <row r="151">
          <cell r="A151" t="str">
            <v>13.3</v>
          </cell>
          <cell r="B151" t="str">
            <v>Provisión y Montaje de Portón (para cerco olímpico)</v>
          </cell>
          <cell r="C151" t="str">
            <v>u</v>
          </cell>
          <cell r="D151">
            <v>438.58</v>
          </cell>
        </row>
        <row r="152">
          <cell r="A152" t="str">
            <v>13.4</v>
          </cell>
          <cell r="B152" t="str">
            <v>Provisión y Montaje de Tranquera</v>
          </cell>
          <cell r="C152" t="str">
            <v>u</v>
          </cell>
          <cell r="D152">
            <v>273.31</v>
          </cell>
        </row>
        <row r="153">
          <cell r="A153" t="str">
            <v>13.5</v>
          </cell>
          <cell r="B153" t="str">
            <v>Provisión y Montaje de Puerta (para cerco olímpico)</v>
          </cell>
          <cell r="C153" t="str">
            <v>u</v>
          </cell>
          <cell r="D153">
            <v>128.62</v>
          </cell>
        </row>
        <row r="154">
          <cell r="A154" t="str">
            <v>13.6</v>
          </cell>
          <cell r="B154" t="str">
            <v>Defensa antichoque</v>
          </cell>
          <cell r="C154" t="str">
            <v>u</v>
          </cell>
          <cell r="D154">
            <v>150.05000000000001</v>
          </cell>
        </row>
        <row r="155">
          <cell r="A155" t="str">
            <v>13.7</v>
          </cell>
          <cell r="B155" t="str">
            <v>Muro nuevo</v>
          </cell>
          <cell r="C155" t="str">
            <v>m2</v>
          </cell>
          <cell r="D155">
            <v>56.27</v>
          </cell>
        </row>
        <row r="156">
          <cell r="A156" t="str">
            <v>13.8</v>
          </cell>
          <cell r="B156" t="str">
            <v>Mejora muro existente</v>
          </cell>
          <cell r="C156" t="str">
            <v>m2</v>
          </cell>
          <cell r="D156">
            <v>32.81</v>
          </cell>
        </row>
        <row r="157">
          <cell r="A157" t="str">
            <v>13.9</v>
          </cell>
          <cell r="B157" t="str">
            <v>Hilos de puas</v>
          </cell>
          <cell r="C157" t="str">
            <v>m</v>
          </cell>
          <cell r="D157">
            <v>13.4</v>
          </cell>
        </row>
        <row r="158">
          <cell r="A158" t="str">
            <v>13.10</v>
          </cell>
          <cell r="B158" t="str">
            <v>Blanqueo</v>
          </cell>
          <cell r="C158" t="str">
            <v>m2</v>
          </cell>
          <cell r="D158">
            <v>7.97</v>
          </cell>
        </row>
        <row r="159">
          <cell r="A159">
            <v>14</v>
          </cell>
          <cell r="B159" t="str">
            <v>Puesta a Tierra</v>
          </cell>
          <cell r="D159">
            <v>0</v>
          </cell>
        </row>
        <row r="160">
          <cell r="A160" t="str">
            <v>14.1</v>
          </cell>
          <cell r="B160" t="str">
            <v>Puesta a Tierra completa p/sitio nuevo tipo rural</v>
          </cell>
          <cell r="C160" t="str">
            <v>gl</v>
          </cell>
          <cell r="D160">
            <v>1702.73</v>
          </cell>
        </row>
        <row r="161">
          <cell r="A161" t="str">
            <v>14.2</v>
          </cell>
          <cell r="B161" t="str">
            <v>Puesta a Tierra completa p/recinto de mampostería</v>
          </cell>
          <cell r="C161" t="str">
            <v>gl</v>
          </cell>
          <cell r="D161" t="str">
            <v>no aplicable</v>
          </cell>
        </row>
        <row r="162">
          <cell r="A162" t="str">
            <v>14.3</v>
          </cell>
          <cell r="B162" t="str">
            <v>Puesta a Tierra completa p/shelter modular</v>
          </cell>
          <cell r="C162" t="str">
            <v>gl</v>
          </cell>
          <cell r="D162" t="str">
            <v>no aplicable</v>
          </cell>
        </row>
        <row r="163">
          <cell r="A163" t="str">
            <v>14.4</v>
          </cell>
          <cell r="B163" t="str">
            <v>Puesta a Tierra completa para sitio outdoor nuevo a piso</v>
          </cell>
          <cell r="C163" t="str">
            <v>gl</v>
          </cell>
          <cell r="D163">
            <v>1702.73</v>
          </cell>
        </row>
        <row r="164">
          <cell r="A164" t="str">
            <v>14.5</v>
          </cell>
          <cell r="B164" t="str">
            <v>Puesta a Tierra completa para sitio outdoor nuevo en azotea</v>
          </cell>
          <cell r="C164" t="str">
            <v>gl</v>
          </cell>
          <cell r="D164">
            <v>1618.24</v>
          </cell>
        </row>
        <row r="165">
          <cell r="A165" t="str">
            <v>14.6</v>
          </cell>
          <cell r="B165" t="str">
            <v>Puesta a Tierra completa para sitio outdoor colocalizado vinculada a PAT existente</v>
          </cell>
          <cell r="C165" t="str">
            <v>gl</v>
          </cell>
          <cell r="D165">
            <v>1163.94</v>
          </cell>
        </row>
        <row r="166">
          <cell r="A166" t="str">
            <v>14.7</v>
          </cell>
          <cell r="B166" t="str">
            <v>Bajada de puesta a tierra de cable de Cu estañado desnudo 50 mm2</v>
          </cell>
          <cell r="C166" t="str">
            <v>m</v>
          </cell>
          <cell r="D166">
            <v>4.72</v>
          </cell>
        </row>
        <row r="167">
          <cell r="A167" t="str">
            <v>14.8</v>
          </cell>
          <cell r="B167" t="str">
            <v>Provisión e instalación pararrayos con pentapuntas</v>
          </cell>
          <cell r="C167" t="str">
            <v>u</v>
          </cell>
          <cell r="D167">
            <v>121.87</v>
          </cell>
        </row>
        <row r="168">
          <cell r="A168" t="str">
            <v>14.10</v>
          </cell>
          <cell r="B168" t="str">
            <v>Provisión e instalación pararrayos completo para soporte de antenas tipo pedestal</v>
          </cell>
          <cell r="C168" t="str">
            <v>u</v>
          </cell>
          <cell r="D168">
            <v>67.91</v>
          </cell>
        </row>
        <row r="169">
          <cell r="A169" t="str">
            <v>14.11</v>
          </cell>
          <cell r="B169" t="str">
            <v>Provisión e instalación de placa de cobre extra aislada (s/estructura o a nivel)</v>
          </cell>
          <cell r="C169" t="str">
            <v>cm2</v>
          </cell>
          <cell r="D169">
            <v>0.13</v>
          </cell>
        </row>
        <row r="170">
          <cell r="A170" t="str">
            <v>14.12</v>
          </cell>
          <cell r="B170" t="str">
            <v>Provisión e instalación de jabalina extra</v>
          </cell>
          <cell r="C170" t="str">
            <v>u</v>
          </cell>
          <cell r="D170">
            <v>29.48</v>
          </cell>
        </row>
        <row r="171">
          <cell r="A171" t="str">
            <v>14.13</v>
          </cell>
          <cell r="B171" t="str">
            <v>Soldaduras Cuproaluminotérmicas adicionales</v>
          </cell>
          <cell r="C171" t="str">
            <v>u</v>
          </cell>
          <cell r="D171">
            <v>17.760000000000002</v>
          </cell>
        </row>
        <row r="172">
          <cell r="A172">
            <v>15</v>
          </cell>
          <cell r="B172" t="str">
            <v>PROVISIÓN Y Montaje de Shelter Modular desarmable</v>
          </cell>
          <cell r="D172">
            <v>0</v>
          </cell>
        </row>
        <row r="173">
          <cell r="A173" t="str">
            <v>15.1</v>
          </cell>
          <cell r="B173" t="str">
            <v>Gabinete 0,7m x 0,7m x 1,2 m</v>
          </cell>
          <cell r="C173" t="str">
            <v>u</v>
          </cell>
          <cell r="D173" t="str">
            <v>no aplicable</v>
          </cell>
        </row>
        <row r="174">
          <cell r="A174" t="str">
            <v>15.2</v>
          </cell>
          <cell r="B174" t="str">
            <v>Shelter dimensiones int. ancho:2,279m, largo:2,933m, alto: 2,625m</v>
          </cell>
          <cell r="C174" t="str">
            <v>u</v>
          </cell>
          <cell r="D174">
            <v>9482.68</v>
          </cell>
        </row>
        <row r="175">
          <cell r="A175" t="str">
            <v>15.3</v>
          </cell>
          <cell r="B175" t="str">
            <v>Shelter dimensiones int. ancho:2,279m, largo:5,867m, alto: 2,625m</v>
          </cell>
          <cell r="C175" t="str">
            <v>u</v>
          </cell>
          <cell r="D175">
            <v>11047.6</v>
          </cell>
        </row>
        <row r="176">
          <cell r="A176" t="str">
            <v>15.4</v>
          </cell>
          <cell r="B176" t="str">
            <v>Provisión e instalación de banquinas de soporte</v>
          </cell>
          <cell r="C176" t="str">
            <v>kg</v>
          </cell>
          <cell r="D176">
            <v>3.04</v>
          </cell>
        </row>
        <row r="177">
          <cell r="A177" t="str">
            <v>15.5</v>
          </cell>
          <cell r="B177" t="str">
            <v>Provisión e instalación de Pisos y barandas</v>
          </cell>
          <cell r="C177" t="str">
            <v>kg</v>
          </cell>
          <cell r="D177">
            <v>3.54</v>
          </cell>
        </row>
        <row r="178">
          <cell r="A178" t="str">
            <v>15.6</v>
          </cell>
          <cell r="B178" t="str">
            <v>Dados de Hormigón Armado para apoyo de banquinas</v>
          </cell>
          <cell r="C178" t="str">
            <v>u</v>
          </cell>
          <cell r="D178">
            <v>82.01</v>
          </cell>
        </row>
        <row r="179">
          <cell r="A179">
            <v>16</v>
          </cell>
          <cell r="B179" t="str">
            <v>Provisión y construcción de recintos de equipos con materiales tradicionales</v>
          </cell>
          <cell r="D179">
            <v>0</v>
          </cell>
        </row>
        <row r="180">
          <cell r="A180" t="str">
            <v>16.1</v>
          </cell>
          <cell r="B180" t="str">
            <v>Construcción propiamente dicha (Nivel de piso, mampostería, losa, cubierta de techo, puerta de acceso, instalación eléctrica, pintura y puesta a tierra)</v>
          </cell>
          <cell r="C180" t="str">
            <v>m2</v>
          </cell>
          <cell r="D180" t="str">
            <v>no aplicable</v>
          </cell>
        </row>
        <row r="181">
          <cell r="A181" t="str">
            <v>16.2</v>
          </cell>
          <cell r="B181" t="str">
            <v>Plataforma para baterías</v>
          </cell>
          <cell r="C181" t="str">
            <v>kg</v>
          </cell>
          <cell r="D181">
            <v>3.29</v>
          </cell>
        </row>
        <row r="182">
          <cell r="A182" t="str">
            <v>16.3</v>
          </cell>
          <cell r="B182" t="str">
            <v>Nivel de piso</v>
          </cell>
          <cell r="C182" t="str">
            <v>m2</v>
          </cell>
          <cell r="D182" t="str">
            <v>no aplicable</v>
          </cell>
        </row>
        <row r="183">
          <cell r="A183" t="str">
            <v>16.4</v>
          </cell>
          <cell r="B183" t="str">
            <v>Mampostería</v>
          </cell>
          <cell r="C183" t="str">
            <v>m3</v>
          </cell>
          <cell r="D183" t="str">
            <v>no aplicable</v>
          </cell>
        </row>
        <row r="184">
          <cell r="A184" t="str">
            <v>16.5</v>
          </cell>
          <cell r="B184" t="str">
            <v>Cerramientos tipo Durlock simple tabique</v>
          </cell>
          <cell r="C184" t="str">
            <v>m2</v>
          </cell>
          <cell r="D184" t="str">
            <v>no aplicable</v>
          </cell>
        </row>
        <row r="185">
          <cell r="A185" t="str">
            <v>16.6</v>
          </cell>
          <cell r="B185" t="str">
            <v>Cerramientos tipo Durlock doble tabique</v>
          </cell>
          <cell r="C185" t="str">
            <v>m2</v>
          </cell>
          <cell r="D185" t="str">
            <v>no aplicable</v>
          </cell>
        </row>
        <row r="186">
          <cell r="A186" t="str">
            <v>16.7</v>
          </cell>
          <cell r="B186" t="str">
            <v>Losa</v>
          </cell>
          <cell r="C186" t="str">
            <v>m2</v>
          </cell>
          <cell r="D186" t="str">
            <v>no aplicable</v>
          </cell>
        </row>
        <row r="187">
          <cell r="A187" t="str">
            <v>16.8</v>
          </cell>
          <cell r="B187" t="str">
            <v>Provisión e instalación puerta de acceso</v>
          </cell>
          <cell r="C187" t="str">
            <v>u</v>
          </cell>
          <cell r="D187" t="str">
            <v>no aplicable</v>
          </cell>
        </row>
        <row r="188">
          <cell r="A188" t="str">
            <v>16.9</v>
          </cell>
          <cell r="B188" t="str">
            <v>Cubierta de techo plano</v>
          </cell>
          <cell r="C188" t="str">
            <v>m2</v>
          </cell>
          <cell r="D188" t="str">
            <v>no aplicable</v>
          </cell>
        </row>
        <row r="189">
          <cell r="A189" t="str">
            <v>16.10</v>
          </cell>
          <cell r="B189" t="str">
            <v>Reparación cubierta de techo plano</v>
          </cell>
          <cell r="C189" t="str">
            <v>m2</v>
          </cell>
          <cell r="D189" t="str">
            <v>no aplicable</v>
          </cell>
        </row>
        <row r="190">
          <cell r="A190" t="str">
            <v>16.11</v>
          </cell>
          <cell r="B190" t="str">
            <v>Cubierta de techo con membrana 4mm</v>
          </cell>
          <cell r="C190" t="str">
            <v>m2</v>
          </cell>
          <cell r="D190" t="str">
            <v>no aplicable</v>
          </cell>
        </row>
        <row r="191">
          <cell r="A191" t="str">
            <v>16.12</v>
          </cell>
          <cell r="B191" t="str">
            <v>Reparación cubierta de techo con membrana 4mm</v>
          </cell>
          <cell r="C191" t="str">
            <v>m2</v>
          </cell>
          <cell r="D191">
            <v>9.35</v>
          </cell>
        </row>
        <row r="192">
          <cell r="A192" t="str">
            <v>16.13</v>
          </cell>
          <cell r="B192" t="str">
            <v>Provisión e instalación eléctrica interna</v>
          </cell>
          <cell r="C192" t="str">
            <v>gl</v>
          </cell>
          <cell r="D192" t="str">
            <v>no aplicable</v>
          </cell>
        </row>
        <row r="193">
          <cell r="A193" t="str">
            <v>16.14</v>
          </cell>
          <cell r="B193" t="str">
            <v>Provisión e instalación de tablero de energía</v>
          </cell>
          <cell r="C193" t="str">
            <v>u</v>
          </cell>
          <cell r="D193" t="str">
            <v>no aplicable</v>
          </cell>
        </row>
        <row r="194">
          <cell r="A194" t="str">
            <v>16.15</v>
          </cell>
          <cell r="B194" t="str">
            <v>Tablero general de energía</v>
          </cell>
          <cell r="C194" t="str">
            <v>u</v>
          </cell>
          <cell r="D194" t="str">
            <v>no aplicable</v>
          </cell>
        </row>
        <row r="195">
          <cell r="A195" t="str">
            <v>16.16</v>
          </cell>
          <cell r="B195" t="str">
            <v>Provisión e instalación de sensores de alta temperatura</v>
          </cell>
          <cell r="C195" t="str">
            <v>u</v>
          </cell>
          <cell r="D195">
            <v>113.31</v>
          </cell>
        </row>
        <row r="196">
          <cell r="A196" t="str">
            <v>16.17</v>
          </cell>
          <cell r="B196" t="str">
            <v>Provisión e instalación de sensores de temperatura máxima y mínima</v>
          </cell>
          <cell r="C196" t="str">
            <v>u</v>
          </cell>
          <cell r="D196">
            <v>117.66</v>
          </cell>
        </row>
        <row r="197">
          <cell r="A197" t="str">
            <v>16.18</v>
          </cell>
          <cell r="B197" t="str">
            <v>Provisión e instalación de sensores de humo tipo iónico</v>
          </cell>
          <cell r="C197" t="str">
            <v>u</v>
          </cell>
          <cell r="D197">
            <v>143.79</v>
          </cell>
        </row>
        <row r="198">
          <cell r="A198" t="str">
            <v>16.19</v>
          </cell>
          <cell r="B198" t="str">
            <v>Provisión e instalación de sensores de intrusión</v>
          </cell>
          <cell r="C198" t="str">
            <v>u</v>
          </cell>
          <cell r="D198">
            <v>53.81</v>
          </cell>
        </row>
        <row r="199">
          <cell r="A199" t="str">
            <v>16.20</v>
          </cell>
          <cell r="B199" t="str">
            <v>Provisión e instalación regleta conexión alarmas</v>
          </cell>
          <cell r="C199" t="str">
            <v>u</v>
          </cell>
          <cell r="D199">
            <v>37.58</v>
          </cell>
        </row>
        <row r="200">
          <cell r="A200" t="str">
            <v>16.21</v>
          </cell>
          <cell r="B200" t="str">
            <v>Cableado de alarmas</v>
          </cell>
          <cell r="C200" t="str">
            <v>m</v>
          </cell>
          <cell r="D200">
            <v>92.2</v>
          </cell>
        </row>
        <row r="201">
          <cell r="A201" t="str">
            <v>16.22</v>
          </cell>
          <cell r="B201" t="str">
            <v>Provisión e instalación matafuego</v>
          </cell>
          <cell r="C201" t="str">
            <v>u</v>
          </cell>
          <cell r="D201" t="str">
            <v>no aplicable</v>
          </cell>
        </row>
        <row r="202">
          <cell r="A202" t="str">
            <v>16.23</v>
          </cell>
          <cell r="B202" t="str">
            <v>Pintura</v>
          </cell>
          <cell r="C202" t="str">
            <v>m2</v>
          </cell>
          <cell r="D202" t="str">
            <v>no aplicable</v>
          </cell>
        </row>
        <row r="203">
          <cell r="A203">
            <v>17</v>
          </cell>
          <cell r="B203" t="str">
            <v>Desmontaje de Sitios</v>
          </cell>
          <cell r="D203">
            <v>0</v>
          </cell>
        </row>
        <row r="204">
          <cell r="A204" t="str">
            <v>17.1</v>
          </cell>
          <cell r="B204" t="str">
            <v>Desmontaje total de sitio (obra civil)</v>
          </cell>
          <cell r="C204" t="str">
            <v>gl</v>
          </cell>
          <cell r="D204" t="str">
            <v>no aplicable</v>
          </cell>
        </row>
        <row r="205">
          <cell r="A205" t="str">
            <v>17.2</v>
          </cell>
          <cell r="B205" t="str">
            <v>Desmontaje deTorre Autosoportada</v>
          </cell>
          <cell r="C205" t="str">
            <v>kg</v>
          </cell>
          <cell r="D205">
            <v>0.54</v>
          </cell>
        </row>
        <row r="206">
          <cell r="A206" t="str">
            <v>17.3</v>
          </cell>
          <cell r="B206" t="str">
            <v>Desmontaje de Mástil</v>
          </cell>
          <cell r="C206" t="str">
            <v>kg</v>
          </cell>
          <cell r="D206">
            <v>0.38</v>
          </cell>
        </row>
        <row r="207">
          <cell r="A207" t="str">
            <v>17.4</v>
          </cell>
          <cell r="B207" t="str">
            <v>Desmontaje de Monoposte</v>
          </cell>
          <cell r="C207" t="str">
            <v>m</v>
          </cell>
          <cell r="D207">
            <v>131.62</v>
          </cell>
        </row>
        <row r="208">
          <cell r="A208" t="str">
            <v>17.5</v>
          </cell>
          <cell r="B208" t="str">
            <v>Embalaje</v>
          </cell>
          <cell r="C208" t="str">
            <v>gl</v>
          </cell>
          <cell r="D208">
            <v>341.23</v>
          </cell>
        </row>
        <row r="209">
          <cell r="A209" t="str">
            <v>17.8</v>
          </cell>
          <cell r="B209" t="str">
            <v>Envio a Warehouse</v>
          </cell>
          <cell r="C209" t="str">
            <v>km</v>
          </cell>
          <cell r="D209">
            <v>1.01</v>
          </cell>
        </row>
        <row r="210">
          <cell r="A210">
            <v>18</v>
          </cell>
          <cell r="B210" t="str">
            <v>Generadores de energía</v>
          </cell>
        </row>
        <row r="211">
          <cell r="A211" t="str">
            <v>18.1</v>
          </cell>
          <cell r="B211" t="str">
            <v>Onan 6DNAC 6 kW Stand by monofásico c/tranfer Switch OTPC-40 - Tanque combustible:178lts - Autonomía aprox.:48hs</v>
          </cell>
          <cell r="C211" t="str">
            <v>u</v>
          </cell>
          <cell r="D211">
            <v>15876.96</v>
          </cell>
        </row>
        <row r="212">
          <cell r="A212" t="str">
            <v>18.2</v>
          </cell>
          <cell r="B212" t="str">
            <v>Onan 9DNAD 9 kW Stand by monofásico c/tranfer Switch OTPC-40 - Tanque combustible:178lts - Autonomía aprox.:48hs</v>
          </cell>
          <cell r="C212" t="str">
            <v>u</v>
          </cell>
          <cell r="D212">
            <v>16354.36</v>
          </cell>
        </row>
        <row r="213">
          <cell r="A213" t="str">
            <v>18.3</v>
          </cell>
          <cell r="B213" t="str">
            <v>Onan 9DNAD 9 kW Stand by trifásico c/tranfer Switch OTPC-40 - Tanque combustible:178lts - Autonomía aprox.:48hs</v>
          </cell>
          <cell r="C213" t="str">
            <v>u</v>
          </cell>
          <cell r="D213">
            <v>16778.439999999999</v>
          </cell>
        </row>
        <row r="214">
          <cell r="A214" t="str">
            <v>18.4</v>
          </cell>
          <cell r="B214" t="str">
            <v>Onan 28DGBD 28kW (35kVA) Stand by trifásico c/tranfer Switch OTPC-125 - Tanque combustible:300lts - Autonomía aprox.:37hs</v>
          </cell>
          <cell r="C214" t="str">
            <v>u</v>
          </cell>
          <cell r="D214">
            <v>19006.72</v>
          </cell>
        </row>
        <row r="215">
          <cell r="A215" t="str">
            <v>18.5</v>
          </cell>
          <cell r="B215" t="str">
            <v>Onan 250DFBJ 250kW (300kVA) Stand by trifásico c/tranfer Switch OTPC-600 - Tanque combustible:970lts - Autonomía aprox.:14hs</v>
          </cell>
          <cell r="C215" t="str">
            <v>u</v>
          </cell>
          <cell r="D215">
            <v>56325.760000000002</v>
          </cell>
        </row>
        <row r="216">
          <cell r="A216">
            <v>19</v>
          </cell>
          <cell r="B216" t="str">
            <v>Obra fibra optica</v>
          </cell>
          <cell r="D216">
            <v>0</v>
          </cell>
        </row>
        <row r="217">
          <cell r="A217" t="str">
            <v>19.1</v>
          </cell>
          <cell r="B217" t="str">
            <v>Tendido subterráneo de fibra óptica</v>
          </cell>
          <cell r="C217" t="str">
            <v>m</v>
          </cell>
          <cell r="D217">
            <v>0.62</v>
          </cell>
        </row>
        <row r="218">
          <cell r="A218" t="str">
            <v>19.2</v>
          </cell>
          <cell r="B218" t="str">
            <v>Cámara Tipo</v>
          </cell>
          <cell r="C218" t="str">
            <v>c/u</v>
          </cell>
          <cell r="D218">
            <v>459.56</v>
          </cell>
        </row>
        <row r="219">
          <cell r="A219" t="str">
            <v>19.3</v>
          </cell>
          <cell r="B219" t="str">
            <v>Excavaciones En suelos normales</v>
          </cell>
          <cell r="C219" t="str">
            <v>m3</v>
          </cell>
          <cell r="D219">
            <v>46.58</v>
          </cell>
        </row>
        <row r="220">
          <cell r="A220" t="str">
            <v>19.4</v>
          </cell>
          <cell r="B220" t="str">
            <v>Excavaciones En suelos normales con presencia  de agua</v>
          </cell>
          <cell r="C220" t="str">
            <v>m3</v>
          </cell>
          <cell r="D220">
            <v>59.25</v>
          </cell>
        </row>
        <row r="221">
          <cell r="A221" t="str">
            <v>19.5</v>
          </cell>
          <cell r="B221" t="str">
            <v>Excavaciones En suelos duros que requieran el empleo de martillo neumático</v>
          </cell>
          <cell r="C221" t="str">
            <v>m3</v>
          </cell>
          <cell r="D221">
            <v>65.41</v>
          </cell>
        </row>
        <row r="222">
          <cell r="A222" t="str">
            <v>19.6</v>
          </cell>
          <cell r="B222" t="str">
            <v>Contrapisos de veredas</v>
          </cell>
          <cell r="C222" t="str">
            <v>m2</v>
          </cell>
          <cell r="D222">
            <v>7.09</v>
          </cell>
        </row>
        <row r="223">
          <cell r="A223" t="str">
            <v>19.7</v>
          </cell>
          <cell r="B223" t="str">
            <v>Veredas Baldosa común 20cm x 20 cm</v>
          </cell>
          <cell r="C223" t="str">
            <v>m2</v>
          </cell>
          <cell r="D223">
            <v>16.54</v>
          </cell>
        </row>
        <row r="224">
          <cell r="A224" t="str">
            <v>19.8</v>
          </cell>
          <cell r="B224" t="str">
            <v xml:space="preserve">Veredas Baldosones 40cm x 40 cm </v>
          </cell>
          <cell r="C224" t="str">
            <v>m2</v>
          </cell>
          <cell r="D224">
            <v>22.05</v>
          </cell>
        </row>
        <row r="225">
          <cell r="A225" t="str">
            <v>19.9</v>
          </cell>
          <cell r="B225" t="str">
            <v xml:space="preserve">Veredas Baldosones 40cm x 60 </v>
          </cell>
          <cell r="C225" t="str">
            <v>m2</v>
          </cell>
          <cell r="D225">
            <v>22.05</v>
          </cell>
        </row>
        <row r="226">
          <cell r="A226" t="str">
            <v>19.10</v>
          </cell>
          <cell r="B226" t="str">
            <v>Trabajos complementarios en cruces de calles</v>
          </cell>
          <cell r="D226">
            <v>0</v>
          </cell>
        </row>
        <row r="227">
          <cell r="A227" t="str">
            <v>19.11</v>
          </cell>
          <cell r="B227" t="str">
            <v>Compactación de subrasante</v>
          </cell>
          <cell r="C227" t="str">
            <v>m2</v>
          </cell>
          <cell r="D227">
            <v>14.18</v>
          </cell>
        </row>
        <row r="228">
          <cell r="A228" t="str">
            <v>19.12</v>
          </cell>
          <cell r="B228" t="str">
            <v>Reposición de pavimento de Hon Ado incluyendo juntas según estén construidas</v>
          </cell>
          <cell r="C228" t="str">
            <v>m3</v>
          </cell>
          <cell r="D228">
            <v>177.14</v>
          </cell>
        </row>
        <row r="229">
          <cell r="A229">
            <v>20</v>
          </cell>
          <cell r="B229" t="str">
            <v>Varios</v>
          </cell>
        </row>
        <row r="230">
          <cell r="A230" t="str">
            <v>20.1</v>
          </cell>
          <cell r="B230" t="str">
            <v>Pintura de antenas</v>
          </cell>
          <cell r="C230" t="str">
            <v>u</v>
          </cell>
          <cell r="D230">
            <v>121.87</v>
          </cell>
        </row>
        <row r="231">
          <cell r="A231" t="str">
            <v>20.2</v>
          </cell>
          <cell r="B231" t="str">
            <v>Pintura de bandejas de cables</v>
          </cell>
          <cell r="C231" t="str">
            <v>m2</v>
          </cell>
          <cell r="D231">
            <v>7.12</v>
          </cell>
        </row>
        <row r="232">
          <cell r="A232" t="str">
            <v>20.3</v>
          </cell>
          <cell r="B232" t="str">
            <v>Provisión e instalacion de equipo de aire acondicionado tipo split 1,5 Tn</v>
          </cell>
          <cell r="C232" t="str">
            <v>u</v>
          </cell>
          <cell r="D232">
            <v>6954.86</v>
          </cell>
        </row>
        <row r="233">
          <cell r="A233" t="str">
            <v>20.4</v>
          </cell>
          <cell r="B233" t="str">
            <v>Provisión e instalaciónde equipo de aire acondicionado tipo split 3 Tn</v>
          </cell>
          <cell r="C233" t="str">
            <v>u</v>
          </cell>
          <cell r="D233">
            <v>9366.7000000000007</v>
          </cell>
        </row>
        <row r="234">
          <cell r="A234" t="str">
            <v>20.5</v>
          </cell>
          <cell r="B234" t="str">
            <v>Provisión e instalaciónde equipo de aire acondicionado tipo autocontenido 1,5 Tn</v>
          </cell>
          <cell r="C234" t="str">
            <v>u</v>
          </cell>
          <cell r="D234">
            <v>2992.79</v>
          </cell>
        </row>
        <row r="235">
          <cell r="A235" t="str">
            <v>20.6</v>
          </cell>
          <cell r="B235" t="str">
            <v>Provisión e instalación de equipo de aire acondicionado tipo autocontenido 3 Tn</v>
          </cell>
          <cell r="C235" t="str">
            <v>u</v>
          </cell>
          <cell r="D235">
            <v>3277.99</v>
          </cell>
        </row>
        <row r="236">
          <cell r="A236" t="str">
            <v>20.7</v>
          </cell>
          <cell r="B236" t="str">
            <v>Elaboracion de Balance termico para sitio BO</v>
          </cell>
          <cell r="C236" t="str">
            <v>u</v>
          </cell>
          <cell r="D236">
            <v>55.67</v>
          </cell>
        </row>
        <row r="237">
          <cell r="A237" t="str">
            <v>20.8</v>
          </cell>
          <cell r="B237" t="str">
            <v>Construcción pozo negro 1,3x5,00mts.</v>
          </cell>
          <cell r="C237" t="str">
            <v>u</v>
          </cell>
          <cell r="D237">
            <v>1265.3</v>
          </cell>
        </row>
        <row r="238">
          <cell r="A238" t="str">
            <v>20.9</v>
          </cell>
          <cell r="B238" t="str">
            <v>Cámara de inspección desagüe pluvial</v>
          </cell>
          <cell r="C238" t="str">
            <v>u</v>
          </cell>
          <cell r="D238">
            <v>111.35</v>
          </cell>
        </row>
        <row r="239">
          <cell r="A239" t="str">
            <v>20.10</v>
          </cell>
          <cell r="B239" t="str">
            <v>Porton ciego de chapa</v>
          </cell>
          <cell r="C239" t="str">
            <v>m2</v>
          </cell>
          <cell r="D239">
            <v>88.46</v>
          </cell>
        </row>
        <row r="240">
          <cell r="A240" t="str">
            <v>20.11</v>
          </cell>
          <cell r="B240" t="str">
            <v>Rebaje de cordón</v>
          </cell>
          <cell r="C240" t="str">
            <v>m</v>
          </cell>
          <cell r="D240">
            <v>13.54</v>
          </cell>
        </row>
        <row r="241">
          <cell r="A241" t="str">
            <v>20.12</v>
          </cell>
          <cell r="B241" t="str">
            <v>Rotura y reconstrucción de pisos de mosaicos</v>
          </cell>
          <cell r="C241" t="str">
            <v>m2</v>
          </cell>
          <cell r="D241">
            <v>47.98</v>
          </cell>
        </row>
        <row r="242">
          <cell r="A242" t="str">
            <v>20.13</v>
          </cell>
          <cell r="B242" t="str">
            <v>Reparación con concreto alisado</v>
          </cell>
          <cell r="C242" t="str">
            <v>m2</v>
          </cell>
          <cell r="D242">
            <v>10.63</v>
          </cell>
        </row>
        <row r="243">
          <cell r="A243" t="str">
            <v>20.14</v>
          </cell>
          <cell r="B243" t="str">
            <v>Revoque grueso y fino</v>
          </cell>
          <cell r="C243" t="str">
            <v>m2</v>
          </cell>
          <cell r="D243">
            <v>10.48</v>
          </cell>
        </row>
        <row r="244">
          <cell r="A244" t="str">
            <v>20.15</v>
          </cell>
          <cell r="B244" t="str">
            <v>Columnas</v>
          </cell>
          <cell r="C244" t="str">
            <v>m3</v>
          </cell>
          <cell r="D244">
            <v>401.86</v>
          </cell>
        </row>
        <row r="245">
          <cell r="A245" t="str">
            <v>20.16</v>
          </cell>
          <cell r="B245" t="str">
            <v>Conductor sintenax 12 x 1 mm2</v>
          </cell>
          <cell r="C245" t="str">
            <v>m</v>
          </cell>
          <cell r="D245">
            <v>4.05</v>
          </cell>
        </row>
        <row r="246">
          <cell r="A246" t="str">
            <v>20.17</v>
          </cell>
          <cell r="B246" t="str">
            <v>Cañería desagüe pluvial PVC 110 mm</v>
          </cell>
          <cell r="C246" t="str">
            <v>ml</v>
          </cell>
          <cell r="D246">
            <v>39.479999999999997</v>
          </cell>
        </row>
        <row r="247">
          <cell r="A247" t="str">
            <v>20.18</v>
          </cell>
          <cell r="B247" t="str">
            <v>Toma para generador móvil (380v 50Hz 3P + N + T 63A) Steck S5546</v>
          </cell>
          <cell r="C247" t="str">
            <v>u</v>
          </cell>
          <cell r="D247">
            <v>117.98</v>
          </cell>
        </row>
        <row r="248">
          <cell r="A248" t="str">
            <v>20.19</v>
          </cell>
          <cell r="B248" t="str">
            <v>Kit salvacaidas</v>
          </cell>
          <cell r="C248" t="str">
            <v>u</v>
          </cell>
          <cell r="D248">
            <v>241.92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átula"/>
      <sheetName val="Nota 8"/>
      <sheetName val="Nota 9"/>
      <sheetName val="ANEXO A"/>
      <sheetName val="EOAF Cresud"/>
      <sheetName val="Bce Patrim"/>
      <sheetName val="EEPN"/>
      <sheetName val="EDO RDOS"/>
      <sheetName val="Anexo C"/>
      <sheetName val="Anexo D"/>
      <sheetName val="Anexo E"/>
      <sheetName val="Anexo F"/>
      <sheetName val="Anexo G"/>
      <sheetName val="Anexo H"/>
      <sheetName val="Bce Patrim cons"/>
      <sheetName val="EDO RDOS cons"/>
      <sheetName val="EOAF cons"/>
      <sheetName val="Hoja1"/>
      <sheetName val="Hoja2"/>
      <sheetName val="Hoja3"/>
      <sheetName val="Hoja4"/>
    </sheetNames>
    <sheetDataSet>
      <sheetData sheetId="0"/>
      <sheetData sheetId="1" refreshError="1">
        <row r="20">
          <cell r="F20">
            <v>0</v>
          </cell>
        </row>
        <row r="30">
          <cell r="F30">
            <v>0</v>
          </cell>
        </row>
        <row r="36">
          <cell r="F36">
            <v>0</v>
          </cell>
        </row>
        <row r="52">
          <cell r="F52">
            <v>0</v>
          </cell>
        </row>
        <row r="78">
          <cell r="F78">
            <v>0</v>
          </cell>
        </row>
        <row r="87">
          <cell r="F87">
            <v>0</v>
          </cell>
        </row>
        <row r="101">
          <cell r="F101">
            <v>0</v>
          </cell>
        </row>
        <row r="104">
          <cell r="F104">
            <v>0</v>
          </cell>
        </row>
        <row r="125">
          <cell r="F125">
            <v>0</v>
          </cell>
        </row>
        <row r="140">
          <cell r="F140">
            <v>0</v>
          </cell>
        </row>
        <row r="165">
          <cell r="F165">
            <v>0</v>
          </cell>
        </row>
        <row r="186">
          <cell r="F186">
            <v>0</v>
          </cell>
        </row>
        <row r="202">
          <cell r="F202">
            <v>0</v>
          </cell>
        </row>
        <row r="212">
          <cell r="F212">
            <v>0</v>
          </cell>
        </row>
      </sheetData>
      <sheetData sheetId="2"/>
      <sheetData sheetId="3"/>
      <sheetData sheetId="4"/>
      <sheetData sheetId="5" refreshError="1">
        <row r="23">
          <cell r="H23">
            <v>0</v>
          </cell>
        </row>
      </sheetData>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mador"/>
      <sheetName val="Saldos"/>
      <sheetName val="Datos del Balance"/>
      <sheetName val="Bce Patrim"/>
      <sheetName val="EEPN"/>
      <sheetName val="Edo Rdos"/>
      <sheetName val="EOAF CRESUD"/>
      <sheetName val="PT EOAF CRESUD"/>
      <sheetName val="Nota 8"/>
      <sheetName val="ARM INF ADICIONAL"/>
      <sheetName val="ARMADO NOTA 9"/>
      <sheetName val="NOTA 9"/>
      <sheetName val="ANEXO A"/>
      <sheetName val="ANEXO B"/>
      <sheetName val="Anexo D"/>
      <sheetName val="Anexo C"/>
      <sheetName val="Anexo E"/>
      <sheetName val="Armado F"/>
      <sheetName val="Anexo F"/>
      <sheetName val="Anexo G"/>
      <sheetName val="Anexo H"/>
      <sheetName val="Indices"/>
    </sheetNames>
    <sheetDataSet>
      <sheetData sheetId="0" refreshError="1"/>
      <sheetData sheetId="1" refreshError="1"/>
      <sheetData sheetId="2" refreshError="1"/>
      <sheetData sheetId="3" refreshError="1">
        <row r="20">
          <cell r="C20">
            <v>119750711.852962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azil Summary"/>
      <sheetName val="Brazil by Sub-Region &amp; Type"/>
      <sheetName val="Brazil by platform &amp; Type"/>
      <sheetName val="Brazil by platform &amp; Type (2)"/>
      <sheetName val="format Brazil summary"/>
      <sheetName val="format Brazil by sub reg &amp; typ"/>
      <sheetName val="format Brazil plat&amp;type"/>
      <sheetName val="Dimension"/>
      <sheetName val="Data by box analysed"/>
      <sheetName val="Data by reporting unit analys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Asia Summary"/>
      <sheetName val="format summary"/>
      <sheetName val="Asia by sub Region &amp; Type"/>
      <sheetName val="format sub Region &amp; Type"/>
      <sheetName val="Asia by Paltform &amp; Type"/>
      <sheetName val="Format Asia by plat &amp; type"/>
      <sheetName val="G&amp;A Summary"/>
      <sheetName val="G&amp;A sum format"/>
      <sheetName val="G&amp;A "/>
      <sheetName val="format G&amp;A"/>
      <sheetName val="Currency analysis"/>
      <sheetName val="format Currency analysis"/>
      <sheetName val="Dimension"/>
      <sheetName val="Data by box analysed"/>
      <sheetName val="Data by reporting unit analysed"/>
      <sheetName val="Data by RU"/>
      <sheetName val="Data by RU local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ulo"/>
      <sheetName val="Saldos"/>
      <sheetName val="Cruce-Aging"/>
      <sheetName val="1211600001"/>
    </sheetNames>
    <sheetDataSet>
      <sheetData sheetId="0" refreshError="1"/>
      <sheetData sheetId="1"/>
      <sheetData sheetId="2"/>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 Summary"/>
      <sheetName val="format NA Summary"/>
      <sheetName val="NA by Sub-Region &amp; Type"/>
      <sheetName val="format NA SR &amp; Type"/>
      <sheetName val="NA by Platform &amp; Type"/>
      <sheetName val="Format NA Platform &amp; Type"/>
      <sheetName val="G&amp;A summary"/>
      <sheetName val="Format G&amp;A S"/>
      <sheetName val="Feuil4"/>
      <sheetName val="Feuil5"/>
      <sheetName val="G&amp;A Analysis"/>
      <sheetName val="format G&amp;A"/>
      <sheetName val="Dimension"/>
      <sheetName val="Data by box analysed"/>
      <sheetName val="Data by reporting unit analysed"/>
      <sheetName val="Data by 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calculos"/>
      <sheetName val="30-6-2006"/>
      <sheetName val="30-6-2007"/>
      <sheetName val="Overview"/>
      <sheetName val="Básico"/>
      <sheetName val="Consolidado"/>
      <sheetName val="Consolidado (2)"/>
      <sheetName val="Sheet2"/>
    </sheetNames>
    <sheetDataSet>
      <sheetData sheetId="0"/>
      <sheetData sheetId="1"/>
      <sheetData sheetId="2"/>
      <sheetData sheetId="3"/>
      <sheetData sheetId="4">
        <row r="3">
          <cell r="J3" t="str">
            <v>MET</v>
          </cell>
        </row>
        <row r="4">
          <cell r="J4">
            <v>38961</v>
          </cell>
        </row>
      </sheetData>
      <sheetData sheetId="5"/>
      <sheetData sheetId="6"/>
      <sheetData sheetId="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recta"/>
      <sheetName val="Judicial"/>
      <sheetName val="Arreglo"/>
      <sheetName val="Cuadre"/>
      <sheetName val="INFCGC_Dic"/>
      <sheetName val="Altas"/>
      <sheetName val="Bajas"/>
      <sheetName val="Tablas"/>
      <sheetName val="Resumen"/>
      <sheetName val="Resumen Analistas"/>
    </sheetNames>
    <sheetDataSet>
      <sheetData sheetId="0"/>
      <sheetData sheetId="1"/>
      <sheetData sheetId="2"/>
      <sheetData sheetId="3" refreshError="1"/>
      <sheetData sheetId="4" refreshError="1"/>
      <sheetData sheetId="5"/>
      <sheetData sheetId="6"/>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ordenadas"/>
      <sheetName val="endereço MIC-27-03-2000"/>
      <sheetName val="endereço ERBs-27-03-2000"/>
      <sheetName val="cell"/>
      <sheetName val="auxiliar"/>
      <sheetName val="mcc000411"/>
      <sheetName val="mvc000411"/>
      <sheetName val="mdcc000411"/>
      <sheetName val="mdvc000411"/>
      <sheetName val="freq"/>
      <sheetName val="banda A"/>
      <sheetName val="PARAM-27-03-00 TIM"/>
      <sheetName val="Sercomtel-27.03.2000 TIM"/>
      <sheetName val="Sctl-canais-27.03.2000 TIM"/>
      <sheetName val="Emissão.a02.02.2000.wjo."/>
      <sheetName val="PARAM-15-06-00teste290600"/>
      <sheetName val="DVCC"/>
      <sheetName val="Sercomtel-15.06.2000"/>
      <sheetName val="Sctl-canais-27.03.2000"/>
      <sheetName val="Telepar-01.11.1999"/>
      <sheetName val="AUX"/>
      <sheetName val="DADOS  DA APF 02-02-2000"/>
      <sheetName val="cl000327"/>
      <sheetName val="MTCLP221299aaaa"/>
      <sheetName val="CUENTAS SAP"/>
      <sheetName val="Precio"/>
      <sheetName val="endereço_MIC-27-03-2000"/>
      <sheetName val="endereço_ERBs-27-03-2000"/>
      <sheetName val="banda_A"/>
      <sheetName val="PARAM-27-03-00_TIM"/>
      <sheetName val="Sercomtel-27_03_2000_TIM"/>
      <sheetName val="Sctl-canais-27_03_2000_TIM"/>
      <sheetName val="Emissão_a02_02_2000_wjo_"/>
      <sheetName val="Sercomtel-15_06_2000"/>
      <sheetName val="Sctl-canais-27_03_2000"/>
      <sheetName val="Telepar-01_11_1999"/>
      <sheetName val="DADOS__DA_APF_02-02-2000"/>
      <sheetName val="CUENTAS_SAP"/>
      <sheetName val="plan de cuentas PY"/>
      <sheetName val="Patrimonial"/>
      <sheetName val="endereço_MIC-27-03-20001"/>
      <sheetName val="endereço_ERBs-27-03-20001"/>
      <sheetName val="banda_A1"/>
      <sheetName val="PARAM-27-03-00_TIM1"/>
      <sheetName val="Sercomtel-27_03_2000_TIM1"/>
      <sheetName val="Sctl-canais-27_03_2000_TIM1"/>
      <sheetName val="Emissão_a02_02_2000_wjo_1"/>
      <sheetName val="Sercomtel-15_06_20001"/>
      <sheetName val="Sctl-canais-27_03_20001"/>
      <sheetName val="Telepar-01_11_19991"/>
      <sheetName val="DADOS__DA_APF_02-02-20001"/>
      <sheetName val="CUENTAS_SAP1"/>
      <sheetName val="plan_de_cuentas_PY"/>
      <sheetName val="endereço_MIC-27-03-20002"/>
      <sheetName val="endereço_ERBs-27-03-20002"/>
      <sheetName val="banda_A2"/>
      <sheetName val="PARAM-27-03-00_TIM2"/>
      <sheetName val="Sercomtel-27_03_2000_TIM2"/>
      <sheetName val="Sctl-canais-27_03_2000_TIM2"/>
      <sheetName val="Emissão_a02_02_2000_wjo_2"/>
      <sheetName val="Sercomtel-15_06_20002"/>
      <sheetName val="Sctl-canais-27_03_20002"/>
      <sheetName val="Telepar-01_11_19992"/>
      <sheetName val="DADOS__DA_APF_02-02-20002"/>
      <sheetName val="CUENTAS_SAP2"/>
      <sheetName val="plan_de_cuentas_PY1"/>
      <sheetName val="endereço_MIC-27-03-20003"/>
      <sheetName val="endereço_ERBs-27-03-20003"/>
      <sheetName val="banda_A3"/>
      <sheetName val="PARAM-27-03-00_TIM3"/>
      <sheetName val="Sercomtel-27_03_2000_TIM3"/>
      <sheetName val="Sctl-canais-27_03_2000_TIM3"/>
      <sheetName val="Emissão_a02_02_2000_wjo_3"/>
      <sheetName val="Sercomtel-15_06_20003"/>
      <sheetName val="Sctl-canais-27_03_20003"/>
      <sheetName val="Telepar-01_11_19993"/>
      <sheetName val="DADOS__DA_APF_02-02-20003"/>
      <sheetName val="CUENTAS_SAP3"/>
      <sheetName val="plan_de_cuentas_PY2"/>
      <sheetName val="endereço_MIC-27-03-20004"/>
      <sheetName val="endereço_ERBs-27-03-20004"/>
      <sheetName val="banda_A4"/>
      <sheetName val="PARAM-27-03-00_TIM4"/>
      <sheetName val="Sercomtel-27_03_2000_TIM4"/>
      <sheetName val="Sctl-canais-27_03_2000_TIM4"/>
      <sheetName val="Emissão_a02_02_2000_wjo_4"/>
      <sheetName val="Sercomtel-15_06_20004"/>
      <sheetName val="Sctl-canais-27_03_20004"/>
      <sheetName val="Telepar-01_11_19994"/>
      <sheetName val="DADOS__DA_APF_02-02-20004"/>
      <sheetName val="CUENTAS_SAP4"/>
      <sheetName val="plan_de_cuentas_PY3"/>
      <sheetName val="endereço_MIC-27-03-20005"/>
      <sheetName val="endereço_ERBs-27-03-20005"/>
      <sheetName val="banda_A5"/>
      <sheetName val="PARAM-27-03-00_TIM5"/>
      <sheetName val="Sercomtel-27_03_2000_TIM5"/>
      <sheetName val="Sctl-canais-27_03_2000_TIM5"/>
      <sheetName val="Emissão_a02_02_2000_wjo_5"/>
      <sheetName val="Sercomtel-15_06_20005"/>
      <sheetName val="Sctl-canais-27_03_20005"/>
      <sheetName val="Telepar-01_11_19995"/>
      <sheetName val="DADOS__DA_APF_02-02-20005"/>
      <sheetName val="CUENTAS_SAP5"/>
      <sheetName val="plan_de_cuentas_PY4"/>
      <sheetName val="endereço_MIC-27-03-20006"/>
      <sheetName val="endereço_ERBs-27-03-20006"/>
      <sheetName val="banda_A6"/>
      <sheetName val="PARAM-27-03-00_TIM6"/>
      <sheetName val="Sercomtel-27_03_2000_TIM6"/>
      <sheetName val="Sctl-canais-27_03_2000_TIM6"/>
      <sheetName val="Emissão_a02_02_2000_wjo_6"/>
      <sheetName val="Sercomtel-15_06_20006"/>
      <sheetName val="Sctl-canais-27_03_20006"/>
      <sheetName val="Telepar-01_11_19996"/>
      <sheetName val="DADOS__DA_APF_02-02-20006"/>
      <sheetName val="CUENTAS_SAP6"/>
      <sheetName val="plan_de_cuentas_PY5"/>
      <sheetName val="endereço_MIC-27-03-20007"/>
      <sheetName val="endereço_ERBs-27-03-20007"/>
      <sheetName val="banda_A7"/>
      <sheetName val="PARAM-27-03-00_TIM7"/>
      <sheetName val="Sercomtel-27_03_2000_TIM7"/>
      <sheetName val="Sctl-canais-27_03_2000_TIM7"/>
      <sheetName val="Emissão_a02_02_2000_wjo_7"/>
      <sheetName val="Sercomtel-15_06_20007"/>
      <sheetName val="Sctl-canais-27_03_20007"/>
      <sheetName val="Telepar-01_11_19997"/>
      <sheetName val="DADOS__DA_APF_02-02-20007"/>
      <sheetName val="CUENTAS_SAP7"/>
      <sheetName val="plan_de_cuentas_PY6"/>
      <sheetName val="endereço_MIC-27-03-20008"/>
      <sheetName val="endereço_ERBs-27-03-20008"/>
      <sheetName val="banda_A8"/>
      <sheetName val="PARAM-27-03-00_TIM8"/>
      <sheetName val="Sercomtel-27_03_2000_TIM8"/>
      <sheetName val="Sctl-canais-27_03_2000_TIM8"/>
      <sheetName val="Emissão_a02_02_2000_wjo_8"/>
      <sheetName val="Sercomtel-15_06_20008"/>
      <sheetName val="Sctl-canais-27_03_20008"/>
      <sheetName val="Telepar-01_11_19998"/>
      <sheetName val="DADOS__DA_APF_02-02-20008"/>
      <sheetName val="CUENTAS_SAP8"/>
      <sheetName val="plan_de_cuentas_PY7"/>
      <sheetName val="endereço_MIC-27-03-20009"/>
      <sheetName val="endereço_ERBs-27-03-20009"/>
      <sheetName val="banda_A9"/>
      <sheetName val="PARAM-27-03-00_TIM9"/>
      <sheetName val="Sercomtel-27_03_2000_TIM9"/>
      <sheetName val="Sctl-canais-27_03_2000_TIM9"/>
      <sheetName val="Emissão_a02_02_2000_wjo_9"/>
      <sheetName val="Sercomtel-15_06_20009"/>
      <sheetName val="Sctl-canais-27_03_20009"/>
      <sheetName val="Telepar-01_11_19999"/>
      <sheetName val="DADOS__DA_APF_02-02-20009"/>
      <sheetName val="CUENTAS_SAP9"/>
      <sheetName val="plan_de_cuentas_PY8"/>
      <sheetName val="endereço_MIC-27-03-200011"/>
      <sheetName val="endereço_ERBs-27-03-200011"/>
      <sheetName val="banda_A11"/>
      <sheetName val="PARAM-27-03-00_TIM11"/>
      <sheetName val="Sercomtel-27_03_2000_TIM11"/>
      <sheetName val="Sctl-canais-27_03_2000_TIM11"/>
      <sheetName val="Emissão_a02_02_2000_wjo_11"/>
      <sheetName val="Sercomtel-15_06_200011"/>
      <sheetName val="Sctl-canais-27_03_200011"/>
      <sheetName val="Telepar-01_11_199911"/>
      <sheetName val="DADOS__DA_APF_02-02-200011"/>
      <sheetName val="CUENTAS_SAP11"/>
      <sheetName val="plan_de_cuentas_PY10"/>
      <sheetName val="endereço_MIC-27-03-200010"/>
      <sheetName val="endereço_ERBs-27-03-200010"/>
      <sheetName val="banda_A10"/>
      <sheetName val="PARAM-27-03-00_TIM10"/>
      <sheetName val="Sercomtel-27_03_2000_TIM10"/>
      <sheetName val="Sctl-canais-27_03_2000_TIM10"/>
      <sheetName val="Emissão_a02_02_2000_wjo_10"/>
      <sheetName val="Sercomtel-15_06_200010"/>
      <sheetName val="Sctl-canais-27_03_200010"/>
      <sheetName val="Telepar-01_11_199910"/>
      <sheetName val="DADOS__DA_APF_02-02-200010"/>
      <sheetName val="CUENTAS_SAP10"/>
      <sheetName val="plan_de_cuentas_PY9"/>
    </sheetNames>
    <sheetDataSet>
      <sheetData sheetId="0"/>
      <sheetData sheetId="1"/>
      <sheetData sheetId="2"/>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angana"/>
      <sheetName val="ESTADO"/>
      <sheetName val="Adaptación p-20F"/>
      <sheetName val="EBITDA"/>
      <sheetName val="EBITDA(Vtas establecim.eoaf)"/>
      <sheetName val="elim interco"/>
      <sheetName val="eliminaciones vpp"/>
      <sheetName val="controles"/>
      <sheetName val="Datos del Balance"/>
      <sheetName val="Bce Resumido AIF"/>
      <sheetName val="Bce Patrim"/>
      <sheetName val="RDOS elim interco"/>
      <sheetName val="Edo Rdos"/>
      <sheetName val="EOAF"/>
      <sheetName val="Edo Rdos (cactus)"/>
      <sheetName val="nota numérica cactus"/>
      <sheetName val="nota numérica"/>
      <sheetName val="rt12 activos"/>
      <sheetName val="rt12 act 12-2004"/>
      <sheetName val="rt12 pasivos"/>
      <sheetName val="rtdo por acción"/>
      <sheetName val="info por segmento"/>
      <sheetName val="ANEXO A"/>
      <sheetName val="ANEXO B"/>
      <sheetName val="ANEXO C  cactus"/>
      <sheetName val="ANEXO C"/>
      <sheetName val="ANEXO E"/>
      <sheetName val="Anexo F cactus"/>
      <sheetName val="ANEXO G (cactus)"/>
      <sheetName val="ANEXO F"/>
      <sheetName val="ANEXO G"/>
      <sheetName val="ANEXO H"/>
      <sheetName val="Reseña cuadros"/>
      <sheetName val="Anexo H (Cactus)"/>
      <sheetName val="INDICES"/>
    </sheetNames>
    <sheetDataSet>
      <sheetData sheetId="0"/>
      <sheetData sheetId="1"/>
      <sheetData sheetId="2"/>
      <sheetData sheetId="3"/>
      <sheetData sheetId="4"/>
      <sheetData sheetId="5"/>
      <sheetData sheetId="6"/>
      <sheetData sheetId="7"/>
      <sheetData sheetId="8" refreshError="1">
        <row r="8">
          <cell r="B8">
            <v>38807</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Costo venta "/>
      <sheetName val="Hoja1"/>
      <sheetName val="Hoja1 (7)"/>
    </sheetNames>
    <sheetDataSet>
      <sheetData sheetId="0"/>
      <sheetData sheetId="1"/>
      <sheetData sheetId="2" refreshError="1">
        <row r="2">
          <cell r="I2" t="str">
            <v/>
          </cell>
        </row>
        <row r="3">
          <cell r="I3" t="str">
            <v/>
          </cell>
        </row>
        <row r="4">
          <cell r="I4" t="str">
            <v/>
          </cell>
        </row>
        <row r="5">
          <cell r="I5" t="str">
            <v/>
          </cell>
        </row>
        <row r="6">
          <cell r="I6" t="str">
            <v/>
          </cell>
        </row>
        <row r="7">
          <cell r="I7" t="str">
            <v/>
          </cell>
        </row>
        <row r="8">
          <cell r="I8" t="str">
            <v>GL1500</v>
          </cell>
        </row>
        <row r="9">
          <cell r="I9" t="str">
            <v/>
          </cell>
        </row>
        <row r="10">
          <cell r="I10" t="str">
            <v/>
          </cell>
        </row>
        <row r="11">
          <cell r="I11" t="str">
            <v/>
          </cell>
        </row>
        <row r="12">
          <cell r="I12" t="str">
            <v/>
          </cell>
        </row>
        <row r="13">
          <cell r="I13" t="str">
            <v/>
          </cell>
        </row>
        <row r="14">
          <cell r="I14" t="str">
            <v/>
          </cell>
        </row>
        <row r="15">
          <cell r="I15" t="str">
            <v/>
          </cell>
        </row>
        <row r="16">
          <cell r="I16" t="str">
            <v/>
          </cell>
        </row>
        <row r="17">
          <cell r="I17" t="str">
            <v/>
          </cell>
        </row>
        <row r="18">
          <cell r="I18" t="str">
            <v/>
          </cell>
        </row>
        <row r="19">
          <cell r="I19" t="str">
            <v/>
          </cell>
        </row>
        <row r="20">
          <cell r="I20" t="str">
            <v/>
          </cell>
        </row>
        <row r="21">
          <cell r="I21" t="str">
            <v/>
          </cell>
        </row>
        <row r="22">
          <cell r="I22" t="str">
            <v/>
          </cell>
        </row>
        <row r="23">
          <cell r="I23" t="str">
            <v/>
          </cell>
        </row>
        <row r="24">
          <cell r="I24" t="str">
            <v/>
          </cell>
        </row>
      </sheetData>
      <sheetData sheetId="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INTRO"/>
      <sheetName val="ROLLOUT"/>
      <sheetName val="BSC2i ETSI"/>
      <sheetName val="BSC2i ANSI"/>
      <sheetName val="BSC2"/>
      <sheetName val="TCSM2"/>
      <sheetName val="OPTIONAL FEATURES, ETSI"/>
      <sheetName val="OPTIONAL FEATURES, ANSI"/>
      <sheetName val="DOC"/>
      <sheetName val="HW_UPGRADES"/>
      <sheetName val="DIMENSION"/>
      <sheetName val="SPARE"/>
      <sheetName val="GLP-DISCOUNT"/>
      <sheetName val="CURRENCY"/>
      <sheetName val="REVISION"/>
      <sheetName val="Module1"/>
      <sheetName val="GLP 2001"/>
      <sheetName val="Macro1"/>
      <sheetName val="Macro2"/>
      <sheetName val="Macro3"/>
      <sheetName val="Module2"/>
      <sheetName val="Module3"/>
      <sheetName val="Coordenadas"/>
      <sheetName val="BSC2i_ETSI"/>
      <sheetName val="BSC2i_ANSI"/>
      <sheetName val="OPTIONAL_FEATURES,_ETSI"/>
      <sheetName val="OPTIONAL_FEATURES,_ANSI"/>
      <sheetName val="GLP_2001"/>
      <sheetName val="DDJJ"/>
      <sheetName val="Remuneraciones"/>
      <sheetName val="PG Cs.Sociales"/>
      <sheetName val="plan de cuentas PY"/>
      <sheetName val="IPC"/>
      <sheetName val="BSC2i_ETSI1"/>
      <sheetName val="BSC2i_ANSI1"/>
      <sheetName val="OPTIONAL_FEATURES,_ETSI1"/>
      <sheetName val="OPTIONAL_FEATURES,_ANSI1"/>
      <sheetName val="GLP_20011"/>
      <sheetName val="PG_Cs_Sociales"/>
      <sheetName val="plan_de_cuentas_PY"/>
      <sheetName val="BSC2i_ETSI2"/>
      <sheetName val="BSC2i_ANSI2"/>
      <sheetName val="OPTIONAL_FEATURES,_ETSI2"/>
      <sheetName val="OPTIONAL_FEATURES,_ANSI2"/>
      <sheetName val="GLP_20012"/>
      <sheetName val="plan_de_cuentas_PY1"/>
      <sheetName val="PG_Cs_Sociales1"/>
      <sheetName val="BSC2i_ETSI3"/>
      <sheetName val="BSC2i_ANSI3"/>
      <sheetName val="OPTIONAL_FEATURES,_ETSI3"/>
      <sheetName val="OPTIONAL_FEATURES,_ANSI3"/>
      <sheetName val="GLP_20013"/>
      <sheetName val="plan_de_cuentas_PY2"/>
      <sheetName val="PG_Cs_Sociales2"/>
      <sheetName val="BSC2i_ETSI4"/>
      <sheetName val="BSC2i_ANSI4"/>
      <sheetName val="OPTIONAL_FEATURES,_ETSI4"/>
      <sheetName val="OPTIONAL_FEATURES,_ANSI4"/>
      <sheetName val="GLP_20014"/>
      <sheetName val="plan_de_cuentas_PY3"/>
      <sheetName val="PG_Cs_Sociales3"/>
      <sheetName val="BSC2i_ETSI5"/>
      <sheetName val="BSC2i_ANSI5"/>
      <sheetName val="OPTIONAL_FEATURES,_ETSI5"/>
      <sheetName val="OPTIONAL_FEATURES,_ANSI5"/>
      <sheetName val="GLP_20015"/>
      <sheetName val="plan_de_cuentas_PY4"/>
      <sheetName val="PG_Cs_Sociales4"/>
      <sheetName val="BSC2i_ETSI6"/>
      <sheetName val="BSC2i_ANSI6"/>
      <sheetName val="OPTIONAL_FEATURES,_ETSI6"/>
      <sheetName val="OPTIONAL_FEATURES,_ANSI6"/>
      <sheetName val="GLP_20016"/>
      <sheetName val="plan_de_cuentas_PY5"/>
      <sheetName val="PG_Cs_Sociales5"/>
      <sheetName val="BSC2i_ETSI7"/>
      <sheetName val="BSC2i_ANSI7"/>
      <sheetName val="OPTIONAL_FEATURES,_ETSI7"/>
      <sheetName val="OPTIONAL_FEATURES,_ANSI7"/>
      <sheetName val="GLP_20017"/>
      <sheetName val="plan_de_cuentas_PY6"/>
      <sheetName val="PG_Cs_Sociales6"/>
      <sheetName val="BSC2i_ETSI8"/>
      <sheetName val="BSC2i_ANSI8"/>
      <sheetName val="OPTIONAL_FEATURES,_ETSI8"/>
      <sheetName val="OPTIONAL_FEATURES,_ANSI8"/>
      <sheetName val="GLP_20018"/>
      <sheetName val="plan_de_cuentas_PY7"/>
      <sheetName val="PG_Cs_Sociales7"/>
      <sheetName val="BSC2i_ETSI9"/>
      <sheetName val="BSC2i_ANSI9"/>
      <sheetName val="OPTIONAL_FEATURES,_ETSI9"/>
      <sheetName val="OPTIONAL_FEATURES,_ANSI9"/>
      <sheetName val="GLP_20019"/>
      <sheetName val="plan_de_cuentas_PY8"/>
      <sheetName val="PG_Cs_Sociales8"/>
      <sheetName val="BSC2i_ETSI11"/>
      <sheetName val="BSC2i_ANSI11"/>
      <sheetName val="OPTIONAL_FEATURES,_ETSI11"/>
      <sheetName val="OPTIONAL_FEATURES,_ANSI11"/>
      <sheetName val="GLP_200111"/>
      <sheetName val="plan_de_cuentas_PY10"/>
      <sheetName val="PG_Cs_Sociales10"/>
      <sheetName val="BSC2i_ETSI10"/>
      <sheetName val="BSC2i_ANSI10"/>
      <sheetName val="OPTIONAL_FEATURES,_ETSI10"/>
      <sheetName val="OPTIONAL_FEATURES,_ANSI10"/>
      <sheetName val="GLP_200110"/>
      <sheetName val="plan_de_cuentas_PY9"/>
      <sheetName val="PG_Cs_Sociales9"/>
      <sheetName val="data"/>
      <sheetName val="Plan1"/>
    </sheetNames>
    <sheetDataSet>
      <sheetData sheetId="0">
        <row r="1">
          <cell r="E1" t="str">
            <v>EUR</v>
          </cell>
        </row>
      </sheetData>
      <sheetData sheetId="1">
        <row r="7">
          <cell r="A7">
            <v>1000074</v>
          </cell>
        </row>
      </sheetData>
      <sheetData sheetId="2">
        <row r="5">
          <cell r="E5">
            <v>0</v>
          </cell>
        </row>
      </sheetData>
      <sheetData sheetId="3"/>
      <sheetData sheetId="4"/>
      <sheetData sheetId="5"/>
      <sheetData sheetId="6"/>
      <sheetData sheetId="7"/>
      <sheetData sheetId="8"/>
      <sheetData sheetId="9"/>
      <sheetData sheetId="10"/>
      <sheetData sheetId="11"/>
      <sheetData sheetId="12"/>
      <sheetData sheetId="13" refreshError="1">
        <row r="5">
          <cell r="E5">
            <v>0</v>
          </cell>
        </row>
      </sheetData>
      <sheetData sheetId="14" refreshError="1">
        <row r="1">
          <cell r="E1" t="str">
            <v>EUR</v>
          </cell>
        </row>
      </sheetData>
      <sheetData sheetId="15"/>
      <sheetData sheetId="16"/>
      <sheetData sheetId="17" refreshError="1">
        <row r="1">
          <cell r="E1" t="str">
            <v>EUR</v>
          </cell>
        </row>
        <row r="7">
          <cell r="A7">
            <v>1000074</v>
          </cell>
          <cell r="B7" t="str">
            <v>128 TRX Large Functionality</v>
          </cell>
          <cell r="C7">
            <v>330483.27</v>
          </cell>
        </row>
        <row r="8">
          <cell r="A8">
            <v>1000093</v>
          </cell>
          <cell r="B8" t="str">
            <v>16 TRX Basic Functionality</v>
          </cell>
          <cell r="C8">
            <v>25293.71</v>
          </cell>
        </row>
        <row r="9">
          <cell r="A9">
            <v>1000110</v>
          </cell>
          <cell r="B9" t="str">
            <v>Upgrade</v>
          </cell>
          <cell r="C9">
            <v>7238.01</v>
          </cell>
        </row>
        <row r="10">
          <cell r="A10">
            <v>1000111</v>
          </cell>
          <cell r="B10" t="str">
            <v>Upgrade</v>
          </cell>
          <cell r="C10">
            <v>21125.1</v>
          </cell>
        </row>
        <row r="11">
          <cell r="A11">
            <v>1000115</v>
          </cell>
          <cell r="B11" t="str">
            <v>Upgrade</v>
          </cell>
          <cell r="C11">
            <v>21125.1</v>
          </cell>
        </row>
        <row r="12">
          <cell r="A12">
            <v>1000116</v>
          </cell>
          <cell r="B12" t="str">
            <v>High Capacity Common Units for BSCi</v>
          </cell>
          <cell r="C12">
            <v>28664.66</v>
          </cell>
        </row>
        <row r="13">
          <cell r="A13">
            <v>1000118</v>
          </cell>
          <cell r="B13" t="str">
            <v>Upgrade</v>
          </cell>
          <cell r="C13">
            <v>7238.01</v>
          </cell>
        </row>
        <row r="14">
          <cell r="A14">
            <v>1000119</v>
          </cell>
          <cell r="B14" t="str">
            <v>Upgrade</v>
          </cell>
          <cell r="C14">
            <v>7238.01</v>
          </cell>
        </row>
        <row r="15">
          <cell r="A15">
            <v>1000120</v>
          </cell>
          <cell r="B15" t="str">
            <v>High Capacity Common Units for BSCi</v>
          </cell>
          <cell r="C15">
            <v>28664.66</v>
          </cell>
        </row>
        <row r="16">
          <cell r="A16">
            <v>1000192</v>
          </cell>
          <cell r="B16" t="str">
            <v>BSC2i 64 TRX Basic Functionality</v>
          </cell>
          <cell r="C16">
            <v>84578.25</v>
          </cell>
        </row>
        <row r="17">
          <cell r="A17">
            <v>1000193</v>
          </cell>
          <cell r="B17" t="str">
            <v>BSCi/2i 128 TRX Basic High Capacity Functionality</v>
          </cell>
          <cell r="C17">
            <v>169156.38</v>
          </cell>
        </row>
        <row r="18">
          <cell r="A18">
            <v>1000800</v>
          </cell>
          <cell r="B18" t="str">
            <v>NMS Link G.703</v>
          </cell>
          <cell r="C18">
            <v>1660.88</v>
          </cell>
        </row>
        <row r="19">
          <cell r="A19">
            <v>1000805</v>
          </cell>
          <cell r="B19" t="str">
            <v>NMS Link G.703 BSC2A</v>
          </cell>
          <cell r="C19">
            <v>1660.88</v>
          </cell>
        </row>
        <row r="20">
          <cell r="A20">
            <v>1000850</v>
          </cell>
          <cell r="B20" t="str">
            <v>NMS Link X.21</v>
          </cell>
          <cell r="C20">
            <v>826.54</v>
          </cell>
        </row>
        <row r="21">
          <cell r="A21">
            <v>1000860</v>
          </cell>
          <cell r="B21" t="str">
            <v>NMS Link X.24</v>
          </cell>
          <cell r="C21">
            <v>826.54</v>
          </cell>
        </row>
        <row r="22">
          <cell r="A22">
            <v>1000870</v>
          </cell>
          <cell r="B22" t="str">
            <v>NMS Link V.35</v>
          </cell>
          <cell r="C22">
            <v>826.54</v>
          </cell>
        </row>
        <row r="23">
          <cell r="A23">
            <v>1000880</v>
          </cell>
          <cell r="B23" t="str">
            <v>NMS Link COCEN</v>
          </cell>
          <cell r="C23">
            <v>1579.5</v>
          </cell>
        </row>
        <row r="24">
          <cell r="A24">
            <v>1000885</v>
          </cell>
          <cell r="B24" t="str">
            <v>NMS Link G.703</v>
          </cell>
          <cell r="C24">
            <v>4504.2700000000004</v>
          </cell>
        </row>
        <row r="25">
          <cell r="A25">
            <v>1000886</v>
          </cell>
          <cell r="B25" t="str">
            <v>NMS Link G.703</v>
          </cell>
          <cell r="C25">
            <v>4504.2700000000004</v>
          </cell>
        </row>
        <row r="26">
          <cell r="A26">
            <v>1000900</v>
          </cell>
          <cell r="B26" t="str">
            <v>Alarm Lamp Panel and  cable CYK 20m</v>
          </cell>
          <cell r="C26">
            <v>917.02</v>
          </cell>
        </row>
        <row r="27">
          <cell r="A27">
            <v>1000906</v>
          </cell>
          <cell r="B27" t="str">
            <v>Adapter for CCITT no 7</v>
          </cell>
          <cell r="C27">
            <v>1660.88</v>
          </cell>
        </row>
        <row r="28">
          <cell r="A28">
            <v>1000910</v>
          </cell>
          <cell r="B28" t="str">
            <v>Alarm Lamp Panel and  cable CYK 30m</v>
          </cell>
          <cell r="C28">
            <v>917.02</v>
          </cell>
        </row>
        <row r="29">
          <cell r="A29">
            <v>1000920</v>
          </cell>
          <cell r="B29" t="str">
            <v>Alarm Lamp Panel and  cable CYK 40m</v>
          </cell>
          <cell r="C29">
            <v>917.02</v>
          </cell>
        </row>
        <row r="30">
          <cell r="A30">
            <v>1000930</v>
          </cell>
          <cell r="B30" t="str">
            <v>Alarm Lamp Panel and  cable CYK 50m</v>
          </cell>
          <cell r="C30">
            <v>917.02</v>
          </cell>
        </row>
        <row r="31">
          <cell r="A31">
            <v>1000936</v>
          </cell>
          <cell r="B31" t="str">
            <v>Line Printer</v>
          </cell>
          <cell r="C31">
            <v>1093.17</v>
          </cell>
        </row>
        <row r="32">
          <cell r="A32">
            <v>1000942</v>
          </cell>
          <cell r="B32" t="str">
            <v>Display Controller</v>
          </cell>
          <cell r="C32">
            <v>1093.17</v>
          </cell>
        </row>
        <row r="33">
          <cell r="A33">
            <v>1000963</v>
          </cell>
          <cell r="B33" t="str">
            <v>DAT Recorder to SD3C-S</v>
          </cell>
          <cell r="C33">
            <v>2301.2600000000002</v>
          </cell>
        </row>
        <row r="34">
          <cell r="A34">
            <v>1001002</v>
          </cell>
          <cell r="B34" t="str">
            <v>DAT12G</v>
          </cell>
          <cell r="C34">
            <v>2301.2600000000002</v>
          </cell>
        </row>
        <row r="35">
          <cell r="A35">
            <v>1001003</v>
          </cell>
          <cell r="B35" t="str">
            <v>DAT12G</v>
          </cell>
          <cell r="C35">
            <v>2301.2600000000002</v>
          </cell>
        </row>
        <row r="36">
          <cell r="A36">
            <v>2000011</v>
          </cell>
          <cell r="B36" t="str">
            <v>BSC2E/A Extra Cartridge (ET5C 4)</v>
          </cell>
          <cell r="C36">
            <v>1433.64</v>
          </cell>
        </row>
        <row r="37">
          <cell r="A37">
            <v>2000030</v>
          </cell>
          <cell r="B37" t="str">
            <v>BSC2E/A Extra Cartridge (ET5C 4)</v>
          </cell>
          <cell r="C37">
            <v>1433.64</v>
          </cell>
        </row>
        <row r="38">
          <cell r="A38">
            <v>2000031</v>
          </cell>
          <cell r="B38" t="str">
            <v>BSC2E/A Extra Cartridge (ET5C 5-6)</v>
          </cell>
          <cell r="C38">
            <v>2867.28</v>
          </cell>
        </row>
        <row r="39">
          <cell r="A39">
            <v>2000032</v>
          </cell>
          <cell r="B39" t="str">
            <v>BSC2E/A Extra Cartridge (ET5C 7-8)</v>
          </cell>
          <cell r="C39">
            <v>2867.28</v>
          </cell>
        </row>
        <row r="40">
          <cell r="A40">
            <v>2000035</v>
          </cell>
          <cell r="B40" t="str">
            <v>NEBS3 Kit for BSC2i, ANSI (two racks)</v>
          </cell>
          <cell r="C40">
            <v>12200.899814999997</v>
          </cell>
        </row>
        <row r="41">
          <cell r="A41">
            <v>2000040</v>
          </cell>
          <cell r="B41" t="str">
            <v>GSWB Upgrade for BSC</v>
          </cell>
          <cell r="C41">
            <v>11675.17</v>
          </cell>
        </row>
        <row r="42">
          <cell r="A42">
            <v>2000041</v>
          </cell>
          <cell r="B42" t="str">
            <v>GSWB Upgrade for BSC2</v>
          </cell>
          <cell r="C42">
            <v>11675.17</v>
          </cell>
        </row>
        <row r="43">
          <cell r="A43">
            <v>2000044</v>
          </cell>
          <cell r="B43" t="str">
            <v>CP4HL Upgrade</v>
          </cell>
          <cell r="C43">
            <v>5947.11</v>
          </cell>
        </row>
        <row r="44">
          <cell r="A44">
            <v>2000045</v>
          </cell>
          <cell r="B44" t="str">
            <v>GSWB Upgrade for BSCi</v>
          </cell>
          <cell r="C44">
            <v>11675.17</v>
          </cell>
        </row>
        <row r="45">
          <cell r="A45">
            <v>2000046</v>
          </cell>
          <cell r="B45" t="str">
            <v>Commission kit for BSCi/BSC2E  CP4HL</v>
          </cell>
          <cell r="C45">
            <v>19940.310000000001</v>
          </cell>
        </row>
        <row r="46">
          <cell r="A46">
            <v>2000047</v>
          </cell>
          <cell r="B46" t="str">
            <v>GSWB Upgrade from GSW to GSWB</v>
          </cell>
          <cell r="C46">
            <v>11675.17</v>
          </cell>
        </row>
        <row r="47">
          <cell r="A47">
            <v>2000048</v>
          </cell>
          <cell r="B47" t="str">
            <v>GSWB Extension from 128 to 192 PCMs</v>
          </cell>
          <cell r="C47">
            <v>6274.84</v>
          </cell>
        </row>
        <row r="48">
          <cell r="A48">
            <v>2000051</v>
          </cell>
          <cell r="B48" t="str">
            <v>GSWB Upgrade from GSW to GSWB</v>
          </cell>
          <cell r="C48">
            <v>11675.17</v>
          </cell>
        </row>
        <row r="49">
          <cell r="A49">
            <v>2000052</v>
          </cell>
          <cell r="B49" t="str">
            <v>GSWB Extension from 128 to 192 PCMs</v>
          </cell>
          <cell r="C49">
            <v>6274.84</v>
          </cell>
        </row>
        <row r="50">
          <cell r="A50">
            <v>2000053</v>
          </cell>
          <cell r="B50" t="str">
            <v>GSWB Upgrade for BSCi</v>
          </cell>
          <cell r="C50">
            <v>11675.17</v>
          </cell>
        </row>
        <row r="51">
          <cell r="A51">
            <v>2000068</v>
          </cell>
          <cell r="B51" t="str">
            <v>BCSU 16TRX Etsi</v>
          </cell>
          <cell r="C51">
            <v>12039.17</v>
          </cell>
        </row>
        <row r="52">
          <cell r="A52">
            <v>2000069</v>
          </cell>
          <cell r="B52" t="str">
            <v>BCSU 16 TRX BSC2A</v>
          </cell>
          <cell r="C52">
            <v>12039.17</v>
          </cell>
        </row>
        <row r="53">
          <cell r="A53">
            <v>2000070</v>
          </cell>
          <cell r="B53" t="str">
            <v>Exchange Terminal for BSC2A</v>
          </cell>
          <cell r="C53">
            <v>1104</v>
          </cell>
        </row>
        <row r="54">
          <cell r="A54">
            <v>2000071</v>
          </cell>
          <cell r="B54" t="str">
            <v>BCSU 64TRX Etsi</v>
          </cell>
          <cell r="C54">
            <v>21081.96</v>
          </cell>
        </row>
        <row r="55">
          <cell r="A55">
            <v>2000072</v>
          </cell>
          <cell r="B55" t="str">
            <v>BCSU 64TRX Ansi</v>
          </cell>
          <cell r="C55">
            <v>21081.96</v>
          </cell>
        </row>
        <row r="56">
          <cell r="A56">
            <v>2000073</v>
          </cell>
          <cell r="B56" t="str">
            <v>BCSU (GPRS) 16TRX  Etsi</v>
          </cell>
          <cell r="C56">
            <v>17706.18</v>
          </cell>
        </row>
        <row r="57">
          <cell r="A57">
            <v>2000075</v>
          </cell>
          <cell r="B57" t="str">
            <v>BCSU (GPRS) 16TRX  Ansi</v>
          </cell>
          <cell r="C57">
            <v>17706.18</v>
          </cell>
        </row>
        <row r="58">
          <cell r="A58">
            <v>2000076</v>
          </cell>
          <cell r="B58" t="str">
            <v>BCSU 64TRX  Ansi</v>
          </cell>
          <cell r="C58">
            <v>21081.96</v>
          </cell>
        </row>
        <row r="59">
          <cell r="A59">
            <v>2000077</v>
          </cell>
          <cell r="B59" t="str">
            <v>BCSU (GPRS) 64TRX Ansi</v>
          </cell>
          <cell r="C59">
            <v>26748.98</v>
          </cell>
        </row>
        <row r="60">
          <cell r="A60">
            <v>2000078</v>
          </cell>
          <cell r="B60" t="str">
            <v>BCSU (GPRS) 64TRX Etsi</v>
          </cell>
          <cell r="C60">
            <v>26748.98</v>
          </cell>
        </row>
        <row r="61">
          <cell r="A61">
            <v>2000079</v>
          </cell>
          <cell r="B61" t="str">
            <v>Upgrade</v>
          </cell>
          <cell r="C61">
            <v>21125.1</v>
          </cell>
        </row>
        <row r="62">
          <cell r="A62">
            <v>2000082</v>
          </cell>
          <cell r="B62" t="str">
            <v>High Capacity Upgrade</v>
          </cell>
          <cell r="C62">
            <v>21125.1</v>
          </cell>
        </row>
        <row r="63">
          <cell r="A63">
            <v>2000084</v>
          </cell>
          <cell r="B63" t="str">
            <v>High Capacity Upgrade</v>
          </cell>
          <cell r="C63">
            <v>21125.1</v>
          </cell>
        </row>
        <row r="64">
          <cell r="A64">
            <v>2000085</v>
          </cell>
          <cell r="B64" t="str">
            <v>High Capacity Upgrade if SMLC included;BCSU</v>
          </cell>
          <cell r="C64">
            <v>19958.099999999999</v>
          </cell>
        </row>
        <row r="65">
          <cell r="A65">
            <v>2000109</v>
          </cell>
          <cell r="B65" t="str">
            <v>Rack 1 BCBE</v>
          </cell>
          <cell r="C65">
            <v>69590.820000000007</v>
          </cell>
        </row>
        <row r="66">
          <cell r="A66">
            <v>2000116</v>
          </cell>
          <cell r="B66" t="str">
            <v>Rack 2 BCEE</v>
          </cell>
          <cell r="C66">
            <v>19001.97</v>
          </cell>
        </row>
        <row r="67">
          <cell r="A67">
            <v>2000151</v>
          </cell>
          <cell r="B67" t="str">
            <v>Sym.Exchange Terminal for Etsi BSC</v>
          </cell>
          <cell r="C67">
            <v>1104</v>
          </cell>
        </row>
        <row r="68">
          <cell r="A68">
            <v>2000161</v>
          </cell>
          <cell r="B68" t="str">
            <v>Coax.Exchange Terminal for Etsi BSC</v>
          </cell>
          <cell r="C68">
            <v>1104</v>
          </cell>
        </row>
        <row r="69">
          <cell r="A69">
            <v>2000165</v>
          </cell>
          <cell r="B69" t="str">
            <v>CL1TG Default</v>
          </cell>
          <cell r="C69">
            <v>2400.06</v>
          </cell>
        </row>
        <row r="70">
          <cell r="A70">
            <v>2000166</v>
          </cell>
          <cell r="B70" t="str">
            <v>CL3TG  Optional</v>
          </cell>
          <cell r="C70">
            <v>3916.38</v>
          </cell>
        </row>
        <row r="71">
          <cell r="A71">
            <v>2000168</v>
          </cell>
          <cell r="B71" t="str">
            <v>PCU Packet Control Unit Upgrade kit</v>
          </cell>
          <cell r="C71">
            <v>5667.01</v>
          </cell>
        </row>
        <row r="72">
          <cell r="A72">
            <v>2000171</v>
          </cell>
          <cell r="B72" t="str">
            <v>Winchester for Spare use</v>
          </cell>
          <cell r="C72">
            <v>1441.96</v>
          </cell>
        </row>
        <row r="73">
          <cell r="A73">
            <v>2000172</v>
          </cell>
          <cell r="B73" t="str">
            <v>Winchester Upgrade to WDDC</v>
          </cell>
          <cell r="C73">
            <v>2883.92</v>
          </cell>
        </row>
        <row r="74">
          <cell r="A74">
            <v>2000173</v>
          </cell>
          <cell r="B74" t="str">
            <v>Winchester Upgrade to 3D3C-S</v>
          </cell>
          <cell r="C74">
            <v>2883.92</v>
          </cell>
        </row>
        <row r="75">
          <cell r="A75">
            <v>2000174</v>
          </cell>
          <cell r="B75" t="str">
            <v>Winchester Upgrade to BSC2i</v>
          </cell>
          <cell r="C75">
            <v>2883.92</v>
          </cell>
        </row>
        <row r="76">
          <cell r="A76">
            <v>2000181</v>
          </cell>
          <cell r="B76" t="str">
            <v>Cabling Conduit if Raised Floor BSC2 TCSM2</v>
          </cell>
          <cell r="C76">
            <v>739.18</v>
          </cell>
        </row>
        <row r="77">
          <cell r="A77">
            <v>2000182</v>
          </cell>
          <cell r="B77" t="str">
            <v>Cabling Rack if Raised Floor  BSC2 TCSM2</v>
          </cell>
          <cell r="C77">
            <v>2133.9499999999998</v>
          </cell>
        </row>
        <row r="78">
          <cell r="A78">
            <v>2000212</v>
          </cell>
          <cell r="B78" t="str">
            <v>Rack1 BCBE Etsi</v>
          </cell>
          <cell r="C78">
            <v>86634.69</v>
          </cell>
        </row>
        <row r="79">
          <cell r="A79">
            <v>2000213</v>
          </cell>
          <cell r="B79" t="str">
            <v>Rack2 BCEE</v>
          </cell>
          <cell r="C79">
            <v>20108.27</v>
          </cell>
        </row>
        <row r="80">
          <cell r="A80">
            <v>2000214</v>
          </cell>
          <cell r="B80" t="str">
            <v>Rack 1 BCBE</v>
          </cell>
          <cell r="C80">
            <v>69590.820000000007</v>
          </cell>
        </row>
        <row r="81">
          <cell r="A81">
            <v>2000215</v>
          </cell>
          <cell r="B81" t="str">
            <v>Rack1 BCBE  Ansi</v>
          </cell>
          <cell r="C81">
            <v>86634.69</v>
          </cell>
        </row>
        <row r="82">
          <cell r="A82">
            <v>2000216</v>
          </cell>
          <cell r="B82" t="str">
            <v>Rack 1 BCBE</v>
          </cell>
          <cell r="C82">
            <v>69590.820000000007</v>
          </cell>
        </row>
        <row r="83">
          <cell r="A83">
            <v>2000217</v>
          </cell>
          <cell r="B83" t="str">
            <v>Rack 1 BCBE</v>
          </cell>
          <cell r="C83">
            <v>69590.820000000007</v>
          </cell>
        </row>
        <row r="84">
          <cell r="A84">
            <v>2000218</v>
          </cell>
          <cell r="B84" t="str">
            <v>Rack 1 (GPRS) BCBE</v>
          </cell>
          <cell r="C84">
            <v>81095.3</v>
          </cell>
        </row>
        <row r="85">
          <cell r="A85">
            <v>2000219</v>
          </cell>
          <cell r="B85" t="str">
            <v>Rack1 BCBE  Ansi</v>
          </cell>
          <cell r="C85">
            <v>86634.69</v>
          </cell>
        </row>
        <row r="86">
          <cell r="A86">
            <v>2000220</v>
          </cell>
          <cell r="B86" t="str">
            <v>Rack1 (GPRS) BCBE</v>
          </cell>
          <cell r="C86">
            <v>92301.7</v>
          </cell>
        </row>
        <row r="87">
          <cell r="A87">
            <v>2000221</v>
          </cell>
          <cell r="B87" t="str">
            <v>Rack 1 (GPRS) BCBE</v>
          </cell>
          <cell r="C87">
            <v>81095.3</v>
          </cell>
        </row>
        <row r="88">
          <cell r="A88">
            <v>2000222</v>
          </cell>
          <cell r="B88" t="str">
            <v>Rack1 (GPRS) BCBE</v>
          </cell>
          <cell r="C88">
            <v>92301.7</v>
          </cell>
        </row>
        <row r="89">
          <cell r="A89">
            <v>2000226</v>
          </cell>
          <cell r="B89" t="str">
            <v>PCU Upgrade kit for GPRS/EDGE</v>
          </cell>
          <cell r="C89">
            <v>5667.01</v>
          </cell>
        </row>
        <row r="90">
          <cell r="A90">
            <v>2000227</v>
          </cell>
          <cell r="B90" t="str">
            <v>GSWB Extension from 192 to 256 PCMs</v>
          </cell>
          <cell r="C90">
            <v>6274.84</v>
          </cell>
        </row>
        <row r="91">
          <cell r="A91">
            <v>2000228</v>
          </cell>
          <cell r="B91" t="str">
            <v>GPRS GSM BSS Functionality per PCU (24*64kbps)ANSI</v>
          </cell>
          <cell r="C91">
            <v>15600</v>
          </cell>
        </row>
        <row r="92">
          <cell r="A92">
            <v>2001000</v>
          </cell>
          <cell r="B92" t="str">
            <v>BSC S9+ NED CD ETSI 10 CD inc. Licence</v>
          </cell>
          <cell r="C92">
            <v>3279.64</v>
          </cell>
        </row>
        <row r="93">
          <cell r="A93">
            <v>2001100</v>
          </cell>
          <cell r="B93" t="str">
            <v>BSC S9+ NED CD ETSI 1 CD Media only</v>
          </cell>
          <cell r="C93">
            <v>819.91</v>
          </cell>
        </row>
        <row r="94">
          <cell r="A94">
            <v>2001110</v>
          </cell>
          <cell r="B94" t="str">
            <v>TCSM S9+ NED CD ETSI 10 CD inc. Licence</v>
          </cell>
          <cell r="C94">
            <v>1093.17</v>
          </cell>
        </row>
        <row r="95">
          <cell r="A95">
            <v>2001120</v>
          </cell>
          <cell r="B95" t="str">
            <v>TCSM S9+ NED CD ETSI 1 CD Media only</v>
          </cell>
          <cell r="C95">
            <v>273.26</v>
          </cell>
        </row>
        <row r="96">
          <cell r="A96">
            <v>2001130</v>
          </cell>
          <cell r="B96" t="str">
            <v>BSC S9+ NED CD ANSI 10 CD inc. Licence</v>
          </cell>
          <cell r="C96">
            <v>3279.64</v>
          </cell>
        </row>
        <row r="97">
          <cell r="A97">
            <v>2001140</v>
          </cell>
          <cell r="B97" t="str">
            <v>BSC S9+ NED CD ANSI 1 CD Media only</v>
          </cell>
          <cell r="C97">
            <v>819.91</v>
          </cell>
        </row>
        <row r="98">
          <cell r="A98">
            <v>2001150</v>
          </cell>
          <cell r="B98" t="str">
            <v>TCSM S9+ NED CD ANSI 10 CD inc. Licence</v>
          </cell>
          <cell r="C98">
            <v>1093.17</v>
          </cell>
        </row>
        <row r="99">
          <cell r="A99">
            <v>2001160</v>
          </cell>
          <cell r="B99" t="str">
            <v>TCSM S9+ NED CD ANSI 1 CD Media only</v>
          </cell>
          <cell r="C99">
            <v>273.26</v>
          </cell>
        </row>
        <row r="100">
          <cell r="A100">
            <v>2001250</v>
          </cell>
          <cell r="B100" t="str">
            <v>BSC S9+ ETSI Documentation Paper Update</v>
          </cell>
          <cell r="C100">
            <v>6559.8</v>
          </cell>
        </row>
        <row r="101">
          <cell r="A101">
            <v>2001260</v>
          </cell>
          <cell r="B101" t="str">
            <v>TCSM2 S9+ ETSI Documentation Paper Update</v>
          </cell>
          <cell r="C101">
            <v>1311.7</v>
          </cell>
        </row>
        <row r="102">
          <cell r="A102">
            <v>2001270</v>
          </cell>
          <cell r="B102" t="str">
            <v>BSC S9+ ANSI Documentation Paper Update</v>
          </cell>
          <cell r="C102">
            <v>6559.8</v>
          </cell>
        </row>
        <row r="103">
          <cell r="A103">
            <v>2001280</v>
          </cell>
          <cell r="B103" t="str">
            <v>TCSM2 S9+ ANSI Documentation Pape Update</v>
          </cell>
          <cell r="C103">
            <v>1311.7</v>
          </cell>
        </row>
        <row r="104">
          <cell r="A104">
            <v>2002530</v>
          </cell>
          <cell r="B104" t="str">
            <v>BSC_TCSM S10 NED Documentation</v>
          </cell>
          <cell r="C104">
            <v>4373.2</v>
          </cell>
        </row>
        <row r="105">
          <cell r="A105">
            <v>2003105</v>
          </cell>
          <cell r="B105" t="str">
            <v>Memory Upgrade MM32M-S</v>
          </cell>
          <cell r="C105">
            <v>514.79999999999995</v>
          </cell>
        </row>
        <row r="106">
          <cell r="A106">
            <v>2003106</v>
          </cell>
          <cell r="B106" t="str">
            <v>Memory Upgrade MS64M</v>
          </cell>
          <cell r="C106">
            <v>97.8</v>
          </cell>
        </row>
        <row r="107">
          <cell r="A107">
            <v>2003107</v>
          </cell>
          <cell r="B107" t="str">
            <v>Memory Upgrade MS128M</v>
          </cell>
          <cell r="C107">
            <v>197.5</v>
          </cell>
        </row>
        <row r="108">
          <cell r="A108">
            <v>2003112</v>
          </cell>
          <cell r="B108" t="str">
            <v>NMS Link G.703 BSC2A</v>
          </cell>
          <cell r="C108">
            <v>4504.2660000000005</v>
          </cell>
        </row>
        <row r="109">
          <cell r="A109">
            <v>2003115</v>
          </cell>
          <cell r="B109" t="str">
            <v>High Capacity Common Units for BSC2i</v>
          </cell>
          <cell r="C109">
            <v>28664.66</v>
          </cell>
        </row>
        <row r="110">
          <cell r="A110">
            <v>2003118</v>
          </cell>
          <cell r="B110" t="str">
            <v>Alarm Lamp Panel and  cable CYL 35m</v>
          </cell>
          <cell r="C110">
            <v>917.02</v>
          </cell>
        </row>
        <row r="111">
          <cell r="A111">
            <v>2003119</v>
          </cell>
          <cell r="B111" t="str">
            <v>GPRS GSM BSS Functionality per PCU (31*64kbps)ETSI</v>
          </cell>
          <cell r="C111">
            <v>19500</v>
          </cell>
        </row>
        <row r="112">
          <cell r="A112">
            <v>2003120</v>
          </cell>
          <cell r="B112" t="str">
            <v>GPRS Interface Functionality</v>
          </cell>
          <cell r="C112">
            <v>4810</v>
          </cell>
        </row>
        <row r="113">
          <cell r="A113">
            <v>2003137</v>
          </cell>
          <cell r="B113" t="str">
            <v>BCSU 64TRX  Ansi</v>
          </cell>
          <cell r="C113">
            <v>21081.96</v>
          </cell>
        </row>
        <row r="114">
          <cell r="A114">
            <v>2003138</v>
          </cell>
          <cell r="B114" t="str">
            <v>BCSU 64TRX  Ansi  GPRS</v>
          </cell>
          <cell r="C114">
            <v>26748.98</v>
          </cell>
        </row>
        <row r="115">
          <cell r="A115">
            <v>2003139</v>
          </cell>
          <cell r="B115" t="str">
            <v>BCSU 64TRX  Ansi EDGE</v>
          </cell>
          <cell r="C115">
            <v>32415.99</v>
          </cell>
        </row>
        <row r="116">
          <cell r="A116">
            <v>2003140</v>
          </cell>
          <cell r="B116" t="str">
            <v>BCSU 64TRX  Etsi</v>
          </cell>
          <cell r="C116">
            <v>21081.96</v>
          </cell>
        </row>
        <row r="117">
          <cell r="A117">
            <v>2003141</v>
          </cell>
          <cell r="B117" t="str">
            <v>BCSU 64TRX  Etsi GPRS</v>
          </cell>
          <cell r="C117">
            <v>26748.98</v>
          </cell>
        </row>
        <row r="118">
          <cell r="A118">
            <v>2003142</v>
          </cell>
          <cell r="B118" t="str">
            <v>BCSU 64TRX Etsi EDGE</v>
          </cell>
          <cell r="C118">
            <v>32415.99</v>
          </cell>
        </row>
        <row r="119">
          <cell r="A119">
            <v>2003143</v>
          </cell>
          <cell r="B119" t="str">
            <v>Rack1 BCBE</v>
          </cell>
          <cell r="C119">
            <v>86634.69</v>
          </cell>
        </row>
        <row r="120">
          <cell r="A120">
            <v>2003144</v>
          </cell>
          <cell r="B120" t="str">
            <v>Rack1 BCBE GPRS</v>
          </cell>
          <cell r="C120">
            <v>92301.7</v>
          </cell>
        </row>
        <row r="121">
          <cell r="A121">
            <v>2003145</v>
          </cell>
          <cell r="B121" t="str">
            <v>Rack1 BCBE EDGE</v>
          </cell>
          <cell r="C121">
            <v>97968.71</v>
          </cell>
        </row>
        <row r="122">
          <cell r="A122">
            <v>2003146</v>
          </cell>
          <cell r="B122" t="str">
            <v>Rack1 BCBE</v>
          </cell>
          <cell r="C122">
            <v>86634.69</v>
          </cell>
        </row>
        <row r="123">
          <cell r="A123">
            <v>2003147</v>
          </cell>
          <cell r="B123" t="str">
            <v>Rack1 BCBE Ansi GPRS</v>
          </cell>
          <cell r="C123">
            <v>92301.7</v>
          </cell>
        </row>
        <row r="124">
          <cell r="A124">
            <v>2003148</v>
          </cell>
          <cell r="B124" t="str">
            <v>Rack1 BCBE Ansi EDGE</v>
          </cell>
          <cell r="C124">
            <v>97968.71</v>
          </cell>
        </row>
        <row r="125">
          <cell r="A125">
            <v>2003149</v>
          </cell>
          <cell r="B125" t="str">
            <v>Rack2 BCEE</v>
          </cell>
          <cell r="C125">
            <v>20108.27</v>
          </cell>
        </row>
        <row r="126">
          <cell r="A126">
            <v>2003150</v>
          </cell>
          <cell r="B126" t="str">
            <v>Network Element Documents for BSC2 S10</v>
          </cell>
          <cell r="C126">
            <v>0</v>
          </cell>
        </row>
        <row r="127">
          <cell r="A127">
            <v>2003156</v>
          </cell>
          <cell r="B127" t="str">
            <v>SMLC Common kit for BSCi BSC2i</v>
          </cell>
          <cell r="C127">
            <v>17940</v>
          </cell>
        </row>
        <row r="128">
          <cell r="A128">
            <v>2003157</v>
          </cell>
          <cell r="B128" t="str">
            <v>MBIF-UA BCSU kit for SMCL in BSCE/BSC2E/A</v>
          </cell>
          <cell r="C128">
            <v>1167.4000000000001</v>
          </cell>
        </row>
        <row r="129">
          <cell r="A129">
            <v>2003159</v>
          </cell>
          <cell r="B129" t="str">
            <v>High Capacity Common Units for BSC2Ai</v>
          </cell>
          <cell r="C129">
            <v>28664.66</v>
          </cell>
        </row>
        <row r="130">
          <cell r="A130">
            <v>2003160</v>
          </cell>
          <cell r="B130" t="str">
            <v>SMLC Common kit for BSCE&amp;BSC2E/A</v>
          </cell>
          <cell r="C130">
            <v>21442.2</v>
          </cell>
        </row>
        <row r="131">
          <cell r="A131">
            <v>2003161</v>
          </cell>
          <cell r="B131" t="str">
            <v>High Capacity Common Units for BSC2Ai</v>
          </cell>
          <cell r="C131">
            <v>28664.66</v>
          </cell>
        </row>
        <row r="132">
          <cell r="A132">
            <v>2003162</v>
          </cell>
          <cell r="B132" t="str">
            <v>High Capacity Common Units for BSC2Ei</v>
          </cell>
          <cell r="C132">
            <v>28664.66</v>
          </cell>
        </row>
        <row r="133">
          <cell r="A133">
            <v>2003163</v>
          </cell>
          <cell r="B133" t="str">
            <v>GPRS/EDGE  GSM BSS Functionality per PCU (31*64kbps)ETSI</v>
          </cell>
          <cell r="C133">
            <v>19500</v>
          </cell>
        </row>
        <row r="134">
          <cell r="A134">
            <v>2003164</v>
          </cell>
          <cell r="B134" t="str">
            <v>GPRS/EDGE GSM BSS Functionality per PCU (24*64kbps)ANSI</v>
          </cell>
          <cell r="C134">
            <v>15600</v>
          </cell>
        </row>
        <row r="135">
          <cell r="A135">
            <v>2003171</v>
          </cell>
          <cell r="B135" t="str">
            <v>High Capacity Common Units for BSC2Ei if SMLC</v>
          </cell>
          <cell r="C135">
            <v>11683.46</v>
          </cell>
        </row>
        <row r="136">
          <cell r="A136">
            <v>5000016</v>
          </cell>
          <cell r="B136" t="str">
            <v>Rack TC2E</v>
          </cell>
          <cell r="C136">
            <v>13569.66</v>
          </cell>
        </row>
        <row r="137">
          <cell r="A137">
            <v>5000031</v>
          </cell>
          <cell r="B137" t="str">
            <v>NEBS3 Kit for TCSM2A</v>
          </cell>
          <cell r="C137">
            <v>6980.4513089999991</v>
          </cell>
        </row>
        <row r="138">
          <cell r="A138">
            <v>5000301</v>
          </cell>
          <cell r="B138" t="str">
            <v>Basic Units TC1C Sym</v>
          </cell>
          <cell r="C138">
            <v>5906.42</v>
          </cell>
        </row>
        <row r="139">
          <cell r="A139">
            <v>5000302</v>
          </cell>
          <cell r="B139" t="str">
            <v>Basic Units TC1C Sym</v>
          </cell>
          <cell r="C139">
            <v>5906.42</v>
          </cell>
        </row>
        <row r="140">
          <cell r="A140">
            <v>5000303</v>
          </cell>
          <cell r="B140" t="str">
            <v>Basic Units TC1C Sym - Half Rate</v>
          </cell>
          <cell r="C140">
            <v>6803.68</v>
          </cell>
        </row>
        <row r="141">
          <cell r="A141">
            <v>5000351</v>
          </cell>
          <cell r="B141" t="str">
            <v>Basic Units TC1C Coax</v>
          </cell>
          <cell r="C141">
            <v>5906.42</v>
          </cell>
        </row>
        <row r="142">
          <cell r="A142">
            <v>5000352</v>
          </cell>
          <cell r="B142" t="str">
            <v>Basic Units TC1C Coax</v>
          </cell>
          <cell r="C142">
            <v>5906.42</v>
          </cell>
        </row>
        <row r="143">
          <cell r="A143">
            <v>5000453</v>
          </cell>
          <cell r="B143" t="str">
            <v>Basic Units TC1C Ansi</v>
          </cell>
          <cell r="C143">
            <v>5906.42</v>
          </cell>
        </row>
        <row r="144">
          <cell r="A144">
            <v>5000454</v>
          </cell>
          <cell r="B144" t="str">
            <v>Basic Units TC1C Sym.TCSM2A-C</v>
          </cell>
          <cell r="C144">
            <v>5906.42</v>
          </cell>
        </row>
        <row r="145">
          <cell r="A145">
            <v>5000455</v>
          </cell>
          <cell r="B145" t="str">
            <v>Basic Units TC1C CoaxTCSM2A-C</v>
          </cell>
          <cell r="C145">
            <v>5906.42</v>
          </cell>
        </row>
        <row r="146">
          <cell r="A146">
            <v>5000500</v>
          </cell>
          <cell r="B146" t="str">
            <v>30 Transcoding Channels</v>
          </cell>
          <cell r="C146">
            <v>4939.32</v>
          </cell>
        </row>
        <row r="147">
          <cell r="A147">
            <v>5000600</v>
          </cell>
          <cell r="B147" t="str">
            <v>24 Transcoding Channels Ansi</v>
          </cell>
          <cell r="C147">
            <v>3951.48</v>
          </cell>
        </row>
        <row r="148">
          <cell r="A148">
            <v>5000651</v>
          </cell>
          <cell r="B148" t="str">
            <v>Rack TCSM2A</v>
          </cell>
          <cell r="C148">
            <v>13569.66</v>
          </cell>
        </row>
        <row r="149">
          <cell r="A149">
            <v>5000652</v>
          </cell>
          <cell r="B149" t="str">
            <v>Rack TCSM2A-C</v>
          </cell>
          <cell r="C149">
            <v>13569.66</v>
          </cell>
        </row>
        <row r="150">
          <cell r="A150" t="str">
            <v>BSC.1000</v>
          </cell>
          <cell r="B150" t="str">
            <v>S10 OPT. FEAT PACK</v>
          </cell>
          <cell r="C150">
            <v>139502.60999999999</v>
          </cell>
        </row>
        <row r="151">
          <cell r="A151" t="str">
            <v>BSC.1000.A</v>
          </cell>
          <cell r="B151" t="str">
            <v>S10 OPT. FEAT PACK</v>
          </cell>
          <cell r="C151">
            <v>139502.60999999999</v>
          </cell>
        </row>
        <row r="152">
          <cell r="A152" t="str">
            <v>BSC.1000.B</v>
          </cell>
          <cell r="B152" t="str">
            <v>S10 OPT. FEAT PACK</v>
          </cell>
          <cell r="C152">
            <v>115089.65</v>
          </cell>
        </row>
        <row r="153">
          <cell r="A153" t="str">
            <v>BSC.1000.C</v>
          </cell>
          <cell r="B153" t="str">
            <v>S10 OPT. FEAT PACK</v>
          </cell>
          <cell r="C153">
            <v>94164.27</v>
          </cell>
        </row>
        <row r="154">
          <cell r="A154" t="str">
            <v>BSC.1000.D</v>
          </cell>
          <cell r="B154" t="str">
            <v>S10 OPT. FEAT PACK</v>
          </cell>
          <cell r="C154">
            <v>69751.31</v>
          </cell>
        </row>
        <row r="155">
          <cell r="A155" t="str">
            <v>BSC.1000.E</v>
          </cell>
          <cell r="B155" t="str">
            <v>S10 OPT. FEAT PACK</v>
          </cell>
          <cell r="C155">
            <v>0</v>
          </cell>
        </row>
        <row r="156">
          <cell r="A156" t="str">
            <v>BSC.133</v>
          </cell>
          <cell r="B156" t="str">
            <v>Directed Retry</v>
          </cell>
          <cell r="C156">
            <v>6456.84</v>
          </cell>
        </row>
        <row r="157">
          <cell r="A157" t="str">
            <v>BSC.133.A</v>
          </cell>
          <cell r="B157" t="str">
            <v>Directed Retry</v>
          </cell>
          <cell r="C157">
            <v>6456.84</v>
          </cell>
        </row>
        <row r="158">
          <cell r="A158" t="str">
            <v>BSC.133.B</v>
          </cell>
          <cell r="B158" t="str">
            <v>Directed Retry</v>
          </cell>
          <cell r="C158">
            <v>5326.88</v>
          </cell>
        </row>
        <row r="159">
          <cell r="A159" t="str">
            <v>BSC.133.C</v>
          </cell>
          <cell r="B159" t="str">
            <v>Directed Retry</v>
          </cell>
          <cell r="C159">
            <v>4358.51</v>
          </cell>
        </row>
        <row r="160">
          <cell r="A160" t="str">
            <v>BSC.133.D</v>
          </cell>
          <cell r="B160" t="str">
            <v>Directed Retry</v>
          </cell>
          <cell r="C160">
            <v>3228.55</v>
          </cell>
        </row>
        <row r="161">
          <cell r="A161" t="str">
            <v>BSC.133.E</v>
          </cell>
          <cell r="B161" t="str">
            <v>Directed Retry</v>
          </cell>
          <cell r="C161">
            <v>0</v>
          </cell>
        </row>
        <row r="162">
          <cell r="A162" t="str">
            <v>BSC.144</v>
          </cell>
          <cell r="B162" t="str">
            <v>Queuing and Priority</v>
          </cell>
          <cell r="C162">
            <v>5022.03</v>
          </cell>
        </row>
        <row r="163">
          <cell r="A163" t="str">
            <v>BSC.144.A</v>
          </cell>
          <cell r="B163" t="str">
            <v>Queuing and Priority</v>
          </cell>
          <cell r="C163">
            <v>5022.03</v>
          </cell>
        </row>
        <row r="164">
          <cell r="A164" t="str">
            <v>BSC.144.B</v>
          </cell>
          <cell r="B164" t="str">
            <v>Queuing and Priority</v>
          </cell>
          <cell r="C164">
            <v>4143.1000000000004</v>
          </cell>
        </row>
        <row r="165">
          <cell r="A165" t="str">
            <v>BSC.144.C</v>
          </cell>
          <cell r="B165" t="str">
            <v>Queuing and Priority</v>
          </cell>
          <cell r="C165">
            <v>3389.88</v>
          </cell>
        </row>
        <row r="166">
          <cell r="A166" t="str">
            <v>BSC.144.D</v>
          </cell>
          <cell r="B166" t="str">
            <v>Queuing and Priority</v>
          </cell>
          <cell r="C166">
            <v>2510.9499999999998</v>
          </cell>
        </row>
        <row r="167">
          <cell r="A167" t="str">
            <v>BSC.144.E</v>
          </cell>
          <cell r="B167" t="str">
            <v>Queuing and Priority</v>
          </cell>
          <cell r="C167">
            <v>0</v>
          </cell>
        </row>
        <row r="168">
          <cell r="A168" t="str">
            <v>BSC.153</v>
          </cell>
          <cell r="B168" t="str">
            <v>Proms Voice Vol. Adj.+0dB Upl. Adapt Downlk.</v>
          </cell>
          <cell r="C168">
            <v>65.650000000000006</v>
          </cell>
        </row>
        <row r="169">
          <cell r="A169" t="str">
            <v>BSC.177</v>
          </cell>
          <cell r="B169" t="str">
            <v>Transmission management</v>
          </cell>
          <cell r="C169">
            <v>0</v>
          </cell>
        </row>
        <row r="170">
          <cell r="A170" t="str">
            <v>BSC.185</v>
          </cell>
          <cell r="B170" t="str">
            <v>Intelligent BTS Shutdown due to mains break</v>
          </cell>
          <cell r="C170">
            <v>4776.07</v>
          </cell>
        </row>
        <row r="171">
          <cell r="A171" t="str">
            <v>BSC.185.A</v>
          </cell>
          <cell r="B171" t="str">
            <v>Intelligent BTS Shutdown due to mains break</v>
          </cell>
          <cell r="C171">
            <v>4776.07</v>
          </cell>
        </row>
        <row r="172">
          <cell r="A172" t="str">
            <v>BSC.185.B</v>
          </cell>
          <cell r="B172" t="str">
            <v>Intelligent BTS Shutdown due to mains break</v>
          </cell>
          <cell r="C172">
            <v>3940.17</v>
          </cell>
        </row>
        <row r="173">
          <cell r="A173" t="str">
            <v>BSC.185.C</v>
          </cell>
          <cell r="B173" t="str">
            <v>Intelligent BTS Shutdown due to mains break</v>
          </cell>
          <cell r="C173">
            <v>3223.87</v>
          </cell>
        </row>
        <row r="174">
          <cell r="A174" t="str">
            <v>BSC.185.D</v>
          </cell>
          <cell r="B174" t="str">
            <v>Intelligent BTS Shutdown due to mains break</v>
          </cell>
          <cell r="C174">
            <v>2387.9699999999998</v>
          </cell>
        </row>
        <row r="175">
          <cell r="A175" t="str">
            <v>BSC.185.E</v>
          </cell>
          <cell r="B175" t="str">
            <v>Intelligent BTS Shutdown due to mains break</v>
          </cell>
          <cell r="C175">
            <v>0</v>
          </cell>
        </row>
        <row r="176">
          <cell r="A176" t="str">
            <v>BSC.198</v>
          </cell>
          <cell r="B176" t="str">
            <v>BTS Remote MMI from BSC</v>
          </cell>
          <cell r="C176">
            <v>3587.09</v>
          </cell>
        </row>
        <row r="177">
          <cell r="A177" t="str">
            <v>BSC.198.A</v>
          </cell>
          <cell r="B177" t="str">
            <v>BTS Remote MMI from BSC</v>
          </cell>
          <cell r="C177">
            <v>3587.09</v>
          </cell>
        </row>
        <row r="178">
          <cell r="A178" t="str">
            <v>BSC.198.B</v>
          </cell>
          <cell r="B178" t="str">
            <v>BTS Remote MMI from BSC</v>
          </cell>
          <cell r="C178">
            <v>2959.32</v>
          </cell>
        </row>
        <row r="179">
          <cell r="A179" t="str">
            <v>BSC.198.C</v>
          </cell>
          <cell r="B179" t="str">
            <v>BTS Remote MMI from BSC</v>
          </cell>
          <cell r="C179">
            <v>2421.25</v>
          </cell>
        </row>
        <row r="180">
          <cell r="A180" t="str">
            <v>BSC.198.D</v>
          </cell>
          <cell r="B180" t="str">
            <v>BTS Remote MMI from BSC</v>
          </cell>
          <cell r="C180">
            <v>1793.48</v>
          </cell>
        </row>
        <row r="181">
          <cell r="A181" t="str">
            <v>BSC.198.E</v>
          </cell>
          <cell r="B181" t="str">
            <v>BTS Remote MMI from BSC</v>
          </cell>
          <cell r="C181">
            <v>0</v>
          </cell>
        </row>
        <row r="182">
          <cell r="A182" t="str">
            <v>BSC.215</v>
          </cell>
          <cell r="B182" t="str">
            <v>Proms Voice Vol. Adj.Uplk. &amp; Dwlk(fix.gain)</v>
          </cell>
          <cell r="C182">
            <v>65.650000000000006</v>
          </cell>
        </row>
        <row r="183">
          <cell r="A183" t="str">
            <v>BSC.220</v>
          </cell>
          <cell r="B183" t="str">
            <v>C/I based handover candidate evaluation</v>
          </cell>
          <cell r="C183">
            <v>5964.79</v>
          </cell>
        </row>
        <row r="184">
          <cell r="A184" t="str">
            <v>BSC.220.A</v>
          </cell>
          <cell r="B184" t="str">
            <v>C/I based handover candidate evaluation</v>
          </cell>
          <cell r="C184">
            <v>5964.79</v>
          </cell>
        </row>
        <row r="185">
          <cell r="A185" t="str">
            <v>BSC.220.B</v>
          </cell>
          <cell r="B185" t="str">
            <v>C/I based handover candidate evaluation</v>
          </cell>
          <cell r="C185">
            <v>4921.0200000000004</v>
          </cell>
        </row>
        <row r="186">
          <cell r="A186" t="str">
            <v>BSC.220.C</v>
          </cell>
          <cell r="B186" t="str">
            <v>C/I based handover candidate evaluation</v>
          </cell>
          <cell r="C186">
            <v>4026.36</v>
          </cell>
        </row>
        <row r="187">
          <cell r="A187" t="str">
            <v>BSC.220.D</v>
          </cell>
          <cell r="B187" t="str">
            <v>C/I based handover candidate evaluation</v>
          </cell>
          <cell r="C187">
            <v>2982.59</v>
          </cell>
        </row>
        <row r="188">
          <cell r="A188" t="str">
            <v>BSC.220.E</v>
          </cell>
          <cell r="B188" t="str">
            <v>C/I based handover candidate evaluation</v>
          </cell>
          <cell r="C188">
            <v>0</v>
          </cell>
        </row>
        <row r="189">
          <cell r="A189" t="str">
            <v>BSC.223</v>
          </cell>
          <cell r="B189" t="str">
            <v>Extended cell radius</v>
          </cell>
          <cell r="C189">
            <v>1503.19</v>
          </cell>
        </row>
        <row r="190">
          <cell r="A190" t="str">
            <v>BSC.224</v>
          </cell>
          <cell r="B190" t="str">
            <v>Intelligent Underlay Overlay</v>
          </cell>
          <cell r="C190">
            <v>35871.42</v>
          </cell>
        </row>
        <row r="191">
          <cell r="A191" t="str">
            <v>BSC.224.A</v>
          </cell>
          <cell r="B191" t="str">
            <v>Intelligent Underlay Overlay</v>
          </cell>
          <cell r="C191">
            <v>35871.42</v>
          </cell>
        </row>
        <row r="192">
          <cell r="A192" t="str">
            <v>BSC.224.B</v>
          </cell>
          <cell r="B192" t="str">
            <v>Intelligent Underlay Overlay</v>
          </cell>
          <cell r="C192">
            <v>29593.98</v>
          </cell>
        </row>
        <row r="193">
          <cell r="A193" t="str">
            <v>BSC.224.C</v>
          </cell>
          <cell r="B193" t="str">
            <v>Intelligent Underlay Overlay</v>
          </cell>
          <cell r="C193">
            <v>24213.15</v>
          </cell>
        </row>
        <row r="194">
          <cell r="A194" t="str">
            <v>BSC.224.D</v>
          </cell>
          <cell r="B194" t="str">
            <v>Intelligent Underlay Overlay</v>
          </cell>
          <cell r="C194">
            <v>17935.580000000002</v>
          </cell>
        </row>
        <row r="195">
          <cell r="A195" t="str">
            <v>BSC.224.E</v>
          </cell>
          <cell r="B195" t="str">
            <v>Intelligent Underlay Overlay</v>
          </cell>
          <cell r="C195">
            <v>0</v>
          </cell>
        </row>
        <row r="196">
          <cell r="A196" t="str">
            <v>BSC.227</v>
          </cell>
          <cell r="B196" t="str">
            <v>Satellite A-bis</v>
          </cell>
          <cell r="C196">
            <v>265.72000000000003</v>
          </cell>
        </row>
        <row r="197">
          <cell r="A197" t="str">
            <v>BSC.227.A</v>
          </cell>
          <cell r="B197" t="str">
            <v>Satellite A-bis</v>
          </cell>
          <cell r="C197">
            <v>265.72000000000003</v>
          </cell>
        </row>
        <row r="198">
          <cell r="A198" t="str">
            <v>BSC.252</v>
          </cell>
          <cell r="B198" t="str">
            <v>Satellite A-ter</v>
          </cell>
          <cell r="C198">
            <v>265.72000000000003</v>
          </cell>
        </row>
        <row r="199">
          <cell r="A199" t="str">
            <v>BSC.252.A</v>
          </cell>
          <cell r="B199" t="str">
            <v>Satellite A-ter</v>
          </cell>
          <cell r="C199">
            <v>265.72000000000003</v>
          </cell>
        </row>
        <row r="200">
          <cell r="A200" t="str">
            <v>BSC.260</v>
          </cell>
          <cell r="B200" t="str">
            <v>Radionetwork optimization statistics</v>
          </cell>
          <cell r="C200">
            <v>5964.79</v>
          </cell>
        </row>
        <row r="201">
          <cell r="A201" t="str">
            <v>BSC.260.A</v>
          </cell>
          <cell r="B201" t="str">
            <v>Radionetwork optimization statistics</v>
          </cell>
          <cell r="C201">
            <v>5964.79</v>
          </cell>
        </row>
        <row r="202">
          <cell r="A202" t="str">
            <v>BSC.260.B</v>
          </cell>
          <cell r="B202" t="str">
            <v>Radionetwork optimization statistics</v>
          </cell>
          <cell r="C202">
            <v>4921.0200000000004</v>
          </cell>
        </row>
        <row r="203">
          <cell r="A203" t="str">
            <v>BSC.260.C</v>
          </cell>
          <cell r="B203" t="str">
            <v>Radionetwork optimization statistics</v>
          </cell>
          <cell r="C203">
            <v>4026.36</v>
          </cell>
        </row>
        <row r="204">
          <cell r="A204" t="str">
            <v>BSC.260.D</v>
          </cell>
          <cell r="B204" t="str">
            <v>Radionetwork optimization statistics</v>
          </cell>
          <cell r="C204">
            <v>2982.59</v>
          </cell>
        </row>
        <row r="205">
          <cell r="A205" t="str">
            <v>BSC.260.E</v>
          </cell>
          <cell r="B205" t="str">
            <v>Radionetwork optimization statistics</v>
          </cell>
          <cell r="C205">
            <v>0</v>
          </cell>
        </row>
        <row r="206">
          <cell r="A206" t="str">
            <v>BSC.266</v>
          </cell>
          <cell r="B206" t="str">
            <v>Large Capacity BSC</v>
          </cell>
          <cell r="C206">
            <v>0</v>
          </cell>
        </row>
        <row r="207">
          <cell r="A207" t="str">
            <v>BSC.276</v>
          </cell>
          <cell r="B207" t="str">
            <v>Impr. sol. for ext. cell radius (includes 223)</v>
          </cell>
          <cell r="C207">
            <v>1503.19</v>
          </cell>
        </row>
        <row r="208">
          <cell r="A208" t="str">
            <v>BSC.276.A</v>
          </cell>
          <cell r="B208" t="str">
            <v>Impr. sol. for ext. cell radius (includes 223)</v>
          </cell>
          <cell r="C208">
            <v>1503.19</v>
          </cell>
        </row>
        <row r="209">
          <cell r="A209" t="str">
            <v>BSC.277.A</v>
          </cell>
          <cell r="B209" t="str">
            <v>Enhanced Full Rate Codec ETSI</v>
          </cell>
          <cell r="C209">
            <v>6559.28</v>
          </cell>
        </row>
        <row r="210">
          <cell r="A210" t="str">
            <v>BSC.277.B</v>
          </cell>
          <cell r="B210" t="str">
            <v>Enhanced Full Rate Codec ETSI</v>
          </cell>
          <cell r="C210">
            <v>5247.45</v>
          </cell>
        </row>
        <row r="211">
          <cell r="A211" t="str">
            <v>BSC.277.C</v>
          </cell>
          <cell r="B211" t="str">
            <v>Enhanced Full Rate Codec ETSI</v>
          </cell>
          <cell r="C211">
            <v>3935.62</v>
          </cell>
        </row>
        <row r="212">
          <cell r="A212" t="str">
            <v>BSC.277.D</v>
          </cell>
          <cell r="B212" t="str">
            <v>Enhanced Full Rate Codec ETSI</v>
          </cell>
          <cell r="C212">
            <v>2623.79</v>
          </cell>
        </row>
        <row r="213">
          <cell r="A213" t="str">
            <v>BSC.277.E</v>
          </cell>
          <cell r="B213" t="str">
            <v>Enhanced Full Rate Codec ETSI</v>
          </cell>
          <cell r="C213">
            <v>1311.83</v>
          </cell>
        </row>
        <row r="214">
          <cell r="A214" t="str">
            <v>BSC.277.F</v>
          </cell>
          <cell r="B214" t="str">
            <v>Enhanced Full Rate Codec ETSI</v>
          </cell>
          <cell r="C214">
            <v>0</v>
          </cell>
        </row>
        <row r="215">
          <cell r="A215" t="str">
            <v>BSC.278</v>
          </cell>
          <cell r="B215" t="str">
            <v>MS Speed Detection</v>
          </cell>
          <cell r="C215">
            <v>3279.64</v>
          </cell>
        </row>
        <row r="216">
          <cell r="A216" t="str">
            <v>BSC.278.A</v>
          </cell>
          <cell r="B216" t="str">
            <v>MS Speed Detection</v>
          </cell>
          <cell r="C216">
            <v>3279.64</v>
          </cell>
        </row>
        <row r="217">
          <cell r="A217" t="str">
            <v>BSC.278.B</v>
          </cell>
          <cell r="B217" t="str">
            <v>MS Speed Detection</v>
          </cell>
          <cell r="C217">
            <v>2705.69</v>
          </cell>
        </row>
        <row r="218">
          <cell r="A218" t="str">
            <v>BSC.278.C</v>
          </cell>
          <cell r="B218" t="str">
            <v>MS Speed Detection</v>
          </cell>
          <cell r="C218">
            <v>2213.77</v>
          </cell>
        </row>
        <row r="219">
          <cell r="A219" t="str">
            <v>BSC.278.D</v>
          </cell>
          <cell r="B219" t="str">
            <v>MS Speed Detection</v>
          </cell>
          <cell r="C219">
            <v>1639.82</v>
          </cell>
        </row>
        <row r="220">
          <cell r="A220" t="str">
            <v>BSC.278.E</v>
          </cell>
          <cell r="B220" t="str">
            <v>MS Speed Detection</v>
          </cell>
          <cell r="C220">
            <v>0</v>
          </cell>
        </row>
        <row r="221">
          <cell r="A221" t="str">
            <v>BSC.280</v>
          </cell>
          <cell r="B221" t="str">
            <v>C2 Cell reselection parameter (old BSS5590)</v>
          </cell>
          <cell r="C221">
            <v>2869.75</v>
          </cell>
        </row>
        <row r="222">
          <cell r="A222" t="str">
            <v>BSC.280.A</v>
          </cell>
          <cell r="B222" t="str">
            <v>C2 Cell reselection parameter (old BSS5590)</v>
          </cell>
          <cell r="C222">
            <v>2869.75</v>
          </cell>
        </row>
        <row r="223">
          <cell r="A223" t="str">
            <v>BSC.280.B</v>
          </cell>
          <cell r="B223" t="str">
            <v>C2 Cell reselection parameter (old BSS5590)</v>
          </cell>
          <cell r="C223">
            <v>2367.4299999999998</v>
          </cell>
        </row>
        <row r="224">
          <cell r="A224" t="str">
            <v>BSC.280.C</v>
          </cell>
          <cell r="B224" t="str">
            <v>C2 Cell reselection parameter (old BSS5590)</v>
          </cell>
          <cell r="C224">
            <v>1937</v>
          </cell>
        </row>
        <row r="225">
          <cell r="A225" t="str">
            <v>BSC.280.D</v>
          </cell>
          <cell r="B225" t="str">
            <v>C2 Cell reselection parameter (old BSS5590)</v>
          </cell>
          <cell r="C225">
            <v>1434.94</v>
          </cell>
        </row>
        <row r="226">
          <cell r="A226" t="str">
            <v>BSC.280.E</v>
          </cell>
          <cell r="B226" t="str">
            <v>C2 Cell reselection parameter (old BSS5590)</v>
          </cell>
          <cell r="C226">
            <v>0</v>
          </cell>
        </row>
        <row r="227">
          <cell r="A227" t="str">
            <v>BSC.290</v>
          </cell>
          <cell r="B227" t="str">
            <v>Dual band GSM/DCS</v>
          </cell>
          <cell r="C227">
            <v>52474.63</v>
          </cell>
        </row>
        <row r="228">
          <cell r="A228" t="str">
            <v>BSC.290.A</v>
          </cell>
          <cell r="B228" t="str">
            <v>Dual band GSM/DCS</v>
          </cell>
          <cell r="C228">
            <v>52474.63</v>
          </cell>
        </row>
        <row r="229">
          <cell r="A229" t="str">
            <v>BSC.290.B</v>
          </cell>
          <cell r="B229" t="str">
            <v>Dual band GSM/DCS</v>
          </cell>
          <cell r="C229">
            <v>43291.56</v>
          </cell>
        </row>
        <row r="230">
          <cell r="A230" t="str">
            <v>BSC.290.C</v>
          </cell>
          <cell r="B230" t="str">
            <v>Dual band GSM/DCS</v>
          </cell>
          <cell r="C230">
            <v>35420.32</v>
          </cell>
        </row>
        <row r="231">
          <cell r="A231" t="str">
            <v>BSC.290.D</v>
          </cell>
          <cell r="B231" t="str">
            <v>Dual band GSM/DCS</v>
          </cell>
          <cell r="C231">
            <v>26237.38</v>
          </cell>
        </row>
        <row r="232">
          <cell r="A232" t="str">
            <v>BSC.290.E</v>
          </cell>
          <cell r="B232" t="str">
            <v>Dual band GSM/DCS</v>
          </cell>
          <cell r="C232">
            <v>0</v>
          </cell>
        </row>
        <row r="233">
          <cell r="A233" t="str">
            <v>BSC.300</v>
          </cell>
          <cell r="B233" t="str">
            <v>Half Rate</v>
          </cell>
          <cell r="C233">
            <v>3279.64</v>
          </cell>
        </row>
        <row r="234">
          <cell r="A234" t="str">
            <v>BSC.300.A</v>
          </cell>
          <cell r="B234" t="str">
            <v>Half Rate</v>
          </cell>
          <cell r="C234">
            <v>3279.67</v>
          </cell>
        </row>
        <row r="235">
          <cell r="A235" t="str">
            <v>BSC.300.B</v>
          </cell>
          <cell r="B235" t="str">
            <v>Half Rate</v>
          </cell>
          <cell r="C235">
            <v>2733.12</v>
          </cell>
        </row>
        <row r="236">
          <cell r="A236" t="str">
            <v>BSC.300.C</v>
          </cell>
          <cell r="B236" t="str">
            <v>Half Rate</v>
          </cell>
          <cell r="C236">
            <v>2186.4699999999998</v>
          </cell>
        </row>
        <row r="237">
          <cell r="A237" t="str">
            <v>BSC.300.D</v>
          </cell>
          <cell r="B237" t="str">
            <v>Half Rate</v>
          </cell>
          <cell r="C237">
            <v>1639.82</v>
          </cell>
        </row>
        <row r="238">
          <cell r="A238" t="str">
            <v>BSC.310</v>
          </cell>
          <cell r="B238" t="str">
            <v>Enhanced Full Rate Codec ANSI</v>
          </cell>
          <cell r="C238">
            <v>5247.45</v>
          </cell>
        </row>
        <row r="239">
          <cell r="A239" t="str">
            <v>BSC.310.A</v>
          </cell>
          <cell r="B239" t="str">
            <v>Enhanced Full Rate Codec ANSI</v>
          </cell>
          <cell r="C239">
            <v>5247.45</v>
          </cell>
        </row>
        <row r="240">
          <cell r="A240" t="str">
            <v>BSC.310.B</v>
          </cell>
          <cell r="B240" t="str">
            <v>Enhanced Full Rate Codec ANSI</v>
          </cell>
          <cell r="C240">
            <v>4197.96</v>
          </cell>
        </row>
        <row r="241">
          <cell r="A241" t="str">
            <v>BSC.310.C</v>
          </cell>
          <cell r="B241" t="str">
            <v>Enhanced Full Rate Codec ANSI</v>
          </cell>
          <cell r="C241">
            <v>3148.47</v>
          </cell>
        </row>
        <row r="242">
          <cell r="A242" t="str">
            <v>BSC.310.D</v>
          </cell>
          <cell r="B242" t="str">
            <v>Enhanced Full Rate Codec ANSI</v>
          </cell>
          <cell r="C242">
            <v>2098.98</v>
          </cell>
        </row>
        <row r="243">
          <cell r="A243" t="str">
            <v>BSC.310.E</v>
          </cell>
          <cell r="B243" t="str">
            <v>Enhanced Full Rate Codec ANSI</v>
          </cell>
          <cell r="C243">
            <v>1049.49</v>
          </cell>
        </row>
        <row r="244">
          <cell r="A244" t="str">
            <v>BSC.310.F</v>
          </cell>
          <cell r="B244" t="str">
            <v>Enhanced Full Rate Codec ANSI</v>
          </cell>
          <cell r="C244">
            <v>0</v>
          </cell>
        </row>
        <row r="245">
          <cell r="A245" t="str">
            <v>BSC.330</v>
          </cell>
          <cell r="B245" t="str">
            <v>Accoustic Echo Canceller (Etsi)</v>
          </cell>
          <cell r="C245">
            <v>1950</v>
          </cell>
        </row>
        <row r="246">
          <cell r="A246" t="str">
            <v>BSC.330.A</v>
          </cell>
          <cell r="B246" t="str">
            <v>Accoustic Echo Canceller (Etsi)</v>
          </cell>
          <cell r="C246">
            <v>1950</v>
          </cell>
        </row>
        <row r="247">
          <cell r="A247" t="str">
            <v>BSC.330.B</v>
          </cell>
          <cell r="B247" t="str">
            <v>Accoustic Echo Canceller (Etsi)</v>
          </cell>
          <cell r="C247">
            <v>1560</v>
          </cell>
        </row>
        <row r="248">
          <cell r="A248" t="str">
            <v>BSC.330.C</v>
          </cell>
          <cell r="B248" t="str">
            <v>Accoustic Echo Canceller (Etsi)</v>
          </cell>
          <cell r="C248">
            <v>1170</v>
          </cell>
        </row>
        <row r="249">
          <cell r="A249" t="str">
            <v>BSC.330.D</v>
          </cell>
          <cell r="B249" t="str">
            <v>Accoustic Echo Canceller (Etsi)</v>
          </cell>
          <cell r="C249">
            <v>780</v>
          </cell>
        </row>
        <row r="250">
          <cell r="A250" t="str">
            <v>BSC.330.E</v>
          </cell>
          <cell r="B250" t="str">
            <v>Accoustic Echo Canceller (Etsi)</v>
          </cell>
          <cell r="C250">
            <v>390</v>
          </cell>
        </row>
        <row r="251">
          <cell r="A251" t="str">
            <v>BSC.330.F</v>
          </cell>
          <cell r="B251" t="str">
            <v>Accoustic Echo Canceller (Etsi)</v>
          </cell>
          <cell r="C251">
            <v>0</v>
          </cell>
        </row>
        <row r="252">
          <cell r="A252" t="str">
            <v>BSC.335</v>
          </cell>
          <cell r="B252" t="str">
            <v>Accoustic Echo Canceller (Ansi)</v>
          </cell>
          <cell r="C252">
            <v>1560</v>
          </cell>
        </row>
        <row r="253">
          <cell r="A253" t="str">
            <v>BSC.335.A</v>
          </cell>
          <cell r="B253" t="str">
            <v>Accoustic Echo Canceller (Ansi)</v>
          </cell>
          <cell r="C253">
            <v>1560</v>
          </cell>
        </row>
        <row r="254">
          <cell r="A254" t="str">
            <v>BSC.335.B</v>
          </cell>
          <cell r="B254" t="str">
            <v>Accoustic Echo Canceller (Ansi)</v>
          </cell>
          <cell r="C254">
            <v>1248</v>
          </cell>
        </row>
        <row r="255">
          <cell r="A255" t="str">
            <v>BSC.335.C</v>
          </cell>
          <cell r="B255" t="str">
            <v>Accoustic Echo Canceller (Ansi)</v>
          </cell>
          <cell r="C255">
            <v>936</v>
          </cell>
        </row>
        <row r="256">
          <cell r="A256" t="str">
            <v>BSC.335.D</v>
          </cell>
          <cell r="B256" t="str">
            <v>Accoustic Echo Canceller (Ansi)</v>
          </cell>
          <cell r="C256">
            <v>624</v>
          </cell>
        </row>
        <row r="257">
          <cell r="A257" t="str">
            <v>BSC.335.E</v>
          </cell>
          <cell r="B257" t="str">
            <v>Accoustic Echo Canceller (Ansi)</v>
          </cell>
          <cell r="C257">
            <v>312</v>
          </cell>
        </row>
        <row r="258">
          <cell r="A258" t="str">
            <v>BSC.335.F</v>
          </cell>
          <cell r="B258" t="str">
            <v>Accoustic Echo Canceller (Ansi)</v>
          </cell>
          <cell r="C258">
            <v>0</v>
          </cell>
        </row>
        <row r="259">
          <cell r="A259" t="str">
            <v>BSC.360</v>
          </cell>
          <cell r="B259" t="str">
            <v>High speed circuit switched data (Etsi)</v>
          </cell>
          <cell r="C259">
            <v>15305.16</v>
          </cell>
        </row>
        <row r="260">
          <cell r="A260" t="str">
            <v>BSC.360.A</v>
          </cell>
          <cell r="B260" t="str">
            <v>High speed circuit switched data (Etsi) per A PCM</v>
          </cell>
          <cell r="C260">
            <v>15305.16</v>
          </cell>
        </row>
        <row r="261">
          <cell r="A261" t="str">
            <v>BSC.365</v>
          </cell>
          <cell r="B261" t="str">
            <v>High speed circuit switched data (Ansi)</v>
          </cell>
          <cell r="C261">
            <v>12244.05</v>
          </cell>
        </row>
        <row r="262">
          <cell r="A262" t="str">
            <v>BSC.365.A</v>
          </cell>
          <cell r="B262" t="str">
            <v>High speed circuit switched data (Ansi) per A PCM</v>
          </cell>
          <cell r="C262">
            <v>12244.05</v>
          </cell>
        </row>
        <row r="263">
          <cell r="A263" t="str">
            <v>BSC.370</v>
          </cell>
          <cell r="B263" t="str">
            <v>Intelligent frequency hopping (IFH)</v>
          </cell>
          <cell r="C263">
            <v>6559.28</v>
          </cell>
        </row>
        <row r="264">
          <cell r="A264" t="str">
            <v>BSC.370.A</v>
          </cell>
          <cell r="B264" t="str">
            <v>Intelligent frequency hopping (IFH)</v>
          </cell>
          <cell r="C264">
            <v>6559.28</v>
          </cell>
        </row>
        <row r="265">
          <cell r="A265" t="str">
            <v>BSC.370.B</v>
          </cell>
          <cell r="B265" t="str">
            <v>Intelligent frequency hopping (IFH)</v>
          </cell>
          <cell r="C265">
            <v>5411.51</v>
          </cell>
        </row>
        <row r="266">
          <cell r="A266" t="str">
            <v>BSC.370.C</v>
          </cell>
          <cell r="B266" t="str">
            <v>Intelligent frequency hopping (IFH)</v>
          </cell>
          <cell r="C266">
            <v>4427.54</v>
          </cell>
        </row>
        <row r="267">
          <cell r="A267" t="str">
            <v>BSC.370.D</v>
          </cell>
          <cell r="B267" t="str">
            <v>Intelligent frequency hopping (IFH)</v>
          </cell>
          <cell r="C267">
            <v>3279.64</v>
          </cell>
        </row>
        <row r="268">
          <cell r="A268" t="str">
            <v>BSC.370.E</v>
          </cell>
          <cell r="B268" t="str">
            <v>Intelligent frequency hopping (IFH)</v>
          </cell>
          <cell r="C268">
            <v>0</v>
          </cell>
        </row>
        <row r="269">
          <cell r="A269" t="str">
            <v>BSC.380</v>
          </cell>
          <cell r="B269" t="str">
            <v>Cell broadcast interface to cell broadcast centre</v>
          </cell>
          <cell r="C269">
            <v>8199.1</v>
          </cell>
        </row>
        <row r="270">
          <cell r="A270" t="str">
            <v>BSC.380.A</v>
          </cell>
          <cell r="B270" t="str">
            <v>Cell broadcast interface to cell broadcast centre</v>
          </cell>
          <cell r="C270">
            <v>8199.1</v>
          </cell>
        </row>
        <row r="271">
          <cell r="A271" t="str">
            <v>BSC.380.B</v>
          </cell>
          <cell r="B271" t="str">
            <v>Cell broadcast interface to cell broadcast centre</v>
          </cell>
          <cell r="C271">
            <v>6764.42</v>
          </cell>
        </row>
        <row r="272">
          <cell r="A272" t="str">
            <v>BSC.380.C</v>
          </cell>
          <cell r="B272" t="str">
            <v>Cell broadcast interface to cell broadcast centre</v>
          </cell>
          <cell r="C272">
            <v>5534.49</v>
          </cell>
        </row>
        <row r="273">
          <cell r="A273" t="str">
            <v>BSC.380.D</v>
          </cell>
          <cell r="B273" t="str">
            <v>Cell broadcast interface to cell broadcast centre</v>
          </cell>
          <cell r="C273">
            <v>4099.55</v>
          </cell>
        </row>
        <row r="274">
          <cell r="A274" t="str">
            <v>BSC.380.E</v>
          </cell>
          <cell r="B274" t="str">
            <v>Cell broadcast interface to cell broadcast centre</v>
          </cell>
          <cell r="C274">
            <v>0</v>
          </cell>
        </row>
        <row r="275">
          <cell r="A275" t="str">
            <v>BSC.390</v>
          </cell>
          <cell r="B275" t="str">
            <v>Dynamic SDCCH allocation</v>
          </cell>
          <cell r="C275">
            <v>5903.43</v>
          </cell>
        </row>
        <row r="276">
          <cell r="A276" t="str">
            <v>BSC.390.A</v>
          </cell>
          <cell r="B276" t="str">
            <v>Dynamic SDCCH allocation</v>
          </cell>
          <cell r="C276">
            <v>5903.43</v>
          </cell>
        </row>
        <row r="277">
          <cell r="A277" t="str">
            <v>BSC.390.B</v>
          </cell>
          <cell r="B277" t="str">
            <v>Dynamic SDCCH allocation</v>
          </cell>
          <cell r="C277">
            <v>4870.32</v>
          </cell>
        </row>
        <row r="278">
          <cell r="A278" t="str">
            <v>BSC.390.C</v>
          </cell>
          <cell r="B278" t="str">
            <v>Dynamic SDCCH allocation</v>
          </cell>
          <cell r="C278">
            <v>3984.76</v>
          </cell>
        </row>
        <row r="279">
          <cell r="A279" t="str">
            <v>BSC.390.D</v>
          </cell>
          <cell r="B279" t="str">
            <v>Dynamic SDCCH allocation</v>
          </cell>
          <cell r="C279">
            <v>2951.65</v>
          </cell>
        </row>
        <row r="280">
          <cell r="A280" t="str">
            <v>BSC.390.E</v>
          </cell>
          <cell r="B280" t="str">
            <v>Dynamic SDCCH allocation</v>
          </cell>
          <cell r="C280">
            <v>0</v>
          </cell>
        </row>
        <row r="281">
          <cell r="A281" t="str">
            <v>BSC.430</v>
          </cell>
          <cell r="B281" t="str">
            <v>New Flexible Maio Management</v>
          </cell>
          <cell r="C281">
            <v>5028.79</v>
          </cell>
        </row>
        <row r="282">
          <cell r="A282" t="str">
            <v>BSC.430.A</v>
          </cell>
          <cell r="B282" t="str">
            <v>New Flexible Maio Management</v>
          </cell>
          <cell r="C282">
            <v>5028.79</v>
          </cell>
        </row>
        <row r="283">
          <cell r="A283" t="str">
            <v>BSC.430.B</v>
          </cell>
          <cell r="B283" t="str">
            <v>New Flexible Maio Management</v>
          </cell>
          <cell r="C283">
            <v>4148.82</v>
          </cell>
        </row>
        <row r="284">
          <cell r="A284" t="str">
            <v>BSC.430.C</v>
          </cell>
          <cell r="B284" t="str">
            <v>New Flexible Maio Management</v>
          </cell>
          <cell r="C284">
            <v>3394.43</v>
          </cell>
        </row>
        <row r="285">
          <cell r="A285" t="str">
            <v>BSC.430.D</v>
          </cell>
          <cell r="B285" t="str">
            <v>New Flexible Maio Management</v>
          </cell>
          <cell r="C285">
            <v>2514.46</v>
          </cell>
        </row>
        <row r="286">
          <cell r="A286" t="str">
            <v>BSC.430.E</v>
          </cell>
          <cell r="B286" t="str">
            <v>New Flexible Maio Management</v>
          </cell>
          <cell r="C286">
            <v>0</v>
          </cell>
        </row>
        <row r="287">
          <cell r="A287" t="str">
            <v>BSC.440</v>
          </cell>
          <cell r="B287" t="str">
            <v>Advanced Multilayer Handling  AMH</v>
          </cell>
          <cell r="C287">
            <v>7379.19</v>
          </cell>
        </row>
        <row r="288">
          <cell r="A288" t="str">
            <v>BSC.440.A</v>
          </cell>
          <cell r="B288" t="str">
            <v>Advanced Multilayer Handling  AMH</v>
          </cell>
          <cell r="C288">
            <v>7379.19</v>
          </cell>
        </row>
        <row r="289">
          <cell r="A289" t="str">
            <v>BSC.440.B</v>
          </cell>
          <cell r="B289" t="str">
            <v>Advanced Multilayer Handling  AMH</v>
          </cell>
          <cell r="C289">
            <v>6087.9</v>
          </cell>
        </row>
        <row r="290">
          <cell r="A290" t="str">
            <v>BSC.440.C</v>
          </cell>
          <cell r="B290" t="str">
            <v>Advanced Multilayer Handling  AMH</v>
          </cell>
          <cell r="C290">
            <v>4980.95</v>
          </cell>
        </row>
        <row r="291">
          <cell r="A291" t="str">
            <v>BSC.440.D</v>
          </cell>
          <cell r="B291" t="str">
            <v>Advanced Multilayer Handling  AMH</v>
          </cell>
          <cell r="C291">
            <v>3689.66</v>
          </cell>
        </row>
        <row r="292">
          <cell r="A292" t="str">
            <v>BSC.440.E</v>
          </cell>
          <cell r="B292" t="str">
            <v>Advanced Multilayer Handling AMH</v>
          </cell>
          <cell r="C292">
            <v>0</v>
          </cell>
        </row>
        <row r="293">
          <cell r="A293" t="str">
            <v>BSC.450</v>
          </cell>
          <cell r="B293" t="str">
            <v>Direct Access to Desired Layer/Band</v>
          </cell>
          <cell r="C293">
            <v>6149.39</v>
          </cell>
        </row>
        <row r="294">
          <cell r="A294" t="str">
            <v>BSC.450.A</v>
          </cell>
          <cell r="B294" t="str">
            <v>Direct Access to Desired Layer/Band</v>
          </cell>
          <cell r="C294">
            <v>6149.39</v>
          </cell>
        </row>
        <row r="295">
          <cell r="A295" t="str">
            <v>BSC.450.B</v>
          </cell>
          <cell r="B295" t="str">
            <v>Direct Access to Desired Layer/Band</v>
          </cell>
          <cell r="C295">
            <v>5073.25</v>
          </cell>
        </row>
        <row r="296">
          <cell r="A296" t="str">
            <v>BSC.450.C</v>
          </cell>
          <cell r="B296" t="str">
            <v>Direct Access to Desired Layer/Band</v>
          </cell>
          <cell r="C296">
            <v>4150.7700000000004</v>
          </cell>
        </row>
        <row r="297">
          <cell r="A297" t="str">
            <v>BSC.450.D</v>
          </cell>
          <cell r="B297" t="str">
            <v>Direct Access to Desired Layer/Band</v>
          </cell>
          <cell r="C297">
            <v>3074.76</v>
          </cell>
        </row>
        <row r="298">
          <cell r="A298" t="str">
            <v>BSC.450.E</v>
          </cell>
          <cell r="B298" t="str">
            <v>Direct Access to Desired Layer/Band</v>
          </cell>
          <cell r="C298">
            <v>0</v>
          </cell>
        </row>
        <row r="299">
          <cell r="A299" t="str">
            <v>BSC.460</v>
          </cell>
          <cell r="B299" t="str">
            <v>Dynamic Hotspot</v>
          </cell>
          <cell r="C299">
            <v>11150.88</v>
          </cell>
        </row>
        <row r="300">
          <cell r="A300" t="str">
            <v>BSC.460.A</v>
          </cell>
          <cell r="B300" t="str">
            <v>Dynamic Hotspot</v>
          </cell>
          <cell r="C300">
            <v>11150.88</v>
          </cell>
        </row>
        <row r="301">
          <cell r="A301" t="str">
            <v>BSC.460.B</v>
          </cell>
          <cell r="B301" t="str">
            <v>Dynamic Hotspot</v>
          </cell>
          <cell r="C301">
            <v>9199.4500000000007</v>
          </cell>
        </row>
        <row r="302">
          <cell r="A302" t="str">
            <v>BSC.460.C</v>
          </cell>
          <cell r="B302" t="str">
            <v>Dynamic Hotspot</v>
          </cell>
          <cell r="C302">
            <v>7526.87</v>
          </cell>
        </row>
        <row r="303">
          <cell r="A303" t="str">
            <v>BSC.460.D</v>
          </cell>
          <cell r="B303" t="str">
            <v>Dynamic Hotspot</v>
          </cell>
          <cell r="C303">
            <v>5575.44</v>
          </cell>
        </row>
        <row r="304">
          <cell r="A304" t="str">
            <v>BSC.460.E</v>
          </cell>
          <cell r="B304" t="str">
            <v>Dynamic Hotspot</v>
          </cell>
          <cell r="C304">
            <v>0</v>
          </cell>
        </row>
        <row r="305">
          <cell r="A305" t="str">
            <v>BSC.470</v>
          </cell>
          <cell r="B305" t="str">
            <v>Trace window for dropped calls</v>
          </cell>
          <cell r="C305">
            <v>7433.92</v>
          </cell>
        </row>
        <row r="306">
          <cell r="A306" t="str">
            <v>BSC.470.A</v>
          </cell>
          <cell r="B306" t="str">
            <v>Trace window for dropped calls</v>
          </cell>
          <cell r="C306">
            <v>7433.92</v>
          </cell>
        </row>
        <row r="307">
          <cell r="A307" t="str">
            <v>BSC.470.B</v>
          </cell>
          <cell r="B307" t="str">
            <v>Trace window for dropped calls</v>
          </cell>
          <cell r="C307">
            <v>6133.01</v>
          </cell>
        </row>
        <row r="308">
          <cell r="A308" t="str">
            <v>BSC.470.C</v>
          </cell>
          <cell r="B308" t="str">
            <v>Trace window for dropped calls</v>
          </cell>
          <cell r="C308">
            <v>5017.87</v>
          </cell>
        </row>
        <row r="309">
          <cell r="A309" t="str">
            <v>BSC.470.D</v>
          </cell>
          <cell r="B309" t="str">
            <v>Trace window for dropped calls</v>
          </cell>
          <cell r="C309">
            <v>3716.96</v>
          </cell>
        </row>
        <row r="310">
          <cell r="A310" t="str">
            <v>BSC.470.E</v>
          </cell>
          <cell r="B310" t="str">
            <v>Trace window for dropped calls</v>
          </cell>
          <cell r="C310">
            <v>0</v>
          </cell>
        </row>
        <row r="311">
          <cell r="A311" t="str">
            <v>BSC.480</v>
          </cell>
          <cell r="B311" t="str">
            <v>Enhanced Coverage by Frequency Hopping</v>
          </cell>
          <cell r="C311">
            <v>13096.85</v>
          </cell>
        </row>
        <row r="312">
          <cell r="A312" t="str">
            <v>BSC.480.A</v>
          </cell>
          <cell r="B312" t="str">
            <v>Enhanced Coverage by Frequency Hopping</v>
          </cell>
          <cell r="C312">
            <v>13096.85</v>
          </cell>
        </row>
        <row r="313">
          <cell r="A313" t="str">
            <v>BSC.480.B</v>
          </cell>
          <cell r="B313" t="str">
            <v>Enhanced Coverage by Frequency Hopping</v>
          </cell>
          <cell r="C313">
            <v>10804.82</v>
          </cell>
        </row>
        <row r="314">
          <cell r="A314" t="str">
            <v>BSC.480.C</v>
          </cell>
          <cell r="B314" t="str">
            <v>Enhanced Coverage by Frequency Hopping</v>
          </cell>
          <cell r="C314">
            <v>8840.39</v>
          </cell>
        </row>
        <row r="315">
          <cell r="A315" t="str">
            <v>BSC.480.D</v>
          </cell>
          <cell r="B315" t="str">
            <v>Enhanced Coverage by Frequency Hopping</v>
          </cell>
          <cell r="C315">
            <v>6548.36</v>
          </cell>
        </row>
        <row r="316">
          <cell r="A316" t="str">
            <v>BSC.480.E</v>
          </cell>
          <cell r="B316" t="str">
            <v>Enhanced Coverage by Frequency Hopping</v>
          </cell>
          <cell r="C316">
            <v>0</v>
          </cell>
        </row>
        <row r="317">
          <cell r="A317" t="str">
            <v>BSC.490</v>
          </cell>
          <cell r="B317" t="str">
            <v>High Capacity BSC Optio</v>
          </cell>
          <cell r="C317">
            <v>0</v>
          </cell>
        </row>
        <row r="318">
          <cell r="A318" t="str">
            <v>BSC.530</v>
          </cell>
          <cell r="B318" t="str">
            <v xml:space="preserve">MS Capability Indication </v>
          </cell>
          <cell r="C318">
            <v>5684.77</v>
          </cell>
        </row>
        <row r="319">
          <cell r="A319" t="str">
            <v>BSC.530.A</v>
          </cell>
          <cell r="B319" t="str">
            <v>MS Capability Indication</v>
          </cell>
          <cell r="C319">
            <v>5684.77</v>
          </cell>
        </row>
        <row r="320">
          <cell r="A320" t="str">
            <v>BSC.530.B</v>
          </cell>
          <cell r="B320" t="str">
            <v>MS Capability Indication</v>
          </cell>
          <cell r="C320">
            <v>4689.88</v>
          </cell>
        </row>
        <row r="321">
          <cell r="A321" t="str">
            <v>BSC.530.C</v>
          </cell>
          <cell r="B321" t="str">
            <v>MS Capability Indication</v>
          </cell>
          <cell r="C321">
            <v>3837.21</v>
          </cell>
        </row>
        <row r="322">
          <cell r="A322" t="str">
            <v>BSC.530.D</v>
          </cell>
          <cell r="B322" t="str">
            <v>MS Capability Indication</v>
          </cell>
          <cell r="C322">
            <v>2842.45</v>
          </cell>
        </row>
        <row r="323">
          <cell r="A323" t="str">
            <v>BSC.530.E</v>
          </cell>
          <cell r="B323" t="str">
            <v>MS Capability Indication</v>
          </cell>
          <cell r="C323">
            <v>0</v>
          </cell>
        </row>
        <row r="324">
          <cell r="A324" t="str">
            <v>BSC.540</v>
          </cell>
          <cell r="B324" t="str">
            <v>Tandem Free Operation TFO (ETSI)</v>
          </cell>
          <cell r="C324">
            <v>1311.83</v>
          </cell>
        </row>
        <row r="325">
          <cell r="A325" t="str">
            <v>BSC.540.A</v>
          </cell>
          <cell r="B325" t="str">
            <v>Tandem Free Operation  TFO (ETSI)</v>
          </cell>
          <cell r="C325">
            <v>1311.83</v>
          </cell>
        </row>
        <row r="326">
          <cell r="A326" t="str">
            <v>BSC.540.B</v>
          </cell>
          <cell r="B326" t="str">
            <v>Tandem Free Operation  TFO (ETSI)</v>
          </cell>
          <cell r="C326">
            <v>1049.49</v>
          </cell>
        </row>
        <row r="327">
          <cell r="A327" t="str">
            <v>BSC.540.C</v>
          </cell>
          <cell r="B327" t="str">
            <v>Tandem Free Operation TFO (ETSI)</v>
          </cell>
          <cell r="C327">
            <v>787.15</v>
          </cell>
        </row>
        <row r="328">
          <cell r="A328" t="str">
            <v>BSC.540.D</v>
          </cell>
          <cell r="B328" t="str">
            <v>Tandem Free Operation TFO (ETSI)</v>
          </cell>
          <cell r="C328">
            <v>524.80999999999995</v>
          </cell>
        </row>
        <row r="329">
          <cell r="A329" t="str">
            <v>BSC.540.E</v>
          </cell>
          <cell r="B329" t="str">
            <v>Tandem Free Operation TFO (ETSI)</v>
          </cell>
          <cell r="C329">
            <v>262.33999999999997</v>
          </cell>
        </row>
        <row r="330">
          <cell r="A330" t="str">
            <v>BSC.540.F</v>
          </cell>
          <cell r="B330" t="str">
            <v>Tandem Free Operation TFO (ETSI)</v>
          </cell>
          <cell r="C330">
            <v>0</v>
          </cell>
        </row>
        <row r="331">
          <cell r="A331" t="str">
            <v>BSC.550</v>
          </cell>
          <cell r="B331" t="str">
            <v>Tandem Free Operation TFO (ANSI)</v>
          </cell>
          <cell r="C331">
            <v>1049.49</v>
          </cell>
        </row>
        <row r="332">
          <cell r="A332" t="str">
            <v>BSC.550.A</v>
          </cell>
          <cell r="B332" t="str">
            <v>Tandem Free Operation TFO (ANSI)</v>
          </cell>
          <cell r="C332">
            <v>1049.49</v>
          </cell>
        </row>
        <row r="333">
          <cell r="A333" t="str">
            <v>BSC.550.B</v>
          </cell>
          <cell r="B333" t="str">
            <v>Tandem Free Operation TFO (ANSI)</v>
          </cell>
          <cell r="C333">
            <v>787.54</v>
          </cell>
        </row>
        <row r="334">
          <cell r="A334" t="str">
            <v>BSC.550.C</v>
          </cell>
          <cell r="B334" t="str">
            <v>Tandem Free Operation TFO (ANSI)</v>
          </cell>
          <cell r="C334">
            <v>629.72</v>
          </cell>
        </row>
        <row r="335">
          <cell r="A335" t="str">
            <v>BSC.550.D</v>
          </cell>
          <cell r="B335" t="str">
            <v>Tandem Free Operation TFO (ANSI)</v>
          </cell>
          <cell r="C335">
            <v>419.77</v>
          </cell>
        </row>
        <row r="336">
          <cell r="A336" t="str">
            <v>BSC.550.E</v>
          </cell>
          <cell r="B336" t="str">
            <v>Tandem Free Operation TFO (ANSI)</v>
          </cell>
          <cell r="C336">
            <v>209.95</v>
          </cell>
        </row>
        <row r="337">
          <cell r="A337" t="str">
            <v>BSC.550.F</v>
          </cell>
          <cell r="B337" t="str">
            <v>Tandem Free Operation TFO (ANSI)</v>
          </cell>
          <cell r="C337">
            <v>0</v>
          </cell>
        </row>
        <row r="338">
          <cell r="A338" t="str">
            <v>BSC.560</v>
          </cell>
          <cell r="B338" t="str">
            <v>GPRS BSC Optio</v>
          </cell>
          <cell r="C338">
            <v>0</v>
          </cell>
        </row>
        <row r="339">
          <cell r="A339" t="str">
            <v>BSC.590</v>
          </cell>
          <cell r="B339" t="str">
            <v>Automatic Picocell Parameterization</v>
          </cell>
          <cell r="C339">
            <v>0</v>
          </cell>
        </row>
        <row r="340">
          <cell r="A340" t="str">
            <v>BSC.610</v>
          </cell>
          <cell r="B340" t="str">
            <v>Channel Finder Measurement</v>
          </cell>
          <cell r="C340">
            <v>0</v>
          </cell>
        </row>
        <row r="341">
          <cell r="A341" t="str">
            <v>BSC.620</v>
          </cell>
          <cell r="B341" t="str">
            <v>Noise supression feature</v>
          </cell>
          <cell r="C341">
            <v>1625</v>
          </cell>
        </row>
        <row r="342">
          <cell r="A342" t="str">
            <v>BSC.620.A</v>
          </cell>
          <cell r="B342" t="str">
            <v>Noise supression feature</v>
          </cell>
          <cell r="C342">
            <v>1625</v>
          </cell>
        </row>
        <row r="343">
          <cell r="A343" t="str">
            <v>BSC.620.B</v>
          </cell>
          <cell r="B343" t="str">
            <v>Noise supression feature</v>
          </cell>
          <cell r="C343">
            <v>1300</v>
          </cell>
        </row>
        <row r="344">
          <cell r="A344" t="str">
            <v>BSC.620.C</v>
          </cell>
          <cell r="B344" t="str">
            <v>Noise supression feature</v>
          </cell>
          <cell r="C344">
            <v>975</v>
          </cell>
        </row>
        <row r="345">
          <cell r="A345" t="str">
            <v>BSC.620.D</v>
          </cell>
          <cell r="B345" t="str">
            <v>Noise supression feature</v>
          </cell>
          <cell r="C345">
            <v>650</v>
          </cell>
        </row>
        <row r="346">
          <cell r="A346" t="str">
            <v>BSC.620.E</v>
          </cell>
          <cell r="B346" t="str">
            <v>Noise supression feature</v>
          </cell>
          <cell r="C346">
            <v>325</v>
          </cell>
        </row>
        <row r="347">
          <cell r="A347" t="str">
            <v>BSC.620.F</v>
          </cell>
          <cell r="B347" t="str">
            <v>Noise supression feature</v>
          </cell>
          <cell r="C347">
            <v>0</v>
          </cell>
        </row>
        <row r="348">
          <cell r="A348" t="str">
            <v>BSC.630</v>
          </cell>
          <cell r="B348" t="str">
            <v>Advance Multirate Coding Feature</v>
          </cell>
          <cell r="C348">
            <v>656</v>
          </cell>
        </row>
        <row r="349">
          <cell r="A349" t="str">
            <v>BSC.630.A</v>
          </cell>
          <cell r="B349" t="str">
            <v>Advance Multirate Coding Feature</v>
          </cell>
          <cell r="C349">
            <v>656</v>
          </cell>
        </row>
        <row r="350">
          <cell r="A350" t="str">
            <v>BSC.630.B</v>
          </cell>
          <cell r="B350" t="str">
            <v>Advance Multirate Coding Feature</v>
          </cell>
          <cell r="C350">
            <v>546.666667104</v>
          </cell>
        </row>
        <row r="351">
          <cell r="A351" t="str">
            <v>BSC.630.C</v>
          </cell>
          <cell r="B351" t="str">
            <v>Advance Multirate Coding Feature</v>
          </cell>
          <cell r="C351">
            <v>437.33333335520001</v>
          </cell>
        </row>
        <row r="352">
          <cell r="A352" t="str">
            <v>BSC.630.D</v>
          </cell>
          <cell r="B352" t="str">
            <v>Advance Multirate Coding Feature</v>
          </cell>
          <cell r="C352">
            <v>328</v>
          </cell>
        </row>
        <row r="353">
          <cell r="A353" t="str">
            <v>BSC.630.E</v>
          </cell>
          <cell r="B353" t="str">
            <v>Advance Multirate Coding Feature</v>
          </cell>
          <cell r="C353">
            <v>0</v>
          </cell>
        </row>
        <row r="354">
          <cell r="A354" t="str">
            <v>BSC.640</v>
          </cell>
          <cell r="B354" t="str">
            <v>Support of Localised Service Area feature</v>
          </cell>
          <cell r="C354">
            <v>16347.5</v>
          </cell>
        </row>
        <row r="355">
          <cell r="A355" t="str">
            <v>BSC.640.A</v>
          </cell>
          <cell r="B355" t="str">
            <v>Support of Localised Service Area feature</v>
          </cell>
          <cell r="C355">
            <v>16347.5</v>
          </cell>
        </row>
        <row r="356">
          <cell r="A356" t="str">
            <v>BSC.640.B</v>
          </cell>
          <cell r="B356" t="str">
            <v>Support of Localised Service Area feature</v>
          </cell>
          <cell r="C356">
            <v>13486.69</v>
          </cell>
        </row>
        <row r="357">
          <cell r="A357" t="str">
            <v>BSC.640.C</v>
          </cell>
          <cell r="B357" t="str">
            <v>Support of Localised Service Area feature</v>
          </cell>
          <cell r="C357">
            <v>11034.57</v>
          </cell>
        </row>
        <row r="358">
          <cell r="A358" t="str">
            <v>BSC.640.D</v>
          </cell>
          <cell r="B358" t="str">
            <v>Support of Localised Service Area feature</v>
          </cell>
          <cell r="C358">
            <v>8173.75</v>
          </cell>
        </row>
        <row r="359">
          <cell r="A359" t="str">
            <v>BSC.640.E</v>
          </cell>
          <cell r="B359" t="str">
            <v>Support of Localised Service Area feature</v>
          </cell>
          <cell r="C359">
            <v>0</v>
          </cell>
        </row>
        <row r="360">
          <cell r="A360" t="str">
            <v>BSC.650</v>
          </cell>
          <cell r="B360" t="str">
            <v>Enhanced Data Rates for Global Evolution</v>
          </cell>
          <cell r="C360">
            <v>1125.8</v>
          </cell>
        </row>
        <row r="361">
          <cell r="A361" t="str">
            <v>BSC.650.A</v>
          </cell>
          <cell r="B361" t="str">
            <v>Enhanced Data Rates for Global Evolution</v>
          </cell>
          <cell r="C361">
            <v>1125.8</v>
          </cell>
        </row>
        <row r="362">
          <cell r="A362" t="str">
            <v>BSC.650.B</v>
          </cell>
          <cell r="B362" t="str">
            <v>Enhanced Data Rates for Global Evolution</v>
          </cell>
          <cell r="C362">
            <v>1013.22</v>
          </cell>
        </row>
        <row r="363">
          <cell r="A363" t="str">
            <v>BSC.650.C</v>
          </cell>
          <cell r="B363" t="str">
            <v>Enhanced Data Rates for Global Evolution</v>
          </cell>
          <cell r="C363">
            <v>956.93</v>
          </cell>
        </row>
        <row r="364">
          <cell r="A364" t="str">
            <v>BSC.650.D</v>
          </cell>
          <cell r="B364" t="str">
            <v>Enhanced Data Rates for Global Evolution</v>
          </cell>
          <cell r="C364">
            <v>900.64</v>
          </cell>
        </row>
        <row r="365">
          <cell r="A365" t="str">
            <v>BSC.650.E</v>
          </cell>
          <cell r="B365" t="str">
            <v>Enhanced Data Rates for Global Evolution</v>
          </cell>
          <cell r="C365">
            <v>788.06</v>
          </cell>
        </row>
        <row r="366">
          <cell r="A366" t="str">
            <v>BSC.650.F</v>
          </cell>
          <cell r="B366" t="str">
            <v>Enhanced Data Rates for Global Evolution</v>
          </cell>
          <cell r="C366">
            <v>675.48</v>
          </cell>
        </row>
        <row r="367">
          <cell r="A367" t="str">
            <v>BSC.650.G</v>
          </cell>
          <cell r="B367" t="str">
            <v>Enhanced Data Rates for Global Evolution</v>
          </cell>
          <cell r="C367">
            <v>562.9</v>
          </cell>
        </row>
        <row r="368">
          <cell r="A368" t="str">
            <v>BSC.660</v>
          </cell>
          <cell r="B368" t="str">
            <v>mCatch 1.0 for legacy phones</v>
          </cell>
          <cell r="C368">
            <v>169</v>
          </cell>
        </row>
        <row r="369">
          <cell r="A369" t="str">
            <v>BSC.680</v>
          </cell>
          <cell r="B369" t="str">
            <v>Automated planning Feature</v>
          </cell>
          <cell r="C369">
            <v>0</v>
          </cell>
        </row>
        <row r="370">
          <cell r="A370" t="str">
            <v>BSC.690</v>
          </cell>
          <cell r="B370" t="str">
            <v>Common BCCH  Feature</v>
          </cell>
          <cell r="C370">
            <v>18307.900000000001</v>
          </cell>
        </row>
        <row r="371">
          <cell r="A371" t="str">
            <v>BSC.690.A</v>
          </cell>
          <cell r="B371" t="str">
            <v>Common BCCH  Feature</v>
          </cell>
          <cell r="C371">
            <v>18307.900000000001</v>
          </cell>
        </row>
        <row r="372">
          <cell r="A372" t="str">
            <v>BSC.690.B</v>
          </cell>
          <cell r="B372" t="str">
            <v>Common BCCH  Feature</v>
          </cell>
          <cell r="C372">
            <v>15104.02</v>
          </cell>
        </row>
        <row r="373">
          <cell r="A373" t="str">
            <v>BSC.690.C</v>
          </cell>
          <cell r="B373" t="str">
            <v>Common BCCH  Feature</v>
          </cell>
          <cell r="C373">
            <v>12357.84</v>
          </cell>
        </row>
        <row r="374">
          <cell r="A374" t="str">
            <v>BSC.690.D</v>
          </cell>
          <cell r="B374" t="str">
            <v>Common BCCH  Feature</v>
          </cell>
          <cell r="C374">
            <v>9153.9500000000007</v>
          </cell>
        </row>
        <row r="375">
          <cell r="A375" t="str">
            <v>BSC.690.E</v>
          </cell>
          <cell r="B375" t="str">
            <v>Common BCCH  Feature</v>
          </cell>
          <cell r="C375">
            <v>0</v>
          </cell>
        </row>
        <row r="376">
          <cell r="A376" t="str">
            <v>BSC.700</v>
          </cell>
          <cell r="B376" t="str">
            <v>BSC S7 Optional Features Package</v>
          </cell>
          <cell r="C376">
            <v>91060.58</v>
          </cell>
        </row>
        <row r="377">
          <cell r="A377" t="str">
            <v>BSC.700.A</v>
          </cell>
          <cell r="B377" t="str">
            <v>BSC S7 Optional Features Package</v>
          </cell>
          <cell r="C377">
            <v>91060.58</v>
          </cell>
        </row>
        <row r="378">
          <cell r="A378" t="str">
            <v>BSC.700.B</v>
          </cell>
          <cell r="B378" t="str">
            <v>BSC S7 Optional Features Package</v>
          </cell>
          <cell r="C378">
            <v>75124.92</v>
          </cell>
        </row>
        <row r="379">
          <cell r="A379" t="str">
            <v>BSC.700.C</v>
          </cell>
          <cell r="B379" t="str">
            <v>BSC S7 Optional Features Package</v>
          </cell>
          <cell r="C379">
            <v>61465.82</v>
          </cell>
        </row>
        <row r="380">
          <cell r="A380" t="str">
            <v>BSC.700.D</v>
          </cell>
          <cell r="B380" t="str">
            <v>BSC S7 Optional Features Package</v>
          </cell>
          <cell r="C380">
            <v>45530.29</v>
          </cell>
        </row>
        <row r="381">
          <cell r="A381" t="str">
            <v>BSC.700.E</v>
          </cell>
          <cell r="B381" t="str">
            <v>BSC S7 Optional Features Package</v>
          </cell>
          <cell r="C381">
            <v>0</v>
          </cell>
        </row>
        <row r="382">
          <cell r="A382" t="str">
            <v>BSC.710</v>
          </cell>
          <cell r="B382" t="str">
            <v>mCatch 2.0 for E-OTD</v>
          </cell>
          <cell r="C382">
            <v>338</v>
          </cell>
        </row>
        <row r="383">
          <cell r="A383" t="str">
            <v>BSC.720</v>
          </cell>
          <cell r="B383" t="str">
            <v>Noice Suppression Ansi</v>
          </cell>
          <cell r="C383">
            <v>1300</v>
          </cell>
        </row>
        <row r="384">
          <cell r="A384" t="str">
            <v>BSC.720.A</v>
          </cell>
          <cell r="B384" t="str">
            <v>Noice Suppression Ansi</v>
          </cell>
          <cell r="C384">
            <v>1040</v>
          </cell>
        </row>
        <row r="385">
          <cell r="A385" t="str">
            <v>BSC.720.B</v>
          </cell>
          <cell r="B385" t="str">
            <v>Noice Suppression Ansi</v>
          </cell>
          <cell r="C385">
            <v>780</v>
          </cell>
        </row>
        <row r="386">
          <cell r="A386" t="str">
            <v>BSC.720.C</v>
          </cell>
          <cell r="B386" t="str">
            <v>Noice Suppression Ansi</v>
          </cell>
          <cell r="C386">
            <v>520</v>
          </cell>
        </row>
        <row r="387">
          <cell r="A387" t="str">
            <v>BSC.720.D</v>
          </cell>
          <cell r="B387" t="str">
            <v>Noice Suppression Ansi</v>
          </cell>
          <cell r="C387">
            <v>260</v>
          </cell>
        </row>
        <row r="388">
          <cell r="A388" t="str">
            <v>BSC.720.F</v>
          </cell>
          <cell r="B388" t="str">
            <v>Noice Suppression Ansi</v>
          </cell>
          <cell r="C388">
            <v>0</v>
          </cell>
        </row>
        <row r="389">
          <cell r="A389" t="str">
            <v>BSC.730</v>
          </cell>
          <cell r="B389" t="str">
            <v>mCatch upgrade to E-OTD</v>
          </cell>
          <cell r="C389">
            <v>126.75</v>
          </cell>
        </row>
        <row r="390">
          <cell r="A390" t="str">
            <v>BSC.740</v>
          </cell>
          <cell r="B390" t="str">
            <v>GSM/EDGE WCDMA Interworking</v>
          </cell>
          <cell r="C390">
            <v>104949</v>
          </cell>
        </row>
        <row r="391">
          <cell r="A391" t="str">
            <v>BSC.750</v>
          </cell>
          <cell r="B391" t="str">
            <v>GSM/EDGE  800/1900 Common BCCH</v>
          </cell>
          <cell r="C391">
            <v>18307.900000000001</v>
          </cell>
        </row>
        <row r="392">
          <cell r="A392" t="str">
            <v>BSC.750.A</v>
          </cell>
          <cell r="B392" t="str">
            <v>GSM/EDGE  800/1900 Common BCCH</v>
          </cell>
          <cell r="C392">
            <v>18307.900000000001</v>
          </cell>
        </row>
        <row r="393">
          <cell r="A393" t="str">
            <v>BSC.750.B</v>
          </cell>
          <cell r="B393" t="str">
            <v>GSM/EDGE  800/1900 Common BCCH</v>
          </cell>
          <cell r="C393">
            <v>15104.02</v>
          </cell>
        </row>
        <row r="394">
          <cell r="A394" t="str">
            <v>BSC.750.C</v>
          </cell>
          <cell r="B394" t="str">
            <v>GSM/EDGE  800/1900 Common BCCH</v>
          </cell>
          <cell r="C394">
            <v>12357.84</v>
          </cell>
        </row>
        <row r="395">
          <cell r="A395" t="str">
            <v>BSC.750.D</v>
          </cell>
          <cell r="B395" t="str">
            <v>GSM/EDGE  800/1900 Common BCCH</v>
          </cell>
          <cell r="C395">
            <v>9153.9500000000007</v>
          </cell>
        </row>
        <row r="396">
          <cell r="A396" t="str">
            <v>BSC.750.F</v>
          </cell>
          <cell r="B396" t="str">
            <v>GSM/EDGE  800/1900 Common BCCH</v>
          </cell>
          <cell r="C396">
            <v>0</v>
          </cell>
        </row>
        <row r="397">
          <cell r="A397" t="str">
            <v>BSC.760</v>
          </cell>
          <cell r="B397" t="str">
            <v>Dual band GSM 800/1900</v>
          </cell>
          <cell r="C397">
            <v>52474.63</v>
          </cell>
        </row>
        <row r="398">
          <cell r="A398" t="str">
            <v>BSC.760.A</v>
          </cell>
          <cell r="B398" t="str">
            <v>Dual band GSM 800/1901</v>
          </cell>
          <cell r="C398">
            <v>52474.63</v>
          </cell>
        </row>
        <row r="399">
          <cell r="A399" t="str">
            <v>BSC.760.B</v>
          </cell>
          <cell r="B399" t="str">
            <v>Dual band GSM 800/1902</v>
          </cell>
          <cell r="C399">
            <v>43291.56</v>
          </cell>
        </row>
        <row r="400">
          <cell r="A400" t="str">
            <v>BSC.760.C</v>
          </cell>
          <cell r="B400" t="str">
            <v>Dual band GSM 800/1903</v>
          </cell>
          <cell r="C400">
            <v>35420.32</v>
          </cell>
        </row>
        <row r="401">
          <cell r="A401" t="str">
            <v>BSC.760.D</v>
          </cell>
          <cell r="B401" t="str">
            <v>Dual band GSM 800/1904</v>
          </cell>
          <cell r="C401">
            <v>26237.38</v>
          </cell>
        </row>
        <row r="402">
          <cell r="A402" t="str">
            <v>BSC.760.F</v>
          </cell>
          <cell r="B402" t="str">
            <v>Dual band GSM 800/1905</v>
          </cell>
          <cell r="C402">
            <v>0</v>
          </cell>
        </row>
        <row r="403">
          <cell r="A403" t="str">
            <v>BSC.770</v>
          </cell>
          <cell r="B403" t="str">
            <v>Network Controlled Cell re-selection</v>
          </cell>
          <cell r="C403">
            <v>7379.19</v>
          </cell>
        </row>
        <row r="404">
          <cell r="A404" t="str">
            <v>BSC.770.A</v>
          </cell>
          <cell r="B404" t="str">
            <v>Network Controlled Cell re-selection</v>
          </cell>
          <cell r="C404">
            <v>7379.19</v>
          </cell>
        </row>
        <row r="405">
          <cell r="A405" t="str">
            <v>BSC.800</v>
          </cell>
          <cell r="B405" t="str">
            <v>S8 OPT. FEAT PACK</v>
          </cell>
          <cell r="C405">
            <v>122707.65</v>
          </cell>
        </row>
        <row r="406">
          <cell r="A406" t="str">
            <v>BSC.800.A</v>
          </cell>
          <cell r="B406" t="str">
            <v>S8 OPT. FEAT PACK</v>
          </cell>
          <cell r="C406">
            <v>122707.65</v>
          </cell>
        </row>
        <row r="407">
          <cell r="A407" t="str">
            <v>BSC.800.B</v>
          </cell>
          <cell r="B407" t="str">
            <v>S8 OPT. FEAT PACK</v>
          </cell>
          <cell r="C407">
            <v>101233.86</v>
          </cell>
        </row>
        <row r="408">
          <cell r="A408" t="str">
            <v>BSC.800.C</v>
          </cell>
          <cell r="B408" t="str">
            <v>S8 OPT. FEAT PACK</v>
          </cell>
          <cell r="C408">
            <v>82827.679999999993</v>
          </cell>
        </row>
        <row r="409">
          <cell r="A409" t="str">
            <v>BSC.800.D</v>
          </cell>
          <cell r="B409" t="str">
            <v>S8 OPT. FEAT PACK</v>
          </cell>
          <cell r="C409">
            <v>61353.89</v>
          </cell>
        </row>
        <row r="410">
          <cell r="A410" t="str">
            <v>BSC.800.E</v>
          </cell>
          <cell r="B410" t="str">
            <v>S8 OPT. FEAT PACK</v>
          </cell>
          <cell r="C410">
            <v>0</v>
          </cell>
        </row>
        <row r="411">
          <cell r="A411" t="str">
            <v>BSC.900</v>
          </cell>
          <cell r="B411" t="str">
            <v>S9 OPT. FEAT PACK</v>
          </cell>
          <cell r="C411">
            <v>126687.08</v>
          </cell>
        </row>
        <row r="412">
          <cell r="A412" t="str">
            <v>BSC.900.A</v>
          </cell>
          <cell r="B412" t="str">
            <v>S9 OPT. FEAT PACK</v>
          </cell>
          <cell r="C412">
            <v>126687.08</v>
          </cell>
        </row>
        <row r="413">
          <cell r="A413" t="str">
            <v>BSC.900.B</v>
          </cell>
          <cell r="B413" t="str">
            <v>S9 OPT. FEAT PACK</v>
          </cell>
          <cell r="C413">
            <v>104516.75</v>
          </cell>
        </row>
        <row r="414">
          <cell r="A414" t="str">
            <v>BSC.900.C</v>
          </cell>
          <cell r="B414" t="str">
            <v>S9 OPT. FEAT PACK</v>
          </cell>
          <cell r="C414">
            <v>85513.74</v>
          </cell>
        </row>
        <row r="415">
          <cell r="A415" t="str">
            <v>BSC.900.D</v>
          </cell>
          <cell r="B415" t="str">
            <v>S9 OPT. FEAT PACK</v>
          </cell>
          <cell r="C415">
            <v>63343.54</v>
          </cell>
        </row>
        <row r="416">
          <cell r="A416" t="str">
            <v>BSC.900.E</v>
          </cell>
          <cell r="B416" t="str">
            <v>S9 OPT. FEAT PACK</v>
          </cell>
          <cell r="C416">
            <v>0</v>
          </cell>
        </row>
        <row r="417">
          <cell r="A417" t="str">
            <v>BSC.PACK1</v>
          </cell>
          <cell r="B417" t="str">
            <v>BSS Subs. Seg. Feat. inc. 134 136 135</v>
          </cell>
          <cell r="C417">
            <v>17935.580000000002</v>
          </cell>
        </row>
        <row r="418">
          <cell r="A418" t="str">
            <v>BSC.PACK1.A</v>
          </cell>
          <cell r="B418" t="str">
            <v>BSS Subs. Seg. Feat. inc. 134 136 135</v>
          </cell>
          <cell r="C418">
            <v>17935.580000000002</v>
          </cell>
        </row>
        <row r="419">
          <cell r="A419" t="str">
            <v>BSC.PACK1.B</v>
          </cell>
          <cell r="B419" t="str">
            <v>BSS Subs. Seg. Feat. inc. 134 136 135</v>
          </cell>
          <cell r="C419">
            <v>14796.99</v>
          </cell>
        </row>
        <row r="420">
          <cell r="A420" t="str">
            <v>BSC.PACK1.C</v>
          </cell>
          <cell r="B420" t="str">
            <v>BSS Subs. Seg. Feat. inc. 134 136 135</v>
          </cell>
          <cell r="C420">
            <v>12106.51</v>
          </cell>
        </row>
        <row r="421">
          <cell r="A421" t="str">
            <v>BSC.PACK1.D</v>
          </cell>
          <cell r="B421" t="str">
            <v>BSS Subs. Seg. Feat. inc. 134 136 135</v>
          </cell>
          <cell r="C421">
            <v>8967.92</v>
          </cell>
        </row>
        <row r="422">
          <cell r="A422" t="str">
            <v>BSC.PACK1.E</v>
          </cell>
          <cell r="B422" t="str">
            <v>BSS Subs. Seg. Feat. inc. 134 136 135</v>
          </cell>
          <cell r="C422">
            <v>0</v>
          </cell>
        </row>
        <row r="423">
          <cell r="A423" t="str">
            <v>BSC.PACK2</v>
          </cell>
          <cell r="B423" t="str">
            <v>FEATURE PACK 2 incl. 221 140  270  278</v>
          </cell>
          <cell r="C423">
            <v>8055.73</v>
          </cell>
        </row>
        <row r="424">
          <cell r="A424" t="str">
            <v>BSC.PACK2.A</v>
          </cell>
          <cell r="B424" t="str">
            <v>FEATURE PACK 2 incl. 221 140  270  278</v>
          </cell>
          <cell r="C424">
            <v>8055.73</v>
          </cell>
        </row>
        <row r="425">
          <cell r="A425" t="str">
            <v>BSC.PACK2.B</v>
          </cell>
          <cell r="B425" t="str">
            <v>FEATURE PACK 2 incl. 221 140  270  278</v>
          </cell>
          <cell r="C425">
            <v>3940.17</v>
          </cell>
        </row>
        <row r="426">
          <cell r="A426" t="str">
            <v>BSC.PACK2.C</v>
          </cell>
          <cell r="B426" t="str">
            <v>FEATURE PACK 2 incl. 221 140  270  278</v>
          </cell>
          <cell r="C426">
            <v>3223.87</v>
          </cell>
        </row>
        <row r="427">
          <cell r="A427" t="str">
            <v>BSC.PACK2.D</v>
          </cell>
          <cell r="B427" t="str">
            <v>FEATURE PACK 2 incl. 221 140  270  278</v>
          </cell>
          <cell r="C427">
            <v>2387.9699999999998</v>
          </cell>
        </row>
        <row r="428">
          <cell r="A428" t="str">
            <v>BSC.PACK2.E</v>
          </cell>
          <cell r="B428" t="str">
            <v>FEATURE PACK 2  incl. 221 140 270  278</v>
          </cell>
          <cell r="C428">
            <v>0</v>
          </cell>
        </row>
        <row r="429">
          <cell r="A429" t="str">
            <v>BSC.PACK3</v>
          </cell>
          <cell r="B429" t="str">
            <v>FEATURE PACK 3  inc.  132  159</v>
          </cell>
          <cell r="C429">
            <v>4304.6899999999996</v>
          </cell>
        </row>
        <row r="430">
          <cell r="A430" t="str">
            <v>BSC.PACK3.A</v>
          </cell>
          <cell r="B430" t="str">
            <v>FEATURE PACK 3  inc.  132  159</v>
          </cell>
          <cell r="C430">
            <v>4304.6899999999996</v>
          </cell>
        </row>
        <row r="431">
          <cell r="A431" t="str">
            <v>BSC.PACK3.B</v>
          </cell>
          <cell r="B431" t="str">
            <v>FEATURE PACK 3  inc.  132  159</v>
          </cell>
          <cell r="C431">
            <v>3551.21</v>
          </cell>
        </row>
        <row r="432">
          <cell r="A432" t="str">
            <v>BSC.PACK3.C</v>
          </cell>
          <cell r="B432" t="str">
            <v>FEATURE PACK 3  inc.  132  159</v>
          </cell>
          <cell r="C432">
            <v>2905.5</v>
          </cell>
        </row>
        <row r="433">
          <cell r="A433" t="str">
            <v>BSC.PACK3.D</v>
          </cell>
          <cell r="B433" t="str">
            <v>FEATURE PACK 3  inc.  132  159</v>
          </cell>
          <cell r="C433">
            <v>2152.2800000000002</v>
          </cell>
        </row>
        <row r="434">
          <cell r="A434" t="str">
            <v>BSC.PACK3.E</v>
          </cell>
          <cell r="B434" t="str">
            <v>FEATURE PACK 3  inc.  132  159</v>
          </cell>
          <cell r="C434">
            <v>0</v>
          </cell>
        </row>
        <row r="435">
          <cell r="A435" t="str">
            <v>BSC.PACK4</v>
          </cell>
          <cell r="B435" t="str">
            <v>FEATURE PACK 4 inc.  160  161</v>
          </cell>
          <cell r="C435">
            <v>3587.09</v>
          </cell>
        </row>
        <row r="436">
          <cell r="A436" t="str">
            <v>BSC.PACK4.A</v>
          </cell>
          <cell r="B436" t="str">
            <v>FEATURE PACK 4 inc.  160  161</v>
          </cell>
          <cell r="C436">
            <v>3587.09</v>
          </cell>
        </row>
        <row r="437">
          <cell r="A437" t="str">
            <v>BSC.PACK4.B</v>
          </cell>
          <cell r="B437" t="str">
            <v>FEATURE PACK 4 inc.  160  161</v>
          </cell>
          <cell r="C437">
            <v>2959.32</v>
          </cell>
        </row>
        <row r="438">
          <cell r="A438" t="str">
            <v>BSC.PACK4.C</v>
          </cell>
          <cell r="B438" t="str">
            <v>FEATURE PACK 4 inc.  160  161</v>
          </cell>
          <cell r="C438">
            <v>2421.25</v>
          </cell>
        </row>
        <row r="439">
          <cell r="A439" t="str">
            <v>BSC.PACK4.D</v>
          </cell>
          <cell r="B439" t="str">
            <v>FEATURE PACK 4 inc.  160  161</v>
          </cell>
          <cell r="C439">
            <v>1793.48</v>
          </cell>
        </row>
        <row r="440">
          <cell r="A440" t="str">
            <v>BSC.PACK4.E</v>
          </cell>
          <cell r="B440" t="str">
            <v>FEATURE PACK 4  inc.  160  161</v>
          </cell>
          <cell r="C440">
            <v>0</v>
          </cell>
        </row>
        <row r="441">
          <cell r="A441" t="str">
            <v>BSC.PACK5</v>
          </cell>
          <cell r="B441" t="str">
            <v>BSC QUALITY FEATURE PACKAGE ETSI</v>
          </cell>
          <cell r="C441">
            <v>3420.3</v>
          </cell>
        </row>
        <row r="442">
          <cell r="A442" t="str">
            <v>BSC.PACK5.A</v>
          </cell>
          <cell r="B442" t="str">
            <v>BSC QUALITY FEATURE PACKAGE ETSI</v>
          </cell>
          <cell r="C442">
            <v>3420.3</v>
          </cell>
        </row>
        <row r="443">
          <cell r="A443" t="str">
            <v>BSC.PACK5.B</v>
          </cell>
          <cell r="B443" t="str">
            <v>BSC QUALITY FEATURE PACKAGE ETSI</v>
          </cell>
          <cell r="C443">
            <v>2736.24</v>
          </cell>
        </row>
        <row r="444">
          <cell r="A444" t="str">
            <v>BSC.PACK5.C</v>
          </cell>
          <cell r="B444" t="str">
            <v>BSC QUALITY FEATURE PACKAGE ETSI</v>
          </cell>
          <cell r="C444">
            <v>2052.1799999999998</v>
          </cell>
        </row>
        <row r="445">
          <cell r="A445" t="str">
            <v>BSC.PACK5.D</v>
          </cell>
          <cell r="B445" t="str">
            <v>BSC QUALITY FEATURE PACKAGE ETSI</v>
          </cell>
          <cell r="C445">
            <v>1368.12</v>
          </cell>
        </row>
        <row r="446">
          <cell r="A446" t="str">
            <v>BSC.PACK5.E</v>
          </cell>
          <cell r="B446" t="str">
            <v>BSC QUALITY FEATURE PACKAGE ETSI</v>
          </cell>
          <cell r="C446">
            <v>684.06</v>
          </cell>
        </row>
        <row r="447">
          <cell r="A447" t="str">
            <v>BSC.PACK5.F</v>
          </cell>
          <cell r="B447" t="str">
            <v>BSC QUALITY FEATURE PACKAGE ETSI</v>
          </cell>
          <cell r="C447">
            <v>0</v>
          </cell>
        </row>
        <row r="448">
          <cell r="A448" t="str">
            <v>BSC.PACK6</v>
          </cell>
          <cell r="B448" t="str">
            <v>BSC QUALITY FEATURE PACKAGE ANSI</v>
          </cell>
          <cell r="C448">
            <v>2736.24</v>
          </cell>
        </row>
        <row r="449">
          <cell r="A449" t="str">
            <v>BSC.PACK6.A</v>
          </cell>
          <cell r="B449" t="str">
            <v>BSC QUALITY FEATURE PACKAGE ANSI</v>
          </cell>
          <cell r="C449">
            <v>2736.24</v>
          </cell>
        </row>
        <row r="450">
          <cell r="A450" t="str">
            <v>BSC.PACK6.B</v>
          </cell>
          <cell r="B450" t="str">
            <v>BSC QUALITY FEATURE PACKAGE ANSI</v>
          </cell>
          <cell r="C450">
            <v>2188.94</v>
          </cell>
        </row>
        <row r="451">
          <cell r="A451" t="str">
            <v>BSC.PACK6.C</v>
          </cell>
          <cell r="B451" t="str">
            <v>BSC QUALITY FEATURE PACKAGE ANSI</v>
          </cell>
          <cell r="C451">
            <v>1641.77</v>
          </cell>
        </row>
        <row r="452">
          <cell r="A452" t="str">
            <v>BSC.PACK6.D</v>
          </cell>
          <cell r="B452" t="str">
            <v>BSC QUALITY FEATURE PACKAGE ANSI</v>
          </cell>
          <cell r="C452">
            <v>1094.47</v>
          </cell>
        </row>
        <row r="453">
          <cell r="A453" t="str">
            <v>BSC.PACK6.E</v>
          </cell>
          <cell r="B453" t="str">
            <v>BSC QUALITY FEATURE PACKAGE ANSI</v>
          </cell>
          <cell r="C453">
            <v>547.29999999999995</v>
          </cell>
        </row>
        <row r="454">
          <cell r="A454" t="str">
            <v>BSC.PACK6.F</v>
          </cell>
          <cell r="B454" t="str">
            <v>BSC QUALITY FEATURE PACKAGE ANSI</v>
          </cell>
          <cell r="C454">
            <v>0</v>
          </cell>
        </row>
        <row r="455">
          <cell r="A455" t="str">
            <v>BSC8000002</v>
          </cell>
          <cell r="B455" t="str">
            <v>BSC S8 NED CD ETSI  10 CD inc. Licence</v>
          </cell>
          <cell r="C455">
            <v>3279.64</v>
          </cell>
        </row>
        <row r="456">
          <cell r="A456" t="str">
            <v>BSC8000022</v>
          </cell>
          <cell r="B456" t="str">
            <v>BSC S8 NED CD ETSI  1 CD Media Only</v>
          </cell>
          <cell r="C456">
            <v>819.91</v>
          </cell>
        </row>
        <row r="457">
          <cell r="A457" t="str">
            <v>BSC8000030</v>
          </cell>
          <cell r="B457" t="str">
            <v>TCSM2 S8 NED CD ETSI  10 CD inc. Licence</v>
          </cell>
          <cell r="C457">
            <v>1093.17</v>
          </cell>
        </row>
        <row r="458">
          <cell r="A458" t="str">
            <v>BSC8000040</v>
          </cell>
          <cell r="B458" t="str">
            <v>TCSM2 S8 NED CD ETSI  1 CD Media Only</v>
          </cell>
          <cell r="C458">
            <v>273.26</v>
          </cell>
        </row>
        <row r="459">
          <cell r="A459" t="str">
            <v>BSC8000051</v>
          </cell>
          <cell r="B459" t="str">
            <v>BSC S8 NED CD ANSI  10 CD inc. Licence</v>
          </cell>
          <cell r="C459">
            <v>3279.64</v>
          </cell>
        </row>
        <row r="460">
          <cell r="A460" t="str">
            <v>BSC8000072</v>
          </cell>
          <cell r="B460" t="str">
            <v>BSC S8 NED CD ANSI  1 CD Media Only</v>
          </cell>
          <cell r="C460">
            <v>819.91</v>
          </cell>
        </row>
        <row r="461">
          <cell r="A461" t="str">
            <v>BSC8000080</v>
          </cell>
          <cell r="B461" t="str">
            <v>TCSM2 S8 NED CD ANSI  10 CD inc. Licence</v>
          </cell>
          <cell r="C461">
            <v>1093.17</v>
          </cell>
        </row>
        <row r="462">
          <cell r="A462" t="str">
            <v>BSC8000090</v>
          </cell>
          <cell r="B462" t="str">
            <v>TCSM2 S8 NED CD ANSI  1 CD Media Only</v>
          </cell>
          <cell r="C462">
            <v>273.26</v>
          </cell>
        </row>
        <row r="463">
          <cell r="A463" t="str">
            <v>BSC9000600</v>
          </cell>
          <cell r="B463" t="str">
            <v>BSC S9 ETSI Nokia On Line Services</v>
          </cell>
          <cell r="C463">
            <v>3279.64</v>
          </cell>
        </row>
        <row r="464">
          <cell r="A464" t="str">
            <v>BSC9000610</v>
          </cell>
          <cell r="B464" t="str">
            <v>TCSM2 S9 ETSI Nokia On Line Services</v>
          </cell>
          <cell r="C464">
            <v>1093.17</v>
          </cell>
        </row>
        <row r="465">
          <cell r="A465" t="str">
            <v>BSC9000700</v>
          </cell>
          <cell r="B465" t="str">
            <v>BSC S9 ANSI Nokia On Line Services</v>
          </cell>
          <cell r="C465">
            <v>3279.64</v>
          </cell>
        </row>
        <row r="466">
          <cell r="A466" t="str">
            <v>BSC9000710</v>
          </cell>
          <cell r="B466" t="str">
            <v>TCSM2 S9 ANSI Nokia On Line Services</v>
          </cell>
          <cell r="C466">
            <v>1093.17</v>
          </cell>
        </row>
        <row r="467">
          <cell r="A467" t="str">
            <v>C08512</v>
          </cell>
          <cell r="B467" t="str">
            <v>Message Bus Interface</v>
          </cell>
          <cell r="C467">
            <v>885.69</v>
          </cell>
        </row>
        <row r="468">
          <cell r="A468" t="str">
            <v>C08530</v>
          </cell>
          <cell r="B468" t="str">
            <v>Adapter for CCITT no 7</v>
          </cell>
          <cell r="C468">
            <v>2046.98</v>
          </cell>
        </row>
        <row r="469">
          <cell r="A469" t="str">
            <v>C08544</v>
          </cell>
          <cell r="B469" t="str">
            <v>Power Supply for Cartridge</v>
          </cell>
          <cell r="C469">
            <v>2196.09</v>
          </cell>
        </row>
        <row r="470">
          <cell r="A470" t="str">
            <v>C08596</v>
          </cell>
          <cell r="B470" t="str">
            <v>Adapter for Communications X.25</v>
          </cell>
          <cell r="C470">
            <v>1487.72</v>
          </cell>
        </row>
        <row r="471">
          <cell r="A471" t="str">
            <v>C08614</v>
          </cell>
          <cell r="B471" t="str">
            <v>Clock and Tone Generator 1</v>
          </cell>
          <cell r="C471">
            <v>2159.9499999999998</v>
          </cell>
        </row>
        <row r="472">
          <cell r="A472" t="str">
            <v>C08641</v>
          </cell>
          <cell r="B472" t="str">
            <v>Hardware Alarm Terminal</v>
          </cell>
          <cell r="C472">
            <v>1517.36</v>
          </cell>
        </row>
        <row r="473">
          <cell r="A473" t="str">
            <v>C08646</v>
          </cell>
          <cell r="B473" t="str">
            <v>Plug-in unit PSC3</v>
          </cell>
          <cell r="C473">
            <v>854.23</v>
          </cell>
        </row>
        <row r="474">
          <cell r="A474" t="str">
            <v>C08647</v>
          </cell>
          <cell r="B474" t="str">
            <v>Power Supply for Cartridge</v>
          </cell>
          <cell r="C474">
            <v>930.8</v>
          </cell>
        </row>
        <row r="475">
          <cell r="A475" t="str">
            <v>C08652</v>
          </cell>
          <cell r="B475" t="str">
            <v>Serial Output Buffered Interface</v>
          </cell>
          <cell r="C475">
            <v>1451.97</v>
          </cell>
        </row>
        <row r="476">
          <cell r="A476" t="str">
            <v>C08653</v>
          </cell>
          <cell r="B476" t="str">
            <v>SCSI Bus Interface</v>
          </cell>
          <cell r="C476">
            <v>1257.23</v>
          </cell>
        </row>
        <row r="477">
          <cell r="A477" t="str">
            <v>C08655</v>
          </cell>
          <cell r="B477" t="str">
            <v>Switch Control Processor</v>
          </cell>
          <cell r="C477">
            <v>1275.17</v>
          </cell>
        </row>
        <row r="478">
          <cell r="A478" t="str">
            <v>C08656</v>
          </cell>
          <cell r="B478" t="str">
            <v>Adapter for Frame Aligner</v>
          </cell>
          <cell r="C478">
            <v>949.39</v>
          </cell>
        </row>
        <row r="479">
          <cell r="A479" t="str">
            <v>C08661</v>
          </cell>
          <cell r="B479" t="str">
            <v>Clock and Alarm Buffer</v>
          </cell>
          <cell r="C479">
            <v>950.04</v>
          </cell>
        </row>
        <row r="480">
          <cell r="A480" t="str">
            <v>C08690</v>
          </cell>
          <cell r="B480" t="str">
            <v>Tone Product FIA</v>
          </cell>
          <cell r="C480">
            <v>47.84</v>
          </cell>
        </row>
        <row r="481">
          <cell r="A481" t="str">
            <v>C08773</v>
          </cell>
          <cell r="B481" t="str">
            <v>Transcoder Controller</v>
          </cell>
          <cell r="C481">
            <v>2709.72</v>
          </cell>
        </row>
        <row r="482">
          <cell r="A482" t="str">
            <v>C08781</v>
          </cell>
          <cell r="B482" t="str">
            <v>Exchange Terminal</v>
          </cell>
          <cell r="C482">
            <v>1615.12</v>
          </cell>
        </row>
        <row r="483">
          <cell r="A483" t="str">
            <v>C08790</v>
          </cell>
          <cell r="B483" t="str">
            <v>Switching Network (8 kbits/s channels)</v>
          </cell>
          <cell r="C483">
            <v>5253.82</v>
          </cell>
        </row>
        <row r="484">
          <cell r="A484" t="str">
            <v>C08821</v>
          </cell>
          <cell r="B484" t="str">
            <v>Floppy Drive Adapter</v>
          </cell>
          <cell r="C484">
            <v>212.55</v>
          </cell>
        </row>
        <row r="485">
          <cell r="A485" t="str">
            <v>C08822</v>
          </cell>
          <cell r="B485" t="str">
            <v>DAT Casette Tape Adapter</v>
          </cell>
          <cell r="C485">
            <v>212.55</v>
          </cell>
        </row>
        <row r="486">
          <cell r="A486" t="str">
            <v>C08823</v>
          </cell>
          <cell r="B486" t="str">
            <v>Winchester Disk Adapter</v>
          </cell>
          <cell r="C486">
            <v>212.55</v>
          </cell>
        </row>
        <row r="487">
          <cell r="A487" t="str">
            <v>C08825</v>
          </cell>
          <cell r="B487" t="str">
            <v>Clock and Tone Generator</v>
          </cell>
          <cell r="C487">
            <v>11281.4</v>
          </cell>
        </row>
        <row r="488">
          <cell r="A488" t="str">
            <v>C08826</v>
          </cell>
          <cell r="B488" t="str">
            <v>Clock and Tone Generator</v>
          </cell>
          <cell r="C488">
            <v>3524.82</v>
          </cell>
        </row>
        <row r="489">
          <cell r="A489" t="str">
            <v>C08828</v>
          </cell>
          <cell r="B489" t="str">
            <v>Adapter for CCITT no 7</v>
          </cell>
          <cell r="C489">
            <v>8107.63</v>
          </cell>
        </row>
        <row r="490">
          <cell r="A490" t="str">
            <v>C08839</v>
          </cell>
          <cell r="B490" t="str">
            <v>Clock and Alarm Buffer CLAB-S</v>
          </cell>
          <cell r="C490">
            <v>2561.39</v>
          </cell>
        </row>
        <row r="491">
          <cell r="A491" t="str">
            <v>C08840</v>
          </cell>
          <cell r="B491" t="str">
            <v>Transcoder PIU (12Channels)</v>
          </cell>
          <cell r="C491">
            <v>4739.55</v>
          </cell>
        </row>
        <row r="492">
          <cell r="A492" t="str">
            <v>C08841</v>
          </cell>
          <cell r="B492" t="str">
            <v>Transcoder PIU (16 Channels)</v>
          </cell>
          <cell r="C492">
            <v>4739.55</v>
          </cell>
        </row>
        <row r="493">
          <cell r="A493" t="str">
            <v>C08860</v>
          </cell>
          <cell r="B493" t="str">
            <v>Power Supply for Cartridge</v>
          </cell>
          <cell r="C493">
            <v>2196.09</v>
          </cell>
        </row>
        <row r="494">
          <cell r="A494" t="str">
            <v>C08887</v>
          </cell>
          <cell r="B494" t="str">
            <v>Message Bus Interface</v>
          </cell>
          <cell r="C494">
            <v>945.01</v>
          </cell>
        </row>
        <row r="495">
          <cell r="A495" t="str">
            <v>C08900</v>
          </cell>
          <cell r="B495" t="str">
            <v>Power Supply for Cartridge</v>
          </cell>
          <cell r="C495">
            <v>2780.51</v>
          </cell>
        </row>
        <row r="496">
          <cell r="A496" t="str">
            <v>C08901</v>
          </cell>
          <cell r="B496" t="str">
            <v>Sym.Exchange Terminal</v>
          </cell>
          <cell r="C496">
            <v>1615.12</v>
          </cell>
        </row>
        <row r="497">
          <cell r="A497" t="str">
            <v>C08902</v>
          </cell>
          <cell r="B497" t="str">
            <v>Coax.Exchange Terminal</v>
          </cell>
          <cell r="C497">
            <v>1615.12</v>
          </cell>
        </row>
        <row r="498">
          <cell r="A498" t="str">
            <v>C08905</v>
          </cell>
          <cell r="B498" t="str">
            <v>Adapter for CCITT no 7</v>
          </cell>
          <cell r="C498">
            <v>2046.98</v>
          </cell>
        </row>
        <row r="499">
          <cell r="A499" t="str">
            <v>C08932</v>
          </cell>
          <cell r="B499" t="str">
            <v>Central Processing Unit (486)</v>
          </cell>
          <cell r="C499">
            <v>9445.41</v>
          </cell>
        </row>
        <row r="500">
          <cell r="A500" t="str">
            <v>C08937</v>
          </cell>
          <cell r="B500" t="str">
            <v>Memory module</v>
          </cell>
          <cell r="C500">
            <v>463.32</v>
          </cell>
        </row>
        <row r="501">
          <cell r="A501" t="str">
            <v>C29336</v>
          </cell>
          <cell r="B501" t="str">
            <v>Power Supply Adapter 20</v>
          </cell>
          <cell r="C501">
            <v>898.82</v>
          </cell>
        </row>
        <row r="502">
          <cell r="A502" t="str">
            <v>C29337</v>
          </cell>
          <cell r="B502" t="str">
            <v>Power Supply Fuse Panel</v>
          </cell>
          <cell r="C502">
            <v>893.36</v>
          </cell>
        </row>
        <row r="503">
          <cell r="A503" t="str">
            <v>C71650</v>
          </cell>
          <cell r="B503" t="str">
            <v>PLUG-IN UNIT MS128M</v>
          </cell>
          <cell r="C503">
            <v>944.19</v>
          </cell>
        </row>
        <row r="504">
          <cell r="A504" t="str">
            <v>C71680</v>
          </cell>
          <cell r="B504" t="str">
            <v>Pentium II Central Processing Unit</v>
          </cell>
          <cell r="C504">
            <v>11716.26</v>
          </cell>
        </row>
        <row r="505">
          <cell r="A505" t="str">
            <v>C72070</v>
          </cell>
          <cell r="B505" t="str">
            <v>Packet Control Unit</v>
          </cell>
          <cell r="C505">
            <v>10200.65</v>
          </cell>
        </row>
        <row r="506">
          <cell r="A506" t="str">
            <v>C72382</v>
          </cell>
          <cell r="B506" t="str">
            <v>Memory module</v>
          </cell>
          <cell r="C506">
            <v>1013.87</v>
          </cell>
        </row>
        <row r="507">
          <cell r="A507" t="str">
            <v>C72589</v>
          </cell>
          <cell r="B507" t="str">
            <v>Winchester Disk Adapter</v>
          </cell>
          <cell r="C507">
            <v>1201.72</v>
          </cell>
        </row>
        <row r="508">
          <cell r="A508" t="str">
            <v>C83368</v>
          </cell>
          <cell r="B508" t="str">
            <v>Adapter for CCITT no 7</v>
          </cell>
          <cell r="C508">
            <v>8107.63</v>
          </cell>
        </row>
        <row r="509">
          <cell r="A509" t="str">
            <v>D1390</v>
          </cell>
          <cell r="B509" t="str">
            <v xml:space="preserve">BSC NED CD-ROM  ETSI </v>
          </cell>
          <cell r="C509">
            <v>1093.17</v>
          </cell>
        </row>
        <row r="510">
          <cell r="A510" t="str">
            <v>D1391</v>
          </cell>
          <cell r="B510" t="str">
            <v>BSC NED CD-ROM ETSI Update</v>
          </cell>
          <cell r="C510">
            <v>655.98</v>
          </cell>
        </row>
        <row r="511">
          <cell r="A511" t="str">
            <v>D1392</v>
          </cell>
          <cell r="B511" t="str">
            <v>BSC NED CD-ROM  ANSI</v>
          </cell>
          <cell r="C511">
            <v>1093.17</v>
          </cell>
        </row>
        <row r="512">
          <cell r="A512" t="str">
            <v>D1393</v>
          </cell>
          <cell r="B512" t="str">
            <v>BSC NED CD-ROM ANSI  Update</v>
          </cell>
          <cell r="C512">
            <v>655.98</v>
          </cell>
        </row>
        <row r="513">
          <cell r="A513" t="str">
            <v>D1773</v>
          </cell>
          <cell r="B513" t="str">
            <v>BSC S8 ETSI Documentation Paper</v>
          </cell>
          <cell r="C513">
            <v>6559.28</v>
          </cell>
        </row>
        <row r="514">
          <cell r="A514" t="str">
            <v>D1774</v>
          </cell>
          <cell r="B514" t="str">
            <v>BSC S8 ETSI Documentation Paper Update</v>
          </cell>
          <cell r="C514">
            <v>874.64</v>
          </cell>
        </row>
        <row r="515">
          <cell r="A515" t="str">
            <v>D1776</v>
          </cell>
          <cell r="B515" t="str">
            <v>BSC S8 ETSI User Manuals Paper Update</v>
          </cell>
          <cell r="C515">
            <v>765.31</v>
          </cell>
        </row>
        <row r="516">
          <cell r="A516" t="str">
            <v>D1778</v>
          </cell>
          <cell r="B516" t="str">
            <v>TCSM2 S8 ETSI Documentation Paper Update</v>
          </cell>
          <cell r="C516">
            <v>218.66</v>
          </cell>
        </row>
        <row r="517">
          <cell r="A517" t="str">
            <v>D1783</v>
          </cell>
          <cell r="B517" t="str">
            <v>BSC S8 ANSI Documentation Paper Update</v>
          </cell>
          <cell r="C517">
            <v>874.64</v>
          </cell>
        </row>
        <row r="518">
          <cell r="A518" t="str">
            <v>D1785</v>
          </cell>
          <cell r="B518" t="str">
            <v>BSC S8 ANSI User Manuals Paper Update</v>
          </cell>
          <cell r="C518">
            <v>765.31</v>
          </cell>
        </row>
        <row r="519">
          <cell r="A519" t="str">
            <v>D1787</v>
          </cell>
          <cell r="B519" t="str">
            <v>TCSM2 S8 ANSI Documentation Paper Update</v>
          </cell>
          <cell r="C519">
            <v>218.66</v>
          </cell>
        </row>
        <row r="520">
          <cell r="A520" t="str">
            <v>P01043</v>
          </cell>
          <cell r="B520" t="str">
            <v>Floppy Disk Drive (SCSI interface)</v>
          </cell>
          <cell r="C520">
            <v>675.35</v>
          </cell>
        </row>
        <row r="521">
          <cell r="A521" t="str">
            <v>P01074</v>
          </cell>
          <cell r="B521" t="str">
            <v>DAT Tape Unit DC  SCSI</v>
          </cell>
          <cell r="C521">
            <v>2761.46</v>
          </cell>
        </row>
        <row r="522">
          <cell r="A522" t="str">
            <v>P01087</v>
          </cell>
          <cell r="B522" t="str">
            <v>Winchester Disk Drive Unit 18G wide</v>
          </cell>
          <cell r="C522">
            <v>1201.2</v>
          </cell>
        </row>
      </sheetData>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row r="1">
          <cell r="E1" t="str">
            <v>EUR</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namica"/>
      <sheetName val="DESACOPIOS ANALITICO"/>
      <sheetName val="Base"/>
      <sheetName val="ANTICIPOS PARA GRAFOS"/>
      <sheetName val="Hoja2"/>
    </sheetNames>
    <sheetDataSet>
      <sheetData sheetId="0"/>
      <sheetData sheetId="1"/>
      <sheetData sheetId="2"/>
      <sheetData sheetId="3"/>
      <sheetData sheetId="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IRSA HIST"/>
      <sheetName val="IRSA AXI"/>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iestro"/>
      <sheetName val="Información Sox"/>
      <sheetName val="Seguimiento de Cambios SOX"/>
      <sheetName val="E.O.A.F."/>
      <sheetName val="Evol inversiones"/>
      <sheetName val="ArmadoVariaciones"/>
      <sheetName val="AnálisisVariaciones"/>
      <sheetName val="diferencia cbio prest"/>
      <sheetName val="Evolución ON"/>
      <sheetName val="Balances Empalme"/>
      <sheetName val="Balances Pamsa"/>
      <sheetName val="Otras inversiones"/>
      <sheetName val="Mutuos Tarshop-AC"/>
      <sheetName val="Prestamos Interco"/>
      <sheetName val="Fusion Alto Invest"/>
      <sheetName val="2133-1 sapsa"/>
      <sheetName val="2233-1 ersa"/>
      <sheetName val="Imp Gcias"/>
      <sheetName val="amort mejora inm"/>
      <sheetName val="amort sc"/>
      <sheetName val="Conversiones "/>
      <sheetName val="Prev x Desva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Targeted Testing-1"/>
      <sheetName val="Targeted Testing-2"/>
      <sheetName val="Non-Statistical Sampling-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C3" t="str">
            <v>AUS$</v>
          </cell>
        </row>
        <row r="9">
          <cell r="B9" t="str">
            <v>Currency?</v>
          </cell>
        </row>
        <row r="10">
          <cell r="B10" t="str">
            <v>AUS$</v>
          </cell>
        </row>
        <row r="11">
          <cell r="B11" t="str">
            <v>CAN$</v>
          </cell>
        </row>
        <row r="12">
          <cell r="B12" t="str">
            <v>Euro</v>
          </cell>
        </row>
        <row r="13">
          <cell r="B13" t="str">
            <v>Pound</v>
          </cell>
        </row>
        <row r="14">
          <cell r="B14" t="str">
            <v>US$</v>
          </cell>
        </row>
        <row r="15">
          <cell r="B15" t="str">
            <v>Yen</v>
          </cell>
        </row>
        <row r="16">
          <cell r="B16" t="str">
            <v>Colon</v>
          </cell>
        </row>
        <row r="17">
          <cell r="B17" t="str">
            <v>Dong</v>
          </cell>
        </row>
        <row r="18">
          <cell r="B18" t="str">
            <v>Franc</v>
          </cell>
        </row>
        <row r="19">
          <cell r="B19" t="str">
            <v>Kip</v>
          </cell>
        </row>
        <row r="20">
          <cell r="B20" t="str">
            <v>Kroner</v>
          </cell>
        </row>
        <row r="21">
          <cell r="B21" t="str">
            <v>Lira</v>
          </cell>
        </row>
        <row r="22">
          <cell r="B22" t="str">
            <v>Naira</v>
          </cell>
        </row>
        <row r="23">
          <cell r="B23" t="str">
            <v>Reais</v>
          </cell>
        </row>
        <row r="24">
          <cell r="B24" t="str">
            <v>Rubles</v>
          </cell>
        </row>
        <row r="25">
          <cell r="B25" t="str">
            <v>Rupee</v>
          </cell>
        </row>
        <row r="26">
          <cell r="B26" t="str">
            <v>Sequel</v>
          </cell>
        </row>
        <row r="27">
          <cell r="B27" t="str">
            <v>Thai</v>
          </cell>
        </row>
        <row r="28">
          <cell r="B28" t="str">
            <v>Tugrik</v>
          </cell>
        </row>
        <row r="29">
          <cell r="B29" t="str">
            <v>Won</v>
          </cell>
        </row>
        <row r="30">
          <cell r="B30" t="str">
            <v>Yuan</v>
          </cell>
        </row>
        <row r="31">
          <cell r="B31" t="str">
            <v>Other</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 asto"/>
      <sheetName val="Sin asto"/>
      <sheetName val="abm productos"/>
      <sheetName val="Ajustes"/>
      <sheetName val="Print"/>
      <sheetName val="Mov no stan"/>
      <sheetName val="Base_depositos"/>
    </sheetNames>
    <sheetDataSet>
      <sheetData sheetId="0" refreshError="1">
        <row r="1">
          <cell r="A1" t="str">
            <v>DEPOSI</v>
          </cell>
          <cell r="B1" t="str">
            <v>ARTCOD</v>
          </cell>
          <cell r="C1" t="str">
            <v>Descripción</v>
          </cell>
          <cell r="D1" t="str">
            <v>CODORI</v>
          </cell>
          <cell r="E1" t="str">
            <v>NROMOV</v>
          </cell>
          <cell r="F1" t="str">
            <v>NRITEM</v>
          </cell>
          <cell r="G1" t="str">
            <v>PRECIO</v>
          </cell>
          <cell r="H1" t="str">
            <v>CANTID</v>
          </cell>
          <cell r="I1" t="str">
            <v>CANTOT</v>
          </cell>
          <cell r="J1" t="str">
            <v>FCHMOV</v>
          </cell>
          <cell r="K1" t="str">
            <v>CTADEB</v>
          </cell>
          <cell r="L1" t="str">
            <v>CTAHAB</v>
          </cell>
          <cell r="M1" t="str">
            <v>CULTIV</v>
          </cell>
        </row>
        <row r="2">
          <cell r="A2" t="str">
            <v>T003</v>
          </cell>
          <cell r="B2">
            <v>1301000003</v>
          </cell>
          <cell r="C2" t="str">
            <v>BORREGO</v>
          </cell>
          <cell r="D2" t="str">
            <v>57</v>
          </cell>
          <cell r="E2">
            <v>529</v>
          </cell>
          <cell r="F2">
            <v>2</v>
          </cell>
          <cell r="G2">
            <v>20</v>
          </cell>
          <cell r="H2">
            <v>-2</v>
          </cell>
          <cell r="I2">
            <v>-40</v>
          </cell>
          <cell r="J2">
            <v>19991031</v>
          </cell>
          <cell r="K2" t="str">
            <v>5120802010</v>
          </cell>
          <cell r="L2" t="str">
            <v>6220301000</v>
          </cell>
        </row>
        <row r="3">
          <cell r="A3" t="str">
            <v>T013</v>
          </cell>
          <cell r="B3">
            <v>1301000003</v>
          </cell>
          <cell r="C3" t="str">
            <v>BORREGO</v>
          </cell>
          <cell r="D3" t="str">
            <v>57</v>
          </cell>
          <cell r="E3">
            <v>530</v>
          </cell>
          <cell r="F3">
            <v>1</v>
          </cell>
          <cell r="G3">
            <v>20</v>
          </cell>
          <cell r="H3">
            <v>-6</v>
          </cell>
          <cell r="I3">
            <v>-120</v>
          </cell>
          <cell r="J3">
            <v>19991031</v>
          </cell>
          <cell r="K3" t="str">
            <v>5120802010</v>
          </cell>
          <cell r="L3" t="str">
            <v>6220301000</v>
          </cell>
        </row>
        <row r="4">
          <cell r="A4" t="str">
            <v>T003</v>
          </cell>
          <cell r="B4">
            <v>1301000004</v>
          </cell>
          <cell r="C4" t="str">
            <v>CAPON</v>
          </cell>
          <cell r="D4" t="str">
            <v>57</v>
          </cell>
          <cell r="E4">
            <v>529</v>
          </cell>
          <cell r="F4">
            <v>3</v>
          </cell>
          <cell r="G4">
            <v>15</v>
          </cell>
          <cell r="H4">
            <v>-2</v>
          </cell>
          <cell r="I4">
            <v>-30</v>
          </cell>
          <cell r="J4">
            <v>19991031</v>
          </cell>
          <cell r="K4" t="str">
            <v>5120802010</v>
          </cell>
          <cell r="L4" t="str">
            <v>6220301000</v>
          </cell>
        </row>
        <row r="5">
          <cell r="A5" t="str">
            <v>T003</v>
          </cell>
          <cell r="B5">
            <v>1301000006</v>
          </cell>
          <cell r="C5" t="str">
            <v>OVEJA RECHAZO</v>
          </cell>
          <cell r="D5" t="str">
            <v>57</v>
          </cell>
          <cell r="E5">
            <v>529</v>
          </cell>
          <cell r="F5">
            <v>1</v>
          </cell>
          <cell r="G5">
            <v>14</v>
          </cell>
          <cell r="H5">
            <v>-3</v>
          </cell>
          <cell r="I5">
            <v>-42</v>
          </cell>
          <cell r="J5">
            <v>19991031</v>
          </cell>
          <cell r="K5" t="str">
            <v>5120802010</v>
          </cell>
          <cell r="L5" t="str">
            <v>6220301000</v>
          </cell>
        </row>
        <row r="6">
          <cell r="A6" t="str">
            <v>P005</v>
          </cell>
          <cell r="B6">
            <v>2101000002</v>
          </cell>
          <cell r="C6" t="str">
            <v>TRIGO PAN INFERIOR CALIDAD</v>
          </cell>
          <cell r="D6" t="str">
            <v>H1</v>
          </cell>
          <cell r="E6">
            <v>207</v>
          </cell>
          <cell r="F6">
            <v>1</v>
          </cell>
          <cell r="G6">
            <v>48.5</v>
          </cell>
          <cell r="H6">
            <v>-40</v>
          </cell>
          <cell r="I6">
            <v>-1940</v>
          </cell>
          <cell r="J6">
            <v>19991031</v>
          </cell>
          <cell r="K6" t="str">
            <v>5110201015</v>
          </cell>
          <cell r="L6" t="str">
            <v>6210219001</v>
          </cell>
          <cell r="M6" t="str">
            <v>9200000002</v>
          </cell>
        </row>
        <row r="7">
          <cell r="A7" t="str">
            <v>T008</v>
          </cell>
          <cell r="B7">
            <v>2105000001</v>
          </cell>
          <cell r="C7" t="str">
            <v>MAIZ 1ra</v>
          </cell>
          <cell r="D7" t="str">
            <v>E1</v>
          </cell>
          <cell r="E7">
            <v>418</v>
          </cell>
          <cell r="F7">
            <v>2</v>
          </cell>
          <cell r="G7">
            <v>80</v>
          </cell>
          <cell r="H7">
            <v>-15</v>
          </cell>
          <cell r="I7">
            <v>-1200</v>
          </cell>
          <cell r="J7">
            <v>19991031</v>
          </cell>
          <cell r="K7" t="str">
            <v>5110201015</v>
          </cell>
          <cell r="L7" t="str">
            <v>6210219001</v>
          </cell>
          <cell r="M7" t="str">
            <v>9200000002</v>
          </cell>
        </row>
        <row r="8">
          <cell r="A8" t="str">
            <v>P012</v>
          </cell>
          <cell r="B8">
            <v>2105000001</v>
          </cell>
          <cell r="C8" t="str">
            <v>MAIZ 1ra</v>
          </cell>
          <cell r="D8" t="str">
            <v>N1</v>
          </cell>
          <cell r="E8">
            <v>306</v>
          </cell>
          <cell r="F8">
            <v>1</v>
          </cell>
          <cell r="G8">
            <v>80</v>
          </cell>
          <cell r="H8">
            <v>-7.218</v>
          </cell>
          <cell r="I8">
            <v>-577.44000000000005</v>
          </cell>
          <cell r="J8">
            <v>19991031</v>
          </cell>
          <cell r="K8" t="str">
            <v>5110301015</v>
          </cell>
          <cell r="L8" t="str">
            <v>6210219002</v>
          </cell>
          <cell r="M8" t="str">
            <v>9200000004</v>
          </cell>
        </row>
        <row r="9">
          <cell r="A9" t="str">
            <v>P012</v>
          </cell>
          <cell r="B9">
            <v>2105000001</v>
          </cell>
          <cell r="C9" t="str">
            <v>MAIZ 1ra</v>
          </cell>
          <cell r="D9" t="str">
            <v>N1</v>
          </cell>
          <cell r="E9">
            <v>337</v>
          </cell>
          <cell r="F9">
            <v>1</v>
          </cell>
          <cell r="G9">
            <v>80</v>
          </cell>
          <cell r="H9">
            <v>-15</v>
          </cell>
          <cell r="I9">
            <v>-1200</v>
          </cell>
          <cell r="J9">
            <v>19991031</v>
          </cell>
          <cell r="K9" t="str">
            <v>5110301015</v>
          </cell>
          <cell r="L9" t="str">
            <v>6210219002</v>
          </cell>
          <cell r="M9" t="str">
            <v>9200000004</v>
          </cell>
        </row>
        <row r="10">
          <cell r="A10" t="str">
            <v>P012</v>
          </cell>
          <cell r="B10">
            <v>2105000001</v>
          </cell>
          <cell r="C10" t="str">
            <v>MAIZ 1ra</v>
          </cell>
          <cell r="D10" t="str">
            <v>N1</v>
          </cell>
          <cell r="E10">
            <v>338</v>
          </cell>
          <cell r="F10">
            <v>1</v>
          </cell>
          <cell r="G10">
            <v>80</v>
          </cell>
          <cell r="H10">
            <v>-2</v>
          </cell>
          <cell r="I10">
            <v>-160</v>
          </cell>
          <cell r="J10">
            <v>19991031</v>
          </cell>
          <cell r="K10" t="str">
            <v>5110301015</v>
          </cell>
          <cell r="L10" t="str">
            <v>6210219002</v>
          </cell>
          <cell r="M10" t="str">
            <v>9200000004</v>
          </cell>
        </row>
        <row r="11">
          <cell r="A11" t="str">
            <v>P012</v>
          </cell>
          <cell r="B11">
            <v>2105000001</v>
          </cell>
          <cell r="C11" t="str">
            <v>MAIZ 1ra</v>
          </cell>
          <cell r="D11" t="str">
            <v>N1</v>
          </cell>
          <cell r="E11">
            <v>307</v>
          </cell>
          <cell r="F11">
            <v>1</v>
          </cell>
          <cell r="G11">
            <v>80</v>
          </cell>
          <cell r="H11">
            <v>-3.7349999999999999</v>
          </cell>
          <cell r="I11">
            <v>-298.8</v>
          </cell>
          <cell r="J11">
            <v>19991031</v>
          </cell>
          <cell r="K11" t="str">
            <v>5110304015</v>
          </cell>
          <cell r="L11" t="str">
            <v>6210219003</v>
          </cell>
          <cell r="M11" t="str">
            <v>9200000012</v>
          </cell>
        </row>
        <row r="12">
          <cell r="A12" t="str">
            <v>P001</v>
          </cell>
          <cell r="B12">
            <v>2105000003</v>
          </cell>
          <cell r="C12" t="str">
            <v>MAIZ QUEBRADO</v>
          </cell>
          <cell r="D12" t="str">
            <v>L1</v>
          </cell>
          <cell r="E12">
            <v>281</v>
          </cell>
          <cell r="F12">
            <v>2</v>
          </cell>
          <cell r="G12">
            <v>94</v>
          </cell>
          <cell r="H12">
            <v>-99.13</v>
          </cell>
          <cell r="I12">
            <v>-9318.2199999999993</v>
          </cell>
          <cell r="J12">
            <v>19991030</v>
          </cell>
          <cell r="K12" t="str">
            <v>5110301015</v>
          </cell>
          <cell r="L12" t="str">
            <v>6210219002</v>
          </cell>
          <cell r="M12" t="str">
            <v>9200000004</v>
          </cell>
        </row>
        <row r="13">
          <cell r="A13" t="str">
            <v>P001</v>
          </cell>
          <cell r="B13">
            <v>2105000003</v>
          </cell>
          <cell r="C13" t="str">
            <v>MAIZ QUEBRADO</v>
          </cell>
          <cell r="D13" t="str">
            <v>L1</v>
          </cell>
          <cell r="E13">
            <v>280</v>
          </cell>
          <cell r="F13">
            <v>2</v>
          </cell>
          <cell r="G13">
            <v>94</v>
          </cell>
          <cell r="H13">
            <v>-13.95</v>
          </cell>
          <cell r="I13">
            <v>-1311.3</v>
          </cell>
          <cell r="J13">
            <v>19991030</v>
          </cell>
          <cell r="K13" t="str">
            <v>5110302015</v>
          </cell>
          <cell r="L13" t="str">
            <v>6210219004</v>
          </cell>
          <cell r="M13" t="str">
            <v>9200000003</v>
          </cell>
        </row>
        <row r="14">
          <cell r="A14" t="str">
            <v>P005</v>
          </cell>
          <cell r="B14">
            <v>2108000001</v>
          </cell>
          <cell r="C14" t="str">
            <v>SORGO</v>
          </cell>
          <cell r="D14" t="str">
            <v>H1</v>
          </cell>
          <cell r="E14">
            <v>207</v>
          </cell>
          <cell r="F14">
            <v>2</v>
          </cell>
          <cell r="G14">
            <v>72</v>
          </cell>
          <cell r="H14">
            <v>-126</v>
          </cell>
          <cell r="I14">
            <v>-9072</v>
          </cell>
          <cell r="J14">
            <v>19991031</v>
          </cell>
          <cell r="K14" t="str">
            <v>5110201015</v>
          </cell>
          <cell r="L14" t="str">
            <v>6210219001</v>
          </cell>
          <cell r="M14" t="str">
            <v>9200000002</v>
          </cell>
        </row>
        <row r="15">
          <cell r="A15" t="str">
            <v>P012</v>
          </cell>
          <cell r="B15">
            <v>2201000002</v>
          </cell>
          <cell r="C15" t="str">
            <v>MAIZ GRANO HUMEDO</v>
          </cell>
          <cell r="D15" t="str">
            <v>N1</v>
          </cell>
          <cell r="E15">
            <v>310</v>
          </cell>
          <cell r="F15">
            <v>3</v>
          </cell>
          <cell r="G15">
            <v>82.81</v>
          </cell>
          <cell r="H15">
            <v>-4.3659999999999997</v>
          </cell>
          <cell r="I15">
            <v>-361.54845999999998</v>
          </cell>
          <cell r="J15">
            <v>19991031</v>
          </cell>
          <cell r="K15" t="str">
            <v>5110301043</v>
          </cell>
          <cell r="L15" t="str">
            <v>6210219002</v>
          </cell>
          <cell r="M15" t="str">
            <v>9200000004</v>
          </cell>
        </row>
        <row r="16">
          <cell r="A16" t="str">
            <v>P023</v>
          </cell>
          <cell r="B16">
            <v>2201000002</v>
          </cell>
          <cell r="C16" t="str">
            <v>MAIZ GRANO HUMEDO</v>
          </cell>
          <cell r="D16" t="str">
            <v>B1</v>
          </cell>
          <cell r="E16">
            <v>217</v>
          </cell>
          <cell r="F16">
            <v>6</v>
          </cell>
          <cell r="G16">
            <v>75.47</v>
          </cell>
          <cell r="H16">
            <v>-51.6</v>
          </cell>
          <cell r="I16">
            <v>-3894.252</v>
          </cell>
          <cell r="J16">
            <v>19991030</v>
          </cell>
          <cell r="K16" t="str">
            <v>5110301043</v>
          </cell>
          <cell r="L16" t="str">
            <v>6210219002</v>
          </cell>
          <cell r="M16" t="str">
            <v>9200000004</v>
          </cell>
        </row>
        <row r="17">
          <cell r="A17" t="str">
            <v>P023</v>
          </cell>
          <cell r="B17">
            <v>2201000002</v>
          </cell>
          <cell r="C17" t="str">
            <v>MAIZ GRANO HUMEDO</v>
          </cell>
          <cell r="D17" t="str">
            <v>B1</v>
          </cell>
          <cell r="E17">
            <v>218</v>
          </cell>
          <cell r="F17">
            <v>3</v>
          </cell>
          <cell r="G17">
            <v>75.47</v>
          </cell>
          <cell r="H17">
            <v>-2.5</v>
          </cell>
          <cell r="I17">
            <v>-188.67500000000001</v>
          </cell>
          <cell r="J17">
            <v>19991030</v>
          </cell>
          <cell r="K17" t="str">
            <v>5110302048</v>
          </cell>
          <cell r="L17" t="str">
            <v>6210219004</v>
          </cell>
          <cell r="M17" t="str">
            <v>9200000003</v>
          </cell>
        </row>
        <row r="18">
          <cell r="A18" t="str">
            <v>P009</v>
          </cell>
          <cell r="B18">
            <v>2201000004</v>
          </cell>
          <cell r="C18" t="str">
            <v>ROLLOS</v>
          </cell>
          <cell r="D18" t="str">
            <v>O1</v>
          </cell>
          <cell r="E18">
            <v>105</v>
          </cell>
          <cell r="F18">
            <v>4</v>
          </cell>
          <cell r="G18">
            <v>13</v>
          </cell>
          <cell r="H18">
            <v>-456</v>
          </cell>
          <cell r="I18">
            <v>-5928</v>
          </cell>
          <cell r="J18">
            <v>19991004</v>
          </cell>
          <cell r="K18" t="str">
            <v>5110201013</v>
          </cell>
          <cell r="L18" t="str">
            <v>6210219011</v>
          </cell>
          <cell r="M18" t="str">
            <v>9200000002</v>
          </cell>
        </row>
        <row r="19">
          <cell r="A19" t="str">
            <v>P009</v>
          </cell>
          <cell r="B19">
            <v>2201000004</v>
          </cell>
          <cell r="C19" t="str">
            <v>ROLLOS</v>
          </cell>
          <cell r="D19" t="str">
            <v>O1</v>
          </cell>
          <cell r="E19">
            <v>107</v>
          </cell>
          <cell r="F19">
            <v>3</v>
          </cell>
          <cell r="G19">
            <v>13</v>
          </cell>
          <cell r="H19">
            <v>-406</v>
          </cell>
          <cell r="I19">
            <v>-5278</v>
          </cell>
          <cell r="J19">
            <v>19991011</v>
          </cell>
          <cell r="K19" t="str">
            <v>5110201013</v>
          </cell>
          <cell r="L19" t="str">
            <v>6210219011</v>
          </cell>
          <cell r="M19" t="str">
            <v>9200000002</v>
          </cell>
        </row>
        <row r="20">
          <cell r="A20" t="str">
            <v>P009</v>
          </cell>
          <cell r="B20">
            <v>2201000004</v>
          </cell>
          <cell r="C20" t="str">
            <v>ROLLOS</v>
          </cell>
          <cell r="D20" t="str">
            <v>O1</v>
          </cell>
          <cell r="E20">
            <v>109</v>
          </cell>
          <cell r="F20">
            <v>3</v>
          </cell>
          <cell r="G20">
            <v>13</v>
          </cell>
          <cell r="H20">
            <v>-338</v>
          </cell>
          <cell r="I20">
            <v>-4394</v>
          </cell>
          <cell r="J20">
            <v>19991018</v>
          </cell>
          <cell r="K20" t="str">
            <v>5110201013</v>
          </cell>
          <cell r="L20" t="str">
            <v>6210219011</v>
          </cell>
          <cell r="M20" t="str">
            <v>9200000002</v>
          </cell>
        </row>
        <row r="21">
          <cell r="A21" t="str">
            <v>P009</v>
          </cell>
          <cell r="B21">
            <v>2201000004</v>
          </cell>
          <cell r="C21" t="str">
            <v>ROLLOS</v>
          </cell>
          <cell r="D21" t="str">
            <v>O1</v>
          </cell>
          <cell r="E21">
            <v>111</v>
          </cell>
          <cell r="F21">
            <v>4</v>
          </cell>
          <cell r="G21">
            <v>13</v>
          </cell>
          <cell r="H21">
            <v>-340</v>
          </cell>
          <cell r="I21">
            <v>-4420</v>
          </cell>
          <cell r="J21">
            <v>19991026</v>
          </cell>
          <cell r="K21" t="str">
            <v>5110201013</v>
          </cell>
          <cell r="L21" t="str">
            <v>6210219011</v>
          </cell>
          <cell r="M21" t="str">
            <v>9200000002</v>
          </cell>
        </row>
        <row r="22">
          <cell r="A22" t="str">
            <v>P014</v>
          </cell>
          <cell r="B22">
            <v>2201000004</v>
          </cell>
          <cell r="C22" t="str">
            <v>ROLLOS</v>
          </cell>
          <cell r="D22" t="str">
            <v>S1</v>
          </cell>
          <cell r="E22">
            <v>261</v>
          </cell>
          <cell r="F22">
            <v>1</v>
          </cell>
          <cell r="G22">
            <v>13</v>
          </cell>
          <cell r="H22">
            <v>-23</v>
          </cell>
          <cell r="I22">
            <v>-299</v>
          </cell>
          <cell r="J22">
            <v>19991031</v>
          </cell>
          <cell r="K22" t="str">
            <v>5110201013</v>
          </cell>
          <cell r="L22" t="str">
            <v>6210219011</v>
          </cell>
          <cell r="M22" t="str">
            <v>9200000002</v>
          </cell>
        </row>
        <row r="23">
          <cell r="A23" t="str">
            <v>P012</v>
          </cell>
          <cell r="B23">
            <v>2201000004</v>
          </cell>
          <cell r="C23" t="str">
            <v>ROLLOS</v>
          </cell>
          <cell r="D23" t="str">
            <v>N1</v>
          </cell>
          <cell r="E23">
            <v>307</v>
          </cell>
          <cell r="F23">
            <v>4</v>
          </cell>
          <cell r="G23">
            <v>13</v>
          </cell>
          <cell r="H23">
            <v>-7</v>
          </cell>
          <cell r="I23">
            <v>-91</v>
          </cell>
          <cell r="J23">
            <v>19991031</v>
          </cell>
          <cell r="K23" t="str">
            <v>5110304013</v>
          </cell>
          <cell r="L23" t="str">
            <v>6210219012</v>
          </cell>
          <cell r="M23" t="str">
            <v>9200000012</v>
          </cell>
        </row>
        <row r="24">
          <cell r="A24" t="str">
            <v>P012</v>
          </cell>
          <cell r="B24">
            <v>2201000005</v>
          </cell>
          <cell r="C24" t="str">
            <v>SILAJE DE MAIZ</v>
          </cell>
          <cell r="D24" t="str">
            <v>N1</v>
          </cell>
          <cell r="E24">
            <v>309</v>
          </cell>
          <cell r="F24">
            <v>1</v>
          </cell>
          <cell r="G24">
            <v>16.559999999999999</v>
          </cell>
          <cell r="H24">
            <v>-22.15</v>
          </cell>
          <cell r="I24">
            <v>-366.80399999999997</v>
          </cell>
          <cell r="J24">
            <v>19991031</v>
          </cell>
          <cell r="K24" t="str">
            <v>5110201017</v>
          </cell>
          <cell r="L24" t="str">
            <v>6210219001</v>
          </cell>
          <cell r="M24" t="str">
            <v>9200000002</v>
          </cell>
        </row>
        <row r="25">
          <cell r="A25" t="str">
            <v>T008</v>
          </cell>
          <cell r="B25">
            <v>2201000005</v>
          </cell>
          <cell r="C25" t="str">
            <v>SILAJE DE MAIZ</v>
          </cell>
          <cell r="D25" t="str">
            <v>E1</v>
          </cell>
          <cell r="E25">
            <v>418</v>
          </cell>
          <cell r="F25">
            <v>1</v>
          </cell>
          <cell r="G25">
            <v>19.3</v>
          </cell>
          <cell r="H25">
            <v>-40</v>
          </cell>
          <cell r="I25">
            <v>-772</v>
          </cell>
          <cell r="J25">
            <v>19991031</v>
          </cell>
          <cell r="K25" t="str">
            <v>5110201017</v>
          </cell>
          <cell r="L25" t="str">
            <v>6210219001</v>
          </cell>
          <cell r="M25" t="str">
            <v>9200000002</v>
          </cell>
        </row>
        <row r="26">
          <cell r="A26" t="str">
            <v>P001</v>
          </cell>
          <cell r="B26">
            <v>2201000005</v>
          </cell>
          <cell r="C26" t="str">
            <v>SILAJE DE MAIZ</v>
          </cell>
          <cell r="D26" t="str">
            <v>L1</v>
          </cell>
          <cell r="E26">
            <v>281</v>
          </cell>
          <cell r="F26">
            <v>1</v>
          </cell>
          <cell r="G26">
            <v>20.7</v>
          </cell>
          <cell r="H26">
            <v>-362.5</v>
          </cell>
          <cell r="I26">
            <v>-7503.75</v>
          </cell>
          <cell r="J26">
            <v>19991030</v>
          </cell>
          <cell r="K26" t="str">
            <v>5110301017</v>
          </cell>
          <cell r="L26" t="str">
            <v>6210219002</v>
          </cell>
          <cell r="M26" t="str">
            <v>9200000004</v>
          </cell>
        </row>
        <row r="27">
          <cell r="A27" t="str">
            <v>P012</v>
          </cell>
          <cell r="B27">
            <v>2201000005</v>
          </cell>
          <cell r="C27" t="str">
            <v>SILAJE DE MAIZ</v>
          </cell>
          <cell r="D27" t="str">
            <v>N1</v>
          </cell>
          <cell r="E27">
            <v>310</v>
          </cell>
          <cell r="F27">
            <v>4</v>
          </cell>
          <cell r="G27">
            <v>16.559999999999999</v>
          </cell>
          <cell r="H27">
            <v>-123.029</v>
          </cell>
          <cell r="I27">
            <v>-2037.3602399999997</v>
          </cell>
          <cell r="J27">
            <v>19991031</v>
          </cell>
          <cell r="K27" t="str">
            <v>5110301017</v>
          </cell>
          <cell r="L27" t="str">
            <v>6210219002</v>
          </cell>
          <cell r="M27" t="str">
            <v>9200000004</v>
          </cell>
        </row>
        <row r="28">
          <cell r="A28" t="str">
            <v>P023</v>
          </cell>
          <cell r="B28">
            <v>2201000005</v>
          </cell>
          <cell r="C28" t="str">
            <v>SILAJE DE MAIZ</v>
          </cell>
          <cell r="D28" t="str">
            <v>B1</v>
          </cell>
          <cell r="E28">
            <v>217</v>
          </cell>
          <cell r="F28">
            <v>3</v>
          </cell>
          <cell r="G28">
            <v>18.559999999999999</v>
          </cell>
          <cell r="H28">
            <v>-116</v>
          </cell>
          <cell r="I28">
            <v>-2152.96</v>
          </cell>
          <cell r="J28">
            <v>19991030</v>
          </cell>
          <cell r="K28" t="str">
            <v>5110301017</v>
          </cell>
          <cell r="L28" t="str">
            <v>6210219002</v>
          </cell>
          <cell r="M28" t="str">
            <v>9200000004</v>
          </cell>
        </row>
        <row r="29">
          <cell r="A29" t="str">
            <v>P001</v>
          </cell>
          <cell r="B29">
            <v>2201000005</v>
          </cell>
          <cell r="C29" t="str">
            <v>SILAJE DE MAIZ</v>
          </cell>
          <cell r="D29" t="str">
            <v>L1</v>
          </cell>
          <cell r="E29">
            <v>280</v>
          </cell>
          <cell r="F29">
            <v>1</v>
          </cell>
          <cell r="G29">
            <v>20.7</v>
          </cell>
          <cell r="H29">
            <v>-140</v>
          </cell>
          <cell r="I29">
            <v>-2898</v>
          </cell>
          <cell r="J29">
            <v>19991030</v>
          </cell>
          <cell r="K29" t="str">
            <v>5110302017</v>
          </cell>
          <cell r="L29" t="str">
            <v>6210219004</v>
          </cell>
          <cell r="M29" t="str">
            <v>9200000003</v>
          </cell>
        </row>
        <row r="30">
          <cell r="A30" t="str">
            <v>P012</v>
          </cell>
          <cell r="B30">
            <v>2201000005</v>
          </cell>
          <cell r="C30" t="str">
            <v>SILAJE DE MAIZ</v>
          </cell>
          <cell r="D30" t="str">
            <v>N1</v>
          </cell>
          <cell r="E30">
            <v>307</v>
          </cell>
          <cell r="F30">
            <v>3</v>
          </cell>
          <cell r="G30">
            <v>16.559999999999999</v>
          </cell>
          <cell r="H30">
            <v>-5.88</v>
          </cell>
          <cell r="I30">
            <v>-97.372799999999984</v>
          </cell>
          <cell r="J30">
            <v>19991031</v>
          </cell>
          <cell r="K30" t="str">
            <v>5110304017</v>
          </cell>
          <cell r="L30" t="str">
            <v>6210219003</v>
          </cell>
          <cell r="M30" t="str">
            <v>9200000012</v>
          </cell>
        </row>
        <row r="31">
          <cell r="A31" t="str">
            <v>P009</v>
          </cell>
          <cell r="B31">
            <v>2201000008</v>
          </cell>
          <cell r="C31" t="str">
            <v>SILAJE DE SORGO</v>
          </cell>
          <cell r="D31" t="str">
            <v>O1</v>
          </cell>
          <cell r="E31">
            <v>105</v>
          </cell>
          <cell r="F31">
            <v>1</v>
          </cell>
          <cell r="G31">
            <v>18.170000000000002</v>
          </cell>
          <cell r="H31">
            <v>-121.8</v>
          </cell>
          <cell r="I31">
            <v>-2213.1060000000002</v>
          </cell>
          <cell r="J31">
            <v>19991004</v>
          </cell>
          <cell r="K31" t="str">
            <v>5110201044</v>
          </cell>
          <cell r="L31" t="str">
            <v>6210219001</v>
          </cell>
          <cell r="M31" t="str">
            <v>9200000002</v>
          </cell>
        </row>
        <row r="32">
          <cell r="A32" t="str">
            <v>P009</v>
          </cell>
          <cell r="B32">
            <v>2201000008</v>
          </cell>
          <cell r="C32" t="str">
            <v>SILAJE DE SORGO</v>
          </cell>
          <cell r="D32" t="str">
            <v>O1</v>
          </cell>
          <cell r="E32">
            <v>107</v>
          </cell>
          <cell r="F32">
            <v>1</v>
          </cell>
          <cell r="G32">
            <v>18.170000000000002</v>
          </cell>
          <cell r="H32">
            <v>-101.26</v>
          </cell>
          <cell r="I32">
            <v>-1839.8942000000002</v>
          </cell>
          <cell r="J32">
            <v>19991011</v>
          </cell>
          <cell r="K32" t="str">
            <v>5110201044</v>
          </cell>
          <cell r="L32" t="str">
            <v>6210219001</v>
          </cell>
          <cell r="M32" t="str">
            <v>9200000002</v>
          </cell>
        </row>
        <row r="33">
          <cell r="A33" t="str">
            <v>P009</v>
          </cell>
          <cell r="B33">
            <v>2201000008</v>
          </cell>
          <cell r="C33" t="str">
            <v>SILAJE DE SORGO</v>
          </cell>
          <cell r="D33" t="str">
            <v>O1</v>
          </cell>
          <cell r="E33">
            <v>109</v>
          </cell>
          <cell r="F33">
            <v>1</v>
          </cell>
          <cell r="G33">
            <v>18.170000000000002</v>
          </cell>
          <cell r="H33">
            <v>-94.1</v>
          </cell>
          <cell r="I33">
            <v>-1709.797</v>
          </cell>
          <cell r="J33">
            <v>19991018</v>
          </cell>
          <cell r="K33" t="str">
            <v>5110201044</v>
          </cell>
          <cell r="L33" t="str">
            <v>6210219001</v>
          </cell>
          <cell r="M33" t="str">
            <v>9200000002</v>
          </cell>
        </row>
        <row r="34">
          <cell r="A34" t="str">
            <v>P009</v>
          </cell>
          <cell r="B34">
            <v>2201000008</v>
          </cell>
          <cell r="C34" t="str">
            <v>SILAJE DE SORGO</v>
          </cell>
          <cell r="D34" t="str">
            <v>O1</v>
          </cell>
          <cell r="E34">
            <v>111</v>
          </cell>
          <cell r="F34">
            <v>1</v>
          </cell>
          <cell r="G34">
            <v>18.170000000000002</v>
          </cell>
          <cell r="H34">
            <v>-101.6</v>
          </cell>
          <cell r="I34">
            <v>-1846.0720000000001</v>
          </cell>
          <cell r="J34">
            <v>19991026</v>
          </cell>
          <cell r="K34" t="str">
            <v>5110201044</v>
          </cell>
          <cell r="L34" t="str">
            <v>6210219001</v>
          </cell>
          <cell r="M34" t="str">
            <v>9200000002</v>
          </cell>
        </row>
        <row r="35">
          <cell r="A35" t="str">
            <v>P001</v>
          </cell>
          <cell r="B35">
            <v>2202000009</v>
          </cell>
          <cell r="C35" t="str">
            <v>ALIMIMENTO CRIADERO</v>
          </cell>
          <cell r="D35" t="str">
            <v>L1</v>
          </cell>
          <cell r="E35">
            <v>278</v>
          </cell>
          <cell r="F35">
            <v>1</v>
          </cell>
          <cell r="G35">
            <v>130.81899999999999</v>
          </cell>
          <cell r="H35">
            <v>-10.24</v>
          </cell>
          <cell r="I35">
            <v>-1339.58656</v>
          </cell>
          <cell r="J35">
            <v>19991030</v>
          </cell>
          <cell r="K35" t="str">
            <v>5110302016</v>
          </cell>
          <cell r="L35" t="str">
            <v>6210219006</v>
          </cell>
          <cell r="M35" t="str">
            <v>9200000003</v>
          </cell>
        </row>
        <row r="36">
          <cell r="A36" t="str">
            <v>P023</v>
          </cell>
          <cell r="B36">
            <v>2202000009</v>
          </cell>
          <cell r="C36" t="str">
            <v>ALIMIMENTO CRIADERO</v>
          </cell>
          <cell r="D36" t="str">
            <v>B1</v>
          </cell>
          <cell r="E36">
            <v>218</v>
          </cell>
          <cell r="F36">
            <v>1</v>
          </cell>
          <cell r="G36">
            <v>188</v>
          </cell>
          <cell r="H36">
            <v>-0.34</v>
          </cell>
          <cell r="I36">
            <v>-63.92</v>
          </cell>
          <cell r="J36">
            <v>19991030</v>
          </cell>
          <cell r="K36" t="str">
            <v>5110302016</v>
          </cell>
          <cell r="L36" t="str">
            <v>6210219006</v>
          </cell>
          <cell r="M36" t="str">
            <v>9200000003</v>
          </cell>
        </row>
        <row r="37">
          <cell r="A37" t="str">
            <v>P001</v>
          </cell>
          <cell r="B37">
            <v>2202000019</v>
          </cell>
          <cell r="C37" t="str">
            <v>SUSTITUTO LACTEO</v>
          </cell>
          <cell r="D37" t="str">
            <v>L1</v>
          </cell>
          <cell r="E37">
            <v>279</v>
          </cell>
          <cell r="F37">
            <v>1</v>
          </cell>
          <cell r="G37">
            <v>1.788</v>
          </cell>
          <cell r="H37">
            <v>-925</v>
          </cell>
          <cell r="I37">
            <v>-1653.9</v>
          </cell>
          <cell r="J37">
            <v>19991030</v>
          </cell>
          <cell r="K37" t="str">
            <v>5110302016</v>
          </cell>
          <cell r="L37" t="str">
            <v>6210219006</v>
          </cell>
          <cell r="M37" t="str">
            <v>9200000003</v>
          </cell>
        </row>
        <row r="38">
          <cell r="A38" t="str">
            <v>P012</v>
          </cell>
          <cell r="B38">
            <v>2202000019</v>
          </cell>
          <cell r="C38" t="str">
            <v>SUSTITUTO LACTEO</v>
          </cell>
          <cell r="D38" t="str">
            <v>N1</v>
          </cell>
          <cell r="E38">
            <v>308</v>
          </cell>
          <cell r="F38">
            <v>1</v>
          </cell>
          <cell r="G38">
            <v>1.228</v>
          </cell>
          <cell r="H38">
            <v>-950</v>
          </cell>
          <cell r="I38">
            <v>-1166.5999999999999</v>
          </cell>
          <cell r="J38">
            <v>19991031</v>
          </cell>
          <cell r="K38" t="str">
            <v>5110302016</v>
          </cell>
          <cell r="L38" t="str">
            <v>6210219006</v>
          </cell>
          <cell r="M38" t="str">
            <v>9200000003</v>
          </cell>
        </row>
        <row r="39">
          <cell r="A39" t="str">
            <v>P001</v>
          </cell>
          <cell r="B39">
            <v>2202000020</v>
          </cell>
          <cell r="C39" t="str">
            <v>ALIMENTO TAMBO</v>
          </cell>
          <cell r="D39" t="str">
            <v>L1</v>
          </cell>
          <cell r="E39">
            <v>281</v>
          </cell>
          <cell r="F39">
            <v>5</v>
          </cell>
          <cell r="G39">
            <v>80</v>
          </cell>
          <cell r="H39">
            <v>-39.270000000000003</v>
          </cell>
          <cell r="I39">
            <v>-3141.6000000000004</v>
          </cell>
          <cell r="J39">
            <v>19991030</v>
          </cell>
          <cell r="K39" t="str">
            <v>5110301016</v>
          </cell>
          <cell r="L39" t="str">
            <v>6210219005</v>
          </cell>
          <cell r="M39" t="str">
            <v>9200000004</v>
          </cell>
        </row>
        <row r="40">
          <cell r="A40" t="str">
            <v>P012</v>
          </cell>
          <cell r="B40">
            <v>2203000001</v>
          </cell>
          <cell r="C40" t="str">
            <v>AFRECHILLO</v>
          </cell>
          <cell r="D40" t="str">
            <v>N1</v>
          </cell>
          <cell r="E40">
            <v>310</v>
          </cell>
          <cell r="F40">
            <v>1</v>
          </cell>
          <cell r="G40">
            <v>57</v>
          </cell>
          <cell r="H40">
            <v>-10.035</v>
          </cell>
          <cell r="I40">
            <v>-571.995</v>
          </cell>
          <cell r="J40">
            <v>19991031</v>
          </cell>
          <cell r="K40" t="str">
            <v>5110301016</v>
          </cell>
          <cell r="L40" t="str">
            <v>6210219005</v>
          </cell>
          <cell r="M40" t="str">
            <v>9200000004</v>
          </cell>
        </row>
        <row r="41">
          <cell r="A41" t="str">
            <v>P012</v>
          </cell>
          <cell r="B41">
            <v>2203000001</v>
          </cell>
          <cell r="C41" t="str">
            <v>AFRECHILLO</v>
          </cell>
          <cell r="D41" t="str">
            <v>N1</v>
          </cell>
          <cell r="E41">
            <v>337</v>
          </cell>
          <cell r="F41">
            <v>2</v>
          </cell>
          <cell r="G41">
            <v>57</v>
          </cell>
          <cell r="H41">
            <v>-5</v>
          </cell>
          <cell r="I41">
            <v>-285</v>
          </cell>
          <cell r="J41">
            <v>19991031</v>
          </cell>
          <cell r="K41" t="str">
            <v>5110301016</v>
          </cell>
          <cell r="L41" t="str">
            <v>6210219005</v>
          </cell>
          <cell r="M41" t="str">
            <v>9200000004</v>
          </cell>
        </row>
        <row r="42">
          <cell r="A42" t="str">
            <v>P001</v>
          </cell>
          <cell r="B42">
            <v>2203000003</v>
          </cell>
          <cell r="C42" t="str">
            <v>CONCHILLA</v>
          </cell>
          <cell r="D42" t="str">
            <v>L1</v>
          </cell>
          <cell r="E42">
            <v>281</v>
          </cell>
          <cell r="F42">
            <v>6</v>
          </cell>
          <cell r="G42">
            <v>65</v>
          </cell>
          <cell r="H42">
            <v>-6.1230000000000002</v>
          </cell>
          <cell r="I42">
            <v>-397.995</v>
          </cell>
          <cell r="J42">
            <v>19991030</v>
          </cell>
          <cell r="K42" t="str">
            <v>5110301016</v>
          </cell>
          <cell r="L42" t="str">
            <v>6210219005</v>
          </cell>
          <cell r="M42" t="str">
            <v>9200000004</v>
          </cell>
        </row>
        <row r="43">
          <cell r="A43" t="str">
            <v>P023</v>
          </cell>
          <cell r="B43">
            <v>2203000003</v>
          </cell>
          <cell r="C43" t="str">
            <v>CONCHILLA</v>
          </cell>
          <cell r="D43" t="str">
            <v>B1</v>
          </cell>
          <cell r="E43">
            <v>217</v>
          </cell>
          <cell r="F43">
            <v>4</v>
          </cell>
          <cell r="G43">
            <v>65</v>
          </cell>
          <cell r="H43">
            <v>-2.35</v>
          </cell>
          <cell r="I43">
            <v>-152.75</v>
          </cell>
          <cell r="J43">
            <v>19991030</v>
          </cell>
          <cell r="K43" t="str">
            <v>5110301016</v>
          </cell>
          <cell r="L43" t="str">
            <v>6210219005</v>
          </cell>
          <cell r="M43" t="str">
            <v>9200000004</v>
          </cell>
        </row>
        <row r="44">
          <cell r="A44" t="str">
            <v>P001</v>
          </cell>
          <cell r="B44">
            <v>2203000003</v>
          </cell>
          <cell r="C44" t="str">
            <v>CONCHILLA</v>
          </cell>
          <cell r="D44" t="str">
            <v>L1</v>
          </cell>
          <cell r="E44">
            <v>280</v>
          </cell>
          <cell r="F44">
            <v>4</v>
          </cell>
          <cell r="G44">
            <v>65</v>
          </cell>
          <cell r="H44">
            <v>-0.52</v>
          </cell>
          <cell r="I44">
            <v>-33.800000000000004</v>
          </cell>
          <cell r="J44">
            <v>19991030</v>
          </cell>
          <cell r="K44" t="str">
            <v>5110302016</v>
          </cell>
          <cell r="L44" t="str">
            <v>6210219006</v>
          </cell>
          <cell r="M44" t="str">
            <v>9200000003</v>
          </cell>
        </row>
        <row r="45">
          <cell r="A45" t="str">
            <v>P023</v>
          </cell>
          <cell r="B45">
            <v>2203000004</v>
          </cell>
          <cell r="C45" t="str">
            <v>GLUTEN FEED</v>
          </cell>
          <cell r="D45" t="str">
            <v>B1</v>
          </cell>
          <cell r="E45">
            <v>217</v>
          </cell>
          <cell r="F45">
            <v>1</v>
          </cell>
          <cell r="G45">
            <v>30</v>
          </cell>
          <cell r="H45">
            <v>-62.96</v>
          </cell>
          <cell r="I45">
            <v>-1888.8</v>
          </cell>
          <cell r="J45">
            <v>19991030</v>
          </cell>
          <cell r="K45" t="str">
            <v>5110301016</v>
          </cell>
          <cell r="L45" t="str">
            <v>6210219005</v>
          </cell>
          <cell r="M45" t="str">
            <v>9200000004</v>
          </cell>
        </row>
        <row r="46">
          <cell r="A46" t="str">
            <v>P001</v>
          </cell>
          <cell r="B46">
            <v>2203000009</v>
          </cell>
          <cell r="C46" t="str">
            <v>OXIDO DE MAGNESIO</v>
          </cell>
          <cell r="D46" t="str">
            <v>L1</v>
          </cell>
          <cell r="E46">
            <v>282</v>
          </cell>
          <cell r="F46">
            <v>1</v>
          </cell>
          <cell r="G46">
            <v>0.78</v>
          </cell>
          <cell r="H46">
            <v>-1240</v>
          </cell>
          <cell r="I46">
            <v>-967.2</v>
          </cell>
          <cell r="J46">
            <v>19991030</v>
          </cell>
          <cell r="K46" t="str">
            <v>5110301016</v>
          </cell>
          <cell r="L46" t="str">
            <v>6210219005</v>
          </cell>
          <cell r="M46" t="str">
            <v>9200000004</v>
          </cell>
        </row>
        <row r="47">
          <cell r="A47" t="str">
            <v>P023</v>
          </cell>
          <cell r="B47">
            <v>2203000009</v>
          </cell>
          <cell r="C47" t="str">
            <v>OXIDO DE MAGNESIO</v>
          </cell>
          <cell r="D47" t="str">
            <v>B1</v>
          </cell>
          <cell r="E47">
            <v>217</v>
          </cell>
          <cell r="F47">
            <v>5</v>
          </cell>
          <cell r="G47">
            <v>0.78</v>
          </cell>
          <cell r="H47">
            <v>-200</v>
          </cell>
          <cell r="I47">
            <v>-156</v>
          </cell>
          <cell r="J47">
            <v>19991030</v>
          </cell>
          <cell r="K47" t="str">
            <v>5110301016</v>
          </cell>
          <cell r="L47" t="str">
            <v>6210219005</v>
          </cell>
          <cell r="M47" t="str">
            <v>9200000004</v>
          </cell>
        </row>
        <row r="48">
          <cell r="A48" t="str">
            <v>P001</v>
          </cell>
          <cell r="B48">
            <v>2203000010</v>
          </cell>
          <cell r="C48" t="str">
            <v>PELLET AFRECHO</v>
          </cell>
          <cell r="D48" t="str">
            <v>L1</v>
          </cell>
          <cell r="E48">
            <v>281</v>
          </cell>
          <cell r="F48">
            <v>3</v>
          </cell>
          <cell r="G48">
            <v>55</v>
          </cell>
          <cell r="H48">
            <v>-42.84</v>
          </cell>
          <cell r="I48">
            <v>-2356.2000000000003</v>
          </cell>
          <cell r="J48">
            <v>19991030</v>
          </cell>
          <cell r="K48" t="str">
            <v>5110301016</v>
          </cell>
          <cell r="L48" t="str">
            <v>6210219005</v>
          </cell>
          <cell r="M48" t="str">
            <v>9200000004</v>
          </cell>
        </row>
        <row r="49">
          <cell r="A49" t="str">
            <v>P001</v>
          </cell>
          <cell r="B49">
            <v>2203000012</v>
          </cell>
          <cell r="C49" t="str">
            <v>PELLET DE SOJA</v>
          </cell>
          <cell r="D49" t="str">
            <v>L1</v>
          </cell>
          <cell r="E49">
            <v>281</v>
          </cell>
          <cell r="F49">
            <v>4</v>
          </cell>
          <cell r="G49">
            <v>144</v>
          </cell>
          <cell r="H49">
            <v>-40.1</v>
          </cell>
          <cell r="I49">
            <v>-5774.4000000000005</v>
          </cell>
          <cell r="J49">
            <v>19991030</v>
          </cell>
          <cell r="K49" t="str">
            <v>5110301016</v>
          </cell>
          <cell r="L49" t="str">
            <v>6210219005</v>
          </cell>
          <cell r="M49" t="str">
            <v>9200000004</v>
          </cell>
        </row>
        <row r="50">
          <cell r="A50" t="str">
            <v>P012</v>
          </cell>
          <cell r="B50">
            <v>2203000012</v>
          </cell>
          <cell r="C50" t="str">
            <v>PELLET DE SOJA</v>
          </cell>
          <cell r="D50" t="str">
            <v>N1</v>
          </cell>
          <cell r="E50">
            <v>310</v>
          </cell>
          <cell r="F50">
            <v>2</v>
          </cell>
          <cell r="G50">
            <v>132.553</v>
          </cell>
          <cell r="H50">
            <v>-2.2149999999999999</v>
          </cell>
          <cell r="I50">
            <v>-293.604895</v>
          </cell>
          <cell r="J50">
            <v>19991031</v>
          </cell>
          <cell r="K50" t="str">
            <v>5110301016</v>
          </cell>
          <cell r="L50" t="str">
            <v>6210219005</v>
          </cell>
          <cell r="M50" t="str">
            <v>9200000004</v>
          </cell>
        </row>
        <row r="51">
          <cell r="A51" t="str">
            <v>P012</v>
          </cell>
          <cell r="B51">
            <v>2203000012</v>
          </cell>
          <cell r="C51" t="str">
            <v>PELLET DE SOJA</v>
          </cell>
          <cell r="D51" t="str">
            <v>N1</v>
          </cell>
          <cell r="E51">
            <v>338</v>
          </cell>
          <cell r="F51">
            <v>2</v>
          </cell>
          <cell r="G51">
            <v>132.553</v>
          </cell>
          <cell r="H51">
            <v>-2</v>
          </cell>
          <cell r="I51">
            <v>-265.10599999999999</v>
          </cell>
          <cell r="J51">
            <v>19991031</v>
          </cell>
          <cell r="K51" t="str">
            <v>5110301016</v>
          </cell>
          <cell r="L51" t="str">
            <v>6210219005</v>
          </cell>
          <cell r="M51" t="str">
            <v>9200000004</v>
          </cell>
        </row>
        <row r="52">
          <cell r="A52" t="str">
            <v>P023</v>
          </cell>
          <cell r="B52">
            <v>2203000012</v>
          </cell>
          <cell r="C52" t="str">
            <v>PELLET DE SOJA</v>
          </cell>
          <cell r="D52" t="str">
            <v>B1</v>
          </cell>
          <cell r="E52">
            <v>217</v>
          </cell>
          <cell r="F52">
            <v>2</v>
          </cell>
          <cell r="G52">
            <v>169.32400000000001</v>
          </cell>
          <cell r="H52">
            <v>-21.53</v>
          </cell>
          <cell r="I52">
            <v>-3645.5457200000005</v>
          </cell>
          <cell r="J52">
            <v>19991030</v>
          </cell>
          <cell r="K52" t="str">
            <v>5110301016</v>
          </cell>
          <cell r="L52" t="str">
            <v>6210219005</v>
          </cell>
          <cell r="M52" t="str">
            <v>9200000004</v>
          </cell>
        </row>
        <row r="53">
          <cell r="A53" t="str">
            <v>P023</v>
          </cell>
          <cell r="B53">
            <v>2203000012</v>
          </cell>
          <cell r="C53" t="str">
            <v>PELLET DE SOJA</v>
          </cell>
          <cell r="D53" t="str">
            <v>B1</v>
          </cell>
          <cell r="E53">
            <v>218</v>
          </cell>
          <cell r="F53">
            <v>2</v>
          </cell>
          <cell r="G53">
            <v>169.32400000000001</v>
          </cell>
          <cell r="H53">
            <v>-1.8</v>
          </cell>
          <cell r="I53">
            <v>-304.78320000000002</v>
          </cell>
          <cell r="J53">
            <v>19991030</v>
          </cell>
          <cell r="K53" t="str">
            <v>5110302016</v>
          </cell>
          <cell r="L53" t="str">
            <v>6210219006</v>
          </cell>
          <cell r="M53" t="str">
            <v>9200000003</v>
          </cell>
        </row>
        <row r="54">
          <cell r="A54" t="str">
            <v>P012</v>
          </cell>
          <cell r="B54">
            <v>2203000012</v>
          </cell>
          <cell r="C54" t="str">
            <v>PELLET DE SOJA</v>
          </cell>
          <cell r="D54" t="str">
            <v>N1</v>
          </cell>
          <cell r="E54">
            <v>307</v>
          </cell>
          <cell r="F54">
            <v>2</v>
          </cell>
          <cell r="G54">
            <v>132.553</v>
          </cell>
          <cell r="H54">
            <v>-2.0049999999999999</v>
          </cell>
          <cell r="I54">
            <v>-265.76876499999997</v>
          </cell>
          <cell r="J54">
            <v>19991031</v>
          </cell>
          <cell r="K54" t="str">
            <v>5110304016</v>
          </cell>
          <cell r="L54" t="str">
            <v>6210219008</v>
          </cell>
          <cell r="M54" t="str">
            <v>9200000012</v>
          </cell>
        </row>
        <row r="55">
          <cell r="A55" t="str">
            <v>P012</v>
          </cell>
          <cell r="B55">
            <v>2203000012</v>
          </cell>
          <cell r="C55" t="str">
            <v>PELLET DE SOJA</v>
          </cell>
          <cell r="D55" t="str">
            <v>N1</v>
          </cell>
          <cell r="E55">
            <v>339</v>
          </cell>
          <cell r="F55">
            <v>1</v>
          </cell>
          <cell r="G55">
            <v>132.553</v>
          </cell>
          <cell r="H55">
            <v>-2</v>
          </cell>
          <cell r="I55">
            <v>-265.10599999999999</v>
          </cell>
          <cell r="J55">
            <v>19991031</v>
          </cell>
          <cell r="K55" t="str">
            <v>5110304016</v>
          </cell>
          <cell r="L55" t="str">
            <v>6210219008</v>
          </cell>
          <cell r="M55" t="str">
            <v>9200000012</v>
          </cell>
        </row>
        <row r="56">
          <cell r="A56" t="str">
            <v>P001</v>
          </cell>
          <cell r="B56">
            <v>2203000014</v>
          </cell>
          <cell r="C56" t="str">
            <v>PELLET GIRASOL</v>
          </cell>
          <cell r="D56" t="str">
            <v>L1</v>
          </cell>
          <cell r="E56">
            <v>281</v>
          </cell>
          <cell r="F56">
            <v>7</v>
          </cell>
          <cell r="G56">
            <v>50</v>
          </cell>
          <cell r="H56">
            <v>-48.18</v>
          </cell>
          <cell r="I56">
            <v>-2409</v>
          </cell>
          <cell r="J56">
            <v>19991030</v>
          </cell>
          <cell r="K56" t="str">
            <v>5110301016</v>
          </cell>
          <cell r="L56" t="str">
            <v>6210219005</v>
          </cell>
          <cell r="M56" t="str">
            <v>9200000004</v>
          </cell>
        </row>
        <row r="57">
          <cell r="A57" t="str">
            <v>P001</v>
          </cell>
          <cell r="B57">
            <v>2203000014</v>
          </cell>
          <cell r="C57" t="str">
            <v>PELLET GIRASOL</v>
          </cell>
          <cell r="D57" t="str">
            <v>L1</v>
          </cell>
          <cell r="E57">
            <v>280</v>
          </cell>
          <cell r="F57">
            <v>3</v>
          </cell>
          <cell r="G57">
            <v>50</v>
          </cell>
          <cell r="H57">
            <v>-16.3</v>
          </cell>
          <cell r="I57">
            <v>-815</v>
          </cell>
          <cell r="J57">
            <v>19991030</v>
          </cell>
          <cell r="K57" t="str">
            <v>5110302016</v>
          </cell>
          <cell r="L57" t="str">
            <v>6210219006</v>
          </cell>
          <cell r="M57" t="str">
            <v>9200000003</v>
          </cell>
        </row>
        <row r="58">
          <cell r="A58" t="str">
            <v>MF23</v>
          </cell>
          <cell r="B58">
            <v>3101020005</v>
          </cell>
          <cell r="C58" t="str">
            <v>GR MORGAN 742</v>
          </cell>
          <cell r="D58" t="str">
            <v>63</v>
          </cell>
          <cell r="E58">
            <v>635</v>
          </cell>
          <cell r="F58">
            <v>3</v>
          </cell>
          <cell r="G58">
            <v>90</v>
          </cell>
          <cell r="H58">
            <v>-60</v>
          </cell>
          <cell r="I58">
            <v>-5400</v>
          </cell>
          <cell r="J58">
            <v>19991031</v>
          </cell>
          <cell r="K58" t="str">
            <v>1140303001</v>
          </cell>
          <cell r="L58" t="str">
            <v>6210302003</v>
          </cell>
        </row>
        <row r="59">
          <cell r="A59" t="str">
            <v>MF32</v>
          </cell>
          <cell r="B59">
            <v>3101020005</v>
          </cell>
          <cell r="C59" t="str">
            <v>GR MORGAN 742</v>
          </cell>
          <cell r="D59" t="str">
            <v>63</v>
          </cell>
          <cell r="E59">
            <v>639</v>
          </cell>
          <cell r="F59">
            <v>3</v>
          </cell>
          <cell r="G59">
            <v>66.45</v>
          </cell>
          <cell r="H59">
            <v>-35</v>
          </cell>
          <cell r="I59">
            <v>-2325.75</v>
          </cell>
          <cell r="J59">
            <v>19991031</v>
          </cell>
          <cell r="K59" t="str">
            <v>1140303001</v>
          </cell>
          <cell r="L59" t="str">
            <v>6210302003</v>
          </cell>
        </row>
        <row r="60">
          <cell r="A60" t="str">
            <v>MF35</v>
          </cell>
          <cell r="B60">
            <v>3101020005</v>
          </cell>
          <cell r="C60" t="str">
            <v>GR MORGAN 742</v>
          </cell>
          <cell r="D60" t="str">
            <v>63</v>
          </cell>
          <cell r="E60">
            <v>644</v>
          </cell>
          <cell r="F60">
            <v>2</v>
          </cell>
          <cell r="G60">
            <v>66.45</v>
          </cell>
          <cell r="H60">
            <v>-28</v>
          </cell>
          <cell r="I60">
            <v>-1860.6000000000001</v>
          </cell>
          <cell r="J60">
            <v>19991031</v>
          </cell>
          <cell r="K60" t="str">
            <v>1140303001</v>
          </cell>
          <cell r="L60" t="str">
            <v>6210302003</v>
          </cell>
        </row>
        <row r="61">
          <cell r="A61" t="str">
            <v>P012</v>
          </cell>
          <cell r="B61">
            <v>3101020005</v>
          </cell>
          <cell r="C61" t="str">
            <v>GR MORGAN 742</v>
          </cell>
          <cell r="D61" t="str">
            <v>N1</v>
          </cell>
          <cell r="E61">
            <v>322</v>
          </cell>
          <cell r="F61">
            <v>3</v>
          </cell>
          <cell r="G61">
            <v>90</v>
          </cell>
          <cell r="H61">
            <v>-18</v>
          </cell>
          <cell r="I61">
            <v>-1620</v>
          </cell>
          <cell r="J61">
            <v>19991031</v>
          </cell>
          <cell r="K61" t="str">
            <v>1140303001</v>
          </cell>
          <cell r="L61" t="str">
            <v>6210302003</v>
          </cell>
          <cell r="M61" t="str">
            <v>9100000003</v>
          </cell>
        </row>
        <row r="62">
          <cell r="A62" t="str">
            <v>TG01</v>
          </cell>
          <cell r="B62">
            <v>3101020005</v>
          </cell>
          <cell r="C62" t="str">
            <v>GR MORGAN 742</v>
          </cell>
          <cell r="D62" t="str">
            <v>63</v>
          </cell>
          <cell r="E62">
            <v>612</v>
          </cell>
          <cell r="F62">
            <v>5</v>
          </cell>
          <cell r="G62">
            <v>66.45</v>
          </cell>
          <cell r="H62">
            <v>-46</v>
          </cell>
          <cell r="I62">
            <v>-3056.7000000000003</v>
          </cell>
          <cell r="J62">
            <v>19991031</v>
          </cell>
          <cell r="K62" t="str">
            <v>1140303001</v>
          </cell>
          <cell r="L62" t="str">
            <v>6210302003</v>
          </cell>
        </row>
        <row r="63">
          <cell r="A63" t="str">
            <v>TG02</v>
          </cell>
          <cell r="B63">
            <v>3101020005</v>
          </cell>
          <cell r="C63" t="str">
            <v>GR MORGAN 742</v>
          </cell>
          <cell r="D63" t="str">
            <v>63</v>
          </cell>
          <cell r="E63">
            <v>616</v>
          </cell>
          <cell r="F63">
            <v>6</v>
          </cell>
          <cell r="G63">
            <v>66.45</v>
          </cell>
          <cell r="H63">
            <v>-77</v>
          </cell>
          <cell r="I63">
            <v>-5116.6500000000005</v>
          </cell>
          <cell r="J63">
            <v>19991031</v>
          </cell>
          <cell r="K63" t="str">
            <v>1140303001</v>
          </cell>
          <cell r="L63" t="str">
            <v>6210302003</v>
          </cell>
        </row>
        <row r="64">
          <cell r="A64" t="str">
            <v>TG03</v>
          </cell>
          <cell r="B64">
            <v>3101020005</v>
          </cell>
          <cell r="C64" t="str">
            <v>GR MORGAN 742</v>
          </cell>
          <cell r="D64" t="str">
            <v>63</v>
          </cell>
          <cell r="E64">
            <v>613</v>
          </cell>
          <cell r="F64">
            <v>2</v>
          </cell>
          <cell r="G64">
            <v>66.45</v>
          </cell>
          <cell r="H64">
            <v>-111</v>
          </cell>
          <cell r="I64">
            <v>-7375.9500000000007</v>
          </cell>
          <cell r="J64">
            <v>19991031</v>
          </cell>
          <cell r="K64" t="str">
            <v>1140303001</v>
          </cell>
          <cell r="L64" t="str">
            <v>6210302003</v>
          </cell>
        </row>
        <row r="65">
          <cell r="A65" t="str">
            <v>TG29</v>
          </cell>
          <cell r="B65">
            <v>3101020005</v>
          </cell>
          <cell r="C65" t="str">
            <v>GR MORGAN 742</v>
          </cell>
          <cell r="D65" t="str">
            <v>63</v>
          </cell>
          <cell r="E65">
            <v>611</v>
          </cell>
          <cell r="F65">
            <v>5</v>
          </cell>
          <cell r="G65">
            <v>66.45</v>
          </cell>
          <cell r="H65">
            <v>-36</v>
          </cell>
          <cell r="I65">
            <v>-2392.2000000000003</v>
          </cell>
          <cell r="J65">
            <v>19991031</v>
          </cell>
          <cell r="K65" t="str">
            <v>1140303001</v>
          </cell>
          <cell r="L65" t="str">
            <v>6210302003</v>
          </cell>
        </row>
        <row r="66">
          <cell r="A66" t="str">
            <v>P005</v>
          </cell>
          <cell r="B66">
            <v>3101020008</v>
          </cell>
          <cell r="C66" t="str">
            <v>GR T.C. 2001</v>
          </cell>
          <cell r="D66" t="str">
            <v>H1</v>
          </cell>
          <cell r="E66">
            <v>204</v>
          </cell>
          <cell r="F66">
            <v>2</v>
          </cell>
          <cell r="G66">
            <v>35</v>
          </cell>
          <cell r="H66">
            <v>-11</v>
          </cell>
          <cell r="I66">
            <v>-385</v>
          </cell>
          <cell r="J66">
            <v>19991029</v>
          </cell>
          <cell r="K66" t="str">
            <v>1140303001</v>
          </cell>
          <cell r="L66" t="str">
            <v>6210302003</v>
          </cell>
          <cell r="M66" t="str">
            <v>9100000003</v>
          </cell>
        </row>
        <row r="67">
          <cell r="A67" t="str">
            <v>P005</v>
          </cell>
          <cell r="B67">
            <v>3101020008</v>
          </cell>
          <cell r="C67" t="str">
            <v>GR T.C. 2001</v>
          </cell>
          <cell r="D67" t="str">
            <v>H1</v>
          </cell>
          <cell r="E67">
            <v>206</v>
          </cell>
          <cell r="F67">
            <v>1</v>
          </cell>
          <cell r="G67">
            <v>35</v>
          </cell>
          <cell r="H67">
            <v>-12</v>
          </cell>
          <cell r="I67">
            <v>-420</v>
          </cell>
          <cell r="J67">
            <v>19991029</v>
          </cell>
          <cell r="K67" t="str">
            <v>1140303001</v>
          </cell>
          <cell r="L67" t="str">
            <v>6210302003</v>
          </cell>
          <cell r="M67" t="str">
            <v>9100000003</v>
          </cell>
        </row>
        <row r="68">
          <cell r="A68" t="str">
            <v>P012</v>
          </cell>
          <cell r="B68">
            <v>3101020008</v>
          </cell>
          <cell r="C68" t="str">
            <v>GR T.C. 2001</v>
          </cell>
          <cell r="D68" t="str">
            <v>N1</v>
          </cell>
          <cell r="E68">
            <v>322</v>
          </cell>
          <cell r="F68">
            <v>2</v>
          </cell>
          <cell r="G68">
            <v>66.66</v>
          </cell>
          <cell r="H68">
            <v>-1</v>
          </cell>
          <cell r="I68">
            <v>-66.66</v>
          </cell>
          <cell r="J68">
            <v>19991031</v>
          </cell>
          <cell r="K68" t="str">
            <v>1140303001</v>
          </cell>
          <cell r="L68" t="str">
            <v>6210302003</v>
          </cell>
          <cell r="M68" t="str">
            <v>9100000003</v>
          </cell>
        </row>
        <row r="69">
          <cell r="A69" t="str">
            <v>S001</v>
          </cell>
          <cell r="B69">
            <v>3101020008</v>
          </cell>
          <cell r="C69" t="str">
            <v>GR T.C. 2001</v>
          </cell>
          <cell r="D69" t="str">
            <v>63</v>
          </cell>
          <cell r="E69">
            <v>624</v>
          </cell>
          <cell r="F69">
            <v>1</v>
          </cell>
          <cell r="G69">
            <v>35</v>
          </cell>
          <cell r="H69">
            <v>-45</v>
          </cell>
          <cell r="I69">
            <v>-1575</v>
          </cell>
          <cell r="J69">
            <v>19991031</v>
          </cell>
          <cell r="K69" t="str">
            <v>1140303001</v>
          </cell>
          <cell r="L69" t="str">
            <v>6210302003</v>
          </cell>
        </row>
        <row r="70">
          <cell r="A70" t="str">
            <v>S002</v>
          </cell>
          <cell r="B70">
            <v>3101020008</v>
          </cell>
          <cell r="C70" t="str">
            <v>GR T.C. 2001</v>
          </cell>
          <cell r="D70" t="str">
            <v>63</v>
          </cell>
          <cell r="E70">
            <v>627</v>
          </cell>
          <cell r="F70">
            <v>1</v>
          </cell>
          <cell r="G70">
            <v>35</v>
          </cell>
          <cell r="H70">
            <v>-36</v>
          </cell>
          <cell r="I70">
            <v>-1260</v>
          </cell>
          <cell r="J70">
            <v>19991031</v>
          </cell>
          <cell r="K70" t="str">
            <v>1140303001</v>
          </cell>
          <cell r="L70" t="str">
            <v>6210302003</v>
          </cell>
        </row>
        <row r="71">
          <cell r="A71" t="str">
            <v>TL06</v>
          </cell>
          <cell r="B71">
            <v>3101020008</v>
          </cell>
          <cell r="C71" t="str">
            <v>GR T.C. 2001</v>
          </cell>
          <cell r="D71" t="str">
            <v>63</v>
          </cell>
          <cell r="E71">
            <v>621</v>
          </cell>
          <cell r="F71">
            <v>9</v>
          </cell>
          <cell r="G71">
            <v>35</v>
          </cell>
          <cell r="H71">
            <v>-6</v>
          </cell>
          <cell r="I71">
            <v>-210</v>
          </cell>
          <cell r="J71">
            <v>19991031</v>
          </cell>
          <cell r="K71" t="str">
            <v>1140303001</v>
          </cell>
          <cell r="L71" t="str">
            <v>6210302003</v>
          </cell>
        </row>
        <row r="72">
          <cell r="A72" t="str">
            <v>P005</v>
          </cell>
          <cell r="B72">
            <v>3101020013</v>
          </cell>
          <cell r="C72" t="str">
            <v>GR CARGILL 515</v>
          </cell>
          <cell r="D72" t="str">
            <v>H1</v>
          </cell>
          <cell r="E72">
            <v>206</v>
          </cell>
          <cell r="F72">
            <v>2</v>
          </cell>
          <cell r="G72">
            <v>50</v>
          </cell>
          <cell r="H72">
            <v>-8</v>
          </cell>
          <cell r="I72">
            <v>-400</v>
          </cell>
          <cell r="J72">
            <v>19991029</v>
          </cell>
          <cell r="K72" t="str">
            <v>1140303001</v>
          </cell>
          <cell r="L72" t="str">
            <v>6210302003</v>
          </cell>
          <cell r="M72" t="str">
            <v>9100000003</v>
          </cell>
        </row>
        <row r="73">
          <cell r="A73" t="str">
            <v>TA26</v>
          </cell>
          <cell r="B73">
            <v>3101020015</v>
          </cell>
          <cell r="C73" t="str">
            <v>GR CONF.M. 9338</v>
          </cell>
          <cell r="D73" t="str">
            <v>64</v>
          </cell>
          <cell r="E73">
            <v>155</v>
          </cell>
          <cell r="F73">
            <v>1</v>
          </cell>
          <cell r="G73">
            <v>80</v>
          </cell>
          <cell r="H73">
            <v>-95</v>
          </cell>
          <cell r="I73">
            <v>-7600</v>
          </cell>
          <cell r="J73">
            <v>19991031</v>
          </cell>
          <cell r="K73" t="str">
            <v>1140304001</v>
          </cell>
          <cell r="L73" t="str">
            <v>6210302004</v>
          </cell>
        </row>
        <row r="74">
          <cell r="A74" t="str">
            <v>TA30</v>
          </cell>
          <cell r="B74">
            <v>3101020015</v>
          </cell>
          <cell r="C74" t="str">
            <v>GR CONF.M. 9338</v>
          </cell>
          <cell r="D74" t="str">
            <v>64</v>
          </cell>
          <cell r="E74">
            <v>158</v>
          </cell>
          <cell r="F74">
            <v>1</v>
          </cell>
          <cell r="G74">
            <v>80</v>
          </cell>
          <cell r="H74">
            <v>-98</v>
          </cell>
          <cell r="I74">
            <v>-7840</v>
          </cell>
          <cell r="J74">
            <v>19991031</v>
          </cell>
          <cell r="K74" t="str">
            <v>1140304001</v>
          </cell>
          <cell r="L74" t="str">
            <v>6210302004</v>
          </cell>
        </row>
        <row r="75">
          <cell r="A75" t="str">
            <v>TA33</v>
          </cell>
          <cell r="B75">
            <v>3101020015</v>
          </cell>
          <cell r="C75" t="str">
            <v>GR CONF.M. 9338</v>
          </cell>
          <cell r="D75" t="str">
            <v>64</v>
          </cell>
          <cell r="E75">
            <v>160</v>
          </cell>
          <cell r="F75">
            <v>1</v>
          </cell>
          <cell r="G75">
            <v>80</v>
          </cell>
          <cell r="H75">
            <v>-31</v>
          </cell>
          <cell r="I75">
            <v>-2480</v>
          </cell>
          <cell r="J75">
            <v>19991031</v>
          </cell>
          <cell r="K75" t="str">
            <v>1140304001</v>
          </cell>
          <cell r="L75" t="str">
            <v>6210302004</v>
          </cell>
        </row>
        <row r="76">
          <cell r="A76" t="str">
            <v>P014</v>
          </cell>
          <cell r="B76">
            <v>3101020018</v>
          </cell>
          <cell r="C76" t="str">
            <v>GR CONTIFLOR 15</v>
          </cell>
          <cell r="D76" t="str">
            <v>S1</v>
          </cell>
          <cell r="E76">
            <v>319</v>
          </cell>
          <cell r="F76">
            <v>2</v>
          </cell>
          <cell r="G76">
            <v>91.08</v>
          </cell>
          <cell r="H76">
            <v>-8</v>
          </cell>
          <cell r="I76">
            <v>-728.64</v>
          </cell>
          <cell r="J76">
            <v>19991031</v>
          </cell>
          <cell r="K76" t="str">
            <v>1140303001</v>
          </cell>
          <cell r="L76" t="str">
            <v>6210302003</v>
          </cell>
          <cell r="M76" t="str">
            <v>9100000003</v>
          </cell>
        </row>
        <row r="77">
          <cell r="A77" t="str">
            <v>P014</v>
          </cell>
          <cell r="B77">
            <v>3101020018</v>
          </cell>
          <cell r="C77" t="str">
            <v>GR CONTIFLOR 15</v>
          </cell>
          <cell r="D77" t="str">
            <v>S1</v>
          </cell>
          <cell r="E77">
            <v>320</v>
          </cell>
          <cell r="F77">
            <v>2</v>
          </cell>
          <cell r="G77">
            <v>91.08</v>
          </cell>
          <cell r="H77">
            <v>-3</v>
          </cell>
          <cell r="I77">
            <v>-273.24</v>
          </cell>
          <cell r="J77">
            <v>19991031</v>
          </cell>
          <cell r="K77" t="str">
            <v>1140303001</v>
          </cell>
          <cell r="L77" t="str">
            <v>6210302003</v>
          </cell>
          <cell r="M77" t="str">
            <v>9100000003</v>
          </cell>
        </row>
        <row r="78">
          <cell r="A78" t="str">
            <v>P014</v>
          </cell>
          <cell r="B78">
            <v>3101020018</v>
          </cell>
          <cell r="C78" t="str">
            <v>GR CONTIFLOR 15</v>
          </cell>
          <cell r="D78" t="str">
            <v>S1</v>
          </cell>
          <cell r="E78">
            <v>321</v>
          </cell>
          <cell r="F78">
            <v>2</v>
          </cell>
          <cell r="G78">
            <v>91.08</v>
          </cell>
          <cell r="H78">
            <v>-7</v>
          </cell>
          <cell r="I78">
            <v>-637.55999999999995</v>
          </cell>
          <cell r="J78">
            <v>19991031</v>
          </cell>
          <cell r="K78" t="str">
            <v>1140303001</v>
          </cell>
          <cell r="L78" t="str">
            <v>6210302003</v>
          </cell>
          <cell r="M78" t="str">
            <v>9100000003</v>
          </cell>
        </row>
        <row r="79">
          <cell r="A79" t="str">
            <v>S001</v>
          </cell>
          <cell r="B79">
            <v>3101020018</v>
          </cell>
          <cell r="C79" t="str">
            <v>GR CONTIFLOR 15</v>
          </cell>
          <cell r="D79" t="str">
            <v>63</v>
          </cell>
          <cell r="E79">
            <v>625</v>
          </cell>
          <cell r="F79">
            <v>1</v>
          </cell>
          <cell r="G79">
            <v>76</v>
          </cell>
          <cell r="H79">
            <v>-30</v>
          </cell>
          <cell r="I79">
            <v>-2280</v>
          </cell>
          <cell r="J79">
            <v>19991031</v>
          </cell>
          <cell r="K79" t="str">
            <v>1140303001</v>
          </cell>
          <cell r="L79" t="str">
            <v>6210302003</v>
          </cell>
        </row>
        <row r="80">
          <cell r="A80" t="str">
            <v>TO12</v>
          </cell>
          <cell r="B80">
            <v>3101020018</v>
          </cell>
          <cell r="C80" t="str">
            <v>GR CONTIFLOR 15</v>
          </cell>
          <cell r="D80" t="str">
            <v>S1</v>
          </cell>
          <cell r="E80">
            <v>335</v>
          </cell>
          <cell r="F80">
            <v>6</v>
          </cell>
          <cell r="G80">
            <v>76</v>
          </cell>
          <cell r="H80">
            <v>-55</v>
          </cell>
          <cell r="I80">
            <v>-4180</v>
          </cell>
          <cell r="J80">
            <v>19991031</v>
          </cell>
          <cell r="K80" t="str">
            <v>1140303001</v>
          </cell>
          <cell r="L80" t="str">
            <v>6210302003</v>
          </cell>
          <cell r="M80" t="str">
            <v>9100000003</v>
          </cell>
        </row>
        <row r="81">
          <cell r="A81" t="str">
            <v>TZ01</v>
          </cell>
          <cell r="B81">
            <v>3101020018</v>
          </cell>
          <cell r="C81" t="str">
            <v>GR CONTIFLOR 15</v>
          </cell>
          <cell r="D81" t="str">
            <v>63</v>
          </cell>
          <cell r="E81">
            <v>603</v>
          </cell>
          <cell r="F81">
            <v>1</v>
          </cell>
          <cell r="G81">
            <v>76</v>
          </cell>
          <cell r="H81">
            <v>-20</v>
          </cell>
          <cell r="I81">
            <v>-1520</v>
          </cell>
          <cell r="J81">
            <v>19991031</v>
          </cell>
          <cell r="K81" t="str">
            <v>1140303001</v>
          </cell>
          <cell r="L81" t="str">
            <v>6210302003</v>
          </cell>
        </row>
        <row r="82">
          <cell r="A82" t="str">
            <v>TZ02</v>
          </cell>
          <cell r="B82">
            <v>3101020018</v>
          </cell>
          <cell r="C82" t="str">
            <v>GR CONTIFLOR 15</v>
          </cell>
          <cell r="D82" t="str">
            <v>63</v>
          </cell>
          <cell r="E82">
            <v>609</v>
          </cell>
          <cell r="F82">
            <v>1</v>
          </cell>
          <cell r="G82">
            <v>76</v>
          </cell>
          <cell r="H82">
            <v>-23</v>
          </cell>
          <cell r="I82">
            <v>-1748</v>
          </cell>
          <cell r="J82">
            <v>19991031</v>
          </cell>
          <cell r="K82" t="str">
            <v>1140303001</v>
          </cell>
          <cell r="L82" t="str">
            <v>6210302003</v>
          </cell>
        </row>
        <row r="83">
          <cell r="A83" t="str">
            <v>P012</v>
          </cell>
          <cell r="B83">
            <v>3101020019</v>
          </cell>
          <cell r="C83" t="str">
            <v>GR CONTIFLOR 3</v>
          </cell>
          <cell r="D83" t="str">
            <v>N1</v>
          </cell>
          <cell r="E83">
            <v>335</v>
          </cell>
          <cell r="F83">
            <v>1</v>
          </cell>
          <cell r="G83">
            <v>84.15</v>
          </cell>
          <cell r="H83">
            <v>-7</v>
          </cell>
          <cell r="I83">
            <v>-589.05000000000007</v>
          </cell>
          <cell r="J83">
            <v>19991031</v>
          </cell>
          <cell r="K83" t="str">
            <v>1140303001</v>
          </cell>
          <cell r="L83" t="str">
            <v>6210302003</v>
          </cell>
          <cell r="M83" t="str">
            <v>9100000003</v>
          </cell>
        </row>
        <row r="84">
          <cell r="A84" t="str">
            <v>MF23</v>
          </cell>
          <cell r="B84">
            <v>3101020022</v>
          </cell>
          <cell r="C84" t="str">
            <v>GR CONTIFLOR 9</v>
          </cell>
          <cell r="D84" t="str">
            <v>63</v>
          </cell>
          <cell r="E84">
            <v>635</v>
          </cell>
          <cell r="F84">
            <v>1</v>
          </cell>
          <cell r="G84">
            <v>92.92</v>
          </cell>
          <cell r="H84">
            <v>-57</v>
          </cell>
          <cell r="I84">
            <v>-5296.4400000000005</v>
          </cell>
          <cell r="J84">
            <v>19991031</v>
          </cell>
          <cell r="K84" t="str">
            <v>1140303001</v>
          </cell>
          <cell r="L84" t="str">
            <v>6210302003</v>
          </cell>
        </row>
        <row r="85">
          <cell r="A85" t="str">
            <v>MF28</v>
          </cell>
          <cell r="B85">
            <v>3101020022</v>
          </cell>
          <cell r="C85" t="str">
            <v>GR CONTIFLOR 9</v>
          </cell>
          <cell r="D85" t="str">
            <v>63</v>
          </cell>
          <cell r="E85">
            <v>642</v>
          </cell>
          <cell r="F85">
            <v>1</v>
          </cell>
          <cell r="G85">
            <v>82.93</v>
          </cell>
          <cell r="H85">
            <v>-23</v>
          </cell>
          <cell r="I85">
            <v>-1907.39</v>
          </cell>
          <cell r="J85">
            <v>19991031</v>
          </cell>
          <cell r="K85" t="str">
            <v>1140303001</v>
          </cell>
          <cell r="L85" t="str">
            <v>6210302003</v>
          </cell>
        </row>
        <row r="86">
          <cell r="A86" t="str">
            <v>MF32</v>
          </cell>
          <cell r="B86">
            <v>3101020022</v>
          </cell>
          <cell r="C86" t="str">
            <v>GR CONTIFLOR 9</v>
          </cell>
          <cell r="D86" t="str">
            <v>63</v>
          </cell>
          <cell r="E86">
            <v>639</v>
          </cell>
          <cell r="F86">
            <v>1</v>
          </cell>
          <cell r="G86">
            <v>82.93</v>
          </cell>
          <cell r="H86">
            <v>-35</v>
          </cell>
          <cell r="I86">
            <v>-2902.55</v>
          </cell>
          <cell r="J86">
            <v>19991031</v>
          </cell>
          <cell r="K86" t="str">
            <v>1140303001</v>
          </cell>
          <cell r="L86" t="str">
            <v>6210302003</v>
          </cell>
        </row>
        <row r="87">
          <cell r="A87" t="str">
            <v>MF35</v>
          </cell>
          <cell r="B87">
            <v>3101020022</v>
          </cell>
          <cell r="C87" t="str">
            <v>GR CONTIFLOR 9</v>
          </cell>
          <cell r="D87" t="str">
            <v>63</v>
          </cell>
          <cell r="E87">
            <v>644</v>
          </cell>
          <cell r="F87">
            <v>1</v>
          </cell>
          <cell r="G87">
            <v>82.93</v>
          </cell>
          <cell r="H87">
            <v>-16</v>
          </cell>
          <cell r="I87">
            <v>-1326.88</v>
          </cell>
          <cell r="J87">
            <v>19991031</v>
          </cell>
          <cell r="K87" t="str">
            <v>1140303001</v>
          </cell>
          <cell r="L87" t="str">
            <v>6210302003</v>
          </cell>
        </row>
        <row r="88">
          <cell r="A88" t="str">
            <v>P012</v>
          </cell>
          <cell r="B88">
            <v>3101020023</v>
          </cell>
          <cell r="C88" t="str">
            <v>GR DK 4030</v>
          </cell>
          <cell r="D88" t="str">
            <v>N1</v>
          </cell>
          <cell r="E88">
            <v>318</v>
          </cell>
          <cell r="F88">
            <v>1</v>
          </cell>
          <cell r="G88">
            <v>77.626000000000005</v>
          </cell>
          <cell r="H88">
            <v>-8</v>
          </cell>
          <cell r="I88">
            <v>-621.00800000000004</v>
          </cell>
          <cell r="J88">
            <v>19991031</v>
          </cell>
          <cell r="K88" t="str">
            <v>1140303001</v>
          </cell>
          <cell r="L88" t="str">
            <v>6210302003</v>
          </cell>
          <cell r="M88" t="str">
            <v>9100000003</v>
          </cell>
        </row>
        <row r="89">
          <cell r="A89" t="str">
            <v>P012</v>
          </cell>
          <cell r="B89">
            <v>3101020023</v>
          </cell>
          <cell r="C89" t="str">
            <v>GR DK 4030</v>
          </cell>
          <cell r="D89" t="str">
            <v>N1</v>
          </cell>
          <cell r="E89">
            <v>319</v>
          </cell>
          <cell r="F89">
            <v>1</v>
          </cell>
          <cell r="G89">
            <v>77.626000000000005</v>
          </cell>
          <cell r="H89">
            <v>-16</v>
          </cell>
          <cell r="I89">
            <v>-1242.0160000000001</v>
          </cell>
          <cell r="J89">
            <v>19991031</v>
          </cell>
          <cell r="K89" t="str">
            <v>1140303001</v>
          </cell>
          <cell r="L89" t="str">
            <v>6210302003</v>
          </cell>
          <cell r="M89" t="str">
            <v>9100000003</v>
          </cell>
        </row>
        <row r="90">
          <cell r="A90" t="str">
            <v>P012</v>
          </cell>
          <cell r="B90">
            <v>3101020023</v>
          </cell>
          <cell r="C90" t="str">
            <v>GR DK 4030</v>
          </cell>
          <cell r="D90" t="str">
            <v>N1</v>
          </cell>
          <cell r="E90">
            <v>320</v>
          </cell>
          <cell r="F90">
            <v>1</v>
          </cell>
          <cell r="G90">
            <v>77.626000000000005</v>
          </cell>
          <cell r="H90">
            <v>-16</v>
          </cell>
          <cell r="I90">
            <v>-1242.0160000000001</v>
          </cell>
          <cell r="J90">
            <v>19991031</v>
          </cell>
          <cell r="K90" t="str">
            <v>1140303001</v>
          </cell>
          <cell r="L90" t="str">
            <v>6210302003</v>
          </cell>
          <cell r="M90" t="str">
            <v>9100000003</v>
          </cell>
        </row>
        <row r="91">
          <cell r="A91" t="str">
            <v>P012</v>
          </cell>
          <cell r="B91">
            <v>3101020023</v>
          </cell>
          <cell r="C91" t="str">
            <v>GR DK 4030</v>
          </cell>
          <cell r="D91" t="str">
            <v>N1</v>
          </cell>
          <cell r="E91">
            <v>321</v>
          </cell>
          <cell r="F91">
            <v>1</v>
          </cell>
          <cell r="G91">
            <v>77.626000000000005</v>
          </cell>
          <cell r="H91">
            <v>-19</v>
          </cell>
          <cell r="I91">
            <v>-1474.894</v>
          </cell>
          <cell r="J91">
            <v>19991031</v>
          </cell>
          <cell r="K91" t="str">
            <v>1140303001</v>
          </cell>
          <cell r="L91" t="str">
            <v>6210302003</v>
          </cell>
          <cell r="M91" t="str">
            <v>9100000003</v>
          </cell>
        </row>
        <row r="92">
          <cell r="A92" t="str">
            <v>P012</v>
          </cell>
          <cell r="B92">
            <v>3101020023</v>
          </cell>
          <cell r="C92" t="str">
            <v>GR DK 4030</v>
          </cell>
          <cell r="D92" t="str">
            <v>N1</v>
          </cell>
          <cell r="E92">
            <v>322</v>
          </cell>
          <cell r="F92">
            <v>1</v>
          </cell>
          <cell r="G92">
            <v>77.626000000000005</v>
          </cell>
          <cell r="H92">
            <v>-2</v>
          </cell>
          <cell r="I92">
            <v>-155.25200000000001</v>
          </cell>
          <cell r="J92">
            <v>19991031</v>
          </cell>
          <cell r="K92" t="str">
            <v>1140303001</v>
          </cell>
          <cell r="L92" t="str">
            <v>6210302003</v>
          </cell>
          <cell r="M92" t="str">
            <v>9100000003</v>
          </cell>
        </row>
        <row r="93">
          <cell r="A93" t="str">
            <v>P005</v>
          </cell>
          <cell r="B93">
            <v>3101020027</v>
          </cell>
          <cell r="C93" t="str">
            <v>GR PARAISO 3</v>
          </cell>
          <cell r="D93" t="str">
            <v>H1</v>
          </cell>
          <cell r="E93">
            <v>204</v>
          </cell>
          <cell r="F93">
            <v>1</v>
          </cell>
          <cell r="G93">
            <v>62.62</v>
          </cell>
          <cell r="H93">
            <v>-47.5</v>
          </cell>
          <cell r="I93">
            <v>-2974.45</v>
          </cell>
          <cell r="J93">
            <v>19991029</v>
          </cell>
          <cell r="K93" t="str">
            <v>1140303001</v>
          </cell>
          <cell r="L93" t="str">
            <v>6210302003</v>
          </cell>
          <cell r="M93" t="str">
            <v>9100000003</v>
          </cell>
        </row>
        <row r="94">
          <cell r="A94" t="str">
            <v>P005</v>
          </cell>
          <cell r="B94">
            <v>3101020027</v>
          </cell>
          <cell r="C94" t="str">
            <v>GR PARAISO 3</v>
          </cell>
          <cell r="D94" t="str">
            <v>H1</v>
          </cell>
          <cell r="E94">
            <v>205</v>
          </cell>
          <cell r="F94">
            <v>1</v>
          </cell>
          <cell r="G94">
            <v>62.62</v>
          </cell>
          <cell r="H94">
            <v>-22.5</v>
          </cell>
          <cell r="I94">
            <v>-1408.95</v>
          </cell>
          <cell r="J94">
            <v>19991029</v>
          </cell>
          <cell r="K94" t="str">
            <v>1140303001</v>
          </cell>
          <cell r="L94" t="str">
            <v>6210302003</v>
          </cell>
          <cell r="M94" t="str">
            <v>9100000003</v>
          </cell>
        </row>
        <row r="95">
          <cell r="A95" t="str">
            <v>TO12</v>
          </cell>
          <cell r="B95">
            <v>3101020027</v>
          </cell>
          <cell r="C95" t="str">
            <v>GR PARAISO 3</v>
          </cell>
          <cell r="D95" t="str">
            <v>S1</v>
          </cell>
          <cell r="E95">
            <v>334</v>
          </cell>
          <cell r="F95">
            <v>7</v>
          </cell>
          <cell r="G95">
            <v>62.62</v>
          </cell>
          <cell r="H95">
            <v>-12</v>
          </cell>
          <cell r="I95">
            <v>-751.43999999999994</v>
          </cell>
          <cell r="J95">
            <v>19991031</v>
          </cell>
          <cell r="K95" t="str">
            <v>1140303001</v>
          </cell>
          <cell r="L95" t="str">
            <v>6210302003</v>
          </cell>
          <cell r="M95" t="str">
            <v>9100000003</v>
          </cell>
        </row>
        <row r="96">
          <cell r="A96" t="str">
            <v>P014</v>
          </cell>
          <cell r="B96">
            <v>3101020036</v>
          </cell>
          <cell r="C96" t="str">
            <v>GR TC 2000</v>
          </cell>
          <cell r="D96" t="str">
            <v>S1</v>
          </cell>
          <cell r="E96">
            <v>320</v>
          </cell>
          <cell r="F96">
            <v>1</v>
          </cell>
          <cell r="G96">
            <v>38.618000000000002</v>
          </cell>
          <cell r="H96">
            <v>-26</v>
          </cell>
          <cell r="I96">
            <v>-1004.0680000000001</v>
          </cell>
          <cell r="J96">
            <v>19991031</v>
          </cell>
          <cell r="K96" t="str">
            <v>1140303001</v>
          </cell>
          <cell r="L96" t="str">
            <v>6210302003</v>
          </cell>
          <cell r="M96" t="str">
            <v>9100000003</v>
          </cell>
        </row>
        <row r="97">
          <cell r="A97" t="str">
            <v>P014</v>
          </cell>
          <cell r="B97">
            <v>3101020036</v>
          </cell>
          <cell r="C97" t="str">
            <v>GR TC 2000</v>
          </cell>
          <cell r="D97" t="str">
            <v>S1</v>
          </cell>
          <cell r="E97">
            <v>321</v>
          </cell>
          <cell r="F97">
            <v>1</v>
          </cell>
          <cell r="G97">
            <v>38.618000000000002</v>
          </cell>
          <cell r="H97">
            <v>-17</v>
          </cell>
          <cell r="I97">
            <v>-656.50600000000009</v>
          </cell>
          <cell r="J97">
            <v>19991031</v>
          </cell>
          <cell r="K97" t="str">
            <v>1140303001</v>
          </cell>
          <cell r="L97" t="str">
            <v>6210302003</v>
          </cell>
          <cell r="M97" t="str">
            <v>9100000003</v>
          </cell>
        </row>
        <row r="98">
          <cell r="A98" t="str">
            <v>TL04</v>
          </cell>
          <cell r="B98">
            <v>3101020036</v>
          </cell>
          <cell r="C98" t="str">
            <v>GR TC 2000</v>
          </cell>
          <cell r="D98" t="str">
            <v>63</v>
          </cell>
          <cell r="E98">
            <v>622</v>
          </cell>
          <cell r="F98">
            <v>6</v>
          </cell>
          <cell r="G98">
            <v>35</v>
          </cell>
          <cell r="H98">
            <v>-66</v>
          </cell>
          <cell r="I98">
            <v>-2310</v>
          </cell>
          <cell r="J98">
            <v>19991031</v>
          </cell>
          <cell r="K98" t="str">
            <v>1140303001</v>
          </cell>
          <cell r="L98" t="str">
            <v>6210302003</v>
          </cell>
        </row>
        <row r="99">
          <cell r="A99" t="str">
            <v>TL06</v>
          </cell>
          <cell r="B99">
            <v>3101020036</v>
          </cell>
          <cell r="C99" t="str">
            <v>GR TC 2000</v>
          </cell>
          <cell r="D99" t="str">
            <v>63</v>
          </cell>
          <cell r="E99">
            <v>621</v>
          </cell>
          <cell r="F99">
            <v>7</v>
          </cell>
          <cell r="G99">
            <v>35</v>
          </cell>
          <cell r="H99">
            <v>-8</v>
          </cell>
          <cell r="I99">
            <v>-280</v>
          </cell>
          <cell r="J99">
            <v>19991031</v>
          </cell>
          <cell r="K99" t="str">
            <v>1140303001</v>
          </cell>
          <cell r="L99" t="str">
            <v>6210302003</v>
          </cell>
        </row>
        <row r="100">
          <cell r="A100" t="str">
            <v>TO12</v>
          </cell>
          <cell r="B100">
            <v>3101020036</v>
          </cell>
          <cell r="C100" t="str">
            <v>GR TC 2000</v>
          </cell>
          <cell r="D100" t="str">
            <v>S1</v>
          </cell>
          <cell r="E100">
            <v>334</v>
          </cell>
          <cell r="F100">
            <v>6</v>
          </cell>
          <cell r="G100">
            <v>35</v>
          </cell>
          <cell r="H100">
            <v>-56</v>
          </cell>
          <cell r="I100">
            <v>-1960</v>
          </cell>
          <cell r="J100">
            <v>19991031</v>
          </cell>
          <cell r="K100" t="str">
            <v>1140303001</v>
          </cell>
          <cell r="L100" t="str">
            <v>6210302003</v>
          </cell>
          <cell r="M100" t="str">
            <v>9100000003</v>
          </cell>
        </row>
        <row r="101">
          <cell r="A101" t="str">
            <v>P014</v>
          </cell>
          <cell r="B101">
            <v>3101020037</v>
          </cell>
          <cell r="C101" t="str">
            <v>GR TC 3001</v>
          </cell>
          <cell r="D101" t="str">
            <v>S1</v>
          </cell>
          <cell r="E101">
            <v>314</v>
          </cell>
          <cell r="F101">
            <v>2</v>
          </cell>
          <cell r="G101">
            <v>40</v>
          </cell>
          <cell r="H101">
            <v>-18</v>
          </cell>
          <cell r="I101">
            <v>-720</v>
          </cell>
          <cell r="J101">
            <v>19991031</v>
          </cell>
          <cell r="K101" t="str">
            <v>1140303001</v>
          </cell>
          <cell r="L101" t="str">
            <v>6210302003</v>
          </cell>
          <cell r="M101" t="str">
            <v>9100000003</v>
          </cell>
        </row>
        <row r="102">
          <cell r="A102" t="str">
            <v>P014</v>
          </cell>
          <cell r="B102">
            <v>3101020037</v>
          </cell>
          <cell r="C102" t="str">
            <v>GR TC 3001</v>
          </cell>
          <cell r="D102" t="str">
            <v>S1</v>
          </cell>
          <cell r="E102">
            <v>318</v>
          </cell>
          <cell r="F102">
            <v>1</v>
          </cell>
          <cell r="G102">
            <v>40</v>
          </cell>
          <cell r="H102">
            <v>-22</v>
          </cell>
          <cell r="I102">
            <v>-880</v>
          </cell>
          <cell r="J102">
            <v>19991031</v>
          </cell>
          <cell r="K102" t="str">
            <v>1140303001</v>
          </cell>
          <cell r="L102" t="str">
            <v>6210302003</v>
          </cell>
          <cell r="M102" t="str">
            <v>9100000003</v>
          </cell>
        </row>
        <row r="103">
          <cell r="A103" t="str">
            <v>P014</v>
          </cell>
          <cell r="B103">
            <v>3101020037</v>
          </cell>
          <cell r="C103" t="str">
            <v>GR TC 3001</v>
          </cell>
          <cell r="D103" t="str">
            <v>S1</v>
          </cell>
          <cell r="E103">
            <v>319</v>
          </cell>
          <cell r="F103">
            <v>1</v>
          </cell>
          <cell r="G103">
            <v>40</v>
          </cell>
          <cell r="H103">
            <v>-12</v>
          </cell>
          <cell r="I103">
            <v>-480</v>
          </cell>
          <cell r="J103">
            <v>19991031</v>
          </cell>
          <cell r="K103" t="str">
            <v>1140303001</v>
          </cell>
          <cell r="L103" t="str">
            <v>6210302003</v>
          </cell>
          <cell r="M103" t="str">
            <v>9100000003</v>
          </cell>
        </row>
        <row r="104">
          <cell r="A104" t="str">
            <v>P014</v>
          </cell>
          <cell r="B104">
            <v>3101020037</v>
          </cell>
          <cell r="C104" t="str">
            <v>GR TC 3001</v>
          </cell>
          <cell r="D104" t="str">
            <v>S1</v>
          </cell>
          <cell r="E104">
            <v>322</v>
          </cell>
          <cell r="F104">
            <v>1</v>
          </cell>
          <cell r="G104">
            <v>40</v>
          </cell>
          <cell r="H104">
            <v>-27</v>
          </cell>
          <cell r="I104">
            <v>-1080</v>
          </cell>
          <cell r="J104">
            <v>19991031</v>
          </cell>
          <cell r="K104" t="str">
            <v>1140303001</v>
          </cell>
          <cell r="L104" t="str">
            <v>6210302003</v>
          </cell>
          <cell r="M104" t="str">
            <v>9100000003</v>
          </cell>
        </row>
        <row r="105">
          <cell r="A105" t="str">
            <v>S001</v>
          </cell>
          <cell r="B105">
            <v>3101020037</v>
          </cell>
          <cell r="C105" t="str">
            <v>GR TC 3001</v>
          </cell>
          <cell r="D105" t="str">
            <v>63</v>
          </cell>
          <cell r="E105">
            <v>624</v>
          </cell>
          <cell r="F105">
            <v>2</v>
          </cell>
          <cell r="G105">
            <v>40</v>
          </cell>
          <cell r="H105">
            <v>-26</v>
          </cell>
          <cell r="I105">
            <v>-1040</v>
          </cell>
          <cell r="J105">
            <v>19991031</v>
          </cell>
          <cell r="K105" t="str">
            <v>1140303001</v>
          </cell>
          <cell r="L105" t="str">
            <v>6210302003</v>
          </cell>
        </row>
        <row r="106">
          <cell r="A106" t="str">
            <v>TL06</v>
          </cell>
          <cell r="B106">
            <v>3101020037</v>
          </cell>
          <cell r="C106" t="str">
            <v>GR TC 3001</v>
          </cell>
          <cell r="D106" t="str">
            <v>63</v>
          </cell>
          <cell r="E106">
            <v>621</v>
          </cell>
          <cell r="F106">
            <v>8</v>
          </cell>
          <cell r="G106">
            <v>40</v>
          </cell>
          <cell r="H106">
            <v>-58</v>
          </cell>
          <cell r="I106">
            <v>-2320</v>
          </cell>
          <cell r="J106">
            <v>19991031</v>
          </cell>
          <cell r="K106" t="str">
            <v>1140303001</v>
          </cell>
          <cell r="L106" t="str">
            <v>6210302003</v>
          </cell>
        </row>
        <row r="107">
          <cell r="A107" t="str">
            <v>TZ01</v>
          </cell>
          <cell r="B107">
            <v>3101020037</v>
          </cell>
          <cell r="C107" t="str">
            <v>GR TC 3001</v>
          </cell>
          <cell r="D107" t="str">
            <v>63</v>
          </cell>
          <cell r="E107">
            <v>604</v>
          </cell>
          <cell r="F107">
            <v>1</v>
          </cell>
          <cell r="G107">
            <v>40</v>
          </cell>
          <cell r="H107">
            <v>-64</v>
          </cell>
          <cell r="I107">
            <v>-2560</v>
          </cell>
          <cell r="J107">
            <v>19991031</v>
          </cell>
          <cell r="K107" t="str">
            <v>1140303001</v>
          </cell>
          <cell r="L107" t="str">
            <v>6210302003</v>
          </cell>
        </row>
        <row r="108">
          <cell r="A108" t="str">
            <v>TA26</v>
          </cell>
          <cell r="B108">
            <v>3101020040</v>
          </cell>
          <cell r="C108" t="str">
            <v>GR VICTORIA 807</v>
          </cell>
          <cell r="D108" t="str">
            <v>64</v>
          </cell>
          <cell r="E108">
            <v>155</v>
          </cell>
          <cell r="F108">
            <v>2</v>
          </cell>
          <cell r="G108">
            <v>80</v>
          </cell>
          <cell r="H108">
            <v>-55</v>
          </cell>
          <cell r="I108">
            <v>-4400</v>
          </cell>
          <cell r="J108">
            <v>19991031</v>
          </cell>
          <cell r="K108" t="str">
            <v>1140304001</v>
          </cell>
          <cell r="L108" t="str">
            <v>6210302004</v>
          </cell>
        </row>
        <row r="109">
          <cell r="A109" t="str">
            <v>TA30</v>
          </cell>
          <cell r="B109">
            <v>3101020040</v>
          </cell>
          <cell r="C109" t="str">
            <v>GR VICTORIA 807</v>
          </cell>
          <cell r="D109" t="str">
            <v>64</v>
          </cell>
          <cell r="E109">
            <v>157</v>
          </cell>
          <cell r="F109">
            <v>1</v>
          </cell>
          <cell r="G109">
            <v>80</v>
          </cell>
          <cell r="H109">
            <v>-98</v>
          </cell>
          <cell r="I109">
            <v>-7840</v>
          </cell>
          <cell r="J109">
            <v>19991031</v>
          </cell>
          <cell r="K109" t="str">
            <v>1140304001</v>
          </cell>
          <cell r="L109" t="str">
            <v>6210302004</v>
          </cell>
        </row>
        <row r="110">
          <cell r="A110" t="str">
            <v>P014</v>
          </cell>
          <cell r="B110">
            <v>3101020042</v>
          </cell>
          <cell r="C110" t="str">
            <v>GR P 288</v>
          </cell>
          <cell r="D110" t="str">
            <v>S1</v>
          </cell>
          <cell r="E110">
            <v>313</v>
          </cell>
          <cell r="F110">
            <v>1</v>
          </cell>
          <cell r="G110">
            <v>49</v>
          </cell>
          <cell r="H110">
            <v>-43</v>
          </cell>
          <cell r="I110">
            <v>-2107</v>
          </cell>
          <cell r="J110">
            <v>19991031</v>
          </cell>
          <cell r="K110" t="str">
            <v>1140303001</v>
          </cell>
          <cell r="L110" t="str">
            <v>6210302003</v>
          </cell>
          <cell r="M110" t="str">
            <v>9100000003</v>
          </cell>
        </row>
        <row r="111">
          <cell r="A111" t="str">
            <v>P014</v>
          </cell>
          <cell r="B111">
            <v>3101020042</v>
          </cell>
          <cell r="C111" t="str">
            <v>GR P 288</v>
          </cell>
          <cell r="D111" t="str">
            <v>S1</v>
          </cell>
          <cell r="E111">
            <v>314</v>
          </cell>
          <cell r="F111">
            <v>1</v>
          </cell>
          <cell r="G111">
            <v>49</v>
          </cell>
          <cell r="H111">
            <v>-40</v>
          </cell>
          <cell r="I111">
            <v>-1960</v>
          </cell>
          <cell r="J111">
            <v>19991031</v>
          </cell>
          <cell r="K111" t="str">
            <v>1140303001</v>
          </cell>
          <cell r="L111" t="str">
            <v>6210302003</v>
          </cell>
          <cell r="M111" t="str">
            <v>9100000003</v>
          </cell>
        </row>
        <row r="112">
          <cell r="A112" t="str">
            <v>MD01</v>
          </cell>
          <cell r="B112">
            <v>3101020046</v>
          </cell>
          <cell r="C112" t="str">
            <v>GR DK 3915</v>
          </cell>
          <cell r="D112" t="str">
            <v>63</v>
          </cell>
          <cell r="E112">
            <v>620</v>
          </cell>
          <cell r="F112">
            <v>5</v>
          </cell>
          <cell r="G112">
            <v>76.67</v>
          </cell>
          <cell r="H112">
            <v>-38</v>
          </cell>
          <cell r="I112">
            <v>-2913.46</v>
          </cell>
          <cell r="J112">
            <v>19991031</v>
          </cell>
          <cell r="K112" t="str">
            <v>1140303001</v>
          </cell>
          <cell r="L112" t="str">
            <v>6210302003</v>
          </cell>
        </row>
        <row r="113">
          <cell r="A113" t="str">
            <v>MD03</v>
          </cell>
          <cell r="B113">
            <v>3101020046</v>
          </cell>
          <cell r="C113" t="str">
            <v>GR DK 3915</v>
          </cell>
          <cell r="D113" t="str">
            <v>63</v>
          </cell>
          <cell r="E113">
            <v>619</v>
          </cell>
          <cell r="F113">
            <v>1</v>
          </cell>
          <cell r="G113">
            <v>76.67</v>
          </cell>
          <cell r="H113">
            <v>-79</v>
          </cell>
          <cell r="I113">
            <v>-6056.93</v>
          </cell>
          <cell r="J113">
            <v>19991031</v>
          </cell>
          <cell r="K113" t="str">
            <v>1140303001</v>
          </cell>
          <cell r="L113" t="str">
            <v>6210302003</v>
          </cell>
        </row>
        <row r="114">
          <cell r="A114" t="str">
            <v>MF09</v>
          </cell>
          <cell r="B114">
            <v>3101020046</v>
          </cell>
          <cell r="C114" t="str">
            <v>GR DK 3915</v>
          </cell>
          <cell r="D114" t="str">
            <v>63</v>
          </cell>
          <cell r="E114">
            <v>648</v>
          </cell>
          <cell r="F114">
            <v>1</v>
          </cell>
          <cell r="G114">
            <v>76.67</v>
          </cell>
          <cell r="H114">
            <v>-16</v>
          </cell>
          <cell r="I114">
            <v>-1226.72</v>
          </cell>
          <cell r="J114">
            <v>19991031</v>
          </cell>
          <cell r="K114" t="str">
            <v>1140303001</v>
          </cell>
          <cell r="L114" t="str">
            <v>6210302003</v>
          </cell>
        </row>
        <row r="115">
          <cell r="A115" t="str">
            <v>MF23</v>
          </cell>
          <cell r="B115">
            <v>3101020046</v>
          </cell>
          <cell r="C115" t="str">
            <v>GR DK 3915</v>
          </cell>
          <cell r="D115" t="str">
            <v>63</v>
          </cell>
          <cell r="E115">
            <v>635</v>
          </cell>
          <cell r="F115">
            <v>2</v>
          </cell>
          <cell r="G115">
            <v>76.67</v>
          </cell>
          <cell r="H115">
            <v>-192</v>
          </cell>
          <cell r="I115">
            <v>-14720.64</v>
          </cell>
          <cell r="J115">
            <v>19991031</v>
          </cell>
          <cell r="K115" t="str">
            <v>1140303001</v>
          </cell>
          <cell r="L115" t="str">
            <v>6210302003</v>
          </cell>
        </row>
        <row r="116">
          <cell r="A116" t="str">
            <v>MF29</v>
          </cell>
          <cell r="B116">
            <v>3101020046</v>
          </cell>
          <cell r="C116" t="str">
            <v>GR DK 3915</v>
          </cell>
          <cell r="D116" t="str">
            <v>63</v>
          </cell>
          <cell r="E116">
            <v>637</v>
          </cell>
          <cell r="F116">
            <v>1</v>
          </cell>
          <cell r="G116">
            <v>76.67</v>
          </cell>
          <cell r="H116">
            <v>-64</v>
          </cell>
          <cell r="I116">
            <v>-4906.88</v>
          </cell>
          <cell r="J116">
            <v>19991031</v>
          </cell>
          <cell r="K116" t="str">
            <v>1140303001</v>
          </cell>
          <cell r="L116" t="str">
            <v>6210302003</v>
          </cell>
        </row>
        <row r="117">
          <cell r="A117" t="str">
            <v>MF32</v>
          </cell>
          <cell r="B117">
            <v>3101020046</v>
          </cell>
          <cell r="C117" t="str">
            <v>GR DK 3915</v>
          </cell>
          <cell r="D117" t="str">
            <v>63</v>
          </cell>
          <cell r="E117">
            <v>639</v>
          </cell>
          <cell r="F117">
            <v>2</v>
          </cell>
          <cell r="G117">
            <v>76.67</v>
          </cell>
          <cell r="H117">
            <v>-50</v>
          </cell>
          <cell r="I117">
            <v>-3833.5</v>
          </cell>
          <cell r="J117">
            <v>19991031</v>
          </cell>
          <cell r="K117" t="str">
            <v>1140303001</v>
          </cell>
          <cell r="L117" t="str">
            <v>6210302003</v>
          </cell>
        </row>
        <row r="118">
          <cell r="A118" t="str">
            <v>MF39</v>
          </cell>
          <cell r="B118">
            <v>3101020046</v>
          </cell>
          <cell r="C118" t="str">
            <v>GR DK 3915</v>
          </cell>
          <cell r="D118" t="str">
            <v>63</v>
          </cell>
          <cell r="E118">
            <v>628</v>
          </cell>
          <cell r="F118">
            <v>1</v>
          </cell>
          <cell r="G118">
            <v>76.67</v>
          </cell>
          <cell r="H118">
            <v>-32</v>
          </cell>
          <cell r="I118">
            <v>-2453.44</v>
          </cell>
          <cell r="J118">
            <v>19991031</v>
          </cell>
          <cell r="K118" t="str">
            <v>1140303001</v>
          </cell>
          <cell r="L118" t="str">
            <v>6210302003</v>
          </cell>
        </row>
        <row r="119">
          <cell r="A119" t="str">
            <v>TG03</v>
          </cell>
          <cell r="B119">
            <v>3101020046</v>
          </cell>
          <cell r="C119" t="str">
            <v>GR DK 3915</v>
          </cell>
          <cell r="D119" t="str">
            <v>63</v>
          </cell>
          <cell r="E119">
            <v>613</v>
          </cell>
          <cell r="F119">
            <v>3</v>
          </cell>
          <cell r="G119">
            <v>76.67</v>
          </cell>
          <cell r="H119">
            <v>-54</v>
          </cell>
          <cell r="I119">
            <v>-4140.18</v>
          </cell>
          <cell r="J119">
            <v>19991031</v>
          </cell>
          <cell r="K119" t="str">
            <v>1140303001</v>
          </cell>
          <cell r="L119" t="str">
            <v>6210302003</v>
          </cell>
        </row>
        <row r="120">
          <cell r="A120" t="str">
            <v>TG28</v>
          </cell>
          <cell r="B120">
            <v>3101020046</v>
          </cell>
          <cell r="C120" t="str">
            <v>GR DK 3915</v>
          </cell>
          <cell r="D120" t="str">
            <v>63</v>
          </cell>
          <cell r="E120">
            <v>614</v>
          </cell>
          <cell r="F120">
            <v>5</v>
          </cell>
          <cell r="G120">
            <v>76.67</v>
          </cell>
          <cell r="H120">
            <v>-71</v>
          </cell>
          <cell r="I120">
            <v>-5443.57</v>
          </cell>
          <cell r="J120">
            <v>19991031</v>
          </cell>
          <cell r="K120" t="str">
            <v>1140303001</v>
          </cell>
          <cell r="L120" t="str">
            <v>6210302003</v>
          </cell>
        </row>
        <row r="121">
          <cell r="A121" t="str">
            <v>TG29</v>
          </cell>
          <cell r="B121">
            <v>3101020046</v>
          </cell>
          <cell r="C121" t="str">
            <v>GR DK 3915</v>
          </cell>
          <cell r="D121" t="str">
            <v>63</v>
          </cell>
          <cell r="E121">
            <v>611</v>
          </cell>
          <cell r="F121">
            <v>6</v>
          </cell>
          <cell r="G121">
            <v>76.67</v>
          </cell>
          <cell r="H121">
            <v>-37</v>
          </cell>
          <cell r="I121">
            <v>-2836.79</v>
          </cell>
          <cell r="J121">
            <v>19991031</v>
          </cell>
          <cell r="K121" t="str">
            <v>1140303001</v>
          </cell>
          <cell r="L121" t="str">
            <v>6210302003</v>
          </cell>
        </row>
        <row r="122">
          <cell r="A122" t="str">
            <v>TG31</v>
          </cell>
          <cell r="B122">
            <v>3101020046</v>
          </cell>
          <cell r="C122" t="str">
            <v>GR DK 3915</v>
          </cell>
          <cell r="D122" t="str">
            <v>63</v>
          </cell>
          <cell r="E122">
            <v>615</v>
          </cell>
          <cell r="F122">
            <v>3</v>
          </cell>
          <cell r="G122">
            <v>76.67</v>
          </cell>
          <cell r="H122">
            <v>-62</v>
          </cell>
          <cell r="I122">
            <v>-4753.54</v>
          </cell>
          <cell r="J122">
            <v>19991031</v>
          </cell>
          <cell r="K122" t="str">
            <v>1140303001</v>
          </cell>
          <cell r="L122" t="str">
            <v>6210302003</v>
          </cell>
        </row>
        <row r="123">
          <cell r="A123" t="str">
            <v>P014</v>
          </cell>
          <cell r="B123">
            <v>3101020049</v>
          </cell>
          <cell r="C123" t="str">
            <v>GIR CF 19</v>
          </cell>
          <cell r="D123" t="str">
            <v>S1</v>
          </cell>
          <cell r="E123">
            <v>321</v>
          </cell>
          <cell r="F123">
            <v>3</v>
          </cell>
          <cell r="G123">
            <v>84</v>
          </cell>
          <cell r="H123">
            <v>-46</v>
          </cell>
          <cell r="I123">
            <v>-3864</v>
          </cell>
          <cell r="J123">
            <v>19991031</v>
          </cell>
          <cell r="K123" t="str">
            <v>1140303001</v>
          </cell>
          <cell r="L123" t="str">
            <v>6210302003</v>
          </cell>
          <cell r="M123" t="str">
            <v>9100000003</v>
          </cell>
        </row>
        <row r="124">
          <cell r="A124" t="str">
            <v>P014</v>
          </cell>
          <cell r="B124">
            <v>3101020049</v>
          </cell>
          <cell r="C124" t="str">
            <v>GIR CF 19</v>
          </cell>
          <cell r="D124" t="str">
            <v>S1</v>
          </cell>
          <cell r="E124">
            <v>322</v>
          </cell>
          <cell r="F124">
            <v>2</v>
          </cell>
          <cell r="G124">
            <v>84</v>
          </cell>
          <cell r="H124">
            <v>-34</v>
          </cell>
          <cell r="I124">
            <v>-2856</v>
          </cell>
          <cell r="J124">
            <v>19991031</v>
          </cell>
          <cell r="K124" t="str">
            <v>1140303001</v>
          </cell>
          <cell r="L124" t="str">
            <v>6210302003</v>
          </cell>
          <cell r="M124" t="str">
            <v>9100000003</v>
          </cell>
        </row>
        <row r="125">
          <cell r="A125" t="str">
            <v>TG01</v>
          </cell>
          <cell r="B125">
            <v>3101020050</v>
          </cell>
          <cell r="C125" t="str">
            <v>GIR MORGAN MG2</v>
          </cell>
          <cell r="D125" t="str">
            <v>63</v>
          </cell>
          <cell r="E125">
            <v>612</v>
          </cell>
          <cell r="F125">
            <v>6</v>
          </cell>
          <cell r="G125">
            <v>61.85</v>
          </cell>
          <cell r="H125">
            <v>-4</v>
          </cell>
          <cell r="I125">
            <v>-247.4</v>
          </cell>
          <cell r="J125">
            <v>19991031</v>
          </cell>
          <cell r="K125" t="str">
            <v>1140303001</v>
          </cell>
          <cell r="L125" t="str">
            <v>6210302003</v>
          </cell>
        </row>
        <row r="126">
          <cell r="A126" t="str">
            <v>TG28</v>
          </cell>
          <cell r="B126">
            <v>3101020050</v>
          </cell>
          <cell r="C126" t="str">
            <v>GIR MORGAN MG2</v>
          </cell>
          <cell r="D126" t="str">
            <v>63</v>
          </cell>
          <cell r="E126">
            <v>614</v>
          </cell>
          <cell r="F126">
            <v>4</v>
          </cell>
          <cell r="G126">
            <v>61.85</v>
          </cell>
          <cell r="H126">
            <v>-41</v>
          </cell>
          <cell r="I126">
            <v>-2535.85</v>
          </cell>
          <cell r="J126">
            <v>19991031</v>
          </cell>
          <cell r="K126" t="str">
            <v>1140303001</v>
          </cell>
          <cell r="L126" t="str">
            <v>6210302003</v>
          </cell>
        </row>
        <row r="127">
          <cell r="A127" t="str">
            <v>TG29</v>
          </cell>
          <cell r="B127">
            <v>3101020050</v>
          </cell>
          <cell r="C127" t="str">
            <v>GIR MORGAN MG2</v>
          </cell>
          <cell r="D127" t="str">
            <v>63</v>
          </cell>
          <cell r="E127">
            <v>611</v>
          </cell>
          <cell r="F127">
            <v>7</v>
          </cell>
          <cell r="G127">
            <v>61.85</v>
          </cell>
          <cell r="H127">
            <v>-4</v>
          </cell>
          <cell r="I127">
            <v>-247.4</v>
          </cell>
          <cell r="J127">
            <v>19991031</v>
          </cell>
          <cell r="K127" t="str">
            <v>1140303001</v>
          </cell>
          <cell r="L127" t="str">
            <v>6210302003</v>
          </cell>
        </row>
        <row r="128">
          <cell r="A128" t="str">
            <v>TG31</v>
          </cell>
          <cell r="B128">
            <v>3101020050</v>
          </cell>
          <cell r="C128" t="str">
            <v>GIR MORGAN MG2</v>
          </cell>
          <cell r="D128" t="str">
            <v>63</v>
          </cell>
          <cell r="E128">
            <v>615</v>
          </cell>
          <cell r="F128">
            <v>5</v>
          </cell>
          <cell r="G128">
            <v>61.85</v>
          </cell>
          <cell r="H128">
            <v>-57</v>
          </cell>
          <cell r="I128">
            <v>-3525.4500000000003</v>
          </cell>
          <cell r="J128">
            <v>19991031</v>
          </cell>
          <cell r="K128" t="str">
            <v>1140303001</v>
          </cell>
          <cell r="L128" t="str">
            <v>6210302003</v>
          </cell>
        </row>
        <row r="129">
          <cell r="A129" t="str">
            <v>MF29</v>
          </cell>
          <cell r="B129">
            <v>3101020051</v>
          </cell>
          <cell r="C129" t="str">
            <v>GR SPS 3101</v>
          </cell>
          <cell r="D129" t="str">
            <v>63</v>
          </cell>
          <cell r="E129">
            <v>637</v>
          </cell>
          <cell r="F129">
            <v>2</v>
          </cell>
          <cell r="G129">
            <v>58</v>
          </cell>
          <cell r="H129">
            <v>-22</v>
          </cell>
          <cell r="I129">
            <v>-1276</v>
          </cell>
          <cell r="J129">
            <v>19991031</v>
          </cell>
          <cell r="K129" t="str">
            <v>1140303001</v>
          </cell>
          <cell r="L129" t="str">
            <v>6210302003</v>
          </cell>
        </row>
        <row r="130">
          <cell r="A130" t="str">
            <v>MF32</v>
          </cell>
          <cell r="B130">
            <v>3101020051</v>
          </cell>
          <cell r="C130" t="str">
            <v>GR SPS 3101</v>
          </cell>
          <cell r="D130" t="str">
            <v>63</v>
          </cell>
          <cell r="E130">
            <v>639</v>
          </cell>
          <cell r="F130">
            <v>4</v>
          </cell>
          <cell r="G130">
            <v>58</v>
          </cell>
          <cell r="H130">
            <v>-9</v>
          </cell>
          <cell r="I130">
            <v>-522</v>
          </cell>
          <cell r="J130">
            <v>19991031</v>
          </cell>
          <cell r="K130" t="str">
            <v>1140303001</v>
          </cell>
          <cell r="L130" t="str">
            <v>6210302003</v>
          </cell>
        </row>
        <row r="131">
          <cell r="A131" t="str">
            <v>MF39</v>
          </cell>
          <cell r="B131">
            <v>3101020051</v>
          </cell>
          <cell r="C131" t="str">
            <v>GR SPS 3101</v>
          </cell>
          <cell r="D131" t="str">
            <v>63</v>
          </cell>
          <cell r="E131">
            <v>628</v>
          </cell>
          <cell r="F131">
            <v>2</v>
          </cell>
          <cell r="G131">
            <v>58</v>
          </cell>
          <cell r="H131">
            <v>-38</v>
          </cell>
          <cell r="I131">
            <v>-2204</v>
          </cell>
          <cell r="J131">
            <v>19991031</v>
          </cell>
          <cell r="K131" t="str">
            <v>1140303001</v>
          </cell>
          <cell r="L131" t="str">
            <v>6210302003</v>
          </cell>
        </row>
        <row r="132">
          <cell r="A132" t="str">
            <v>TG01</v>
          </cell>
          <cell r="B132">
            <v>3101020051</v>
          </cell>
          <cell r="C132" t="str">
            <v>GR SPS 3101</v>
          </cell>
          <cell r="D132" t="str">
            <v>63</v>
          </cell>
          <cell r="E132">
            <v>612</v>
          </cell>
          <cell r="F132">
            <v>4</v>
          </cell>
          <cell r="G132">
            <v>58</v>
          </cell>
          <cell r="H132">
            <v>-39</v>
          </cell>
          <cell r="I132">
            <v>-2262</v>
          </cell>
          <cell r="J132">
            <v>19991031</v>
          </cell>
          <cell r="K132" t="str">
            <v>1140303001</v>
          </cell>
          <cell r="L132" t="str">
            <v>6210302003</v>
          </cell>
        </row>
        <row r="133">
          <cell r="A133" t="str">
            <v>TG03</v>
          </cell>
          <cell r="B133">
            <v>3101020051</v>
          </cell>
          <cell r="C133" t="str">
            <v>GR SPS 3101</v>
          </cell>
          <cell r="D133" t="str">
            <v>63</v>
          </cell>
          <cell r="E133">
            <v>613</v>
          </cell>
          <cell r="F133">
            <v>1</v>
          </cell>
          <cell r="G133">
            <v>58</v>
          </cell>
          <cell r="H133">
            <v>-64</v>
          </cell>
          <cell r="I133">
            <v>-3712</v>
          </cell>
          <cell r="J133">
            <v>19991031</v>
          </cell>
          <cell r="K133" t="str">
            <v>1140303001</v>
          </cell>
          <cell r="L133" t="str">
            <v>6210302003</v>
          </cell>
        </row>
        <row r="134">
          <cell r="A134" t="str">
            <v>TG02</v>
          </cell>
          <cell r="B134">
            <v>3101020052</v>
          </cell>
          <cell r="C134" t="str">
            <v>GR SPS 3102</v>
          </cell>
          <cell r="D134" t="str">
            <v>63</v>
          </cell>
          <cell r="E134">
            <v>616</v>
          </cell>
          <cell r="F134">
            <v>5</v>
          </cell>
          <cell r="G134">
            <v>58.5</v>
          </cell>
          <cell r="H134">
            <v>-63</v>
          </cell>
          <cell r="I134">
            <v>-3685.5</v>
          </cell>
          <cell r="J134">
            <v>19991031</v>
          </cell>
          <cell r="K134" t="str">
            <v>1140303001</v>
          </cell>
          <cell r="L134" t="str">
            <v>6210302003</v>
          </cell>
        </row>
        <row r="135">
          <cell r="A135" t="str">
            <v>P023</v>
          </cell>
          <cell r="B135">
            <v>3101030003</v>
          </cell>
          <cell r="C135" t="str">
            <v>MZ CARGILL 285</v>
          </cell>
          <cell r="D135" t="str">
            <v>B1</v>
          </cell>
          <cell r="E135">
            <v>232</v>
          </cell>
          <cell r="F135">
            <v>1</v>
          </cell>
          <cell r="G135">
            <v>52.56</v>
          </cell>
          <cell r="H135">
            <v>-4</v>
          </cell>
          <cell r="I135">
            <v>-210.24</v>
          </cell>
          <cell r="J135">
            <v>19991030</v>
          </cell>
          <cell r="K135" t="str">
            <v>1140305001</v>
          </cell>
          <cell r="L135" t="str">
            <v>6210302005</v>
          </cell>
          <cell r="M135" t="str">
            <v>9100000005</v>
          </cell>
        </row>
        <row r="136">
          <cell r="A136" t="str">
            <v>P023</v>
          </cell>
          <cell r="B136">
            <v>3101030003</v>
          </cell>
          <cell r="C136" t="str">
            <v>MZ CARGILL 285</v>
          </cell>
          <cell r="D136" t="str">
            <v>B1</v>
          </cell>
          <cell r="E136">
            <v>236</v>
          </cell>
          <cell r="F136">
            <v>1</v>
          </cell>
          <cell r="G136">
            <v>52.56</v>
          </cell>
          <cell r="H136">
            <v>-34</v>
          </cell>
          <cell r="I136">
            <v>-1787.04</v>
          </cell>
          <cell r="J136">
            <v>19991030</v>
          </cell>
          <cell r="K136" t="str">
            <v>1140325001</v>
          </cell>
          <cell r="L136" t="str">
            <v>6210302016</v>
          </cell>
          <cell r="M136" t="str">
            <v>9100000007</v>
          </cell>
        </row>
        <row r="137">
          <cell r="A137" t="str">
            <v>P023</v>
          </cell>
          <cell r="B137">
            <v>3101030009</v>
          </cell>
          <cell r="C137" t="str">
            <v>MZ CHALTEN</v>
          </cell>
          <cell r="D137" t="str">
            <v>B1</v>
          </cell>
          <cell r="E137">
            <v>229</v>
          </cell>
          <cell r="F137">
            <v>1</v>
          </cell>
          <cell r="G137">
            <v>46.5</v>
          </cell>
          <cell r="H137">
            <v>-62</v>
          </cell>
          <cell r="I137">
            <v>-2883</v>
          </cell>
          <cell r="J137">
            <v>19991030</v>
          </cell>
          <cell r="K137" t="str">
            <v>1140305001</v>
          </cell>
          <cell r="L137" t="str">
            <v>6210302005</v>
          </cell>
          <cell r="M137" t="str">
            <v>9100000005</v>
          </cell>
        </row>
        <row r="138">
          <cell r="A138" t="str">
            <v>P023</v>
          </cell>
          <cell r="B138">
            <v>3101030009</v>
          </cell>
          <cell r="C138" t="str">
            <v>MZ CHALTEN</v>
          </cell>
          <cell r="D138" t="str">
            <v>B1</v>
          </cell>
          <cell r="E138">
            <v>230</v>
          </cell>
          <cell r="F138">
            <v>1</v>
          </cell>
          <cell r="G138">
            <v>46.5</v>
          </cell>
          <cell r="H138">
            <v>-46</v>
          </cell>
          <cell r="I138">
            <v>-2139</v>
          </cell>
          <cell r="J138">
            <v>19991030</v>
          </cell>
          <cell r="K138" t="str">
            <v>1140305001</v>
          </cell>
          <cell r="L138" t="str">
            <v>6210302005</v>
          </cell>
          <cell r="M138" t="str">
            <v>9100000005</v>
          </cell>
        </row>
        <row r="139">
          <cell r="A139" t="str">
            <v>P023</v>
          </cell>
          <cell r="B139">
            <v>3101030009</v>
          </cell>
          <cell r="C139" t="str">
            <v>MZ CHALTEN</v>
          </cell>
          <cell r="D139" t="str">
            <v>B1</v>
          </cell>
          <cell r="E139">
            <v>231</v>
          </cell>
          <cell r="F139">
            <v>1</v>
          </cell>
          <cell r="G139">
            <v>46.5</v>
          </cell>
          <cell r="H139">
            <v>-45</v>
          </cell>
          <cell r="I139">
            <v>-2092.5</v>
          </cell>
          <cell r="J139">
            <v>19991030</v>
          </cell>
          <cell r="K139" t="str">
            <v>1140305001</v>
          </cell>
          <cell r="L139" t="str">
            <v>6210302005</v>
          </cell>
          <cell r="M139" t="str">
            <v>9100000005</v>
          </cell>
        </row>
        <row r="140">
          <cell r="A140" t="str">
            <v>P023</v>
          </cell>
          <cell r="B140">
            <v>3101030009</v>
          </cell>
          <cell r="C140" t="str">
            <v>MZ CHALTEN</v>
          </cell>
          <cell r="D140" t="str">
            <v>B1</v>
          </cell>
          <cell r="E140">
            <v>233</v>
          </cell>
          <cell r="F140">
            <v>1</v>
          </cell>
          <cell r="G140">
            <v>46.5</v>
          </cell>
          <cell r="H140">
            <v>-50</v>
          </cell>
          <cell r="I140">
            <v>-2325</v>
          </cell>
          <cell r="J140">
            <v>19991030</v>
          </cell>
          <cell r="K140" t="str">
            <v>1140305001</v>
          </cell>
          <cell r="L140" t="str">
            <v>6210302005</v>
          </cell>
          <cell r="M140" t="str">
            <v>9100000005</v>
          </cell>
        </row>
        <row r="141">
          <cell r="A141" t="str">
            <v>TZ01</v>
          </cell>
          <cell r="B141">
            <v>3101030013</v>
          </cell>
          <cell r="C141" t="str">
            <v>MZ DK 4F37</v>
          </cell>
          <cell r="D141" t="str">
            <v>65</v>
          </cell>
          <cell r="E141">
            <v>851</v>
          </cell>
          <cell r="F141">
            <v>1</v>
          </cell>
          <cell r="G141">
            <v>35</v>
          </cell>
          <cell r="H141">
            <v>-74</v>
          </cell>
          <cell r="I141">
            <v>-2590</v>
          </cell>
          <cell r="J141">
            <v>19991031</v>
          </cell>
          <cell r="K141" t="str">
            <v>1140305001</v>
          </cell>
          <cell r="L141" t="str">
            <v>6210302005</v>
          </cell>
        </row>
        <row r="142">
          <cell r="A142" t="str">
            <v>P001</v>
          </cell>
          <cell r="B142">
            <v>3101030015</v>
          </cell>
          <cell r="C142" t="str">
            <v>MZ DK 664 C5</v>
          </cell>
          <cell r="D142" t="str">
            <v>L1</v>
          </cell>
          <cell r="E142">
            <v>245</v>
          </cell>
          <cell r="F142">
            <v>1</v>
          </cell>
          <cell r="G142">
            <v>58.51</v>
          </cell>
          <cell r="H142">
            <v>-25</v>
          </cell>
          <cell r="I142">
            <v>-1462.75</v>
          </cell>
          <cell r="J142">
            <v>19991001</v>
          </cell>
          <cell r="K142" t="str">
            <v>1140325001</v>
          </cell>
          <cell r="L142" t="str">
            <v>6210302016</v>
          </cell>
          <cell r="M142" t="str">
            <v>9100000007</v>
          </cell>
        </row>
        <row r="143">
          <cell r="A143" t="str">
            <v>P001</v>
          </cell>
          <cell r="B143">
            <v>3101030015</v>
          </cell>
          <cell r="C143" t="str">
            <v>MZ DK 664 C5</v>
          </cell>
          <cell r="D143" t="str">
            <v>L1</v>
          </cell>
          <cell r="E143">
            <v>254</v>
          </cell>
          <cell r="F143">
            <v>1</v>
          </cell>
          <cell r="G143">
            <v>58.51</v>
          </cell>
          <cell r="H143">
            <v>-5</v>
          </cell>
          <cell r="I143">
            <v>-292.55</v>
          </cell>
          <cell r="J143">
            <v>19991028</v>
          </cell>
          <cell r="K143" t="str">
            <v>1140325001</v>
          </cell>
          <cell r="L143" t="str">
            <v>6210302016</v>
          </cell>
          <cell r="M143" t="str">
            <v>9100000007</v>
          </cell>
        </row>
        <row r="144">
          <cell r="A144" t="str">
            <v>EA03</v>
          </cell>
          <cell r="B144">
            <v>3101030019</v>
          </cell>
          <cell r="C144" t="str">
            <v>MZ DK 669</v>
          </cell>
          <cell r="D144" t="str">
            <v>65</v>
          </cell>
          <cell r="E144">
            <v>911</v>
          </cell>
          <cell r="F144">
            <v>2</v>
          </cell>
          <cell r="G144">
            <v>32.43</v>
          </cell>
          <cell r="H144">
            <v>-10</v>
          </cell>
          <cell r="I144">
            <v>-324.3</v>
          </cell>
          <cell r="J144">
            <v>19991031</v>
          </cell>
          <cell r="K144" t="str">
            <v>1140305001</v>
          </cell>
          <cell r="L144" t="str">
            <v>6210302005</v>
          </cell>
        </row>
        <row r="145">
          <cell r="A145" t="str">
            <v>MF29</v>
          </cell>
          <cell r="B145">
            <v>3101030019</v>
          </cell>
          <cell r="C145" t="str">
            <v>MZ DK 669</v>
          </cell>
          <cell r="D145" t="str">
            <v>65</v>
          </cell>
          <cell r="E145">
            <v>929</v>
          </cell>
          <cell r="F145">
            <v>1</v>
          </cell>
          <cell r="G145">
            <v>32.43</v>
          </cell>
          <cell r="H145">
            <v>-48</v>
          </cell>
          <cell r="I145">
            <v>-1556.6399999999999</v>
          </cell>
          <cell r="J145">
            <v>19991031</v>
          </cell>
          <cell r="K145" t="str">
            <v>1140305001</v>
          </cell>
          <cell r="L145" t="str">
            <v>6210302005</v>
          </cell>
        </row>
        <row r="146">
          <cell r="A146" t="str">
            <v>MF38</v>
          </cell>
          <cell r="B146">
            <v>3101030019</v>
          </cell>
          <cell r="C146" t="str">
            <v>MZ DK 669</v>
          </cell>
          <cell r="D146" t="str">
            <v>65</v>
          </cell>
          <cell r="E146">
            <v>927</v>
          </cell>
          <cell r="F146">
            <v>5</v>
          </cell>
          <cell r="G146">
            <v>32.43</v>
          </cell>
          <cell r="H146">
            <v>-53</v>
          </cell>
          <cell r="I146">
            <v>-1718.79</v>
          </cell>
          <cell r="J146">
            <v>19991031</v>
          </cell>
          <cell r="K146" t="str">
            <v>1140305001</v>
          </cell>
          <cell r="L146" t="str">
            <v>6210302005</v>
          </cell>
        </row>
        <row r="147">
          <cell r="A147" t="str">
            <v>TA32</v>
          </cell>
          <cell r="B147">
            <v>3101030019</v>
          </cell>
          <cell r="C147" t="str">
            <v>MZ DK 669</v>
          </cell>
          <cell r="D147" t="str">
            <v>65</v>
          </cell>
          <cell r="E147">
            <v>874</v>
          </cell>
          <cell r="F147">
            <v>1</v>
          </cell>
          <cell r="G147">
            <v>32.43</v>
          </cell>
          <cell r="H147">
            <v>-128</v>
          </cell>
          <cell r="I147">
            <v>-4151.04</v>
          </cell>
          <cell r="J147">
            <v>19991031</v>
          </cell>
          <cell r="K147" t="str">
            <v>1140305001</v>
          </cell>
          <cell r="L147" t="str">
            <v>6210302005</v>
          </cell>
        </row>
        <row r="148">
          <cell r="A148" t="str">
            <v>TA34</v>
          </cell>
          <cell r="B148">
            <v>3101030019</v>
          </cell>
          <cell r="C148" t="str">
            <v>MZ DK 669</v>
          </cell>
          <cell r="D148" t="str">
            <v>65</v>
          </cell>
          <cell r="E148">
            <v>881</v>
          </cell>
          <cell r="F148">
            <v>1</v>
          </cell>
          <cell r="G148">
            <v>32.43</v>
          </cell>
          <cell r="H148">
            <v>-134</v>
          </cell>
          <cell r="I148">
            <v>-4345.62</v>
          </cell>
          <cell r="J148">
            <v>19991031</v>
          </cell>
          <cell r="K148" t="str">
            <v>1140305001</v>
          </cell>
          <cell r="L148" t="str">
            <v>6210302005</v>
          </cell>
        </row>
        <row r="149">
          <cell r="A149" t="str">
            <v>P001</v>
          </cell>
          <cell r="B149">
            <v>3101030019</v>
          </cell>
          <cell r="C149" t="str">
            <v>MZ DK 669</v>
          </cell>
          <cell r="D149" t="str">
            <v>L1</v>
          </cell>
          <cell r="E149">
            <v>256</v>
          </cell>
          <cell r="F149">
            <v>2</v>
          </cell>
          <cell r="G149">
            <v>58.51</v>
          </cell>
          <cell r="H149">
            <v>-26</v>
          </cell>
          <cell r="I149">
            <v>-1521.26</v>
          </cell>
          <cell r="J149">
            <v>19991028</v>
          </cell>
          <cell r="K149" t="str">
            <v>1140325001</v>
          </cell>
          <cell r="L149" t="str">
            <v>6210302016</v>
          </cell>
          <cell r="M149" t="str">
            <v>9100000007</v>
          </cell>
        </row>
        <row r="150">
          <cell r="A150" t="str">
            <v>EA03</v>
          </cell>
          <cell r="B150">
            <v>3101030020</v>
          </cell>
          <cell r="C150" t="str">
            <v>MZ DK 696</v>
          </cell>
          <cell r="D150" t="str">
            <v>65</v>
          </cell>
          <cell r="E150">
            <v>911</v>
          </cell>
          <cell r="F150">
            <v>4</v>
          </cell>
          <cell r="G150">
            <v>40.54</v>
          </cell>
          <cell r="H150">
            <v>-15</v>
          </cell>
          <cell r="I150">
            <v>-608.1</v>
          </cell>
          <cell r="J150">
            <v>19991031</v>
          </cell>
          <cell r="K150" t="str">
            <v>1140305001</v>
          </cell>
          <cell r="L150" t="str">
            <v>6210302005</v>
          </cell>
        </row>
        <row r="151">
          <cell r="A151" t="str">
            <v>MF09</v>
          </cell>
          <cell r="B151">
            <v>3101030020</v>
          </cell>
          <cell r="C151" t="str">
            <v>MZ DK 696</v>
          </cell>
          <cell r="D151" t="str">
            <v>65</v>
          </cell>
          <cell r="E151">
            <v>937</v>
          </cell>
          <cell r="F151">
            <v>1</v>
          </cell>
          <cell r="G151">
            <v>40.54</v>
          </cell>
          <cell r="H151">
            <v>-139</v>
          </cell>
          <cell r="I151">
            <v>-5635.0599999999995</v>
          </cell>
          <cell r="J151">
            <v>19991031</v>
          </cell>
          <cell r="K151" t="str">
            <v>1140305001</v>
          </cell>
          <cell r="L151" t="str">
            <v>6210302005</v>
          </cell>
        </row>
        <row r="152">
          <cell r="A152" t="str">
            <v>MF28</v>
          </cell>
          <cell r="B152">
            <v>3101030020</v>
          </cell>
          <cell r="C152" t="str">
            <v>MZ DK 696</v>
          </cell>
          <cell r="D152" t="str">
            <v>65</v>
          </cell>
          <cell r="E152">
            <v>935</v>
          </cell>
          <cell r="F152">
            <v>2</v>
          </cell>
          <cell r="G152">
            <v>56.62</v>
          </cell>
          <cell r="H152">
            <v>-37</v>
          </cell>
          <cell r="I152">
            <v>-2094.94</v>
          </cell>
          <cell r="J152">
            <v>19991031</v>
          </cell>
          <cell r="K152" t="str">
            <v>1140305001</v>
          </cell>
          <cell r="L152" t="str">
            <v>6210302005</v>
          </cell>
        </row>
        <row r="153">
          <cell r="A153" t="str">
            <v>MF29</v>
          </cell>
          <cell r="B153">
            <v>3101030020</v>
          </cell>
          <cell r="C153" t="str">
            <v>MZ DK 696</v>
          </cell>
          <cell r="D153" t="str">
            <v>65</v>
          </cell>
          <cell r="E153">
            <v>929</v>
          </cell>
          <cell r="F153">
            <v>2</v>
          </cell>
          <cell r="G153">
            <v>48.23</v>
          </cell>
          <cell r="H153">
            <v>-170</v>
          </cell>
          <cell r="I153">
            <v>-8199.1</v>
          </cell>
          <cell r="J153">
            <v>19991031</v>
          </cell>
          <cell r="K153" t="str">
            <v>1140305001</v>
          </cell>
          <cell r="L153" t="str">
            <v>6210302005</v>
          </cell>
        </row>
        <row r="154">
          <cell r="A154" t="str">
            <v>MF32</v>
          </cell>
          <cell r="B154">
            <v>3101030020</v>
          </cell>
          <cell r="C154" t="str">
            <v>MZ DK 696</v>
          </cell>
          <cell r="D154" t="str">
            <v>65</v>
          </cell>
          <cell r="E154">
            <v>931</v>
          </cell>
          <cell r="F154">
            <v>2</v>
          </cell>
          <cell r="G154">
            <v>40.54</v>
          </cell>
          <cell r="H154">
            <v>-132</v>
          </cell>
          <cell r="I154">
            <v>-5351.28</v>
          </cell>
          <cell r="J154">
            <v>19991031</v>
          </cell>
          <cell r="K154" t="str">
            <v>1140305001</v>
          </cell>
          <cell r="L154" t="str">
            <v>6210302005</v>
          </cell>
        </row>
        <row r="155">
          <cell r="A155" t="str">
            <v>MF36</v>
          </cell>
          <cell r="B155">
            <v>3101030020</v>
          </cell>
          <cell r="C155" t="str">
            <v>MZ DK 696</v>
          </cell>
          <cell r="D155" t="str">
            <v>65</v>
          </cell>
          <cell r="E155">
            <v>919</v>
          </cell>
          <cell r="F155">
            <v>2</v>
          </cell>
          <cell r="G155">
            <v>40.54</v>
          </cell>
          <cell r="H155">
            <v>-120</v>
          </cell>
          <cell r="I155">
            <v>-4864.8</v>
          </cell>
          <cell r="J155">
            <v>19991031</v>
          </cell>
          <cell r="K155" t="str">
            <v>1140305001</v>
          </cell>
          <cell r="L155" t="str">
            <v>6210302005</v>
          </cell>
        </row>
        <row r="156">
          <cell r="A156" t="str">
            <v>MF38</v>
          </cell>
          <cell r="B156">
            <v>3101030020</v>
          </cell>
          <cell r="C156" t="str">
            <v>MZ DK 696</v>
          </cell>
          <cell r="D156" t="str">
            <v>65</v>
          </cell>
          <cell r="E156">
            <v>927</v>
          </cell>
          <cell r="F156">
            <v>6</v>
          </cell>
          <cell r="G156">
            <v>40.54</v>
          </cell>
          <cell r="H156">
            <v>-80</v>
          </cell>
          <cell r="I156">
            <v>-3243.2</v>
          </cell>
          <cell r="J156">
            <v>19991031</v>
          </cell>
          <cell r="K156" t="str">
            <v>1140305001</v>
          </cell>
          <cell r="L156" t="str">
            <v>6210302005</v>
          </cell>
        </row>
        <row r="157">
          <cell r="A157" t="str">
            <v>MF39</v>
          </cell>
          <cell r="B157">
            <v>3101030020</v>
          </cell>
          <cell r="C157" t="str">
            <v>MZ DK 696</v>
          </cell>
          <cell r="D157" t="str">
            <v>65</v>
          </cell>
          <cell r="E157">
            <v>922</v>
          </cell>
          <cell r="F157">
            <v>2</v>
          </cell>
          <cell r="G157">
            <v>40.54</v>
          </cell>
          <cell r="H157">
            <v>-30</v>
          </cell>
          <cell r="I157">
            <v>-1216.2</v>
          </cell>
          <cell r="J157">
            <v>19991031</v>
          </cell>
          <cell r="K157" t="str">
            <v>1140305001</v>
          </cell>
          <cell r="L157" t="str">
            <v>6210302005</v>
          </cell>
        </row>
        <row r="158">
          <cell r="A158" t="str">
            <v>P012</v>
          </cell>
          <cell r="B158">
            <v>3101030020</v>
          </cell>
          <cell r="C158" t="str">
            <v>MZ DK 696</v>
          </cell>
          <cell r="D158" t="str">
            <v>N1</v>
          </cell>
          <cell r="E158">
            <v>317</v>
          </cell>
          <cell r="F158">
            <v>1</v>
          </cell>
          <cell r="G158">
            <v>40.54</v>
          </cell>
          <cell r="H158">
            <v>-40</v>
          </cell>
          <cell r="I158">
            <v>-1621.6</v>
          </cell>
          <cell r="J158">
            <v>19991031</v>
          </cell>
          <cell r="K158" t="str">
            <v>1140305001</v>
          </cell>
          <cell r="L158" t="str">
            <v>6210302005</v>
          </cell>
          <cell r="M158" t="str">
            <v>9100000005</v>
          </cell>
        </row>
        <row r="159">
          <cell r="A159" t="str">
            <v>P012</v>
          </cell>
          <cell r="B159">
            <v>3101030020</v>
          </cell>
          <cell r="C159" t="str">
            <v>MZ DK 696</v>
          </cell>
          <cell r="D159" t="str">
            <v>N1</v>
          </cell>
          <cell r="E159">
            <v>334</v>
          </cell>
          <cell r="F159">
            <v>1</v>
          </cell>
          <cell r="G159">
            <v>40.54</v>
          </cell>
          <cell r="H159">
            <v>-14</v>
          </cell>
          <cell r="I159">
            <v>-567.55999999999995</v>
          </cell>
          <cell r="J159">
            <v>19991031</v>
          </cell>
          <cell r="K159" t="str">
            <v>1140305001</v>
          </cell>
          <cell r="L159" t="str">
            <v>6210302005</v>
          </cell>
          <cell r="M159" t="str">
            <v>9100000005</v>
          </cell>
        </row>
        <row r="160">
          <cell r="A160" t="str">
            <v>P023</v>
          </cell>
          <cell r="B160">
            <v>3101030020</v>
          </cell>
          <cell r="C160" t="str">
            <v>MZ DK 696</v>
          </cell>
          <cell r="D160" t="str">
            <v>B1</v>
          </cell>
          <cell r="E160">
            <v>219</v>
          </cell>
          <cell r="F160">
            <v>2</v>
          </cell>
          <cell r="G160">
            <v>39.74</v>
          </cell>
          <cell r="H160">
            <v>-8</v>
          </cell>
          <cell r="I160">
            <v>-317.92</v>
          </cell>
          <cell r="J160">
            <v>19991030</v>
          </cell>
          <cell r="K160" t="str">
            <v>1140305001</v>
          </cell>
          <cell r="L160" t="str">
            <v>6210302005</v>
          </cell>
          <cell r="M160" t="str">
            <v>9100000005</v>
          </cell>
        </row>
        <row r="161">
          <cell r="A161" t="str">
            <v>P023</v>
          </cell>
          <cell r="B161">
            <v>3101030020</v>
          </cell>
          <cell r="C161" t="str">
            <v>MZ DK 696</v>
          </cell>
          <cell r="D161" t="str">
            <v>B1</v>
          </cell>
          <cell r="E161">
            <v>224</v>
          </cell>
          <cell r="F161">
            <v>1</v>
          </cell>
          <cell r="G161">
            <v>39.74</v>
          </cell>
          <cell r="H161">
            <v>-30</v>
          </cell>
          <cell r="I161">
            <v>-1192.2</v>
          </cell>
          <cell r="J161">
            <v>19991030</v>
          </cell>
          <cell r="K161" t="str">
            <v>1140305001</v>
          </cell>
          <cell r="L161" t="str">
            <v>6210302005</v>
          </cell>
          <cell r="M161" t="str">
            <v>9100000005</v>
          </cell>
        </row>
        <row r="162">
          <cell r="A162" t="str">
            <v>P023</v>
          </cell>
          <cell r="B162">
            <v>3101030020</v>
          </cell>
          <cell r="C162" t="str">
            <v>MZ DK 696</v>
          </cell>
          <cell r="D162" t="str">
            <v>B1</v>
          </cell>
          <cell r="E162">
            <v>225</v>
          </cell>
          <cell r="F162">
            <v>1</v>
          </cell>
          <cell r="G162">
            <v>39.74</v>
          </cell>
          <cell r="H162">
            <v>-25</v>
          </cell>
          <cell r="I162">
            <v>-993.5</v>
          </cell>
          <cell r="J162">
            <v>19991030</v>
          </cell>
          <cell r="K162" t="str">
            <v>1140305001</v>
          </cell>
          <cell r="L162" t="str">
            <v>6210302005</v>
          </cell>
          <cell r="M162" t="str">
            <v>9100000005</v>
          </cell>
        </row>
        <row r="163">
          <cell r="A163" t="str">
            <v>P023</v>
          </cell>
          <cell r="B163">
            <v>3101030020</v>
          </cell>
          <cell r="C163" t="str">
            <v>MZ DK 696</v>
          </cell>
          <cell r="D163" t="str">
            <v>B1</v>
          </cell>
          <cell r="E163">
            <v>226</v>
          </cell>
          <cell r="F163">
            <v>1</v>
          </cell>
          <cell r="G163">
            <v>39.74</v>
          </cell>
          <cell r="H163">
            <v>-17</v>
          </cell>
          <cell r="I163">
            <v>-675.58</v>
          </cell>
          <cell r="J163">
            <v>19991030</v>
          </cell>
          <cell r="K163" t="str">
            <v>1140305001</v>
          </cell>
          <cell r="L163" t="str">
            <v>6210302005</v>
          </cell>
          <cell r="M163" t="str">
            <v>9100000005</v>
          </cell>
        </row>
        <row r="164">
          <cell r="A164" t="str">
            <v>P023</v>
          </cell>
          <cell r="B164">
            <v>3101030020</v>
          </cell>
          <cell r="C164" t="str">
            <v>MZ DK 696</v>
          </cell>
          <cell r="D164" t="str">
            <v>B1</v>
          </cell>
          <cell r="E164">
            <v>227</v>
          </cell>
          <cell r="F164">
            <v>1</v>
          </cell>
          <cell r="G164">
            <v>39.74</v>
          </cell>
          <cell r="H164">
            <v>-5</v>
          </cell>
          <cell r="I164">
            <v>-198.70000000000002</v>
          </cell>
          <cell r="J164">
            <v>19991030</v>
          </cell>
          <cell r="K164" t="str">
            <v>1140305001</v>
          </cell>
          <cell r="L164" t="str">
            <v>6210302005</v>
          </cell>
          <cell r="M164" t="str">
            <v>9100000005</v>
          </cell>
        </row>
        <row r="165">
          <cell r="A165" t="str">
            <v>P023</v>
          </cell>
          <cell r="B165">
            <v>3101030020</v>
          </cell>
          <cell r="C165" t="str">
            <v>MZ DK 696</v>
          </cell>
          <cell r="D165" t="str">
            <v>B1</v>
          </cell>
          <cell r="E165">
            <v>232</v>
          </cell>
          <cell r="F165">
            <v>2</v>
          </cell>
          <cell r="G165">
            <v>39.74</v>
          </cell>
          <cell r="H165">
            <v>-9</v>
          </cell>
          <cell r="I165">
            <v>-357.66</v>
          </cell>
          <cell r="J165">
            <v>19991030</v>
          </cell>
          <cell r="K165" t="str">
            <v>1140305001</v>
          </cell>
          <cell r="L165" t="str">
            <v>6210302005</v>
          </cell>
          <cell r="M165" t="str">
            <v>9100000005</v>
          </cell>
        </row>
        <row r="166">
          <cell r="A166" t="str">
            <v>EA03</v>
          </cell>
          <cell r="B166">
            <v>3101030021</v>
          </cell>
          <cell r="C166" t="str">
            <v>MZ DK 752</v>
          </cell>
          <cell r="D166" t="str">
            <v>65</v>
          </cell>
          <cell r="E166">
            <v>911</v>
          </cell>
          <cell r="F166">
            <v>3</v>
          </cell>
          <cell r="G166">
            <v>44.81</v>
          </cell>
          <cell r="H166">
            <v>-25</v>
          </cell>
          <cell r="I166">
            <v>-1120.25</v>
          </cell>
          <cell r="J166">
            <v>19991031</v>
          </cell>
          <cell r="K166" t="str">
            <v>1140305001</v>
          </cell>
          <cell r="L166" t="str">
            <v>6210302005</v>
          </cell>
        </row>
        <row r="167">
          <cell r="A167" t="str">
            <v>MF36</v>
          </cell>
          <cell r="B167">
            <v>3101030021</v>
          </cell>
          <cell r="C167" t="str">
            <v>MZ DK 752</v>
          </cell>
          <cell r="D167" t="str">
            <v>65</v>
          </cell>
          <cell r="E167">
            <v>919</v>
          </cell>
          <cell r="F167">
            <v>3</v>
          </cell>
          <cell r="G167">
            <v>44.81</v>
          </cell>
          <cell r="H167">
            <v>-117</v>
          </cell>
          <cell r="I167">
            <v>-5242.7700000000004</v>
          </cell>
          <cell r="J167">
            <v>19991031</v>
          </cell>
          <cell r="K167" t="str">
            <v>1140305001</v>
          </cell>
          <cell r="L167" t="str">
            <v>6210302005</v>
          </cell>
        </row>
        <row r="168">
          <cell r="A168" t="str">
            <v>P023</v>
          </cell>
          <cell r="B168">
            <v>3101030021</v>
          </cell>
          <cell r="C168" t="str">
            <v>MZ DK 752</v>
          </cell>
          <cell r="D168" t="str">
            <v>B1</v>
          </cell>
          <cell r="E168">
            <v>220</v>
          </cell>
          <cell r="F168">
            <v>1</v>
          </cell>
          <cell r="G168">
            <v>39.700000000000003</v>
          </cell>
          <cell r="H168">
            <v>-69</v>
          </cell>
          <cell r="I168">
            <v>-2739.3</v>
          </cell>
          <cell r="J168">
            <v>19991030</v>
          </cell>
          <cell r="K168" t="str">
            <v>1140305001</v>
          </cell>
          <cell r="L168" t="str">
            <v>6210302005</v>
          </cell>
          <cell r="M168" t="str">
            <v>9100000005</v>
          </cell>
        </row>
        <row r="169">
          <cell r="A169" t="str">
            <v>TA29</v>
          </cell>
          <cell r="B169">
            <v>3101030021</v>
          </cell>
          <cell r="C169" t="str">
            <v>MZ DK 752</v>
          </cell>
          <cell r="D169" t="str">
            <v>65</v>
          </cell>
          <cell r="E169">
            <v>822</v>
          </cell>
          <cell r="F169">
            <v>1</v>
          </cell>
          <cell r="G169">
            <v>44.81</v>
          </cell>
          <cell r="H169">
            <v>-195</v>
          </cell>
          <cell r="I169">
            <v>-8737.9500000000007</v>
          </cell>
          <cell r="J169">
            <v>19991020</v>
          </cell>
          <cell r="K169" t="str">
            <v>1140305001</v>
          </cell>
          <cell r="L169" t="str">
            <v>6210302005</v>
          </cell>
        </row>
        <row r="170">
          <cell r="A170" t="str">
            <v>TA29</v>
          </cell>
          <cell r="B170">
            <v>3101030021</v>
          </cell>
          <cell r="C170" t="str">
            <v>MZ DK 752</v>
          </cell>
          <cell r="D170" t="str">
            <v>65</v>
          </cell>
          <cell r="E170">
            <v>877</v>
          </cell>
          <cell r="F170">
            <v>1</v>
          </cell>
          <cell r="G170">
            <v>44.81</v>
          </cell>
          <cell r="H170">
            <v>-125</v>
          </cell>
          <cell r="I170">
            <v>-5601.25</v>
          </cell>
          <cell r="J170">
            <v>19991031</v>
          </cell>
          <cell r="K170" t="str">
            <v>1140305001</v>
          </cell>
          <cell r="L170" t="str">
            <v>6210302005</v>
          </cell>
        </row>
        <row r="171">
          <cell r="A171" t="str">
            <v>P023</v>
          </cell>
          <cell r="B171">
            <v>3101030023</v>
          </cell>
          <cell r="C171" t="str">
            <v>MZ DK 757</v>
          </cell>
          <cell r="D171" t="str">
            <v>B1</v>
          </cell>
          <cell r="E171">
            <v>223</v>
          </cell>
          <cell r="F171">
            <v>1</v>
          </cell>
          <cell r="G171">
            <v>39.74</v>
          </cell>
          <cell r="H171">
            <v>-89</v>
          </cell>
          <cell r="I171">
            <v>-3536.86</v>
          </cell>
          <cell r="J171">
            <v>19991030</v>
          </cell>
          <cell r="K171" t="str">
            <v>1140305001</v>
          </cell>
          <cell r="L171" t="str">
            <v>6210302005</v>
          </cell>
          <cell r="M171" t="str">
            <v>9100000005</v>
          </cell>
        </row>
        <row r="172">
          <cell r="A172" t="str">
            <v>P023</v>
          </cell>
          <cell r="B172">
            <v>3101030023</v>
          </cell>
          <cell r="C172" t="str">
            <v>MZ DK 757</v>
          </cell>
          <cell r="D172" t="str">
            <v>B1</v>
          </cell>
          <cell r="E172">
            <v>227</v>
          </cell>
          <cell r="F172">
            <v>2</v>
          </cell>
          <cell r="G172">
            <v>39.74</v>
          </cell>
          <cell r="H172">
            <v>-5</v>
          </cell>
          <cell r="I172">
            <v>-198.70000000000002</v>
          </cell>
          <cell r="J172">
            <v>19991030</v>
          </cell>
          <cell r="K172" t="str">
            <v>1140305001</v>
          </cell>
          <cell r="L172" t="str">
            <v>6210302005</v>
          </cell>
          <cell r="M172" t="str">
            <v>9100000005</v>
          </cell>
        </row>
        <row r="173">
          <cell r="A173" t="str">
            <v>P023</v>
          </cell>
          <cell r="B173">
            <v>3101030023</v>
          </cell>
          <cell r="C173" t="str">
            <v>MZ DK 757</v>
          </cell>
          <cell r="D173" t="str">
            <v>B1</v>
          </cell>
          <cell r="E173">
            <v>228</v>
          </cell>
          <cell r="F173">
            <v>1</v>
          </cell>
          <cell r="G173">
            <v>39.74</v>
          </cell>
          <cell r="H173">
            <v>-37</v>
          </cell>
          <cell r="I173">
            <v>-1470.38</v>
          </cell>
          <cell r="J173">
            <v>19991030</v>
          </cell>
          <cell r="K173" t="str">
            <v>1140305001</v>
          </cell>
          <cell r="L173" t="str">
            <v>6210302005</v>
          </cell>
          <cell r="M173" t="str">
            <v>9100000005</v>
          </cell>
        </row>
        <row r="174">
          <cell r="A174" t="str">
            <v>P023</v>
          </cell>
          <cell r="B174">
            <v>3101030023</v>
          </cell>
          <cell r="C174" t="str">
            <v>MZ DK 757</v>
          </cell>
          <cell r="D174" t="str">
            <v>B1</v>
          </cell>
          <cell r="E174">
            <v>232</v>
          </cell>
          <cell r="F174">
            <v>3</v>
          </cell>
          <cell r="G174">
            <v>39.74</v>
          </cell>
          <cell r="H174">
            <v>-43</v>
          </cell>
          <cell r="I174">
            <v>-1708.8200000000002</v>
          </cell>
          <cell r="J174">
            <v>19991030</v>
          </cell>
          <cell r="K174" t="str">
            <v>1140305001</v>
          </cell>
          <cell r="L174" t="str">
            <v>6210302005</v>
          </cell>
          <cell r="M174" t="str">
            <v>9100000005</v>
          </cell>
        </row>
        <row r="175">
          <cell r="A175" t="str">
            <v>TZ01</v>
          </cell>
          <cell r="B175">
            <v>3101030025</v>
          </cell>
          <cell r="C175" t="str">
            <v>MZ DK 762</v>
          </cell>
          <cell r="D175" t="str">
            <v>65</v>
          </cell>
          <cell r="E175">
            <v>850</v>
          </cell>
          <cell r="F175">
            <v>1</v>
          </cell>
          <cell r="G175">
            <v>63.34</v>
          </cell>
          <cell r="H175">
            <v>-200</v>
          </cell>
          <cell r="I175">
            <v>-12668</v>
          </cell>
          <cell r="J175">
            <v>19991031</v>
          </cell>
          <cell r="K175" t="str">
            <v>1140305001</v>
          </cell>
          <cell r="L175" t="str">
            <v>6210302005</v>
          </cell>
        </row>
        <row r="176">
          <cell r="A176" t="str">
            <v>P023</v>
          </cell>
          <cell r="B176">
            <v>3101030027</v>
          </cell>
          <cell r="C176" t="str">
            <v>MZ DK 765</v>
          </cell>
          <cell r="D176" t="str">
            <v>B1</v>
          </cell>
          <cell r="E176">
            <v>219</v>
          </cell>
          <cell r="F176">
            <v>3</v>
          </cell>
          <cell r="G176">
            <v>37.85</v>
          </cell>
          <cell r="H176">
            <v>-39</v>
          </cell>
          <cell r="I176">
            <v>-1476.15</v>
          </cell>
          <cell r="J176">
            <v>19991030</v>
          </cell>
          <cell r="K176" t="str">
            <v>1140305001</v>
          </cell>
          <cell r="L176" t="str">
            <v>6210302005</v>
          </cell>
          <cell r="M176" t="str">
            <v>9100000005</v>
          </cell>
        </row>
        <row r="177">
          <cell r="A177" t="str">
            <v>P023</v>
          </cell>
          <cell r="B177">
            <v>3101030038</v>
          </cell>
          <cell r="C177" t="str">
            <v>MZ MORGAN 369</v>
          </cell>
          <cell r="D177" t="str">
            <v>B1</v>
          </cell>
          <cell r="E177">
            <v>234</v>
          </cell>
          <cell r="F177">
            <v>1</v>
          </cell>
          <cell r="G177">
            <v>30</v>
          </cell>
          <cell r="H177">
            <v>-20</v>
          </cell>
          <cell r="I177">
            <v>-600</v>
          </cell>
          <cell r="J177">
            <v>19991030</v>
          </cell>
          <cell r="K177" t="str">
            <v>1140325001</v>
          </cell>
          <cell r="L177" t="str">
            <v>6210302016</v>
          </cell>
          <cell r="M177" t="str">
            <v>9100000007</v>
          </cell>
        </row>
        <row r="178">
          <cell r="A178" t="str">
            <v>P023</v>
          </cell>
          <cell r="B178">
            <v>3101030038</v>
          </cell>
          <cell r="C178" t="str">
            <v>MZ MORGAN 369</v>
          </cell>
          <cell r="D178" t="str">
            <v>B1</v>
          </cell>
          <cell r="E178">
            <v>237</v>
          </cell>
          <cell r="F178">
            <v>1</v>
          </cell>
          <cell r="G178">
            <v>30</v>
          </cell>
          <cell r="H178">
            <v>-26</v>
          </cell>
          <cell r="I178">
            <v>-780</v>
          </cell>
          <cell r="J178">
            <v>19991030</v>
          </cell>
          <cell r="K178" t="str">
            <v>1140325001</v>
          </cell>
          <cell r="L178" t="str">
            <v>6210302016</v>
          </cell>
          <cell r="M178" t="str">
            <v>9100000007</v>
          </cell>
        </row>
        <row r="179">
          <cell r="A179" t="str">
            <v>P014</v>
          </cell>
          <cell r="B179">
            <v>3101030040</v>
          </cell>
          <cell r="C179" t="str">
            <v>MZ MORGAN 401</v>
          </cell>
          <cell r="D179" t="str">
            <v>S1</v>
          </cell>
          <cell r="E179">
            <v>315</v>
          </cell>
          <cell r="F179">
            <v>1</v>
          </cell>
          <cell r="G179">
            <v>24.864999999999998</v>
          </cell>
          <cell r="H179">
            <v>-192</v>
          </cell>
          <cell r="I179">
            <v>-4774.08</v>
          </cell>
          <cell r="J179">
            <v>19991031</v>
          </cell>
          <cell r="K179" t="str">
            <v>1140305001</v>
          </cell>
          <cell r="L179" t="str">
            <v>6210302005</v>
          </cell>
          <cell r="M179" t="str">
            <v>9100000005</v>
          </cell>
        </row>
        <row r="180">
          <cell r="A180" t="str">
            <v>P014</v>
          </cell>
          <cell r="B180">
            <v>3101030040</v>
          </cell>
          <cell r="C180" t="str">
            <v>MZ MORGAN 401</v>
          </cell>
          <cell r="D180" t="str">
            <v>S1</v>
          </cell>
          <cell r="E180">
            <v>316</v>
          </cell>
          <cell r="F180">
            <v>1</v>
          </cell>
          <cell r="G180">
            <v>24.864999999999998</v>
          </cell>
          <cell r="H180">
            <v>-91</v>
          </cell>
          <cell r="I180">
            <v>-2262.7149999999997</v>
          </cell>
          <cell r="J180">
            <v>19991031</v>
          </cell>
          <cell r="K180" t="str">
            <v>1140305001</v>
          </cell>
          <cell r="L180" t="str">
            <v>6210302005</v>
          </cell>
          <cell r="M180" t="str">
            <v>9100000005</v>
          </cell>
        </row>
        <row r="181">
          <cell r="A181" t="str">
            <v>P014</v>
          </cell>
          <cell r="B181">
            <v>3101030040</v>
          </cell>
          <cell r="C181" t="str">
            <v>MZ MORGAN 401</v>
          </cell>
          <cell r="D181" t="str">
            <v>S1</v>
          </cell>
          <cell r="E181">
            <v>317</v>
          </cell>
          <cell r="F181">
            <v>1</v>
          </cell>
          <cell r="G181">
            <v>24.864999999999998</v>
          </cell>
          <cell r="H181">
            <v>-16</v>
          </cell>
          <cell r="I181">
            <v>-397.84</v>
          </cell>
          <cell r="J181">
            <v>19991031</v>
          </cell>
          <cell r="K181" t="str">
            <v>1140305001</v>
          </cell>
          <cell r="L181" t="str">
            <v>6210302005</v>
          </cell>
          <cell r="M181" t="str">
            <v>9100000005</v>
          </cell>
        </row>
        <row r="182">
          <cell r="A182" t="str">
            <v>TL04</v>
          </cell>
          <cell r="B182">
            <v>3101030040</v>
          </cell>
          <cell r="C182" t="str">
            <v>MZ MORGAN 401</v>
          </cell>
          <cell r="D182" t="str">
            <v>65</v>
          </cell>
          <cell r="E182">
            <v>899</v>
          </cell>
          <cell r="F182">
            <v>1</v>
          </cell>
          <cell r="G182">
            <v>19.98</v>
          </cell>
          <cell r="H182">
            <v>-132</v>
          </cell>
          <cell r="I182">
            <v>-2637.36</v>
          </cell>
          <cell r="J182">
            <v>19991031</v>
          </cell>
          <cell r="K182" t="str">
            <v>1140305001</v>
          </cell>
          <cell r="L182" t="str">
            <v>6210302005</v>
          </cell>
        </row>
        <row r="183">
          <cell r="A183" t="str">
            <v>TL05</v>
          </cell>
          <cell r="B183">
            <v>3101030040</v>
          </cell>
          <cell r="C183" t="str">
            <v>MZ MORGAN 401</v>
          </cell>
          <cell r="D183" t="str">
            <v>65</v>
          </cell>
          <cell r="E183">
            <v>890</v>
          </cell>
          <cell r="F183">
            <v>1</v>
          </cell>
          <cell r="G183">
            <v>19.98</v>
          </cell>
          <cell r="H183">
            <v>-117</v>
          </cell>
          <cell r="I183">
            <v>-2337.66</v>
          </cell>
          <cell r="J183">
            <v>19991031</v>
          </cell>
          <cell r="K183" t="str">
            <v>1140305001</v>
          </cell>
          <cell r="L183" t="str">
            <v>6210302005</v>
          </cell>
        </row>
        <row r="184">
          <cell r="A184" t="str">
            <v>TL06</v>
          </cell>
          <cell r="B184">
            <v>3101030040</v>
          </cell>
          <cell r="C184" t="str">
            <v>MZ MORGAN 401</v>
          </cell>
          <cell r="D184" t="str">
            <v>65</v>
          </cell>
          <cell r="E184">
            <v>896</v>
          </cell>
          <cell r="F184">
            <v>1</v>
          </cell>
          <cell r="G184">
            <v>19.98</v>
          </cell>
          <cell r="H184">
            <v>-81</v>
          </cell>
          <cell r="I184">
            <v>-1618.38</v>
          </cell>
          <cell r="J184">
            <v>19991031</v>
          </cell>
          <cell r="K184" t="str">
            <v>1140305001</v>
          </cell>
          <cell r="L184" t="str">
            <v>6210302005</v>
          </cell>
        </row>
        <row r="185">
          <cell r="A185" t="str">
            <v>TL07</v>
          </cell>
          <cell r="B185">
            <v>3101030040</v>
          </cell>
          <cell r="C185" t="str">
            <v>MZ MORGAN 401</v>
          </cell>
          <cell r="D185" t="str">
            <v>65</v>
          </cell>
          <cell r="E185">
            <v>894</v>
          </cell>
          <cell r="F185">
            <v>1</v>
          </cell>
          <cell r="G185">
            <v>19.98</v>
          </cell>
          <cell r="H185">
            <v>-124</v>
          </cell>
          <cell r="I185">
            <v>-2477.52</v>
          </cell>
          <cell r="J185">
            <v>19991031</v>
          </cell>
          <cell r="K185" t="str">
            <v>1140305001</v>
          </cell>
          <cell r="L185" t="str">
            <v>6210302005</v>
          </cell>
        </row>
        <row r="186">
          <cell r="A186" t="str">
            <v>TL08</v>
          </cell>
          <cell r="B186">
            <v>3101030040</v>
          </cell>
          <cell r="C186" t="str">
            <v>MZ MORGAN 401</v>
          </cell>
          <cell r="D186" t="str">
            <v>65</v>
          </cell>
          <cell r="E186">
            <v>893</v>
          </cell>
          <cell r="F186">
            <v>1</v>
          </cell>
          <cell r="G186">
            <v>27.439</v>
          </cell>
          <cell r="H186">
            <v>-205</v>
          </cell>
          <cell r="I186">
            <v>-5624.9949999999999</v>
          </cell>
          <cell r="J186">
            <v>19991031</v>
          </cell>
          <cell r="K186" t="str">
            <v>1140305001</v>
          </cell>
          <cell r="L186" t="str">
            <v>6210302005</v>
          </cell>
        </row>
        <row r="187">
          <cell r="A187" t="str">
            <v>TO03</v>
          </cell>
          <cell r="B187">
            <v>3101030040</v>
          </cell>
          <cell r="C187" t="str">
            <v>MZ MORGAN 401</v>
          </cell>
          <cell r="D187" t="str">
            <v>S1</v>
          </cell>
          <cell r="E187">
            <v>333</v>
          </cell>
          <cell r="F187">
            <v>1</v>
          </cell>
          <cell r="G187">
            <v>19.5</v>
          </cell>
          <cell r="H187">
            <v>-106</v>
          </cell>
          <cell r="I187">
            <v>-2067</v>
          </cell>
          <cell r="J187">
            <v>19991031</v>
          </cell>
          <cell r="K187" t="str">
            <v>1140305001</v>
          </cell>
          <cell r="L187" t="str">
            <v>6210302005</v>
          </cell>
          <cell r="M187" t="str">
            <v>9100000005</v>
          </cell>
        </row>
        <row r="188">
          <cell r="A188" t="str">
            <v>MF36</v>
          </cell>
          <cell r="B188">
            <v>3101030054</v>
          </cell>
          <cell r="C188" t="str">
            <v>MZ TILCARA</v>
          </cell>
          <cell r="D188" t="str">
            <v>65</v>
          </cell>
          <cell r="E188">
            <v>919</v>
          </cell>
          <cell r="F188">
            <v>4</v>
          </cell>
          <cell r="G188">
            <v>25</v>
          </cell>
          <cell r="H188">
            <v>-98</v>
          </cell>
          <cell r="I188">
            <v>-2450</v>
          </cell>
          <cell r="J188">
            <v>19991031</v>
          </cell>
          <cell r="K188" t="str">
            <v>1140305001</v>
          </cell>
          <cell r="L188" t="str">
            <v>6210302005</v>
          </cell>
        </row>
        <row r="189">
          <cell r="A189" t="str">
            <v>TZ01</v>
          </cell>
          <cell r="B189">
            <v>3101030054</v>
          </cell>
          <cell r="C189" t="str">
            <v>MZ TILCARA</v>
          </cell>
          <cell r="D189" t="str">
            <v>65</v>
          </cell>
          <cell r="E189">
            <v>852</v>
          </cell>
          <cell r="F189">
            <v>1</v>
          </cell>
          <cell r="G189">
            <v>25</v>
          </cell>
          <cell r="H189">
            <v>-60</v>
          </cell>
          <cell r="I189">
            <v>-1500</v>
          </cell>
          <cell r="J189">
            <v>19991031</v>
          </cell>
          <cell r="K189" t="str">
            <v>1140305001</v>
          </cell>
          <cell r="L189" t="str">
            <v>6210302005</v>
          </cell>
        </row>
        <row r="190">
          <cell r="A190" t="str">
            <v>TZ02</v>
          </cell>
          <cell r="B190">
            <v>3101030054</v>
          </cell>
          <cell r="C190" t="str">
            <v>MZ TILCARA</v>
          </cell>
          <cell r="D190" t="str">
            <v>65</v>
          </cell>
          <cell r="E190">
            <v>860</v>
          </cell>
          <cell r="F190">
            <v>1</v>
          </cell>
          <cell r="G190">
            <v>25</v>
          </cell>
          <cell r="H190">
            <v>-285</v>
          </cell>
          <cell r="I190">
            <v>-7125</v>
          </cell>
          <cell r="J190">
            <v>19991031</v>
          </cell>
          <cell r="K190" t="str">
            <v>1140305001</v>
          </cell>
          <cell r="L190" t="str">
            <v>6210302005</v>
          </cell>
        </row>
        <row r="191">
          <cell r="A191" t="str">
            <v>P001</v>
          </cell>
          <cell r="B191">
            <v>3101030054</v>
          </cell>
          <cell r="C191" t="str">
            <v>MZ TILCARA</v>
          </cell>
          <cell r="D191" t="str">
            <v>L1</v>
          </cell>
          <cell r="E191">
            <v>254</v>
          </cell>
          <cell r="F191">
            <v>2</v>
          </cell>
          <cell r="G191">
            <v>25</v>
          </cell>
          <cell r="H191">
            <v>-18</v>
          </cell>
          <cell r="I191">
            <v>-450</v>
          </cell>
          <cell r="J191">
            <v>19991028</v>
          </cell>
          <cell r="K191" t="str">
            <v>1140325001</v>
          </cell>
          <cell r="L191" t="str">
            <v>6210302016</v>
          </cell>
          <cell r="M191" t="str">
            <v>9100000007</v>
          </cell>
        </row>
        <row r="192">
          <cell r="A192" t="str">
            <v>P023</v>
          </cell>
          <cell r="B192">
            <v>3101030054</v>
          </cell>
          <cell r="C192" t="str">
            <v>MZ TILCARA</v>
          </cell>
          <cell r="D192" t="str">
            <v>B1</v>
          </cell>
          <cell r="E192">
            <v>235</v>
          </cell>
          <cell r="F192">
            <v>1</v>
          </cell>
          <cell r="G192">
            <v>25</v>
          </cell>
          <cell r="H192">
            <v>-24</v>
          </cell>
          <cell r="I192">
            <v>-600</v>
          </cell>
          <cell r="J192">
            <v>19991030</v>
          </cell>
          <cell r="K192" t="str">
            <v>1140325001</v>
          </cell>
          <cell r="L192" t="str">
            <v>6210302016</v>
          </cell>
          <cell r="M192" t="str">
            <v>9100000007</v>
          </cell>
        </row>
        <row r="193">
          <cell r="A193" t="str">
            <v>P023</v>
          </cell>
          <cell r="B193">
            <v>3101030054</v>
          </cell>
          <cell r="C193" t="str">
            <v>MZ TILCARA</v>
          </cell>
          <cell r="D193" t="str">
            <v>B1</v>
          </cell>
          <cell r="E193">
            <v>237</v>
          </cell>
          <cell r="F193">
            <v>2</v>
          </cell>
          <cell r="G193">
            <v>25</v>
          </cell>
          <cell r="H193">
            <v>-15</v>
          </cell>
          <cell r="I193">
            <v>-375</v>
          </cell>
          <cell r="J193">
            <v>19991030</v>
          </cell>
          <cell r="K193" t="str">
            <v>1140325001</v>
          </cell>
          <cell r="L193" t="str">
            <v>6210302016</v>
          </cell>
          <cell r="M193" t="str">
            <v>9100000007</v>
          </cell>
        </row>
        <row r="194">
          <cell r="A194" t="str">
            <v>MF28</v>
          </cell>
          <cell r="B194">
            <v>3101030063</v>
          </cell>
          <cell r="C194" t="str">
            <v>MZ DK 688</v>
          </cell>
          <cell r="D194" t="str">
            <v>65</v>
          </cell>
          <cell r="E194">
            <v>935</v>
          </cell>
          <cell r="F194">
            <v>1</v>
          </cell>
          <cell r="G194">
            <v>1</v>
          </cell>
          <cell r="H194">
            <v>-55</v>
          </cell>
          <cell r="I194">
            <v>-55</v>
          </cell>
          <cell r="J194">
            <v>19991031</v>
          </cell>
          <cell r="K194" t="str">
            <v>1140305001</v>
          </cell>
          <cell r="L194" t="str">
            <v>6210302005</v>
          </cell>
        </row>
        <row r="195">
          <cell r="A195" t="str">
            <v>MF32</v>
          </cell>
          <cell r="B195">
            <v>3101030063</v>
          </cell>
          <cell r="C195" t="str">
            <v>MZ DK 688</v>
          </cell>
          <cell r="D195" t="str">
            <v>65</v>
          </cell>
          <cell r="E195">
            <v>931</v>
          </cell>
          <cell r="F195">
            <v>1</v>
          </cell>
          <cell r="G195">
            <v>1</v>
          </cell>
          <cell r="H195">
            <v>-94</v>
          </cell>
          <cell r="I195">
            <v>-94</v>
          </cell>
          <cell r="J195">
            <v>19991031</v>
          </cell>
          <cell r="K195" t="str">
            <v>1140305001</v>
          </cell>
          <cell r="L195" t="str">
            <v>6210302005</v>
          </cell>
        </row>
        <row r="196">
          <cell r="A196" t="str">
            <v>MF39</v>
          </cell>
          <cell r="B196">
            <v>3101030063</v>
          </cell>
          <cell r="C196" t="str">
            <v>MZ DK 688</v>
          </cell>
          <cell r="D196" t="str">
            <v>65</v>
          </cell>
          <cell r="E196">
            <v>922</v>
          </cell>
          <cell r="F196">
            <v>1</v>
          </cell>
          <cell r="G196">
            <v>1</v>
          </cell>
          <cell r="H196">
            <v>-57</v>
          </cell>
          <cell r="I196">
            <v>-57</v>
          </cell>
          <cell r="J196">
            <v>19991031</v>
          </cell>
          <cell r="K196" t="str">
            <v>1140305001</v>
          </cell>
          <cell r="L196" t="str">
            <v>6210302005</v>
          </cell>
        </row>
        <row r="197">
          <cell r="A197" t="str">
            <v>P023</v>
          </cell>
          <cell r="B197">
            <v>3101030066</v>
          </cell>
          <cell r="C197" t="str">
            <v>MAIZ DK 696 BT</v>
          </cell>
          <cell r="D197" t="str">
            <v>B1</v>
          </cell>
          <cell r="E197">
            <v>219</v>
          </cell>
          <cell r="F197">
            <v>1</v>
          </cell>
          <cell r="G197">
            <v>104</v>
          </cell>
          <cell r="H197">
            <v>-30</v>
          </cell>
          <cell r="I197">
            <v>-3120</v>
          </cell>
          <cell r="J197">
            <v>19991030</v>
          </cell>
          <cell r="K197" t="str">
            <v>1140305001</v>
          </cell>
          <cell r="L197" t="str">
            <v>6210302005</v>
          </cell>
          <cell r="M197" t="str">
            <v>9100000005</v>
          </cell>
        </row>
        <row r="198">
          <cell r="A198" t="str">
            <v>MF36</v>
          </cell>
          <cell r="B198">
            <v>3101030068</v>
          </cell>
          <cell r="C198" t="str">
            <v>MZ NIDERA AX 952</v>
          </cell>
          <cell r="D198" t="str">
            <v>65</v>
          </cell>
          <cell r="E198">
            <v>919</v>
          </cell>
          <cell r="F198">
            <v>1</v>
          </cell>
          <cell r="G198">
            <v>39</v>
          </cell>
          <cell r="H198">
            <v>-107</v>
          </cell>
          <cell r="I198">
            <v>-4173</v>
          </cell>
          <cell r="J198">
            <v>19991031</v>
          </cell>
          <cell r="K198" t="str">
            <v>1140305001</v>
          </cell>
          <cell r="L198" t="str">
            <v>6210302005</v>
          </cell>
        </row>
        <row r="199">
          <cell r="A199" t="str">
            <v>TA27</v>
          </cell>
          <cell r="B199">
            <v>3101030068</v>
          </cell>
          <cell r="C199" t="str">
            <v>MZ NIDERA AX 952</v>
          </cell>
          <cell r="D199" t="str">
            <v>65</v>
          </cell>
          <cell r="E199">
            <v>872</v>
          </cell>
          <cell r="F199">
            <v>1</v>
          </cell>
          <cell r="G199">
            <v>39</v>
          </cell>
          <cell r="H199">
            <v>-15</v>
          </cell>
          <cell r="I199">
            <v>-585</v>
          </cell>
          <cell r="J199">
            <v>19991031</v>
          </cell>
          <cell r="K199" t="str">
            <v>1140305001</v>
          </cell>
          <cell r="L199" t="str">
            <v>6210302005</v>
          </cell>
        </row>
        <row r="200">
          <cell r="A200" t="str">
            <v>TA28</v>
          </cell>
          <cell r="B200">
            <v>3101030068</v>
          </cell>
          <cell r="C200" t="str">
            <v>MZ NIDERA AX 952</v>
          </cell>
          <cell r="D200" t="str">
            <v>65</v>
          </cell>
          <cell r="E200">
            <v>869</v>
          </cell>
          <cell r="F200">
            <v>1</v>
          </cell>
          <cell r="G200">
            <v>39</v>
          </cell>
          <cell r="H200">
            <v>-80</v>
          </cell>
          <cell r="I200">
            <v>-3120</v>
          </cell>
          <cell r="J200">
            <v>19991031</v>
          </cell>
          <cell r="K200" t="str">
            <v>1140305001</v>
          </cell>
          <cell r="L200" t="str">
            <v>6210302005</v>
          </cell>
        </row>
        <row r="201">
          <cell r="A201" t="str">
            <v>TA31</v>
          </cell>
          <cell r="B201">
            <v>3101030068</v>
          </cell>
          <cell r="C201" t="str">
            <v>MZ NIDERA AX 952</v>
          </cell>
          <cell r="D201" t="str">
            <v>65</v>
          </cell>
          <cell r="E201">
            <v>885</v>
          </cell>
          <cell r="F201">
            <v>1</v>
          </cell>
          <cell r="G201">
            <v>39</v>
          </cell>
          <cell r="H201">
            <v>-26</v>
          </cell>
          <cell r="I201">
            <v>-1014</v>
          </cell>
          <cell r="J201">
            <v>19991031</v>
          </cell>
          <cell r="K201" t="str">
            <v>1140305001</v>
          </cell>
          <cell r="L201" t="str">
            <v>6210302005</v>
          </cell>
        </row>
        <row r="202">
          <cell r="A202" t="str">
            <v>P023</v>
          </cell>
          <cell r="B202">
            <v>3101030069</v>
          </cell>
          <cell r="C202" t="str">
            <v>MZ NIDERA AX 794</v>
          </cell>
          <cell r="D202" t="str">
            <v>B1</v>
          </cell>
          <cell r="E202">
            <v>220</v>
          </cell>
          <cell r="F202">
            <v>2</v>
          </cell>
          <cell r="G202">
            <v>41</v>
          </cell>
          <cell r="H202">
            <v>-8</v>
          </cell>
          <cell r="I202">
            <v>-328</v>
          </cell>
          <cell r="J202">
            <v>19991030</v>
          </cell>
          <cell r="K202" t="str">
            <v>1140305001</v>
          </cell>
          <cell r="L202" t="str">
            <v>6210302005</v>
          </cell>
          <cell r="M202" t="str">
            <v>9100000005</v>
          </cell>
        </row>
        <row r="203">
          <cell r="A203" t="str">
            <v>P023</v>
          </cell>
          <cell r="B203">
            <v>3101030069</v>
          </cell>
          <cell r="C203" t="str">
            <v>MZ NIDERA AX 794</v>
          </cell>
          <cell r="D203" t="str">
            <v>B1</v>
          </cell>
          <cell r="E203">
            <v>221</v>
          </cell>
          <cell r="F203">
            <v>1</v>
          </cell>
          <cell r="G203">
            <v>41</v>
          </cell>
          <cell r="H203">
            <v>-30</v>
          </cell>
          <cell r="I203">
            <v>-1230</v>
          </cell>
          <cell r="J203">
            <v>19991030</v>
          </cell>
          <cell r="K203" t="str">
            <v>1140305001</v>
          </cell>
          <cell r="L203" t="str">
            <v>6210302005</v>
          </cell>
          <cell r="M203" t="str">
            <v>9100000005</v>
          </cell>
        </row>
        <row r="204">
          <cell r="A204" t="str">
            <v>P023</v>
          </cell>
          <cell r="B204">
            <v>3101030069</v>
          </cell>
          <cell r="C204" t="str">
            <v>MZ NIDERA AX 794</v>
          </cell>
          <cell r="D204" t="str">
            <v>B1</v>
          </cell>
          <cell r="E204">
            <v>222</v>
          </cell>
          <cell r="F204">
            <v>1</v>
          </cell>
          <cell r="G204">
            <v>41</v>
          </cell>
          <cell r="H204">
            <v>-36</v>
          </cell>
          <cell r="I204">
            <v>-1476</v>
          </cell>
          <cell r="J204">
            <v>19991030</v>
          </cell>
          <cell r="K204" t="str">
            <v>1140305001</v>
          </cell>
          <cell r="L204" t="str">
            <v>6210302005</v>
          </cell>
          <cell r="M204" t="str">
            <v>9100000005</v>
          </cell>
        </row>
        <row r="205">
          <cell r="A205" t="str">
            <v>P023</v>
          </cell>
          <cell r="B205">
            <v>3101030069</v>
          </cell>
          <cell r="C205" t="str">
            <v>MZ NIDERA AX 794</v>
          </cell>
          <cell r="D205" t="str">
            <v>B1</v>
          </cell>
          <cell r="E205">
            <v>223</v>
          </cell>
          <cell r="F205">
            <v>2</v>
          </cell>
          <cell r="G205">
            <v>41</v>
          </cell>
          <cell r="H205">
            <v>-26</v>
          </cell>
          <cell r="I205">
            <v>-1066</v>
          </cell>
          <cell r="J205">
            <v>19991030</v>
          </cell>
          <cell r="K205" t="str">
            <v>1140305001</v>
          </cell>
          <cell r="L205" t="str">
            <v>6210302005</v>
          </cell>
          <cell r="M205" t="str">
            <v>9100000005</v>
          </cell>
        </row>
        <row r="206">
          <cell r="A206" t="str">
            <v>MF09</v>
          </cell>
          <cell r="B206">
            <v>3101030071</v>
          </cell>
          <cell r="C206" t="str">
            <v>MAIZ TANDEN</v>
          </cell>
          <cell r="D206" t="str">
            <v>65</v>
          </cell>
          <cell r="E206">
            <v>937</v>
          </cell>
          <cell r="F206">
            <v>2</v>
          </cell>
          <cell r="G206">
            <v>37</v>
          </cell>
          <cell r="H206">
            <v>-32</v>
          </cell>
          <cell r="I206">
            <v>-1184</v>
          </cell>
          <cell r="J206">
            <v>19991031</v>
          </cell>
          <cell r="K206" t="str">
            <v>1140305001</v>
          </cell>
          <cell r="L206" t="str">
            <v>6210302005</v>
          </cell>
        </row>
        <row r="207">
          <cell r="A207" t="str">
            <v>MF28</v>
          </cell>
          <cell r="B207">
            <v>3101030071</v>
          </cell>
          <cell r="C207" t="str">
            <v>MAIZ TANDEN</v>
          </cell>
          <cell r="D207" t="str">
            <v>65</v>
          </cell>
          <cell r="E207">
            <v>935</v>
          </cell>
          <cell r="F207">
            <v>3</v>
          </cell>
          <cell r="G207">
            <v>37</v>
          </cell>
          <cell r="H207">
            <v>-27</v>
          </cell>
          <cell r="I207">
            <v>-999</v>
          </cell>
          <cell r="J207">
            <v>19991031</v>
          </cell>
          <cell r="K207" t="str">
            <v>1140305001</v>
          </cell>
          <cell r="L207" t="str">
            <v>6210302005</v>
          </cell>
        </row>
        <row r="208">
          <cell r="A208" t="str">
            <v>MF29</v>
          </cell>
          <cell r="B208">
            <v>3101030071</v>
          </cell>
          <cell r="C208" t="str">
            <v>MAIZ TANDEN</v>
          </cell>
          <cell r="D208" t="str">
            <v>65</v>
          </cell>
          <cell r="E208">
            <v>929</v>
          </cell>
          <cell r="F208">
            <v>3</v>
          </cell>
          <cell r="G208">
            <v>32</v>
          </cell>
          <cell r="H208">
            <v>-73</v>
          </cell>
          <cell r="I208">
            <v>-2336</v>
          </cell>
          <cell r="J208">
            <v>19991031</v>
          </cell>
          <cell r="K208" t="str">
            <v>1140305001</v>
          </cell>
          <cell r="L208" t="str">
            <v>6210302005</v>
          </cell>
        </row>
        <row r="209">
          <cell r="A209" t="str">
            <v>MF32</v>
          </cell>
          <cell r="B209">
            <v>3101030071</v>
          </cell>
          <cell r="C209" t="str">
            <v>MAIZ TANDEN</v>
          </cell>
          <cell r="D209" t="str">
            <v>65</v>
          </cell>
          <cell r="E209">
            <v>931</v>
          </cell>
          <cell r="F209">
            <v>3</v>
          </cell>
          <cell r="G209">
            <v>37</v>
          </cell>
          <cell r="H209">
            <v>-53</v>
          </cell>
          <cell r="I209">
            <v>-1961</v>
          </cell>
          <cell r="J209">
            <v>19991031</v>
          </cell>
          <cell r="K209" t="str">
            <v>1140305001</v>
          </cell>
          <cell r="L209" t="str">
            <v>6210302005</v>
          </cell>
        </row>
        <row r="210">
          <cell r="A210" t="str">
            <v>MF38</v>
          </cell>
          <cell r="B210">
            <v>3101030071</v>
          </cell>
          <cell r="C210" t="str">
            <v>MAIZ TANDEN</v>
          </cell>
          <cell r="D210" t="str">
            <v>65</v>
          </cell>
          <cell r="E210">
            <v>927</v>
          </cell>
          <cell r="F210">
            <v>7</v>
          </cell>
          <cell r="G210">
            <v>37</v>
          </cell>
          <cell r="H210">
            <v>-50</v>
          </cell>
          <cell r="I210">
            <v>-1850</v>
          </cell>
          <cell r="J210">
            <v>19991031</v>
          </cell>
          <cell r="K210" t="str">
            <v>1140305001</v>
          </cell>
          <cell r="L210" t="str">
            <v>6210302005</v>
          </cell>
        </row>
        <row r="211">
          <cell r="A211" t="str">
            <v>MF39</v>
          </cell>
          <cell r="B211">
            <v>3101030071</v>
          </cell>
          <cell r="C211" t="str">
            <v>MAIZ TANDEN</v>
          </cell>
          <cell r="D211" t="str">
            <v>65</v>
          </cell>
          <cell r="E211">
            <v>922</v>
          </cell>
          <cell r="F211">
            <v>3</v>
          </cell>
          <cell r="G211">
            <v>32</v>
          </cell>
          <cell r="H211">
            <v>-90</v>
          </cell>
          <cell r="I211">
            <v>-2880</v>
          </cell>
          <cell r="J211">
            <v>19991031</v>
          </cell>
          <cell r="K211" t="str">
            <v>1140305001</v>
          </cell>
          <cell r="L211" t="str">
            <v>6210302005</v>
          </cell>
        </row>
        <row r="212">
          <cell r="A212" t="str">
            <v>EA01</v>
          </cell>
          <cell r="B212">
            <v>3101030072</v>
          </cell>
          <cell r="C212" t="str">
            <v>MAIZ TANDEN</v>
          </cell>
          <cell r="D212" t="str">
            <v>65</v>
          </cell>
          <cell r="E212">
            <v>914</v>
          </cell>
          <cell r="F212">
            <v>1</v>
          </cell>
          <cell r="G212">
            <v>37</v>
          </cell>
          <cell r="H212">
            <v>-4</v>
          </cell>
          <cell r="I212">
            <v>-148</v>
          </cell>
          <cell r="J212">
            <v>19991031</v>
          </cell>
          <cell r="K212" t="str">
            <v>1140305001</v>
          </cell>
          <cell r="L212" t="str">
            <v>6210302005</v>
          </cell>
        </row>
        <row r="213">
          <cell r="A213" t="str">
            <v>MF23</v>
          </cell>
          <cell r="B213">
            <v>3102010001</v>
          </cell>
          <cell r="C213" t="str">
            <v>FOSFATO DIAMONICO</v>
          </cell>
          <cell r="D213" t="str">
            <v>61</v>
          </cell>
          <cell r="E213">
            <v>635</v>
          </cell>
          <cell r="F213">
            <v>1</v>
          </cell>
          <cell r="G213">
            <v>343.2</v>
          </cell>
          <cell r="H213">
            <v>-62.24</v>
          </cell>
          <cell r="I213">
            <v>-21360.768</v>
          </cell>
          <cell r="J213">
            <v>19991031</v>
          </cell>
          <cell r="K213" t="str">
            <v>1140301002</v>
          </cell>
          <cell r="L213" t="str">
            <v>6210401001</v>
          </cell>
        </row>
        <row r="214">
          <cell r="A214" t="str">
            <v>MF28</v>
          </cell>
          <cell r="B214">
            <v>3102010001</v>
          </cell>
          <cell r="C214" t="str">
            <v>FOSFATO DIAMONICO</v>
          </cell>
          <cell r="D214" t="str">
            <v>61</v>
          </cell>
          <cell r="E214">
            <v>637</v>
          </cell>
          <cell r="F214">
            <v>1</v>
          </cell>
          <cell r="G214">
            <v>310.2</v>
          </cell>
          <cell r="H214">
            <v>-4.6619999999999999</v>
          </cell>
          <cell r="I214">
            <v>-1446.1523999999999</v>
          </cell>
          <cell r="J214">
            <v>19991031</v>
          </cell>
          <cell r="K214" t="str">
            <v>1140301002</v>
          </cell>
          <cell r="L214" t="str">
            <v>6210401001</v>
          </cell>
        </row>
        <row r="215">
          <cell r="A215" t="str">
            <v>MF28</v>
          </cell>
          <cell r="B215">
            <v>3102010001</v>
          </cell>
          <cell r="C215" t="str">
            <v>FOSFATO DIAMONICO</v>
          </cell>
          <cell r="D215" t="str">
            <v>61</v>
          </cell>
          <cell r="E215">
            <v>638</v>
          </cell>
          <cell r="F215">
            <v>1</v>
          </cell>
          <cell r="G215">
            <v>310.2</v>
          </cell>
          <cell r="H215">
            <v>-4.4400000000000004</v>
          </cell>
          <cell r="I215">
            <v>-1377.288</v>
          </cell>
          <cell r="J215">
            <v>19991031</v>
          </cell>
          <cell r="K215" t="str">
            <v>1140301002</v>
          </cell>
          <cell r="L215" t="str">
            <v>6210401001</v>
          </cell>
        </row>
        <row r="216">
          <cell r="A216" t="str">
            <v>MF33</v>
          </cell>
          <cell r="B216">
            <v>3102010001</v>
          </cell>
          <cell r="C216" t="str">
            <v>FOSFATO DIAMONICO</v>
          </cell>
          <cell r="D216" t="str">
            <v>61</v>
          </cell>
          <cell r="E216">
            <v>640</v>
          </cell>
          <cell r="F216">
            <v>1</v>
          </cell>
          <cell r="G216">
            <v>310.2</v>
          </cell>
          <cell r="H216">
            <v>-13.84</v>
          </cell>
          <cell r="I216">
            <v>-4293.1679999999997</v>
          </cell>
          <cell r="J216">
            <v>19991031</v>
          </cell>
          <cell r="K216" t="str">
            <v>1140301002</v>
          </cell>
          <cell r="L216" t="str">
            <v>6210401001</v>
          </cell>
        </row>
        <row r="217">
          <cell r="A217" t="str">
            <v>MF23</v>
          </cell>
          <cell r="B217">
            <v>3102010001</v>
          </cell>
          <cell r="C217" t="str">
            <v>FOSFATO DIAMONICO</v>
          </cell>
          <cell r="D217" t="str">
            <v>63</v>
          </cell>
          <cell r="E217">
            <v>632</v>
          </cell>
          <cell r="F217">
            <v>1</v>
          </cell>
          <cell r="G217">
            <v>343.2</v>
          </cell>
          <cell r="H217">
            <v>-27.015000000000001</v>
          </cell>
          <cell r="I217">
            <v>-9271.5480000000007</v>
          </cell>
          <cell r="J217">
            <v>19991031</v>
          </cell>
          <cell r="K217" t="str">
            <v>1140303002</v>
          </cell>
          <cell r="L217" t="str">
            <v>6210401003</v>
          </cell>
        </row>
        <row r="218">
          <cell r="A218" t="str">
            <v>MF29</v>
          </cell>
          <cell r="B218">
            <v>3102010001</v>
          </cell>
          <cell r="C218" t="str">
            <v>FOSFATO DIAMONICO</v>
          </cell>
          <cell r="D218" t="str">
            <v>63</v>
          </cell>
          <cell r="E218">
            <v>633</v>
          </cell>
          <cell r="F218">
            <v>1</v>
          </cell>
          <cell r="G218">
            <v>343.2</v>
          </cell>
          <cell r="H218">
            <v>-5.2</v>
          </cell>
          <cell r="I218">
            <v>-1784.64</v>
          </cell>
          <cell r="J218">
            <v>19991031</v>
          </cell>
          <cell r="K218" t="str">
            <v>1140303002</v>
          </cell>
          <cell r="L218" t="str">
            <v>6210401003</v>
          </cell>
        </row>
        <row r="219">
          <cell r="A219" t="str">
            <v>MF32</v>
          </cell>
          <cell r="B219">
            <v>3102010001</v>
          </cell>
          <cell r="C219" t="str">
            <v>FOSFATO DIAMONICO</v>
          </cell>
          <cell r="D219" t="str">
            <v>63</v>
          </cell>
          <cell r="E219">
            <v>638</v>
          </cell>
          <cell r="F219">
            <v>1</v>
          </cell>
          <cell r="G219">
            <v>310.2</v>
          </cell>
          <cell r="H219">
            <v>-10.17</v>
          </cell>
          <cell r="I219">
            <v>-3154.7339999999999</v>
          </cell>
          <cell r="J219">
            <v>19991031</v>
          </cell>
          <cell r="K219" t="str">
            <v>1140303002</v>
          </cell>
          <cell r="L219" t="str">
            <v>6210401003</v>
          </cell>
        </row>
        <row r="220">
          <cell r="A220" t="str">
            <v>MF35</v>
          </cell>
          <cell r="B220">
            <v>3102010001</v>
          </cell>
          <cell r="C220" t="str">
            <v>FOSFATO DIAMONICO</v>
          </cell>
          <cell r="D220" t="str">
            <v>63</v>
          </cell>
          <cell r="E220">
            <v>643</v>
          </cell>
          <cell r="F220">
            <v>1</v>
          </cell>
          <cell r="G220">
            <v>310.2</v>
          </cell>
          <cell r="H220">
            <v>-4.625</v>
          </cell>
          <cell r="I220">
            <v>-1434.675</v>
          </cell>
          <cell r="J220">
            <v>19991031</v>
          </cell>
          <cell r="K220" t="str">
            <v>1140303002</v>
          </cell>
          <cell r="L220" t="str">
            <v>6210401003</v>
          </cell>
        </row>
        <row r="221">
          <cell r="A221" t="str">
            <v>MF39</v>
          </cell>
          <cell r="B221">
            <v>3102010001</v>
          </cell>
          <cell r="C221" t="str">
            <v>FOSFATO DIAMONICO</v>
          </cell>
          <cell r="D221" t="str">
            <v>63</v>
          </cell>
          <cell r="E221">
            <v>629</v>
          </cell>
          <cell r="F221">
            <v>1</v>
          </cell>
          <cell r="G221">
            <v>310.2</v>
          </cell>
          <cell r="H221">
            <v>-4.5</v>
          </cell>
          <cell r="I221">
            <v>-1395.8999999999999</v>
          </cell>
          <cell r="J221">
            <v>19991031</v>
          </cell>
          <cell r="K221" t="str">
            <v>1140303002</v>
          </cell>
          <cell r="L221" t="str">
            <v>6210401003</v>
          </cell>
        </row>
        <row r="222">
          <cell r="A222" t="str">
            <v>P012</v>
          </cell>
          <cell r="B222">
            <v>3102010001</v>
          </cell>
          <cell r="C222" t="str">
            <v>FOSFATO DIAMONICO</v>
          </cell>
          <cell r="D222" t="str">
            <v>N1</v>
          </cell>
          <cell r="E222">
            <v>324</v>
          </cell>
          <cell r="F222">
            <v>1</v>
          </cell>
          <cell r="G222">
            <v>310.2</v>
          </cell>
          <cell r="H222">
            <v>-1.75</v>
          </cell>
          <cell r="I222">
            <v>-542.85</v>
          </cell>
          <cell r="J222">
            <v>19991031</v>
          </cell>
          <cell r="K222" t="str">
            <v>1140303002</v>
          </cell>
          <cell r="L222" t="str">
            <v>6210401003</v>
          </cell>
          <cell r="M222" t="str">
            <v>9100000003</v>
          </cell>
        </row>
        <row r="223">
          <cell r="A223" t="str">
            <v>P012</v>
          </cell>
          <cell r="B223">
            <v>3102010001</v>
          </cell>
          <cell r="C223" t="str">
            <v>FOSFATO DIAMONICO</v>
          </cell>
          <cell r="D223" t="str">
            <v>N1</v>
          </cell>
          <cell r="E223">
            <v>330</v>
          </cell>
          <cell r="F223">
            <v>1</v>
          </cell>
          <cell r="G223">
            <v>310.2</v>
          </cell>
          <cell r="H223">
            <v>-2.2000000000000002</v>
          </cell>
          <cell r="I223">
            <v>-682.44</v>
          </cell>
          <cell r="J223">
            <v>19991031</v>
          </cell>
          <cell r="K223" t="str">
            <v>1140303002</v>
          </cell>
          <cell r="L223" t="str">
            <v>6210401003</v>
          </cell>
          <cell r="M223" t="str">
            <v>9100000003</v>
          </cell>
        </row>
        <row r="224">
          <cell r="A224" t="str">
            <v>P012</v>
          </cell>
          <cell r="B224">
            <v>3102010001</v>
          </cell>
          <cell r="C224" t="str">
            <v>FOSFATO DIAMONICO</v>
          </cell>
          <cell r="D224" t="str">
            <v>N1</v>
          </cell>
          <cell r="E224">
            <v>331</v>
          </cell>
          <cell r="F224">
            <v>1</v>
          </cell>
          <cell r="G224">
            <v>310.2</v>
          </cell>
          <cell r="H224">
            <v>-3.3</v>
          </cell>
          <cell r="I224">
            <v>-1023.6599999999999</v>
          </cell>
          <cell r="J224">
            <v>19991031</v>
          </cell>
          <cell r="K224" t="str">
            <v>1140303002</v>
          </cell>
          <cell r="L224" t="str">
            <v>6210401003</v>
          </cell>
          <cell r="M224" t="str">
            <v>9100000003</v>
          </cell>
        </row>
        <row r="225">
          <cell r="A225" t="str">
            <v>TG01</v>
          </cell>
          <cell r="B225">
            <v>3102010001</v>
          </cell>
          <cell r="C225" t="str">
            <v>FOSFATO DIAMONICO</v>
          </cell>
          <cell r="D225" t="str">
            <v>63</v>
          </cell>
          <cell r="E225">
            <v>612</v>
          </cell>
          <cell r="F225">
            <v>1</v>
          </cell>
          <cell r="G225">
            <v>343.2</v>
          </cell>
          <cell r="H225">
            <v>-5</v>
          </cell>
          <cell r="I225">
            <v>-1716</v>
          </cell>
          <cell r="J225">
            <v>19991031</v>
          </cell>
          <cell r="K225" t="str">
            <v>1140303002</v>
          </cell>
          <cell r="L225" t="str">
            <v>6210401003</v>
          </cell>
        </row>
        <row r="226">
          <cell r="A226" t="str">
            <v>TG03</v>
          </cell>
          <cell r="B226">
            <v>3102010001</v>
          </cell>
          <cell r="C226" t="str">
            <v>FOSFATO DIAMONICO</v>
          </cell>
          <cell r="D226" t="str">
            <v>63</v>
          </cell>
          <cell r="E226">
            <v>613</v>
          </cell>
          <cell r="F226">
            <v>4</v>
          </cell>
          <cell r="G226">
            <v>310.2</v>
          </cell>
          <cell r="H226">
            <v>-18.21</v>
          </cell>
          <cell r="I226">
            <v>-5648.7420000000002</v>
          </cell>
          <cell r="J226">
            <v>19991031</v>
          </cell>
          <cell r="K226" t="str">
            <v>1140303002</v>
          </cell>
          <cell r="L226" t="str">
            <v>6210401003</v>
          </cell>
        </row>
        <row r="227">
          <cell r="A227" t="str">
            <v>TG28</v>
          </cell>
          <cell r="B227">
            <v>3102010001</v>
          </cell>
          <cell r="C227" t="str">
            <v>FOSFATO DIAMONICO</v>
          </cell>
          <cell r="D227" t="str">
            <v>63</v>
          </cell>
          <cell r="E227">
            <v>614</v>
          </cell>
          <cell r="F227">
            <v>1</v>
          </cell>
          <cell r="G227">
            <v>310.2</v>
          </cell>
          <cell r="H227">
            <v>-10.79</v>
          </cell>
          <cell r="I227">
            <v>-3347.0579999999995</v>
          </cell>
          <cell r="J227">
            <v>19991031</v>
          </cell>
          <cell r="K227" t="str">
            <v>1140303002</v>
          </cell>
          <cell r="L227" t="str">
            <v>6210401003</v>
          </cell>
        </row>
        <row r="228">
          <cell r="A228" t="str">
            <v>TG29</v>
          </cell>
          <cell r="B228">
            <v>3102010001</v>
          </cell>
          <cell r="C228" t="str">
            <v>FOSFATO DIAMONICO</v>
          </cell>
          <cell r="D228" t="str">
            <v>63</v>
          </cell>
          <cell r="E228">
            <v>611</v>
          </cell>
          <cell r="F228">
            <v>1</v>
          </cell>
          <cell r="G228">
            <v>310.2</v>
          </cell>
          <cell r="H228">
            <v>-6.3</v>
          </cell>
          <cell r="I228">
            <v>-1954.2599999999998</v>
          </cell>
          <cell r="J228">
            <v>19991031</v>
          </cell>
          <cell r="K228" t="str">
            <v>1140303002</v>
          </cell>
          <cell r="L228" t="str">
            <v>6210401003</v>
          </cell>
        </row>
        <row r="229">
          <cell r="A229" t="str">
            <v>TG31</v>
          </cell>
          <cell r="B229">
            <v>3102010001</v>
          </cell>
          <cell r="C229" t="str">
            <v>FOSFATO DIAMONICO</v>
          </cell>
          <cell r="D229" t="str">
            <v>63</v>
          </cell>
          <cell r="E229">
            <v>615</v>
          </cell>
          <cell r="F229">
            <v>1</v>
          </cell>
          <cell r="G229">
            <v>310.2</v>
          </cell>
          <cell r="H229">
            <v>-10.81</v>
          </cell>
          <cell r="I229">
            <v>-3353.2620000000002</v>
          </cell>
          <cell r="J229">
            <v>19991031</v>
          </cell>
          <cell r="K229" t="str">
            <v>1140303002</v>
          </cell>
          <cell r="L229" t="str">
            <v>6210401003</v>
          </cell>
        </row>
        <row r="230">
          <cell r="A230" t="str">
            <v>TL06</v>
          </cell>
          <cell r="B230">
            <v>3102010001</v>
          </cell>
          <cell r="C230" t="str">
            <v>FOSFATO DIAMONICO</v>
          </cell>
          <cell r="D230" t="str">
            <v>63</v>
          </cell>
          <cell r="E230">
            <v>621</v>
          </cell>
          <cell r="F230">
            <v>1</v>
          </cell>
          <cell r="G230">
            <v>310.2</v>
          </cell>
          <cell r="H230">
            <v>-3.45</v>
          </cell>
          <cell r="I230">
            <v>-1070.19</v>
          </cell>
          <cell r="J230">
            <v>19991031</v>
          </cell>
          <cell r="K230" t="str">
            <v>1140303002</v>
          </cell>
          <cell r="L230" t="str">
            <v>6210401003</v>
          </cell>
        </row>
        <row r="231">
          <cell r="A231" t="str">
            <v>TZ01</v>
          </cell>
          <cell r="B231">
            <v>3102010001</v>
          </cell>
          <cell r="C231" t="str">
            <v>FOSFATO DIAMONICO</v>
          </cell>
          <cell r="D231" t="str">
            <v>63</v>
          </cell>
          <cell r="E231">
            <v>605</v>
          </cell>
          <cell r="F231">
            <v>1</v>
          </cell>
          <cell r="G231">
            <v>323.94299999999998</v>
          </cell>
          <cell r="H231">
            <v>-6.9</v>
          </cell>
          <cell r="I231">
            <v>-2235.2067000000002</v>
          </cell>
          <cell r="J231">
            <v>19991031</v>
          </cell>
          <cell r="K231" t="str">
            <v>1140303002</v>
          </cell>
          <cell r="L231" t="str">
            <v>6210401003</v>
          </cell>
        </row>
        <row r="232">
          <cell r="A232" t="str">
            <v>EA01</v>
          </cell>
          <cell r="B232">
            <v>3102010001</v>
          </cell>
          <cell r="C232" t="str">
            <v>FOSFATO DIAMONICO</v>
          </cell>
          <cell r="D232" t="str">
            <v>65</v>
          </cell>
          <cell r="E232">
            <v>918</v>
          </cell>
          <cell r="F232">
            <v>1</v>
          </cell>
          <cell r="G232">
            <v>310.2</v>
          </cell>
          <cell r="H232">
            <v>-8</v>
          </cell>
          <cell r="I232">
            <v>-2481.6</v>
          </cell>
          <cell r="J232">
            <v>19991031</v>
          </cell>
          <cell r="K232" t="str">
            <v>1140305002</v>
          </cell>
          <cell r="L232" t="str">
            <v>6210401005</v>
          </cell>
        </row>
        <row r="233">
          <cell r="A233" t="str">
            <v>MF29</v>
          </cell>
          <cell r="B233">
            <v>3102010001</v>
          </cell>
          <cell r="C233" t="str">
            <v>FOSFATO DIAMONICO</v>
          </cell>
          <cell r="D233" t="str">
            <v>65</v>
          </cell>
          <cell r="E233">
            <v>924</v>
          </cell>
          <cell r="F233">
            <v>1</v>
          </cell>
          <cell r="G233">
            <v>343.2</v>
          </cell>
          <cell r="H233">
            <v>-21.58</v>
          </cell>
          <cell r="I233">
            <v>-7406.2559999999994</v>
          </cell>
          <cell r="J233">
            <v>19991031</v>
          </cell>
          <cell r="K233" t="str">
            <v>1140305002</v>
          </cell>
          <cell r="L233" t="str">
            <v>6210401005</v>
          </cell>
        </row>
        <row r="234">
          <cell r="A234" t="str">
            <v>MF32</v>
          </cell>
          <cell r="B234">
            <v>3102010001</v>
          </cell>
          <cell r="C234" t="str">
            <v>FOSFATO DIAMONICO</v>
          </cell>
          <cell r="D234" t="str">
            <v>65</v>
          </cell>
          <cell r="E234">
            <v>930</v>
          </cell>
          <cell r="F234">
            <v>1</v>
          </cell>
          <cell r="G234">
            <v>310.2</v>
          </cell>
          <cell r="H234">
            <v>-17.36</v>
          </cell>
          <cell r="I234">
            <v>-5385.0719999999992</v>
          </cell>
          <cell r="J234">
            <v>19991031</v>
          </cell>
          <cell r="K234" t="str">
            <v>1140305002</v>
          </cell>
          <cell r="L234" t="str">
            <v>6210401005</v>
          </cell>
        </row>
        <row r="235">
          <cell r="A235" t="str">
            <v>MF36</v>
          </cell>
          <cell r="B235">
            <v>3102010001</v>
          </cell>
          <cell r="C235" t="str">
            <v>FOSFATO DIAMONICO</v>
          </cell>
          <cell r="D235" t="str">
            <v>65</v>
          </cell>
          <cell r="E235">
            <v>921</v>
          </cell>
          <cell r="F235">
            <v>1</v>
          </cell>
          <cell r="G235">
            <v>383.1</v>
          </cell>
          <cell r="H235">
            <v>-20.63</v>
          </cell>
          <cell r="I235">
            <v>-7903.3530000000001</v>
          </cell>
          <cell r="J235">
            <v>19991031</v>
          </cell>
          <cell r="K235" t="str">
            <v>1140305002</v>
          </cell>
          <cell r="L235" t="str">
            <v>6210401005</v>
          </cell>
        </row>
        <row r="236">
          <cell r="A236" t="str">
            <v>MF38</v>
          </cell>
          <cell r="B236">
            <v>3102010001</v>
          </cell>
          <cell r="C236" t="str">
            <v>FOSFATO DIAMONICO</v>
          </cell>
          <cell r="D236" t="str">
            <v>65</v>
          </cell>
          <cell r="E236">
            <v>927</v>
          </cell>
          <cell r="F236">
            <v>4</v>
          </cell>
          <cell r="G236">
            <v>310.2</v>
          </cell>
          <cell r="H236">
            <v>-11.58</v>
          </cell>
          <cell r="I236">
            <v>-3592.116</v>
          </cell>
          <cell r="J236">
            <v>19991031</v>
          </cell>
          <cell r="K236" t="str">
            <v>1140305002</v>
          </cell>
          <cell r="L236" t="str">
            <v>6210401005</v>
          </cell>
        </row>
        <row r="237">
          <cell r="A237" t="str">
            <v>MF39</v>
          </cell>
          <cell r="B237">
            <v>3102010001</v>
          </cell>
          <cell r="C237" t="str">
            <v>FOSFATO DIAMONICO</v>
          </cell>
          <cell r="D237" t="str">
            <v>65</v>
          </cell>
          <cell r="E237">
            <v>923</v>
          </cell>
          <cell r="F237">
            <v>1</v>
          </cell>
          <cell r="G237">
            <v>310.2</v>
          </cell>
          <cell r="H237">
            <v>-18.8</v>
          </cell>
          <cell r="I237">
            <v>-5831.76</v>
          </cell>
          <cell r="J237">
            <v>19991031</v>
          </cell>
          <cell r="K237" t="str">
            <v>1140305002</v>
          </cell>
          <cell r="L237" t="str">
            <v>6210401005</v>
          </cell>
        </row>
        <row r="238">
          <cell r="A238" t="str">
            <v>MF39</v>
          </cell>
          <cell r="B238">
            <v>3102010001</v>
          </cell>
          <cell r="C238" t="str">
            <v>FOSFATO DIAMONICO</v>
          </cell>
          <cell r="D238" t="str">
            <v>65</v>
          </cell>
          <cell r="E238">
            <v>925</v>
          </cell>
          <cell r="F238">
            <v>1</v>
          </cell>
          <cell r="G238">
            <v>310.2</v>
          </cell>
          <cell r="H238">
            <v>-8</v>
          </cell>
          <cell r="I238">
            <v>-2481.6</v>
          </cell>
          <cell r="J238">
            <v>19991031</v>
          </cell>
          <cell r="K238" t="str">
            <v>1140305002</v>
          </cell>
          <cell r="L238" t="str">
            <v>6210401005</v>
          </cell>
        </row>
        <row r="239">
          <cell r="A239" t="str">
            <v>P012</v>
          </cell>
          <cell r="B239">
            <v>3102010001</v>
          </cell>
          <cell r="C239" t="str">
            <v>FOSFATO DIAMONICO</v>
          </cell>
          <cell r="D239" t="str">
            <v>N1</v>
          </cell>
          <cell r="E239">
            <v>329</v>
          </cell>
          <cell r="F239">
            <v>1</v>
          </cell>
          <cell r="G239">
            <v>310.2</v>
          </cell>
          <cell r="H239">
            <v>-2.2999999999999998</v>
          </cell>
          <cell r="I239">
            <v>-713.45999999999992</v>
          </cell>
          <cell r="J239">
            <v>19991031</v>
          </cell>
          <cell r="K239" t="str">
            <v>1140305002</v>
          </cell>
          <cell r="L239" t="str">
            <v>6210401005</v>
          </cell>
          <cell r="M239" t="str">
            <v>9100000005</v>
          </cell>
        </row>
        <row r="240">
          <cell r="A240" t="str">
            <v>P012</v>
          </cell>
          <cell r="B240">
            <v>3102010001</v>
          </cell>
          <cell r="C240" t="str">
            <v>FOSFATO DIAMONICO</v>
          </cell>
          <cell r="D240" t="str">
            <v>N1</v>
          </cell>
          <cell r="E240">
            <v>333</v>
          </cell>
          <cell r="F240">
            <v>1</v>
          </cell>
          <cell r="G240">
            <v>310.2</v>
          </cell>
          <cell r="H240">
            <v>-1</v>
          </cell>
          <cell r="I240">
            <v>-310.2</v>
          </cell>
          <cell r="J240">
            <v>19991031</v>
          </cell>
          <cell r="K240" t="str">
            <v>1140305002</v>
          </cell>
          <cell r="L240" t="str">
            <v>6210401005</v>
          </cell>
          <cell r="M240" t="str">
            <v>9100000005</v>
          </cell>
        </row>
        <row r="241">
          <cell r="A241" t="str">
            <v>P014</v>
          </cell>
          <cell r="B241">
            <v>3102010001</v>
          </cell>
          <cell r="C241" t="str">
            <v>FOSFATO DIAMONICO</v>
          </cell>
          <cell r="D241" t="str">
            <v>S1</v>
          </cell>
          <cell r="E241">
            <v>301</v>
          </cell>
          <cell r="F241">
            <v>2</v>
          </cell>
          <cell r="G241">
            <v>341.85300000000001</v>
          </cell>
          <cell r="H241">
            <v>-0.7</v>
          </cell>
          <cell r="I241">
            <v>-239.2971</v>
          </cell>
          <cell r="J241">
            <v>19991031</v>
          </cell>
          <cell r="K241" t="str">
            <v>1140305002</v>
          </cell>
          <cell r="L241" t="str">
            <v>6210401005</v>
          </cell>
          <cell r="M241" t="str">
            <v>9100000005</v>
          </cell>
        </row>
        <row r="242">
          <cell r="A242" t="str">
            <v>P014</v>
          </cell>
          <cell r="B242">
            <v>3102010001</v>
          </cell>
          <cell r="C242" t="str">
            <v>FOSFATO DIAMONICO</v>
          </cell>
          <cell r="D242" t="str">
            <v>S1</v>
          </cell>
          <cell r="E242">
            <v>308</v>
          </cell>
          <cell r="F242">
            <v>1</v>
          </cell>
          <cell r="G242">
            <v>341.85300000000001</v>
          </cell>
          <cell r="H242">
            <v>-7.2</v>
          </cell>
          <cell r="I242">
            <v>-2461.3416000000002</v>
          </cell>
          <cell r="J242">
            <v>19991031</v>
          </cell>
          <cell r="K242" t="str">
            <v>1140305002</v>
          </cell>
          <cell r="L242" t="str">
            <v>6210401005</v>
          </cell>
          <cell r="M242" t="str">
            <v>9100000005</v>
          </cell>
        </row>
        <row r="243">
          <cell r="A243" t="str">
            <v>P014</v>
          </cell>
          <cell r="B243">
            <v>3102010001</v>
          </cell>
          <cell r="C243" t="str">
            <v>FOSFATO DIAMONICO</v>
          </cell>
          <cell r="D243" t="str">
            <v>S1</v>
          </cell>
          <cell r="E243">
            <v>309</v>
          </cell>
          <cell r="F243">
            <v>1</v>
          </cell>
          <cell r="G243">
            <v>341.85300000000001</v>
          </cell>
          <cell r="H243">
            <v>-3.8</v>
          </cell>
          <cell r="I243">
            <v>-1299.0414000000001</v>
          </cell>
          <cell r="J243">
            <v>19991031</v>
          </cell>
          <cell r="K243" t="str">
            <v>1140305002</v>
          </cell>
          <cell r="L243" t="str">
            <v>6210401005</v>
          </cell>
          <cell r="M243" t="str">
            <v>9100000005</v>
          </cell>
        </row>
        <row r="244">
          <cell r="A244" t="str">
            <v>P023</v>
          </cell>
          <cell r="B244">
            <v>3102010001</v>
          </cell>
          <cell r="C244" t="str">
            <v>FOSFATO DIAMONICO</v>
          </cell>
          <cell r="D244" t="str">
            <v>B1</v>
          </cell>
          <cell r="E244">
            <v>244</v>
          </cell>
          <cell r="F244">
            <v>6</v>
          </cell>
          <cell r="G244">
            <v>322.23200000000003</v>
          </cell>
          <cell r="H244">
            <v>-4.5999999999999996</v>
          </cell>
          <cell r="I244">
            <v>-1482.2672</v>
          </cell>
          <cell r="J244">
            <v>19991030</v>
          </cell>
          <cell r="K244" t="str">
            <v>1140305002</v>
          </cell>
          <cell r="L244" t="str">
            <v>6210401005</v>
          </cell>
          <cell r="M244" t="str">
            <v>9100000005</v>
          </cell>
        </row>
        <row r="245">
          <cell r="A245" t="str">
            <v>P023</v>
          </cell>
          <cell r="B245">
            <v>3102010001</v>
          </cell>
          <cell r="C245" t="str">
            <v>FOSFATO DIAMONICO</v>
          </cell>
          <cell r="D245" t="str">
            <v>B1</v>
          </cell>
          <cell r="E245">
            <v>247</v>
          </cell>
          <cell r="F245">
            <v>6</v>
          </cell>
          <cell r="G245">
            <v>322.23200000000003</v>
          </cell>
          <cell r="H245">
            <v>-0.72</v>
          </cell>
          <cell r="I245">
            <v>-232.00704000000002</v>
          </cell>
          <cell r="J245">
            <v>19991030</v>
          </cell>
          <cell r="K245" t="str">
            <v>1140305002</v>
          </cell>
          <cell r="L245" t="str">
            <v>6210401005</v>
          </cell>
          <cell r="M245" t="str">
            <v>9100000005</v>
          </cell>
        </row>
        <row r="246">
          <cell r="A246" t="str">
            <v>P023</v>
          </cell>
          <cell r="B246">
            <v>3102010001</v>
          </cell>
          <cell r="C246" t="str">
            <v>FOSFATO DIAMONICO</v>
          </cell>
          <cell r="D246" t="str">
            <v>B1</v>
          </cell>
          <cell r="E246">
            <v>248</v>
          </cell>
          <cell r="F246">
            <v>6</v>
          </cell>
          <cell r="G246">
            <v>322.23200000000003</v>
          </cell>
          <cell r="H246">
            <v>-0.4</v>
          </cell>
          <cell r="I246">
            <v>-128.89280000000002</v>
          </cell>
          <cell r="J246">
            <v>19991030</v>
          </cell>
          <cell r="K246" t="str">
            <v>1140305002</v>
          </cell>
          <cell r="L246" t="str">
            <v>6210401005</v>
          </cell>
          <cell r="M246" t="str">
            <v>9100000005</v>
          </cell>
        </row>
        <row r="247">
          <cell r="A247" t="str">
            <v>P023</v>
          </cell>
          <cell r="B247">
            <v>3102010001</v>
          </cell>
          <cell r="C247" t="str">
            <v>FOSFATO DIAMONICO</v>
          </cell>
          <cell r="D247" t="str">
            <v>B1</v>
          </cell>
          <cell r="E247">
            <v>249</v>
          </cell>
          <cell r="F247">
            <v>6</v>
          </cell>
          <cell r="G247">
            <v>322.23200000000003</v>
          </cell>
          <cell r="H247">
            <v>-2.1</v>
          </cell>
          <cell r="I247">
            <v>-676.68720000000008</v>
          </cell>
          <cell r="J247">
            <v>19991030</v>
          </cell>
          <cell r="K247" t="str">
            <v>1140305002</v>
          </cell>
          <cell r="L247" t="str">
            <v>6210401005</v>
          </cell>
          <cell r="M247" t="str">
            <v>9100000005</v>
          </cell>
        </row>
        <row r="248">
          <cell r="A248" t="str">
            <v>P023</v>
          </cell>
          <cell r="B248">
            <v>3102010001</v>
          </cell>
          <cell r="C248" t="str">
            <v>FOSFATO DIAMONICO</v>
          </cell>
          <cell r="D248" t="str">
            <v>B1</v>
          </cell>
          <cell r="E248">
            <v>250</v>
          </cell>
          <cell r="F248">
            <v>6</v>
          </cell>
          <cell r="G248">
            <v>322.23200000000003</v>
          </cell>
          <cell r="H248">
            <v>-2.7</v>
          </cell>
          <cell r="I248">
            <v>-870.02640000000008</v>
          </cell>
          <cell r="J248">
            <v>19991030</v>
          </cell>
          <cell r="K248" t="str">
            <v>1140305002</v>
          </cell>
          <cell r="L248" t="str">
            <v>6210401005</v>
          </cell>
          <cell r="M248" t="str">
            <v>9100000005</v>
          </cell>
        </row>
        <row r="249">
          <cell r="A249" t="str">
            <v>P023</v>
          </cell>
          <cell r="B249">
            <v>3102010001</v>
          </cell>
          <cell r="C249" t="str">
            <v>FOSFATO DIAMONICO</v>
          </cell>
          <cell r="D249" t="str">
            <v>B1</v>
          </cell>
          <cell r="E249">
            <v>251</v>
          </cell>
          <cell r="F249">
            <v>5</v>
          </cell>
          <cell r="G249">
            <v>322.23200000000003</v>
          </cell>
          <cell r="H249">
            <v>-1.98</v>
          </cell>
          <cell r="I249">
            <v>-638.01936000000001</v>
          </cell>
          <cell r="J249">
            <v>19991030</v>
          </cell>
          <cell r="K249" t="str">
            <v>1140305002</v>
          </cell>
          <cell r="L249" t="str">
            <v>6210401005</v>
          </cell>
          <cell r="M249" t="str">
            <v>9100000005</v>
          </cell>
        </row>
        <row r="250">
          <cell r="A250" t="str">
            <v>P023</v>
          </cell>
          <cell r="B250">
            <v>3102010001</v>
          </cell>
          <cell r="C250" t="str">
            <v>FOSFATO DIAMONICO</v>
          </cell>
          <cell r="D250" t="str">
            <v>B1</v>
          </cell>
          <cell r="E250">
            <v>268</v>
          </cell>
          <cell r="F250">
            <v>6</v>
          </cell>
          <cell r="G250">
            <v>322.23200000000003</v>
          </cell>
          <cell r="H250">
            <v>-2.1</v>
          </cell>
          <cell r="I250">
            <v>-676.68720000000008</v>
          </cell>
          <cell r="J250">
            <v>19991030</v>
          </cell>
          <cell r="K250" t="str">
            <v>1140305002</v>
          </cell>
          <cell r="L250" t="str">
            <v>6210401005</v>
          </cell>
          <cell r="M250" t="str">
            <v>9100000005</v>
          </cell>
        </row>
        <row r="251">
          <cell r="A251" t="str">
            <v>P023</v>
          </cell>
          <cell r="B251">
            <v>3102010001</v>
          </cell>
          <cell r="C251" t="str">
            <v>FOSFATO DIAMONICO</v>
          </cell>
          <cell r="D251" t="str">
            <v>B1</v>
          </cell>
          <cell r="E251">
            <v>293</v>
          </cell>
          <cell r="F251">
            <v>1</v>
          </cell>
          <cell r="G251">
            <v>322.23200000000003</v>
          </cell>
          <cell r="H251">
            <v>-2.4300000000000002</v>
          </cell>
          <cell r="I251">
            <v>-783.02376000000015</v>
          </cell>
          <cell r="J251">
            <v>19991030</v>
          </cell>
          <cell r="K251" t="str">
            <v>1140305002</v>
          </cell>
          <cell r="L251" t="str">
            <v>6210401005</v>
          </cell>
          <cell r="M251" t="str">
            <v>9100000005</v>
          </cell>
        </row>
        <row r="252">
          <cell r="A252" t="str">
            <v>P023</v>
          </cell>
          <cell r="B252">
            <v>3102010001</v>
          </cell>
          <cell r="C252" t="str">
            <v>FOSFATO DIAMONICO</v>
          </cell>
          <cell r="D252" t="str">
            <v>B1</v>
          </cell>
          <cell r="E252">
            <v>294</v>
          </cell>
          <cell r="F252">
            <v>1</v>
          </cell>
          <cell r="G252">
            <v>322.23200000000003</v>
          </cell>
          <cell r="H252">
            <v>-3.15</v>
          </cell>
          <cell r="I252">
            <v>-1015.0308000000001</v>
          </cell>
          <cell r="J252">
            <v>19991030</v>
          </cell>
          <cell r="K252" t="str">
            <v>1140305002</v>
          </cell>
          <cell r="L252" t="str">
            <v>6210401005</v>
          </cell>
          <cell r="M252" t="str">
            <v>9100000005</v>
          </cell>
        </row>
        <row r="253">
          <cell r="A253" t="str">
            <v>P023</v>
          </cell>
          <cell r="B253">
            <v>3102010001</v>
          </cell>
          <cell r="C253" t="str">
            <v>FOSFATO DIAMONICO</v>
          </cell>
          <cell r="D253" t="str">
            <v>B1</v>
          </cell>
          <cell r="E253">
            <v>295</v>
          </cell>
          <cell r="F253">
            <v>1</v>
          </cell>
          <cell r="G253">
            <v>322.23200000000003</v>
          </cell>
          <cell r="H253">
            <v>-2.12</v>
          </cell>
          <cell r="I253">
            <v>-683.13184000000012</v>
          </cell>
          <cell r="J253">
            <v>19991030</v>
          </cell>
          <cell r="K253" t="str">
            <v>1140305002</v>
          </cell>
          <cell r="L253" t="str">
            <v>6210401005</v>
          </cell>
          <cell r="M253" t="str">
            <v>9100000005</v>
          </cell>
        </row>
        <row r="254">
          <cell r="A254" t="str">
            <v>TA25</v>
          </cell>
          <cell r="B254">
            <v>3102010001</v>
          </cell>
          <cell r="C254" t="str">
            <v>FOSFATO DIAMONICO</v>
          </cell>
          <cell r="D254" t="str">
            <v>65</v>
          </cell>
          <cell r="E254">
            <v>870</v>
          </cell>
          <cell r="F254">
            <v>1</v>
          </cell>
          <cell r="G254">
            <v>310.2</v>
          </cell>
          <cell r="H254">
            <v>-5.3979999999999997</v>
          </cell>
          <cell r="I254">
            <v>-1674.4595999999999</v>
          </cell>
          <cell r="J254">
            <v>19991031</v>
          </cell>
          <cell r="K254" t="str">
            <v>1140305002</v>
          </cell>
          <cell r="L254" t="str">
            <v>6210401005</v>
          </cell>
        </row>
        <row r="255">
          <cell r="A255" t="str">
            <v>TA26</v>
          </cell>
          <cell r="B255">
            <v>3102010001</v>
          </cell>
          <cell r="C255" t="str">
            <v>FOSFATO DIAMONICO</v>
          </cell>
          <cell r="D255" t="str">
            <v>65</v>
          </cell>
          <cell r="E255">
            <v>866</v>
          </cell>
          <cell r="F255">
            <v>1</v>
          </cell>
          <cell r="G255">
            <v>310.2</v>
          </cell>
          <cell r="H255">
            <v>-4.05</v>
          </cell>
          <cell r="I255">
            <v>-1256.31</v>
          </cell>
          <cell r="J255">
            <v>19991031</v>
          </cell>
          <cell r="K255" t="str">
            <v>1140305002</v>
          </cell>
          <cell r="L255" t="str">
            <v>6210401005</v>
          </cell>
        </row>
        <row r="256">
          <cell r="A256" t="str">
            <v>TA28</v>
          </cell>
          <cell r="B256">
            <v>3102010001</v>
          </cell>
          <cell r="C256" t="str">
            <v>FOSFATO DIAMONICO</v>
          </cell>
          <cell r="D256" t="str">
            <v>65</v>
          </cell>
          <cell r="E256">
            <v>880</v>
          </cell>
          <cell r="F256">
            <v>3</v>
          </cell>
          <cell r="G256">
            <v>310.2</v>
          </cell>
          <cell r="H256">
            <v>-4.29</v>
          </cell>
          <cell r="I256">
            <v>-1330.758</v>
          </cell>
          <cell r="J256">
            <v>19991031</v>
          </cell>
          <cell r="K256" t="str">
            <v>1140305002</v>
          </cell>
          <cell r="L256" t="str">
            <v>6210401005</v>
          </cell>
        </row>
        <row r="257">
          <cell r="A257" t="str">
            <v>TA29</v>
          </cell>
          <cell r="B257">
            <v>3102010001</v>
          </cell>
          <cell r="C257" t="str">
            <v>FOSFATO DIAMONICO</v>
          </cell>
          <cell r="D257" t="str">
            <v>65</v>
          </cell>
          <cell r="E257">
            <v>879</v>
          </cell>
          <cell r="F257">
            <v>5</v>
          </cell>
          <cell r="G257">
            <v>310.2</v>
          </cell>
          <cell r="H257">
            <v>-12.436</v>
          </cell>
          <cell r="I257">
            <v>-3857.6471999999999</v>
          </cell>
          <cell r="J257">
            <v>19991031</v>
          </cell>
          <cell r="K257" t="str">
            <v>1140305002</v>
          </cell>
          <cell r="L257" t="str">
            <v>6210401005</v>
          </cell>
        </row>
        <row r="258">
          <cell r="A258" t="str">
            <v>TA32</v>
          </cell>
          <cell r="B258">
            <v>3102010001</v>
          </cell>
          <cell r="C258" t="str">
            <v>FOSFATO DIAMONICO</v>
          </cell>
          <cell r="D258" t="str">
            <v>65</v>
          </cell>
          <cell r="E258">
            <v>875</v>
          </cell>
          <cell r="F258">
            <v>3</v>
          </cell>
          <cell r="G258">
            <v>310.2</v>
          </cell>
          <cell r="H258">
            <v>-7.86</v>
          </cell>
          <cell r="I258">
            <v>-2438.172</v>
          </cell>
          <cell r="J258">
            <v>19991031</v>
          </cell>
          <cell r="K258" t="str">
            <v>1140305002</v>
          </cell>
          <cell r="L258" t="str">
            <v>6210401005</v>
          </cell>
        </row>
        <row r="259">
          <cell r="A259" t="str">
            <v>TA34</v>
          </cell>
          <cell r="B259">
            <v>3102010001</v>
          </cell>
          <cell r="C259" t="str">
            <v>FOSFATO DIAMONICO</v>
          </cell>
          <cell r="D259" t="str">
            <v>65</v>
          </cell>
          <cell r="E259">
            <v>882</v>
          </cell>
          <cell r="F259">
            <v>3</v>
          </cell>
          <cell r="G259">
            <v>310.2</v>
          </cell>
          <cell r="H259">
            <v>-6.2779999999999996</v>
          </cell>
          <cell r="I259">
            <v>-1947.4355999999998</v>
          </cell>
          <cell r="J259">
            <v>19991031</v>
          </cell>
          <cell r="K259" t="str">
            <v>1140305002</v>
          </cell>
          <cell r="L259" t="str">
            <v>6210401005</v>
          </cell>
        </row>
        <row r="260">
          <cell r="A260" t="str">
            <v>TG04</v>
          </cell>
          <cell r="B260">
            <v>3102010001</v>
          </cell>
          <cell r="C260" t="str">
            <v>FOSFATO DIAMONICO</v>
          </cell>
          <cell r="D260" t="str">
            <v>65</v>
          </cell>
          <cell r="E260">
            <v>863</v>
          </cell>
          <cell r="F260">
            <v>1</v>
          </cell>
          <cell r="G260">
            <v>310.2</v>
          </cell>
          <cell r="H260">
            <v>-9.73</v>
          </cell>
          <cell r="I260">
            <v>-3018.2460000000001</v>
          </cell>
          <cell r="J260">
            <v>19991031</v>
          </cell>
          <cell r="K260" t="str">
            <v>1140305002</v>
          </cell>
          <cell r="L260" t="str">
            <v>6210401005</v>
          </cell>
        </row>
        <row r="261">
          <cell r="A261" t="str">
            <v>TL04</v>
          </cell>
          <cell r="B261">
            <v>3102010001</v>
          </cell>
          <cell r="C261" t="str">
            <v>FOSFATO DIAMONICO</v>
          </cell>
          <cell r="D261" t="str">
            <v>65</v>
          </cell>
          <cell r="E261">
            <v>899</v>
          </cell>
          <cell r="F261">
            <v>2</v>
          </cell>
          <cell r="G261">
            <v>310.2</v>
          </cell>
          <cell r="H261">
            <v>-7.45</v>
          </cell>
          <cell r="I261">
            <v>-2310.9899999999998</v>
          </cell>
          <cell r="J261">
            <v>19991031</v>
          </cell>
          <cell r="K261" t="str">
            <v>1140305002</v>
          </cell>
          <cell r="L261" t="str">
            <v>6210401005</v>
          </cell>
        </row>
        <row r="262">
          <cell r="A262" t="str">
            <v>TL05</v>
          </cell>
          <cell r="B262">
            <v>3102010001</v>
          </cell>
          <cell r="C262" t="str">
            <v>FOSFATO DIAMONICO</v>
          </cell>
          <cell r="D262" t="str">
            <v>65</v>
          </cell>
          <cell r="E262">
            <v>890</v>
          </cell>
          <cell r="F262">
            <v>2</v>
          </cell>
          <cell r="G262">
            <v>310.2</v>
          </cell>
          <cell r="H262">
            <v>-6.4</v>
          </cell>
          <cell r="I262">
            <v>-1985.28</v>
          </cell>
          <cell r="J262">
            <v>19991031</v>
          </cell>
          <cell r="K262" t="str">
            <v>1140305002</v>
          </cell>
          <cell r="L262" t="str">
            <v>6210401005</v>
          </cell>
        </row>
        <row r="263">
          <cell r="A263" t="str">
            <v>TL06</v>
          </cell>
          <cell r="B263">
            <v>3102010001</v>
          </cell>
          <cell r="C263" t="str">
            <v>FOSFATO DIAMONICO</v>
          </cell>
          <cell r="D263" t="str">
            <v>65</v>
          </cell>
          <cell r="E263">
            <v>896</v>
          </cell>
          <cell r="F263">
            <v>2</v>
          </cell>
          <cell r="G263">
            <v>310.2</v>
          </cell>
          <cell r="H263">
            <v>-4.05</v>
          </cell>
          <cell r="I263">
            <v>-1256.31</v>
          </cell>
          <cell r="J263">
            <v>19991031</v>
          </cell>
          <cell r="K263" t="str">
            <v>1140305002</v>
          </cell>
          <cell r="L263" t="str">
            <v>6210401005</v>
          </cell>
        </row>
        <row r="264">
          <cell r="A264" t="str">
            <v>TL07</v>
          </cell>
          <cell r="B264">
            <v>3102010001</v>
          </cell>
          <cell r="C264" t="str">
            <v>FOSFATO DIAMONICO</v>
          </cell>
          <cell r="D264" t="str">
            <v>65</v>
          </cell>
          <cell r="E264">
            <v>894</v>
          </cell>
          <cell r="F264">
            <v>2</v>
          </cell>
          <cell r="G264">
            <v>310.2</v>
          </cell>
          <cell r="H264">
            <v>-6.85</v>
          </cell>
          <cell r="I264">
            <v>-2124.87</v>
          </cell>
          <cell r="J264">
            <v>19991031</v>
          </cell>
          <cell r="K264" t="str">
            <v>1140305002</v>
          </cell>
          <cell r="L264" t="str">
            <v>6210401005</v>
          </cell>
        </row>
        <row r="265">
          <cell r="A265" t="str">
            <v>TL08</v>
          </cell>
          <cell r="B265">
            <v>3102010001</v>
          </cell>
          <cell r="C265" t="str">
            <v>FOSFATO DIAMONICO</v>
          </cell>
          <cell r="D265" t="str">
            <v>65</v>
          </cell>
          <cell r="E265">
            <v>893</v>
          </cell>
          <cell r="F265">
            <v>2</v>
          </cell>
          <cell r="G265">
            <v>27.439</v>
          </cell>
          <cell r="H265">
            <v>-10.5</v>
          </cell>
          <cell r="I265">
            <v>-288.10950000000003</v>
          </cell>
          <cell r="J265">
            <v>19991031</v>
          </cell>
          <cell r="K265" t="str">
            <v>1140305002</v>
          </cell>
          <cell r="L265" t="str">
            <v>6210401005</v>
          </cell>
        </row>
        <row r="266">
          <cell r="A266" t="str">
            <v>TO03</v>
          </cell>
          <cell r="B266">
            <v>3102010001</v>
          </cell>
          <cell r="C266" t="str">
            <v>FOSFATO DIAMONICO</v>
          </cell>
          <cell r="D266" t="str">
            <v>S1</v>
          </cell>
          <cell r="E266">
            <v>329</v>
          </cell>
          <cell r="F266">
            <v>2</v>
          </cell>
          <cell r="G266">
            <v>318.2</v>
          </cell>
          <cell r="H266">
            <v>-4.5999999999999996</v>
          </cell>
          <cell r="I266">
            <v>-1463.7199999999998</v>
          </cell>
          <cell r="J266">
            <v>19991031</v>
          </cell>
          <cell r="K266" t="str">
            <v>1140305002</v>
          </cell>
          <cell r="L266" t="str">
            <v>6210401005</v>
          </cell>
          <cell r="M266" t="str">
            <v>9100000005</v>
          </cell>
        </row>
        <row r="267">
          <cell r="A267" t="str">
            <v>TZ01</v>
          </cell>
          <cell r="B267">
            <v>3102010001</v>
          </cell>
          <cell r="C267" t="str">
            <v>FOSFATO DIAMONICO</v>
          </cell>
          <cell r="D267" t="str">
            <v>65</v>
          </cell>
          <cell r="E267">
            <v>853</v>
          </cell>
          <cell r="F267">
            <v>1</v>
          </cell>
          <cell r="G267">
            <v>323.94299999999998</v>
          </cell>
          <cell r="H267">
            <v>-15.56</v>
          </cell>
          <cell r="I267">
            <v>-5040.5530799999997</v>
          </cell>
          <cell r="J267">
            <v>19991031</v>
          </cell>
          <cell r="K267" t="str">
            <v>1140305002</v>
          </cell>
          <cell r="L267" t="str">
            <v>6210401005</v>
          </cell>
        </row>
        <row r="268">
          <cell r="A268" t="str">
            <v>P001</v>
          </cell>
          <cell r="B268">
            <v>3102010001</v>
          </cell>
          <cell r="C268" t="str">
            <v>FOSFATO DIAMONICO</v>
          </cell>
          <cell r="D268" t="str">
            <v>L1</v>
          </cell>
          <cell r="E268">
            <v>247</v>
          </cell>
          <cell r="F268">
            <v>1</v>
          </cell>
          <cell r="G268">
            <v>310.55399999999997</v>
          </cell>
          <cell r="H268">
            <v>-0.3</v>
          </cell>
          <cell r="I268">
            <v>-93.166199999999989</v>
          </cell>
          <cell r="J268">
            <v>19991001</v>
          </cell>
          <cell r="K268" t="str">
            <v>1140325002</v>
          </cell>
          <cell r="L268" t="str">
            <v>6210401016</v>
          </cell>
          <cell r="M268" t="str">
            <v>9100000007</v>
          </cell>
        </row>
        <row r="269">
          <cell r="A269" t="str">
            <v>P001</v>
          </cell>
          <cell r="B269">
            <v>3102010001</v>
          </cell>
          <cell r="C269" t="str">
            <v>FOSFATO DIAMONICO</v>
          </cell>
          <cell r="D269" t="str">
            <v>L1</v>
          </cell>
          <cell r="E269">
            <v>249</v>
          </cell>
          <cell r="F269">
            <v>1</v>
          </cell>
          <cell r="G269">
            <v>310.55399999999997</v>
          </cell>
          <cell r="H269">
            <v>-1.6</v>
          </cell>
          <cell r="I269">
            <v>-496.88639999999998</v>
          </cell>
          <cell r="J269">
            <v>19991001</v>
          </cell>
          <cell r="K269" t="str">
            <v>1140325002</v>
          </cell>
          <cell r="L269" t="str">
            <v>6210401016</v>
          </cell>
          <cell r="M269" t="str">
            <v>9100000007</v>
          </cell>
        </row>
        <row r="270">
          <cell r="A270" t="str">
            <v>P001</v>
          </cell>
          <cell r="B270">
            <v>3102010001</v>
          </cell>
          <cell r="C270" t="str">
            <v>FOSFATO DIAMONICO</v>
          </cell>
          <cell r="D270" t="str">
            <v>L1</v>
          </cell>
          <cell r="E270">
            <v>254</v>
          </cell>
          <cell r="F270">
            <v>3</v>
          </cell>
          <cell r="G270">
            <v>310.38600000000002</v>
          </cell>
          <cell r="H270">
            <v>-1.2</v>
          </cell>
          <cell r="I270">
            <v>-372.46320000000003</v>
          </cell>
          <cell r="J270">
            <v>19991028</v>
          </cell>
          <cell r="K270" t="str">
            <v>1140325002</v>
          </cell>
          <cell r="L270" t="str">
            <v>6210401016</v>
          </cell>
          <cell r="M270" t="str">
            <v>9100000007</v>
          </cell>
        </row>
        <row r="271">
          <cell r="A271" t="str">
            <v>P001</v>
          </cell>
          <cell r="B271">
            <v>3102010001</v>
          </cell>
          <cell r="C271" t="str">
            <v>FOSFATO DIAMONICO</v>
          </cell>
          <cell r="D271" t="str">
            <v>L1</v>
          </cell>
          <cell r="E271">
            <v>256</v>
          </cell>
          <cell r="F271">
            <v>3</v>
          </cell>
          <cell r="G271">
            <v>310.38600000000002</v>
          </cell>
          <cell r="H271">
            <v>-1.8</v>
          </cell>
          <cell r="I271">
            <v>-558.6948000000001</v>
          </cell>
          <cell r="J271">
            <v>19991028</v>
          </cell>
          <cell r="K271" t="str">
            <v>1140325002</v>
          </cell>
          <cell r="L271" t="str">
            <v>6210401016</v>
          </cell>
          <cell r="M271" t="str">
            <v>9100000007</v>
          </cell>
        </row>
        <row r="272">
          <cell r="A272" t="str">
            <v>P023</v>
          </cell>
          <cell r="B272">
            <v>3102010001</v>
          </cell>
          <cell r="C272" t="str">
            <v>FOSFATO DIAMONICO</v>
          </cell>
          <cell r="D272" t="str">
            <v>B1</v>
          </cell>
          <cell r="E272">
            <v>296</v>
          </cell>
          <cell r="F272">
            <v>1</v>
          </cell>
          <cell r="G272">
            <v>322.23200000000003</v>
          </cell>
          <cell r="H272">
            <v>-0.75</v>
          </cell>
          <cell r="I272">
            <v>-241.67400000000004</v>
          </cell>
          <cell r="J272">
            <v>19991030</v>
          </cell>
          <cell r="K272" t="str">
            <v>1140325002</v>
          </cell>
          <cell r="L272" t="str">
            <v>6210401016</v>
          </cell>
          <cell r="M272" t="str">
            <v>9100000007</v>
          </cell>
        </row>
        <row r="273">
          <cell r="A273" t="str">
            <v>P023</v>
          </cell>
          <cell r="B273">
            <v>3102010001</v>
          </cell>
          <cell r="C273" t="str">
            <v>FOSFATO DIAMONICO</v>
          </cell>
          <cell r="D273" t="str">
            <v>B1</v>
          </cell>
          <cell r="E273">
            <v>297</v>
          </cell>
          <cell r="F273">
            <v>1</v>
          </cell>
          <cell r="G273">
            <v>322.23200000000003</v>
          </cell>
          <cell r="H273">
            <v>-0.92</v>
          </cell>
          <cell r="I273">
            <v>-296.45344000000006</v>
          </cell>
          <cell r="J273">
            <v>19991030</v>
          </cell>
          <cell r="K273" t="str">
            <v>1140325002</v>
          </cell>
          <cell r="L273" t="str">
            <v>6210401016</v>
          </cell>
          <cell r="M273" t="str">
            <v>9100000007</v>
          </cell>
        </row>
        <row r="274">
          <cell r="A274" t="str">
            <v>P023</v>
          </cell>
          <cell r="B274">
            <v>3102010001</v>
          </cell>
          <cell r="C274" t="str">
            <v>FOSFATO DIAMONICO</v>
          </cell>
          <cell r="D274" t="str">
            <v>B1</v>
          </cell>
          <cell r="E274">
            <v>298</v>
          </cell>
          <cell r="F274">
            <v>1</v>
          </cell>
          <cell r="G274">
            <v>322.23200000000003</v>
          </cell>
          <cell r="H274">
            <v>-1.4</v>
          </cell>
          <cell r="I274">
            <v>-451.12479999999999</v>
          </cell>
          <cell r="J274">
            <v>19991030</v>
          </cell>
          <cell r="K274" t="str">
            <v>1140325002</v>
          </cell>
          <cell r="L274" t="str">
            <v>6210401016</v>
          </cell>
          <cell r="M274" t="str">
            <v>9100000007</v>
          </cell>
        </row>
        <row r="275">
          <cell r="A275" t="str">
            <v>P023</v>
          </cell>
          <cell r="B275">
            <v>3102010001</v>
          </cell>
          <cell r="C275" t="str">
            <v>FOSFATO DIAMONICO</v>
          </cell>
          <cell r="D275" t="str">
            <v>B1</v>
          </cell>
          <cell r="E275">
            <v>299</v>
          </cell>
          <cell r="F275">
            <v>1</v>
          </cell>
          <cell r="G275">
            <v>322.23200000000003</v>
          </cell>
          <cell r="H275">
            <v>-1.55</v>
          </cell>
          <cell r="I275">
            <v>-499.45960000000008</v>
          </cell>
          <cell r="J275">
            <v>19991030</v>
          </cell>
          <cell r="K275" t="str">
            <v>1140325002</v>
          </cell>
          <cell r="L275" t="str">
            <v>6210401016</v>
          </cell>
          <cell r="M275" t="str">
            <v>9100000007</v>
          </cell>
        </row>
        <row r="276">
          <cell r="A276" t="str">
            <v>P001</v>
          </cell>
          <cell r="B276">
            <v>3102010001</v>
          </cell>
          <cell r="C276" t="str">
            <v>FOSFATO DIAMONICO</v>
          </cell>
          <cell r="D276" t="str">
            <v>L1</v>
          </cell>
          <cell r="E276">
            <v>248</v>
          </cell>
          <cell r="F276">
            <v>1</v>
          </cell>
          <cell r="G276">
            <v>310.55399999999997</v>
          </cell>
          <cell r="H276">
            <v>-1.4</v>
          </cell>
          <cell r="I276">
            <v>-434.77559999999994</v>
          </cell>
          <cell r="J276">
            <v>19991001</v>
          </cell>
          <cell r="K276" t="str">
            <v>1140335002</v>
          </cell>
          <cell r="L276" t="str">
            <v>6210401015</v>
          </cell>
          <cell r="M276" t="str">
            <v>9100000015</v>
          </cell>
        </row>
        <row r="277">
          <cell r="A277" t="str">
            <v>P001</v>
          </cell>
          <cell r="B277">
            <v>3102010001</v>
          </cell>
          <cell r="C277" t="str">
            <v>FOSFATO DIAMONICO</v>
          </cell>
          <cell r="D277" t="str">
            <v>L1</v>
          </cell>
          <cell r="E277">
            <v>255</v>
          </cell>
          <cell r="F277">
            <v>2</v>
          </cell>
          <cell r="G277">
            <v>310.38600000000002</v>
          </cell>
          <cell r="H277">
            <v>-1.45</v>
          </cell>
          <cell r="I277">
            <v>-450.05970000000002</v>
          </cell>
          <cell r="J277">
            <v>19991028</v>
          </cell>
          <cell r="K277" t="str">
            <v>1140335002</v>
          </cell>
          <cell r="L277" t="str">
            <v>6210401015</v>
          </cell>
          <cell r="M277" t="str">
            <v>9100000015</v>
          </cell>
        </row>
        <row r="278">
          <cell r="A278" t="str">
            <v>P001</v>
          </cell>
          <cell r="B278">
            <v>3102010001</v>
          </cell>
          <cell r="C278" t="str">
            <v>FOSFATO DIAMONICO</v>
          </cell>
          <cell r="D278" t="str">
            <v>L1</v>
          </cell>
          <cell r="E278">
            <v>259</v>
          </cell>
          <cell r="F278">
            <v>2</v>
          </cell>
          <cell r="G278">
            <v>310.38600000000002</v>
          </cell>
          <cell r="H278">
            <v>-0.1</v>
          </cell>
          <cell r="I278">
            <v>-31.038600000000002</v>
          </cell>
          <cell r="J278">
            <v>19991030</v>
          </cell>
          <cell r="K278" t="str">
            <v>1241506009</v>
          </cell>
          <cell r="L278" t="str">
            <v>6210401019</v>
          </cell>
          <cell r="M278" t="str">
            <v>9200000007</v>
          </cell>
        </row>
        <row r="279">
          <cell r="A279" t="str">
            <v>P023</v>
          </cell>
          <cell r="B279">
            <v>3102010002</v>
          </cell>
          <cell r="C279" t="str">
            <v>FOSFATO MONOAMONICO</v>
          </cell>
          <cell r="D279" t="str">
            <v>B1</v>
          </cell>
          <cell r="E279">
            <v>238</v>
          </cell>
          <cell r="F279">
            <v>7</v>
          </cell>
          <cell r="G279">
            <v>310.2</v>
          </cell>
          <cell r="H279">
            <v>-5</v>
          </cell>
          <cell r="I279">
            <v>-1551</v>
          </cell>
          <cell r="J279">
            <v>19991030</v>
          </cell>
          <cell r="K279" t="str">
            <v>1140305002</v>
          </cell>
          <cell r="L279" t="str">
            <v>6210401005</v>
          </cell>
          <cell r="M279" t="str">
            <v>9100000005</v>
          </cell>
        </row>
        <row r="280">
          <cell r="A280" t="str">
            <v>P023</v>
          </cell>
          <cell r="B280">
            <v>3102010002</v>
          </cell>
          <cell r="C280" t="str">
            <v>FOSFATO MONOAMONICO</v>
          </cell>
          <cell r="D280" t="str">
            <v>B1</v>
          </cell>
          <cell r="E280">
            <v>239</v>
          </cell>
          <cell r="F280">
            <v>8</v>
          </cell>
          <cell r="G280">
            <v>310.2</v>
          </cell>
          <cell r="H280">
            <v>-2.75</v>
          </cell>
          <cell r="I280">
            <v>-853.05</v>
          </cell>
          <cell r="J280">
            <v>19991030</v>
          </cell>
          <cell r="K280" t="str">
            <v>1140305002</v>
          </cell>
          <cell r="L280" t="str">
            <v>6210401005</v>
          </cell>
          <cell r="M280" t="str">
            <v>9100000005</v>
          </cell>
        </row>
        <row r="281">
          <cell r="A281" t="str">
            <v>P023</v>
          </cell>
          <cell r="B281">
            <v>3102010002</v>
          </cell>
          <cell r="C281" t="str">
            <v>FOSFATO MONOAMONICO</v>
          </cell>
          <cell r="D281" t="str">
            <v>B1</v>
          </cell>
          <cell r="E281">
            <v>242</v>
          </cell>
          <cell r="F281">
            <v>7</v>
          </cell>
          <cell r="G281">
            <v>310.2</v>
          </cell>
          <cell r="H281">
            <v>-1.35</v>
          </cell>
          <cell r="I281">
            <v>-418.77000000000004</v>
          </cell>
          <cell r="J281">
            <v>19991030</v>
          </cell>
          <cell r="K281" t="str">
            <v>1140305002</v>
          </cell>
          <cell r="L281" t="str">
            <v>6210401005</v>
          </cell>
          <cell r="M281" t="str">
            <v>9100000005</v>
          </cell>
        </row>
        <row r="282">
          <cell r="A282" t="str">
            <v>P023</v>
          </cell>
          <cell r="B282">
            <v>3102010002</v>
          </cell>
          <cell r="C282" t="str">
            <v>FOSFATO MONOAMONICO</v>
          </cell>
          <cell r="D282" t="str">
            <v>B1</v>
          </cell>
          <cell r="E282">
            <v>243</v>
          </cell>
          <cell r="F282">
            <v>7</v>
          </cell>
          <cell r="G282">
            <v>310.2</v>
          </cell>
          <cell r="H282">
            <v>-1.6</v>
          </cell>
          <cell r="I282">
            <v>-496.32</v>
          </cell>
          <cell r="J282">
            <v>19991030</v>
          </cell>
          <cell r="K282" t="str">
            <v>1140305002</v>
          </cell>
          <cell r="L282" t="str">
            <v>6210401005</v>
          </cell>
          <cell r="M282" t="str">
            <v>9100000005</v>
          </cell>
        </row>
        <row r="283">
          <cell r="A283" t="str">
            <v>P023</v>
          </cell>
          <cell r="B283">
            <v>3102010002</v>
          </cell>
          <cell r="C283" t="str">
            <v>FOSFATO MONOAMONICO</v>
          </cell>
          <cell r="D283" t="str">
            <v>B1</v>
          </cell>
          <cell r="E283">
            <v>244</v>
          </cell>
          <cell r="F283">
            <v>7</v>
          </cell>
          <cell r="G283">
            <v>310.2</v>
          </cell>
          <cell r="H283">
            <v>-1.6</v>
          </cell>
          <cell r="I283">
            <v>-496.32</v>
          </cell>
          <cell r="J283">
            <v>19991030</v>
          </cell>
          <cell r="K283" t="str">
            <v>1140305002</v>
          </cell>
          <cell r="L283" t="str">
            <v>6210401005</v>
          </cell>
          <cell r="M283" t="str">
            <v>9100000005</v>
          </cell>
        </row>
        <row r="284">
          <cell r="A284" t="str">
            <v>P023</v>
          </cell>
          <cell r="B284">
            <v>3102010002</v>
          </cell>
          <cell r="C284" t="str">
            <v>FOSFATO MONOAMONICO</v>
          </cell>
          <cell r="D284" t="str">
            <v>B1</v>
          </cell>
          <cell r="E284">
            <v>245</v>
          </cell>
          <cell r="F284">
            <v>6</v>
          </cell>
          <cell r="G284">
            <v>310.2</v>
          </cell>
          <cell r="H284">
            <v>-1.7</v>
          </cell>
          <cell r="I284">
            <v>-527.33999999999992</v>
          </cell>
          <cell r="J284">
            <v>19991030</v>
          </cell>
          <cell r="K284" t="str">
            <v>1140305002</v>
          </cell>
          <cell r="L284" t="str">
            <v>6210401005</v>
          </cell>
          <cell r="M284" t="str">
            <v>9100000005</v>
          </cell>
        </row>
        <row r="285">
          <cell r="A285" t="str">
            <v>P023</v>
          </cell>
          <cell r="B285">
            <v>3102010002</v>
          </cell>
          <cell r="C285" t="str">
            <v>FOSFATO MONOAMONICO</v>
          </cell>
          <cell r="D285" t="str">
            <v>B1</v>
          </cell>
          <cell r="E285">
            <v>246</v>
          </cell>
          <cell r="F285">
            <v>6</v>
          </cell>
          <cell r="G285">
            <v>310.2</v>
          </cell>
          <cell r="H285">
            <v>-1.24</v>
          </cell>
          <cell r="I285">
            <v>-384.64799999999997</v>
          </cell>
          <cell r="J285">
            <v>19991030</v>
          </cell>
          <cell r="K285" t="str">
            <v>1140305002</v>
          </cell>
          <cell r="L285" t="str">
            <v>6210401005</v>
          </cell>
          <cell r="M285" t="str">
            <v>9100000005</v>
          </cell>
        </row>
        <row r="286">
          <cell r="A286" t="str">
            <v>P014</v>
          </cell>
          <cell r="B286">
            <v>3102010009</v>
          </cell>
          <cell r="C286" t="str">
            <v>UREA GRANULADA</v>
          </cell>
          <cell r="D286" t="str">
            <v>S1</v>
          </cell>
          <cell r="E286">
            <v>304</v>
          </cell>
          <cell r="F286">
            <v>2</v>
          </cell>
          <cell r="G286">
            <v>201.95</v>
          </cell>
          <cell r="H286">
            <v>-8.25</v>
          </cell>
          <cell r="I286">
            <v>-1666.0874999999999</v>
          </cell>
          <cell r="J286">
            <v>19991031</v>
          </cell>
          <cell r="K286" t="str">
            <v>1140305002</v>
          </cell>
          <cell r="L286" t="str">
            <v>6210401005</v>
          </cell>
          <cell r="M286" t="str">
            <v>9100000005</v>
          </cell>
        </row>
        <row r="287">
          <cell r="A287" t="str">
            <v>P014</v>
          </cell>
          <cell r="B287">
            <v>3102010009</v>
          </cell>
          <cell r="C287" t="str">
            <v>UREA GRANULADA</v>
          </cell>
          <cell r="D287" t="str">
            <v>S1</v>
          </cell>
          <cell r="E287">
            <v>305</v>
          </cell>
          <cell r="F287">
            <v>1</v>
          </cell>
          <cell r="G287">
            <v>201.95</v>
          </cell>
          <cell r="H287">
            <v>-5.95</v>
          </cell>
          <cell r="I287">
            <v>-1201.6025</v>
          </cell>
          <cell r="J287">
            <v>19991031</v>
          </cell>
          <cell r="K287" t="str">
            <v>1140305002</v>
          </cell>
          <cell r="L287" t="str">
            <v>6210401005</v>
          </cell>
          <cell r="M287" t="str">
            <v>9100000005</v>
          </cell>
        </row>
        <row r="288">
          <cell r="A288" t="str">
            <v>P014</v>
          </cell>
          <cell r="B288">
            <v>3102010009</v>
          </cell>
          <cell r="C288" t="str">
            <v>UREA GRANULADA</v>
          </cell>
          <cell r="D288" t="str">
            <v>S1</v>
          </cell>
          <cell r="E288">
            <v>306</v>
          </cell>
          <cell r="F288">
            <v>1</v>
          </cell>
          <cell r="G288">
            <v>201.95</v>
          </cell>
          <cell r="H288">
            <v>-16.8</v>
          </cell>
          <cell r="I288">
            <v>-3392.7599999999998</v>
          </cell>
          <cell r="J288">
            <v>19991031</v>
          </cell>
          <cell r="K288" t="str">
            <v>1140305002</v>
          </cell>
          <cell r="L288" t="str">
            <v>6210401005</v>
          </cell>
          <cell r="M288" t="str">
            <v>9100000005</v>
          </cell>
        </row>
        <row r="289">
          <cell r="A289" t="str">
            <v>P014</v>
          </cell>
          <cell r="B289">
            <v>3102010009</v>
          </cell>
          <cell r="C289" t="str">
            <v>UREA GRANULADA</v>
          </cell>
          <cell r="D289" t="str">
            <v>S1</v>
          </cell>
          <cell r="E289">
            <v>307</v>
          </cell>
          <cell r="F289">
            <v>1</v>
          </cell>
          <cell r="G289">
            <v>201.95</v>
          </cell>
          <cell r="H289">
            <v>-12.7</v>
          </cell>
          <cell r="I289">
            <v>-2564.7649999999999</v>
          </cell>
          <cell r="J289">
            <v>19991031</v>
          </cell>
          <cell r="K289" t="str">
            <v>1140305002</v>
          </cell>
          <cell r="L289" t="str">
            <v>6210401005</v>
          </cell>
          <cell r="M289" t="str">
            <v>9100000005</v>
          </cell>
        </row>
        <row r="290">
          <cell r="A290" t="str">
            <v>TA25</v>
          </cell>
          <cell r="B290">
            <v>3102010009</v>
          </cell>
          <cell r="C290" t="str">
            <v>UREA GRANULADA</v>
          </cell>
          <cell r="D290" t="str">
            <v>65</v>
          </cell>
          <cell r="E290">
            <v>870</v>
          </cell>
          <cell r="F290">
            <v>2</v>
          </cell>
          <cell r="G290">
            <v>195.7</v>
          </cell>
          <cell r="H290">
            <v>-5.0549999999999997</v>
          </cell>
          <cell r="I290">
            <v>-989.26349999999991</v>
          </cell>
          <cell r="J290">
            <v>19991031</v>
          </cell>
          <cell r="K290" t="str">
            <v>1140305002</v>
          </cell>
          <cell r="L290" t="str">
            <v>6210401005</v>
          </cell>
        </row>
        <row r="291">
          <cell r="A291" t="str">
            <v>MF23</v>
          </cell>
          <cell r="B291">
            <v>3102010010</v>
          </cell>
          <cell r="C291" t="str">
            <v>UREA PERLADA</v>
          </cell>
          <cell r="D291" t="str">
            <v>61</v>
          </cell>
          <cell r="E291">
            <v>636</v>
          </cell>
          <cell r="F291">
            <v>1</v>
          </cell>
          <cell r="G291">
            <v>343.2</v>
          </cell>
          <cell r="H291">
            <v>-81.138999999999996</v>
          </cell>
          <cell r="I291">
            <v>-27846.904799999997</v>
          </cell>
          <cell r="J291">
            <v>19991031</v>
          </cell>
          <cell r="K291" t="str">
            <v>1140301002</v>
          </cell>
          <cell r="L291" t="str">
            <v>6210401001</v>
          </cell>
        </row>
        <row r="292">
          <cell r="A292" t="str">
            <v>TG18</v>
          </cell>
          <cell r="B292">
            <v>3102010010</v>
          </cell>
          <cell r="C292" t="str">
            <v>UREA PERLADA</v>
          </cell>
          <cell r="D292" t="str">
            <v>61</v>
          </cell>
          <cell r="E292">
            <v>634</v>
          </cell>
          <cell r="F292">
            <v>1</v>
          </cell>
          <cell r="G292">
            <v>169</v>
          </cell>
          <cell r="H292">
            <v>-27.4</v>
          </cell>
          <cell r="I292">
            <v>-4630.5999999999995</v>
          </cell>
          <cell r="J292">
            <v>19991031</v>
          </cell>
          <cell r="K292" t="str">
            <v>1140301002</v>
          </cell>
          <cell r="L292" t="str">
            <v>6210401001</v>
          </cell>
        </row>
        <row r="293">
          <cell r="A293" t="str">
            <v>TG29</v>
          </cell>
          <cell r="B293">
            <v>3102010010</v>
          </cell>
          <cell r="C293" t="str">
            <v>UREA PERLADA</v>
          </cell>
          <cell r="D293" t="str">
            <v>61</v>
          </cell>
          <cell r="E293">
            <v>605</v>
          </cell>
          <cell r="F293">
            <v>1</v>
          </cell>
          <cell r="G293">
            <v>169</v>
          </cell>
          <cell r="H293">
            <v>-15.7</v>
          </cell>
          <cell r="I293">
            <v>-2653.2999999999997</v>
          </cell>
          <cell r="J293">
            <v>19991007</v>
          </cell>
          <cell r="K293" t="str">
            <v>1140301002</v>
          </cell>
          <cell r="L293" t="str">
            <v>6210401001</v>
          </cell>
        </row>
        <row r="294">
          <cell r="A294" t="str">
            <v>TG30</v>
          </cell>
          <cell r="B294">
            <v>3102010010</v>
          </cell>
          <cell r="C294" t="str">
            <v>UREA PERLADA</v>
          </cell>
          <cell r="D294" t="str">
            <v>61</v>
          </cell>
          <cell r="E294">
            <v>607</v>
          </cell>
          <cell r="F294">
            <v>1</v>
          </cell>
          <cell r="G294">
            <v>169</v>
          </cell>
          <cell r="H294">
            <v>-20.440000000000001</v>
          </cell>
          <cell r="I294">
            <v>-3454.36</v>
          </cell>
          <cell r="J294">
            <v>19991007</v>
          </cell>
          <cell r="K294" t="str">
            <v>1140301002</v>
          </cell>
          <cell r="L294" t="str">
            <v>6210401001</v>
          </cell>
        </row>
        <row r="295">
          <cell r="A295" t="str">
            <v>TG30</v>
          </cell>
          <cell r="B295">
            <v>3102010010</v>
          </cell>
          <cell r="C295" t="str">
            <v>UREA PERLADA</v>
          </cell>
          <cell r="D295" t="str">
            <v>61</v>
          </cell>
          <cell r="E295">
            <v>631</v>
          </cell>
          <cell r="F295">
            <v>2</v>
          </cell>
          <cell r="G295">
            <v>169</v>
          </cell>
          <cell r="H295">
            <v>-4.6100000000000003</v>
          </cell>
          <cell r="I295">
            <v>-779.09</v>
          </cell>
          <cell r="J295">
            <v>19991031</v>
          </cell>
          <cell r="K295" t="str">
            <v>1140301002</v>
          </cell>
          <cell r="L295" t="str">
            <v>6210401001</v>
          </cell>
        </row>
        <row r="296">
          <cell r="A296" t="str">
            <v>EA01</v>
          </cell>
          <cell r="B296">
            <v>3102010010</v>
          </cell>
          <cell r="C296" t="str">
            <v>UREA PERLADA</v>
          </cell>
          <cell r="D296" t="str">
            <v>65</v>
          </cell>
          <cell r="E296">
            <v>918</v>
          </cell>
          <cell r="F296">
            <v>2</v>
          </cell>
          <cell r="G296">
            <v>169</v>
          </cell>
          <cell r="H296">
            <v>-13.89</v>
          </cell>
          <cell r="I296">
            <v>-2347.4100000000003</v>
          </cell>
          <cell r="J296">
            <v>19991031</v>
          </cell>
          <cell r="K296" t="str">
            <v>1140305002</v>
          </cell>
          <cell r="L296" t="str">
            <v>6210401005</v>
          </cell>
        </row>
        <row r="297">
          <cell r="A297" t="str">
            <v>P014</v>
          </cell>
          <cell r="B297">
            <v>3102010010</v>
          </cell>
          <cell r="C297" t="str">
            <v>UREA PERLADA</v>
          </cell>
          <cell r="D297" t="str">
            <v>S1</v>
          </cell>
          <cell r="E297">
            <v>304</v>
          </cell>
          <cell r="F297">
            <v>3</v>
          </cell>
          <cell r="G297">
            <v>177</v>
          </cell>
          <cell r="H297">
            <v>-2.25</v>
          </cell>
          <cell r="I297">
            <v>-398.25</v>
          </cell>
          <cell r="J297">
            <v>19991031</v>
          </cell>
          <cell r="K297" t="str">
            <v>1140305002</v>
          </cell>
          <cell r="L297" t="str">
            <v>6210401005</v>
          </cell>
          <cell r="M297" t="str">
            <v>9100000005</v>
          </cell>
        </row>
        <row r="298">
          <cell r="A298" t="str">
            <v>P023</v>
          </cell>
          <cell r="B298">
            <v>3102010010</v>
          </cell>
          <cell r="C298" t="str">
            <v>UREA PERLADA</v>
          </cell>
          <cell r="D298" t="str">
            <v>B1</v>
          </cell>
          <cell r="E298">
            <v>238</v>
          </cell>
          <cell r="F298">
            <v>6</v>
          </cell>
          <cell r="G298">
            <v>228.64599999999999</v>
          </cell>
          <cell r="H298">
            <v>-9.5</v>
          </cell>
          <cell r="I298">
            <v>-2172.1369999999997</v>
          </cell>
          <cell r="J298">
            <v>19991030</v>
          </cell>
          <cell r="K298" t="str">
            <v>1140305002</v>
          </cell>
          <cell r="L298" t="str">
            <v>6210401005</v>
          </cell>
          <cell r="M298" t="str">
            <v>9100000005</v>
          </cell>
        </row>
        <row r="299">
          <cell r="A299" t="str">
            <v>P023</v>
          </cell>
          <cell r="B299">
            <v>3102010010</v>
          </cell>
          <cell r="C299" t="str">
            <v>UREA PERLADA</v>
          </cell>
          <cell r="D299" t="str">
            <v>B1</v>
          </cell>
          <cell r="E299">
            <v>239</v>
          </cell>
          <cell r="F299">
            <v>7</v>
          </cell>
          <cell r="G299">
            <v>228.64599999999999</v>
          </cell>
          <cell r="H299">
            <v>-5.7</v>
          </cell>
          <cell r="I299">
            <v>-1303.2821999999999</v>
          </cell>
          <cell r="J299">
            <v>19991030</v>
          </cell>
          <cell r="K299" t="str">
            <v>1140305002</v>
          </cell>
          <cell r="L299" t="str">
            <v>6210401005</v>
          </cell>
          <cell r="M299" t="str">
            <v>9100000005</v>
          </cell>
        </row>
        <row r="300">
          <cell r="A300" t="str">
            <v>P023</v>
          </cell>
          <cell r="B300">
            <v>3102010010</v>
          </cell>
          <cell r="C300" t="str">
            <v>UREA PERLADA</v>
          </cell>
          <cell r="D300" t="str">
            <v>B1</v>
          </cell>
          <cell r="E300">
            <v>242</v>
          </cell>
          <cell r="F300">
            <v>6</v>
          </cell>
          <cell r="G300">
            <v>228.64599999999999</v>
          </cell>
          <cell r="H300">
            <v>-2.4300000000000002</v>
          </cell>
          <cell r="I300">
            <v>-555.60978</v>
          </cell>
          <cell r="J300">
            <v>19991030</v>
          </cell>
          <cell r="K300" t="str">
            <v>1140305002</v>
          </cell>
          <cell r="L300" t="str">
            <v>6210401005</v>
          </cell>
          <cell r="M300" t="str">
            <v>9100000005</v>
          </cell>
        </row>
        <row r="301">
          <cell r="A301" t="str">
            <v>P023</v>
          </cell>
          <cell r="B301">
            <v>3102010010</v>
          </cell>
          <cell r="C301" t="str">
            <v>UREA PERLADA</v>
          </cell>
          <cell r="D301" t="str">
            <v>B1</v>
          </cell>
          <cell r="E301">
            <v>243</v>
          </cell>
          <cell r="F301">
            <v>6</v>
          </cell>
          <cell r="G301">
            <v>228.64599999999999</v>
          </cell>
          <cell r="H301">
            <v>-2.87</v>
          </cell>
          <cell r="I301">
            <v>-656.21402</v>
          </cell>
          <cell r="J301">
            <v>19991030</v>
          </cell>
          <cell r="K301" t="str">
            <v>1140305002</v>
          </cell>
          <cell r="L301" t="str">
            <v>6210401005</v>
          </cell>
          <cell r="M301" t="str">
            <v>9100000005</v>
          </cell>
        </row>
        <row r="302">
          <cell r="A302" t="str">
            <v>P023</v>
          </cell>
          <cell r="B302">
            <v>3102010010</v>
          </cell>
          <cell r="C302" t="str">
            <v>UREA PERLADA</v>
          </cell>
          <cell r="D302" t="str">
            <v>B1</v>
          </cell>
          <cell r="E302">
            <v>244</v>
          </cell>
          <cell r="F302">
            <v>5</v>
          </cell>
          <cell r="G302">
            <v>228.64599999999999</v>
          </cell>
          <cell r="H302">
            <v>-13.9</v>
          </cell>
          <cell r="I302">
            <v>-3178.1794</v>
          </cell>
          <cell r="J302">
            <v>19991030</v>
          </cell>
          <cell r="K302" t="str">
            <v>1140305002</v>
          </cell>
          <cell r="L302" t="str">
            <v>6210401005</v>
          </cell>
          <cell r="M302" t="str">
            <v>9100000005</v>
          </cell>
        </row>
        <row r="303">
          <cell r="A303" t="str">
            <v>P023</v>
          </cell>
          <cell r="B303">
            <v>3102010010</v>
          </cell>
          <cell r="C303" t="str">
            <v>UREA PERLADA</v>
          </cell>
          <cell r="D303" t="str">
            <v>B1</v>
          </cell>
          <cell r="E303">
            <v>245</v>
          </cell>
          <cell r="F303">
            <v>5</v>
          </cell>
          <cell r="G303">
            <v>228.64599999999999</v>
          </cell>
          <cell r="H303">
            <v>-2.7</v>
          </cell>
          <cell r="I303">
            <v>-617.3442</v>
          </cell>
          <cell r="J303">
            <v>19991030</v>
          </cell>
          <cell r="K303" t="str">
            <v>1140305002</v>
          </cell>
          <cell r="L303" t="str">
            <v>6210401005</v>
          </cell>
          <cell r="M303" t="str">
            <v>9100000005</v>
          </cell>
        </row>
        <row r="304">
          <cell r="A304" t="str">
            <v>P023</v>
          </cell>
          <cell r="B304">
            <v>3102010010</v>
          </cell>
          <cell r="C304" t="str">
            <v>UREA PERLADA</v>
          </cell>
          <cell r="D304" t="str">
            <v>B1</v>
          </cell>
          <cell r="E304">
            <v>246</v>
          </cell>
          <cell r="F304">
            <v>5</v>
          </cell>
          <cell r="G304">
            <v>228.64599999999999</v>
          </cell>
          <cell r="H304">
            <v>-2.5</v>
          </cell>
          <cell r="I304">
            <v>-571.61500000000001</v>
          </cell>
          <cell r="J304">
            <v>19991030</v>
          </cell>
          <cell r="K304" t="str">
            <v>1140305002</v>
          </cell>
          <cell r="L304" t="str">
            <v>6210401005</v>
          </cell>
          <cell r="M304" t="str">
            <v>9100000005</v>
          </cell>
        </row>
        <row r="305">
          <cell r="A305" t="str">
            <v>P023</v>
          </cell>
          <cell r="B305">
            <v>3102010010</v>
          </cell>
          <cell r="C305" t="str">
            <v>UREA PERLADA</v>
          </cell>
          <cell r="D305" t="str">
            <v>B1</v>
          </cell>
          <cell r="E305">
            <v>247</v>
          </cell>
          <cell r="F305">
            <v>5</v>
          </cell>
          <cell r="G305">
            <v>228.64599999999999</v>
          </cell>
          <cell r="H305">
            <v>-1.74</v>
          </cell>
          <cell r="I305">
            <v>-397.84403999999995</v>
          </cell>
          <cell r="J305">
            <v>19991030</v>
          </cell>
          <cell r="K305" t="str">
            <v>1140305002</v>
          </cell>
          <cell r="L305" t="str">
            <v>6210401005</v>
          </cell>
          <cell r="M305" t="str">
            <v>9100000005</v>
          </cell>
        </row>
        <row r="306">
          <cell r="A306" t="str">
            <v>P023</v>
          </cell>
          <cell r="B306">
            <v>3102010010</v>
          </cell>
          <cell r="C306" t="str">
            <v>UREA PERLADA</v>
          </cell>
          <cell r="D306" t="str">
            <v>B1</v>
          </cell>
          <cell r="E306">
            <v>248</v>
          </cell>
          <cell r="F306">
            <v>5</v>
          </cell>
          <cell r="G306">
            <v>228.64599999999999</v>
          </cell>
          <cell r="H306">
            <v>-1</v>
          </cell>
          <cell r="I306">
            <v>-228.64599999999999</v>
          </cell>
          <cell r="J306">
            <v>19991030</v>
          </cell>
          <cell r="K306" t="str">
            <v>1140305002</v>
          </cell>
          <cell r="L306" t="str">
            <v>6210401005</v>
          </cell>
          <cell r="M306" t="str">
            <v>9100000005</v>
          </cell>
        </row>
        <row r="307">
          <cell r="A307" t="str">
            <v>TA27</v>
          </cell>
          <cell r="B307">
            <v>3102010010</v>
          </cell>
          <cell r="C307" t="str">
            <v>UREA PERLADA</v>
          </cell>
          <cell r="D307" t="str">
            <v>65</v>
          </cell>
          <cell r="E307">
            <v>878</v>
          </cell>
          <cell r="F307">
            <v>1</v>
          </cell>
          <cell r="G307">
            <v>169</v>
          </cell>
          <cell r="H307">
            <v>-2.0750000000000002</v>
          </cell>
          <cell r="I307">
            <v>-350.67500000000001</v>
          </cell>
          <cell r="J307">
            <v>19991031</v>
          </cell>
          <cell r="K307" t="str">
            <v>1140305002</v>
          </cell>
          <cell r="L307" t="str">
            <v>6210401005</v>
          </cell>
        </row>
        <row r="308">
          <cell r="A308" t="str">
            <v>P009</v>
          </cell>
          <cell r="B308">
            <v>3102010010</v>
          </cell>
          <cell r="C308" t="str">
            <v>UREA PERLADA</v>
          </cell>
          <cell r="D308" t="str">
            <v>O1</v>
          </cell>
          <cell r="E308">
            <v>105</v>
          </cell>
          <cell r="F308">
            <v>2</v>
          </cell>
          <cell r="G308">
            <v>178</v>
          </cell>
          <cell r="H308">
            <v>-0.3</v>
          </cell>
          <cell r="I308">
            <v>-53.4</v>
          </cell>
          <cell r="J308">
            <v>19991004</v>
          </cell>
          <cell r="K308" t="str">
            <v>5110201016</v>
          </cell>
          <cell r="L308" t="str">
            <v>6210401019</v>
          </cell>
          <cell r="M308" t="str">
            <v>9200000002</v>
          </cell>
        </row>
        <row r="309">
          <cell r="A309" t="str">
            <v>P009</v>
          </cell>
          <cell r="B309">
            <v>3102010010</v>
          </cell>
          <cell r="C309" t="str">
            <v>UREA PERLADA</v>
          </cell>
          <cell r="D309" t="str">
            <v>O1</v>
          </cell>
          <cell r="E309">
            <v>107</v>
          </cell>
          <cell r="F309">
            <v>2</v>
          </cell>
          <cell r="G309">
            <v>178</v>
          </cell>
          <cell r="H309">
            <v>-0.14000000000000001</v>
          </cell>
          <cell r="I309">
            <v>-24.92</v>
          </cell>
          <cell r="J309">
            <v>19991011</v>
          </cell>
          <cell r="K309" t="str">
            <v>5110201016</v>
          </cell>
          <cell r="L309" t="str">
            <v>6210401019</v>
          </cell>
          <cell r="M309" t="str">
            <v>9200000002</v>
          </cell>
        </row>
        <row r="310">
          <cell r="A310" t="str">
            <v>P009</v>
          </cell>
          <cell r="B310">
            <v>3102010010</v>
          </cell>
          <cell r="C310" t="str">
            <v>UREA PERLADA</v>
          </cell>
          <cell r="D310" t="str">
            <v>O1</v>
          </cell>
          <cell r="E310">
            <v>109</v>
          </cell>
          <cell r="F310">
            <v>2</v>
          </cell>
          <cell r="G310">
            <v>178</v>
          </cell>
          <cell r="H310">
            <v>-0.4</v>
          </cell>
          <cell r="I310">
            <v>-71.2</v>
          </cell>
          <cell r="J310">
            <v>19991018</v>
          </cell>
          <cell r="K310" t="str">
            <v>5110201016</v>
          </cell>
          <cell r="L310" t="str">
            <v>6210401019</v>
          </cell>
          <cell r="M310" t="str">
            <v>9200000002</v>
          </cell>
        </row>
        <row r="311">
          <cell r="A311" t="str">
            <v>P009</v>
          </cell>
          <cell r="B311">
            <v>3102010010</v>
          </cell>
          <cell r="C311" t="str">
            <v>UREA PERLADA</v>
          </cell>
          <cell r="D311" t="str">
            <v>O1</v>
          </cell>
          <cell r="E311">
            <v>111</v>
          </cell>
          <cell r="F311">
            <v>2</v>
          </cell>
          <cell r="G311">
            <v>178</v>
          </cell>
          <cell r="H311">
            <v>-0.4</v>
          </cell>
          <cell r="I311">
            <v>-71.2</v>
          </cell>
          <cell r="J311">
            <v>19991026</v>
          </cell>
          <cell r="K311" t="str">
            <v>5110201016</v>
          </cell>
          <cell r="L311" t="str">
            <v>6210401019</v>
          </cell>
          <cell r="M311" t="str">
            <v>9200000002</v>
          </cell>
        </row>
        <row r="312">
          <cell r="A312" t="str">
            <v>P014</v>
          </cell>
          <cell r="B312">
            <v>3102010018</v>
          </cell>
          <cell r="C312" t="str">
            <v>COMPUESTO N.P.K</v>
          </cell>
          <cell r="D312" t="str">
            <v>S1</v>
          </cell>
          <cell r="E312">
            <v>310</v>
          </cell>
          <cell r="F312">
            <v>1</v>
          </cell>
          <cell r="G312">
            <v>315</v>
          </cell>
          <cell r="H312">
            <v>-2.5</v>
          </cell>
          <cell r="I312">
            <v>-787.5</v>
          </cell>
          <cell r="J312">
            <v>19991031</v>
          </cell>
          <cell r="K312" t="str">
            <v>1140305002</v>
          </cell>
          <cell r="L312" t="str">
            <v>6210401005</v>
          </cell>
          <cell r="M312" t="str">
            <v>9100000005</v>
          </cell>
        </row>
        <row r="313">
          <cell r="A313" t="str">
            <v>P014</v>
          </cell>
          <cell r="B313">
            <v>3102010018</v>
          </cell>
          <cell r="C313" t="str">
            <v>COMPUESTO N.P.K</v>
          </cell>
          <cell r="D313" t="str">
            <v>S1</v>
          </cell>
          <cell r="E313">
            <v>311</v>
          </cell>
          <cell r="F313">
            <v>1</v>
          </cell>
          <cell r="G313">
            <v>315</v>
          </cell>
          <cell r="H313">
            <v>-6.1</v>
          </cell>
          <cell r="I313">
            <v>-1921.5</v>
          </cell>
          <cell r="J313">
            <v>19991031</v>
          </cell>
          <cell r="K313" t="str">
            <v>1140305002</v>
          </cell>
          <cell r="L313" t="str">
            <v>6210401005</v>
          </cell>
          <cell r="M313" t="str">
            <v>9100000005</v>
          </cell>
        </row>
        <row r="314">
          <cell r="A314" t="str">
            <v>P014</v>
          </cell>
          <cell r="B314">
            <v>3102010018</v>
          </cell>
          <cell r="C314" t="str">
            <v>COMPUESTO N.P.K</v>
          </cell>
          <cell r="D314" t="str">
            <v>S1</v>
          </cell>
          <cell r="E314">
            <v>312</v>
          </cell>
          <cell r="F314">
            <v>1</v>
          </cell>
          <cell r="G314">
            <v>315</v>
          </cell>
          <cell r="H314">
            <v>-1.5</v>
          </cell>
          <cell r="I314">
            <v>-472.5</v>
          </cell>
          <cell r="J314">
            <v>19991031</v>
          </cell>
          <cell r="K314" t="str">
            <v>1140305002</v>
          </cell>
          <cell r="L314" t="str">
            <v>6210401005</v>
          </cell>
          <cell r="M314" t="str">
            <v>9100000005</v>
          </cell>
        </row>
        <row r="315">
          <cell r="A315" t="str">
            <v>MF39</v>
          </cell>
          <cell r="B315">
            <v>3103010001</v>
          </cell>
          <cell r="C315" t="str">
            <v>2,4 D 80%</v>
          </cell>
          <cell r="D315" t="str">
            <v>63</v>
          </cell>
          <cell r="E315">
            <v>634</v>
          </cell>
          <cell r="F315">
            <v>1</v>
          </cell>
          <cell r="G315">
            <v>2.4</v>
          </cell>
          <cell r="H315">
            <v>-25.2</v>
          </cell>
          <cell r="I315">
            <v>-60.48</v>
          </cell>
          <cell r="J315">
            <v>19991031</v>
          </cell>
          <cell r="K315" t="str">
            <v>1140303003</v>
          </cell>
          <cell r="L315" t="str">
            <v>6210402003</v>
          </cell>
        </row>
        <row r="316">
          <cell r="A316" t="str">
            <v>MF34</v>
          </cell>
          <cell r="B316">
            <v>3103010001</v>
          </cell>
          <cell r="C316" t="str">
            <v>2,4 D 80%</v>
          </cell>
          <cell r="D316" t="str">
            <v>65</v>
          </cell>
          <cell r="E316">
            <v>936</v>
          </cell>
          <cell r="F316">
            <v>1</v>
          </cell>
          <cell r="G316">
            <v>2.4</v>
          </cell>
          <cell r="H316">
            <v>-15.55</v>
          </cell>
          <cell r="I316">
            <v>-37.32</v>
          </cell>
          <cell r="J316">
            <v>19991031</v>
          </cell>
          <cell r="K316" t="str">
            <v>1140305003</v>
          </cell>
          <cell r="L316" t="str">
            <v>6210402005</v>
          </cell>
        </row>
        <row r="317">
          <cell r="A317" t="str">
            <v>MF39</v>
          </cell>
          <cell r="B317">
            <v>3103010001</v>
          </cell>
          <cell r="C317" t="str">
            <v>2,4 D 80%</v>
          </cell>
          <cell r="D317" t="str">
            <v>65</v>
          </cell>
          <cell r="E317">
            <v>926</v>
          </cell>
          <cell r="F317">
            <v>1</v>
          </cell>
          <cell r="G317">
            <v>2.4</v>
          </cell>
          <cell r="H317">
            <v>-249.59</v>
          </cell>
          <cell r="I317">
            <v>-599.01599999999996</v>
          </cell>
          <cell r="J317">
            <v>19991031</v>
          </cell>
          <cell r="K317" t="str">
            <v>1140305003</v>
          </cell>
          <cell r="L317" t="str">
            <v>6210402005</v>
          </cell>
        </row>
        <row r="318">
          <cell r="A318" t="str">
            <v>EA01</v>
          </cell>
          <cell r="B318">
            <v>3103010001</v>
          </cell>
          <cell r="C318" t="str">
            <v>2,4 D 80%</v>
          </cell>
          <cell r="D318" t="str">
            <v>66</v>
          </cell>
          <cell r="E318">
            <v>867</v>
          </cell>
          <cell r="F318">
            <v>1</v>
          </cell>
          <cell r="G318">
            <v>3.11</v>
          </cell>
          <cell r="H318">
            <v>-45.6</v>
          </cell>
          <cell r="I318">
            <v>-141.816</v>
          </cell>
          <cell r="J318">
            <v>19991031</v>
          </cell>
          <cell r="K318" t="str">
            <v>1140306003</v>
          </cell>
          <cell r="L318" t="str">
            <v>6210402006</v>
          </cell>
        </row>
        <row r="319">
          <cell r="A319" t="str">
            <v>MF34</v>
          </cell>
          <cell r="B319">
            <v>3103010001</v>
          </cell>
          <cell r="C319" t="str">
            <v>2,4 D 80%</v>
          </cell>
          <cell r="D319" t="str">
            <v>66</v>
          </cell>
          <cell r="E319">
            <v>872</v>
          </cell>
          <cell r="F319">
            <v>1</v>
          </cell>
          <cell r="G319">
            <v>2.4</v>
          </cell>
          <cell r="H319">
            <v>-66.45</v>
          </cell>
          <cell r="I319">
            <v>-159.47999999999999</v>
          </cell>
          <cell r="J319">
            <v>19991031</v>
          </cell>
          <cell r="K319" t="str">
            <v>1140306003</v>
          </cell>
          <cell r="L319" t="str">
            <v>6210402006</v>
          </cell>
        </row>
        <row r="320">
          <cell r="A320" t="str">
            <v>TL08</v>
          </cell>
          <cell r="B320">
            <v>3103010001</v>
          </cell>
          <cell r="C320" t="str">
            <v>2,4 D 80%</v>
          </cell>
          <cell r="D320" t="str">
            <v>66</v>
          </cell>
          <cell r="E320">
            <v>851</v>
          </cell>
          <cell r="F320">
            <v>2</v>
          </cell>
          <cell r="G320">
            <v>2.4</v>
          </cell>
          <cell r="H320">
            <v>-44</v>
          </cell>
          <cell r="I320">
            <v>-105.6</v>
          </cell>
          <cell r="J320">
            <v>19991031</v>
          </cell>
          <cell r="K320" t="str">
            <v>1140306003</v>
          </cell>
          <cell r="L320" t="str">
            <v>6210402006</v>
          </cell>
        </row>
        <row r="321">
          <cell r="A321" t="str">
            <v>P014</v>
          </cell>
          <cell r="B321">
            <v>3103010003</v>
          </cell>
          <cell r="C321" t="str">
            <v>2.4-D</v>
          </cell>
          <cell r="D321" t="str">
            <v>S1</v>
          </cell>
          <cell r="E321">
            <v>289</v>
          </cell>
          <cell r="F321">
            <v>1</v>
          </cell>
          <cell r="G321">
            <v>3.1</v>
          </cell>
          <cell r="H321">
            <v>-105</v>
          </cell>
          <cell r="I321">
            <v>-325.5</v>
          </cell>
          <cell r="J321">
            <v>19991031</v>
          </cell>
          <cell r="K321" t="str">
            <v>1140303003</v>
          </cell>
          <cell r="L321" t="str">
            <v>6210402003</v>
          </cell>
          <cell r="M321" t="str">
            <v>9100000003</v>
          </cell>
        </row>
        <row r="322">
          <cell r="A322" t="str">
            <v>P014</v>
          </cell>
          <cell r="B322">
            <v>3103010003</v>
          </cell>
          <cell r="C322" t="str">
            <v>2.4-D</v>
          </cell>
          <cell r="D322" t="str">
            <v>S1</v>
          </cell>
          <cell r="E322">
            <v>290</v>
          </cell>
          <cell r="F322">
            <v>1</v>
          </cell>
          <cell r="G322">
            <v>3.1</v>
          </cell>
          <cell r="H322">
            <v>-105</v>
          </cell>
          <cell r="I322">
            <v>-325.5</v>
          </cell>
          <cell r="J322">
            <v>19991031</v>
          </cell>
          <cell r="K322" t="str">
            <v>1140303003</v>
          </cell>
          <cell r="L322" t="str">
            <v>6210402003</v>
          </cell>
          <cell r="M322" t="str">
            <v>9100000003</v>
          </cell>
        </row>
        <row r="323">
          <cell r="A323" t="str">
            <v>TL04</v>
          </cell>
          <cell r="B323">
            <v>3103010003</v>
          </cell>
          <cell r="C323" t="str">
            <v>2.4-D</v>
          </cell>
          <cell r="D323" t="str">
            <v>63</v>
          </cell>
          <cell r="E323">
            <v>622</v>
          </cell>
          <cell r="F323">
            <v>2</v>
          </cell>
          <cell r="G323">
            <v>3.1</v>
          </cell>
          <cell r="H323">
            <v>-49</v>
          </cell>
          <cell r="I323">
            <v>-151.9</v>
          </cell>
          <cell r="J323">
            <v>19991031</v>
          </cell>
          <cell r="K323" t="str">
            <v>1140303003</v>
          </cell>
          <cell r="L323" t="str">
            <v>6210402003</v>
          </cell>
        </row>
        <row r="324">
          <cell r="A324" t="str">
            <v>TO00</v>
          </cell>
          <cell r="B324">
            <v>3103010003</v>
          </cell>
          <cell r="C324" t="str">
            <v>2.4-D</v>
          </cell>
          <cell r="D324" t="str">
            <v>S1</v>
          </cell>
          <cell r="E324">
            <v>340</v>
          </cell>
          <cell r="F324">
            <v>2</v>
          </cell>
          <cell r="G324">
            <v>3.5</v>
          </cell>
          <cell r="H324">
            <v>-40</v>
          </cell>
          <cell r="I324">
            <v>-140</v>
          </cell>
          <cell r="J324">
            <v>19991031</v>
          </cell>
          <cell r="K324" t="str">
            <v>1140303003</v>
          </cell>
          <cell r="L324" t="str">
            <v>6210402003</v>
          </cell>
          <cell r="M324" t="str">
            <v>9100000003</v>
          </cell>
        </row>
        <row r="325">
          <cell r="A325" t="str">
            <v>TZ02</v>
          </cell>
          <cell r="B325">
            <v>3103010003</v>
          </cell>
          <cell r="C325" t="str">
            <v>2.4-D</v>
          </cell>
          <cell r="D325" t="str">
            <v>63</v>
          </cell>
          <cell r="E325">
            <v>610</v>
          </cell>
          <cell r="F325">
            <v>1</v>
          </cell>
          <cell r="G325">
            <v>3.1</v>
          </cell>
          <cell r="H325">
            <v>-16</v>
          </cell>
          <cell r="I325">
            <v>-49.6</v>
          </cell>
          <cell r="J325">
            <v>19991031</v>
          </cell>
          <cell r="K325" t="str">
            <v>1140303003</v>
          </cell>
          <cell r="L325" t="str">
            <v>6210402003</v>
          </cell>
        </row>
        <row r="326">
          <cell r="A326" t="str">
            <v>EA01</v>
          </cell>
          <cell r="B326">
            <v>3103010003</v>
          </cell>
          <cell r="C326" t="str">
            <v>2.4-D</v>
          </cell>
          <cell r="D326" t="str">
            <v>65</v>
          </cell>
          <cell r="E326">
            <v>917</v>
          </cell>
          <cell r="F326">
            <v>1</v>
          </cell>
          <cell r="G326">
            <v>3.6</v>
          </cell>
          <cell r="H326">
            <v>-19</v>
          </cell>
          <cell r="I326">
            <v>-68.400000000000006</v>
          </cell>
          <cell r="J326">
            <v>19991031</v>
          </cell>
          <cell r="K326" t="str">
            <v>1140305003</v>
          </cell>
          <cell r="L326" t="str">
            <v>6210402005</v>
          </cell>
        </row>
        <row r="327">
          <cell r="A327" t="str">
            <v>EA02</v>
          </cell>
          <cell r="B327">
            <v>3103010003</v>
          </cell>
          <cell r="C327" t="str">
            <v>2.4-D</v>
          </cell>
          <cell r="D327" t="str">
            <v>65</v>
          </cell>
          <cell r="E327">
            <v>905</v>
          </cell>
          <cell r="F327">
            <v>1</v>
          </cell>
          <cell r="G327">
            <v>3.1</v>
          </cell>
          <cell r="H327">
            <v>-16</v>
          </cell>
          <cell r="I327">
            <v>-49.6</v>
          </cell>
          <cell r="J327">
            <v>19991031</v>
          </cell>
          <cell r="K327" t="str">
            <v>1140305003</v>
          </cell>
          <cell r="L327" t="str">
            <v>6210402005</v>
          </cell>
        </row>
        <row r="328">
          <cell r="A328" t="str">
            <v>EA03</v>
          </cell>
          <cell r="B328">
            <v>3103010003</v>
          </cell>
          <cell r="C328" t="str">
            <v>2.4-D</v>
          </cell>
          <cell r="D328" t="str">
            <v>65</v>
          </cell>
          <cell r="E328">
            <v>903</v>
          </cell>
          <cell r="F328">
            <v>1</v>
          </cell>
          <cell r="G328">
            <v>3.5</v>
          </cell>
          <cell r="H328">
            <v>-98</v>
          </cell>
          <cell r="I328">
            <v>-343</v>
          </cell>
          <cell r="J328">
            <v>19991031</v>
          </cell>
          <cell r="K328" t="str">
            <v>1140305003</v>
          </cell>
          <cell r="L328" t="str">
            <v>6210402005</v>
          </cell>
        </row>
        <row r="329">
          <cell r="A329" t="str">
            <v>EA03</v>
          </cell>
          <cell r="B329">
            <v>3103010003</v>
          </cell>
          <cell r="C329" t="str">
            <v>2.4-D</v>
          </cell>
          <cell r="D329" t="str">
            <v>65</v>
          </cell>
          <cell r="E329">
            <v>906</v>
          </cell>
          <cell r="F329">
            <v>1</v>
          </cell>
          <cell r="G329">
            <v>3.5</v>
          </cell>
          <cell r="H329">
            <v>-13</v>
          </cell>
          <cell r="I329">
            <v>-45.5</v>
          </cell>
          <cell r="J329">
            <v>19991031</v>
          </cell>
          <cell r="K329" t="str">
            <v>1140305003</v>
          </cell>
          <cell r="L329" t="str">
            <v>6210402005</v>
          </cell>
        </row>
        <row r="330">
          <cell r="A330" t="str">
            <v>MF28</v>
          </cell>
          <cell r="B330">
            <v>3103010003</v>
          </cell>
          <cell r="C330" t="str">
            <v>2.4-D</v>
          </cell>
          <cell r="D330" t="str">
            <v>65</v>
          </cell>
          <cell r="E330">
            <v>934</v>
          </cell>
          <cell r="F330">
            <v>1</v>
          </cell>
          <cell r="G330">
            <v>3.1</v>
          </cell>
          <cell r="H330">
            <v>-9</v>
          </cell>
          <cell r="I330">
            <v>-27.900000000000002</v>
          </cell>
          <cell r="J330">
            <v>19991031</v>
          </cell>
          <cell r="K330" t="str">
            <v>1140305003</v>
          </cell>
          <cell r="L330" t="str">
            <v>6210402005</v>
          </cell>
        </row>
        <row r="331">
          <cell r="A331" t="str">
            <v>P014</v>
          </cell>
          <cell r="B331">
            <v>3103010003</v>
          </cell>
          <cell r="C331" t="str">
            <v>2.4-D</v>
          </cell>
          <cell r="D331" t="str">
            <v>S1</v>
          </cell>
          <cell r="E331">
            <v>291</v>
          </cell>
          <cell r="F331">
            <v>1</v>
          </cell>
          <cell r="G331">
            <v>3.1</v>
          </cell>
          <cell r="H331">
            <v>-20</v>
          </cell>
          <cell r="I331">
            <v>-62</v>
          </cell>
          <cell r="J331">
            <v>19991031</v>
          </cell>
          <cell r="K331" t="str">
            <v>1140305003</v>
          </cell>
          <cell r="L331" t="str">
            <v>6210402005</v>
          </cell>
          <cell r="M331" t="str">
            <v>9100000005</v>
          </cell>
        </row>
        <row r="332">
          <cell r="A332" t="str">
            <v>TA25</v>
          </cell>
          <cell r="B332">
            <v>3103010003</v>
          </cell>
          <cell r="C332" t="str">
            <v>2.4-D</v>
          </cell>
          <cell r="D332" t="str">
            <v>65</v>
          </cell>
          <cell r="E332">
            <v>871</v>
          </cell>
          <cell r="F332">
            <v>1</v>
          </cell>
          <cell r="G332">
            <v>3.1</v>
          </cell>
          <cell r="H332">
            <v>-20</v>
          </cell>
          <cell r="I332">
            <v>-62</v>
          </cell>
          <cell r="J332">
            <v>19991031</v>
          </cell>
          <cell r="K332" t="str">
            <v>1140305003</v>
          </cell>
          <cell r="L332" t="str">
            <v>6210402005</v>
          </cell>
        </row>
        <row r="333">
          <cell r="A333" t="str">
            <v>TA30</v>
          </cell>
          <cell r="B333">
            <v>3103010003</v>
          </cell>
          <cell r="C333" t="str">
            <v>2.4-D</v>
          </cell>
          <cell r="D333" t="str">
            <v>65</v>
          </cell>
          <cell r="E333">
            <v>884</v>
          </cell>
          <cell r="F333">
            <v>1</v>
          </cell>
          <cell r="G333">
            <v>3.1</v>
          </cell>
          <cell r="H333">
            <v>-70</v>
          </cell>
          <cell r="I333">
            <v>-217</v>
          </cell>
          <cell r="J333">
            <v>19991031</v>
          </cell>
          <cell r="K333" t="str">
            <v>1140305003</v>
          </cell>
          <cell r="L333" t="str">
            <v>6210402005</v>
          </cell>
        </row>
        <row r="334">
          <cell r="A334" t="str">
            <v>TL04</v>
          </cell>
          <cell r="B334">
            <v>3103010003</v>
          </cell>
          <cell r="C334" t="str">
            <v>2.4-D</v>
          </cell>
          <cell r="D334" t="str">
            <v>65</v>
          </cell>
          <cell r="E334">
            <v>899</v>
          </cell>
          <cell r="F334">
            <v>4</v>
          </cell>
          <cell r="G334">
            <v>3.1</v>
          </cell>
          <cell r="H334">
            <v>-14</v>
          </cell>
          <cell r="I334">
            <v>-43.4</v>
          </cell>
          <cell r="J334">
            <v>19991031</v>
          </cell>
          <cell r="K334" t="str">
            <v>1140305003</v>
          </cell>
          <cell r="L334" t="str">
            <v>6210402005</v>
          </cell>
        </row>
        <row r="335">
          <cell r="A335" t="str">
            <v>TL05</v>
          </cell>
          <cell r="B335">
            <v>3103010003</v>
          </cell>
          <cell r="C335" t="str">
            <v>2.4-D</v>
          </cell>
          <cell r="D335" t="str">
            <v>65</v>
          </cell>
          <cell r="E335">
            <v>891</v>
          </cell>
          <cell r="F335">
            <v>1</v>
          </cell>
          <cell r="G335">
            <v>3.1</v>
          </cell>
          <cell r="H335">
            <v>-29</v>
          </cell>
          <cell r="I335">
            <v>-89.9</v>
          </cell>
          <cell r="J335">
            <v>19991031</v>
          </cell>
          <cell r="K335" t="str">
            <v>1140305003</v>
          </cell>
          <cell r="L335" t="str">
            <v>6210402005</v>
          </cell>
        </row>
        <row r="336">
          <cell r="A336" t="str">
            <v>TO03</v>
          </cell>
          <cell r="B336">
            <v>3103010003</v>
          </cell>
          <cell r="C336" t="str">
            <v>2.4-D</v>
          </cell>
          <cell r="D336" t="str">
            <v>S1</v>
          </cell>
          <cell r="E336">
            <v>330</v>
          </cell>
          <cell r="F336">
            <v>2</v>
          </cell>
          <cell r="G336">
            <v>3.1</v>
          </cell>
          <cell r="H336">
            <v>-10</v>
          </cell>
          <cell r="I336">
            <v>-31</v>
          </cell>
          <cell r="J336">
            <v>19991031</v>
          </cell>
          <cell r="K336" t="str">
            <v>1140305003</v>
          </cell>
          <cell r="L336" t="str">
            <v>6210402005</v>
          </cell>
          <cell r="M336" t="str">
            <v>9100000005</v>
          </cell>
        </row>
        <row r="337">
          <cell r="A337" t="str">
            <v>EA02</v>
          </cell>
          <cell r="B337">
            <v>3103010003</v>
          </cell>
          <cell r="C337" t="str">
            <v>2.4-D</v>
          </cell>
          <cell r="D337" t="str">
            <v>66</v>
          </cell>
          <cell r="E337">
            <v>860</v>
          </cell>
          <cell r="F337">
            <v>1</v>
          </cell>
          <cell r="G337">
            <v>3.1</v>
          </cell>
          <cell r="H337">
            <v>-62</v>
          </cell>
          <cell r="I337">
            <v>-192.20000000000002</v>
          </cell>
          <cell r="J337">
            <v>19991031</v>
          </cell>
          <cell r="K337" t="str">
            <v>1140306003</v>
          </cell>
          <cell r="L337" t="str">
            <v>6210402006</v>
          </cell>
        </row>
        <row r="338">
          <cell r="A338" t="str">
            <v>EA03</v>
          </cell>
          <cell r="B338">
            <v>3103010003</v>
          </cell>
          <cell r="C338" t="str">
            <v>2.4-D</v>
          </cell>
          <cell r="D338" t="str">
            <v>66</v>
          </cell>
          <cell r="E338">
            <v>854</v>
          </cell>
          <cell r="F338">
            <v>1</v>
          </cell>
          <cell r="G338">
            <v>3.5</v>
          </cell>
          <cell r="H338">
            <v>-51</v>
          </cell>
          <cell r="I338">
            <v>-178.5</v>
          </cell>
          <cell r="J338">
            <v>19991031</v>
          </cell>
          <cell r="K338" t="str">
            <v>1140306003</v>
          </cell>
          <cell r="L338" t="str">
            <v>6210402006</v>
          </cell>
        </row>
        <row r="339">
          <cell r="A339" t="str">
            <v>MF28</v>
          </cell>
          <cell r="B339">
            <v>3103010003</v>
          </cell>
          <cell r="C339" t="str">
            <v>2.4-D</v>
          </cell>
          <cell r="D339" t="str">
            <v>66</v>
          </cell>
          <cell r="E339">
            <v>871</v>
          </cell>
          <cell r="F339">
            <v>1</v>
          </cell>
          <cell r="G339">
            <v>3.1</v>
          </cell>
          <cell r="H339">
            <v>-26.41</v>
          </cell>
          <cell r="I339">
            <v>-81.871000000000009</v>
          </cell>
          <cell r="J339">
            <v>19991031</v>
          </cell>
          <cell r="K339" t="str">
            <v>1140306003</v>
          </cell>
          <cell r="L339" t="str">
            <v>6210402006</v>
          </cell>
        </row>
        <row r="340">
          <cell r="A340" t="str">
            <v>MF36</v>
          </cell>
          <cell r="B340">
            <v>3103010003</v>
          </cell>
          <cell r="C340" t="str">
            <v>2.4-D</v>
          </cell>
          <cell r="D340" t="str">
            <v>66</v>
          </cell>
          <cell r="E340">
            <v>870</v>
          </cell>
          <cell r="F340">
            <v>1</v>
          </cell>
          <cell r="G340">
            <v>3.1</v>
          </cell>
          <cell r="H340">
            <v>-42</v>
          </cell>
          <cell r="I340">
            <v>-130.20000000000002</v>
          </cell>
          <cell r="J340">
            <v>19991031</v>
          </cell>
          <cell r="K340" t="str">
            <v>1140306003</v>
          </cell>
          <cell r="L340" t="str">
            <v>6210402006</v>
          </cell>
        </row>
        <row r="341">
          <cell r="A341" t="str">
            <v>MF37</v>
          </cell>
          <cell r="B341">
            <v>3103010003</v>
          </cell>
          <cell r="C341" t="str">
            <v>2.4-D</v>
          </cell>
          <cell r="D341" t="str">
            <v>66</v>
          </cell>
          <cell r="E341">
            <v>873</v>
          </cell>
          <cell r="F341">
            <v>1</v>
          </cell>
          <cell r="G341">
            <v>3.5</v>
          </cell>
          <cell r="H341">
            <v>-45</v>
          </cell>
          <cell r="I341">
            <v>-157.5</v>
          </cell>
          <cell r="J341">
            <v>19991031</v>
          </cell>
          <cell r="K341" t="str">
            <v>1140306003</v>
          </cell>
          <cell r="L341" t="str">
            <v>6210402006</v>
          </cell>
        </row>
        <row r="342">
          <cell r="A342" t="str">
            <v>P003</v>
          </cell>
          <cell r="B342">
            <v>3103010003</v>
          </cell>
          <cell r="C342" t="str">
            <v>2.4-D</v>
          </cell>
          <cell r="D342" t="str">
            <v>Q1</v>
          </cell>
          <cell r="E342">
            <v>173</v>
          </cell>
          <cell r="F342">
            <v>2</v>
          </cell>
          <cell r="G342">
            <v>3.1</v>
          </cell>
          <cell r="H342">
            <v>-15</v>
          </cell>
          <cell r="I342">
            <v>-46.5</v>
          </cell>
          <cell r="J342">
            <v>19991031</v>
          </cell>
          <cell r="K342" t="str">
            <v>1140306003</v>
          </cell>
          <cell r="L342" t="str">
            <v>6210402006</v>
          </cell>
          <cell r="M342" t="str">
            <v>9100000008</v>
          </cell>
        </row>
        <row r="343">
          <cell r="A343" t="str">
            <v>P012</v>
          </cell>
          <cell r="B343">
            <v>3103010003</v>
          </cell>
          <cell r="C343" t="str">
            <v>2.4-D</v>
          </cell>
          <cell r="D343" t="str">
            <v>N1</v>
          </cell>
          <cell r="E343">
            <v>325</v>
          </cell>
          <cell r="F343">
            <v>1</v>
          </cell>
          <cell r="G343">
            <v>3.1</v>
          </cell>
          <cell r="H343">
            <v>-45</v>
          </cell>
          <cell r="I343">
            <v>-139.5</v>
          </cell>
          <cell r="J343">
            <v>19991031</v>
          </cell>
          <cell r="K343" t="str">
            <v>1140306003</v>
          </cell>
          <cell r="L343" t="str">
            <v>6210402006</v>
          </cell>
          <cell r="M343" t="str">
            <v>9100000008</v>
          </cell>
        </row>
        <row r="344">
          <cell r="A344" t="str">
            <v>P023</v>
          </cell>
          <cell r="B344">
            <v>3103010003</v>
          </cell>
          <cell r="C344" t="str">
            <v>2.4-D</v>
          </cell>
          <cell r="D344" t="str">
            <v>B1</v>
          </cell>
          <cell r="E344">
            <v>265</v>
          </cell>
          <cell r="F344">
            <v>1</v>
          </cell>
          <cell r="G344">
            <v>3.1</v>
          </cell>
          <cell r="H344">
            <v>-27</v>
          </cell>
          <cell r="I344">
            <v>-83.7</v>
          </cell>
          <cell r="J344">
            <v>19991030</v>
          </cell>
          <cell r="K344" t="str">
            <v>1140306003</v>
          </cell>
          <cell r="L344" t="str">
            <v>6210402006</v>
          </cell>
          <cell r="M344" t="str">
            <v>9100000008</v>
          </cell>
        </row>
        <row r="345">
          <cell r="A345" t="str">
            <v>S001</v>
          </cell>
          <cell r="B345">
            <v>3103010003</v>
          </cell>
          <cell r="C345" t="str">
            <v>2.4-D</v>
          </cell>
          <cell r="D345" t="str">
            <v>66</v>
          </cell>
          <cell r="E345">
            <v>868</v>
          </cell>
          <cell r="F345">
            <v>2</v>
          </cell>
          <cell r="G345">
            <v>3.5</v>
          </cell>
          <cell r="H345">
            <v>-33</v>
          </cell>
          <cell r="I345">
            <v>-115.5</v>
          </cell>
          <cell r="J345">
            <v>19991031</v>
          </cell>
          <cell r="K345" t="str">
            <v>1140306003</v>
          </cell>
          <cell r="L345" t="str">
            <v>6210402006</v>
          </cell>
        </row>
        <row r="346">
          <cell r="A346" t="str">
            <v>S002</v>
          </cell>
          <cell r="B346">
            <v>3103010003</v>
          </cell>
          <cell r="C346" t="str">
            <v>2.4-D</v>
          </cell>
          <cell r="D346" t="str">
            <v>66</v>
          </cell>
          <cell r="E346">
            <v>869</v>
          </cell>
          <cell r="F346">
            <v>2</v>
          </cell>
          <cell r="G346">
            <v>3.5</v>
          </cell>
          <cell r="H346">
            <v>-130</v>
          </cell>
          <cell r="I346">
            <v>-455</v>
          </cell>
          <cell r="J346">
            <v>19991031</v>
          </cell>
          <cell r="K346" t="str">
            <v>1140306003</v>
          </cell>
          <cell r="L346" t="str">
            <v>6210402006</v>
          </cell>
        </row>
        <row r="347">
          <cell r="A347" t="str">
            <v>TE02</v>
          </cell>
          <cell r="B347">
            <v>3103010003</v>
          </cell>
          <cell r="C347" t="str">
            <v>2.4-D</v>
          </cell>
          <cell r="D347" t="str">
            <v>Q1</v>
          </cell>
          <cell r="E347">
            <v>175</v>
          </cell>
          <cell r="F347">
            <v>1</v>
          </cell>
          <cell r="G347">
            <v>3.1</v>
          </cell>
          <cell r="H347">
            <v>-10</v>
          </cell>
          <cell r="I347">
            <v>-31</v>
          </cell>
          <cell r="J347">
            <v>19991031</v>
          </cell>
          <cell r="K347" t="str">
            <v>1140306003</v>
          </cell>
          <cell r="L347" t="str">
            <v>6210402006</v>
          </cell>
          <cell r="M347" t="str">
            <v>9100000008</v>
          </cell>
        </row>
        <row r="348">
          <cell r="A348" t="str">
            <v>TL04</v>
          </cell>
          <cell r="B348">
            <v>3103010003</v>
          </cell>
          <cell r="C348" t="str">
            <v>2.4-D</v>
          </cell>
          <cell r="D348" t="str">
            <v>66</v>
          </cell>
          <cell r="E348">
            <v>853</v>
          </cell>
          <cell r="F348">
            <v>2</v>
          </cell>
          <cell r="G348">
            <v>3.1</v>
          </cell>
          <cell r="H348">
            <v>-57</v>
          </cell>
          <cell r="I348">
            <v>-176.70000000000002</v>
          </cell>
          <cell r="J348">
            <v>19991031</v>
          </cell>
          <cell r="K348" t="str">
            <v>1140306003</v>
          </cell>
          <cell r="L348" t="str">
            <v>6210402006</v>
          </cell>
        </row>
        <row r="349">
          <cell r="A349" t="str">
            <v>TL05</v>
          </cell>
          <cell r="B349">
            <v>3103010003</v>
          </cell>
          <cell r="C349" t="str">
            <v>2.4-D</v>
          </cell>
          <cell r="D349" t="str">
            <v>66</v>
          </cell>
          <cell r="E349">
            <v>850</v>
          </cell>
          <cell r="F349">
            <v>1</v>
          </cell>
          <cell r="G349">
            <v>3.1</v>
          </cell>
          <cell r="H349">
            <v>-38</v>
          </cell>
          <cell r="I349">
            <v>-117.8</v>
          </cell>
          <cell r="J349">
            <v>19991031</v>
          </cell>
          <cell r="K349" t="str">
            <v>1140306003</v>
          </cell>
          <cell r="L349" t="str">
            <v>6210402006</v>
          </cell>
        </row>
        <row r="350">
          <cell r="A350" t="str">
            <v>TO03</v>
          </cell>
          <cell r="B350">
            <v>3103010003</v>
          </cell>
          <cell r="C350" t="str">
            <v>2.4-D</v>
          </cell>
          <cell r="D350" t="str">
            <v>S1</v>
          </cell>
          <cell r="E350">
            <v>328</v>
          </cell>
          <cell r="F350">
            <v>2</v>
          </cell>
          <cell r="G350">
            <v>3.1</v>
          </cell>
          <cell r="H350">
            <v>-10</v>
          </cell>
          <cell r="I350">
            <v>-31</v>
          </cell>
          <cell r="J350">
            <v>19991031</v>
          </cell>
          <cell r="K350" t="str">
            <v>1140306003</v>
          </cell>
          <cell r="L350" t="str">
            <v>6210402006</v>
          </cell>
          <cell r="M350" t="str">
            <v>9100000008</v>
          </cell>
        </row>
        <row r="351">
          <cell r="A351" t="str">
            <v>TO12</v>
          </cell>
          <cell r="B351">
            <v>3103010003</v>
          </cell>
          <cell r="C351" t="str">
            <v>2.4-D</v>
          </cell>
          <cell r="D351" t="str">
            <v>S1</v>
          </cell>
          <cell r="E351">
            <v>336</v>
          </cell>
          <cell r="F351">
            <v>1</v>
          </cell>
          <cell r="G351">
            <v>3.1</v>
          </cell>
          <cell r="H351">
            <v>-80</v>
          </cell>
          <cell r="I351">
            <v>-248</v>
          </cell>
          <cell r="J351">
            <v>19991031</v>
          </cell>
          <cell r="K351" t="str">
            <v>1140306003</v>
          </cell>
          <cell r="L351" t="str">
            <v>6210402006</v>
          </cell>
          <cell r="M351" t="str">
            <v>9100000008</v>
          </cell>
        </row>
        <row r="352">
          <cell r="A352" t="str">
            <v>P003</v>
          </cell>
          <cell r="B352">
            <v>3103010003</v>
          </cell>
          <cell r="C352" t="str">
            <v>2.4-D</v>
          </cell>
          <cell r="D352" t="str">
            <v>Q1</v>
          </cell>
          <cell r="E352">
            <v>171</v>
          </cell>
          <cell r="F352">
            <v>1</v>
          </cell>
          <cell r="G352">
            <v>3.1</v>
          </cell>
          <cell r="H352">
            <v>-11</v>
          </cell>
          <cell r="I352">
            <v>-34.1</v>
          </cell>
          <cell r="J352">
            <v>19991031</v>
          </cell>
          <cell r="K352" t="str">
            <v>1140335003</v>
          </cell>
          <cell r="L352" t="str">
            <v>6210402015</v>
          </cell>
          <cell r="M352" t="str">
            <v>9100000015</v>
          </cell>
        </row>
        <row r="353">
          <cell r="A353" t="str">
            <v>P003</v>
          </cell>
          <cell r="B353">
            <v>3103010003</v>
          </cell>
          <cell r="C353" t="str">
            <v>2.4-D</v>
          </cell>
          <cell r="D353" t="str">
            <v>Q1</v>
          </cell>
          <cell r="E353">
            <v>174</v>
          </cell>
          <cell r="F353">
            <v>2</v>
          </cell>
          <cell r="G353">
            <v>3.1</v>
          </cell>
          <cell r="H353">
            <v>-40</v>
          </cell>
          <cell r="I353">
            <v>-124</v>
          </cell>
          <cell r="J353">
            <v>19991031</v>
          </cell>
          <cell r="K353" t="str">
            <v>1140335003</v>
          </cell>
          <cell r="L353" t="str">
            <v>6210402015</v>
          </cell>
          <cell r="M353" t="str">
            <v>9100000015</v>
          </cell>
        </row>
        <row r="354">
          <cell r="A354" t="str">
            <v>P001</v>
          </cell>
          <cell r="B354">
            <v>3103010003</v>
          </cell>
          <cell r="C354" t="str">
            <v>2.4-D</v>
          </cell>
          <cell r="D354" t="str">
            <v>L1</v>
          </cell>
          <cell r="E354">
            <v>259</v>
          </cell>
          <cell r="F354">
            <v>1</v>
          </cell>
          <cell r="G354">
            <v>3.1</v>
          </cell>
          <cell r="H354">
            <v>-5</v>
          </cell>
          <cell r="I354">
            <v>-15.5</v>
          </cell>
          <cell r="J354">
            <v>19991030</v>
          </cell>
          <cell r="K354" t="str">
            <v>1241506009</v>
          </cell>
          <cell r="L354" t="str">
            <v>6210402019</v>
          </cell>
          <cell r="M354" t="str">
            <v>9200000007</v>
          </cell>
        </row>
        <row r="355">
          <cell r="A355" t="str">
            <v>P001</v>
          </cell>
          <cell r="B355">
            <v>3103010004</v>
          </cell>
          <cell r="C355" t="str">
            <v>2.4-DB</v>
          </cell>
          <cell r="D355" t="str">
            <v>L1</v>
          </cell>
          <cell r="E355">
            <v>257</v>
          </cell>
          <cell r="F355">
            <v>2</v>
          </cell>
          <cell r="G355">
            <v>6.72</v>
          </cell>
          <cell r="H355">
            <v>-25</v>
          </cell>
          <cell r="I355">
            <v>-168</v>
          </cell>
          <cell r="J355">
            <v>19991028</v>
          </cell>
          <cell r="K355" t="str">
            <v>1241506009</v>
          </cell>
          <cell r="L355" t="str">
            <v>6210402019</v>
          </cell>
          <cell r="M355" t="str">
            <v>9200000007</v>
          </cell>
        </row>
        <row r="356">
          <cell r="A356" t="str">
            <v>P005</v>
          </cell>
          <cell r="B356">
            <v>3103010004</v>
          </cell>
          <cell r="C356" t="str">
            <v>2.4-DB</v>
          </cell>
          <cell r="D356" t="str">
            <v>H1</v>
          </cell>
          <cell r="E356">
            <v>203</v>
          </cell>
          <cell r="F356">
            <v>1</v>
          </cell>
          <cell r="G356">
            <v>6.72</v>
          </cell>
          <cell r="H356">
            <v>-3</v>
          </cell>
          <cell r="I356">
            <v>-20.16</v>
          </cell>
          <cell r="J356">
            <v>19991028</v>
          </cell>
          <cell r="K356" t="str">
            <v>1241603000</v>
          </cell>
          <cell r="L356" t="str">
            <v>6210402013</v>
          </cell>
          <cell r="M356" t="str">
            <v>9100000016</v>
          </cell>
        </row>
        <row r="357">
          <cell r="A357" t="str">
            <v>P012</v>
          </cell>
          <cell r="B357">
            <v>3103010004</v>
          </cell>
          <cell r="C357" t="str">
            <v>2.4-DB</v>
          </cell>
          <cell r="D357" t="str">
            <v>N1</v>
          </cell>
          <cell r="E357">
            <v>302</v>
          </cell>
          <cell r="F357">
            <v>1</v>
          </cell>
          <cell r="G357">
            <v>6.72</v>
          </cell>
          <cell r="H357">
            <v>-42</v>
          </cell>
          <cell r="I357">
            <v>-282.24</v>
          </cell>
          <cell r="J357">
            <v>19991026</v>
          </cell>
          <cell r="K357" t="str">
            <v>5110201009</v>
          </cell>
          <cell r="L357" t="str">
            <v>6210402013</v>
          </cell>
          <cell r="M357" t="str">
            <v>9100000017</v>
          </cell>
        </row>
        <row r="358">
          <cell r="A358" t="str">
            <v>P012</v>
          </cell>
          <cell r="B358">
            <v>3103010004</v>
          </cell>
          <cell r="C358" t="str">
            <v>2.4-DB</v>
          </cell>
          <cell r="D358" t="str">
            <v>N1</v>
          </cell>
          <cell r="E358">
            <v>303</v>
          </cell>
          <cell r="F358">
            <v>1</v>
          </cell>
          <cell r="G358">
            <v>6.72</v>
          </cell>
          <cell r="H358">
            <v>-10</v>
          </cell>
          <cell r="I358">
            <v>-67.2</v>
          </cell>
          <cell r="J358">
            <v>19991026</v>
          </cell>
          <cell r="K358" t="str">
            <v>5110201009</v>
          </cell>
          <cell r="L358" t="str">
            <v>6210402013</v>
          </cell>
          <cell r="M358" t="str">
            <v>9100000017</v>
          </cell>
        </row>
        <row r="359">
          <cell r="A359" t="str">
            <v>P012</v>
          </cell>
          <cell r="B359">
            <v>3103010004</v>
          </cell>
          <cell r="C359" t="str">
            <v>2.4-DB</v>
          </cell>
          <cell r="D359" t="str">
            <v>N1</v>
          </cell>
          <cell r="E359">
            <v>304</v>
          </cell>
          <cell r="F359">
            <v>1</v>
          </cell>
          <cell r="G359">
            <v>6.72</v>
          </cell>
          <cell r="H359">
            <v>-39</v>
          </cell>
          <cell r="I359">
            <v>-262.08</v>
          </cell>
          <cell r="J359">
            <v>19991026</v>
          </cell>
          <cell r="K359" t="str">
            <v>5110201009</v>
          </cell>
          <cell r="L359" t="str">
            <v>6210402013</v>
          </cell>
          <cell r="M359" t="str">
            <v>9100000017</v>
          </cell>
        </row>
        <row r="360">
          <cell r="A360" t="str">
            <v>P012</v>
          </cell>
          <cell r="B360">
            <v>3103010004</v>
          </cell>
          <cell r="C360" t="str">
            <v>2.4-DB</v>
          </cell>
          <cell r="D360" t="str">
            <v>N1</v>
          </cell>
          <cell r="E360">
            <v>305</v>
          </cell>
          <cell r="F360">
            <v>1</v>
          </cell>
          <cell r="G360">
            <v>6.72</v>
          </cell>
          <cell r="H360">
            <v>-7</v>
          </cell>
          <cell r="I360">
            <v>-47.04</v>
          </cell>
          <cell r="J360">
            <v>19991026</v>
          </cell>
          <cell r="K360" t="str">
            <v>5110201009</v>
          </cell>
          <cell r="L360" t="str">
            <v>6210402013</v>
          </cell>
          <cell r="M360" t="str">
            <v>9100000017</v>
          </cell>
        </row>
        <row r="361">
          <cell r="A361" t="str">
            <v>P014</v>
          </cell>
          <cell r="B361">
            <v>3103010008</v>
          </cell>
          <cell r="C361" t="str">
            <v>ATRAZINA</v>
          </cell>
          <cell r="D361" t="str">
            <v>S1</v>
          </cell>
          <cell r="E361">
            <v>288</v>
          </cell>
          <cell r="F361">
            <v>1</v>
          </cell>
          <cell r="G361">
            <v>2.9544999999999999</v>
          </cell>
          <cell r="H361">
            <v>-140</v>
          </cell>
          <cell r="I361">
            <v>-413.63</v>
          </cell>
          <cell r="J361">
            <v>19991031</v>
          </cell>
          <cell r="K361" t="str">
            <v>1140305003</v>
          </cell>
          <cell r="L361" t="str">
            <v>6210402005</v>
          </cell>
          <cell r="M361" t="str">
            <v>9100000005</v>
          </cell>
        </row>
        <row r="362">
          <cell r="A362" t="str">
            <v>P001</v>
          </cell>
          <cell r="B362">
            <v>3103010008</v>
          </cell>
          <cell r="C362" t="str">
            <v>ATRAZINA</v>
          </cell>
          <cell r="D362" t="str">
            <v>L1</v>
          </cell>
          <cell r="E362">
            <v>250</v>
          </cell>
          <cell r="F362">
            <v>1</v>
          </cell>
          <cell r="G362">
            <v>2.9544999999999999</v>
          </cell>
          <cell r="H362">
            <v>-120</v>
          </cell>
          <cell r="I362">
            <v>-354.53999999999996</v>
          </cell>
          <cell r="J362">
            <v>19991028</v>
          </cell>
          <cell r="K362" t="str">
            <v>1140325003</v>
          </cell>
          <cell r="L362" t="str">
            <v>6210402016</v>
          </cell>
          <cell r="M362" t="str">
            <v>9100000007</v>
          </cell>
        </row>
        <row r="363">
          <cell r="A363" t="str">
            <v>P001</v>
          </cell>
          <cell r="B363">
            <v>3103010008</v>
          </cell>
          <cell r="C363" t="str">
            <v>ATRAZINA</v>
          </cell>
          <cell r="D363" t="str">
            <v>L1</v>
          </cell>
          <cell r="E363">
            <v>251</v>
          </cell>
          <cell r="F363">
            <v>1</v>
          </cell>
          <cell r="G363">
            <v>2.9544999999999999</v>
          </cell>
          <cell r="H363">
            <v>-86</v>
          </cell>
          <cell r="I363">
            <v>-254.08699999999999</v>
          </cell>
          <cell r="J363">
            <v>19991028</v>
          </cell>
          <cell r="K363" t="str">
            <v>1140325003</v>
          </cell>
          <cell r="L363" t="str">
            <v>6210402016</v>
          </cell>
          <cell r="M363" t="str">
            <v>9100000007</v>
          </cell>
        </row>
        <row r="364">
          <cell r="A364" t="str">
            <v>P001</v>
          </cell>
          <cell r="B364">
            <v>3103010008</v>
          </cell>
          <cell r="C364" t="str">
            <v>ATRAZINA</v>
          </cell>
          <cell r="D364" t="str">
            <v>L1</v>
          </cell>
          <cell r="E364">
            <v>253</v>
          </cell>
          <cell r="F364">
            <v>1</v>
          </cell>
          <cell r="G364">
            <v>2.9544999999999999</v>
          </cell>
          <cell r="H364">
            <v>-110</v>
          </cell>
          <cell r="I364">
            <v>-324.995</v>
          </cell>
          <cell r="J364">
            <v>19991028</v>
          </cell>
          <cell r="K364" t="str">
            <v>1140325003</v>
          </cell>
          <cell r="L364" t="str">
            <v>6210402016</v>
          </cell>
          <cell r="M364" t="str">
            <v>9100000007</v>
          </cell>
        </row>
        <row r="365">
          <cell r="A365" t="str">
            <v>P001</v>
          </cell>
          <cell r="B365">
            <v>3103010008</v>
          </cell>
          <cell r="C365" t="str">
            <v>ATRAZINA</v>
          </cell>
          <cell r="D365" t="str">
            <v>L1</v>
          </cell>
          <cell r="E365">
            <v>246</v>
          </cell>
          <cell r="F365">
            <v>2</v>
          </cell>
          <cell r="G365">
            <v>2.9544999999999999</v>
          </cell>
          <cell r="H365">
            <v>-92</v>
          </cell>
          <cell r="I365">
            <v>-271.81399999999996</v>
          </cell>
          <cell r="J365">
            <v>19991001</v>
          </cell>
          <cell r="K365" t="str">
            <v>1140335003</v>
          </cell>
          <cell r="L365" t="str">
            <v>6210402015</v>
          </cell>
          <cell r="M365" t="str">
            <v>9100000015</v>
          </cell>
        </row>
        <row r="366">
          <cell r="A366" t="str">
            <v>P001</v>
          </cell>
          <cell r="B366">
            <v>3103010008</v>
          </cell>
          <cell r="C366" t="str">
            <v>ATRAZINA</v>
          </cell>
          <cell r="D366" t="str">
            <v>L1</v>
          </cell>
          <cell r="E366">
            <v>252</v>
          </cell>
          <cell r="F366">
            <v>1</v>
          </cell>
          <cell r="G366">
            <v>2.9544999999999999</v>
          </cell>
          <cell r="H366">
            <v>-100</v>
          </cell>
          <cell r="I366">
            <v>-295.45</v>
          </cell>
          <cell r="J366">
            <v>19991028</v>
          </cell>
          <cell r="K366" t="str">
            <v>1140335003</v>
          </cell>
          <cell r="L366" t="str">
            <v>6210402015</v>
          </cell>
          <cell r="M366" t="str">
            <v>9100000015</v>
          </cell>
        </row>
        <row r="367">
          <cell r="A367" t="str">
            <v>EA02</v>
          </cell>
          <cell r="B367">
            <v>3103010010</v>
          </cell>
          <cell r="C367" t="str">
            <v>BANVEL</v>
          </cell>
          <cell r="D367" t="str">
            <v>66</v>
          </cell>
          <cell r="E367">
            <v>856</v>
          </cell>
          <cell r="F367">
            <v>1</v>
          </cell>
          <cell r="G367">
            <v>28.5</v>
          </cell>
          <cell r="H367">
            <v>-15</v>
          </cell>
          <cell r="I367">
            <v>-427.5</v>
          </cell>
          <cell r="J367">
            <v>19991031</v>
          </cell>
          <cell r="K367" t="str">
            <v>1140306003</v>
          </cell>
          <cell r="L367" t="str">
            <v>6210402006</v>
          </cell>
        </row>
        <row r="368">
          <cell r="A368" t="str">
            <v>TZ02</v>
          </cell>
          <cell r="B368">
            <v>3103010021</v>
          </cell>
          <cell r="C368" t="str">
            <v>DUAL</v>
          </cell>
          <cell r="D368" t="str">
            <v>65</v>
          </cell>
          <cell r="E368">
            <v>848</v>
          </cell>
          <cell r="F368">
            <v>1</v>
          </cell>
          <cell r="G368">
            <v>7.45</v>
          </cell>
          <cell r="H368">
            <v>-425</v>
          </cell>
          <cell r="I368">
            <v>-3166.25</v>
          </cell>
          <cell r="J368">
            <v>19991031</v>
          </cell>
          <cell r="K368" t="str">
            <v>1140305003</v>
          </cell>
          <cell r="L368" t="str">
            <v>6210402005</v>
          </cell>
        </row>
        <row r="369">
          <cell r="A369" t="str">
            <v>MF29</v>
          </cell>
          <cell r="B369">
            <v>3103010032</v>
          </cell>
          <cell r="C369" t="str">
            <v>HARNES</v>
          </cell>
          <cell r="D369" t="str">
            <v>65</v>
          </cell>
          <cell r="E369">
            <v>928</v>
          </cell>
          <cell r="F369">
            <v>1</v>
          </cell>
          <cell r="G369">
            <v>5.6</v>
          </cell>
          <cell r="H369">
            <v>-560</v>
          </cell>
          <cell r="I369">
            <v>-3136</v>
          </cell>
          <cell r="J369">
            <v>19991031</v>
          </cell>
          <cell r="K369" t="str">
            <v>1140305003</v>
          </cell>
          <cell r="L369" t="str">
            <v>6210402005</v>
          </cell>
        </row>
        <row r="370">
          <cell r="A370" t="str">
            <v>P023</v>
          </cell>
          <cell r="B370">
            <v>3103010041</v>
          </cell>
          <cell r="C370" t="str">
            <v>MISIL I</v>
          </cell>
          <cell r="D370" t="str">
            <v>B1</v>
          </cell>
          <cell r="E370">
            <v>265</v>
          </cell>
          <cell r="F370">
            <v>2</v>
          </cell>
          <cell r="G370">
            <v>34</v>
          </cell>
          <cell r="H370">
            <v>-11</v>
          </cell>
          <cell r="I370">
            <v>-374</v>
          </cell>
          <cell r="J370">
            <v>19991030</v>
          </cell>
          <cell r="K370" t="str">
            <v>1140306003</v>
          </cell>
          <cell r="L370" t="str">
            <v>6210402006</v>
          </cell>
          <cell r="M370" t="str">
            <v>9100000008</v>
          </cell>
        </row>
        <row r="371">
          <cell r="A371" t="str">
            <v>P023</v>
          </cell>
          <cell r="B371">
            <v>3103010041</v>
          </cell>
          <cell r="C371" t="str">
            <v>MISIL I</v>
          </cell>
          <cell r="D371" t="str">
            <v>B1</v>
          </cell>
          <cell r="E371">
            <v>266</v>
          </cell>
          <cell r="F371">
            <v>1</v>
          </cell>
          <cell r="G371">
            <v>34</v>
          </cell>
          <cell r="H371">
            <v>-5</v>
          </cell>
          <cell r="I371">
            <v>-170</v>
          </cell>
          <cell r="J371">
            <v>19991030</v>
          </cell>
          <cell r="K371" t="str">
            <v>1140306003</v>
          </cell>
          <cell r="L371" t="str">
            <v>6210402006</v>
          </cell>
          <cell r="M371" t="str">
            <v>9100000008</v>
          </cell>
        </row>
        <row r="372">
          <cell r="A372" t="str">
            <v>MF28</v>
          </cell>
          <cell r="B372">
            <v>3103010043</v>
          </cell>
          <cell r="C372" t="str">
            <v>NISSHIN</v>
          </cell>
          <cell r="D372" t="str">
            <v>65</v>
          </cell>
          <cell r="E372">
            <v>934</v>
          </cell>
          <cell r="F372">
            <v>4</v>
          </cell>
          <cell r="G372">
            <v>395</v>
          </cell>
          <cell r="H372">
            <v>-3.15</v>
          </cell>
          <cell r="I372">
            <v>-1244.25</v>
          </cell>
          <cell r="J372">
            <v>19991031</v>
          </cell>
          <cell r="K372" t="str">
            <v>1140305003</v>
          </cell>
          <cell r="L372" t="str">
            <v>6210402005</v>
          </cell>
        </row>
        <row r="373">
          <cell r="A373" t="str">
            <v>T008</v>
          </cell>
          <cell r="B373">
            <v>3103010045</v>
          </cell>
          <cell r="C373" t="str">
            <v>PARAQUAT/GRAMOXONE</v>
          </cell>
          <cell r="D373" t="str">
            <v>E1</v>
          </cell>
          <cell r="E373">
            <v>352</v>
          </cell>
          <cell r="F373">
            <v>1</v>
          </cell>
          <cell r="G373">
            <v>4.282</v>
          </cell>
          <cell r="H373">
            <v>-10.8</v>
          </cell>
          <cell r="I373">
            <v>-46.245600000000003</v>
          </cell>
          <cell r="J373">
            <v>19991019</v>
          </cell>
          <cell r="K373" t="str">
            <v>1241603000</v>
          </cell>
          <cell r="L373" t="str">
            <v>6210402013</v>
          </cell>
          <cell r="M373" t="str">
            <v>9100000016</v>
          </cell>
        </row>
        <row r="374">
          <cell r="A374" t="str">
            <v>T008</v>
          </cell>
          <cell r="B374">
            <v>3103010045</v>
          </cell>
          <cell r="C374" t="str">
            <v>PARAQUAT/GRAMOXONE</v>
          </cell>
          <cell r="D374" t="str">
            <v>E1</v>
          </cell>
          <cell r="E374">
            <v>378</v>
          </cell>
          <cell r="F374">
            <v>1</v>
          </cell>
          <cell r="G374">
            <v>4.282</v>
          </cell>
          <cell r="H374">
            <v>-12</v>
          </cell>
          <cell r="I374">
            <v>-51.384</v>
          </cell>
          <cell r="J374">
            <v>19991029</v>
          </cell>
          <cell r="K374" t="str">
            <v>1241603000</v>
          </cell>
          <cell r="L374" t="str">
            <v>6210402013</v>
          </cell>
          <cell r="M374" t="str">
            <v>9100000016</v>
          </cell>
        </row>
        <row r="375">
          <cell r="A375" t="str">
            <v>T008</v>
          </cell>
          <cell r="B375">
            <v>3103010045</v>
          </cell>
          <cell r="C375" t="str">
            <v>PARAQUAT/GRAMOXONE</v>
          </cell>
          <cell r="D375" t="str">
            <v>E1</v>
          </cell>
          <cell r="E375">
            <v>405</v>
          </cell>
          <cell r="F375">
            <v>1</v>
          </cell>
          <cell r="G375">
            <v>4.282</v>
          </cell>
          <cell r="H375">
            <v>-11.4</v>
          </cell>
          <cell r="I375">
            <v>-48.814800000000005</v>
          </cell>
          <cell r="J375">
            <v>19991031</v>
          </cell>
          <cell r="K375" t="str">
            <v>1241603000</v>
          </cell>
          <cell r="L375" t="str">
            <v>6210402013</v>
          </cell>
          <cell r="M375" t="str">
            <v>9100000016</v>
          </cell>
        </row>
        <row r="376">
          <cell r="A376" t="str">
            <v>T008</v>
          </cell>
          <cell r="B376">
            <v>3103010045</v>
          </cell>
          <cell r="C376" t="str">
            <v>PARAQUAT/GRAMOXONE</v>
          </cell>
          <cell r="D376" t="str">
            <v>E1</v>
          </cell>
          <cell r="E376">
            <v>344</v>
          </cell>
          <cell r="F376">
            <v>1</v>
          </cell>
          <cell r="G376">
            <v>4.282</v>
          </cell>
          <cell r="H376">
            <v>-12</v>
          </cell>
          <cell r="I376">
            <v>-51.384</v>
          </cell>
          <cell r="J376">
            <v>19991019</v>
          </cell>
          <cell r="K376" t="str">
            <v>5110201009</v>
          </cell>
          <cell r="L376" t="str">
            <v>6210402013</v>
          </cell>
          <cell r="M376" t="str">
            <v>9100000017</v>
          </cell>
        </row>
        <row r="377">
          <cell r="A377" t="str">
            <v>T008</v>
          </cell>
          <cell r="B377">
            <v>3103010045</v>
          </cell>
          <cell r="C377" t="str">
            <v>PARAQUAT/GRAMOXONE</v>
          </cell>
          <cell r="D377" t="str">
            <v>E1</v>
          </cell>
          <cell r="E377">
            <v>345</v>
          </cell>
          <cell r="F377">
            <v>1</v>
          </cell>
          <cell r="G377">
            <v>4.282</v>
          </cell>
          <cell r="H377">
            <v>-5.0999999999999996</v>
          </cell>
          <cell r="I377">
            <v>-21.838199999999997</v>
          </cell>
          <cell r="J377">
            <v>19991019</v>
          </cell>
          <cell r="K377" t="str">
            <v>5110201009</v>
          </cell>
          <cell r="L377" t="str">
            <v>6210402013</v>
          </cell>
          <cell r="M377" t="str">
            <v>9100000017</v>
          </cell>
        </row>
        <row r="378">
          <cell r="A378" t="str">
            <v>T008</v>
          </cell>
          <cell r="B378">
            <v>3103010045</v>
          </cell>
          <cell r="C378" t="str">
            <v>PARAQUAT/GRAMOXONE</v>
          </cell>
          <cell r="D378" t="str">
            <v>E1</v>
          </cell>
          <cell r="E378">
            <v>346</v>
          </cell>
          <cell r="F378">
            <v>1</v>
          </cell>
          <cell r="G378">
            <v>4.282</v>
          </cell>
          <cell r="H378">
            <v>-10.199999999999999</v>
          </cell>
          <cell r="I378">
            <v>-43.676399999999994</v>
          </cell>
          <cell r="J378">
            <v>19991019</v>
          </cell>
          <cell r="K378" t="str">
            <v>5110201009</v>
          </cell>
          <cell r="L378" t="str">
            <v>6210402013</v>
          </cell>
          <cell r="M378" t="str">
            <v>9100000017</v>
          </cell>
        </row>
        <row r="379">
          <cell r="A379" t="str">
            <v>T008</v>
          </cell>
          <cell r="B379">
            <v>3103010045</v>
          </cell>
          <cell r="C379" t="str">
            <v>PARAQUAT/GRAMOXONE</v>
          </cell>
          <cell r="D379" t="str">
            <v>E1</v>
          </cell>
          <cell r="E379">
            <v>347</v>
          </cell>
          <cell r="F379">
            <v>1</v>
          </cell>
          <cell r="G379">
            <v>4.282</v>
          </cell>
          <cell r="H379">
            <v>-10.199999999999999</v>
          </cell>
          <cell r="I379">
            <v>-43.676399999999994</v>
          </cell>
          <cell r="J379">
            <v>19991019</v>
          </cell>
          <cell r="K379" t="str">
            <v>5110201009</v>
          </cell>
          <cell r="L379" t="str">
            <v>6210402013</v>
          </cell>
          <cell r="M379" t="str">
            <v>9100000017</v>
          </cell>
        </row>
        <row r="380">
          <cell r="A380" t="str">
            <v>T008</v>
          </cell>
          <cell r="B380">
            <v>3103010045</v>
          </cell>
          <cell r="C380" t="str">
            <v>PARAQUAT/GRAMOXONE</v>
          </cell>
          <cell r="D380" t="str">
            <v>E1</v>
          </cell>
          <cell r="E380">
            <v>348</v>
          </cell>
          <cell r="F380">
            <v>1</v>
          </cell>
          <cell r="G380">
            <v>4.282</v>
          </cell>
          <cell r="H380">
            <v>-9.3000000000000007</v>
          </cell>
          <cell r="I380">
            <v>-39.822600000000001</v>
          </cell>
          <cell r="J380">
            <v>19991019</v>
          </cell>
          <cell r="K380" t="str">
            <v>5110201009</v>
          </cell>
          <cell r="L380" t="str">
            <v>6210402013</v>
          </cell>
          <cell r="M380" t="str">
            <v>9100000017</v>
          </cell>
        </row>
        <row r="381">
          <cell r="A381" t="str">
            <v>T008</v>
          </cell>
          <cell r="B381">
            <v>3103010045</v>
          </cell>
          <cell r="C381" t="str">
            <v>PARAQUAT/GRAMOXONE</v>
          </cell>
          <cell r="D381" t="str">
            <v>E1</v>
          </cell>
          <cell r="E381">
            <v>349</v>
          </cell>
          <cell r="F381">
            <v>1</v>
          </cell>
          <cell r="G381">
            <v>4.282</v>
          </cell>
          <cell r="H381">
            <v>-12.3</v>
          </cell>
          <cell r="I381">
            <v>-52.668600000000005</v>
          </cell>
          <cell r="J381">
            <v>19991019</v>
          </cell>
          <cell r="K381" t="str">
            <v>5110201009</v>
          </cell>
          <cell r="L381" t="str">
            <v>6210402013</v>
          </cell>
          <cell r="M381" t="str">
            <v>9100000017</v>
          </cell>
        </row>
        <row r="382">
          <cell r="A382" t="str">
            <v>T008</v>
          </cell>
          <cell r="B382">
            <v>3103010045</v>
          </cell>
          <cell r="C382" t="str">
            <v>PARAQUAT/GRAMOXONE</v>
          </cell>
          <cell r="D382" t="str">
            <v>E1</v>
          </cell>
          <cell r="E382">
            <v>350</v>
          </cell>
          <cell r="F382">
            <v>1</v>
          </cell>
          <cell r="G382">
            <v>4.282</v>
          </cell>
          <cell r="H382">
            <v>-18</v>
          </cell>
          <cell r="I382">
            <v>-77.075999999999993</v>
          </cell>
          <cell r="J382">
            <v>19991019</v>
          </cell>
          <cell r="K382" t="str">
            <v>5110201009</v>
          </cell>
          <cell r="L382" t="str">
            <v>6210402013</v>
          </cell>
          <cell r="M382" t="str">
            <v>9100000017</v>
          </cell>
        </row>
        <row r="383">
          <cell r="A383" t="str">
            <v>T008</v>
          </cell>
          <cell r="B383">
            <v>3103010045</v>
          </cell>
          <cell r="C383" t="str">
            <v>PARAQUAT/GRAMOXONE</v>
          </cell>
          <cell r="D383" t="str">
            <v>E1</v>
          </cell>
          <cell r="E383">
            <v>351</v>
          </cell>
          <cell r="F383">
            <v>1</v>
          </cell>
          <cell r="G383">
            <v>4.282</v>
          </cell>
          <cell r="H383">
            <v>-4.2</v>
          </cell>
          <cell r="I383">
            <v>-17.984400000000001</v>
          </cell>
          <cell r="J383">
            <v>19991019</v>
          </cell>
          <cell r="K383" t="str">
            <v>5110201009</v>
          </cell>
          <cell r="L383" t="str">
            <v>6210402013</v>
          </cell>
          <cell r="M383" t="str">
            <v>9100000017</v>
          </cell>
        </row>
        <row r="384">
          <cell r="A384" t="str">
            <v>T008</v>
          </cell>
          <cell r="B384">
            <v>3103010045</v>
          </cell>
          <cell r="C384" t="str">
            <v>PARAQUAT/GRAMOXONE</v>
          </cell>
          <cell r="D384" t="str">
            <v>E1</v>
          </cell>
          <cell r="E384">
            <v>353</v>
          </cell>
          <cell r="F384">
            <v>1</v>
          </cell>
          <cell r="G384">
            <v>4.282</v>
          </cell>
          <cell r="H384">
            <v>-6</v>
          </cell>
          <cell r="I384">
            <v>-25.692</v>
          </cell>
          <cell r="J384">
            <v>19991019</v>
          </cell>
          <cell r="K384" t="str">
            <v>5110201009</v>
          </cell>
          <cell r="L384" t="str">
            <v>6210402013</v>
          </cell>
          <cell r="M384" t="str">
            <v>9100000017</v>
          </cell>
        </row>
        <row r="385">
          <cell r="A385" t="str">
            <v>T008</v>
          </cell>
          <cell r="B385">
            <v>3103010045</v>
          </cell>
          <cell r="C385" t="str">
            <v>PARAQUAT/GRAMOXONE</v>
          </cell>
          <cell r="D385" t="str">
            <v>E1</v>
          </cell>
          <cell r="E385">
            <v>354</v>
          </cell>
          <cell r="F385">
            <v>1</v>
          </cell>
          <cell r="G385">
            <v>4.282</v>
          </cell>
          <cell r="H385">
            <v>-16.5</v>
          </cell>
          <cell r="I385">
            <v>-70.653000000000006</v>
          </cell>
          <cell r="J385">
            <v>19991019</v>
          </cell>
          <cell r="K385" t="str">
            <v>5110201009</v>
          </cell>
          <cell r="L385" t="str">
            <v>6210402013</v>
          </cell>
          <cell r="M385" t="str">
            <v>9100000017</v>
          </cell>
        </row>
        <row r="386">
          <cell r="A386" t="str">
            <v>T008</v>
          </cell>
          <cell r="B386">
            <v>3103010045</v>
          </cell>
          <cell r="C386" t="str">
            <v>PARAQUAT/GRAMOXONE</v>
          </cell>
          <cell r="D386" t="str">
            <v>E1</v>
          </cell>
          <cell r="E386">
            <v>355</v>
          </cell>
          <cell r="F386">
            <v>1</v>
          </cell>
          <cell r="G386">
            <v>4.282</v>
          </cell>
          <cell r="H386">
            <v>-13.5</v>
          </cell>
          <cell r="I386">
            <v>-57.807000000000002</v>
          </cell>
          <cell r="J386">
            <v>19991019</v>
          </cell>
          <cell r="K386" t="str">
            <v>5110201009</v>
          </cell>
          <cell r="L386" t="str">
            <v>6210402013</v>
          </cell>
          <cell r="M386" t="str">
            <v>9100000017</v>
          </cell>
        </row>
        <row r="387">
          <cell r="A387" t="str">
            <v>T008</v>
          </cell>
          <cell r="B387">
            <v>3103010045</v>
          </cell>
          <cell r="C387" t="str">
            <v>PARAQUAT/GRAMOXONE</v>
          </cell>
          <cell r="D387" t="str">
            <v>E1</v>
          </cell>
          <cell r="E387">
            <v>356</v>
          </cell>
          <cell r="F387">
            <v>1</v>
          </cell>
          <cell r="G387">
            <v>4.282</v>
          </cell>
          <cell r="H387">
            <v>-13.8</v>
          </cell>
          <cell r="I387">
            <v>-59.091600000000007</v>
          </cell>
          <cell r="J387">
            <v>19991019</v>
          </cell>
          <cell r="K387" t="str">
            <v>5110201009</v>
          </cell>
          <cell r="L387" t="str">
            <v>6210402013</v>
          </cell>
          <cell r="M387" t="str">
            <v>9100000017</v>
          </cell>
        </row>
        <row r="388">
          <cell r="A388" t="str">
            <v>T008</v>
          </cell>
          <cell r="B388">
            <v>3103010045</v>
          </cell>
          <cell r="C388" t="str">
            <v>PARAQUAT/GRAMOXONE</v>
          </cell>
          <cell r="D388" t="str">
            <v>E1</v>
          </cell>
          <cell r="E388">
            <v>361</v>
          </cell>
          <cell r="F388">
            <v>1</v>
          </cell>
          <cell r="G388">
            <v>4.282</v>
          </cell>
          <cell r="H388">
            <v>-6</v>
          </cell>
          <cell r="I388">
            <v>-25.692</v>
          </cell>
          <cell r="J388">
            <v>19991027</v>
          </cell>
          <cell r="K388" t="str">
            <v>5110201009</v>
          </cell>
          <cell r="L388" t="str">
            <v>6210402013</v>
          </cell>
          <cell r="M388" t="str">
            <v>9100000017</v>
          </cell>
        </row>
        <row r="389">
          <cell r="A389" t="str">
            <v>T008</v>
          </cell>
          <cell r="B389">
            <v>3103010045</v>
          </cell>
          <cell r="C389" t="str">
            <v>PARAQUAT/GRAMOXONE</v>
          </cell>
          <cell r="D389" t="str">
            <v>E1</v>
          </cell>
          <cell r="E389">
            <v>362</v>
          </cell>
          <cell r="F389">
            <v>1</v>
          </cell>
          <cell r="G389">
            <v>4.282</v>
          </cell>
          <cell r="H389">
            <v>-4.2</v>
          </cell>
          <cell r="I389">
            <v>-17.984400000000001</v>
          </cell>
          <cell r="J389">
            <v>19991027</v>
          </cell>
          <cell r="K389" t="str">
            <v>5110201009</v>
          </cell>
          <cell r="L389" t="str">
            <v>6210402013</v>
          </cell>
          <cell r="M389" t="str">
            <v>9100000017</v>
          </cell>
        </row>
        <row r="390">
          <cell r="A390" t="str">
            <v>T008</v>
          </cell>
          <cell r="B390">
            <v>3103010045</v>
          </cell>
          <cell r="C390" t="str">
            <v>PARAQUAT/GRAMOXONE</v>
          </cell>
          <cell r="D390" t="str">
            <v>E1</v>
          </cell>
          <cell r="E390">
            <v>363</v>
          </cell>
          <cell r="F390">
            <v>1</v>
          </cell>
          <cell r="G390">
            <v>4.282</v>
          </cell>
          <cell r="H390">
            <v>-7</v>
          </cell>
          <cell r="I390">
            <v>-29.974</v>
          </cell>
          <cell r="J390">
            <v>19991027</v>
          </cell>
          <cell r="K390" t="str">
            <v>5110201009</v>
          </cell>
          <cell r="L390" t="str">
            <v>6210402013</v>
          </cell>
          <cell r="M390" t="str">
            <v>9100000017</v>
          </cell>
        </row>
        <row r="391">
          <cell r="A391" t="str">
            <v>T008</v>
          </cell>
          <cell r="B391">
            <v>3103010045</v>
          </cell>
          <cell r="C391" t="str">
            <v>PARAQUAT/GRAMOXONE</v>
          </cell>
          <cell r="D391" t="str">
            <v>E1</v>
          </cell>
          <cell r="E391">
            <v>364</v>
          </cell>
          <cell r="F391">
            <v>1</v>
          </cell>
          <cell r="G391">
            <v>4.282</v>
          </cell>
          <cell r="H391">
            <v>-12</v>
          </cell>
          <cell r="I391">
            <v>-51.384</v>
          </cell>
          <cell r="J391">
            <v>19991027</v>
          </cell>
          <cell r="K391" t="str">
            <v>5110201009</v>
          </cell>
          <cell r="L391" t="str">
            <v>6210402013</v>
          </cell>
          <cell r="M391" t="str">
            <v>9100000017</v>
          </cell>
        </row>
        <row r="392">
          <cell r="A392" t="str">
            <v>T008</v>
          </cell>
          <cell r="B392">
            <v>3103010045</v>
          </cell>
          <cell r="C392" t="str">
            <v>PARAQUAT/GRAMOXONE</v>
          </cell>
          <cell r="D392" t="str">
            <v>E1</v>
          </cell>
          <cell r="E392">
            <v>365</v>
          </cell>
          <cell r="F392">
            <v>1</v>
          </cell>
          <cell r="G392">
            <v>4.282</v>
          </cell>
          <cell r="H392">
            <v>-15</v>
          </cell>
          <cell r="I392">
            <v>-64.23</v>
          </cell>
          <cell r="J392">
            <v>19991027</v>
          </cell>
          <cell r="K392" t="str">
            <v>5110201009</v>
          </cell>
          <cell r="L392" t="str">
            <v>6210402013</v>
          </cell>
          <cell r="M392" t="str">
            <v>9100000017</v>
          </cell>
        </row>
        <row r="393">
          <cell r="A393" t="str">
            <v>T008</v>
          </cell>
          <cell r="B393">
            <v>3103010045</v>
          </cell>
          <cell r="C393" t="str">
            <v>PARAQUAT/GRAMOXONE</v>
          </cell>
          <cell r="D393" t="str">
            <v>E1</v>
          </cell>
          <cell r="E393">
            <v>366</v>
          </cell>
          <cell r="F393">
            <v>1</v>
          </cell>
          <cell r="G393">
            <v>4.282</v>
          </cell>
          <cell r="H393">
            <v>-7</v>
          </cell>
          <cell r="I393">
            <v>-29.974</v>
          </cell>
          <cell r="J393">
            <v>19991027</v>
          </cell>
          <cell r="K393" t="str">
            <v>5110201009</v>
          </cell>
          <cell r="L393" t="str">
            <v>6210402013</v>
          </cell>
          <cell r="M393" t="str">
            <v>9100000017</v>
          </cell>
        </row>
        <row r="394">
          <cell r="A394" t="str">
            <v>T008</v>
          </cell>
          <cell r="B394">
            <v>3103010045</v>
          </cell>
          <cell r="C394" t="str">
            <v>PARAQUAT/GRAMOXONE</v>
          </cell>
          <cell r="D394" t="str">
            <v>E1</v>
          </cell>
          <cell r="E394">
            <v>368</v>
          </cell>
          <cell r="F394">
            <v>1</v>
          </cell>
          <cell r="G394">
            <v>4.282</v>
          </cell>
          <cell r="H394">
            <v>-13.5</v>
          </cell>
          <cell r="I394">
            <v>-57.807000000000002</v>
          </cell>
          <cell r="J394">
            <v>19991029</v>
          </cell>
          <cell r="K394" t="str">
            <v>5110201009</v>
          </cell>
          <cell r="L394" t="str">
            <v>6210402013</v>
          </cell>
          <cell r="M394" t="str">
            <v>9100000017</v>
          </cell>
        </row>
        <row r="395">
          <cell r="A395" t="str">
            <v>T008</v>
          </cell>
          <cell r="B395">
            <v>3103010045</v>
          </cell>
          <cell r="C395" t="str">
            <v>PARAQUAT/GRAMOXONE</v>
          </cell>
          <cell r="D395" t="str">
            <v>E1</v>
          </cell>
          <cell r="E395">
            <v>369</v>
          </cell>
          <cell r="F395">
            <v>1</v>
          </cell>
          <cell r="G395">
            <v>4.282</v>
          </cell>
          <cell r="H395">
            <v>-12</v>
          </cell>
          <cell r="I395">
            <v>-51.384</v>
          </cell>
          <cell r="J395">
            <v>19991029</v>
          </cell>
          <cell r="K395" t="str">
            <v>5110201009</v>
          </cell>
          <cell r="L395" t="str">
            <v>6210402013</v>
          </cell>
          <cell r="M395" t="str">
            <v>9100000017</v>
          </cell>
        </row>
        <row r="396">
          <cell r="A396" t="str">
            <v>T008</v>
          </cell>
          <cell r="B396">
            <v>3103010045</v>
          </cell>
          <cell r="C396" t="str">
            <v>PARAQUAT/GRAMOXONE</v>
          </cell>
          <cell r="D396" t="str">
            <v>E1</v>
          </cell>
          <cell r="E396">
            <v>370</v>
          </cell>
          <cell r="F396">
            <v>1</v>
          </cell>
          <cell r="G396">
            <v>4.282</v>
          </cell>
          <cell r="H396">
            <v>-13</v>
          </cell>
          <cell r="I396">
            <v>-55.665999999999997</v>
          </cell>
          <cell r="J396">
            <v>19991029</v>
          </cell>
          <cell r="K396" t="str">
            <v>5110201009</v>
          </cell>
          <cell r="L396" t="str">
            <v>6210402013</v>
          </cell>
          <cell r="M396" t="str">
            <v>9100000017</v>
          </cell>
        </row>
        <row r="397">
          <cell r="A397" t="str">
            <v>T008</v>
          </cell>
          <cell r="B397">
            <v>3103010045</v>
          </cell>
          <cell r="C397" t="str">
            <v>PARAQUAT/GRAMOXONE</v>
          </cell>
          <cell r="D397" t="str">
            <v>E1</v>
          </cell>
          <cell r="E397">
            <v>371</v>
          </cell>
          <cell r="F397">
            <v>1</v>
          </cell>
          <cell r="G397">
            <v>4.282</v>
          </cell>
          <cell r="H397">
            <v>-12</v>
          </cell>
          <cell r="I397">
            <v>-51.384</v>
          </cell>
          <cell r="J397">
            <v>19991029</v>
          </cell>
          <cell r="K397" t="str">
            <v>5110201009</v>
          </cell>
          <cell r="L397" t="str">
            <v>6210402013</v>
          </cell>
          <cell r="M397" t="str">
            <v>9100000017</v>
          </cell>
        </row>
        <row r="398">
          <cell r="A398" t="str">
            <v>T008</v>
          </cell>
          <cell r="B398">
            <v>3103010045</v>
          </cell>
          <cell r="C398" t="str">
            <v>PARAQUAT/GRAMOXONE</v>
          </cell>
          <cell r="D398" t="str">
            <v>E1</v>
          </cell>
          <cell r="E398">
            <v>372</v>
          </cell>
          <cell r="F398">
            <v>1</v>
          </cell>
          <cell r="G398">
            <v>4.282</v>
          </cell>
          <cell r="H398">
            <v>-18</v>
          </cell>
          <cell r="I398">
            <v>-77.075999999999993</v>
          </cell>
          <cell r="J398">
            <v>19991029</v>
          </cell>
          <cell r="K398" t="str">
            <v>5110201009</v>
          </cell>
          <cell r="L398" t="str">
            <v>6210402013</v>
          </cell>
          <cell r="M398" t="str">
            <v>9100000017</v>
          </cell>
        </row>
        <row r="399">
          <cell r="A399" t="str">
            <v>T008</v>
          </cell>
          <cell r="B399">
            <v>3103010045</v>
          </cell>
          <cell r="C399" t="str">
            <v>PARAQUAT/GRAMOXONE</v>
          </cell>
          <cell r="D399" t="str">
            <v>E1</v>
          </cell>
          <cell r="E399">
            <v>373</v>
          </cell>
          <cell r="F399">
            <v>1</v>
          </cell>
          <cell r="G399">
            <v>4.282</v>
          </cell>
          <cell r="H399">
            <v>-7.5</v>
          </cell>
          <cell r="I399">
            <v>-32.115000000000002</v>
          </cell>
          <cell r="J399">
            <v>19991029</v>
          </cell>
          <cell r="K399" t="str">
            <v>5110201009</v>
          </cell>
          <cell r="L399" t="str">
            <v>6210402013</v>
          </cell>
          <cell r="M399" t="str">
            <v>9100000017</v>
          </cell>
        </row>
        <row r="400">
          <cell r="A400" t="str">
            <v>T008</v>
          </cell>
          <cell r="B400">
            <v>3103010045</v>
          </cell>
          <cell r="C400" t="str">
            <v>PARAQUAT/GRAMOXONE</v>
          </cell>
          <cell r="D400" t="str">
            <v>E1</v>
          </cell>
          <cell r="E400">
            <v>374</v>
          </cell>
          <cell r="F400">
            <v>1</v>
          </cell>
          <cell r="G400">
            <v>4.282</v>
          </cell>
          <cell r="H400">
            <v>-7.5</v>
          </cell>
          <cell r="I400">
            <v>-32.115000000000002</v>
          </cell>
          <cell r="J400">
            <v>19991029</v>
          </cell>
          <cell r="K400" t="str">
            <v>5110201009</v>
          </cell>
          <cell r="L400" t="str">
            <v>6210402013</v>
          </cell>
          <cell r="M400" t="str">
            <v>9100000017</v>
          </cell>
        </row>
        <row r="401">
          <cell r="A401" t="str">
            <v>T008</v>
          </cell>
          <cell r="B401">
            <v>3103010045</v>
          </cell>
          <cell r="C401" t="str">
            <v>PARAQUAT/GRAMOXONE</v>
          </cell>
          <cell r="D401" t="str">
            <v>E1</v>
          </cell>
          <cell r="E401">
            <v>375</v>
          </cell>
          <cell r="F401">
            <v>1</v>
          </cell>
          <cell r="G401">
            <v>4.282</v>
          </cell>
          <cell r="H401">
            <v>-5.0999999999999996</v>
          </cell>
          <cell r="I401">
            <v>-21.838199999999997</v>
          </cell>
          <cell r="J401">
            <v>19991029</v>
          </cell>
          <cell r="K401" t="str">
            <v>5110201009</v>
          </cell>
          <cell r="L401" t="str">
            <v>6210402013</v>
          </cell>
          <cell r="M401" t="str">
            <v>9100000017</v>
          </cell>
        </row>
        <row r="402">
          <cell r="A402" t="str">
            <v>T008</v>
          </cell>
          <cell r="B402">
            <v>3103010045</v>
          </cell>
          <cell r="C402" t="str">
            <v>PARAQUAT/GRAMOXONE</v>
          </cell>
          <cell r="D402" t="str">
            <v>E1</v>
          </cell>
          <cell r="E402">
            <v>376</v>
          </cell>
          <cell r="F402">
            <v>1</v>
          </cell>
          <cell r="G402">
            <v>4.282</v>
          </cell>
          <cell r="H402">
            <v>-19</v>
          </cell>
          <cell r="I402">
            <v>-81.358000000000004</v>
          </cell>
          <cell r="J402">
            <v>19991029</v>
          </cell>
          <cell r="K402" t="str">
            <v>5110201009</v>
          </cell>
          <cell r="L402" t="str">
            <v>6210402013</v>
          </cell>
          <cell r="M402" t="str">
            <v>9100000017</v>
          </cell>
        </row>
        <row r="403">
          <cell r="A403" t="str">
            <v>T008</v>
          </cell>
          <cell r="B403">
            <v>3103010045</v>
          </cell>
          <cell r="C403" t="str">
            <v>PARAQUAT/GRAMOXONE</v>
          </cell>
          <cell r="D403" t="str">
            <v>E1</v>
          </cell>
          <cell r="E403">
            <v>377</v>
          </cell>
          <cell r="F403">
            <v>1</v>
          </cell>
          <cell r="G403">
            <v>4.282</v>
          </cell>
          <cell r="H403">
            <v>-6.3</v>
          </cell>
          <cell r="I403">
            <v>-26.976599999999998</v>
          </cell>
          <cell r="J403">
            <v>19991029</v>
          </cell>
          <cell r="K403" t="str">
            <v>5110201009</v>
          </cell>
          <cell r="L403" t="str">
            <v>6210402013</v>
          </cell>
          <cell r="M403" t="str">
            <v>9100000017</v>
          </cell>
        </row>
        <row r="404">
          <cell r="A404" t="str">
            <v>T008</v>
          </cell>
          <cell r="B404">
            <v>3103010045</v>
          </cell>
          <cell r="C404" t="str">
            <v>PARAQUAT/GRAMOXONE</v>
          </cell>
          <cell r="D404" t="str">
            <v>E1</v>
          </cell>
          <cell r="E404">
            <v>379</v>
          </cell>
          <cell r="F404">
            <v>1</v>
          </cell>
          <cell r="G404">
            <v>4.282</v>
          </cell>
          <cell r="H404">
            <v>-5.4</v>
          </cell>
          <cell r="I404">
            <v>-23.122800000000002</v>
          </cell>
          <cell r="J404">
            <v>19991029</v>
          </cell>
          <cell r="K404" t="str">
            <v>5110201009</v>
          </cell>
          <cell r="L404" t="str">
            <v>6210402013</v>
          </cell>
          <cell r="M404" t="str">
            <v>9100000017</v>
          </cell>
        </row>
        <row r="405">
          <cell r="A405" t="str">
            <v>T008</v>
          </cell>
          <cell r="B405">
            <v>3103010045</v>
          </cell>
          <cell r="C405" t="str">
            <v>PARAQUAT/GRAMOXONE</v>
          </cell>
          <cell r="D405" t="str">
            <v>E1</v>
          </cell>
          <cell r="E405">
            <v>380</v>
          </cell>
          <cell r="F405">
            <v>1</v>
          </cell>
          <cell r="G405">
            <v>4.282</v>
          </cell>
          <cell r="H405">
            <v>-11</v>
          </cell>
          <cell r="I405">
            <v>-47.102000000000004</v>
          </cell>
          <cell r="J405">
            <v>19991029</v>
          </cell>
          <cell r="K405" t="str">
            <v>5110201009</v>
          </cell>
          <cell r="L405" t="str">
            <v>6210402013</v>
          </cell>
          <cell r="M405" t="str">
            <v>9100000017</v>
          </cell>
        </row>
        <row r="406">
          <cell r="A406" t="str">
            <v>T008</v>
          </cell>
          <cell r="B406">
            <v>3103010045</v>
          </cell>
          <cell r="C406" t="str">
            <v>PARAQUAT/GRAMOXONE</v>
          </cell>
          <cell r="D406" t="str">
            <v>E1</v>
          </cell>
          <cell r="E406">
            <v>381</v>
          </cell>
          <cell r="F406">
            <v>1</v>
          </cell>
          <cell r="G406">
            <v>4.282</v>
          </cell>
          <cell r="H406">
            <v>-4.5</v>
          </cell>
          <cell r="I406">
            <v>-19.268999999999998</v>
          </cell>
          <cell r="J406">
            <v>19991029</v>
          </cell>
          <cell r="K406" t="str">
            <v>5110201009</v>
          </cell>
          <cell r="L406" t="str">
            <v>6210402013</v>
          </cell>
          <cell r="M406" t="str">
            <v>9100000017</v>
          </cell>
        </row>
        <row r="407">
          <cell r="A407" t="str">
            <v>T008</v>
          </cell>
          <cell r="B407">
            <v>3103010045</v>
          </cell>
          <cell r="C407" t="str">
            <v>PARAQUAT/GRAMOXONE</v>
          </cell>
          <cell r="D407" t="str">
            <v>E1</v>
          </cell>
          <cell r="E407">
            <v>382</v>
          </cell>
          <cell r="F407">
            <v>1</v>
          </cell>
          <cell r="G407">
            <v>4.282</v>
          </cell>
          <cell r="H407">
            <v>-5</v>
          </cell>
          <cell r="I407">
            <v>-21.41</v>
          </cell>
          <cell r="J407">
            <v>19991029</v>
          </cell>
          <cell r="K407" t="str">
            <v>5110201009</v>
          </cell>
          <cell r="L407" t="str">
            <v>6210402013</v>
          </cell>
          <cell r="M407" t="str">
            <v>9100000017</v>
          </cell>
        </row>
        <row r="408">
          <cell r="A408" t="str">
            <v>T008</v>
          </cell>
          <cell r="B408">
            <v>3103010045</v>
          </cell>
          <cell r="C408" t="str">
            <v>PARAQUAT/GRAMOXONE</v>
          </cell>
          <cell r="D408" t="str">
            <v>E1</v>
          </cell>
          <cell r="E408">
            <v>383</v>
          </cell>
          <cell r="F408">
            <v>1</v>
          </cell>
          <cell r="G408">
            <v>4.282</v>
          </cell>
          <cell r="H408">
            <v>-5</v>
          </cell>
          <cell r="I408">
            <v>-21.41</v>
          </cell>
          <cell r="J408">
            <v>19991029</v>
          </cell>
          <cell r="K408" t="str">
            <v>5110201009</v>
          </cell>
          <cell r="L408" t="str">
            <v>6210402013</v>
          </cell>
          <cell r="M408" t="str">
            <v>9100000017</v>
          </cell>
        </row>
        <row r="409">
          <cell r="A409" t="str">
            <v>T008</v>
          </cell>
          <cell r="B409">
            <v>3103010045</v>
          </cell>
          <cell r="C409" t="str">
            <v>PARAQUAT/GRAMOXONE</v>
          </cell>
          <cell r="D409" t="str">
            <v>E1</v>
          </cell>
          <cell r="E409">
            <v>384</v>
          </cell>
          <cell r="F409">
            <v>1</v>
          </cell>
          <cell r="G409">
            <v>4.282</v>
          </cell>
          <cell r="H409">
            <v>-5.0999999999999996</v>
          </cell>
          <cell r="I409">
            <v>-21.838199999999997</v>
          </cell>
          <cell r="J409">
            <v>19991029</v>
          </cell>
          <cell r="K409" t="str">
            <v>5110201009</v>
          </cell>
          <cell r="L409" t="str">
            <v>6210402013</v>
          </cell>
          <cell r="M409" t="str">
            <v>9100000017</v>
          </cell>
        </row>
        <row r="410">
          <cell r="A410" t="str">
            <v>T008</v>
          </cell>
          <cell r="B410">
            <v>3103010045</v>
          </cell>
          <cell r="C410" t="str">
            <v>PARAQUAT/GRAMOXONE</v>
          </cell>
          <cell r="D410" t="str">
            <v>E1</v>
          </cell>
          <cell r="E410">
            <v>385</v>
          </cell>
          <cell r="F410">
            <v>1</v>
          </cell>
          <cell r="G410">
            <v>4.282</v>
          </cell>
          <cell r="H410">
            <v>-15</v>
          </cell>
          <cell r="I410">
            <v>-64.23</v>
          </cell>
          <cell r="J410">
            <v>19991031</v>
          </cell>
          <cell r="K410" t="str">
            <v>5110201009</v>
          </cell>
          <cell r="L410" t="str">
            <v>6210402013</v>
          </cell>
          <cell r="M410" t="str">
            <v>9100000017</v>
          </cell>
        </row>
        <row r="411">
          <cell r="A411" t="str">
            <v>T008</v>
          </cell>
          <cell r="B411">
            <v>3103010045</v>
          </cell>
          <cell r="C411" t="str">
            <v>PARAQUAT/GRAMOXONE</v>
          </cell>
          <cell r="D411" t="str">
            <v>E1</v>
          </cell>
          <cell r="E411">
            <v>386</v>
          </cell>
          <cell r="F411">
            <v>1</v>
          </cell>
          <cell r="G411">
            <v>4.282</v>
          </cell>
          <cell r="H411">
            <v>-16.2</v>
          </cell>
          <cell r="I411">
            <v>-69.368399999999994</v>
          </cell>
          <cell r="J411">
            <v>19991031</v>
          </cell>
          <cell r="K411" t="str">
            <v>5110201009</v>
          </cell>
          <cell r="L411" t="str">
            <v>6210402013</v>
          </cell>
          <cell r="M411" t="str">
            <v>9100000017</v>
          </cell>
        </row>
        <row r="412">
          <cell r="A412" t="str">
            <v>T008</v>
          </cell>
          <cell r="B412">
            <v>3103010045</v>
          </cell>
          <cell r="C412" t="str">
            <v>PARAQUAT/GRAMOXONE</v>
          </cell>
          <cell r="D412" t="str">
            <v>E1</v>
          </cell>
          <cell r="E412">
            <v>387</v>
          </cell>
          <cell r="F412">
            <v>1</v>
          </cell>
          <cell r="G412">
            <v>4.282</v>
          </cell>
          <cell r="H412">
            <v>-4.5</v>
          </cell>
          <cell r="I412">
            <v>-19.268999999999998</v>
          </cell>
          <cell r="J412">
            <v>19991031</v>
          </cell>
          <cell r="K412" t="str">
            <v>5110201009</v>
          </cell>
          <cell r="L412" t="str">
            <v>6210402013</v>
          </cell>
          <cell r="M412" t="str">
            <v>9100000017</v>
          </cell>
        </row>
        <row r="413">
          <cell r="A413" t="str">
            <v>T008</v>
          </cell>
          <cell r="B413">
            <v>3103010045</v>
          </cell>
          <cell r="C413" t="str">
            <v>PARAQUAT/GRAMOXONE</v>
          </cell>
          <cell r="D413" t="str">
            <v>E1</v>
          </cell>
          <cell r="E413">
            <v>388</v>
          </cell>
          <cell r="F413">
            <v>1</v>
          </cell>
          <cell r="G413">
            <v>4.282</v>
          </cell>
          <cell r="H413">
            <v>-10.199999999999999</v>
          </cell>
          <cell r="I413">
            <v>-43.676399999999994</v>
          </cell>
          <cell r="J413">
            <v>19991031</v>
          </cell>
          <cell r="K413" t="str">
            <v>5110201009</v>
          </cell>
          <cell r="L413" t="str">
            <v>6210402013</v>
          </cell>
          <cell r="M413" t="str">
            <v>9100000017</v>
          </cell>
        </row>
        <row r="414">
          <cell r="A414" t="str">
            <v>T008</v>
          </cell>
          <cell r="B414">
            <v>3103010045</v>
          </cell>
          <cell r="C414" t="str">
            <v>PARAQUAT/GRAMOXONE</v>
          </cell>
          <cell r="D414" t="str">
            <v>E1</v>
          </cell>
          <cell r="E414">
            <v>389</v>
          </cell>
          <cell r="F414">
            <v>1</v>
          </cell>
          <cell r="G414">
            <v>4.282</v>
          </cell>
          <cell r="H414">
            <v>-12</v>
          </cell>
          <cell r="I414">
            <v>-51.384</v>
          </cell>
          <cell r="J414">
            <v>19991031</v>
          </cell>
          <cell r="K414" t="str">
            <v>5110201009</v>
          </cell>
          <cell r="L414" t="str">
            <v>6210402013</v>
          </cell>
          <cell r="M414" t="str">
            <v>9100000017</v>
          </cell>
        </row>
        <row r="415">
          <cell r="A415" t="str">
            <v>T008</v>
          </cell>
          <cell r="B415">
            <v>3103010045</v>
          </cell>
          <cell r="C415" t="str">
            <v>PARAQUAT/GRAMOXONE</v>
          </cell>
          <cell r="D415" t="str">
            <v>E1</v>
          </cell>
          <cell r="E415">
            <v>390</v>
          </cell>
          <cell r="F415">
            <v>1</v>
          </cell>
          <cell r="G415">
            <v>4.282</v>
          </cell>
          <cell r="H415">
            <v>-10.199999999999999</v>
          </cell>
          <cell r="I415">
            <v>-43.676399999999994</v>
          </cell>
          <cell r="J415">
            <v>19991031</v>
          </cell>
          <cell r="K415" t="str">
            <v>5110201009</v>
          </cell>
          <cell r="L415" t="str">
            <v>6210402013</v>
          </cell>
          <cell r="M415" t="str">
            <v>9100000017</v>
          </cell>
        </row>
        <row r="416">
          <cell r="A416" t="str">
            <v>T008</v>
          </cell>
          <cell r="B416">
            <v>3103010045</v>
          </cell>
          <cell r="C416" t="str">
            <v>PARAQUAT/GRAMOXONE</v>
          </cell>
          <cell r="D416" t="str">
            <v>E1</v>
          </cell>
          <cell r="E416">
            <v>391</v>
          </cell>
          <cell r="F416">
            <v>1</v>
          </cell>
          <cell r="G416">
            <v>4.282</v>
          </cell>
          <cell r="H416">
            <v>-12.3</v>
          </cell>
          <cell r="I416">
            <v>-52.668600000000005</v>
          </cell>
          <cell r="J416">
            <v>19991031</v>
          </cell>
          <cell r="K416" t="str">
            <v>5110201009</v>
          </cell>
          <cell r="L416" t="str">
            <v>6210402013</v>
          </cell>
          <cell r="M416" t="str">
            <v>9100000017</v>
          </cell>
        </row>
        <row r="417">
          <cell r="A417" t="str">
            <v>T008</v>
          </cell>
          <cell r="B417">
            <v>3103010045</v>
          </cell>
          <cell r="C417" t="str">
            <v>PARAQUAT/GRAMOXONE</v>
          </cell>
          <cell r="D417" t="str">
            <v>E1</v>
          </cell>
          <cell r="E417">
            <v>392</v>
          </cell>
          <cell r="F417">
            <v>1</v>
          </cell>
          <cell r="G417">
            <v>4.282</v>
          </cell>
          <cell r="H417">
            <v>-10.5</v>
          </cell>
          <cell r="I417">
            <v>-44.960999999999999</v>
          </cell>
          <cell r="J417">
            <v>19991031</v>
          </cell>
          <cell r="K417" t="str">
            <v>5110201009</v>
          </cell>
          <cell r="L417" t="str">
            <v>6210402013</v>
          </cell>
          <cell r="M417" t="str">
            <v>9100000017</v>
          </cell>
        </row>
        <row r="418">
          <cell r="A418" t="str">
            <v>T008</v>
          </cell>
          <cell r="B418">
            <v>3103010045</v>
          </cell>
          <cell r="C418" t="str">
            <v>PARAQUAT/GRAMOXONE</v>
          </cell>
          <cell r="D418" t="str">
            <v>E1</v>
          </cell>
          <cell r="E418">
            <v>393</v>
          </cell>
          <cell r="F418">
            <v>1</v>
          </cell>
          <cell r="G418">
            <v>4.282</v>
          </cell>
          <cell r="H418">
            <v>-6</v>
          </cell>
          <cell r="I418">
            <v>-25.692</v>
          </cell>
          <cell r="J418">
            <v>19991031</v>
          </cell>
          <cell r="K418" t="str">
            <v>5110201009</v>
          </cell>
          <cell r="L418" t="str">
            <v>6210402013</v>
          </cell>
          <cell r="M418" t="str">
            <v>9100000017</v>
          </cell>
        </row>
        <row r="419">
          <cell r="A419" t="str">
            <v>T008</v>
          </cell>
          <cell r="B419">
            <v>3103010045</v>
          </cell>
          <cell r="C419" t="str">
            <v>PARAQUAT/GRAMOXONE</v>
          </cell>
          <cell r="D419" t="str">
            <v>E1</v>
          </cell>
          <cell r="E419">
            <v>394</v>
          </cell>
          <cell r="F419">
            <v>1</v>
          </cell>
          <cell r="G419">
            <v>4.282</v>
          </cell>
          <cell r="H419">
            <v>-11.1</v>
          </cell>
          <cell r="I419">
            <v>-47.530200000000001</v>
          </cell>
          <cell r="J419">
            <v>19991031</v>
          </cell>
          <cell r="K419" t="str">
            <v>5110201009</v>
          </cell>
          <cell r="L419" t="str">
            <v>6210402013</v>
          </cell>
          <cell r="M419" t="str">
            <v>9100000017</v>
          </cell>
        </row>
        <row r="420">
          <cell r="A420" t="str">
            <v>T008</v>
          </cell>
          <cell r="B420">
            <v>3103010045</v>
          </cell>
          <cell r="C420" t="str">
            <v>PARAQUAT/GRAMOXONE</v>
          </cell>
          <cell r="D420" t="str">
            <v>E1</v>
          </cell>
          <cell r="E420">
            <v>395</v>
          </cell>
          <cell r="F420">
            <v>1</v>
          </cell>
          <cell r="G420">
            <v>4.282</v>
          </cell>
          <cell r="H420">
            <v>-16.8</v>
          </cell>
          <cell r="I420">
            <v>-71.937600000000003</v>
          </cell>
          <cell r="J420">
            <v>19991031</v>
          </cell>
          <cell r="K420" t="str">
            <v>5110201009</v>
          </cell>
          <cell r="L420" t="str">
            <v>6210402013</v>
          </cell>
          <cell r="M420" t="str">
            <v>9100000017</v>
          </cell>
        </row>
        <row r="421">
          <cell r="A421" t="str">
            <v>T008</v>
          </cell>
          <cell r="B421">
            <v>3103010045</v>
          </cell>
          <cell r="C421" t="str">
            <v>PARAQUAT/GRAMOXONE</v>
          </cell>
          <cell r="D421" t="str">
            <v>E1</v>
          </cell>
          <cell r="E421">
            <v>396</v>
          </cell>
          <cell r="F421">
            <v>1</v>
          </cell>
          <cell r="G421">
            <v>4.282</v>
          </cell>
          <cell r="H421">
            <v>-11.1</v>
          </cell>
          <cell r="I421">
            <v>-47.530200000000001</v>
          </cell>
          <cell r="J421">
            <v>19991031</v>
          </cell>
          <cell r="K421" t="str">
            <v>5110201009</v>
          </cell>
          <cell r="L421" t="str">
            <v>6210402013</v>
          </cell>
          <cell r="M421" t="str">
            <v>9100000017</v>
          </cell>
        </row>
        <row r="422">
          <cell r="A422" t="str">
            <v>T008</v>
          </cell>
          <cell r="B422">
            <v>3103010045</v>
          </cell>
          <cell r="C422" t="str">
            <v>PARAQUAT/GRAMOXONE</v>
          </cell>
          <cell r="D422" t="str">
            <v>E1</v>
          </cell>
          <cell r="E422">
            <v>397</v>
          </cell>
          <cell r="F422">
            <v>1</v>
          </cell>
          <cell r="G422">
            <v>4.282</v>
          </cell>
          <cell r="H422">
            <v>-3.9</v>
          </cell>
          <cell r="I422">
            <v>-16.6998</v>
          </cell>
          <cell r="J422">
            <v>19991031</v>
          </cell>
          <cell r="K422" t="str">
            <v>5110201009</v>
          </cell>
          <cell r="L422" t="str">
            <v>6210402013</v>
          </cell>
          <cell r="M422" t="str">
            <v>9100000017</v>
          </cell>
        </row>
        <row r="423">
          <cell r="A423" t="str">
            <v>T008</v>
          </cell>
          <cell r="B423">
            <v>3103010045</v>
          </cell>
          <cell r="C423" t="str">
            <v>PARAQUAT/GRAMOXONE</v>
          </cell>
          <cell r="D423" t="str">
            <v>E1</v>
          </cell>
          <cell r="E423">
            <v>398</v>
          </cell>
          <cell r="F423">
            <v>1</v>
          </cell>
          <cell r="G423">
            <v>4.282</v>
          </cell>
          <cell r="H423">
            <v>-26</v>
          </cell>
          <cell r="I423">
            <v>-111.33199999999999</v>
          </cell>
          <cell r="J423">
            <v>19991031</v>
          </cell>
          <cell r="K423" t="str">
            <v>5110201009</v>
          </cell>
          <cell r="L423" t="str">
            <v>6210402013</v>
          </cell>
          <cell r="M423" t="str">
            <v>9100000017</v>
          </cell>
        </row>
        <row r="424">
          <cell r="A424" t="str">
            <v>T008</v>
          </cell>
          <cell r="B424">
            <v>3103010045</v>
          </cell>
          <cell r="C424" t="str">
            <v>PARAQUAT/GRAMOXONE</v>
          </cell>
          <cell r="D424" t="str">
            <v>E1</v>
          </cell>
          <cell r="E424">
            <v>399</v>
          </cell>
          <cell r="F424">
            <v>1</v>
          </cell>
          <cell r="G424">
            <v>4.282</v>
          </cell>
          <cell r="H424">
            <v>-16.5</v>
          </cell>
          <cell r="I424">
            <v>-70.653000000000006</v>
          </cell>
          <cell r="J424">
            <v>19991031</v>
          </cell>
          <cell r="K424" t="str">
            <v>5110201009</v>
          </cell>
          <cell r="L424" t="str">
            <v>6210402013</v>
          </cell>
          <cell r="M424" t="str">
            <v>9100000017</v>
          </cell>
        </row>
        <row r="425">
          <cell r="A425" t="str">
            <v>T008</v>
          </cell>
          <cell r="B425">
            <v>3103010045</v>
          </cell>
          <cell r="C425" t="str">
            <v>PARAQUAT/GRAMOXONE</v>
          </cell>
          <cell r="D425" t="str">
            <v>E1</v>
          </cell>
          <cell r="E425">
            <v>400</v>
          </cell>
          <cell r="F425">
            <v>1</v>
          </cell>
          <cell r="G425">
            <v>4.282</v>
          </cell>
          <cell r="H425">
            <v>-17.8</v>
          </cell>
          <cell r="I425">
            <v>-76.2196</v>
          </cell>
          <cell r="J425">
            <v>19991031</v>
          </cell>
          <cell r="K425" t="str">
            <v>5110201009</v>
          </cell>
          <cell r="L425" t="str">
            <v>6210402013</v>
          </cell>
          <cell r="M425" t="str">
            <v>9100000017</v>
          </cell>
        </row>
        <row r="426">
          <cell r="A426" t="str">
            <v>T008</v>
          </cell>
          <cell r="B426">
            <v>3103010045</v>
          </cell>
          <cell r="C426" t="str">
            <v>PARAQUAT/GRAMOXONE</v>
          </cell>
          <cell r="D426" t="str">
            <v>E1</v>
          </cell>
          <cell r="E426">
            <v>401</v>
          </cell>
          <cell r="F426">
            <v>1</v>
          </cell>
          <cell r="G426">
            <v>4.282</v>
          </cell>
          <cell r="H426">
            <v>-5.7</v>
          </cell>
          <cell r="I426">
            <v>-24.407400000000003</v>
          </cell>
          <cell r="J426">
            <v>19991031</v>
          </cell>
          <cell r="K426" t="str">
            <v>5110201009</v>
          </cell>
          <cell r="L426" t="str">
            <v>6210402013</v>
          </cell>
          <cell r="M426" t="str">
            <v>9100000017</v>
          </cell>
        </row>
        <row r="427">
          <cell r="A427" t="str">
            <v>P005</v>
          </cell>
          <cell r="B427">
            <v>3103010048</v>
          </cell>
          <cell r="C427" t="str">
            <v>PRESIDE</v>
          </cell>
          <cell r="D427" t="str">
            <v>H1</v>
          </cell>
          <cell r="E427">
            <v>203</v>
          </cell>
          <cell r="F427">
            <v>2</v>
          </cell>
          <cell r="G427">
            <v>20</v>
          </cell>
          <cell r="H427">
            <v>-2</v>
          </cell>
          <cell r="I427">
            <v>-40</v>
          </cell>
          <cell r="J427">
            <v>19991028</v>
          </cell>
          <cell r="K427" t="str">
            <v>1241603000</v>
          </cell>
          <cell r="L427" t="str">
            <v>6210402013</v>
          </cell>
          <cell r="M427" t="str">
            <v>9100000016</v>
          </cell>
        </row>
        <row r="428">
          <cell r="A428" t="str">
            <v>MD01</v>
          </cell>
          <cell r="B428">
            <v>3103010056</v>
          </cell>
          <cell r="C428" t="str">
            <v>ROUND UP/GLIFOSATO</v>
          </cell>
          <cell r="D428" t="str">
            <v>63</v>
          </cell>
          <cell r="E428">
            <v>620</v>
          </cell>
          <cell r="F428">
            <v>3</v>
          </cell>
          <cell r="G428">
            <v>2.6</v>
          </cell>
          <cell r="H428">
            <v>-300</v>
          </cell>
          <cell r="I428">
            <v>-780</v>
          </cell>
          <cell r="J428">
            <v>19991031</v>
          </cell>
          <cell r="K428" t="str">
            <v>1140303003</v>
          </cell>
          <cell r="L428" t="str">
            <v>6210402003</v>
          </cell>
        </row>
        <row r="429">
          <cell r="A429" t="str">
            <v>MD03</v>
          </cell>
          <cell r="B429">
            <v>3103010056</v>
          </cell>
          <cell r="C429" t="str">
            <v>ROUND UP/GLIFOSATO</v>
          </cell>
          <cell r="D429" t="str">
            <v>63</v>
          </cell>
          <cell r="E429">
            <v>619</v>
          </cell>
          <cell r="F429">
            <v>2</v>
          </cell>
          <cell r="G429">
            <v>2.6</v>
          </cell>
          <cell r="H429">
            <v>-640</v>
          </cell>
          <cell r="I429">
            <v>-1664</v>
          </cell>
          <cell r="J429">
            <v>19991031</v>
          </cell>
          <cell r="K429" t="str">
            <v>1140303003</v>
          </cell>
          <cell r="L429" t="str">
            <v>6210402003</v>
          </cell>
        </row>
        <row r="430">
          <cell r="A430" t="str">
            <v>MF28</v>
          </cell>
          <cell r="B430">
            <v>3103010056</v>
          </cell>
          <cell r="C430" t="str">
            <v>ROUND UP/GLIFOSATO</v>
          </cell>
          <cell r="D430" t="str">
            <v>63</v>
          </cell>
          <cell r="E430">
            <v>641</v>
          </cell>
          <cell r="F430">
            <v>2</v>
          </cell>
          <cell r="G430">
            <v>2.8</v>
          </cell>
          <cell r="H430">
            <v>-92</v>
          </cell>
          <cell r="I430">
            <v>-257.59999999999997</v>
          </cell>
          <cell r="J430">
            <v>19991031</v>
          </cell>
          <cell r="K430" t="str">
            <v>1140303003</v>
          </cell>
          <cell r="L430" t="str">
            <v>6210402003</v>
          </cell>
        </row>
        <row r="431">
          <cell r="A431" t="str">
            <v>MF29</v>
          </cell>
          <cell r="B431">
            <v>3103010056</v>
          </cell>
          <cell r="C431" t="str">
            <v>ROUND UP/GLIFOSATO</v>
          </cell>
          <cell r="D431" t="str">
            <v>63</v>
          </cell>
          <cell r="E431">
            <v>636</v>
          </cell>
          <cell r="F431">
            <v>3</v>
          </cell>
          <cell r="G431">
            <v>2.6</v>
          </cell>
          <cell r="H431">
            <v>-20</v>
          </cell>
          <cell r="I431">
            <v>-52</v>
          </cell>
          <cell r="J431">
            <v>19991031</v>
          </cell>
          <cell r="K431" t="str">
            <v>1140303003</v>
          </cell>
          <cell r="L431" t="str">
            <v>6210402003</v>
          </cell>
        </row>
        <row r="432">
          <cell r="A432" t="str">
            <v>MF32</v>
          </cell>
          <cell r="B432">
            <v>3103010056</v>
          </cell>
          <cell r="C432" t="str">
            <v>ROUND UP/GLIFOSATO</v>
          </cell>
          <cell r="D432" t="str">
            <v>63</v>
          </cell>
          <cell r="E432">
            <v>640</v>
          </cell>
          <cell r="F432">
            <v>3</v>
          </cell>
          <cell r="G432">
            <v>2.6</v>
          </cell>
          <cell r="H432">
            <v>-95</v>
          </cell>
          <cell r="I432">
            <v>-247</v>
          </cell>
          <cell r="J432">
            <v>19991031</v>
          </cell>
          <cell r="K432" t="str">
            <v>1140303003</v>
          </cell>
          <cell r="L432" t="str">
            <v>6210402003</v>
          </cell>
        </row>
        <row r="433">
          <cell r="A433" t="str">
            <v>MF39</v>
          </cell>
          <cell r="B433">
            <v>3103010056</v>
          </cell>
          <cell r="C433" t="str">
            <v>ROUND UP/GLIFOSATO</v>
          </cell>
          <cell r="D433" t="str">
            <v>63</v>
          </cell>
          <cell r="E433">
            <v>634</v>
          </cell>
          <cell r="F433">
            <v>4</v>
          </cell>
          <cell r="G433">
            <v>2.6</v>
          </cell>
          <cell r="H433">
            <v>-266</v>
          </cell>
          <cell r="I433">
            <v>-691.6</v>
          </cell>
          <cell r="J433">
            <v>19991031</v>
          </cell>
          <cell r="K433" t="str">
            <v>1140303003</v>
          </cell>
          <cell r="L433" t="str">
            <v>6210402003</v>
          </cell>
        </row>
        <row r="434">
          <cell r="A434" t="str">
            <v>S001</v>
          </cell>
          <cell r="B434">
            <v>3103010056</v>
          </cell>
          <cell r="C434" t="str">
            <v>ROUND UP/GLIFOSATO</v>
          </cell>
          <cell r="D434" t="str">
            <v>63</v>
          </cell>
          <cell r="E434">
            <v>623</v>
          </cell>
          <cell r="F434">
            <v>1</v>
          </cell>
          <cell r="G434">
            <v>2.6</v>
          </cell>
          <cell r="H434">
            <v>-834</v>
          </cell>
          <cell r="I434">
            <v>-2168.4</v>
          </cell>
          <cell r="J434">
            <v>19991031</v>
          </cell>
          <cell r="K434" t="str">
            <v>1140303003</v>
          </cell>
          <cell r="L434" t="str">
            <v>6210402003</v>
          </cell>
        </row>
        <row r="435">
          <cell r="A435" t="str">
            <v>S002</v>
          </cell>
          <cell r="B435">
            <v>3103010056</v>
          </cell>
          <cell r="C435" t="str">
            <v>ROUND UP/GLIFOSATO</v>
          </cell>
          <cell r="D435" t="str">
            <v>63</v>
          </cell>
          <cell r="E435">
            <v>626</v>
          </cell>
          <cell r="F435">
            <v>1</v>
          </cell>
          <cell r="G435">
            <v>2.6</v>
          </cell>
          <cell r="H435">
            <v>-366</v>
          </cell>
          <cell r="I435">
            <v>-951.6</v>
          </cell>
          <cell r="J435">
            <v>19991031</v>
          </cell>
          <cell r="K435" t="str">
            <v>1140303003</v>
          </cell>
          <cell r="L435" t="str">
            <v>6210402003</v>
          </cell>
        </row>
        <row r="436">
          <cell r="A436" t="str">
            <v>EA01</v>
          </cell>
          <cell r="B436">
            <v>3103010056</v>
          </cell>
          <cell r="C436" t="str">
            <v>ROUND UP/GLIFOSATO</v>
          </cell>
          <cell r="D436" t="str">
            <v>65</v>
          </cell>
          <cell r="E436">
            <v>913</v>
          </cell>
          <cell r="F436">
            <v>1</v>
          </cell>
          <cell r="G436">
            <v>2.6</v>
          </cell>
          <cell r="H436">
            <v>-70</v>
          </cell>
          <cell r="I436">
            <v>-182</v>
          </cell>
          <cell r="J436">
            <v>19991031</v>
          </cell>
          <cell r="K436" t="str">
            <v>1140305003</v>
          </cell>
          <cell r="L436" t="str">
            <v>6210402005</v>
          </cell>
        </row>
        <row r="437">
          <cell r="A437" t="str">
            <v>EA03</v>
          </cell>
          <cell r="B437">
            <v>3103010056</v>
          </cell>
          <cell r="C437" t="str">
            <v>ROUND UP/GLIFOSATO</v>
          </cell>
          <cell r="D437" t="str">
            <v>65</v>
          </cell>
          <cell r="E437">
            <v>907</v>
          </cell>
          <cell r="F437">
            <v>1</v>
          </cell>
          <cell r="G437">
            <v>2.83</v>
          </cell>
          <cell r="H437">
            <v>-54.5</v>
          </cell>
          <cell r="I437">
            <v>-154.23500000000001</v>
          </cell>
          <cell r="J437">
            <v>19991031</v>
          </cell>
          <cell r="K437" t="str">
            <v>1140305003</v>
          </cell>
          <cell r="L437" t="str">
            <v>6210402005</v>
          </cell>
        </row>
        <row r="438">
          <cell r="A438" t="str">
            <v>P023</v>
          </cell>
          <cell r="B438">
            <v>3103010056</v>
          </cell>
          <cell r="C438" t="str">
            <v>ROUND UP/GLIFOSATO</v>
          </cell>
          <cell r="D438" t="str">
            <v>B1</v>
          </cell>
          <cell r="E438">
            <v>239</v>
          </cell>
          <cell r="F438">
            <v>6</v>
          </cell>
          <cell r="G438">
            <v>2.8</v>
          </cell>
          <cell r="H438">
            <v>-28</v>
          </cell>
          <cell r="I438">
            <v>-78.399999999999991</v>
          </cell>
          <cell r="J438">
            <v>19991030</v>
          </cell>
          <cell r="K438" t="str">
            <v>1140305003</v>
          </cell>
          <cell r="L438" t="str">
            <v>6210402005</v>
          </cell>
          <cell r="M438" t="str">
            <v>9100000005</v>
          </cell>
        </row>
        <row r="439">
          <cell r="A439" t="str">
            <v>P023</v>
          </cell>
          <cell r="B439">
            <v>3103010056</v>
          </cell>
          <cell r="C439" t="str">
            <v>ROUND UP/GLIFOSATO</v>
          </cell>
          <cell r="D439" t="str">
            <v>B1</v>
          </cell>
          <cell r="E439">
            <v>242</v>
          </cell>
          <cell r="F439">
            <v>5</v>
          </cell>
          <cell r="G439">
            <v>2.8</v>
          </cell>
          <cell r="H439">
            <v>-40</v>
          </cell>
          <cell r="I439">
            <v>-112</v>
          </cell>
          <cell r="J439">
            <v>19991030</v>
          </cell>
          <cell r="K439" t="str">
            <v>1140305003</v>
          </cell>
          <cell r="L439" t="str">
            <v>6210402005</v>
          </cell>
          <cell r="M439" t="str">
            <v>9100000005</v>
          </cell>
        </row>
        <row r="440">
          <cell r="A440" t="str">
            <v>P023</v>
          </cell>
          <cell r="B440">
            <v>3103010056</v>
          </cell>
          <cell r="C440" t="str">
            <v>ROUND UP/GLIFOSATO</v>
          </cell>
          <cell r="D440" t="str">
            <v>B1</v>
          </cell>
          <cell r="E440">
            <v>243</v>
          </cell>
          <cell r="F440">
            <v>5</v>
          </cell>
          <cell r="G440">
            <v>2.8</v>
          </cell>
          <cell r="H440">
            <v>-48</v>
          </cell>
          <cell r="I440">
            <v>-134.39999999999998</v>
          </cell>
          <cell r="J440">
            <v>19991030</v>
          </cell>
          <cell r="K440" t="str">
            <v>1140305003</v>
          </cell>
          <cell r="L440" t="str">
            <v>6210402005</v>
          </cell>
          <cell r="M440" t="str">
            <v>9100000005</v>
          </cell>
        </row>
        <row r="441">
          <cell r="A441" t="str">
            <v>TA25</v>
          </cell>
          <cell r="B441">
            <v>3103010056</v>
          </cell>
          <cell r="C441" t="str">
            <v>ROUND UP/GLIFOSATO</v>
          </cell>
          <cell r="D441" t="str">
            <v>65</v>
          </cell>
          <cell r="E441">
            <v>868</v>
          </cell>
          <cell r="F441">
            <v>1</v>
          </cell>
          <cell r="G441">
            <v>2.83</v>
          </cell>
          <cell r="H441">
            <v>-5</v>
          </cell>
          <cell r="I441">
            <v>-14.15</v>
          </cell>
          <cell r="J441">
            <v>19991031</v>
          </cell>
          <cell r="K441" t="str">
            <v>1140305003</v>
          </cell>
          <cell r="L441" t="str">
            <v>6210402005</v>
          </cell>
        </row>
        <row r="442">
          <cell r="A442" t="str">
            <v>TZ01</v>
          </cell>
          <cell r="B442">
            <v>3103010056</v>
          </cell>
          <cell r="C442" t="str">
            <v>ROUND UP/GLIFOSATO</v>
          </cell>
          <cell r="D442" t="str">
            <v>65</v>
          </cell>
          <cell r="E442">
            <v>858</v>
          </cell>
          <cell r="F442">
            <v>1</v>
          </cell>
          <cell r="G442">
            <v>2.6219999999999999</v>
          </cell>
          <cell r="H442">
            <v>-140</v>
          </cell>
          <cell r="I442">
            <v>-367.08</v>
          </cell>
          <cell r="J442">
            <v>19991031</v>
          </cell>
          <cell r="K442" t="str">
            <v>1140305003</v>
          </cell>
          <cell r="L442" t="str">
            <v>6210402005</v>
          </cell>
        </row>
        <row r="443">
          <cell r="A443" t="str">
            <v>EA01</v>
          </cell>
          <cell r="B443">
            <v>3103010056</v>
          </cell>
          <cell r="C443" t="str">
            <v>ROUND UP/GLIFOSATO</v>
          </cell>
          <cell r="D443" t="str">
            <v>66</v>
          </cell>
          <cell r="E443">
            <v>863</v>
          </cell>
          <cell r="F443">
            <v>1</v>
          </cell>
          <cell r="G443">
            <v>2.6</v>
          </cell>
          <cell r="H443">
            <v>-10</v>
          </cell>
          <cell r="I443">
            <v>-26</v>
          </cell>
          <cell r="J443">
            <v>19991031</v>
          </cell>
          <cell r="K443" t="str">
            <v>1140306003</v>
          </cell>
          <cell r="L443" t="str">
            <v>6210402006</v>
          </cell>
        </row>
        <row r="444">
          <cell r="A444" t="str">
            <v>EA01</v>
          </cell>
          <cell r="B444">
            <v>3103010056</v>
          </cell>
          <cell r="C444" t="str">
            <v>ROUND UP/GLIFOSATO</v>
          </cell>
          <cell r="D444" t="str">
            <v>66</v>
          </cell>
          <cell r="E444">
            <v>866</v>
          </cell>
          <cell r="F444">
            <v>1</v>
          </cell>
          <cell r="G444">
            <v>2.6</v>
          </cell>
          <cell r="H444">
            <v>-212</v>
          </cell>
          <cell r="I444">
            <v>-551.20000000000005</v>
          </cell>
          <cell r="J444">
            <v>19991031</v>
          </cell>
          <cell r="K444" t="str">
            <v>1140306003</v>
          </cell>
          <cell r="L444" t="str">
            <v>6210402006</v>
          </cell>
        </row>
        <row r="445">
          <cell r="A445" t="str">
            <v>EA02</v>
          </cell>
          <cell r="B445">
            <v>3103010056</v>
          </cell>
          <cell r="C445" t="str">
            <v>ROUND UP/GLIFOSATO</v>
          </cell>
          <cell r="D445" t="str">
            <v>66</v>
          </cell>
          <cell r="E445">
            <v>859</v>
          </cell>
          <cell r="F445">
            <v>1</v>
          </cell>
          <cell r="G445">
            <v>2.83</v>
          </cell>
          <cell r="H445">
            <v>-187</v>
          </cell>
          <cell r="I445">
            <v>-529.21</v>
          </cell>
          <cell r="J445">
            <v>19991031</v>
          </cell>
          <cell r="K445" t="str">
            <v>1140306003</v>
          </cell>
          <cell r="L445" t="str">
            <v>6210402006</v>
          </cell>
        </row>
        <row r="446">
          <cell r="A446" t="str">
            <v>P023</v>
          </cell>
          <cell r="B446">
            <v>3103010056</v>
          </cell>
          <cell r="C446" t="str">
            <v>ROUND UP/GLIFOSATO</v>
          </cell>
          <cell r="D446" t="str">
            <v>B1</v>
          </cell>
          <cell r="E446">
            <v>265</v>
          </cell>
          <cell r="F446">
            <v>4</v>
          </cell>
          <cell r="G446">
            <v>2.8</v>
          </cell>
          <cell r="H446">
            <v>-414</v>
          </cell>
          <cell r="I446">
            <v>-1159.1999999999998</v>
          </cell>
          <cell r="J446">
            <v>19991030</v>
          </cell>
          <cell r="K446" t="str">
            <v>1140306003</v>
          </cell>
          <cell r="L446" t="str">
            <v>6210402006</v>
          </cell>
          <cell r="M446" t="str">
            <v>9100000008</v>
          </cell>
        </row>
        <row r="447">
          <cell r="A447" t="str">
            <v>P023</v>
          </cell>
          <cell r="B447">
            <v>3103010056</v>
          </cell>
          <cell r="C447" t="str">
            <v>ROUND UP/GLIFOSATO</v>
          </cell>
          <cell r="D447" t="str">
            <v>B1</v>
          </cell>
          <cell r="E447">
            <v>266</v>
          </cell>
          <cell r="F447">
            <v>3</v>
          </cell>
          <cell r="G447">
            <v>2.8</v>
          </cell>
          <cell r="H447">
            <v>-190</v>
          </cell>
          <cell r="I447">
            <v>-532</v>
          </cell>
          <cell r="J447">
            <v>19991030</v>
          </cell>
          <cell r="K447" t="str">
            <v>1140306003</v>
          </cell>
          <cell r="L447" t="str">
            <v>6210402006</v>
          </cell>
          <cell r="M447" t="str">
            <v>9100000008</v>
          </cell>
        </row>
        <row r="448">
          <cell r="A448" t="str">
            <v>S001</v>
          </cell>
          <cell r="B448">
            <v>3103010056</v>
          </cell>
          <cell r="C448" t="str">
            <v>ROUND UP/GLIFOSATO</v>
          </cell>
          <cell r="D448" t="str">
            <v>66</v>
          </cell>
          <cell r="E448">
            <v>868</v>
          </cell>
          <cell r="F448">
            <v>1</v>
          </cell>
          <cell r="G448">
            <v>2.6</v>
          </cell>
          <cell r="H448">
            <v>-790</v>
          </cell>
          <cell r="I448">
            <v>-2054</v>
          </cell>
          <cell r="J448">
            <v>19991031</v>
          </cell>
          <cell r="K448" t="str">
            <v>1140306003</v>
          </cell>
          <cell r="L448" t="str">
            <v>6210402006</v>
          </cell>
        </row>
        <row r="449">
          <cell r="A449" t="str">
            <v>S002</v>
          </cell>
          <cell r="B449">
            <v>3103010056</v>
          </cell>
          <cell r="C449" t="str">
            <v>ROUND UP/GLIFOSATO</v>
          </cell>
          <cell r="D449" t="str">
            <v>66</v>
          </cell>
          <cell r="E449">
            <v>869</v>
          </cell>
          <cell r="F449">
            <v>1</v>
          </cell>
          <cell r="G449">
            <v>2.6</v>
          </cell>
          <cell r="H449">
            <v>-895</v>
          </cell>
          <cell r="I449">
            <v>-2327</v>
          </cell>
          <cell r="J449">
            <v>19991031</v>
          </cell>
          <cell r="K449" t="str">
            <v>1140306003</v>
          </cell>
          <cell r="L449" t="str">
            <v>6210402006</v>
          </cell>
        </row>
        <row r="450">
          <cell r="A450" t="str">
            <v>TL04</v>
          </cell>
          <cell r="B450">
            <v>3103010056</v>
          </cell>
          <cell r="C450" t="str">
            <v>ROUND UP/GLIFOSATO</v>
          </cell>
          <cell r="D450" t="str">
            <v>66</v>
          </cell>
          <cell r="E450">
            <v>853</v>
          </cell>
          <cell r="F450">
            <v>3</v>
          </cell>
          <cell r="G450">
            <v>27.439</v>
          </cell>
          <cell r="H450">
            <v>-840</v>
          </cell>
          <cell r="I450">
            <v>-23048.76</v>
          </cell>
          <cell r="J450">
            <v>19991031</v>
          </cell>
          <cell r="K450" t="str">
            <v>1140306003</v>
          </cell>
          <cell r="L450" t="str">
            <v>6210402006</v>
          </cell>
        </row>
        <row r="451">
          <cell r="A451" t="str">
            <v>TL05</v>
          </cell>
          <cell r="B451">
            <v>3103010056</v>
          </cell>
          <cell r="C451" t="str">
            <v>ROUND UP/GLIFOSATO</v>
          </cell>
          <cell r="D451" t="str">
            <v>66</v>
          </cell>
          <cell r="E451">
            <v>850</v>
          </cell>
          <cell r="F451">
            <v>3</v>
          </cell>
          <cell r="G451">
            <v>27.439</v>
          </cell>
          <cell r="H451">
            <v>-220</v>
          </cell>
          <cell r="I451">
            <v>-6036.58</v>
          </cell>
          <cell r="J451">
            <v>19991031</v>
          </cell>
          <cell r="K451" t="str">
            <v>1140306003</v>
          </cell>
          <cell r="L451" t="str">
            <v>6210402006</v>
          </cell>
        </row>
        <row r="452">
          <cell r="A452" t="str">
            <v>TL08</v>
          </cell>
          <cell r="B452">
            <v>3103010056</v>
          </cell>
          <cell r="C452" t="str">
            <v>ROUND UP/GLIFOSATO</v>
          </cell>
          <cell r="D452" t="str">
            <v>66</v>
          </cell>
          <cell r="E452">
            <v>851</v>
          </cell>
          <cell r="F452">
            <v>3</v>
          </cell>
          <cell r="G452">
            <v>27.439</v>
          </cell>
          <cell r="H452">
            <v>-180</v>
          </cell>
          <cell r="I452">
            <v>-4939.0200000000004</v>
          </cell>
          <cell r="J452">
            <v>19991031</v>
          </cell>
          <cell r="K452" t="str">
            <v>1140306003</v>
          </cell>
          <cell r="L452" t="str">
            <v>6210402006</v>
          </cell>
        </row>
        <row r="453">
          <cell r="A453" t="str">
            <v>P003</v>
          </cell>
          <cell r="B453">
            <v>3103010056</v>
          </cell>
          <cell r="C453" t="str">
            <v>ROUND UP/GLIFOSATO</v>
          </cell>
          <cell r="D453" t="str">
            <v>Q1</v>
          </cell>
          <cell r="E453">
            <v>174</v>
          </cell>
          <cell r="F453">
            <v>4</v>
          </cell>
          <cell r="G453">
            <v>2.8</v>
          </cell>
          <cell r="H453">
            <v>-205</v>
          </cell>
          <cell r="I453">
            <v>-574</v>
          </cell>
          <cell r="J453">
            <v>19991031</v>
          </cell>
          <cell r="K453" t="str">
            <v>1140335003</v>
          </cell>
          <cell r="L453" t="str">
            <v>6210402015</v>
          </cell>
          <cell r="M453" t="str">
            <v>9100000015</v>
          </cell>
        </row>
        <row r="454">
          <cell r="A454" t="str">
            <v>P001</v>
          </cell>
          <cell r="B454">
            <v>3103010056</v>
          </cell>
          <cell r="C454" t="str">
            <v>ROUND UP/GLIFOSATO</v>
          </cell>
          <cell r="D454" t="str">
            <v>L1</v>
          </cell>
          <cell r="E454">
            <v>257</v>
          </cell>
          <cell r="F454">
            <v>3</v>
          </cell>
          <cell r="G454">
            <v>2.8</v>
          </cell>
          <cell r="H454">
            <v>-30</v>
          </cell>
          <cell r="I454">
            <v>-84</v>
          </cell>
          <cell r="J454">
            <v>19991028</v>
          </cell>
          <cell r="K454" t="str">
            <v>1241506009</v>
          </cell>
          <cell r="L454" t="str">
            <v>6210402019</v>
          </cell>
          <cell r="M454" t="str">
            <v>9200000007</v>
          </cell>
        </row>
        <row r="455">
          <cell r="A455" t="str">
            <v>P023</v>
          </cell>
          <cell r="B455">
            <v>3103010061</v>
          </cell>
          <cell r="C455" t="str">
            <v>SQUADRON</v>
          </cell>
          <cell r="D455" t="str">
            <v>B1</v>
          </cell>
          <cell r="E455">
            <v>238</v>
          </cell>
          <cell r="F455">
            <v>3</v>
          </cell>
          <cell r="G455">
            <v>2.4</v>
          </cell>
          <cell r="H455">
            <v>-96</v>
          </cell>
          <cell r="I455">
            <v>-230.39999999999998</v>
          </cell>
          <cell r="J455">
            <v>19991030</v>
          </cell>
          <cell r="K455" t="str">
            <v>1140305003</v>
          </cell>
          <cell r="L455" t="str">
            <v>6210402005</v>
          </cell>
          <cell r="M455" t="str">
            <v>9100000005</v>
          </cell>
        </row>
        <row r="456">
          <cell r="A456" t="str">
            <v>P023</v>
          </cell>
          <cell r="B456">
            <v>3103010061</v>
          </cell>
          <cell r="C456" t="str">
            <v>SQUADRON</v>
          </cell>
          <cell r="D456" t="str">
            <v>B1</v>
          </cell>
          <cell r="E456">
            <v>239</v>
          </cell>
          <cell r="F456">
            <v>3</v>
          </cell>
          <cell r="G456">
            <v>2.4</v>
          </cell>
          <cell r="H456">
            <v>-54</v>
          </cell>
          <cell r="I456">
            <v>-129.6</v>
          </cell>
          <cell r="J456">
            <v>19991030</v>
          </cell>
          <cell r="K456" t="str">
            <v>1140305003</v>
          </cell>
          <cell r="L456" t="str">
            <v>6210402005</v>
          </cell>
          <cell r="M456" t="str">
            <v>9100000005</v>
          </cell>
        </row>
        <row r="457">
          <cell r="A457" t="str">
            <v>EA02</v>
          </cell>
          <cell r="B457">
            <v>3103010069</v>
          </cell>
          <cell r="C457" t="str">
            <v>TORDON 24K</v>
          </cell>
          <cell r="D457" t="str">
            <v>65</v>
          </cell>
          <cell r="E457">
            <v>904</v>
          </cell>
          <cell r="F457">
            <v>2</v>
          </cell>
          <cell r="G457">
            <v>26</v>
          </cell>
          <cell r="H457">
            <v>-10</v>
          </cell>
          <cell r="I457">
            <v>-260</v>
          </cell>
          <cell r="J457">
            <v>19991031</v>
          </cell>
          <cell r="K457" t="str">
            <v>1140305003</v>
          </cell>
          <cell r="L457" t="str">
            <v>6210402005</v>
          </cell>
        </row>
        <row r="458">
          <cell r="A458" t="str">
            <v>TA31</v>
          </cell>
          <cell r="B458">
            <v>3103010069</v>
          </cell>
          <cell r="C458" t="str">
            <v>TORDON 24K</v>
          </cell>
          <cell r="D458" t="str">
            <v>65</v>
          </cell>
          <cell r="E458">
            <v>897</v>
          </cell>
          <cell r="F458">
            <v>1</v>
          </cell>
          <cell r="G458">
            <v>26</v>
          </cell>
          <cell r="H458">
            <v>-4</v>
          </cell>
          <cell r="I458">
            <v>-104</v>
          </cell>
          <cell r="J458">
            <v>19991031</v>
          </cell>
          <cell r="K458" t="str">
            <v>1140305003</v>
          </cell>
          <cell r="L458" t="str">
            <v>6210402005</v>
          </cell>
        </row>
        <row r="459">
          <cell r="A459" t="str">
            <v>TO03</v>
          </cell>
          <cell r="B459">
            <v>3103010069</v>
          </cell>
          <cell r="C459" t="str">
            <v>TORDON 24K</v>
          </cell>
          <cell r="D459" t="str">
            <v>S1</v>
          </cell>
          <cell r="E459">
            <v>330</v>
          </cell>
          <cell r="F459">
            <v>4</v>
          </cell>
          <cell r="G459">
            <v>26</v>
          </cell>
          <cell r="H459">
            <v>-25</v>
          </cell>
          <cell r="I459">
            <v>-650</v>
          </cell>
          <cell r="J459">
            <v>19991031</v>
          </cell>
          <cell r="K459" t="str">
            <v>1140305003</v>
          </cell>
          <cell r="L459" t="str">
            <v>6210402005</v>
          </cell>
          <cell r="M459" t="str">
            <v>9100000005</v>
          </cell>
        </row>
        <row r="460">
          <cell r="A460" t="str">
            <v>TO03</v>
          </cell>
          <cell r="B460">
            <v>3103010069</v>
          </cell>
          <cell r="C460" t="str">
            <v>TORDON 24K</v>
          </cell>
          <cell r="D460" t="str">
            <v>S1</v>
          </cell>
          <cell r="E460">
            <v>331</v>
          </cell>
          <cell r="F460">
            <v>2</v>
          </cell>
          <cell r="G460">
            <v>26</v>
          </cell>
          <cell r="H460">
            <v>-18.5</v>
          </cell>
          <cell r="I460">
            <v>-481</v>
          </cell>
          <cell r="J460">
            <v>19991031</v>
          </cell>
          <cell r="K460" t="str">
            <v>1140305003</v>
          </cell>
          <cell r="L460" t="str">
            <v>6210402005</v>
          </cell>
          <cell r="M460" t="str">
            <v>9100000005</v>
          </cell>
        </row>
        <row r="461">
          <cell r="A461" t="str">
            <v>TO03</v>
          </cell>
          <cell r="B461">
            <v>3103010069</v>
          </cell>
          <cell r="C461" t="str">
            <v>TORDON 24K</v>
          </cell>
          <cell r="D461" t="str">
            <v>S1</v>
          </cell>
          <cell r="E461">
            <v>332</v>
          </cell>
          <cell r="F461">
            <v>3</v>
          </cell>
          <cell r="G461">
            <v>26</v>
          </cell>
          <cell r="H461">
            <v>-5</v>
          </cell>
          <cell r="I461">
            <v>-130</v>
          </cell>
          <cell r="J461">
            <v>19991031</v>
          </cell>
          <cell r="K461" t="str">
            <v>1140305003</v>
          </cell>
          <cell r="L461" t="str">
            <v>6210402005</v>
          </cell>
          <cell r="M461" t="str">
            <v>9100000005</v>
          </cell>
        </row>
        <row r="462">
          <cell r="A462" t="str">
            <v>P023</v>
          </cell>
          <cell r="B462">
            <v>3103010069</v>
          </cell>
          <cell r="C462" t="str">
            <v>TORDON 24K</v>
          </cell>
          <cell r="D462" t="str">
            <v>B1</v>
          </cell>
          <cell r="E462">
            <v>267</v>
          </cell>
          <cell r="F462">
            <v>1</v>
          </cell>
          <cell r="G462">
            <v>23.5</v>
          </cell>
          <cell r="H462">
            <v>-5</v>
          </cell>
          <cell r="I462">
            <v>-117.5</v>
          </cell>
          <cell r="J462">
            <v>19991030</v>
          </cell>
          <cell r="K462" t="str">
            <v>5120204000</v>
          </cell>
          <cell r="L462" t="str">
            <v>6210402019</v>
          </cell>
          <cell r="M462" t="str">
            <v>9200000008</v>
          </cell>
        </row>
        <row r="463">
          <cell r="A463" t="str">
            <v>P005</v>
          </cell>
          <cell r="B463">
            <v>3103010070</v>
          </cell>
          <cell r="C463" t="str">
            <v>TRIFLURALINA</v>
          </cell>
          <cell r="D463" t="str">
            <v>H1</v>
          </cell>
          <cell r="E463">
            <v>200</v>
          </cell>
          <cell r="F463">
            <v>1</v>
          </cell>
          <cell r="G463">
            <v>2.85</v>
          </cell>
          <cell r="H463">
            <v>-174</v>
          </cell>
          <cell r="I463">
            <v>-495.90000000000003</v>
          </cell>
          <cell r="J463">
            <v>19991028</v>
          </cell>
          <cell r="K463" t="str">
            <v>1140303003</v>
          </cell>
          <cell r="L463" t="str">
            <v>6210402003</v>
          </cell>
          <cell r="M463" t="str">
            <v>9100000003</v>
          </cell>
        </row>
        <row r="464">
          <cell r="A464" t="str">
            <v>P005</v>
          </cell>
          <cell r="B464">
            <v>3103010070</v>
          </cell>
          <cell r="C464" t="str">
            <v>TRIFLURALINA</v>
          </cell>
          <cell r="D464" t="str">
            <v>H1</v>
          </cell>
          <cell r="E464">
            <v>201</v>
          </cell>
          <cell r="F464">
            <v>1</v>
          </cell>
          <cell r="G464">
            <v>2.85</v>
          </cell>
          <cell r="H464">
            <v>-490</v>
          </cell>
          <cell r="I464">
            <v>-1396.5</v>
          </cell>
          <cell r="J464">
            <v>19991028</v>
          </cell>
          <cell r="K464" t="str">
            <v>1140303003</v>
          </cell>
          <cell r="L464" t="str">
            <v>6210402003</v>
          </cell>
          <cell r="M464" t="str">
            <v>9100000003</v>
          </cell>
        </row>
        <row r="465">
          <cell r="A465" t="str">
            <v>P005</v>
          </cell>
          <cell r="B465">
            <v>3103010070</v>
          </cell>
          <cell r="C465" t="str">
            <v>TRIFLURALINA</v>
          </cell>
          <cell r="D465" t="str">
            <v>H1</v>
          </cell>
          <cell r="E465">
            <v>202</v>
          </cell>
          <cell r="F465">
            <v>1</v>
          </cell>
          <cell r="G465">
            <v>2.85</v>
          </cell>
          <cell r="H465">
            <v>-240</v>
          </cell>
          <cell r="I465">
            <v>-684</v>
          </cell>
          <cell r="J465">
            <v>19991028</v>
          </cell>
          <cell r="K465" t="str">
            <v>1140303003</v>
          </cell>
          <cell r="L465" t="str">
            <v>6210402003</v>
          </cell>
          <cell r="M465" t="str">
            <v>9100000003</v>
          </cell>
        </row>
        <row r="466">
          <cell r="A466" t="str">
            <v>MD01</v>
          </cell>
          <cell r="B466">
            <v>3103010072</v>
          </cell>
          <cell r="C466" t="str">
            <v>TWIN PACK</v>
          </cell>
          <cell r="D466" t="str">
            <v>63</v>
          </cell>
          <cell r="E466">
            <v>620</v>
          </cell>
          <cell r="F466">
            <v>1</v>
          </cell>
          <cell r="G466">
            <v>9.35</v>
          </cell>
          <cell r="H466">
            <v>-220</v>
          </cell>
          <cell r="I466">
            <v>-2057</v>
          </cell>
          <cell r="J466">
            <v>19991031</v>
          </cell>
          <cell r="K466" t="str">
            <v>1140303003</v>
          </cell>
          <cell r="L466" t="str">
            <v>6210402003</v>
          </cell>
        </row>
        <row r="467">
          <cell r="A467" t="str">
            <v>MF09</v>
          </cell>
          <cell r="B467">
            <v>3103010072</v>
          </cell>
          <cell r="C467" t="str">
            <v>TWIN PACK</v>
          </cell>
          <cell r="D467" t="str">
            <v>63</v>
          </cell>
          <cell r="E467">
            <v>649</v>
          </cell>
          <cell r="F467">
            <v>3</v>
          </cell>
          <cell r="G467">
            <v>9.35</v>
          </cell>
          <cell r="H467">
            <v>-120</v>
          </cell>
          <cell r="I467">
            <v>-1122</v>
          </cell>
          <cell r="J467">
            <v>19991031</v>
          </cell>
          <cell r="K467" t="str">
            <v>1140303003</v>
          </cell>
          <cell r="L467" t="str">
            <v>6210402003</v>
          </cell>
        </row>
        <row r="468">
          <cell r="A468" t="str">
            <v>MF23</v>
          </cell>
          <cell r="B468">
            <v>3103010072</v>
          </cell>
          <cell r="C468" t="str">
            <v>TWIN PACK</v>
          </cell>
          <cell r="D468" t="str">
            <v>63</v>
          </cell>
          <cell r="E468">
            <v>631</v>
          </cell>
          <cell r="F468">
            <v>3</v>
          </cell>
          <cell r="G468">
            <v>26</v>
          </cell>
          <cell r="H468">
            <v>-2010</v>
          </cell>
          <cell r="I468">
            <v>-52260</v>
          </cell>
          <cell r="J468">
            <v>19991031</v>
          </cell>
          <cell r="K468" t="str">
            <v>1140303003</v>
          </cell>
          <cell r="L468" t="str">
            <v>6210402003</v>
          </cell>
        </row>
        <row r="469">
          <cell r="A469" t="str">
            <v>MF28</v>
          </cell>
          <cell r="B469">
            <v>3103010072</v>
          </cell>
          <cell r="C469" t="str">
            <v>TWIN PACK</v>
          </cell>
          <cell r="D469" t="str">
            <v>63</v>
          </cell>
          <cell r="E469">
            <v>641</v>
          </cell>
          <cell r="F469">
            <v>3</v>
          </cell>
          <cell r="G469">
            <v>26</v>
          </cell>
          <cell r="H469">
            <v>-300</v>
          </cell>
          <cell r="I469">
            <v>-7800</v>
          </cell>
          <cell r="J469">
            <v>19991031</v>
          </cell>
          <cell r="K469" t="str">
            <v>1140303003</v>
          </cell>
          <cell r="L469" t="str">
            <v>6210402003</v>
          </cell>
        </row>
        <row r="470">
          <cell r="A470" t="str">
            <v>MF29</v>
          </cell>
          <cell r="B470">
            <v>3103010072</v>
          </cell>
          <cell r="C470" t="str">
            <v>TWIN PACK</v>
          </cell>
          <cell r="D470" t="str">
            <v>63</v>
          </cell>
          <cell r="E470">
            <v>636</v>
          </cell>
          <cell r="F470">
            <v>4</v>
          </cell>
          <cell r="G470">
            <v>26</v>
          </cell>
          <cell r="H470">
            <v>-480</v>
          </cell>
          <cell r="I470">
            <v>-12480</v>
          </cell>
          <cell r="J470">
            <v>19991031</v>
          </cell>
          <cell r="K470" t="str">
            <v>1140303003</v>
          </cell>
          <cell r="L470" t="str">
            <v>6210402003</v>
          </cell>
        </row>
        <row r="471">
          <cell r="A471" t="str">
            <v>MF32</v>
          </cell>
          <cell r="B471">
            <v>3103010072</v>
          </cell>
          <cell r="C471" t="str">
            <v>TWIN PACK</v>
          </cell>
          <cell r="D471" t="str">
            <v>63</v>
          </cell>
          <cell r="E471">
            <v>640</v>
          </cell>
          <cell r="F471">
            <v>4</v>
          </cell>
          <cell r="G471">
            <v>26</v>
          </cell>
          <cell r="H471">
            <v>-780</v>
          </cell>
          <cell r="I471">
            <v>-20280</v>
          </cell>
          <cell r="J471">
            <v>19991031</v>
          </cell>
          <cell r="K471" t="str">
            <v>1140303003</v>
          </cell>
          <cell r="L471" t="str">
            <v>6210402003</v>
          </cell>
        </row>
        <row r="472">
          <cell r="A472" t="str">
            <v>MF33</v>
          </cell>
          <cell r="B472">
            <v>3103010072</v>
          </cell>
          <cell r="C472" t="str">
            <v>TWIN PACK</v>
          </cell>
          <cell r="D472" t="str">
            <v>63</v>
          </cell>
          <cell r="E472">
            <v>647</v>
          </cell>
          <cell r="F472">
            <v>4</v>
          </cell>
          <cell r="G472">
            <v>26</v>
          </cell>
          <cell r="H472">
            <v>-240</v>
          </cell>
          <cell r="I472">
            <v>-6240</v>
          </cell>
          <cell r="J472">
            <v>19991031</v>
          </cell>
          <cell r="K472" t="str">
            <v>1140303003</v>
          </cell>
          <cell r="L472" t="str">
            <v>6210402003</v>
          </cell>
        </row>
        <row r="473">
          <cell r="A473" t="str">
            <v>MF34</v>
          </cell>
          <cell r="B473">
            <v>3103010072</v>
          </cell>
          <cell r="C473" t="str">
            <v>TWIN PACK</v>
          </cell>
          <cell r="D473" t="str">
            <v>63</v>
          </cell>
          <cell r="E473">
            <v>646</v>
          </cell>
          <cell r="F473">
            <v>2</v>
          </cell>
          <cell r="G473">
            <v>9.35</v>
          </cell>
          <cell r="H473">
            <v>-300</v>
          </cell>
          <cell r="I473">
            <v>-2805</v>
          </cell>
          <cell r="J473">
            <v>19991031</v>
          </cell>
          <cell r="K473" t="str">
            <v>1140303003</v>
          </cell>
          <cell r="L473" t="str">
            <v>6210402003</v>
          </cell>
        </row>
        <row r="474">
          <cell r="A474" t="str">
            <v>MF35</v>
          </cell>
          <cell r="B474">
            <v>3103010072</v>
          </cell>
          <cell r="C474" t="str">
            <v>TWIN PACK</v>
          </cell>
          <cell r="D474" t="str">
            <v>63</v>
          </cell>
          <cell r="E474">
            <v>645</v>
          </cell>
          <cell r="F474">
            <v>3</v>
          </cell>
          <cell r="G474">
            <v>26</v>
          </cell>
          <cell r="H474">
            <v>-370</v>
          </cell>
          <cell r="I474">
            <v>-9620</v>
          </cell>
          <cell r="J474">
            <v>19991031</v>
          </cell>
          <cell r="K474" t="str">
            <v>1140303003</v>
          </cell>
          <cell r="L474" t="str">
            <v>6210402003</v>
          </cell>
        </row>
        <row r="475">
          <cell r="A475" t="str">
            <v>MF39</v>
          </cell>
          <cell r="B475">
            <v>3103010072</v>
          </cell>
          <cell r="C475" t="str">
            <v>TWIN PACK</v>
          </cell>
          <cell r="D475" t="str">
            <v>63</v>
          </cell>
          <cell r="E475">
            <v>634</v>
          </cell>
          <cell r="F475">
            <v>5</v>
          </cell>
          <cell r="G475">
            <v>9.35</v>
          </cell>
          <cell r="H475">
            <v>-380</v>
          </cell>
          <cell r="I475">
            <v>-3553</v>
          </cell>
          <cell r="J475">
            <v>19991031</v>
          </cell>
          <cell r="K475" t="str">
            <v>1140303003</v>
          </cell>
          <cell r="L475" t="str">
            <v>6210402003</v>
          </cell>
        </row>
        <row r="476">
          <cell r="A476" t="str">
            <v>P012</v>
          </cell>
          <cell r="B476">
            <v>3103010072</v>
          </cell>
          <cell r="C476" t="str">
            <v>TWIN PACK</v>
          </cell>
          <cell r="D476" t="str">
            <v>N1</v>
          </cell>
          <cell r="E476">
            <v>324</v>
          </cell>
          <cell r="F476">
            <v>3</v>
          </cell>
          <cell r="G476">
            <v>26</v>
          </cell>
          <cell r="H476">
            <v>-78</v>
          </cell>
          <cell r="I476">
            <v>-2028</v>
          </cell>
          <cell r="J476">
            <v>19991031</v>
          </cell>
          <cell r="K476" t="str">
            <v>1140303003</v>
          </cell>
          <cell r="L476" t="str">
            <v>6210402003</v>
          </cell>
          <cell r="M476" t="str">
            <v>9100000003</v>
          </cell>
        </row>
        <row r="477">
          <cell r="A477" t="str">
            <v>P012</v>
          </cell>
          <cell r="B477">
            <v>3103010072</v>
          </cell>
          <cell r="C477" t="str">
            <v>TWIN PACK</v>
          </cell>
          <cell r="D477" t="str">
            <v>N1</v>
          </cell>
          <cell r="E477">
            <v>326</v>
          </cell>
          <cell r="F477">
            <v>4</v>
          </cell>
          <cell r="G477">
            <v>26</v>
          </cell>
          <cell r="H477">
            <v>-33</v>
          </cell>
          <cell r="I477">
            <v>-858</v>
          </cell>
          <cell r="J477">
            <v>19991031</v>
          </cell>
          <cell r="K477" t="str">
            <v>1140303003</v>
          </cell>
          <cell r="L477" t="str">
            <v>6210402003</v>
          </cell>
          <cell r="M477" t="str">
            <v>9100000003</v>
          </cell>
        </row>
        <row r="478">
          <cell r="A478" t="str">
            <v>P012</v>
          </cell>
          <cell r="B478">
            <v>3103010072</v>
          </cell>
          <cell r="C478" t="str">
            <v>TWIN PACK</v>
          </cell>
          <cell r="D478" t="str">
            <v>N1</v>
          </cell>
          <cell r="E478">
            <v>327</v>
          </cell>
          <cell r="F478">
            <v>2</v>
          </cell>
          <cell r="G478">
            <v>26</v>
          </cell>
          <cell r="H478">
            <v>-74</v>
          </cell>
          <cell r="I478">
            <v>-1924</v>
          </cell>
          <cell r="J478">
            <v>19991031</v>
          </cell>
          <cell r="K478" t="str">
            <v>1140303003</v>
          </cell>
          <cell r="L478" t="str">
            <v>6210402003</v>
          </cell>
          <cell r="M478" t="str">
            <v>9100000003</v>
          </cell>
        </row>
        <row r="479">
          <cell r="A479" t="str">
            <v>P012</v>
          </cell>
          <cell r="B479">
            <v>3103010072</v>
          </cell>
          <cell r="C479" t="str">
            <v>TWIN PACK</v>
          </cell>
          <cell r="D479" t="str">
            <v>N1</v>
          </cell>
          <cell r="E479">
            <v>330</v>
          </cell>
          <cell r="F479">
            <v>3</v>
          </cell>
          <cell r="G479">
            <v>26</v>
          </cell>
          <cell r="H479">
            <v>-100</v>
          </cell>
          <cell r="I479">
            <v>-2600</v>
          </cell>
          <cell r="J479">
            <v>19991031</v>
          </cell>
          <cell r="K479" t="str">
            <v>1140303003</v>
          </cell>
          <cell r="L479" t="str">
            <v>6210402003</v>
          </cell>
          <cell r="M479" t="str">
            <v>9100000003</v>
          </cell>
        </row>
        <row r="480">
          <cell r="A480" t="str">
            <v>P012</v>
          </cell>
          <cell r="B480">
            <v>3103010072</v>
          </cell>
          <cell r="C480" t="str">
            <v>TWIN PACK</v>
          </cell>
          <cell r="D480" t="str">
            <v>N1</v>
          </cell>
          <cell r="E480">
            <v>331</v>
          </cell>
          <cell r="F480">
            <v>3</v>
          </cell>
          <cell r="G480">
            <v>26</v>
          </cell>
          <cell r="H480">
            <v>-138</v>
          </cell>
          <cell r="I480">
            <v>-3588</v>
          </cell>
          <cell r="J480">
            <v>19991031</v>
          </cell>
          <cell r="K480" t="str">
            <v>1140303003</v>
          </cell>
          <cell r="L480" t="str">
            <v>6210402003</v>
          </cell>
          <cell r="M480" t="str">
            <v>9100000003</v>
          </cell>
        </row>
        <row r="481">
          <cell r="A481" t="str">
            <v>P014</v>
          </cell>
          <cell r="B481">
            <v>3103010072</v>
          </cell>
          <cell r="C481" t="str">
            <v>TWIN PACK</v>
          </cell>
          <cell r="D481" t="str">
            <v>S1</v>
          </cell>
          <cell r="E481">
            <v>289</v>
          </cell>
          <cell r="F481">
            <v>5</v>
          </cell>
          <cell r="G481">
            <v>9</v>
          </cell>
          <cell r="H481">
            <v>-300</v>
          </cell>
          <cell r="I481">
            <v>-2700</v>
          </cell>
          <cell r="J481">
            <v>19991031</v>
          </cell>
          <cell r="K481" t="str">
            <v>1140303003</v>
          </cell>
          <cell r="L481" t="str">
            <v>6210402003</v>
          </cell>
          <cell r="M481" t="str">
            <v>9100000003</v>
          </cell>
        </row>
        <row r="482">
          <cell r="A482" t="str">
            <v>P014</v>
          </cell>
          <cell r="B482">
            <v>3103010072</v>
          </cell>
          <cell r="C482" t="str">
            <v>TWIN PACK</v>
          </cell>
          <cell r="D482" t="str">
            <v>S1</v>
          </cell>
          <cell r="E482">
            <v>290</v>
          </cell>
          <cell r="F482">
            <v>5</v>
          </cell>
          <cell r="G482">
            <v>9</v>
          </cell>
          <cell r="H482">
            <v>-300</v>
          </cell>
          <cell r="I482">
            <v>-2700</v>
          </cell>
          <cell r="J482">
            <v>19991031</v>
          </cell>
          <cell r="K482" t="str">
            <v>1140303003</v>
          </cell>
          <cell r="L482" t="str">
            <v>6210402003</v>
          </cell>
          <cell r="M482" t="str">
            <v>9100000003</v>
          </cell>
        </row>
        <row r="483">
          <cell r="A483" t="str">
            <v>P014</v>
          </cell>
          <cell r="B483">
            <v>3103010072</v>
          </cell>
          <cell r="C483" t="str">
            <v>TWIN PACK</v>
          </cell>
          <cell r="D483" t="str">
            <v>S1</v>
          </cell>
          <cell r="E483">
            <v>293</v>
          </cell>
          <cell r="F483">
            <v>4</v>
          </cell>
          <cell r="G483">
            <v>9</v>
          </cell>
          <cell r="H483">
            <v>-200</v>
          </cell>
          <cell r="I483">
            <v>-1800</v>
          </cell>
          <cell r="J483">
            <v>19991031</v>
          </cell>
          <cell r="K483" t="str">
            <v>1140303003</v>
          </cell>
          <cell r="L483" t="str">
            <v>6210402003</v>
          </cell>
          <cell r="M483" t="str">
            <v>9100000003</v>
          </cell>
        </row>
        <row r="484">
          <cell r="A484" t="str">
            <v>P014</v>
          </cell>
          <cell r="B484">
            <v>3103010072</v>
          </cell>
          <cell r="C484" t="str">
            <v>TWIN PACK</v>
          </cell>
          <cell r="D484" t="str">
            <v>S1</v>
          </cell>
          <cell r="E484">
            <v>294</v>
          </cell>
          <cell r="F484">
            <v>4</v>
          </cell>
          <cell r="G484">
            <v>9</v>
          </cell>
          <cell r="H484">
            <v>-300</v>
          </cell>
          <cell r="I484">
            <v>-2700</v>
          </cell>
          <cell r="J484">
            <v>19991031</v>
          </cell>
          <cell r="K484" t="str">
            <v>1140303003</v>
          </cell>
          <cell r="L484" t="str">
            <v>6210402003</v>
          </cell>
          <cell r="M484" t="str">
            <v>9100000003</v>
          </cell>
        </row>
        <row r="485">
          <cell r="A485" t="str">
            <v>P014</v>
          </cell>
          <cell r="B485">
            <v>3103010072</v>
          </cell>
          <cell r="C485" t="str">
            <v>TWIN PACK</v>
          </cell>
          <cell r="D485" t="str">
            <v>S1</v>
          </cell>
          <cell r="E485">
            <v>297</v>
          </cell>
          <cell r="F485">
            <v>3</v>
          </cell>
          <cell r="G485">
            <v>9</v>
          </cell>
          <cell r="H485">
            <v>-300</v>
          </cell>
          <cell r="I485">
            <v>-2700</v>
          </cell>
          <cell r="J485">
            <v>19991031</v>
          </cell>
          <cell r="K485" t="str">
            <v>1140303003</v>
          </cell>
          <cell r="L485" t="str">
            <v>6210402003</v>
          </cell>
          <cell r="M485" t="str">
            <v>9100000003</v>
          </cell>
        </row>
        <row r="486">
          <cell r="A486" t="str">
            <v>P014</v>
          </cell>
          <cell r="B486">
            <v>3103010072</v>
          </cell>
          <cell r="C486" t="str">
            <v>TWIN PACK</v>
          </cell>
          <cell r="D486" t="str">
            <v>S1</v>
          </cell>
          <cell r="E486">
            <v>298</v>
          </cell>
          <cell r="F486">
            <v>3</v>
          </cell>
          <cell r="G486">
            <v>9</v>
          </cell>
          <cell r="H486">
            <v>-100</v>
          </cell>
          <cell r="I486">
            <v>-900</v>
          </cell>
          <cell r="J486">
            <v>19991031</v>
          </cell>
          <cell r="K486" t="str">
            <v>1140303003</v>
          </cell>
          <cell r="L486" t="str">
            <v>6210402003</v>
          </cell>
          <cell r="M486" t="str">
            <v>9100000003</v>
          </cell>
        </row>
        <row r="487">
          <cell r="A487" t="str">
            <v>S001</v>
          </cell>
          <cell r="B487">
            <v>3103010072</v>
          </cell>
          <cell r="C487" t="str">
            <v>TWIN PACK</v>
          </cell>
          <cell r="D487" t="str">
            <v>63</v>
          </cell>
          <cell r="E487">
            <v>623</v>
          </cell>
          <cell r="F487">
            <v>3</v>
          </cell>
          <cell r="G487">
            <v>9.35</v>
          </cell>
          <cell r="H487">
            <v>-760</v>
          </cell>
          <cell r="I487">
            <v>-7106</v>
          </cell>
          <cell r="J487">
            <v>19991031</v>
          </cell>
          <cell r="K487" t="str">
            <v>1140303003</v>
          </cell>
          <cell r="L487" t="str">
            <v>6210402003</v>
          </cell>
        </row>
        <row r="488">
          <cell r="A488" t="str">
            <v>S002</v>
          </cell>
          <cell r="B488">
            <v>3103010072</v>
          </cell>
          <cell r="C488" t="str">
            <v>TWIN PACK</v>
          </cell>
          <cell r="D488" t="str">
            <v>63</v>
          </cell>
          <cell r="E488">
            <v>626</v>
          </cell>
          <cell r="F488">
            <v>3</v>
          </cell>
          <cell r="G488">
            <v>9.35</v>
          </cell>
          <cell r="H488">
            <v>-260</v>
          </cell>
          <cell r="I488">
            <v>-2431</v>
          </cell>
          <cell r="J488">
            <v>19991031</v>
          </cell>
          <cell r="K488" t="str">
            <v>1140303003</v>
          </cell>
          <cell r="L488" t="str">
            <v>6210402003</v>
          </cell>
        </row>
        <row r="489">
          <cell r="A489" t="str">
            <v>TG01</v>
          </cell>
          <cell r="B489">
            <v>3103010072</v>
          </cell>
          <cell r="C489" t="str">
            <v>TWIN PACK</v>
          </cell>
          <cell r="D489" t="str">
            <v>63</v>
          </cell>
          <cell r="E489">
            <v>612</v>
          </cell>
          <cell r="F489">
            <v>3</v>
          </cell>
          <cell r="G489">
            <v>9.35</v>
          </cell>
          <cell r="H489">
            <v>-1140</v>
          </cell>
          <cell r="I489">
            <v>-10659</v>
          </cell>
          <cell r="J489">
            <v>19991031</v>
          </cell>
          <cell r="K489" t="str">
            <v>1140303003</v>
          </cell>
          <cell r="L489" t="str">
            <v>6210402003</v>
          </cell>
        </row>
        <row r="490">
          <cell r="A490" t="str">
            <v>TG02</v>
          </cell>
          <cell r="B490">
            <v>3103010072</v>
          </cell>
          <cell r="C490" t="str">
            <v>TWIN PACK</v>
          </cell>
          <cell r="D490" t="str">
            <v>63</v>
          </cell>
          <cell r="E490">
            <v>616</v>
          </cell>
          <cell r="F490">
            <v>3</v>
          </cell>
          <cell r="G490">
            <v>9.35</v>
          </cell>
          <cell r="H490">
            <v>-880</v>
          </cell>
          <cell r="I490">
            <v>-8228</v>
          </cell>
          <cell r="J490">
            <v>19991031</v>
          </cell>
          <cell r="K490" t="str">
            <v>1140303003</v>
          </cell>
          <cell r="L490" t="str">
            <v>6210402003</v>
          </cell>
        </row>
        <row r="491">
          <cell r="A491" t="str">
            <v>TG03</v>
          </cell>
          <cell r="B491">
            <v>3103010072</v>
          </cell>
          <cell r="C491" t="str">
            <v>TWIN PACK</v>
          </cell>
          <cell r="D491" t="str">
            <v>63</v>
          </cell>
          <cell r="E491">
            <v>613</v>
          </cell>
          <cell r="F491">
            <v>7</v>
          </cell>
          <cell r="G491">
            <v>9.35</v>
          </cell>
          <cell r="H491">
            <v>-1200</v>
          </cell>
          <cell r="I491">
            <v>-11220</v>
          </cell>
          <cell r="J491">
            <v>19991031</v>
          </cell>
          <cell r="K491" t="str">
            <v>1140303003</v>
          </cell>
          <cell r="L491" t="str">
            <v>6210402003</v>
          </cell>
        </row>
        <row r="492">
          <cell r="A492" t="str">
            <v>TG28</v>
          </cell>
          <cell r="B492">
            <v>3103010072</v>
          </cell>
          <cell r="C492" t="str">
            <v>TWIN PACK</v>
          </cell>
          <cell r="D492" t="str">
            <v>63</v>
          </cell>
          <cell r="E492">
            <v>614</v>
          </cell>
          <cell r="F492">
            <v>3</v>
          </cell>
          <cell r="G492">
            <v>9.35</v>
          </cell>
          <cell r="H492">
            <v>-660</v>
          </cell>
          <cell r="I492">
            <v>-6171</v>
          </cell>
          <cell r="J492">
            <v>19991031</v>
          </cell>
          <cell r="K492" t="str">
            <v>1140303003</v>
          </cell>
          <cell r="L492" t="str">
            <v>6210402003</v>
          </cell>
        </row>
        <row r="493">
          <cell r="A493" t="str">
            <v>TG29</v>
          </cell>
          <cell r="B493">
            <v>3103010072</v>
          </cell>
          <cell r="C493" t="str">
            <v>TWIN PACK</v>
          </cell>
          <cell r="D493" t="str">
            <v>63</v>
          </cell>
          <cell r="E493">
            <v>611</v>
          </cell>
          <cell r="F493">
            <v>4</v>
          </cell>
          <cell r="G493">
            <v>9.35</v>
          </cell>
          <cell r="H493">
            <v>-420</v>
          </cell>
          <cell r="I493">
            <v>-3927</v>
          </cell>
          <cell r="J493">
            <v>19991031</v>
          </cell>
          <cell r="K493" t="str">
            <v>1140303003</v>
          </cell>
          <cell r="L493" t="str">
            <v>6210402003</v>
          </cell>
        </row>
        <row r="494">
          <cell r="A494" t="str">
            <v>TG31</v>
          </cell>
          <cell r="B494">
            <v>3103010072</v>
          </cell>
          <cell r="C494" t="str">
            <v>TWIN PACK</v>
          </cell>
          <cell r="D494" t="str">
            <v>63</v>
          </cell>
          <cell r="E494">
            <v>615</v>
          </cell>
          <cell r="F494">
            <v>2</v>
          </cell>
          <cell r="G494">
            <v>9.35</v>
          </cell>
          <cell r="H494">
            <v>-400</v>
          </cell>
          <cell r="I494">
            <v>-3740</v>
          </cell>
          <cell r="J494">
            <v>19991031</v>
          </cell>
          <cell r="K494" t="str">
            <v>1140303003</v>
          </cell>
          <cell r="L494" t="str">
            <v>6210402003</v>
          </cell>
        </row>
        <row r="495">
          <cell r="A495" t="str">
            <v>TL04</v>
          </cell>
          <cell r="B495">
            <v>3103010072</v>
          </cell>
          <cell r="C495" t="str">
            <v>TWIN PACK</v>
          </cell>
          <cell r="D495" t="str">
            <v>63</v>
          </cell>
          <cell r="E495">
            <v>622</v>
          </cell>
          <cell r="F495">
            <v>5</v>
          </cell>
          <cell r="G495">
            <v>9.35</v>
          </cell>
          <cell r="H495">
            <v>-270</v>
          </cell>
          <cell r="I495">
            <v>-2524.5</v>
          </cell>
          <cell r="J495">
            <v>19991031</v>
          </cell>
          <cell r="K495" t="str">
            <v>1140303003</v>
          </cell>
          <cell r="L495" t="str">
            <v>6210402003</v>
          </cell>
        </row>
        <row r="496">
          <cell r="A496" t="str">
            <v>TL06</v>
          </cell>
          <cell r="B496">
            <v>3103010072</v>
          </cell>
          <cell r="C496" t="str">
            <v>TWIN PACK</v>
          </cell>
          <cell r="D496" t="str">
            <v>63</v>
          </cell>
          <cell r="E496">
            <v>621</v>
          </cell>
          <cell r="F496">
            <v>6</v>
          </cell>
          <cell r="G496">
            <v>9.35</v>
          </cell>
          <cell r="H496">
            <v>-400</v>
          </cell>
          <cell r="I496">
            <v>-3740</v>
          </cell>
          <cell r="J496">
            <v>19991031</v>
          </cell>
          <cell r="K496" t="str">
            <v>1140303003</v>
          </cell>
          <cell r="L496" t="str">
            <v>6210402003</v>
          </cell>
        </row>
        <row r="497">
          <cell r="A497" t="str">
            <v>TO12</v>
          </cell>
          <cell r="B497">
            <v>3103010072</v>
          </cell>
          <cell r="C497" t="str">
            <v>TWIN PACK</v>
          </cell>
          <cell r="D497" t="str">
            <v>S1</v>
          </cell>
          <cell r="E497">
            <v>334</v>
          </cell>
          <cell r="F497">
            <v>4</v>
          </cell>
          <cell r="G497">
            <v>9.35</v>
          </cell>
          <cell r="H497">
            <v>-250</v>
          </cell>
          <cell r="I497">
            <v>-2337.5</v>
          </cell>
          <cell r="J497">
            <v>19991031</v>
          </cell>
          <cell r="K497" t="str">
            <v>1140303003</v>
          </cell>
          <cell r="L497" t="str">
            <v>6210402003</v>
          </cell>
          <cell r="M497" t="str">
            <v>9100000003</v>
          </cell>
        </row>
        <row r="498">
          <cell r="A498" t="str">
            <v>TO12</v>
          </cell>
          <cell r="B498">
            <v>3103010072</v>
          </cell>
          <cell r="C498" t="str">
            <v>TWIN PACK</v>
          </cell>
          <cell r="D498" t="str">
            <v>S1</v>
          </cell>
          <cell r="E498">
            <v>335</v>
          </cell>
          <cell r="F498">
            <v>4</v>
          </cell>
          <cell r="G498">
            <v>9.35</v>
          </cell>
          <cell r="H498">
            <v>-250</v>
          </cell>
          <cell r="I498">
            <v>-2337.5</v>
          </cell>
          <cell r="J498">
            <v>19991031</v>
          </cell>
          <cell r="K498" t="str">
            <v>1140303003</v>
          </cell>
          <cell r="L498" t="str">
            <v>6210402003</v>
          </cell>
          <cell r="M498" t="str">
            <v>9100000003</v>
          </cell>
        </row>
        <row r="499">
          <cell r="A499" t="str">
            <v>TZ01</v>
          </cell>
          <cell r="B499">
            <v>3103010072</v>
          </cell>
          <cell r="C499" t="str">
            <v>TWIN PACK</v>
          </cell>
          <cell r="D499" t="str">
            <v>63</v>
          </cell>
          <cell r="E499">
            <v>607</v>
          </cell>
          <cell r="F499">
            <v>1</v>
          </cell>
          <cell r="G499">
            <v>9</v>
          </cell>
          <cell r="H499">
            <v>-410</v>
          </cell>
          <cell r="I499">
            <v>-3690</v>
          </cell>
          <cell r="J499">
            <v>19991031</v>
          </cell>
          <cell r="K499" t="str">
            <v>1140303003</v>
          </cell>
          <cell r="L499" t="str">
            <v>6210402003</v>
          </cell>
        </row>
        <row r="500">
          <cell r="A500" t="str">
            <v>TZ02</v>
          </cell>
          <cell r="B500">
            <v>3103010072</v>
          </cell>
          <cell r="C500" t="str">
            <v>TWIN PACK</v>
          </cell>
          <cell r="D500" t="str">
            <v>63</v>
          </cell>
          <cell r="E500">
            <v>610</v>
          </cell>
          <cell r="F500">
            <v>3</v>
          </cell>
          <cell r="G500">
            <v>9.35</v>
          </cell>
          <cell r="H500">
            <v>-128</v>
          </cell>
          <cell r="I500">
            <v>-1196.8</v>
          </cell>
          <cell r="J500">
            <v>19991031</v>
          </cell>
          <cell r="K500" t="str">
            <v>1140303003</v>
          </cell>
          <cell r="L500" t="str">
            <v>6210402003</v>
          </cell>
        </row>
        <row r="501">
          <cell r="A501" t="str">
            <v>TA26</v>
          </cell>
          <cell r="B501">
            <v>3103010072</v>
          </cell>
          <cell r="C501" t="str">
            <v>TWIN PACK</v>
          </cell>
          <cell r="D501" t="str">
            <v>64</v>
          </cell>
          <cell r="E501">
            <v>156</v>
          </cell>
          <cell r="F501">
            <v>3</v>
          </cell>
          <cell r="G501">
            <v>9.35</v>
          </cell>
          <cell r="H501">
            <v>-481</v>
          </cell>
          <cell r="I501">
            <v>-4497.3499999999995</v>
          </cell>
          <cell r="J501">
            <v>19991031</v>
          </cell>
          <cell r="K501" t="str">
            <v>1140304003</v>
          </cell>
          <cell r="L501" t="str">
            <v>6210402004</v>
          </cell>
        </row>
        <row r="502">
          <cell r="A502" t="str">
            <v>TA33</v>
          </cell>
          <cell r="B502">
            <v>3103010072</v>
          </cell>
          <cell r="C502" t="str">
            <v>TWIN PACK</v>
          </cell>
          <cell r="D502" t="str">
            <v>64</v>
          </cell>
          <cell r="E502">
            <v>161</v>
          </cell>
          <cell r="F502">
            <v>1</v>
          </cell>
          <cell r="G502">
            <v>9.35</v>
          </cell>
          <cell r="H502">
            <v>-100</v>
          </cell>
          <cell r="I502">
            <v>-935</v>
          </cell>
          <cell r="J502">
            <v>19991031</v>
          </cell>
          <cell r="K502" t="str">
            <v>1140304003</v>
          </cell>
          <cell r="L502" t="str">
            <v>6210402004</v>
          </cell>
        </row>
        <row r="503">
          <cell r="A503" t="str">
            <v>TA30</v>
          </cell>
          <cell r="B503">
            <v>3103010072</v>
          </cell>
          <cell r="C503" t="str">
            <v>TWIN PACK</v>
          </cell>
          <cell r="D503" t="str">
            <v>65</v>
          </cell>
          <cell r="E503">
            <v>884</v>
          </cell>
          <cell r="F503">
            <v>4</v>
          </cell>
          <cell r="G503">
            <v>41.05</v>
          </cell>
          <cell r="H503">
            <v>-600</v>
          </cell>
          <cell r="I503">
            <v>-24630</v>
          </cell>
          <cell r="J503">
            <v>19991031</v>
          </cell>
          <cell r="K503" t="str">
            <v>1140305003</v>
          </cell>
          <cell r="L503" t="str">
            <v>6210402005</v>
          </cell>
        </row>
        <row r="504">
          <cell r="A504" t="str">
            <v>TL04</v>
          </cell>
          <cell r="B504">
            <v>3103010072</v>
          </cell>
          <cell r="C504" t="str">
            <v>TWIN PACK</v>
          </cell>
          <cell r="D504" t="str">
            <v>65</v>
          </cell>
          <cell r="E504">
            <v>899</v>
          </cell>
          <cell r="F504">
            <v>8</v>
          </cell>
          <cell r="G504">
            <v>9.35</v>
          </cell>
          <cell r="H504">
            <v>-70</v>
          </cell>
          <cell r="I504">
            <v>-654.5</v>
          </cell>
          <cell r="J504">
            <v>19991031</v>
          </cell>
          <cell r="K504" t="str">
            <v>1140305003</v>
          </cell>
          <cell r="L504" t="str">
            <v>6210402005</v>
          </cell>
        </row>
        <row r="505">
          <cell r="A505" t="str">
            <v>TG01</v>
          </cell>
          <cell r="B505">
            <v>3103010075</v>
          </cell>
          <cell r="C505" t="str">
            <v>MISIL II</v>
          </cell>
          <cell r="D505" t="str">
            <v>61</v>
          </cell>
          <cell r="E505">
            <v>630</v>
          </cell>
          <cell r="F505">
            <v>1</v>
          </cell>
          <cell r="G505">
            <v>35.5</v>
          </cell>
          <cell r="H505">
            <v>-1</v>
          </cell>
          <cell r="I505">
            <v>-35.5</v>
          </cell>
          <cell r="J505">
            <v>19991031</v>
          </cell>
          <cell r="K505" t="str">
            <v>1140301003</v>
          </cell>
          <cell r="L505" t="str">
            <v>6210402001</v>
          </cell>
        </row>
        <row r="506">
          <cell r="A506" t="str">
            <v>MD03</v>
          </cell>
          <cell r="B506">
            <v>3103010082</v>
          </cell>
          <cell r="C506" t="str">
            <v>ACETOCLOR ZENECA</v>
          </cell>
          <cell r="D506" t="str">
            <v>63</v>
          </cell>
          <cell r="E506">
            <v>619</v>
          </cell>
          <cell r="F506">
            <v>3</v>
          </cell>
          <cell r="G506">
            <v>5.0999999999999996</v>
          </cell>
          <cell r="H506">
            <v>-260</v>
          </cell>
          <cell r="I506">
            <v>-1326</v>
          </cell>
          <cell r="J506">
            <v>19991031</v>
          </cell>
          <cell r="K506" t="str">
            <v>1140303003</v>
          </cell>
          <cell r="L506" t="str">
            <v>6210402003</v>
          </cell>
        </row>
        <row r="507">
          <cell r="A507" t="str">
            <v>EA03</v>
          </cell>
          <cell r="B507">
            <v>3103010082</v>
          </cell>
          <cell r="C507" t="str">
            <v>ACETOCLOR ZENECA</v>
          </cell>
          <cell r="D507" t="str">
            <v>65</v>
          </cell>
          <cell r="E507">
            <v>910</v>
          </cell>
          <cell r="F507">
            <v>1</v>
          </cell>
          <cell r="G507">
            <v>5.0999999999999996</v>
          </cell>
          <cell r="H507">
            <v>-80</v>
          </cell>
          <cell r="I507">
            <v>-408</v>
          </cell>
          <cell r="J507">
            <v>19991031</v>
          </cell>
          <cell r="K507" t="str">
            <v>1140305003</v>
          </cell>
          <cell r="L507" t="str">
            <v>6210402005</v>
          </cell>
        </row>
        <row r="508">
          <cell r="A508" t="str">
            <v>MF09</v>
          </cell>
          <cell r="B508">
            <v>3103010082</v>
          </cell>
          <cell r="C508" t="str">
            <v>ACETOCLOR ZENECA</v>
          </cell>
          <cell r="D508" t="str">
            <v>65</v>
          </cell>
          <cell r="E508">
            <v>938</v>
          </cell>
          <cell r="F508">
            <v>1</v>
          </cell>
          <cell r="G508">
            <v>5.0999999999999996</v>
          </cell>
          <cell r="H508">
            <v>-320</v>
          </cell>
          <cell r="I508">
            <v>-1632</v>
          </cell>
          <cell r="J508">
            <v>19991031</v>
          </cell>
          <cell r="K508" t="str">
            <v>1140305003</v>
          </cell>
          <cell r="L508" t="str">
            <v>6210402005</v>
          </cell>
        </row>
        <row r="509">
          <cell r="A509" t="str">
            <v>MF28</v>
          </cell>
          <cell r="B509">
            <v>3103010082</v>
          </cell>
          <cell r="C509" t="str">
            <v>ACETOCLOR ZENECA</v>
          </cell>
          <cell r="D509" t="str">
            <v>65</v>
          </cell>
          <cell r="E509">
            <v>934</v>
          </cell>
          <cell r="F509">
            <v>2</v>
          </cell>
          <cell r="G509">
            <v>5.7</v>
          </cell>
          <cell r="H509">
            <v>-172.5</v>
          </cell>
          <cell r="I509">
            <v>-983.25</v>
          </cell>
          <cell r="J509">
            <v>19991031</v>
          </cell>
          <cell r="K509" t="str">
            <v>1140305003</v>
          </cell>
          <cell r="L509" t="str">
            <v>6210402005</v>
          </cell>
        </row>
        <row r="510">
          <cell r="A510" t="str">
            <v>MF32</v>
          </cell>
          <cell r="B510">
            <v>3103010082</v>
          </cell>
          <cell r="C510" t="str">
            <v>ACETOCLOR ZENECA</v>
          </cell>
          <cell r="D510" t="str">
            <v>65</v>
          </cell>
          <cell r="E510">
            <v>932</v>
          </cell>
          <cell r="F510">
            <v>1</v>
          </cell>
          <cell r="G510">
            <v>5.0999999999999996</v>
          </cell>
          <cell r="H510">
            <v>-430</v>
          </cell>
          <cell r="I510">
            <v>-2193</v>
          </cell>
          <cell r="J510">
            <v>19991031</v>
          </cell>
          <cell r="K510" t="str">
            <v>1140305003</v>
          </cell>
          <cell r="L510" t="str">
            <v>6210402005</v>
          </cell>
        </row>
        <row r="511">
          <cell r="A511" t="str">
            <v>MF34</v>
          </cell>
          <cell r="B511">
            <v>3103010082</v>
          </cell>
          <cell r="C511" t="str">
            <v>ACETOCLOR ZENECA</v>
          </cell>
          <cell r="D511" t="str">
            <v>65</v>
          </cell>
          <cell r="E511">
            <v>936</v>
          </cell>
          <cell r="F511">
            <v>2</v>
          </cell>
          <cell r="G511">
            <v>5.0999999999999996</v>
          </cell>
          <cell r="H511">
            <v>-334.82</v>
          </cell>
          <cell r="I511">
            <v>-1707.5819999999999</v>
          </cell>
          <cell r="J511">
            <v>19991031</v>
          </cell>
          <cell r="K511" t="str">
            <v>1140305003</v>
          </cell>
          <cell r="L511" t="str">
            <v>6210402005</v>
          </cell>
        </row>
        <row r="512">
          <cell r="A512" t="str">
            <v>MF36</v>
          </cell>
          <cell r="B512">
            <v>3103010082</v>
          </cell>
          <cell r="C512" t="str">
            <v>ACETOCLOR ZENECA</v>
          </cell>
          <cell r="D512" t="str">
            <v>65</v>
          </cell>
          <cell r="E512">
            <v>920</v>
          </cell>
          <cell r="F512">
            <v>1</v>
          </cell>
          <cell r="G512">
            <v>5.0999999999999996</v>
          </cell>
          <cell r="H512">
            <v>-700</v>
          </cell>
          <cell r="I512">
            <v>-3569.9999999999995</v>
          </cell>
          <cell r="J512">
            <v>19991031</v>
          </cell>
          <cell r="K512" t="str">
            <v>1140305003</v>
          </cell>
          <cell r="L512" t="str">
            <v>6210402005</v>
          </cell>
        </row>
        <row r="513">
          <cell r="A513" t="str">
            <v>MF38</v>
          </cell>
          <cell r="B513">
            <v>3103010082</v>
          </cell>
          <cell r="C513" t="str">
            <v>ACETOCLOR ZENECA</v>
          </cell>
          <cell r="D513" t="str">
            <v>65</v>
          </cell>
          <cell r="E513">
            <v>927</v>
          </cell>
          <cell r="F513">
            <v>1</v>
          </cell>
          <cell r="G513">
            <v>5.7</v>
          </cell>
          <cell r="H513">
            <v>-340</v>
          </cell>
          <cell r="I513">
            <v>-1938</v>
          </cell>
          <cell r="J513">
            <v>19991031</v>
          </cell>
          <cell r="K513" t="str">
            <v>1140305003</v>
          </cell>
          <cell r="L513" t="str">
            <v>6210402005</v>
          </cell>
        </row>
        <row r="514">
          <cell r="A514" t="str">
            <v>MF39</v>
          </cell>
          <cell r="B514">
            <v>3103010082</v>
          </cell>
          <cell r="C514" t="str">
            <v>ACETOCLOR ZENECA</v>
          </cell>
          <cell r="D514" t="str">
            <v>65</v>
          </cell>
          <cell r="E514">
            <v>926</v>
          </cell>
          <cell r="F514">
            <v>2</v>
          </cell>
          <cell r="G514">
            <v>5.2409999999999997</v>
          </cell>
          <cell r="H514">
            <v>-617.59</v>
          </cell>
          <cell r="I514">
            <v>-3236.78919</v>
          </cell>
          <cell r="J514">
            <v>19991031</v>
          </cell>
          <cell r="K514" t="str">
            <v>1140305003</v>
          </cell>
          <cell r="L514" t="str">
            <v>6210402005</v>
          </cell>
        </row>
        <row r="515">
          <cell r="A515" t="str">
            <v>P012</v>
          </cell>
          <cell r="B515">
            <v>3103010082</v>
          </cell>
          <cell r="C515" t="str">
            <v>ACETOCLOR ZENECA</v>
          </cell>
          <cell r="D515" t="str">
            <v>N1</v>
          </cell>
          <cell r="E515">
            <v>329</v>
          </cell>
          <cell r="F515">
            <v>3</v>
          </cell>
          <cell r="G515">
            <v>36.125999999999998</v>
          </cell>
          <cell r="H515">
            <v>-75</v>
          </cell>
          <cell r="I515">
            <v>-2709.45</v>
          </cell>
          <cell r="J515">
            <v>19991031</v>
          </cell>
          <cell r="K515" t="str">
            <v>1140305003</v>
          </cell>
          <cell r="L515" t="str">
            <v>6210402005</v>
          </cell>
          <cell r="M515" t="str">
            <v>9100000005</v>
          </cell>
        </row>
        <row r="516">
          <cell r="A516" t="str">
            <v>P023</v>
          </cell>
          <cell r="B516">
            <v>3103010082</v>
          </cell>
          <cell r="C516" t="str">
            <v>ACETOCLOR ZENECA</v>
          </cell>
          <cell r="D516" t="str">
            <v>B1</v>
          </cell>
          <cell r="E516">
            <v>253</v>
          </cell>
          <cell r="F516">
            <v>3</v>
          </cell>
          <cell r="G516">
            <v>5.7</v>
          </cell>
          <cell r="H516">
            <v>-31</v>
          </cell>
          <cell r="I516">
            <v>-176.70000000000002</v>
          </cell>
          <cell r="J516">
            <v>19991030</v>
          </cell>
          <cell r="K516" t="str">
            <v>1140305003</v>
          </cell>
          <cell r="L516" t="str">
            <v>6210402005</v>
          </cell>
          <cell r="M516" t="str">
            <v>9100000005</v>
          </cell>
        </row>
        <row r="517">
          <cell r="A517" t="str">
            <v>P023</v>
          </cell>
          <cell r="B517">
            <v>3103010082</v>
          </cell>
          <cell r="C517" t="str">
            <v>ACETOCLOR ZENECA</v>
          </cell>
          <cell r="D517" t="str">
            <v>B1</v>
          </cell>
          <cell r="E517">
            <v>254</v>
          </cell>
          <cell r="F517">
            <v>3</v>
          </cell>
          <cell r="G517">
            <v>5.7</v>
          </cell>
          <cell r="H517">
            <v>-63</v>
          </cell>
          <cell r="I517">
            <v>-359.1</v>
          </cell>
          <cell r="J517">
            <v>19991030</v>
          </cell>
          <cell r="K517" t="str">
            <v>1140305003</v>
          </cell>
          <cell r="L517" t="str">
            <v>6210402005</v>
          </cell>
          <cell r="M517" t="str">
            <v>9100000005</v>
          </cell>
        </row>
        <row r="518">
          <cell r="A518" t="str">
            <v>TA28</v>
          </cell>
          <cell r="B518">
            <v>3103010082</v>
          </cell>
          <cell r="C518" t="str">
            <v>ACETOCLOR ZENECA</v>
          </cell>
          <cell r="D518" t="str">
            <v>65</v>
          </cell>
          <cell r="E518">
            <v>880</v>
          </cell>
          <cell r="F518">
            <v>2</v>
          </cell>
          <cell r="G518">
            <v>5.7</v>
          </cell>
          <cell r="H518">
            <v>-67</v>
          </cell>
          <cell r="I518">
            <v>-381.90000000000003</v>
          </cell>
          <cell r="J518">
            <v>19991031</v>
          </cell>
          <cell r="K518" t="str">
            <v>1140305003</v>
          </cell>
          <cell r="L518" t="str">
            <v>6210402005</v>
          </cell>
        </row>
        <row r="519">
          <cell r="A519" t="str">
            <v>TA29</v>
          </cell>
          <cell r="B519">
            <v>3103010082</v>
          </cell>
          <cell r="C519" t="str">
            <v>ACETOCLOR ZENECA</v>
          </cell>
          <cell r="D519" t="str">
            <v>65</v>
          </cell>
          <cell r="E519">
            <v>879</v>
          </cell>
          <cell r="F519">
            <v>2</v>
          </cell>
          <cell r="G519">
            <v>5.0999999999999996</v>
          </cell>
          <cell r="H519">
            <v>-125</v>
          </cell>
          <cell r="I519">
            <v>-637.5</v>
          </cell>
          <cell r="J519">
            <v>19991031</v>
          </cell>
          <cell r="K519" t="str">
            <v>1140305003</v>
          </cell>
          <cell r="L519" t="str">
            <v>6210402005</v>
          </cell>
        </row>
        <row r="520">
          <cell r="A520" t="str">
            <v>TA30</v>
          </cell>
          <cell r="B520">
            <v>3103010082</v>
          </cell>
          <cell r="C520" t="str">
            <v>ACETOCLOR ZENECA</v>
          </cell>
          <cell r="D520" t="str">
            <v>65</v>
          </cell>
          <cell r="E520">
            <v>884</v>
          </cell>
          <cell r="F520">
            <v>3</v>
          </cell>
          <cell r="G520">
            <v>5.7</v>
          </cell>
          <cell r="H520">
            <v>-280</v>
          </cell>
          <cell r="I520">
            <v>-1596</v>
          </cell>
          <cell r="J520">
            <v>19991031</v>
          </cell>
          <cell r="K520" t="str">
            <v>1140305003</v>
          </cell>
          <cell r="L520" t="str">
            <v>6210402005</v>
          </cell>
        </row>
        <row r="521">
          <cell r="A521" t="str">
            <v>TA31</v>
          </cell>
          <cell r="B521">
            <v>3103010082</v>
          </cell>
          <cell r="C521" t="str">
            <v>ACETOCLOR ZENECA</v>
          </cell>
          <cell r="D521" t="str">
            <v>65</v>
          </cell>
          <cell r="E521">
            <v>887</v>
          </cell>
          <cell r="F521">
            <v>1</v>
          </cell>
          <cell r="G521">
            <v>5.0999999999999996</v>
          </cell>
          <cell r="H521">
            <v>-268</v>
          </cell>
          <cell r="I521">
            <v>-1366.8</v>
          </cell>
          <cell r="J521">
            <v>19991031</v>
          </cell>
          <cell r="K521" t="str">
            <v>1140305003</v>
          </cell>
          <cell r="L521" t="str">
            <v>6210402005</v>
          </cell>
        </row>
        <row r="522">
          <cell r="A522" t="str">
            <v>TA32</v>
          </cell>
          <cell r="B522">
            <v>3103010082</v>
          </cell>
          <cell r="C522" t="str">
            <v>ACETOCLOR ZENECA</v>
          </cell>
          <cell r="D522" t="str">
            <v>65</v>
          </cell>
          <cell r="E522">
            <v>875</v>
          </cell>
          <cell r="F522">
            <v>2</v>
          </cell>
          <cell r="G522">
            <v>3.1</v>
          </cell>
          <cell r="H522">
            <v>-153</v>
          </cell>
          <cell r="I522">
            <v>-474.3</v>
          </cell>
          <cell r="J522">
            <v>19991031</v>
          </cell>
          <cell r="K522" t="str">
            <v>1140305003</v>
          </cell>
          <cell r="L522" t="str">
            <v>6210402005</v>
          </cell>
        </row>
        <row r="523">
          <cell r="A523" t="str">
            <v>TA34</v>
          </cell>
          <cell r="B523">
            <v>3103010082</v>
          </cell>
          <cell r="C523" t="str">
            <v>ACETOCLOR ZENECA</v>
          </cell>
          <cell r="D523" t="str">
            <v>65</v>
          </cell>
          <cell r="E523">
            <v>882</v>
          </cell>
          <cell r="F523">
            <v>2</v>
          </cell>
          <cell r="G523">
            <v>5.7</v>
          </cell>
          <cell r="H523">
            <v>-134</v>
          </cell>
          <cell r="I523">
            <v>-763.80000000000007</v>
          </cell>
          <cell r="J523">
            <v>19991031</v>
          </cell>
          <cell r="K523" t="str">
            <v>1140305003</v>
          </cell>
          <cell r="L523" t="str">
            <v>6210402005</v>
          </cell>
        </row>
        <row r="524">
          <cell r="A524" t="str">
            <v>TG30</v>
          </cell>
          <cell r="B524">
            <v>3103010082</v>
          </cell>
          <cell r="C524" t="str">
            <v>ACETOCLOR ZENECA</v>
          </cell>
          <cell r="D524" t="str">
            <v>65</v>
          </cell>
          <cell r="E524">
            <v>865</v>
          </cell>
          <cell r="F524">
            <v>3</v>
          </cell>
          <cell r="G524">
            <v>5.0999999999999996</v>
          </cell>
          <cell r="H524">
            <v>-400</v>
          </cell>
          <cell r="I524">
            <v>-2039.9999999999998</v>
          </cell>
          <cell r="J524">
            <v>19991031</v>
          </cell>
          <cell r="K524" t="str">
            <v>1140305003</v>
          </cell>
          <cell r="L524" t="str">
            <v>6210402005</v>
          </cell>
        </row>
        <row r="525">
          <cell r="A525" t="str">
            <v>TL07</v>
          </cell>
          <cell r="B525">
            <v>3103010082</v>
          </cell>
          <cell r="C525" t="str">
            <v>ACETOCLOR ZENECA</v>
          </cell>
          <cell r="D525" t="str">
            <v>65</v>
          </cell>
          <cell r="E525">
            <v>894</v>
          </cell>
          <cell r="F525">
            <v>8</v>
          </cell>
          <cell r="G525">
            <v>27.439</v>
          </cell>
          <cell r="H525">
            <v>-100</v>
          </cell>
          <cell r="I525">
            <v>-2743.9</v>
          </cell>
          <cell r="J525">
            <v>19991031</v>
          </cell>
          <cell r="K525" t="str">
            <v>1140305003</v>
          </cell>
          <cell r="L525" t="str">
            <v>6210402005</v>
          </cell>
        </row>
        <row r="526">
          <cell r="A526" t="str">
            <v>TZ01</v>
          </cell>
          <cell r="B526">
            <v>3103010082</v>
          </cell>
          <cell r="C526" t="str">
            <v>ACETOCLOR ZENECA</v>
          </cell>
          <cell r="D526" t="str">
            <v>65</v>
          </cell>
          <cell r="E526">
            <v>859</v>
          </cell>
          <cell r="F526">
            <v>1</v>
          </cell>
          <cell r="G526">
            <v>5.7</v>
          </cell>
          <cell r="H526">
            <v>-400</v>
          </cell>
          <cell r="I526">
            <v>-2280</v>
          </cell>
          <cell r="J526">
            <v>19991031</v>
          </cell>
          <cell r="K526" t="str">
            <v>1140305003</v>
          </cell>
          <cell r="L526" t="str">
            <v>6210402005</v>
          </cell>
        </row>
        <row r="527">
          <cell r="A527" t="str">
            <v>TZ01</v>
          </cell>
          <cell r="B527">
            <v>3103010082</v>
          </cell>
          <cell r="C527" t="str">
            <v>ACETOCLOR ZENECA</v>
          </cell>
          <cell r="D527" t="str">
            <v>65</v>
          </cell>
          <cell r="E527">
            <v>862</v>
          </cell>
          <cell r="F527">
            <v>1</v>
          </cell>
          <cell r="G527">
            <v>5.7</v>
          </cell>
          <cell r="H527">
            <v>-817</v>
          </cell>
          <cell r="I527">
            <v>-4656.9000000000005</v>
          </cell>
          <cell r="J527">
            <v>19991031</v>
          </cell>
          <cell r="K527" t="str">
            <v>1140305003</v>
          </cell>
          <cell r="L527" t="str">
            <v>6210402005</v>
          </cell>
        </row>
        <row r="528">
          <cell r="A528" t="str">
            <v>P023</v>
          </cell>
          <cell r="B528">
            <v>3103010082</v>
          </cell>
          <cell r="C528" t="str">
            <v>ACETOCLOR ZENECA</v>
          </cell>
          <cell r="D528" t="str">
            <v>B1</v>
          </cell>
          <cell r="E528">
            <v>255</v>
          </cell>
          <cell r="F528">
            <v>3</v>
          </cell>
          <cell r="G528">
            <v>5.7</v>
          </cell>
          <cell r="H528">
            <v>-8</v>
          </cell>
          <cell r="I528">
            <v>-45.6</v>
          </cell>
          <cell r="J528">
            <v>19991030</v>
          </cell>
          <cell r="K528" t="str">
            <v>1140325003</v>
          </cell>
          <cell r="L528" t="str">
            <v>6210402016</v>
          </cell>
          <cell r="M528" t="str">
            <v>9100000007</v>
          </cell>
        </row>
        <row r="529">
          <cell r="A529" t="str">
            <v>P023</v>
          </cell>
          <cell r="B529">
            <v>3103010082</v>
          </cell>
          <cell r="C529" t="str">
            <v>ACETOCLOR ZENECA</v>
          </cell>
          <cell r="D529" t="str">
            <v>B1</v>
          </cell>
          <cell r="E529">
            <v>256</v>
          </cell>
          <cell r="F529">
            <v>3</v>
          </cell>
          <cell r="G529">
            <v>5.7</v>
          </cell>
          <cell r="H529">
            <v>-9</v>
          </cell>
          <cell r="I529">
            <v>-51.300000000000004</v>
          </cell>
          <cell r="J529">
            <v>19991030</v>
          </cell>
          <cell r="K529" t="str">
            <v>1140325003</v>
          </cell>
          <cell r="L529" t="str">
            <v>6210402016</v>
          </cell>
          <cell r="M529" t="str">
            <v>9100000007</v>
          </cell>
        </row>
        <row r="530">
          <cell r="A530" t="str">
            <v>P023</v>
          </cell>
          <cell r="B530">
            <v>3103010082</v>
          </cell>
          <cell r="C530" t="str">
            <v>ACETOCLOR ZENECA</v>
          </cell>
          <cell r="D530" t="str">
            <v>B1</v>
          </cell>
          <cell r="E530">
            <v>257</v>
          </cell>
          <cell r="F530">
            <v>3</v>
          </cell>
          <cell r="G530">
            <v>5.7</v>
          </cell>
          <cell r="H530">
            <v>-14</v>
          </cell>
          <cell r="I530">
            <v>-79.8</v>
          </cell>
          <cell r="J530">
            <v>19991030</v>
          </cell>
          <cell r="K530" t="str">
            <v>1140325003</v>
          </cell>
          <cell r="L530" t="str">
            <v>6210402016</v>
          </cell>
          <cell r="M530" t="str">
            <v>9100000007</v>
          </cell>
        </row>
        <row r="531">
          <cell r="A531" t="str">
            <v>P023</v>
          </cell>
          <cell r="B531">
            <v>3103010082</v>
          </cell>
          <cell r="C531" t="str">
            <v>ACETOCLOR ZENECA</v>
          </cell>
          <cell r="D531" t="str">
            <v>B1</v>
          </cell>
          <cell r="E531">
            <v>258</v>
          </cell>
          <cell r="F531">
            <v>3</v>
          </cell>
          <cell r="G531">
            <v>5.7</v>
          </cell>
          <cell r="H531">
            <v>-15</v>
          </cell>
          <cell r="I531">
            <v>-85.5</v>
          </cell>
          <cell r="J531">
            <v>19991030</v>
          </cell>
          <cell r="K531" t="str">
            <v>1140325003</v>
          </cell>
          <cell r="L531" t="str">
            <v>6210402016</v>
          </cell>
          <cell r="M531" t="str">
            <v>9100000007</v>
          </cell>
        </row>
        <row r="532">
          <cell r="A532" t="str">
            <v>EA01</v>
          </cell>
          <cell r="B532">
            <v>3103010083</v>
          </cell>
          <cell r="C532" t="str">
            <v>GESAPRIN 90</v>
          </cell>
          <cell r="D532" t="str">
            <v>65</v>
          </cell>
          <cell r="E532">
            <v>912</v>
          </cell>
          <cell r="F532">
            <v>1</v>
          </cell>
          <cell r="G532">
            <v>3.8159999999999998</v>
          </cell>
          <cell r="H532">
            <v>-261</v>
          </cell>
          <cell r="I532">
            <v>-995.976</v>
          </cell>
          <cell r="J532">
            <v>19991031</v>
          </cell>
          <cell r="K532" t="str">
            <v>1140305003</v>
          </cell>
          <cell r="L532" t="str">
            <v>6210402005</v>
          </cell>
        </row>
        <row r="533">
          <cell r="A533" t="str">
            <v>EA03</v>
          </cell>
          <cell r="B533">
            <v>3103010083</v>
          </cell>
          <cell r="C533" t="str">
            <v>GESAPRIN 90</v>
          </cell>
          <cell r="D533" t="str">
            <v>65</v>
          </cell>
          <cell r="E533">
            <v>901</v>
          </cell>
          <cell r="F533">
            <v>1</v>
          </cell>
          <cell r="G533">
            <v>3.8159999999999998</v>
          </cell>
          <cell r="H533">
            <v>-132.80000000000001</v>
          </cell>
          <cell r="I533">
            <v>-506.76480000000004</v>
          </cell>
          <cell r="J533">
            <v>19991031</v>
          </cell>
          <cell r="K533" t="str">
            <v>1140305003</v>
          </cell>
          <cell r="L533" t="str">
            <v>6210402005</v>
          </cell>
        </row>
        <row r="534">
          <cell r="A534" t="str">
            <v>EA03</v>
          </cell>
          <cell r="B534">
            <v>3103010083</v>
          </cell>
          <cell r="C534" t="str">
            <v>GESAPRIN 90</v>
          </cell>
          <cell r="D534" t="str">
            <v>65</v>
          </cell>
          <cell r="E534">
            <v>909</v>
          </cell>
          <cell r="F534">
            <v>1</v>
          </cell>
          <cell r="G534">
            <v>3.8159999999999998</v>
          </cell>
          <cell r="H534">
            <v>-164</v>
          </cell>
          <cell r="I534">
            <v>-625.82399999999996</v>
          </cell>
          <cell r="J534">
            <v>19991031</v>
          </cell>
          <cell r="K534" t="str">
            <v>1140305003</v>
          </cell>
          <cell r="L534" t="str">
            <v>6210402005</v>
          </cell>
        </row>
        <row r="535">
          <cell r="A535" t="str">
            <v>MF28</v>
          </cell>
          <cell r="B535">
            <v>3103010083</v>
          </cell>
          <cell r="C535" t="str">
            <v>GESAPRIN 90</v>
          </cell>
          <cell r="D535" t="str">
            <v>65</v>
          </cell>
          <cell r="E535">
            <v>934</v>
          </cell>
          <cell r="F535">
            <v>3</v>
          </cell>
          <cell r="G535">
            <v>3.8159999999999998</v>
          </cell>
          <cell r="H535">
            <v>-172.5</v>
          </cell>
          <cell r="I535">
            <v>-658.26</v>
          </cell>
          <cell r="J535">
            <v>19991031</v>
          </cell>
          <cell r="K535" t="str">
            <v>1140305003</v>
          </cell>
          <cell r="L535" t="str">
            <v>6210402005</v>
          </cell>
        </row>
        <row r="536">
          <cell r="A536" t="str">
            <v>MF29</v>
          </cell>
          <cell r="B536">
            <v>3103010083</v>
          </cell>
          <cell r="C536" t="str">
            <v>GESAPRIN 90</v>
          </cell>
          <cell r="D536" t="str">
            <v>65</v>
          </cell>
          <cell r="E536">
            <v>928</v>
          </cell>
          <cell r="F536">
            <v>4</v>
          </cell>
          <cell r="G536">
            <v>3.8159999999999998</v>
          </cell>
          <cell r="H536">
            <v>-560</v>
          </cell>
          <cell r="I536">
            <v>-2136.96</v>
          </cell>
          <cell r="J536">
            <v>19991031</v>
          </cell>
          <cell r="K536" t="str">
            <v>1140305003</v>
          </cell>
          <cell r="L536" t="str">
            <v>6210402005</v>
          </cell>
        </row>
        <row r="537">
          <cell r="A537" t="str">
            <v>MF32</v>
          </cell>
          <cell r="B537">
            <v>3103010083</v>
          </cell>
          <cell r="C537" t="str">
            <v>GESAPRIN 90</v>
          </cell>
          <cell r="D537" t="str">
            <v>65</v>
          </cell>
          <cell r="E537">
            <v>932</v>
          </cell>
          <cell r="F537">
            <v>2</v>
          </cell>
          <cell r="G537">
            <v>3.8159999999999998</v>
          </cell>
          <cell r="H537">
            <v>-420</v>
          </cell>
          <cell r="I537">
            <v>-1602.72</v>
          </cell>
          <cell r="J537">
            <v>19991031</v>
          </cell>
          <cell r="K537" t="str">
            <v>1140305003</v>
          </cell>
          <cell r="L537" t="str">
            <v>6210402005</v>
          </cell>
        </row>
        <row r="538">
          <cell r="A538" t="str">
            <v>MF36</v>
          </cell>
          <cell r="B538">
            <v>3103010083</v>
          </cell>
          <cell r="C538" t="str">
            <v>GESAPRIN 90</v>
          </cell>
          <cell r="D538" t="str">
            <v>65</v>
          </cell>
          <cell r="E538">
            <v>920</v>
          </cell>
          <cell r="F538">
            <v>2</v>
          </cell>
          <cell r="G538">
            <v>3.8159999999999998</v>
          </cell>
          <cell r="H538">
            <v>-660</v>
          </cell>
          <cell r="I538">
            <v>-2518.56</v>
          </cell>
          <cell r="J538">
            <v>19991031</v>
          </cell>
          <cell r="K538" t="str">
            <v>1140305003</v>
          </cell>
          <cell r="L538" t="str">
            <v>6210402005</v>
          </cell>
        </row>
        <row r="539">
          <cell r="A539" t="str">
            <v>MF38</v>
          </cell>
          <cell r="B539">
            <v>3103010083</v>
          </cell>
          <cell r="C539" t="str">
            <v>GESAPRIN 90</v>
          </cell>
          <cell r="D539" t="str">
            <v>65</v>
          </cell>
          <cell r="E539">
            <v>927</v>
          </cell>
          <cell r="F539">
            <v>2</v>
          </cell>
          <cell r="G539">
            <v>3.8159999999999998</v>
          </cell>
          <cell r="H539">
            <v>-330</v>
          </cell>
          <cell r="I539">
            <v>-1259.28</v>
          </cell>
          <cell r="J539">
            <v>19991031</v>
          </cell>
          <cell r="K539" t="str">
            <v>1140305003</v>
          </cell>
          <cell r="L539" t="str">
            <v>6210402005</v>
          </cell>
        </row>
        <row r="540">
          <cell r="A540" t="str">
            <v>MF39</v>
          </cell>
          <cell r="B540">
            <v>3103010083</v>
          </cell>
          <cell r="C540" t="str">
            <v>GESAPRIN 90</v>
          </cell>
          <cell r="D540" t="str">
            <v>65</v>
          </cell>
          <cell r="E540">
            <v>926</v>
          </cell>
          <cell r="F540">
            <v>4</v>
          </cell>
          <cell r="G540">
            <v>3.8159999999999998</v>
          </cell>
          <cell r="H540">
            <v>-540</v>
          </cell>
          <cell r="I540">
            <v>-2060.64</v>
          </cell>
          <cell r="J540">
            <v>19991031</v>
          </cell>
          <cell r="K540" t="str">
            <v>1140305003</v>
          </cell>
          <cell r="L540" t="str">
            <v>6210402005</v>
          </cell>
        </row>
        <row r="541">
          <cell r="A541" t="str">
            <v>P012</v>
          </cell>
          <cell r="B541">
            <v>3103010083</v>
          </cell>
          <cell r="C541" t="str">
            <v>GESAPRIN 90</v>
          </cell>
          <cell r="D541" t="str">
            <v>N1</v>
          </cell>
          <cell r="E541">
            <v>329</v>
          </cell>
          <cell r="F541">
            <v>4</v>
          </cell>
          <cell r="G541">
            <v>3.8719999999999999</v>
          </cell>
          <cell r="H541">
            <v>-110</v>
          </cell>
          <cell r="I541">
            <v>-425.91999999999996</v>
          </cell>
          <cell r="J541">
            <v>19991031</v>
          </cell>
          <cell r="K541" t="str">
            <v>1140305003</v>
          </cell>
          <cell r="L541" t="str">
            <v>6210402005</v>
          </cell>
          <cell r="M541" t="str">
            <v>9100000005</v>
          </cell>
        </row>
        <row r="542">
          <cell r="A542" t="str">
            <v>P023</v>
          </cell>
          <cell r="B542">
            <v>3103010083</v>
          </cell>
          <cell r="C542" t="str">
            <v>GESAPRIN 90</v>
          </cell>
          <cell r="D542" t="str">
            <v>B1</v>
          </cell>
          <cell r="E542">
            <v>238</v>
          </cell>
          <cell r="F542">
            <v>2</v>
          </cell>
          <cell r="G542">
            <v>3.8159999999999998</v>
          </cell>
          <cell r="H542">
            <v>-140</v>
          </cell>
          <cell r="I542">
            <v>-534.24</v>
          </cell>
          <cell r="J542">
            <v>19991030</v>
          </cell>
          <cell r="K542" t="str">
            <v>1140305003</v>
          </cell>
          <cell r="L542" t="str">
            <v>6210402005</v>
          </cell>
          <cell r="M542" t="str">
            <v>9100000005</v>
          </cell>
        </row>
        <row r="543">
          <cell r="A543" t="str">
            <v>P023</v>
          </cell>
          <cell r="B543">
            <v>3103010083</v>
          </cell>
          <cell r="C543" t="str">
            <v>GESAPRIN 90</v>
          </cell>
          <cell r="D543" t="str">
            <v>B1</v>
          </cell>
          <cell r="E543">
            <v>239</v>
          </cell>
          <cell r="F543">
            <v>2</v>
          </cell>
          <cell r="G543">
            <v>3.8159999999999998</v>
          </cell>
          <cell r="H543">
            <v>-120</v>
          </cell>
          <cell r="I543">
            <v>-457.91999999999996</v>
          </cell>
          <cell r="J543">
            <v>19991030</v>
          </cell>
          <cell r="K543" t="str">
            <v>1140305003</v>
          </cell>
          <cell r="L543" t="str">
            <v>6210402005</v>
          </cell>
          <cell r="M543" t="str">
            <v>9100000005</v>
          </cell>
        </row>
        <row r="544">
          <cell r="A544" t="str">
            <v>P023</v>
          </cell>
          <cell r="B544">
            <v>3103010083</v>
          </cell>
          <cell r="C544" t="str">
            <v>GESAPRIN 90</v>
          </cell>
          <cell r="D544" t="str">
            <v>B1</v>
          </cell>
          <cell r="E544">
            <v>242</v>
          </cell>
          <cell r="F544">
            <v>2</v>
          </cell>
          <cell r="G544">
            <v>3.8159999999999998</v>
          </cell>
          <cell r="H544">
            <v>-60</v>
          </cell>
          <cell r="I544">
            <v>-228.95999999999998</v>
          </cell>
          <cell r="J544">
            <v>19991030</v>
          </cell>
          <cell r="K544" t="str">
            <v>1140305003</v>
          </cell>
          <cell r="L544" t="str">
            <v>6210402005</v>
          </cell>
          <cell r="M544" t="str">
            <v>9100000005</v>
          </cell>
        </row>
        <row r="545">
          <cell r="A545" t="str">
            <v>P023</v>
          </cell>
          <cell r="B545">
            <v>3103010083</v>
          </cell>
          <cell r="C545" t="str">
            <v>GESAPRIN 90</v>
          </cell>
          <cell r="D545" t="str">
            <v>B1</v>
          </cell>
          <cell r="E545">
            <v>243</v>
          </cell>
          <cell r="F545">
            <v>2</v>
          </cell>
          <cell r="G545">
            <v>3.8159999999999998</v>
          </cell>
          <cell r="H545">
            <v>-70</v>
          </cell>
          <cell r="I545">
            <v>-267.12</v>
          </cell>
          <cell r="J545">
            <v>19991030</v>
          </cell>
          <cell r="K545" t="str">
            <v>1140305003</v>
          </cell>
          <cell r="L545" t="str">
            <v>6210402005</v>
          </cell>
          <cell r="M545" t="str">
            <v>9100000005</v>
          </cell>
        </row>
        <row r="546">
          <cell r="A546" t="str">
            <v>P023</v>
          </cell>
          <cell r="B546">
            <v>3103010083</v>
          </cell>
          <cell r="C546" t="str">
            <v>GESAPRIN 90</v>
          </cell>
          <cell r="D546" t="str">
            <v>B1</v>
          </cell>
          <cell r="E546">
            <v>244</v>
          </cell>
          <cell r="F546">
            <v>2</v>
          </cell>
          <cell r="G546">
            <v>3.8159999999999998</v>
          </cell>
          <cell r="H546">
            <v>-270</v>
          </cell>
          <cell r="I546">
            <v>-1030.32</v>
          </cell>
          <cell r="J546">
            <v>19991030</v>
          </cell>
          <cell r="K546" t="str">
            <v>1140305003</v>
          </cell>
          <cell r="L546" t="str">
            <v>6210402005</v>
          </cell>
          <cell r="M546" t="str">
            <v>9100000005</v>
          </cell>
        </row>
        <row r="547">
          <cell r="A547" t="str">
            <v>P023</v>
          </cell>
          <cell r="B547">
            <v>3103010083</v>
          </cell>
          <cell r="C547" t="str">
            <v>GESAPRIN 90</v>
          </cell>
          <cell r="D547" t="str">
            <v>B1</v>
          </cell>
          <cell r="E547">
            <v>245</v>
          </cell>
          <cell r="F547">
            <v>2</v>
          </cell>
          <cell r="G547">
            <v>3.8159999999999998</v>
          </cell>
          <cell r="H547">
            <v>-62</v>
          </cell>
          <cell r="I547">
            <v>-236.59199999999998</v>
          </cell>
          <cell r="J547">
            <v>19991030</v>
          </cell>
          <cell r="K547" t="str">
            <v>1140305003</v>
          </cell>
          <cell r="L547" t="str">
            <v>6210402005</v>
          </cell>
          <cell r="M547" t="str">
            <v>9100000005</v>
          </cell>
        </row>
        <row r="548">
          <cell r="A548" t="str">
            <v>P023</v>
          </cell>
          <cell r="B548">
            <v>3103010083</v>
          </cell>
          <cell r="C548" t="str">
            <v>GESAPRIN 90</v>
          </cell>
          <cell r="D548" t="str">
            <v>B1</v>
          </cell>
          <cell r="E548">
            <v>246</v>
          </cell>
          <cell r="F548">
            <v>2</v>
          </cell>
          <cell r="G548">
            <v>3.8159999999999998</v>
          </cell>
          <cell r="H548">
            <v>-50</v>
          </cell>
          <cell r="I548">
            <v>-190.79999999999998</v>
          </cell>
          <cell r="J548">
            <v>19991030</v>
          </cell>
          <cell r="K548" t="str">
            <v>1140305003</v>
          </cell>
          <cell r="L548" t="str">
            <v>6210402005</v>
          </cell>
          <cell r="M548" t="str">
            <v>9100000005</v>
          </cell>
        </row>
        <row r="549">
          <cell r="A549" t="str">
            <v>P023</v>
          </cell>
          <cell r="B549">
            <v>3103010083</v>
          </cell>
          <cell r="C549" t="str">
            <v>GESAPRIN 90</v>
          </cell>
          <cell r="D549" t="str">
            <v>B1</v>
          </cell>
          <cell r="E549">
            <v>247</v>
          </cell>
          <cell r="F549">
            <v>2</v>
          </cell>
          <cell r="G549">
            <v>3.8159999999999998</v>
          </cell>
          <cell r="H549">
            <v>-35</v>
          </cell>
          <cell r="I549">
            <v>-133.56</v>
          </cell>
          <cell r="J549">
            <v>19991030</v>
          </cell>
          <cell r="K549" t="str">
            <v>1140305003</v>
          </cell>
          <cell r="L549" t="str">
            <v>6210402005</v>
          </cell>
          <cell r="M549" t="str">
            <v>9100000005</v>
          </cell>
        </row>
        <row r="550">
          <cell r="A550" t="str">
            <v>P023</v>
          </cell>
          <cell r="B550">
            <v>3103010083</v>
          </cell>
          <cell r="C550" t="str">
            <v>GESAPRIN 90</v>
          </cell>
          <cell r="D550" t="str">
            <v>B1</v>
          </cell>
          <cell r="E550">
            <v>248</v>
          </cell>
          <cell r="F550">
            <v>2</v>
          </cell>
          <cell r="G550">
            <v>3.8159999999999998</v>
          </cell>
          <cell r="H550">
            <v>-20</v>
          </cell>
          <cell r="I550">
            <v>-76.319999999999993</v>
          </cell>
          <cell r="J550">
            <v>19991030</v>
          </cell>
          <cell r="K550" t="str">
            <v>1140305003</v>
          </cell>
          <cell r="L550" t="str">
            <v>6210402005</v>
          </cell>
          <cell r="M550" t="str">
            <v>9100000005</v>
          </cell>
        </row>
        <row r="551">
          <cell r="A551" t="str">
            <v>P023</v>
          </cell>
          <cell r="B551">
            <v>3103010083</v>
          </cell>
          <cell r="C551" t="str">
            <v>GESAPRIN 90</v>
          </cell>
          <cell r="D551" t="str">
            <v>B1</v>
          </cell>
          <cell r="E551">
            <v>249</v>
          </cell>
          <cell r="F551">
            <v>2</v>
          </cell>
          <cell r="G551">
            <v>3.8159999999999998</v>
          </cell>
          <cell r="H551">
            <v>-80</v>
          </cell>
          <cell r="I551">
            <v>-305.27999999999997</v>
          </cell>
          <cell r="J551">
            <v>19991030</v>
          </cell>
          <cell r="K551" t="str">
            <v>1140305003</v>
          </cell>
          <cell r="L551" t="str">
            <v>6210402005</v>
          </cell>
          <cell r="M551" t="str">
            <v>9100000005</v>
          </cell>
        </row>
        <row r="552">
          <cell r="A552" t="str">
            <v>P023</v>
          </cell>
          <cell r="B552">
            <v>3103010083</v>
          </cell>
          <cell r="C552" t="str">
            <v>GESAPRIN 90</v>
          </cell>
          <cell r="D552" t="str">
            <v>B1</v>
          </cell>
          <cell r="E552">
            <v>250</v>
          </cell>
          <cell r="F552">
            <v>2</v>
          </cell>
          <cell r="G552">
            <v>3.8159999999999998</v>
          </cell>
          <cell r="H552">
            <v>-105</v>
          </cell>
          <cell r="I552">
            <v>-400.68</v>
          </cell>
          <cell r="J552">
            <v>19991030</v>
          </cell>
          <cell r="K552" t="str">
            <v>1140305003</v>
          </cell>
          <cell r="L552" t="str">
            <v>6210402005</v>
          </cell>
          <cell r="M552" t="str">
            <v>9100000005</v>
          </cell>
        </row>
        <row r="553">
          <cell r="A553" t="str">
            <v>P023</v>
          </cell>
          <cell r="B553">
            <v>3103010083</v>
          </cell>
          <cell r="C553" t="str">
            <v>GESAPRIN 90</v>
          </cell>
          <cell r="D553" t="str">
            <v>B1</v>
          </cell>
          <cell r="E553">
            <v>251</v>
          </cell>
          <cell r="F553">
            <v>2</v>
          </cell>
          <cell r="G553">
            <v>3.8159999999999998</v>
          </cell>
          <cell r="H553">
            <v>-75</v>
          </cell>
          <cell r="I553">
            <v>-286.2</v>
          </cell>
          <cell r="J553">
            <v>19991030</v>
          </cell>
          <cell r="K553" t="str">
            <v>1140305003</v>
          </cell>
          <cell r="L553" t="str">
            <v>6210402005</v>
          </cell>
          <cell r="M553" t="str">
            <v>9100000005</v>
          </cell>
        </row>
        <row r="554">
          <cell r="A554" t="str">
            <v>P023</v>
          </cell>
          <cell r="B554">
            <v>3103010083</v>
          </cell>
          <cell r="C554" t="str">
            <v>GESAPRIN 90</v>
          </cell>
          <cell r="D554" t="str">
            <v>B1</v>
          </cell>
          <cell r="E554">
            <v>252</v>
          </cell>
          <cell r="F554">
            <v>2</v>
          </cell>
          <cell r="G554">
            <v>3.8159999999999998</v>
          </cell>
          <cell r="H554">
            <v>-92</v>
          </cell>
          <cell r="I554">
            <v>-351.072</v>
          </cell>
          <cell r="J554">
            <v>19991030</v>
          </cell>
          <cell r="K554" t="str">
            <v>1140305003</v>
          </cell>
          <cell r="L554" t="str">
            <v>6210402005</v>
          </cell>
          <cell r="M554" t="str">
            <v>9100000005</v>
          </cell>
        </row>
        <row r="555">
          <cell r="A555" t="str">
            <v>P023</v>
          </cell>
          <cell r="B555">
            <v>3103010083</v>
          </cell>
          <cell r="C555" t="str">
            <v>GESAPRIN 90</v>
          </cell>
          <cell r="D555" t="str">
            <v>B1</v>
          </cell>
          <cell r="E555">
            <v>253</v>
          </cell>
          <cell r="F555">
            <v>2</v>
          </cell>
          <cell r="G555">
            <v>3.8159999999999998</v>
          </cell>
          <cell r="H555">
            <v>-123</v>
          </cell>
          <cell r="I555">
            <v>-469.36799999999999</v>
          </cell>
          <cell r="J555">
            <v>19991030</v>
          </cell>
          <cell r="K555" t="str">
            <v>1140305003</v>
          </cell>
          <cell r="L555" t="str">
            <v>6210402005</v>
          </cell>
          <cell r="M555" t="str">
            <v>9100000005</v>
          </cell>
        </row>
        <row r="556">
          <cell r="A556" t="str">
            <v>P023</v>
          </cell>
          <cell r="B556">
            <v>3103010083</v>
          </cell>
          <cell r="C556" t="str">
            <v>GESAPRIN 90</v>
          </cell>
          <cell r="D556" t="str">
            <v>B1</v>
          </cell>
          <cell r="E556">
            <v>254</v>
          </cell>
          <cell r="F556">
            <v>2</v>
          </cell>
          <cell r="G556">
            <v>3.8159999999999998</v>
          </cell>
          <cell r="H556">
            <v>-92</v>
          </cell>
          <cell r="I556">
            <v>-351.072</v>
          </cell>
          <cell r="J556">
            <v>19991030</v>
          </cell>
          <cell r="K556" t="str">
            <v>1140305003</v>
          </cell>
          <cell r="L556" t="str">
            <v>6210402005</v>
          </cell>
          <cell r="M556" t="str">
            <v>9100000005</v>
          </cell>
        </row>
        <row r="557">
          <cell r="A557" t="str">
            <v>P023</v>
          </cell>
          <cell r="B557">
            <v>3103010083</v>
          </cell>
          <cell r="C557" t="str">
            <v>GESAPRIN 90</v>
          </cell>
          <cell r="D557" t="str">
            <v>B1</v>
          </cell>
          <cell r="E557">
            <v>268</v>
          </cell>
          <cell r="F557">
            <v>2</v>
          </cell>
          <cell r="G557">
            <v>3.8159999999999998</v>
          </cell>
          <cell r="H557">
            <v>-80</v>
          </cell>
          <cell r="I557">
            <v>-305.27999999999997</v>
          </cell>
          <cell r="J557">
            <v>19991030</v>
          </cell>
          <cell r="K557" t="str">
            <v>1140305003</v>
          </cell>
          <cell r="L557" t="str">
            <v>6210402005</v>
          </cell>
          <cell r="M557" t="str">
            <v>9100000005</v>
          </cell>
        </row>
        <row r="558">
          <cell r="A558" t="str">
            <v>TA28</v>
          </cell>
          <cell r="B558">
            <v>3103010083</v>
          </cell>
          <cell r="C558" t="str">
            <v>GESAPRIN 90</v>
          </cell>
          <cell r="D558" t="str">
            <v>65</v>
          </cell>
          <cell r="E558">
            <v>880</v>
          </cell>
          <cell r="F558">
            <v>1</v>
          </cell>
          <cell r="G558">
            <v>3.8159999999999998</v>
          </cell>
          <cell r="H558">
            <v>-107</v>
          </cell>
          <cell r="I558">
            <v>-408.31199999999995</v>
          </cell>
          <cell r="J558">
            <v>19991031</v>
          </cell>
          <cell r="K558" t="str">
            <v>1140305003</v>
          </cell>
          <cell r="L558" t="str">
            <v>6210402005</v>
          </cell>
        </row>
        <row r="559">
          <cell r="A559" t="str">
            <v>TA29</v>
          </cell>
          <cell r="B559">
            <v>3103010083</v>
          </cell>
          <cell r="C559" t="str">
            <v>GESAPRIN 90</v>
          </cell>
          <cell r="D559" t="str">
            <v>65</v>
          </cell>
          <cell r="E559">
            <v>879</v>
          </cell>
          <cell r="F559">
            <v>1</v>
          </cell>
          <cell r="G559">
            <v>3.8159999999999998</v>
          </cell>
          <cell r="H559">
            <v>-160</v>
          </cell>
          <cell r="I559">
            <v>-610.55999999999995</v>
          </cell>
          <cell r="J559">
            <v>19991031</v>
          </cell>
          <cell r="K559" t="str">
            <v>1140305003</v>
          </cell>
          <cell r="L559" t="str">
            <v>6210402005</v>
          </cell>
        </row>
        <row r="560">
          <cell r="A560" t="str">
            <v>TA30</v>
          </cell>
          <cell r="B560">
            <v>3103010083</v>
          </cell>
          <cell r="C560" t="str">
            <v>GESAPRIN 90</v>
          </cell>
          <cell r="D560" t="str">
            <v>65</v>
          </cell>
          <cell r="E560">
            <v>884</v>
          </cell>
          <cell r="F560">
            <v>2</v>
          </cell>
          <cell r="G560">
            <v>3.1</v>
          </cell>
          <cell r="H560">
            <v>-520</v>
          </cell>
          <cell r="I560">
            <v>-1612</v>
          </cell>
          <cell r="J560">
            <v>19991031</v>
          </cell>
          <cell r="K560" t="str">
            <v>1140305003</v>
          </cell>
          <cell r="L560" t="str">
            <v>6210402005</v>
          </cell>
        </row>
        <row r="561">
          <cell r="A561" t="str">
            <v>TA31</v>
          </cell>
          <cell r="B561">
            <v>3103010083</v>
          </cell>
          <cell r="C561" t="str">
            <v>GESAPRIN 90</v>
          </cell>
          <cell r="D561" t="str">
            <v>65</v>
          </cell>
          <cell r="E561">
            <v>886</v>
          </cell>
          <cell r="F561">
            <v>1</v>
          </cell>
          <cell r="G561">
            <v>3.8159999999999998</v>
          </cell>
          <cell r="H561">
            <v>-463</v>
          </cell>
          <cell r="I561">
            <v>-1766.808</v>
          </cell>
          <cell r="J561">
            <v>19991031</v>
          </cell>
          <cell r="K561" t="str">
            <v>1140305003</v>
          </cell>
          <cell r="L561" t="str">
            <v>6210402005</v>
          </cell>
        </row>
        <row r="562">
          <cell r="A562" t="str">
            <v>TA32</v>
          </cell>
          <cell r="B562">
            <v>3103010083</v>
          </cell>
          <cell r="C562" t="str">
            <v>GESAPRIN 90</v>
          </cell>
          <cell r="D562" t="str">
            <v>65</v>
          </cell>
          <cell r="E562">
            <v>875</v>
          </cell>
          <cell r="F562">
            <v>4</v>
          </cell>
          <cell r="G562">
            <v>3.8159999999999998</v>
          </cell>
          <cell r="H562">
            <v>-245</v>
          </cell>
          <cell r="I562">
            <v>-934.92</v>
          </cell>
          <cell r="J562">
            <v>19991031</v>
          </cell>
          <cell r="K562" t="str">
            <v>1140305003</v>
          </cell>
          <cell r="L562" t="str">
            <v>6210402005</v>
          </cell>
        </row>
        <row r="563">
          <cell r="A563" t="str">
            <v>TA34</v>
          </cell>
          <cell r="B563">
            <v>3103010083</v>
          </cell>
          <cell r="C563" t="str">
            <v>GESAPRIN 90</v>
          </cell>
          <cell r="D563" t="str">
            <v>65</v>
          </cell>
          <cell r="E563">
            <v>882</v>
          </cell>
          <cell r="F563">
            <v>1</v>
          </cell>
          <cell r="G563">
            <v>3.8159999999999998</v>
          </cell>
          <cell r="H563">
            <v>-214</v>
          </cell>
          <cell r="I563">
            <v>-816.62399999999991</v>
          </cell>
          <cell r="J563">
            <v>19991031</v>
          </cell>
          <cell r="K563" t="str">
            <v>1140305003</v>
          </cell>
          <cell r="L563" t="str">
            <v>6210402005</v>
          </cell>
        </row>
        <row r="564">
          <cell r="A564" t="str">
            <v>TG30</v>
          </cell>
          <cell r="B564">
            <v>3103010083</v>
          </cell>
          <cell r="C564" t="str">
            <v>GESAPRIN 90</v>
          </cell>
          <cell r="D564" t="str">
            <v>65</v>
          </cell>
          <cell r="E564">
            <v>865</v>
          </cell>
          <cell r="F564">
            <v>1</v>
          </cell>
          <cell r="G564">
            <v>3.8159999999999998</v>
          </cell>
          <cell r="H564">
            <v>-390</v>
          </cell>
          <cell r="I564">
            <v>-1488.24</v>
          </cell>
          <cell r="J564">
            <v>19991031</v>
          </cell>
          <cell r="K564" t="str">
            <v>1140305003</v>
          </cell>
          <cell r="L564" t="str">
            <v>6210402005</v>
          </cell>
        </row>
        <row r="565">
          <cell r="A565" t="str">
            <v>TL04</v>
          </cell>
          <cell r="B565">
            <v>3103010083</v>
          </cell>
          <cell r="C565" t="str">
            <v>GESAPRIN 90</v>
          </cell>
          <cell r="D565" t="str">
            <v>65</v>
          </cell>
          <cell r="E565">
            <v>899</v>
          </cell>
          <cell r="F565">
            <v>6</v>
          </cell>
          <cell r="G565">
            <v>3.8159999999999998</v>
          </cell>
          <cell r="H565">
            <v>-225</v>
          </cell>
          <cell r="I565">
            <v>-858.59999999999991</v>
          </cell>
          <cell r="J565">
            <v>19991031</v>
          </cell>
          <cell r="K565" t="str">
            <v>1140305003</v>
          </cell>
          <cell r="L565" t="str">
            <v>6210402005</v>
          </cell>
        </row>
        <row r="566">
          <cell r="A566" t="str">
            <v>TL05</v>
          </cell>
          <cell r="B566">
            <v>3103010083</v>
          </cell>
          <cell r="C566" t="str">
            <v>GESAPRIN 90</v>
          </cell>
          <cell r="D566" t="str">
            <v>65</v>
          </cell>
          <cell r="E566">
            <v>890</v>
          </cell>
          <cell r="F566">
            <v>5</v>
          </cell>
          <cell r="G566">
            <v>3.8159999999999998</v>
          </cell>
          <cell r="H566">
            <v>-130</v>
          </cell>
          <cell r="I566">
            <v>-496.08</v>
          </cell>
          <cell r="J566">
            <v>19991031</v>
          </cell>
          <cell r="K566" t="str">
            <v>1140305003</v>
          </cell>
          <cell r="L566" t="str">
            <v>6210402005</v>
          </cell>
        </row>
        <row r="567">
          <cell r="A567" t="str">
            <v>TL05</v>
          </cell>
          <cell r="B567">
            <v>3103010083</v>
          </cell>
          <cell r="C567" t="str">
            <v>GESAPRIN 90</v>
          </cell>
          <cell r="D567" t="str">
            <v>65</v>
          </cell>
          <cell r="E567">
            <v>891</v>
          </cell>
          <cell r="F567">
            <v>2</v>
          </cell>
          <cell r="G567">
            <v>3.8159999999999998</v>
          </cell>
          <cell r="H567">
            <v>-70</v>
          </cell>
          <cell r="I567">
            <v>-267.12</v>
          </cell>
          <cell r="J567">
            <v>19991031</v>
          </cell>
          <cell r="K567" t="str">
            <v>1140305003</v>
          </cell>
          <cell r="L567" t="str">
            <v>6210402005</v>
          </cell>
        </row>
        <row r="568">
          <cell r="A568" t="str">
            <v>TL06</v>
          </cell>
          <cell r="B568">
            <v>3103010083</v>
          </cell>
          <cell r="C568" t="str">
            <v>GESAPRIN 90</v>
          </cell>
          <cell r="D568" t="str">
            <v>65</v>
          </cell>
          <cell r="E568">
            <v>896</v>
          </cell>
          <cell r="F568">
            <v>5</v>
          </cell>
          <cell r="G568">
            <v>3.8159999999999998</v>
          </cell>
          <cell r="H568">
            <v>-200</v>
          </cell>
          <cell r="I568">
            <v>-763.19999999999993</v>
          </cell>
          <cell r="J568">
            <v>19991031</v>
          </cell>
          <cell r="K568" t="str">
            <v>1140305003</v>
          </cell>
          <cell r="L568" t="str">
            <v>6210402005</v>
          </cell>
        </row>
        <row r="569">
          <cell r="A569" t="str">
            <v>TL07</v>
          </cell>
          <cell r="B569">
            <v>3103010083</v>
          </cell>
          <cell r="C569" t="str">
            <v>GESAPRIN 90</v>
          </cell>
          <cell r="D569" t="str">
            <v>65</v>
          </cell>
          <cell r="E569">
            <v>894</v>
          </cell>
          <cell r="F569">
            <v>5</v>
          </cell>
          <cell r="G569">
            <v>3.8159999999999998</v>
          </cell>
          <cell r="H569">
            <v>-265</v>
          </cell>
          <cell r="I569">
            <v>-1011.24</v>
          </cell>
          <cell r="J569">
            <v>19991031</v>
          </cell>
          <cell r="K569" t="str">
            <v>1140305003</v>
          </cell>
          <cell r="L569" t="str">
            <v>6210402005</v>
          </cell>
        </row>
        <row r="570">
          <cell r="A570" t="str">
            <v>TL08</v>
          </cell>
          <cell r="B570">
            <v>3103010083</v>
          </cell>
          <cell r="C570" t="str">
            <v>GESAPRIN 90</v>
          </cell>
          <cell r="D570" t="str">
            <v>65</v>
          </cell>
          <cell r="E570">
            <v>893</v>
          </cell>
          <cell r="F570">
            <v>5</v>
          </cell>
          <cell r="G570">
            <v>27.439</v>
          </cell>
          <cell r="H570">
            <v>-260</v>
          </cell>
          <cell r="I570">
            <v>-7134.14</v>
          </cell>
          <cell r="J570">
            <v>19991031</v>
          </cell>
          <cell r="K570" t="str">
            <v>1140305003</v>
          </cell>
          <cell r="L570" t="str">
            <v>6210402005</v>
          </cell>
        </row>
        <row r="571">
          <cell r="A571" t="str">
            <v>TO03</v>
          </cell>
          <cell r="B571">
            <v>3103010083</v>
          </cell>
          <cell r="C571" t="str">
            <v>GESAPRIN 90</v>
          </cell>
          <cell r="D571" t="str">
            <v>S1</v>
          </cell>
          <cell r="E571">
            <v>330</v>
          </cell>
          <cell r="F571">
            <v>1</v>
          </cell>
          <cell r="G571">
            <v>3.8159999999999998</v>
          </cell>
          <cell r="H571">
            <v>-250</v>
          </cell>
          <cell r="I571">
            <v>-954</v>
          </cell>
          <cell r="J571">
            <v>19991031</v>
          </cell>
          <cell r="K571" t="str">
            <v>1140305003</v>
          </cell>
          <cell r="L571" t="str">
            <v>6210402005</v>
          </cell>
          <cell r="M571" t="str">
            <v>9100000005</v>
          </cell>
        </row>
        <row r="572">
          <cell r="A572" t="str">
            <v>TO03</v>
          </cell>
          <cell r="B572">
            <v>3103010083</v>
          </cell>
          <cell r="C572" t="str">
            <v>GESAPRIN 90</v>
          </cell>
          <cell r="D572" t="str">
            <v>S1</v>
          </cell>
          <cell r="E572">
            <v>332</v>
          </cell>
          <cell r="F572">
            <v>1</v>
          </cell>
          <cell r="G572">
            <v>3.8159999999999998</v>
          </cell>
          <cell r="H572">
            <v>-300</v>
          </cell>
          <cell r="I572">
            <v>-1144.8</v>
          </cell>
          <cell r="J572">
            <v>19991031</v>
          </cell>
          <cell r="K572" t="str">
            <v>1140305003</v>
          </cell>
          <cell r="L572" t="str">
            <v>6210402005</v>
          </cell>
          <cell r="M572" t="str">
            <v>9100000005</v>
          </cell>
        </row>
        <row r="573">
          <cell r="A573" t="str">
            <v>TZ01</v>
          </cell>
          <cell r="B573">
            <v>3103010083</v>
          </cell>
          <cell r="C573" t="str">
            <v>GESAPRIN 90</v>
          </cell>
          <cell r="D573" t="str">
            <v>65</v>
          </cell>
          <cell r="E573">
            <v>856</v>
          </cell>
          <cell r="F573">
            <v>1</v>
          </cell>
          <cell r="G573">
            <v>3.8159999999999998</v>
          </cell>
          <cell r="H573">
            <v>-422</v>
          </cell>
          <cell r="I573">
            <v>-1610.3519999999999</v>
          </cell>
          <cell r="J573">
            <v>19991031</v>
          </cell>
          <cell r="K573" t="str">
            <v>1140305003</v>
          </cell>
          <cell r="L573" t="str">
            <v>6210402005</v>
          </cell>
        </row>
        <row r="574">
          <cell r="A574" t="str">
            <v>TZ02</v>
          </cell>
          <cell r="B574">
            <v>3103010083</v>
          </cell>
          <cell r="C574" t="str">
            <v>GESAPRIN 90</v>
          </cell>
          <cell r="D574" t="str">
            <v>65</v>
          </cell>
          <cell r="E574">
            <v>849</v>
          </cell>
          <cell r="F574">
            <v>1</v>
          </cell>
          <cell r="G574">
            <v>3.8159999999999998</v>
          </cell>
          <cell r="H574">
            <v>-450</v>
          </cell>
          <cell r="I574">
            <v>-1717.1999999999998</v>
          </cell>
          <cell r="J574">
            <v>19991031</v>
          </cell>
          <cell r="K574" t="str">
            <v>1140305003</v>
          </cell>
          <cell r="L574" t="str">
            <v>6210402005</v>
          </cell>
        </row>
        <row r="575">
          <cell r="A575" t="str">
            <v>EA01</v>
          </cell>
          <cell r="B575">
            <v>3103010083</v>
          </cell>
          <cell r="C575" t="str">
            <v>GESAPRIN 90</v>
          </cell>
          <cell r="D575" t="str">
            <v>66</v>
          </cell>
          <cell r="E575">
            <v>862</v>
          </cell>
          <cell r="F575">
            <v>1</v>
          </cell>
          <cell r="G575">
            <v>3.8159999999999998</v>
          </cell>
          <cell r="H575">
            <v>-79</v>
          </cell>
          <cell r="I575">
            <v>-301.464</v>
          </cell>
          <cell r="J575">
            <v>19991031</v>
          </cell>
          <cell r="K575" t="str">
            <v>1140306003</v>
          </cell>
          <cell r="L575" t="str">
            <v>6210402006</v>
          </cell>
        </row>
        <row r="576">
          <cell r="A576" t="str">
            <v>EA02</v>
          </cell>
          <cell r="B576">
            <v>3103010083</v>
          </cell>
          <cell r="C576" t="str">
            <v>GESAPRIN 90</v>
          </cell>
          <cell r="D576" t="str">
            <v>66</v>
          </cell>
          <cell r="E576">
            <v>857</v>
          </cell>
          <cell r="F576">
            <v>1</v>
          </cell>
          <cell r="G576">
            <v>3.8159999999999998</v>
          </cell>
          <cell r="H576">
            <v>-35.299999999999997</v>
          </cell>
          <cell r="I576">
            <v>-134.70479999999998</v>
          </cell>
          <cell r="J576">
            <v>19991031</v>
          </cell>
          <cell r="K576" t="str">
            <v>1140306003</v>
          </cell>
          <cell r="L576" t="str">
            <v>6210402006</v>
          </cell>
        </row>
        <row r="577">
          <cell r="A577" t="str">
            <v>P023</v>
          </cell>
          <cell r="B577">
            <v>3103010083</v>
          </cell>
          <cell r="C577" t="str">
            <v>GESAPRIN 90</v>
          </cell>
          <cell r="D577" t="str">
            <v>B1</v>
          </cell>
          <cell r="E577">
            <v>255</v>
          </cell>
          <cell r="F577">
            <v>2</v>
          </cell>
          <cell r="G577">
            <v>3.8159999999999998</v>
          </cell>
          <cell r="H577">
            <v>-12</v>
          </cell>
          <cell r="I577">
            <v>-45.792000000000002</v>
          </cell>
          <cell r="J577">
            <v>19991030</v>
          </cell>
          <cell r="K577" t="str">
            <v>1140325003</v>
          </cell>
          <cell r="L577" t="str">
            <v>6210402016</v>
          </cell>
          <cell r="M577" t="str">
            <v>9100000007</v>
          </cell>
        </row>
        <row r="578">
          <cell r="A578" t="str">
            <v>P023</v>
          </cell>
          <cell r="B578">
            <v>3103010083</v>
          </cell>
          <cell r="C578" t="str">
            <v>GESAPRIN 90</v>
          </cell>
          <cell r="D578" t="str">
            <v>B1</v>
          </cell>
          <cell r="E578">
            <v>256</v>
          </cell>
          <cell r="F578">
            <v>2</v>
          </cell>
          <cell r="G578">
            <v>3.8159999999999998</v>
          </cell>
          <cell r="H578">
            <v>-14</v>
          </cell>
          <cell r="I578">
            <v>-53.423999999999999</v>
          </cell>
          <cell r="J578">
            <v>19991030</v>
          </cell>
          <cell r="K578" t="str">
            <v>1140325003</v>
          </cell>
          <cell r="L578" t="str">
            <v>6210402016</v>
          </cell>
          <cell r="M578" t="str">
            <v>9100000007</v>
          </cell>
        </row>
        <row r="579">
          <cell r="A579" t="str">
            <v>P023</v>
          </cell>
          <cell r="B579">
            <v>3103010083</v>
          </cell>
          <cell r="C579" t="str">
            <v>GESAPRIN 90</v>
          </cell>
          <cell r="D579" t="str">
            <v>B1</v>
          </cell>
          <cell r="E579">
            <v>257</v>
          </cell>
          <cell r="F579">
            <v>2</v>
          </cell>
          <cell r="G579">
            <v>3.8159999999999998</v>
          </cell>
          <cell r="H579">
            <v>-21</v>
          </cell>
          <cell r="I579">
            <v>-80.135999999999996</v>
          </cell>
          <cell r="J579">
            <v>19991030</v>
          </cell>
          <cell r="K579" t="str">
            <v>1140325003</v>
          </cell>
          <cell r="L579" t="str">
            <v>6210402016</v>
          </cell>
          <cell r="M579" t="str">
            <v>9100000007</v>
          </cell>
        </row>
        <row r="580">
          <cell r="A580" t="str">
            <v>P023</v>
          </cell>
          <cell r="B580">
            <v>3103010083</v>
          </cell>
          <cell r="C580" t="str">
            <v>GESAPRIN 90</v>
          </cell>
          <cell r="D580" t="str">
            <v>B1</v>
          </cell>
          <cell r="E580">
            <v>258</v>
          </cell>
          <cell r="F580">
            <v>2</v>
          </cell>
          <cell r="G580">
            <v>3.8159999999999998</v>
          </cell>
          <cell r="H580">
            <v>-24</v>
          </cell>
          <cell r="I580">
            <v>-91.584000000000003</v>
          </cell>
          <cell r="J580">
            <v>19991030</v>
          </cell>
          <cell r="K580" t="str">
            <v>1140325003</v>
          </cell>
          <cell r="L580" t="str">
            <v>6210402016</v>
          </cell>
          <cell r="M580" t="str">
            <v>9100000007</v>
          </cell>
        </row>
        <row r="581">
          <cell r="A581" t="str">
            <v>P014</v>
          </cell>
          <cell r="B581">
            <v>3103010085</v>
          </cell>
          <cell r="C581" t="str">
            <v>SEMPRA</v>
          </cell>
          <cell r="D581" t="str">
            <v>S1</v>
          </cell>
          <cell r="E581">
            <v>304</v>
          </cell>
          <cell r="F581">
            <v>4</v>
          </cell>
          <cell r="G581">
            <v>264.60000000000002</v>
          </cell>
          <cell r="H581">
            <v>-17</v>
          </cell>
          <cell r="I581">
            <v>-4498.2000000000007</v>
          </cell>
          <cell r="J581">
            <v>19991031</v>
          </cell>
          <cell r="K581" t="str">
            <v>1140305003</v>
          </cell>
          <cell r="L581" t="str">
            <v>6210402005</v>
          </cell>
          <cell r="M581" t="str">
            <v>9100000005</v>
          </cell>
        </row>
        <row r="582">
          <cell r="A582" t="str">
            <v>MF39</v>
          </cell>
          <cell r="B582">
            <v>3103010088</v>
          </cell>
          <cell r="C582" t="str">
            <v>ATRAZINA 50%</v>
          </cell>
          <cell r="D582" t="str">
            <v>65</v>
          </cell>
          <cell r="E582">
            <v>926</v>
          </cell>
          <cell r="F582">
            <v>3</v>
          </cell>
          <cell r="G582">
            <v>2.2000000000000002</v>
          </cell>
          <cell r="H582">
            <v>-120</v>
          </cell>
          <cell r="I582">
            <v>-264</v>
          </cell>
          <cell r="J582">
            <v>19991031</v>
          </cell>
          <cell r="K582" t="str">
            <v>1140305003</v>
          </cell>
          <cell r="L582" t="str">
            <v>6210402005</v>
          </cell>
        </row>
        <row r="583">
          <cell r="A583" t="str">
            <v>TG30</v>
          </cell>
          <cell r="B583">
            <v>3103010088</v>
          </cell>
          <cell r="C583" t="str">
            <v>ATRAZINA 50%</v>
          </cell>
          <cell r="D583" t="str">
            <v>65</v>
          </cell>
          <cell r="E583">
            <v>865</v>
          </cell>
          <cell r="F583">
            <v>2</v>
          </cell>
          <cell r="G583">
            <v>2.2000000000000002</v>
          </cell>
          <cell r="H583">
            <v>-170</v>
          </cell>
          <cell r="I583">
            <v>-374.00000000000006</v>
          </cell>
          <cell r="J583">
            <v>19991031</v>
          </cell>
          <cell r="K583" t="str">
            <v>1140305003</v>
          </cell>
          <cell r="L583" t="str">
            <v>6210402005</v>
          </cell>
        </row>
        <row r="584">
          <cell r="A584" t="str">
            <v>P014</v>
          </cell>
          <cell r="B584">
            <v>3103010090</v>
          </cell>
          <cell r="C584" t="str">
            <v>TWIN PACK PREM</v>
          </cell>
          <cell r="D584" t="str">
            <v>S1</v>
          </cell>
          <cell r="E584">
            <v>293</v>
          </cell>
          <cell r="F584">
            <v>1</v>
          </cell>
          <cell r="G584">
            <v>10.6</v>
          </cell>
          <cell r="H584">
            <v>-60</v>
          </cell>
          <cell r="I584">
            <v>-636</v>
          </cell>
          <cell r="J584">
            <v>19991031</v>
          </cell>
          <cell r="K584" t="str">
            <v>1140303003</v>
          </cell>
          <cell r="L584" t="str">
            <v>6210402003</v>
          </cell>
          <cell r="M584" t="str">
            <v>9100000003</v>
          </cell>
        </row>
        <row r="585">
          <cell r="A585" t="str">
            <v>P023</v>
          </cell>
          <cell r="B585">
            <v>3103010090</v>
          </cell>
          <cell r="C585" t="str">
            <v>TWIN PACK PREM</v>
          </cell>
          <cell r="D585" t="str">
            <v>B1</v>
          </cell>
          <cell r="E585">
            <v>249</v>
          </cell>
          <cell r="F585">
            <v>5</v>
          </cell>
          <cell r="G585">
            <v>10.6</v>
          </cell>
          <cell r="H585">
            <v>-108</v>
          </cell>
          <cell r="I585">
            <v>-1144.8</v>
          </cell>
          <cell r="J585">
            <v>19991030</v>
          </cell>
          <cell r="K585" t="str">
            <v>1140305003</v>
          </cell>
          <cell r="L585" t="str">
            <v>6210402005</v>
          </cell>
          <cell r="M585" t="str">
            <v>9100000005</v>
          </cell>
        </row>
        <row r="586">
          <cell r="A586" t="str">
            <v>P023</v>
          </cell>
          <cell r="B586">
            <v>3103010090</v>
          </cell>
          <cell r="C586" t="str">
            <v>TWIN PACK PREM</v>
          </cell>
          <cell r="D586" t="str">
            <v>B1</v>
          </cell>
          <cell r="E586">
            <v>250</v>
          </cell>
          <cell r="F586">
            <v>5</v>
          </cell>
          <cell r="G586">
            <v>10.6</v>
          </cell>
          <cell r="H586">
            <v>-92</v>
          </cell>
          <cell r="I586">
            <v>-975.19999999999993</v>
          </cell>
          <cell r="J586">
            <v>19991030</v>
          </cell>
          <cell r="K586" t="str">
            <v>1140305003</v>
          </cell>
          <cell r="L586" t="str">
            <v>6210402005</v>
          </cell>
          <cell r="M586" t="str">
            <v>9100000005</v>
          </cell>
        </row>
        <row r="587">
          <cell r="A587" t="str">
            <v>P023</v>
          </cell>
          <cell r="B587">
            <v>3103010090</v>
          </cell>
          <cell r="C587" t="str">
            <v>TWIN PACK PREM</v>
          </cell>
          <cell r="D587" t="str">
            <v>B1</v>
          </cell>
          <cell r="E587">
            <v>268</v>
          </cell>
          <cell r="F587">
            <v>5</v>
          </cell>
          <cell r="G587">
            <v>3.7170000000000001</v>
          </cell>
          <cell r="H587">
            <v>-108</v>
          </cell>
          <cell r="I587">
            <v>-401.43600000000004</v>
          </cell>
          <cell r="J587">
            <v>19991030</v>
          </cell>
          <cell r="K587" t="str">
            <v>1140305003</v>
          </cell>
          <cell r="L587" t="str">
            <v>6210402005</v>
          </cell>
          <cell r="M587" t="str">
            <v>9100000005</v>
          </cell>
        </row>
        <row r="588">
          <cell r="A588" t="str">
            <v>P023</v>
          </cell>
          <cell r="B588">
            <v>3103010105</v>
          </cell>
          <cell r="C588" t="str">
            <v>ULTRA PACK</v>
          </cell>
          <cell r="D588" t="str">
            <v>B1</v>
          </cell>
          <cell r="E588">
            <v>250</v>
          </cell>
          <cell r="F588">
            <v>7</v>
          </cell>
          <cell r="G588">
            <v>3.55</v>
          </cell>
          <cell r="H588">
            <v>-26</v>
          </cell>
          <cell r="I588">
            <v>-92.3</v>
          </cell>
          <cell r="J588">
            <v>19991030</v>
          </cell>
          <cell r="K588" t="str">
            <v>1140305003</v>
          </cell>
          <cell r="L588" t="str">
            <v>6210402005</v>
          </cell>
          <cell r="M588" t="str">
            <v>9100000005</v>
          </cell>
        </row>
        <row r="589">
          <cell r="A589" t="str">
            <v>P023</v>
          </cell>
          <cell r="B589">
            <v>3103010105</v>
          </cell>
          <cell r="C589" t="str">
            <v>ULTRA PACK</v>
          </cell>
          <cell r="D589" t="str">
            <v>B1</v>
          </cell>
          <cell r="E589">
            <v>251</v>
          </cell>
          <cell r="F589">
            <v>6</v>
          </cell>
          <cell r="G589">
            <v>3.55</v>
          </cell>
          <cell r="H589">
            <v>-51</v>
          </cell>
          <cell r="I589">
            <v>-181.04999999999998</v>
          </cell>
          <cell r="J589">
            <v>19991030</v>
          </cell>
          <cell r="K589" t="str">
            <v>1140305003</v>
          </cell>
          <cell r="L589" t="str">
            <v>6210402005</v>
          </cell>
          <cell r="M589" t="str">
            <v>9100000005</v>
          </cell>
        </row>
        <row r="590">
          <cell r="A590" t="str">
            <v>P023</v>
          </cell>
          <cell r="B590">
            <v>3103010105</v>
          </cell>
          <cell r="C590" t="str">
            <v>ULTRA PACK</v>
          </cell>
          <cell r="D590" t="str">
            <v>B1</v>
          </cell>
          <cell r="E590">
            <v>252</v>
          </cell>
          <cell r="F590">
            <v>5</v>
          </cell>
          <cell r="G590">
            <v>3.55</v>
          </cell>
          <cell r="H590">
            <v>-65</v>
          </cell>
          <cell r="I590">
            <v>-230.75</v>
          </cell>
          <cell r="J590">
            <v>19991030</v>
          </cell>
          <cell r="K590" t="str">
            <v>1140305003</v>
          </cell>
          <cell r="L590" t="str">
            <v>6210402005</v>
          </cell>
          <cell r="M590" t="str">
            <v>9100000005</v>
          </cell>
        </row>
        <row r="591">
          <cell r="A591" t="str">
            <v>P023</v>
          </cell>
          <cell r="B591">
            <v>3103010105</v>
          </cell>
          <cell r="C591" t="str">
            <v>ULTRA PACK</v>
          </cell>
          <cell r="D591" t="str">
            <v>B1</v>
          </cell>
          <cell r="E591">
            <v>253</v>
          </cell>
          <cell r="F591">
            <v>6</v>
          </cell>
          <cell r="G591">
            <v>3.55</v>
          </cell>
          <cell r="H591">
            <v>-53</v>
          </cell>
          <cell r="I591">
            <v>-188.14999999999998</v>
          </cell>
          <cell r="J591">
            <v>19991030</v>
          </cell>
          <cell r="K591" t="str">
            <v>1140305003</v>
          </cell>
          <cell r="L591" t="str">
            <v>6210402005</v>
          </cell>
          <cell r="M591" t="str">
            <v>9100000005</v>
          </cell>
        </row>
        <row r="592">
          <cell r="A592" t="str">
            <v>MF32</v>
          </cell>
          <cell r="B592">
            <v>3103010106</v>
          </cell>
          <cell r="C592" t="str">
            <v>ROUND UP FULL</v>
          </cell>
          <cell r="D592" t="str">
            <v>61</v>
          </cell>
          <cell r="E592">
            <v>639</v>
          </cell>
          <cell r="F592">
            <v>1</v>
          </cell>
          <cell r="G592">
            <v>3.85</v>
          </cell>
          <cell r="H592">
            <v>-115</v>
          </cell>
          <cell r="I592">
            <v>-442.75</v>
          </cell>
          <cell r="J592">
            <v>19991031</v>
          </cell>
          <cell r="K592" t="str">
            <v>1140301003</v>
          </cell>
          <cell r="L592" t="str">
            <v>6210402001</v>
          </cell>
        </row>
        <row r="593">
          <cell r="A593" t="str">
            <v>MF23</v>
          </cell>
          <cell r="B593">
            <v>3103010106</v>
          </cell>
          <cell r="C593" t="str">
            <v>ROUND UP FULL</v>
          </cell>
          <cell r="D593" t="str">
            <v>63</v>
          </cell>
          <cell r="E593">
            <v>630</v>
          </cell>
          <cell r="F593">
            <v>1</v>
          </cell>
          <cell r="G593">
            <v>3.1</v>
          </cell>
          <cell r="H593">
            <v>-535.5</v>
          </cell>
          <cell r="I593">
            <v>-1660.05</v>
          </cell>
          <cell r="J593">
            <v>19991031</v>
          </cell>
          <cell r="K593" t="str">
            <v>1140303003</v>
          </cell>
          <cell r="L593" t="str">
            <v>6210402003</v>
          </cell>
        </row>
        <row r="594">
          <cell r="A594" t="str">
            <v>MF23</v>
          </cell>
          <cell r="B594">
            <v>3103010106</v>
          </cell>
          <cell r="C594" t="str">
            <v>ROUND UP FULL</v>
          </cell>
          <cell r="D594" t="str">
            <v>63</v>
          </cell>
          <cell r="E594">
            <v>631</v>
          </cell>
          <cell r="F594">
            <v>2</v>
          </cell>
          <cell r="G594">
            <v>3.1</v>
          </cell>
          <cell r="H594">
            <v>-591</v>
          </cell>
          <cell r="I594">
            <v>-1832.1000000000001</v>
          </cell>
          <cell r="J594">
            <v>19991031</v>
          </cell>
          <cell r="K594" t="str">
            <v>1140303003</v>
          </cell>
          <cell r="L594" t="str">
            <v>6210402003</v>
          </cell>
        </row>
        <row r="595">
          <cell r="A595" t="str">
            <v>MF33</v>
          </cell>
          <cell r="B595">
            <v>3103010106</v>
          </cell>
          <cell r="C595" t="str">
            <v>ROUND UP FULL</v>
          </cell>
          <cell r="D595" t="str">
            <v>63</v>
          </cell>
          <cell r="E595">
            <v>647</v>
          </cell>
          <cell r="F595">
            <v>3</v>
          </cell>
          <cell r="G595">
            <v>3.85</v>
          </cell>
          <cell r="H595">
            <v>-119.95</v>
          </cell>
          <cell r="I595">
            <v>-461.8075</v>
          </cell>
          <cell r="J595">
            <v>19991031</v>
          </cell>
          <cell r="K595" t="str">
            <v>1140303003</v>
          </cell>
          <cell r="L595" t="str">
            <v>6210402003</v>
          </cell>
        </row>
        <row r="596">
          <cell r="A596" t="str">
            <v>P012</v>
          </cell>
          <cell r="B596">
            <v>3103010106</v>
          </cell>
          <cell r="C596" t="str">
            <v>ROUND UP FULL</v>
          </cell>
          <cell r="D596" t="str">
            <v>N1</v>
          </cell>
          <cell r="E596">
            <v>324</v>
          </cell>
          <cell r="F596">
            <v>4</v>
          </cell>
          <cell r="G596">
            <v>3.85</v>
          </cell>
          <cell r="H596">
            <v>-51</v>
          </cell>
          <cell r="I596">
            <v>-196.35</v>
          </cell>
          <cell r="J596">
            <v>19991031</v>
          </cell>
          <cell r="K596" t="str">
            <v>1140303003</v>
          </cell>
          <cell r="L596" t="str">
            <v>6210402003</v>
          </cell>
          <cell r="M596" t="str">
            <v>9100000003</v>
          </cell>
        </row>
        <row r="597">
          <cell r="A597" t="str">
            <v>P012</v>
          </cell>
          <cell r="B597">
            <v>3103010106</v>
          </cell>
          <cell r="C597" t="str">
            <v>ROUND UP FULL</v>
          </cell>
          <cell r="D597" t="str">
            <v>N1</v>
          </cell>
          <cell r="E597">
            <v>326</v>
          </cell>
          <cell r="F597">
            <v>1</v>
          </cell>
          <cell r="G597">
            <v>3.85</v>
          </cell>
          <cell r="H597">
            <v>-27</v>
          </cell>
          <cell r="I597">
            <v>-103.95</v>
          </cell>
          <cell r="J597">
            <v>19991031</v>
          </cell>
          <cell r="K597" t="str">
            <v>1140303003</v>
          </cell>
          <cell r="L597" t="str">
            <v>6210402003</v>
          </cell>
          <cell r="M597" t="str">
            <v>9100000003</v>
          </cell>
        </row>
        <row r="598">
          <cell r="A598" t="str">
            <v>P012</v>
          </cell>
          <cell r="B598">
            <v>3103010106</v>
          </cell>
          <cell r="C598" t="str">
            <v>ROUND UP FULL</v>
          </cell>
          <cell r="D598" t="str">
            <v>N1</v>
          </cell>
          <cell r="E598">
            <v>327</v>
          </cell>
          <cell r="F598">
            <v>3</v>
          </cell>
          <cell r="G598">
            <v>3.85</v>
          </cell>
          <cell r="H598">
            <v>-50</v>
          </cell>
          <cell r="I598">
            <v>-192.5</v>
          </cell>
          <cell r="J598">
            <v>19991031</v>
          </cell>
          <cell r="K598" t="str">
            <v>1140303003</v>
          </cell>
          <cell r="L598" t="str">
            <v>6210402003</v>
          </cell>
          <cell r="M598" t="str">
            <v>9100000003</v>
          </cell>
        </row>
        <row r="599">
          <cell r="A599" t="str">
            <v>P012</v>
          </cell>
          <cell r="B599">
            <v>3103010106</v>
          </cell>
          <cell r="C599" t="str">
            <v>ROUND UP FULL</v>
          </cell>
          <cell r="D599" t="str">
            <v>N1</v>
          </cell>
          <cell r="E599">
            <v>330</v>
          </cell>
          <cell r="F599">
            <v>4</v>
          </cell>
          <cell r="G599">
            <v>3.85</v>
          </cell>
          <cell r="H599">
            <v>-65</v>
          </cell>
          <cell r="I599">
            <v>-250.25</v>
          </cell>
          <cell r="J599">
            <v>19991031</v>
          </cell>
          <cell r="K599" t="str">
            <v>1140303003</v>
          </cell>
          <cell r="L599" t="str">
            <v>6210402003</v>
          </cell>
          <cell r="M599" t="str">
            <v>9100000003</v>
          </cell>
        </row>
        <row r="600">
          <cell r="A600" t="str">
            <v>P012</v>
          </cell>
          <cell r="B600">
            <v>3103010106</v>
          </cell>
          <cell r="C600" t="str">
            <v>ROUND UP FULL</v>
          </cell>
          <cell r="D600" t="str">
            <v>N1</v>
          </cell>
          <cell r="E600">
            <v>331</v>
          </cell>
          <cell r="F600">
            <v>4</v>
          </cell>
          <cell r="G600">
            <v>3.85</v>
          </cell>
          <cell r="H600">
            <v>-92</v>
          </cell>
          <cell r="I600">
            <v>-354.2</v>
          </cell>
          <cell r="J600">
            <v>19991031</v>
          </cell>
          <cell r="K600" t="str">
            <v>1140303003</v>
          </cell>
          <cell r="L600" t="str">
            <v>6210402003</v>
          </cell>
          <cell r="M600" t="str">
            <v>9100000003</v>
          </cell>
        </row>
        <row r="601">
          <cell r="A601" t="str">
            <v>P014</v>
          </cell>
          <cell r="B601">
            <v>3103010106</v>
          </cell>
          <cell r="C601" t="str">
            <v>ROUND UP FULL</v>
          </cell>
          <cell r="D601" t="str">
            <v>S1</v>
          </cell>
          <cell r="E601">
            <v>289</v>
          </cell>
          <cell r="F601">
            <v>3</v>
          </cell>
          <cell r="G601">
            <v>3.831</v>
          </cell>
          <cell r="H601">
            <v>-300</v>
          </cell>
          <cell r="I601">
            <v>-1149.3</v>
          </cell>
          <cell r="J601">
            <v>19991031</v>
          </cell>
          <cell r="K601" t="str">
            <v>1140303003</v>
          </cell>
          <cell r="L601" t="str">
            <v>6210402003</v>
          </cell>
          <cell r="M601" t="str">
            <v>9100000003</v>
          </cell>
        </row>
        <row r="602">
          <cell r="A602" t="str">
            <v>P014</v>
          </cell>
          <cell r="B602">
            <v>3103010106</v>
          </cell>
          <cell r="C602" t="str">
            <v>ROUND UP FULL</v>
          </cell>
          <cell r="D602" t="str">
            <v>S1</v>
          </cell>
          <cell r="E602">
            <v>290</v>
          </cell>
          <cell r="F602">
            <v>3</v>
          </cell>
          <cell r="G602">
            <v>3.831</v>
          </cell>
          <cell r="H602">
            <v>-300</v>
          </cell>
          <cell r="I602">
            <v>-1149.3</v>
          </cell>
          <cell r="J602">
            <v>19991031</v>
          </cell>
          <cell r="K602" t="str">
            <v>1140303003</v>
          </cell>
          <cell r="L602" t="str">
            <v>6210402003</v>
          </cell>
          <cell r="M602" t="str">
            <v>9100000003</v>
          </cell>
        </row>
        <row r="603">
          <cell r="A603" t="str">
            <v>P014</v>
          </cell>
          <cell r="B603">
            <v>3103010106</v>
          </cell>
          <cell r="C603" t="str">
            <v>ROUND UP FULL</v>
          </cell>
          <cell r="D603" t="str">
            <v>S1</v>
          </cell>
          <cell r="E603">
            <v>294</v>
          </cell>
          <cell r="F603">
            <v>2</v>
          </cell>
          <cell r="G603">
            <v>3.831</v>
          </cell>
          <cell r="H603">
            <v>-300</v>
          </cell>
          <cell r="I603">
            <v>-1149.3</v>
          </cell>
          <cell r="J603">
            <v>19991031</v>
          </cell>
          <cell r="K603" t="str">
            <v>1140303003</v>
          </cell>
          <cell r="L603" t="str">
            <v>6210402003</v>
          </cell>
          <cell r="M603" t="str">
            <v>9100000003</v>
          </cell>
        </row>
        <row r="604">
          <cell r="A604" t="str">
            <v>TG01</v>
          </cell>
          <cell r="B604">
            <v>3103010106</v>
          </cell>
          <cell r="C604" t="str">
            <v>ROUND UP FULL</v>
          </cell>
          <cell r="D604" t="str">
            <v>63</v>
          </cell>
          <cell r="E604">
            <v>612</v>
          </cell>
          <cell r="F604">
            <v>7</v>
          </cell>
          <cell r="G604">
            <v>3.85</v>
          </cell>
          <cell r="H604">
            <v>-370</v>
          </cell>
          <cell r="I604">
            <v>-1424.5</v>
          </cell>
          <cell r="J604">
            <v>19991031</v>
          </cell>
          <cell r="K604" t="str">
            <v>1140303003</v>
          </cell>
          <cell r="L604" t="str">
            <v>6210402003</v>
          </cell>
        </row>
        <row r="605">
          <cell r="A605" t="str">
            <v>TG02</v>
          </cell>
          <cell r="B605">
            <v>3103010106</v>
          </cell>
          <cell r="C605" t="str">
            <v>ROUND UP FULL</v>
          </cell>
          <cell r="D605" t="str">
            <v>63</v>
          </cell>
          <cell r="E605">
            <v>618</v>
          </cell>
          <cell r="F605">
            <v>1</v>
          </cell>
          <cell r="G605">
            <v>3.85</v>
          </cell>
          <cell r="H605">
            <v>-340</v>
          </cell>
          <cell r="I605">
            <v>-1309</v>
          </cell>
          <cell r="J605">
            <v>19991031</v>
          </cell>
          <cell r="K605" t="str">
            <v>1140303003</v>
          </cell>
          <cell r="L605" t="str">
            <v>6210402003</v>
          </cell>
        </row>
        <row r="606">
          <cell r="A606" t="str">
            <v>TG28</v>
          </cell>
          <cell r="B606">
            <v>3103010106</v>
          </cell>
          <cell r="C606" t="str">
            <v>ROUND UP FULL</v>
          </cell>
          <cell r="D606" t="str">
            <v>63</v>
          </cell>
          <cell r="E606">
            <v>617</v>
          </cell>
          <cell r="F606">
            <v>1</v>
          </cell>
          <cell r="G606">
            <v>3.85</v>
          </cell>
          <cell r="H606">
            <v>-380</v>
          </cell>
          <cell r="I606">
            <v>-1463</v>
          </cell>
          <cell r="J606">
            <v>19991031</v>
          </cell>
          <cell r="K606" t="str">
            <v>1140303003</v>
          </cell>
          <cell r="L606" t="str">
            <v>6210402003</v>
          </cell>
        </row>
        <row r="607">
          <cell r="A607" t="str">
            <v>TL04</v>
          </cell>
          <cell r="B607">
            <v>3103010106</v>
          </cell>
          <cell r="C607" t="str">
            <v>ROUND UP FULL</v>
          </cell>
          <cell r="D607" t="str">
            <v>63</v>
          </cell>
          <cell r="E607">
            <v>622</v>
          </cell>
          <cell r="F607">
            <v>1</v>
          </cell>
          <cell r="G607">
            <v>3.85</v>
          </cell>
          <cell r="H607">
            <v>-347</v>
          </cell>
          <cell r="I607">
            <v>-1335.95</v>
          </cell>
          <cell r="J607">
            <v>19991031</v>
          </cell>
          <cell r="K607" t="str">
            <v>1140303003</v>
          </cell>
          <cell r="L607" t="str">
            <v>6210402003</v>
          </cell>
        </row>
        <row r="608">
          <cell r="A608" t="str">
            <v>TL06</v>
          </cell>
          <cell r="B608">
            <v>3103010106</v>
          </cell>
          <cell r="C608" t="str">
            <v>ROUND UP FULL</v>
          </cell>
          <cell r="D608" t="str">
            <v>63</v>
          </cell>
          <cell r="E608">
            <v>621</v>
          </cell>
          <cell r="F608">
            <v>2</v>
          </cell>
          <cell r="G608">
            <v>3.85</v>
          </cell>
          <cell r="H608">
            <v>-404</v>
          </cell>
          <cell r="I608">
            <v>-1555.4</v>
          </cell>
          <cell r="J608">
            <v>19991031</v>
          </cell>
          <cell r="K608" t="str">
            <v>1140303003</v>
          </cell>
          <cell r="L608" t="str">
            <v>6210402003</v>
          </cell>
        </row>
        <row r="609">
          <cell r="A609" t="str">
            <v>TO00</v>
          </cell>
          <cell r="B609">
            <v>3103010106</v>
          </cell>
          <cell r="C609" t="str">
            <v>ROUND UP FULL</v>
          </cell>
          <cell r="D609" t="str">
            <v>S1</v>
          </cell>
          <cell r="E609">
            <v>340</v>
          </cell>
          <cell r="F609">
            <v>1</v>
          </cell>
          <cell r="G609">
            <v>3.85</v>
          </cell>
          <cell r="H609">
            <v>-260</v>
          </cell>
          <cell r="I609">
            <v>-1001</v>
          </cell>
          <cell r="J609">
            <v>19991031</v>
          </cell>
          <cell r="K609" t="str">
            <v>1140303003</v>
          </cell>
          <cell r="L609" t="str">
            <v>6210402003</v>
          </cell>
          <cell r="M609" t="str">
            <v>9100000003</v>
          </cell>
        </row>
        <row r="610">
          <cell r="A610" t="str">
            <v>TZ01</v>
          </cell>
          <cell r="B610">
            <v>3103010106</v>
          </cell>
          <cell r="C610" t="str">
            <v>ROUND UP FULL</v>
          </cell>
          <cell r="D610" t="str">
            <v>63</v>
          </cell>
          <cell r="E610">
            <v>608</v>
          </cell>
          <cell r="F610">
            <v>1</v>
          </cell>
          <cell r="G610">
            <v>3.85</v>
          </cell>
          <cell r="H610">
            <v>-865</v>
          </cell>
          <cell r="I610">
            <v>-3330.25</v>
          </cell>
          <cell r="J610">
            <v>19991031</v>
          </cell>
          <cell r="K610" t="str">
            <v>1140303003</v>
          </cell>
          <cell r="L610" t="str">
            <v>6210402003</v>
          </cell>
        </row>
        <row r="611">
          <cell r="A611" t="str">
            <v>TZ02</v>
          </cell>
          <cell r="B611">
            <v>3103010106</v>
          </cell>
          <cell r="C611" t="str">
            <v>ROUND UP FULL</v>
          </cell>
          <cell r="D611" t="str">
            <v>63</v>
          </cell>
          <cell r="E611">
            <v>610</v>
          </cell>
          <cell r="F611">
            <v>2</v>
          </cell>
          <cell r="G611">
            <v>3.85</v>
          </cell>
          <cell r="H611">
            <v>-160</v>
          </cell>
          <cell r="I611">
            <v>-616</v>
          </cell>
          <cell r="J611">
            <v>19991031</v>
          </cell>
          <cell r="K611" t="str">
            <v>1140303003</v>
          </cell>
          <cell r="L611" t="str">
            <v>6210402003</v>
          </cell>
        </row>
        <row r="612">
          <cell r="A612" t="str">
            <v>TA26</v>
          </cell>
          <cell r="B612">
            <v>3103010106</v>
          </cell>
          <cell r="C612" t="str">
            <v>ROUND UP FULL</v>
          </cell>
          <cell r="D612" t="str">
            <v>64</v>
          </cell>
          <cell r="E612">
            <v>156</v>
          </cell>
          <cell r="F612">
            <v>1</v>
          </cell>
          <cell r="G612">
            <v>3.85</v>
          </cell>
          <cell r="H612">
            <v>-62</v>
          </cell>
          <cell r="I612">
            <v>-238.70000000000002</v>
          </cell>
          <cell r="J612">
            <v>19991031</v>
          </cell>
          <cell r="K612" t="str">
            <v>1140304003</v>
          </cell>
          <cell r="L612" t="str">
            <v>6210402004</v>
          </cell>
        </row>
        <row r="613">
          <cell r="A613" t="str">
            <v>EA01</v>
          </cell>
          <cell r="B613">
            <v>3103010106</v>
          </cell>
          <cell r="C613" t="str">
            <v>ROUND UP FULL</v>
          </cell>
          <cell r="D613" t="str">
            <v>65</v>
          </cell>
          <cell r="E613">
            <v>916</v>
          </cell>
          <cell r="F613">
            <v>1</v>
          </cell>
          <cell r="G613">
            <v>2.75</v>
          </cell>
          <cell r="H613">
            <v>-200</v>
          </cell>
          <cell r="I613">
            <v>-550</v>
          </cell>
          <cell r="J613">
            <v>19991031</v>
          </cell>
          <cell r="K613" t="str">
            <v>1140305003</v>
          </cell>
          <cell r="L613" t="str">
            <v>6210402005</v>
          </cell>
        </row>
        <row r="614">
          <cell r="A614" t="str">
            <v>MF28</v>
          </cell>
          <cell r="B614">
            <v>3103010106</v>
          </cell>
          <cell r="C614" t="str">
            <v>ROUND UP FULL</v>
          </cell>
          <cell r="D614" t="str">
            <v>65</v>
          </cell>
          <cell r="E614">
            <v>934</v>
          </cell>
          <cell r="F614">
            <v>7</v>
          </cell>
          <cell r="G614">
            <v>3.85</v>
          </cell>
          <cell r="H614">
            <v>-55</v>
          </cell>
          <cell r="I614">
            <v>-211.75</v>
          </cell>
          <cell r="J614">
            <v>19991031</v>
          </cell>
          <cell r="K614" t="str">
            <v>1140305003</v>
          </cell>
          <cell r="L614" t="str">
            <v>6210402005</v>
          </cell>
        </row>
        <row r="615">
          <cell r="A615" t="str">
            <v>MF29</v>
          </cell>
          <cell r="B615">
            <v>3103010106</v>
          </cell>
          <cell r="C615" t="str">
            <v>ROUND UP FULL</v>
          </cell>
          <cell r="D615" t="str">
            <v>65</v>
          </cell>
          <cell r="E615">
            <v>928</v>
          </cell>
          <cell r="F615">
            <v>2</v>
          </cell>
          <cell r="G615">
            <v>3.85</v>
          </cell>
          <cell r="H615">
            <v>-35</v>
          </cell>
          <cell r="I615">
            <v>-134.75</v>
          </cell>
          <cell r="J615">
            <v>19991031</v>
          </cell>
          <cell r="K615" t="str">
            <v>1140305003</v>
          </cell>
          <cell r="L615" t="str">
            <v>6210402005</v>
          </cell>
        </row>
        <row r="616">
          <cell r="A616" t="str">
            <v>MF34</v>
          </cell>
          <cell r="B616">
            <v>3103010106</v>
          </cell>
          <cell r="C616" t="str">
            <v>ROUND UP FULL</v>
          </cell>
          <cell r="D616" t="str">
            <v>65</v>
          </cell>
          <cell r="E616">
            <v>936</v>
          </cell>
          <cell r="F616">
            <v>5</v>
          </cell>
          <cell r="G616">
            <v>2.4</v>
          </cell>
          <cell r="H616">
            <v>-56</v>
          </cell>
          <cell r="I616">
            <v>-134.4</v>
          </cell>
          <cell r="J616">
            <v>19991031</v>
          </cell>
          <cell r="K616" t="str">
            <v>1140305003</v>
          </cell>
          <cell r="L616" t="str">
            <v>6210402005</v>
          </cell>
        </row>
        <row r="617">
          <cell r="A617" t="str">
            <v>MF36</v>
          </cell>
          <cell r="B617">
            <v>3103010106</v>
          </cell>
          <cell r="C617" t="str">
            <v>ROUND UP FULL</v>
          </cell>
          <cell r="D617" t="str">
            <v>65</v>
          </cell>
          <cell r="E617">
            <v>920</v>
          </cell>
          <cell r="F617">
            <v>4</v>
          </cell>
          <cell r="G617">
            <v>3.85</v>
          </cell>
          <cell r="H617">
            <v>-299</v>
          </cell>
          <cell r="I617">
            <v>-1151.1500000000001</v>
          </cell>
          <cell r="J617">
            <v>19991031</v>
          </cell>
          <cell r="K617" t="str">
            <v>1140305003</v>
          </cell>
          <cell r="L617" t="str">
            <v>6210402005</v>
          </cell>
        </row>
        <row r="618">
          <cell r="A618" t="str">
            <v>MF39</v>
          </cell>
          <cell r="B618">
            <v>3103010106</v>
          </cell>
          <cell r="C618" t="str">
            <v>ROUND UP FULL</v>
          </cell>
          <cell r="D618" t="str">
            <v>65</v>
          </cell>
          <cell r="E618">
            <v>926</v>
          </cell>
          <cell r="F618">
            <v>7</v>
          </cell>
          <cell r="G618">
            <v>3.85</v>
          </cell>
          <cell r="H618">
            <v>-1358.2</v>
          </cell>
          <cell r="I618">
            <v>-5229.0700000000006</v>
          </cell>
          <cell r="J618">
            <v>19991031</v>
          </cell>
          <cell r="K618" t="str">
            <v>1140305003</v>
          </cell>
          <cell r="L618" t="str">
            <v>6210402005</v>
          </cell>
        </row>
        <row r="619">
          <cell r="A619" t="str">
            <v>P012</v>
          </cell>
          <cell r="B619">
            <v>3103010106</v>
          </cell>
          <cell r="C619" t="str">
            <v>ROUND UP FULL</v>
          </cell>
          <cell r="D619" t="str">
            <v>N1</v>
          </cell>
          <cell r="E619">
            <v>329</v>
          </cell>
          <cell r="F619">
            <v>5</v>
          </cell>
          <cell r="G619">
            <v>3.85</v>
          </cell>
          <cell r="H619">
            <v>-75</v>
          </cell>
          <cell r="I619">
            <v>-288.75</v>
          </cell>
          <cell r="J619">
            <v>19991031</v>
          </cell>
          <cell r="K619" t="str">
            <v>1140305003</v>
          </cell>
          <cell r="L619" t="str">
            <v>6210402005</v>
          </cell>
          <cell r="M619" t="str">
            <v>9100000005</v>
          </cell>
        </row>
        <row r="620">
          <cell r="A620" t="str">
            <v>P014</v>
          </cell>
          <cell r="B620">
            <v>3103010106</v>
          </cell>
          <cell r="C620" t="str">
            <v>ROUND UP FULL</v>
          </cell>
          <cell r="D620" t="str">
            <v>S1</v>
          </cell>
          <cell r="E620">
            <v>291</v>
          </cell>
          <cell r="F620">
            <v>2</v>
          </cell>
          <cell r="G620">
            <v>3.831</v>
          </cell>
          <cell r="H620">
            <v>-250</v>
          </cell>
          <cell r="I620">
            <v>-957.75</v>
          </cell>
          <cell r="J620">
            <v>19991031</v>
          </cell>
          <cell r="K620" t="str">
            <v>1140305003</v>
          </cell>
          <cell r="L620" t="str">
            <v>6210402005</v>
          </cell>
          <cell r="M620" t="str">
            <v>9100000005</v>
          </cell>
        </row>
        <row r="621">
          <cell r="A621" t="str">
            <v>P014</v>
          </cell>
          <cell r="B621">
            <v>3103010106</v>
          </cell>
          <cell r="C621" t="str">
            <v>ROUND UP FULL</v>
          </cell>
          <cell r="D621" t="str">
            <v>S1</v>
          </cell>
          <cell r="E621">
            <v>301</v>
          </cell>
          <cell r="F621">
            <v>1</v>
          </cell>
          <cell r="G621">
            <v>3.831</v>
          </cell>
          <cell r="H621">
            <v>-300</v>
          </cell>
          <cell r="I621">
            <v>-1149.3</v>
          </cell>
          <cell r="J621">
            <v>19991031</v>
          </cell>
          <cell r="K621" t="str">
            <v>1140305003</v>
          </cell>
          <cell r="L621" t="str">
            <v>6210402005</v>
          </cell>
          <cell r="M621" t="str">
            <v>9100000005</v>
          </cell>
        </row>
        <row r="622">
          <cell r="A622" t="str">
            <v>TA25</v>
          </cell>
          <cell r="B622">
            <v>3103010106</v>
          </cell>
          <cell r="C622" t="str">
            <v>ROUND UP FULL</v>
          </cell>
          <cell r="D622" t="str">
            <v>65</v>
          </cell>
          <cell r="E622">
            <v>867</v>
          </cell>
          <cell r="F622">
            <v>1</v>
          </cell>
          <cell r="G622">
            <v>3.85</v>
          </cell>
          <cell r="H622">
            <v>-300</v>
          </cell>
          <cell r="I622">
            <v>-1155</v>
          </cell>
          <cell r="J622">
            <v>19991031</v>
          </cell>
          <cell r="K622" t="str">
            <v>1140305003</v>
          </cell>
          <cell r="L622" t="str">
            <v>6210402005</v>
          </cell>
        </row>
        <row r="623">
          <cell r="A623" t="str">
            <v>TA27</v>
          </cell>
          <cell r="B623">
            <v>3103010106</v>
          </cell>
          <cell r="C623" t="str">
            <v>ROUND UP FULL</v>
          </cell>
          <cell r="D623" t="str">
            <v>65</v>
          </cell>
          <cell r="E623">
            <v>873</v>
          </cell>
          <cell r="F623">
            <v>1</v>
          </cell>
          <cell r="G623">
            <v>3.85</v>
          </cell>
          <cell r="H623">
            <v>-203</v>
          </cell>
          <cell r="I623">
            <v>-781.55000000000007</v>
          </cell>
          <cell r="J623">
            <v>19991031</v>
          </cell>
          <cell r="K623" t="str">
            <v>1140305003</v>
          </cell>
          <cell r="L623" t="str">
            <v>6210402005</v>
          </cell>
        </row>
        <row r="624">
          <cell r="A624" t="str">
            <v>TA28</v>
          </cell>
          <cell r="B624">
            <v>3103010106</v>
          </cell>
          <cell r="C624" t="str">
            <v>ROUND UP FULL</v>
          </cell>
          <cell r="D624" t="str">
            <v>65</v>
          </cell>
          <cell r="E624">
            <v>880</v>
          </cell>
          <cell r="F624">
            <v>5</v>
          </cell>
          <cell r="G624">
            <v>3.85</v>
          </cell>
          <cell r="H624">
            <v>-88</v>
          </cell>
          <cell r="I624">
            <v>-338.8</v>
          </cell>
          <cell r="J624">
            <v>19991031</v>
          </cell>
          <cell r="K624" t="str">
            <v>1140305003</v>
          </cell>
          <cell r="L624" t="str">
            <v>6210402005</v>
          </cell>
        </row>
        <row r="625">
          <cell r="A625" t="str">
            <v>TA29</v>
          </cell>
          <cell r="B625">
            <v>3103010106</v>
          </cell>
          <cell r="C625" t="str">
            <v>ROUND UP FULL</v>
          </cell>
          <cell r="D625" t="str">
            <v>65</v>
          </cell>
          <cell r="E625">
            <v>879</v>
          </cell>
          <cell r="F625">
            <v>3</v>
          </cell>
          <cell r="G625">
            <v>3.85</v>
          </cell>
          <cell r="H625">
            <v>-170</v>
          </cell>
          <cell r="I625">
            <v>-654.5</v>
          </cell>
          <cell r="J625">
            <v>19991031</v>
          </cell>
          <cell r="K625" t="str">
            <v>1140305003</v>
          </cell>
          <cell r="L625" t="str">
            <v>6210402005</v>
          </cell>
        </row>
        <row r="626">
          <cell r="A626" t="str">
            <v>TA30</v>
          </cell>
          <cell r="B626">
            <v>3103010106</v>
          </cell>
          <cell r="C626" t="str">
            <v>ROUND UP FULL</v>
          </cell>
          <cell r="D626" t="str">
            <v>65</v>
          </cell>
          <cell r="E626">
            <v>883</v>
          </cell>
          <cell r="F626">
            <v>1</v>
          </cell>
          <cell r="G626">
            <v>3.85</v>
          </cell>
          <cell r="H626">
            <v>-780</v>
          </cell>
          <cell r="I626">
            <v>-3003</v>
          </cell>
          <cell r="J626">
            <v>19991031</v>
          </cell>
          <cell r="K626" t="str">
            <v>1140305003</v>
          </cell>
          <cell r="L626" t="str">
            <v>6210402005</v>
          </cell>
        </row>
        <row r="627">
          <cell r="A627" t="str">
            <v>TA31</v>
          </cell>
          <cell r="B627">
            <v>3103010106</v>
          </cell>
          <cell r="C627" t="str">
            <v>ROUND UP FULL</v>
          </cell>
          <cell r="D627" t="str">
            <v>65</v>
          </cell>
          <cell r="E627">
            <v>889</v>
          </cell>
          <cell r="F627">
            <v>1</v>
          </cell>
          <cell r="G627">
            <v>3.85</v>
          </cell>
          <cell r="H627">
            <v>-460</v>
          </cell>
          <cell r="I627">
            <v>-1771</v>
          </cell>
          <cell r="J627">
            <v>19991031</v>
          </cell>
          <cell r="K627" t="str">
            <v>1140305003</v>
          </cell>
          <cell r="L627" t="str">
            <v>6210402005</v>
          </cell>
        </row>
        <row r="628">
          <cell r="A628" t="str">
            <v>TA34</v>
          </cell>
          <cell r="B628">
            <v>3103010106</v>
          </cell>
          <cell r="C628" t="str">
            <v>ROUND UP FULL</v>
          </cell>
          <cell r="D628" t="str">
            <v>65</v>
          </cell>
          <cell r="E628">
            <v>882</v>
          </cell>
          <cell r="F628">
            <v>5</v>
          </cell>
          <cell r="G628">
            <v>3.85</v>
          </cell>
          <cell r="H628">
            <v>-160</v>
          </cell>
          <cell r="I628">
            <v>-616</v>
          </cell>
          <cell r="J628">
            <v>19991031</v>
          </cell>
          <cell r="K628" t="str">
            <v>1140305003</v>
          </cell>
          <cell r="L628" t="str">
            <v>6210402005</v>
          </cell>
        </row>
        <row r="629">
          <cell r="A629" t="str">
            <v>TG30</v>
          </cell>
          <cell r="B629">
            <v>3103010106</v>
          </cell>
          <cell r="C629" t="str">
            <v>ROUND UP FULL</v>
          </cell>
          <cell r="D629" t="str">
            <v>65</v>
          </cell>
          <cell r="E629">
            <v>864</v>
          </cell>
          <cell r="F629">
            <v>1</v>
          </cell>
          <cell r="G629">
            <v>3.85</v>
          </cell>
          <cell r="H629">
            <v>-80</v>
          </cell>
          <cell r="I629">
            <v>-308</v>
          </cell>
          <cell r="J629">
            <v>19991031</v>
          </cell>
          <cell r="K629" t="str">
            <v>1140305003</v>
          </cell>
          <cell r="L629" t="str">
            <v>6210402005</v>
          </cell>
        </row>
        <row r="630">
          <cell r="A630" t="str">
            <v>TL04</v>
          </cell>
          <cell r="B630">
            <v>3103010106</v>
          </cell>
          <cell r="C630" t="str">
            <v>ROUND UP FULL</v>
          </cell>
          <cell r="D630" t="str">
            <v>65</v>
          </cell>
          <cell r="E630">
            <v>899</v>
          </cell>
          <cell r="F630">
            <v>3</v>
          </cell>
          <cell r="G630">
            <v>3.85</v>
          </cell>
          <cell r="H630">
            <v>-120</v>
          </cell>
          <cell r="I630">
            <v>-462</v>
          </cell>
          <cell r="J630">
            <v>19991031</v>
          </cell>
          <cell r="K630" t="str">
            <v>1140305003</v>
          </cell>
          <cell r="L630" t="str">
            <v>6210402005</v>
          </cell>
        </row>
        <row r="631">
          <cell r="A631" t="str">
            <v>TL05</v>
          </cell>
          <cell r="B631">
            <v>3103010106</v>
          </cell>
          <cell r="C631" t="str">
            <v>ROUND UP FULL</v>
          </cell>
          <cell r="D631" t="str">
            <v>65</v>
          </cell>
          <cell r="E631">
            <v>890</v>
          </cell>
          <cell r="F631">
            <v>3</v>
          </cell>
          <cell r="G631">
            <v>3.85</v>
          </cell>
          <cell r="H631">
            <v>-260</v>
          </cell>
          <cell r="I631">
            <v>-1001</v>
          </cell>
          <cell r="J631">
            <v>19991031</v>
          </cell>
          <cell r="K631" t="str">
            <v>1140305003</v>
          </cell>
          <cell r="L631" t="str">
            <v>6210402005</v>
          </cell>
        </row>
        <row r="632">
          <cell r="A632" t="str">
            <v>TL06</v>
          </cell>
          <cell r="B632">
            <v>3103010106</v>
          </cell>
          <cell r="C632" t="str">
            <v>ROUND UP FULL</v>
          </cell>
          <cell r="D632" t="str">
            <v>65</v>
          </cell>
          <cell r="E632">
            <v>896</v>
          </cell>
          <cell r="F632">
            <v>3</v>
          </cell>
          <cell r="G632">
            <v>3.85</v>
          </cell>
          <cell r="H632">
            <v>-176</v>
          </cell>
          <cell r="I632">
            <v>-677.6</v>
          </cell>
          <cell r="J632">
            <v>19991031</v>
          </cell>
          <cell r="K632" t="str">
            <v>1140305003</v>
          </cell>
          <cell r="L632" t="str">
            <v>6210402005</v>
          </cell>
        </row>
        <row r="633">
          <cell r="A633" t="str">
            <v>TL07</v>
          </cell>
          <cell r="B633">
            <v>3103010106</v>
          </cell>
          <cell r="C633" t="str">
            <v>ROUND UP FULL</v>
          </cell>
          <cell r="D633" t="str">
            <v>65</v>
          </cell>
          <cell r="E633">
            <v>894</v>
          </cell>
          <cell r="F633">
            <v>3</v>
          </cell>
          <cell r="G633">
            <v>3.85</v>
          </cell>
          <cell r="H633">
            <v>-190</v>
          </cell>
          <cell r="I633">
            <v>-731.5</v>
          </cell>
          <cell r="J633">
            <v>19991031</v>
          </cell>
          <cell r="K633" t="str">
            <v>1140305003</v>
          </cell>
          <cell r="L633" t="str">
            <v>6210402005</v>
          </cell>
        </row>
        <row r="634">
          <cell r="A634" t="str">
            <v>TL08</v>
          </cell>
          <cell r="B634">
            <v>3103010106</v>
          </cell>
          <cell r="C634" t="str">
            <v>ROUND UP FULL</v>
          </cell>
          <cell r="D634" t="str">
            <v>65</v>
          </cell>
          <cell r="E634">
            <v>893</v>
          </cell>
          <cell r="F634">
            <v>3</v>
          </cell>
          <cell r="G634">
            <v>3.85</v>
          </cell>
          <cell r="H634">
            <v>-120</v>
          </cell>
          <cell r="I634">
            <v>-462</v>
          </cell>
          <cell r="J634">
            <v>19991031</v>
          </cell>
          <cell r="K634" t="str">
            <v>1140305003</v>
          </cell>
          <cell r="L634" t="str">
            <v>6210402005</v>
          </cell>
        </row>
        <row r="635">
          <cell r="A635" t="str">
            <v>TO03</v>
          </cell>
          <cell r="B635">
            <v>3103010106</v>
          </cell>
          <cell r="C635" t="str">
            <v>ROUND UP FULL</v>
          </cell>
          <cell r="D635" t="str">
            <v>S1</v>
          </cell>
          <cell r="E635">
            <v>329</v>
          </cell>
          <cell r="F635">
            <v>3</v>
          </cell>
          <cell r="G635">
            <v>3.85</v>
          </cell>
          <cell r="H635">
            <v>-100</v>
          </cell>
          <cell r="I635">
            <v>-385</v>
          </cell>
          <cell r="J635">
            <v>19991031</v>
          </cell>
          <cell r="K635" t="str">
            <v>1140305003</v>
          </cell>
          <cell r="L635" t="str">
            <v>6210402005</v>
          </cell>
          <cell r="M635" t="str">
            <v>9100000005</v>
          </cell>
        </row>
        <row r="636">
          <cell r="A636" t="str">
            <v>TZ01</v>
          </cell>
          <cell r="B636">
            <v>3103010106</v>
          </cell>
          <cell r="C636" t="str">
            <v>ROUND UP FULL</v>
          </cell>
          <cell r="D636" t="str">
            <v>65</v>
          </cell>
          <cell r="E636">
            <v>855</v>
          </cell>
          <cell r="F636">
            <v>1</v>
          </cell>
          <cell r="G636">
            <v>3.85</v>
          </cell>
          <cell r="H636">
            <v>-20</v>
          </cell>
          <cell r="I636">
            <v>-77</v>
          </cell>
          <cell r="J636">
            <v>19991031</v>
          </cell>
          <cell r="K636" t="str">
            <v>1140305003</v>
          </cell>
          <cell r="L636" t="str">
            <v>6210402005</v>
          </cell>
        </row>
        <row r="637">
          <cell r="A637" t="str">
            <v>EA01</v>
          </cell>
          <cell r="B637">
            <v>3103010106</v>
          </cell>
          <cell r="C637" t="str">
            <v>ROUND UP FULL</v>
          </cell>
          <cell r="D637" t="str">
            <v>66</v>
          </cell>
          <cell r="E637">
            <v>865</v>
          </cell>
          <cell r="F637">
            <v>1</v>
          </cell>
          <cell r="G637">
            <v>2.75</v>
          </cell>
          <cell r="H637">
            <v>-80</v>
          </cell>
          <cell r="I637">
            <v>-220</v>
          </cell>
          <cell r="J637">
            <v>19991031</v>
          </cell>
          <cell r="K637" t="str">
            <v>1140306003</v>
          </cell>
          <cell r="L637" t="str">
            <v>6210402006</v>
          </cell>
        </row>
        <row r="638">
          <cell r="A638" t="str">
            <v>EA02</v>
          </cell>
          <cell r="B638">
            <v>3103010106</v>
          </cell>
          <cell r="C638" t="str">
            <v>ROUND UP FULL</v>
          </cell>
          <cell r="D638" t="str">
            <v>66</v>
          </cell>
          <cell r="E638">
            <v>858</v>
          </cell>
          <cell r="F638">
            <v>1</v>
          </cell>
          <cell r="G638">
            <v>3.85</v>
          </cell>
          <cell r="H638">
            <v>-162</v>
          </cell>
          <cell r="I638">
            <v>-623.70000000000005</v>
          </cell>
          <cell r="J638">
            <v>19991031</v>
          </cell>
          <cell r="K638" t="str">
            <v>1140306003</v>
          </cell>
          <cell r="L638" t="str">
            <v>6210402006</v>
          </cell>
        </row>
        <row r="639">
          <cell r="A639" t="str">
            <v>MF28</v>
          </cell>
          <cell r="B639">
            <v>3103010106</v>
          </cell>
          <cell r="C639" t="str">
            <v>ROUND UP FULL</v>
          </cell>
          <cell r="D639" t="str">
            <v>66</v>
          </cell>
          <cell r="E639">
            <v>871</v>
          </cell>
          <cell r="F639">
            <v>2</v>
          </cell>
          <cell r="G639">
            <v>3.85</v>
          </cell>
          <cell r="H639">
            <v>-109.5</v>
          </cell>
          <cell r="I639">
            <v>-421.57499999999999</v>
          </cell>
          <cell r="J639">
            <v>19991031</v>
          </cell>
          <cell r="K639" t="str">
            <v>1140306003</v>
          </cell>
          <cell r="L639" t="str">
            <v>6210402006</v>
          </cell>
        </row>
        <row r="640">
          <cell r="A640" t="str">
            <v>MF34</v>
          </cell>
          <cell r="B640">
            <v>3103010106</v>
          </cell>
          <cell r="C640" t="str">
            <v>ROUND UP FULL</v>
          </cell>
          <cell r="D640" t="str">
            <v>66</v>
          </cell>
          <cell r="E640">
            <v>872</v>
          </cell>
          <cell r="F640">
            <v>2</v>
          </cell>
          <cell r="G640">
            <v>2.4</v>
          </cell>
          <cell r="H640">
            <v>-240.8</v>
          </cell>
          <cell r="I640">
            <v>-577.91999999999996</v>
          </cell>
          <cell r="J640">
            <v>19991031</v>
          </cell>
          <cell r="K640" t="str">
            <v>1140306003</v>
          </cell>
          <cell r="L640" t="str">
            <v>6210402006</v>
          </cell>
        </row>
        <row r="641">
          <cell r="A641" t="str">
            <v>MF36</v>
          </cell>
          <cell r="B641">
            <v>3103010106</v>
          </cell>
          <cell r="C641" t="str">
            <v>ROUND UP FULL</v>
          </cell>
          <cell r="D641" t="str">
            <v>66</v>
          </cell>
          <cell r="E641">
            <v>870</v>
          </cell>
          <cell r="F641">
            <v>2</v>
          </cell>
          <cell r="G641">
            <v>3.85</v>
          </cell>
          <cell r="H641">
            <v>-200</v>
          </cell>
          <cell r="I641">
            <v>-770</v>
          </cell>
          <cell r="J641">
            <v>19991031</v>
          </cell>
          <cell r="K641" t="str">
            <v>1140306003</v>
          </cell>
          <cell r="L641" t="str">
            <v>6210402006</v>
          </cell>
        </row>
        <row r="642">
          <cell r="A642" t="str">
            <v>MF37</v>
          </cell>
          <cell r="B642">
            <v>3103010106</v>
          </cell>
          <cell r="C642" t="str">
            <v>ROUND UP FULL</v>
          </cell>
          <cell r="D642" t="str">
            <v>66</v>
          </cell>
          <cell r="E642">
            <v>873</v>
          </cell>
          <cell r="F642">
            <v>2</v>
          </cell>
          <cell r="G642">
            <v>3.85</v>
          </cell>
          <cell r="H642">
            <v>-191</v>
          </cell>
          <cell r="I642">
            <v>-735.35</v>
          </cell>
          <cell r="J642">
            <v>19991031</v>
          </cell>
          <cell r="K642" t="str">
            <v>1140306003</v>
          </cell>
          <cell r="L642" t="str">
            <v>6210402006</v>
          </cell>
        </row>
        <row r="643">
          <cell r="A643" t="str">
            <v>P003</v>
          </cell>
          <cell r="B643">
            <v>3103010106</v>
          </cell>
          <cell r="C643" t="str">
            <v>ROUND UP FULL</v>
          </cell>
          <cell r="D643" t="str">
            <v>Q1</v>
          </cell>
          <cell r="E643">
            <v>173</v>
          </cell>
          <cell r="F643">
            <v>4</v>
          </cell>
          <cell r="G643">
            <v>4.2</v>
          </cell>
          <cell r="H643">
            <v>-80</v>
          </cell>
          <cell r="I643">
            <v>-336</v>
          </cell>
          <cell r="J643">
            <v>19991031</v>
          </cell>
          <cell r="K643" t="str">
            <v>1140306003</v>
          </cell>
          <cell r="L643" t="str">
            <v>6210402006</v>
          </cell>
          <cell r="M643" t="str">
            <v>9100000008</v>
          </cell>
        </row>
        <row r="644">
          <cell r="A644" t="str">
            <v>P012</v>
          </cell>
          <cell r="B644">
            <v>3103010106</v>
          </cell>
          <cell r="C644" t="str">
            <v>ROUND UP FULL</v>
          </cell>
          <cell r="D644" t="str">
            <v>N1</v>
          </cell>
          <cell r="E644">
            <v>325</v>
          </cell>
          <cell r="F644">
            <v>2</v>
          </cell>
          <cell r="G644">
            <v>3.85</v>
          </cell>
          <cell r="H644">
            <v>-170</v>
          </cell>
          <cell r="I644">
            <v>-654.5</v>
          </cell>
          <cell r="J644">
            <v>19991031</v>
          </cell>
          <cell r="K644" t="str">
            <v>1140306003</v>
          </cell>
          <cell r="L644" t="str">
            <v>6210402006</v>
          </cell>
          <cell r="M644" t="str">
            <v>9100000008</v>
          </cell>
        </row>
        <row r="645">
          <cell r="A645" t="str">
            <v>P014</v>
          </cell>
          <cell r="B645">
            <v>3103010106</v>
          </cell>
          <cell r="C645" t="str">
            <v>ROUND UP FULL</v>
          </cell>
          <cell r="D645" t="str">
            <v>S1</v>
          </cell>
          <cell r="E645">
            <v>299</v>
          </cell>
          <cell r="F645">
            <v>2</v>
          </cell>
          <cell r="G645">
            <v>3.831</v>
          </cell>
          <cell r="H645">
            <v>-500</v>
          </cell>
          <cell r="I645">
            <v>-1915.5</v>
          </cell>
          <cell r="J645">
            <v>19991031</v>
          </cell>
          <cell r="K645" t="str">
            <v>1140306003</v>
          </cell>
          <cell r="L645" t="str">
            <v>6210402006</v>
          </cell>
          <cell r="M645" t="str">
            <v>9100000008</v>
          </cell>
        </row>
        <row r="646">
          <cell r="A646" t="str">
            <v>P014</v>
          </cell>
          <cell r="B646">
            <v>3103010106</v>
          </cell>
          <cell r="C646" t="str">
            <v>ROUND UP FULL</v>
          </cell>
          <cell r="D646" t="str">
            <v>S1</v>
          </cell>
          <cell r="E646">
            <v>300</v>
          </cell>
          <cell r="F646">
            <v>1</v>
          </cell>
          <cell r="G646">
            <v>3.831</v>
          </cell>
          <cell r="H646">
            <v>-380</v>
          </cell>
          <cell r="I646">
            <v>-1455.78</v>
          </cell>
          <cell r="J646">
            <v>19991031</v>
          </cell>
          <cell r="K646" t="str">
            <v>1140306003</v>
          </cell>
          <cell r="L646" t="str">
            <v>6210402006</v>
          </cell>
          <cell r="M646" t="str">
            <v>9100000008</v>
          </cell>
        </row>
        <row r="647">
          <cell r="A647" t="str">
            <v>P014</v>
          </cell>
          <cell r="B647">
            <v>3103010106</v>
          </cell>
          <cell r="C647" t="str">
            <v>ROUND UP FULL</v>
          </cell>
          <cell r="D647" t="str">
            <v>S1</v>
          </cell>
          <cell r="E647">
            <v>302</v>
          </cell>
          <cell r="F647">
            <v>1</v>
          </cell>
          <cell r="G647">
            <v>3.831</v>
          </cell>
          <cell r="H647">
            <v>-400</v>
          </cell>
          <cell r="I647">
            <v>-1532.4</v>
          </cell>
          <cell r="J647">
            <v>19991031</v>
          </cell>
          <cell r="K647" t="str">
            <v>1140306003</v>
          </cell>
          <cell r="L647" t="str">
            <v>6210402006</v>
          </cell>
          <cell r="M647" t="str">
            <v>9100000008</v>
          </cell>
        </row>
        <row r="648">
          <cell r="A648" t="str">
            <v>P014</v>
          </cell>
          <cell r="B648">
            <v>3103010106</v>
          </cell>
          <cell r="C648" t="str">
            <v>ROUND UP FULL</v>
          </cell>
          <cell r="D648" t="str">
            <v>S1</v>
          </cell>
          <cell r="E648">
            <v>303</v>
          </cell>
          <cell r="F648">
            <v>1</v>
          </cell>
          <cell r="G648">
            <v>3.831</v>
          </cell>
          <cell r="H648">
            <v>-220</v>
          </cell>
          <cell r="I648">
            <v>-842.81999999999994</v>
          </cell>
          <cell r="J648">
            <v>19991031</v>
          </cell>
          <cell r="K648" t="str">
            <v>1140306003</v>
          </cell>
          <cell r="L648" t="str">
            <v>6210402006</v>
          </cell>
          <cell r="M648" t="str">
            <v>9100000008</v>
          </cell>
        </row>
        <row r="649">
          <cell r="A649" t="str">
            <v>TE02</v>
          </cell>
          <cell r="B649">
            <v>3103010106</v>
          </cell>
          <cell r="C649" t="str">
            <v>ROUND UP FULL</v>
          </cell>
          <cell r="D649" t="str">
            <v>Q1</v>
          </cell>
          <cell r="E649">
            <v>175</v>
          </cell>
          <cell r="F649">
            <v>2</v>
          </cell>
          <cell r="G649">
            <v>3.85</v>
          </cell>
          <cell r="H649">
            <v>-50</v>
          </cell>
          <cell r="I649">
            <v>-192.5</v>
          </cell>
          <cell r="J649">
            <v>19991031</v>
          </cell>
          <cell r="K649" t="str">
            <v>1140306003</v>
          </cell>
          <cell r="L649" t="str">
            <v>6210402006</v>
          </cell>
          <cell r="M649" t="str">
            <v>9100000008</v>
          </cell>
        </row>
        <row r="650">
          <cell r="A650" t="str">
            <v>TE02</v>
          </cell>
          <cell r="B650">
            <v>3103010106</v>
          </cell>
          <cell r="C650" t="str">
            <v>ROUND UP FULL</v>
          </cell>
          <cell r="D650" t="str">
            <v>Q1</v>
          </cell>
          <cell r="E650">
            <v>176</v>
          </cell>
          <cell r="F650">
            <v>1</v>
          </cell>
          <cell r="G650">
            <v>3.85</v>
          </cell>
          <cell r="H650">
            <v>-10</v>
          </cell>
          <cell r="I650">
            <v>-38.5</v>
          </cell>
          <cell r="J650">
            <v>19991031</v>
          </cell>
          <cell r="K650" t="str">
            <v>1140306003</v>
          </cell>
          <cell r="L650" t="str">
            <v>6210402006</v>
          </cell>
          <cell r="M650" t="str">
            <v>9100000008</v>
          </cell>
        </row>
        <row r="651">
          <cell r="A651" t="str">
            <v>TE02</v>
          </cell>
          <cell r="B651">
            <v>3103010106</v>
          </cell>
          <cell r="C651" t="str">
            <v>ROUND UP FULL</v>
          </cell>
          <cell r="D651" t="str">
            <v>Q1</v>
          </cell>
          <cell r="E651">
            <v>177</v>
          </cell>
          <cell r="F651">
            <v>1</v>
          </cell>
          <cell r="G651">
            <v>3.85</v>
          </cell>
          <cell r="H651">
            <v>-60</v>
          </cell>
          <cell r="I651">
            <v>-231</v>
          </cell>
          <cell r="J651">
            <v>19991031</v>
          </cell>
          <cell r="K651" t="str">
            <v>1140306003</v>
          </cell>
          <cell r="L651" t="str">
            <v>6210402006</v>
          </cell>
          <cell r="M651" t="str">
            <v>9100000008</v>
          </cell>
        </row>
        <row r="652">
          <cell r="A652" t="str">
            <v>TE02</v>
          </cell>
          <cell r="B652">
            <v>3103010106</v>
          </cell>
          <cell r="C652" t="str">
            <v>ROUND UP FULL</v>
          </cell>
          <cell r="D652" t="str">
            <v>Q1</v>
          </cell>
          <cell r="E652">
            <v>178</v>
          </cell>
          <cell r="F652">
            <v>1</v>
          </cell>
          <cell r="G652">
            <v>3.85</v>
          </cell>
          <cell r="H652">
            <v>-56</v>
          </cell>
          <cell r="I652">
            <v>-215.6</v>
          </cell>
          <cell r="J652">
            <v>19991031</v>
          </cell>
          <cell r="K652" t="str">
            <v>1140306003</v>
          </cell>
          <cell r="L652" t="str">
            <v>6210402006</v>
          </cell>
          <cell r="M652" t="str">
            <v>9100000008</v>
          </cell>
        </row>
        <row r="653">
          <cell r="A653" t="str">
            <v>TE02</v>
          </cell>
          <cell r="B653">
            <v>3103010106</v>
          </cell>
          <cell r="C653" t="str">
            <v>ROUND UP FULL</v>
          </cell>
          <cell r="D653" t="str">
            <v>Q1</v>
          </cell>
          <cell r="E653">
            <v>179</v>
          </cell>
          <cell r="F653">
            <v>1</v>
          </cell>
          <cell r="G653">
            <v>3.85</v>
          </cell>
          <cell r="H653">
            <v>-44</v>
          </cell>
          <cell r="I653">
            <v>-169.4</v>
          </cell>
          <cell r="J653">
            <v>19991031</v>
          </cell>
          <cell r="K653" t="str">
            <v>1140306003</v>
          </cell>
          <cell r="L653" t="str">
            <v>6210402006</v>
          </cell>
          <cell r="M653" t="str">
            <v>9100000008</v>
          </cell>
        </row>
        <row r="654">
          <cell r="A654" t="str">
            <v>TL04</v>
          </cell>
          <cell r="B654">
            <v>3103010106</v>
          </cell>
          <cell r="C654" t="str">
            <v>ROUND UP FULL</v>
          </cell>
          <cell r="D654" t="str">
            <v>66</v>
          </cell>
          <cell r="E654">
            <v>853</v>
          </cell>
          <cell r="F654">
            <v>1</v>
          </cell>
          <cell r="G654">
            <v>3.85</v>
          </cell>
          <cell r="H654">
            <v>-373</v>
          </cell>
          <cell r="I654">
            <v>-1436.05</v>
          </cell>
          <cell r="J654">
            <v>19991031</v>
          </cell>
          <cell r="K654" t="str">
            <v>1140306003</v>
          </cell>
          <cell r="L654" t="str">
            <v>6210402006</v>
          </cell>
        </row>
        <row r="655">
          <cell r="A655" t="str">
            <v>TL07</v>
          </cell>
          <cell r="B655">
            <v>3103010106</v>
          </cell>
          <cell r="C655" t="str">
            <v>ROUND UP FULL</v>
          </cell>
          <cell r="D655" t="str">
            <v>66</v>
          </cell>
          <cell r="E655">
            <v>852</v>
          </cell>
          <cell r="F655">
            <v>1</v>
          </cell>
          <cell r="G655">
            <v>3.85</v>
          </cell>
          <cell r="H655">
            <v>-200</v>
          </cell>
          <cell r="I655">
            <v>-770</v>
          </cell>
          <cell r="J655">
            <v>19991031</v>
          </cell>
          <cell r="K655" t="str">
            <v>1140306003</v>
          </cell>
          <cell r="L655" t="str">
            <v>6210402006</v>
          </cell>
        </row>
        <row r="656">
          <cell r="A656" t="str">
            <v>TL08</v>
          </cell>
          <cell r="B656">
            <v>3103010106</v>
          </cell>
          <cell r="C656" t="str">
            <v>ROUND UP FULL</v>
          </cell>
          <cell r="D656" t="str">
            <v>66</v>
          </cell>
          <cell r="E656">
            <v>851</v>
          </cell>
          <cell r="F656">
            <v>1</v>
          </cell>
          <cell r="G656">
            <v>3.85</v>
          </cell>
          <cell r="H656">
            <v>-52</v>
          </cell>
          <cell r="I656">
            <v>-200.20000000000002</v>
          </cell>
          <cell r="J656">
            <v>19991031</v>
          </cell>
          <cell r="K656" t="str">
            <v>1140306003</v>
          </cell>
          <cell r="L656" t="str">
            <v>6210402006</v>
          </cell>
        </row>
        <row r="657">
          <cell r="A657" t="str">
            <v>TO03</v>
          </cell>
          <cell r="B657">
            <v>3103010106</v>
          </cell>
          <cell r="C657" t="str">
            <v>ROUND UP FULL</v>
          </cell>
          <cell r="D657" t="str">
            <v>S1</v>
          </cell>
          <cell r="E657">
            <v>323</v>
          </cell>
          <cell r="F657">
            <v>1</v>
          </cell>
          <cell r="G657">
            <v>3.85</v>
          </cell>
          <cell r="H657">
            <v>-82</v>
          </cell>
          <cell r="I657">
            <v>-315.7</v>
          </cell>
          <cell r="J657">
            <v>19991031</v>
          </cell>
          <cell r="K657" t="str">
            <v>1140306003</v>
          </cell>
          <cell r="L657" t="str">
            <v>6210402006</v>
          </cell>
          <cell r="M657" t="str">
            <v>9100000008</v>
          </cell>
        </row>
        <row r="658">
          <cell r="A658" t="str">
            <v>TO03</v>
          </cell>
          <cell r="B658">
            <v>3103010106</v>
          </cell>
          <cell r="C658" t="str">
            <v>ROUND UP FULL</v>
          </cell>
          <cell r="D658" t="str">
            <v>S1</v>
          </cell>
          <cell r="E658">
            <v>324</v>
          </cell>
          <cell r="F658">
            <v>1</v>
          </cell>
          <cell r="G658">
            <v>3.85</v>
          </cell>
          <cell r="H658">
            <v>-360</v>
          </cell>
          <cell r="I658">
            <v>-1386</v>
          </cell>
          <cell r="J658">
            <v>19991031</v>
          </cell>
          <cell r="K658" t="str">
            <v>1140306003</v>
          </cell>
          <cell r="L658" t="str">
            <v>6210402006</v>
          </cell>
          <cell r="M658" t="str">
            <v>9100000008</v>
          </cell>
        </row>
        <row r="659">
          <cell r="A659" t="str">
            <v>TO03</v>
          </cell>
          <cell r="B659">
            <v>3103010106</v>
          </cell>
          <cell r="C659" t="str">
            <v>ROUND UP FULL</v>
          </cell>
          <cell r="D659" t="str">
            <v>S1</v>
          </cell>
          <cell r="E659">
            <v>325</v>
          </cell>
          <cell r="F659">
            <v>1</v>
          </cell>
          <cell r="G659">
            <v>3.85</v>
          </cell>
          <cell r="H659">
            <v>-198</v>
          </cell>
          <cell r="I659">
            <v>-762.30000000000007</v>
          </cell>
          <cell r="J659">
            <v>19991031</v>
          </cell>
          <cell r="K659" t="str">
            <v>1140306003</v>
          </cell>
          <cell r="L659" t="str">
            <v>6210402006</v>
          </cell>
          <cell r="M659" t="str">
            <v>9100000008</v>
          </cell>
        </row>
        <row r="660">
          <cell r="A660" t="str">
            <v>TO03</v>
          </cell>
          <cell r="B660">
            <v>3103010106</v>
          </cell>
          <cell r="C660" t="str">
            <v>ROUND UP FULL</v>
          </cell>
          <cell r="D660" t="str">
            <v>S1</v>
          </cell>
          <cell r="E660">
            <v>326</v>
          </cell>
          <cell r="F660">
            <v>1</v>
          </cell>
          <cell r="G660">
            <v>3.85</v>
          </cell>
          <cell r="H660">
            <v>-140</v>
          </cell>
          <cell r="I660">
            <v>-539</v>
          </cell>
          <cell r="J660">
            <v>19991031</v>
          </cell>
          <cell r="K660" t="str">
            <v>1140306003</v>
          </cell>
          <cell r="L660" t="str">
            <v>6210402006</v>
          </cell>
          <cell r="M660" t="str">
            <v>9100000008</v>
          </cell>
        </row>
        <row r="661">
          <cell r="A661" t="str">
            <v>TO03</v>
          </cell>
          <cell r="B661">
            <v>3103010106</v>
          </cell>
          <cell r="C661" t="str">
            <v>ROUND UP FULL</v>
          </cell>
          <cell r="D661" t="str">
            <v>S1</v>
          </cell>
          <cell r="E661">
            <v>327</v>
          </cell>
          <cell r="F661">
            <v>1</v>
          </cell>
          <cell r="G661">
            <v>3.85</v>
          </cell>
          <cell r="H661">
            <v>-390</v>
          </cell>
          <cell r="I661">
            <v>-1501.5</v>
          </cell>
          <cell r="J661">
            <v>19991031</v>
          </cell>
          <cell r="K661" t="str">
            <v>1140306003</v>
          </cell>
          <cell r="L661" t="str">
            <v>6210402006</v>
          </cell>
          <cell r="M661" t="str">
            <v>9100000008</v>
          </cell>
        </row>
        <row r="662">
          <cell r="A662" t="str">
            <v>TO03</v>
          </cell>
          <cell r="B662">
            <v>3103010106</v>
          </cell>
          <cell r="C662" t="str">
            <v>ROUND UP FULL</v>
          </cell>
          <cell r="D662" t="str">
            <v>S1</v>
          </cell>
          <cell r="E662">
            <v>328</v>
          </cell>
          <cell r="F662">
            <v>1</v>
          </cell>
          <cell r="G662">
            <v>3.85</v>
          </cell>
          <cell r="H662">
            <v>-240</v>
          </cell>
          <cell r="I662">
            <v>-924</v>
          </cell>
          <cell r="J662">
            <v>19991031</v>
          </cell>
          <cell r="K662" t="str">
            <v>1140306003</v>
          </cell>
          <cell r="L662" t="str">
            <v>6210402006</v>
          </cell>
          <cell r="M662" t="str">
            <v>9100000008</v>
          </cell>
        </row>
        <row r="663">
          <cell r="A663" t="str">
            <v>TO12</v>
          </cell>
          <cell r="B663">
            <v>3103010106</v>
          </cell>
          <cell r="C663" t="str">
            <v>ROUND UP FULL</v>
          </cell>
          <cell r="D663" t="str">
            <v>S1</v>
          </cell>
          <cell r="E663">
            <v>336</v>
          </cell>
          <cell r="F663">
            <v>2</v>
          </cell>
          <cell r="G663">
            <v>3.85</v>
          </cell>
          <cell r="H663">
            <v>-370</v>
          </cell>
          <cell r="I663">
            <v>-1424.5</v>
          </cell>
          <cell r="J663">
            <v>19991031</v>
          </cell>
          <cell r="K663" t="str">
            <v>1140306003</v>
          </cell>
          <cell r="L663" t="str">
            <v>6210402006</v>
          </cell>
          <cell r="M663" t="str">
            <v>9100000008</v>
          </cell>
        </row>
        <row r="664">
          <cell r="A664" t="str">
            <v>TO12</v>
          </cell>
          <cell r="B664">
            <v>3103010106</v>
          </cell>
          <cell r="C664" t="str">
            <v>ROUND UP FULL</v>
          </cell>
          <cell r="D664" t="str">
            <v>S1</v>
          </cell>
          <cell r="E664">
            <v>337</v>
          </cell>
          <cell r="F664">
            <v>1</v>
          </cell>
          <cell r="G664">
            <v>3.85</v>
          </cell>
          <cell r="H664">
            <v>-210</v>
          </cell>
          <cell r="I664">
            <v>-808.5</v>
          </cell>
          <cell r="J664">
            <v>19991031</v>
          </cell>
          <cell r="K664" t="str">
            <v>1140306003</v>
          </cell>
          <cell r="L664" t="str">
            <v>6210402006</v>
          </cell>
          <cell r="M664" t="str">
            <v>9100000008</v>
          </cell>
        </row>
        <row r="665">
          <cell r="A665" t="str">
            <v>TO12</v>
          </cell>
          <cell r="B665">
            <v>3103010106</v>
          </cell>
          <cell r="C665" t="str">
            <v>ROUND UP FULL</v>
          </cell>
          <cell r="D665" t="str">
            <v>S1</v>
          </cell>
          <cell r="E665">
            <v>338</v>
          </cell>
          <cell r="F665">
            <v>1</v>
          </cell>
          <cell r="G665">
            <v>3.85</v>
          </cell>
          <cell r="H665">
            <v>-350</v>
          </cell>
          <cell r="I665">
            <v>-1347.5</v>
          </cell>
          <cell r="J665">
            <v>19991031</v>
          </cell>
          <cell r="K665" t="str">
            <v>1140306003</v>
          </cell>
          <cell r="L665" t="str">
            <v>6210402006</v>
          </cell>
          <cell r="M665" t="str">
            <v>9100000008</v>
          </cell>
        </row>
        <row r="666">
          <cell r="A666" t="str">
            <v>TO12</v>
          </cell>
          <cell r="B666">
            <v>3103010106</v>
          </cell>
          <cell r="C666" t="str">
            <v>ROUND UP FULL</v>
          </cell>
          <cell r="D666" t="str">
            <v>S1</v>
          </cell>
          <cell r="E666">
            <v>339</v>
          </cell>
          <cell r="F666">
            <v>1</v>
          </cell>
          <cell r="G666">
            <v>3.85</v>
          </cell>
          <cell r="H666">
            <v>-260</v>
          </cell>
          <cell r="I666">
            <v>-1001</v>
          </cell>
          <cell r="J666">
            <v>19991031</v>
          </cell>
          <cell r="K666" t="str">
            <v>1140306003</v>
          </cell>
          <cell r="L666" t="str">
            <v>6210402006</v>
          </cell>
          <cell r="M666" t="str">
            <v>9100000008</v>
          </cell>
        </row>
        <row r="667">
          <cell r="A667" t="str">
            <v>TZ01</v>
          </cell>
          <cell r="B667">
            <v>3103010106</v>
          </cell>
          <cell r="C667" t="str">
            <v>ROUND UP FULL</v>
          </cell>
          <cell r="D667" t="str">
            <v>66</v>
          </cell>
          <cell r="E667">
            <v>849</v>
          </cell>
          <cell r="F667">
            <v>1</v>
          </cell>
          <cell r="G667">
            <v>3.85</v>
          </cell>
          <cell r="H667">
            <v>-330</v>
          </cell>
          <cell r="I667">
            <v>-1270.5</v>
          </cell>
          <cell r="J667">
            <v>19991031</v>
          </cell>
          <cell r="K667" t="str">
            <v>1140306003</v>
          </cell>
          <cell r="L667" t="str">
            <v>6210402006</v>
          </cell>
        </row>
        <row r="668">
          <cell r="A668" t="str">
            <v>T008</v>
          </cell>
          <cell r="B668">
            <v>3103010106</v>
          </cell>
          <cell r="C668" t="str">
            <v>ROUND UP FULL</v>
          </cell>
          <cell r="D668" t="str">
            <v>E1</v>
          </cell>
          <cell r="E668">
            <v>342</v>
          </cell>
          <cell r="F668">
            <v>1</v>
          </cell>
          <cell r="G668">
            <v>1E-4</v>
          </cell>
          <cell r="H668">
            <v>-375</v>
          </cell>
          <cell r="I668">
            <v>-3.7499999999999999E-2</v>
          </cell>
          <cell r="J668">
            <v>19991013</v>
          </cell>
          <cell r="K668" t="str">
            <v>1140327003</v>
          </cell>
          <cell r="L668" t="str">
            <v>6210402005</v>
          </cell>
          <cell r="M668" t="str">
            <v>9100000031</v>
          </cell>
        </row>
        <row r="669">
          <cell r="A669" t="str">
            <v>P003</v>
          </cell>
          <cell r="B669">
            <v>3103010106</v>
          </cell>
          <cell r="C669" t="str">
            <v>ROUND UP FULL</v>
          </cell>
          <cell r="D669" t="str">
            <v>Q1</v>
          </cell>
          <cell r="E669">
            <v>171</v>
          </cell>
          <cell r="F669">
            <v>3</v>
          </cell>
          <cell r="G669">
            <v>4.2</v>
          </cell>
          <cell r="H669">
            <v>-50</v>
          </cell>
          <cell r="I669">
            <v>-210</v>
          </cell>
          <cell r="J669">
            <v>19991031</v>
          </cell>
          <cell r="K669" t="str">
            <v>1140335003</v>
          </cell>
          <cell r="L669" t="str">
            <v>6210402015</v>
          </cell>
          <cell r="M669" t="str">
            <v>9100000015</v>
          </cell>
        </row>
        <row r="670">
          <cell r="A670" t="str">
            <v>T008</v>
          </cell>
          <cell r="B670">
            <v>3103010106</v>
          </cell>
          <cell r="C670" t="str">
            <v>ROUND UP FULL</v>
          </cell>
          <cell r="D670" t="str">
            <v>E1</v>
          </cell>
          <cell r="E670">
            <v>357</v>
          </cell>
          <cell r="F670">
            <v>1</v>
          </cell>
          <cell r="G670">
            <v>1E-4</v>
          </cell>
          <cell r="H670">
            <v>-75</v>
          </cell>
          <cell r="I670">
            <v>-7.5000000000000006E-3</v>
          </cell>
          <cell r="J670">
            <v>19991027</v>
          </cell>
          <cell r="K670" t="str">
            <v>5110201035</v>
          </cell>
          <cell r="L670" t="str">
            <v>6210402014</v>
          </cell>
          <cell r="M670" t="str">
            <v>9100000013</v>
          </cell>
        </row>
        <row r="671">
          <cell r="A671" t="str">
            <v>T008</v>
          </cell>
          <cell r="B671">
            <v>3103010106</v>
          </cell>
          <cell r="C671" t="str">
            <v>ROUND UP FULL</v>
          </cell>
          <cell r="D671" t="str">
            <v>E1</v>
          </cell>
          <cell r="E671">
            <v>358</v>
          </cell>
          <cell r="F671">
            <v>1</v>
          </cell>
          <cell r="G671">
            <v>1E-4</v>
          </cell>
          <cell r="H671">
            <v>-75</v>
          </cell>
          <cell r="I671">
            <v>-7.5000000000000006E-3</v>
          </cell>
          <cell r="J671">
            <v>19991027</v>
          </cell>
          <cell r="K671" t="str">
            <v>5110201035</v>
          </cell>
          <cell r="L671" t="str">
            <v>6210402014</v>
          </cell>
          <cell r="M671" t="str">
            <v>9100000013</v>
          </cell>
        </row>
        <row r="672">
          <cell r="A672" t="str">
            <v>T008</v>
          </cell>
          <cell r="B672">
            <v>3103010106</v>
          </cell>
          <cell r="C672" t="str">
            <v>ROUND UP FULL</v>
          </cell>
          <cell r="D672" t="str">
            <v>E1</v>
          </cell>
          <cell r="E672">
            <v>367</v>
          </cell>
          <cell r="F672">
            <v>1</v>
          </cell>
          <cell r="G672">
            <v>1E-4</v>
          </cell>
          <cell r="H672">
            <v>-75</v>
          </cell>
          <cell r="I672">
            <v>-7.5000000000000006E-3</v>
          </cell>
          <cell r="J672">
            <v>19991027</v>
          </cell>
          <cell r="K672" t="str">
            <v>5110201035</v>
          </cell>
          <cell r="L672" t="str">
            <v>6210402014</v>
          </cell>
          <cell r="M672" t="str">
            <v>9100000013</v>
          </cell>
        </row>
        <row r="673">
          <cell r="A673" t="str">
            <v>T008</v>
          </cell>
          <cell r="B673">
            <v>3103010106</v>
          </cell>
          <cell r="C673" t="str">
            <v>ROUND UP FULL</v>
          </cell>
          <cell r="D673" t="str">
            <v>E1</v>
          </cell>
          <cell r="E673">
            <v>403</v>
          </cell>
          <cell r="F673">
            <v>1</v>
          </cell>
          <cell r="G673">
            <v>1E-4</v>
          </cell>
          <cell r="H673">
            <v>-51</v>
          </cell>
          <cell r="I673">
            <v>-5.1000000000000004E-3</v>
          </cell>
          <cell r="J673">
            <v>19991031</v>
          </cell>
          <cell r="K673" t="str">
            <v>5110201035</v>
          </cell>
          <cell r="L673" t="str">
            <v>6210402014</v>
          </cell>
          <cell r="M673" t="str">
            <v>9100000013</v>
          </cell>
        </row>
        <row r="674">
          <cell r="A674" t="str">
            <v>T008</v>
          </cell>
          <cell r="B674">
            <v>3103010106</v>
          </cell>
          <cell r="C674" t="str">
            <v>ROUND UP FULL</v>
          </cell>
          <cell r="D674" t="str">
            <v>E1</v>
          </cell>
          <cell r="E674">
            <v>404</v>
          </cell>
          <cell r="F674">
            <v>1</v>
          </cell>
          <cell r="G674">
            <v>1E-4</v>
          </cell>
          <cell r="H674">
            <v>-51</v>
          </cell>
          <cell r="I674">
            <v>-5.1000000000000004E-3</v>
          </cell>
          <cell r="J674">
            <v>19991031</v>
          </cell>
          <cell r="K674" t="str">
            <v>5110201035</v>
          </cell>
          <cell r="L674" t="str">
            <v>6210402014</v>
          </cell>
          <cell r="M674" t="str">
            <v>9100000013</v>
          </cell>
        </row>
        <row r="675">
          <cell r="A675" t="str">
            <v>T008</v>
          </cell>
          <cell r="B675">
            <v>3103010106</v>
          </cell>
          <cell r="C675" t="str">
            <v>ROUND UP FULL</v>
          </cell>
          <cell r="D675" t="str">
            <v>E1</v>
          </cell>
          <cell r="E675">
            <v>411</v>
          </cell>
          <cell r="F675">
            <v>1</v>
          </cell>
          <cell r="G675">
            <v>1E-4</v>
          </cell>
          <cell r="H675">
            <v>-5</v>
          </cell>
          <cell r="I675">
            <v>-5.0000000000000001E-4</v>
          </cell>
          <cell r="J675">
            <v>19991031</v>
          </cell>
          <cell r="K675" t="str">
            <v>5110201035</v>
          </cell>
          <cell r="L675" t="str">
            <v>6210402014</v>
          </cell>
          <cell r="M675" t="str">
            <v>9100000013</v>
          </cell>
        </row>
        <row r="676">
          <cell r="A676" t="str">
            <v>T008</v>
          </cell>
          <cell r="B676">
            <v>3103010106</v>
          </cell>
          <cell r="C676" t="str">
            <v>ROUND UP FULL</v>
          </cell>
          <cell r="D676" t="str">
            <v>E1</v>
          </cell>
          <cell r="E676">
            <v>412</v>
          </cell>
          <cell r="F676">
            <v>1</v>
          </cell>
          <cell r="G676">
            <v>1E-4</v>
          </cell>
          <cell r="H676">
            <v>-5</v>
          </cell>
          <cell r="I676">
            <v>-5.0000000000000001E-4</v>
          </cell>
          <cell r="J676">
            <v>19991031</v>
          </cell>
          <cell r="K676" t="str">
            <v>5110201035</v>
          </cell>
          <cell r="L676" t="str">
            <v>6210402014</v>
          </cell>
          <cell r="M676" t="str">
            <v>9100000013</v>
          </cell>
        </row>
        <row r="677">
          <cell r="A677" t="str">
            <v>T008</v>
          </cell>
          <cell r="B677">
            <v>3103010106</v>
          </cell>
          <cell r="C677" t="str">
            <v>ROUND UP FULL</v>
          </cell>
          <cell r="D677" t="str">
            <v>E1</v>
          </cell>
          <cell r="E677">
            <v>413</v>
          </cell>
          <cell r="F677">
            <v>1</v>
          </cell>
          <cell r="G677">
            <v>1E-4</v>
          </cell>
          <cell r="H677">
            <v>-5</v>
          </cell>
          <cell r="I677">
            <v>-5.0000000000000001E-4</v>
          </cell>
          <cell r="J677">
            <v>19991031</v>
          </cell>
          <cell r="K677" t="str">
            <v>5110201035</v>
          </cell>
          <cell r="L677" t="str">
            <v>6210402014</v>
          </cell>
          <cell r="M677" t="str">
            <v>9100000013</v>
          </cell>
        </row>
        <row r="678">
          <cell r="A678" t="str">
            <v>MD03</v>
          </cell>
          <cell r="B678">
            <v>3103010110</v>
          </cell>
          <cell r="C678" t="str">
            <v>BRODAL</v>
          </cell>
          <cell r="D678" t="str">
            <v>63</v>
          </cell>
          <cell r="E678">
            <v>619</v>
          </cell>
          <cell r="F678">
            <v>5</v>
          </cell>
          <cell r="G678">
            <v>67</v>
          </cell>
          <cell r="H678">
            <v>-53</v>
          </cell>
          <cell r="I678">
            <v>-3551</v>
          </cell>
          <cell r="J678">
            <v>19991031</v>
          </cell>
          <cell r="K678" t="str">
            <v>1140303003</v>
          </cell>
          <cell r="L678" t="str">
            <v>6210402003</v>
          </cell>
        </row>
        <row r="679">
          <cell r="A679" t="str">
            <v>MF32</v>
          </cell>
          <cell r="B679">
            <v>3103010116</v>
          </cell>
          <cell r="C679" t="str">
            <v>METSULFURON METIL 50%</v>
          </cell>
          <cell r="D679" t="str">
            <v>61</v>
          </cell>
          <cell r="E679">
            <v>639</v>
          </cell>
          <cell r="F679">
            <v>2</v>
          </cell>
          <cell r="G679">
            <v>9.7000000000000003E-2</v>
          </cell>
          <cell r="H679">
            <v>-0.39</v>
          </cell>
          <cell r="I679">
            <v>-3.7830000000000003E-2</v>
          </cell>
          <cell r="J679">
            <v>19991031</v>
          </cell>
          <cell r="K679" t="str">
            <v>1140301003</v>
          </cell>
          <cell r="L679" t="str">
            <v>6210402001</v>
          </cell>
        </row>
        <row r="680">
          <cell r="A680" t="str">
            <v>EA03</v>
          </cell>
          <cell r="B680">
            <v>3103010116</v>
          </cell>
          <cell r="C680" t="str">
            <v>METSULFURON METIL 50%</v>
          </cell>
          <cell r="D680" t="str">
            <v>66</v>
          </cell>
          <cell r="E680">
            <v>861</v>
          </cell>
          <cell r="F680">
            <v>1</v>
          </cell>
          <cell r="G680">
            <v>72.84</v>
          </cell>
          <cell r="H680">
            <v>-0.35</v>
          </cell>
          <cell r="I680">
            <v>-25.494</v>
          </cell>
          <cell r="J680">
            <v>19991031</v>
          </cell>
          <cell r="K680" t="str">
            <v>1140306003</v>
          </cell>
          <cell r="L680" t="str">
            <v>6210402006</v>
          </cell>
        </row>
        <row r="681">
          <cell r="A681" t="str">
            <v>P023</v>
          </cell>
          <cell r="B681">
            <v>3104010008</v>
          </cell>
          <cell r="C681" t="str">
            <v>CYPERMETRINA 25%</v>
          </cell>
          <cell r="D681" t="str">
            <v>B1</v>
          </cell>
          <cell r="E681">
            <v>259</v>
          </cell>
          <cell r="F681">
            <v>2</v>
          </cell>
          <cell r="G681">
            <v>7</v>
          </cell>
          <cell r="H681">
            <v>-12</v>
          </cell>
          <cell r="I681">
            <v>-84</v>
          </cell>
          <cell r="J681">
            <v>19991030</v>
          </cell>
          <cell r="K681" t="str">
            <v>1140301004</v>
          </cell>
          <cell r="L681" t="str">
            <v>6210403001</v>
          </cell>
          <cell r="M681" t="str">
            <v>9100000001</v>
          </cell>
        </row>
        <row r="682">
          <cell r="A682" t="str">
            <v>P023</v>
          </cell>
          <cell r="B682">
            <v>3104010008</v>
          </cell>
          <cell r="C682" t="str">
            <v>CYPERMETRINA 25%</v>
          </cell>
          <cell r="D682" t="str">
            <v>B1</v>
          </cell>
          <cell r="E682">
            <v>260</v>
          </cell>
          <cell r="F682">
            <v>2</v>
          </cell>
          <cell r="G682">
            <v>7</v>
          </cell>
          <cell r="H682">
            <v>-20.5</v>
          </cell>
          <cell r="I682">
            <v>-143.5</v>
          </cell>
          <cell r="J682">
            <v>19991030</v>
          </cell>
          <cell r="K682" t="str">
            <v>1140301004</v>
          </cell>
          <cell r="L682" t="str">
            <v>6210403001</v>
          </cell>
          <cell r="M682" t="str">
            <v>9100000001</v>
          </cell>
        </row>
        <row r="683">
          <cell r="A683" t="str">
            <v>P023</v>
          </cell>
          <cell r="B683">
            <v>3104010008</v>
          </cell>
          <cell r="C683" t="str">
            <v>CYPERMETRINA 25%</v>
          </cell>
          <cell r="D683" t="str">
            <v>B1</v>
          </cell>
          <cell r="E683">
            <v>261</v>
          </cell>
          <cell r="F683">
            <v>2</v>
          </cell>
          <cell r="G683">
            <v>7</v>
          </cell>
          <cell r="H683">
            <v>-8.5</v>
          </cell>
          <cell r="I683">
            <v>-59.5</v>
          </cell>
          <cell r="J683">
            <v>19991030</v>
          </cell>
          <cell r="K683" t="str">
            <v>1140301004</v>
          </cell>
          <cell r="L683" t="str">
            <v>6210403001</v>
          </cell>
          <cell r="M683" t="str">
            <v>9100000001</v>
          </cell>
        </row>
        <row r="684">
          <cell r="A684" t="str">
            <v>P023</v>
          </cell>
          <cell r="B684">
            <v>3104010008</v>
          </cell>
          <cell r="C684" t="str">
            <v>CYPERMETRINA 25%</v>
          </cell>
          <cell r="D684" t="str">
            <v>B1</v>
          </cell>
          <cell r="E684">
            <v>262</v>
          </cell>
          <cell r="F684">
            <v>2</v>
          </cell>
          <cell r="G684">
            <v>7</v>
          </cell>
          <cell r="H684">
            <v>-5.2</v>
          </cell>
          <cell r="I684">
            <v>-36.4</v>
          </cell>
          <cell r="J684">
            <v>19991030</v>
          </cell>
          <cell r="K684" t="str">
            <v>1140301004</v>
          </cell>
          <cell r="L684" t="str">
            <v>6210403001</v>
          </cell>
          <cell r="M684" t="str">
            <v>9100000001</v>
          </cell>
        </row>
        <row r="685">
          <cell r="A685" t="str">
            <v>P023</v>
          </cell>
          <cell r="B685">
            <v>3104010008</v>
          </cell>
          <cell r="C685" t="str">
            <v>CYPERMETRINA 25%</v>
          </cell>
          <cell r="D685" t="str">
            <v>B1</v>
          </cell>
          <cell r="E685">
            <v>263</v>
          </cell>
          <cell r="F685">
            <v>2</v>
          </cell>
          <cell r="G685">
            <v>7</v>
          </cell>
          <cell r="H685">
            <v>-0.8</v>
          </cell>
          <cell r="I685">
            <v>-5.6000000000000005</v>
          </cell>
          <cell r="J685">
            <v>19991030</v>
          </cell>
          <cell r="K685" t="str">
            <v>1140301004</v>
          </cell>
          <cell r="L685" t="str">
            <v>6210403001</v>
          </cell>
          <cell r="M685" t="str">
            <v>9100000001</v>
          </cell>
        </row>
        <row r="686">
          <cell r="A686" t="str">
            <v>P023</v>
          </cell>
          <cell r="B686">
            <v>3104010008</v>
          </cell>
          <cell r="C686" t="str">
            <v>CYPERMETRINA 25%</v>
          </cell>
          <cell r="D686" t="str">
            <v>B1</v>
          </cell>
          <cell r="E686">
            <v>264</v>
          </cell>
          <cell r="F686">
            <v>2</v>
          </cell>
          <cell r="G686">
            <v>7</v>
          </cell>
          <cell r="H686">
            <v>-3.5</v>
          </cell>
          <cell r="I686">
            <v>-24.5</v>
          </cell>
          <cell r="J686">
            <v>19991030</v>
          </cell>
          <cell r="K686" t="str">
            <v>1140301004</v>
          </cell>
          <cell r="L686" t="str">
            <v>6210403001</v>
          </cell>
          <cell r="M686" t="str">
            <v>9100000001</v>
          </cell>
        </row>
        <row r="687">
          <cell r="A687" t="str">
            <v>MD01</v>
          </cell>
          <cell r="B687">
            <v>3104010008</v>
          </cell>
          <cell r="C687" t="str">
            <v>CYPERMETRINA 25%</v>
          </cell>
          <cell r="D687" t="str">
            <v>63</v>
          </cell>
          <cell r="E687">
            <v>620</v>
          </cell>
          <cell r="F687">
            <v>2</v>
          </cell>
          <cell r="G687">
            <v>5.5</v>
          </cell>
          <cell r="H687">
            <v>-24</v>
          </cell>
          <cell r="I687">
            <v>-132</v>
          </cell>
          <cell r="J687">
            <v>19991031</v>
          </cell>
          <cell r="K687" t="str">
            <v>1140303004</v>
          </cell>
          <cell r="L687" t="str">
            <v>6210403003</v>
          </cell>
        </row>
        <row r="688">
          <cell r="A688" t="str">
            <v>MD03</v>
          </cell>
          <cell r="B688">
            <v>3104010008</v>
          </cell>
          <cell r="C688" t="str">
            <v>CYPERMETRINA 25%</v>
          </cell>
          <cell r="D688" t="str">
            <v>63</v>
          </cell>
          <cell r="E688">
            <v>619</v>
          </cell>
          <cell r="F688">
            <v>4</v>
          </cell>
          <cell r="G688">
            <v>5.5</v>
          </cell>
          <cell r="H688">
            <v>-39</v>
          </cell>
          <cell r="I688">
            <v>-214.5</v>
          </cell>
          <cell r="J688">
            <v>19991031</v>
          </cell>
          <cell r="K688" t="str">
            <v>1140303004</v>
          </cell>
          <cell r="L688" t="str">
            <v>6210403003</v>
          </cell>
        </row>
        <row r="689">
          <cell r="A689" t="str">
            <v>MF09</v>
          </cell>
          <cell r="B689">
            <v>3104010008</v>
          </cell>
          <cell r="C689" t="str">
            <v>CYPERMETRINA 25%</v>
          </cell>
          <cell r="D689" t="str">
            <v>63</v>
          </cell>
          <cell r="E689">
            <v>649</v>
          </cell>
          <cell r="F689">
            <v>1</v>
          </cell>
          <cell r="G689">
            <v>5.5</v>
          </cell>
          <cell r="H689">
            <v>-31.52</v>
          </cell>
          <cell r="I689">
            <v>-173.35999999999999</v>
          </cell>
          <cell r="J689">
            <v>19991031</v>
          </cell>
          <cell r="K689" t="str">
            <v>1140303004</v>
          </cell>
          <cell r="L689" t="str">
            <v>6210403003</v>
          </cell>
        </row>
        <row r="690">
          <cell r="A690" t="str">
            <v>MF23</v>
          </cell>
          <cell r="B690">
            <v>3104010008</v>
          </cell>
          <cell r="C690" t="str">
            <v>CYPERMETRINA 25%</v>
          </cell>
          <cell r="D690" t="str">
            <v>63</v>
          </cell>
          <cell r="E690">
            <v>631</v>
          </cell>
          <cell r="F690">
            <v>1</v>
          </cell>
          <cell r="G690">
            <v>7</v>
          </cell>
          <cell r="H690">
            <v>-101.34</v>
          </cell>
          <cell r="I690">
            <v>-709.38</v>
          </cell>
          <cell r="J690">
            <v>19991031</v>
          </cell>
          <cell r="K690" t="str">
            <v>1140303004</v>
          </cell>
          <cell r="L690" t="str">
            <v>6210403003</v>
          </cell>
        </row>
        <row r="691">
          <cell r="A691" t="str">
            <v>MF28</v>
          </cell>
          <cell r="B691">
            <v>3104010008</v>
          </cell>
          <cell r="C691" t="str">
            <v>CYPERMETRINA 25%</v>
          </cell>
          <cell r="D691" t="str">
            <v>63</v>
          </cell>
          <cell r="E691">
            <v>641</v>
          </cell>
          <cell r="F691">
            <v>1</v>
          </cell>
          <cell r="G691">
            <v>6.1890000000000001</v>
          </cell>
          <cell r="H691">
            <v>-14.4</v>
          </cell>
          <cell r="I691">
            <v>-89.121600000000001</v>
          </cell>
          <cell r="J691">
            <v>19991031</v>
          </cell>
          <cell r="K691" t="str">
            <v>1140303004</v>
          </cell>
          <cell r="L691" t="str">
            <v>6210403003</v>
          </cell>
        </row>
        <row r="692">
          <cell r="A692" t="str">
            <v>MF29</v>
          </cell>
          <cell r="B692">
            <v>3104010008</v>
          </cell>
          <cell r="C692" t="str">
            <v>CYPERMETRINA 25%</v>
          </cell>
          <cell r="D692" t="str">
            <v>63</v>
          </cell>
          <cell r="E692">
            <v>636</v>
          </cell>
          <cell r="F692">
            <v>1</v>
          </cell>
          <cell r="G692">
            <v>6.1890000000000001</v>
          </cell>
          <cell r="H692">
            <v>-28.56</v>
          </cell>
          <cell r="I692">
            <v>-176.75783999999999</v>
          </cell>
          <cell r="J692">
            <v>19991031</v>
          </cell>
          <cell r="K692" t="str">
            <v>1140303004</v>
          </cell>
          <cell r="L692" t="str">
            <v>6210403003</v>
          </cell>
        </row>
        <row r="693">
          <cell r="A693" t="str">
            <v>MF32</v>
          </cell>
          <cell r="B693">
            <v>3104010008</v>
          </cell>
          <cell r="C693" t="str">
            <v>CYPERMETRINA 25%</v>
          </cell>
          <cell r="D693" t="str">
            <v>63</v>
          </cell>
          <cell r="E693">
            <v>640</v>
          </cell>
          <cell r="F693">
            <v>1</v>
          </cell>
          <cell r="G693">
            <v>2.4</v>
          </cell>
          <cell r="H693">
            <v>-39</v>
          </cell>
          <cell r="I693">
            <v>-93.6</v>
          </cell>
          <cell r="J693">
            <v>19991031</v>
          </cell>
          <cell r="K693" t="str">
            <v>1140303004</v>
          </cell>
          <cell r="L693" t="str">
            <v>6210403003</v>
          </cell>
        </row>
        <row r="694">
          <cell r="A694" t="str">
            <v>MF33</v>
          </cell>
          <cell r="B694">
            <v>3104010008</v>
          </cell>
          <cell r="C694" t="str">
            <v>CYPERMETRINA 25%</v>
          </cell>
          <cell r="D694" t="str">
            <v>63</v>
          </cell>
          <cell r="E694">
            <v>647</v>
          </cell>
          <cell r="F694">
            <v>1</v>
          </cell>
          <cell r="G694">
            <v>5.2409999999999997</v>
          </cell>
          <cell r="H694">
            <v>-16</v>
          </cell>
          <cell r="I694">
            <v>-83.855999999999995</v>
          </cell>
          <cell r="J694">
            <v>19991031</v>
          </cell>
          <cell r="K694" t="str">
            <v>1140303004</v>
          </cell>
          <cell r="L694" t="str">
            <v>6210403003</v>
          </cell>
        </row>
        <row r="695">
          <cell r="A695" t="str">
            <v>MF34</v>
          </cell>
          <cell r="B695">
            <v>3104010008</v>
          </cell>
          <cell r="C695" t="str">
            <v>CYPERMETRINA 25%</v>
          </cell>
          <cell r="D695" t="str">
            <v>63</v>
          </cell>
          <cell r="E695">
            <v>646</v>
          </cell>
          <cell r="F695">
            <v>1</v>
          </cell>
          <cell r="G695">
            <v>2.4</v>
          </cell>
          <cell r="H695">
            <v>-17.09</v>
          </cell>
          <cell r="I695">
            <v>-41.015999999999998</v>
          </cell>
          <cell r="J695">
            <v>19991031</v>
          </cell>
          <cell r="K695" t="str">
            <v>1140303004</v>
          </cell>
          <cell r="L695" t="str">
            <v>6210403003</v>
          </cell>
        </row>
        <row r="696">
          <cell r="A696" t="str">
            <v>MF35</v>
          </cell>
          <cell r="B696">
            <v>3104010008</v>
          </cell>
          <cell r="C696" t="str">
            <v>CYPERMETRINA 25%</v>
          </cell>
          <cell r="D696" t="str">
            <v>63</v>
          </cell>
          <cell r="E696">
            <v>645</v>
          </cell>
          <cell r="F696">
            <v>1</v>
          </cell>
          <cell r="G696">
            <v>6.1890000000000001</v>
          </cell>
          <cell r="H696">
            <v>-22.2</v>
          </cell>
          <cell r="I696">
            <v>-137.39580000000001</v>
          </cell>
          <cell r="J696">
            <v>19991031</v>
          </cell>
          <cell r="K696" t="str">
            <v>1140303004</v>
          </cell>
          <cell r="L696" t="str">
            <v>6210403003</v>
          </cell>
        </row>
        <row r="697">
          <cell r="A697" t="str">
            <v>MF39</v>
          </cell>
          <cell r="B697">
            <v>3104010008</v>
          </cell>
          <cell r="C697" t="str">
            <v>CYPERMETRINA 25%</v>
          </cell>
          <cell r="D697" t="str">
            <v>63</v>
          </cell>
          <cell r="E697">
            <v>634</v>
          </cell>
          <cell r="F697">
            <v>2</v>
          </cell>
          <cell r="G697">
            <v>5.2409999999999997</v>
          </cell>
          <cell r="H697">
            <v>-21.6</v>
          </cell>
          <cell r="I697">
            <v>-113.2056</v>
          </cell>
          <cell r="J697">
            <v>19991031</v>
          </cell>
          <cell r="K697" t="str">
            <v>1140303004</v>
          </cell>
          <cell r="L697" t="str">
            <v>6210403003</v>
          </cell>
        </row>
        <row r="698">
          <cell r="A698" t="str">
            <v>P012</v>
          </cell>
          <cell r="B698">
            <v>3104010008</v>
          </cell>
          <cell r="C698" t="str">
            <v>CYPERMETRINA 25%</v>
          </cell>
          <cell r="D698" t="str">
            <v>N1</v>
          </cell>
          <cell r="E698">
            <v>324</v>
          </cell>
          <cell r="F698">
            <v>2</v>
          </cell>
          <cell r="G698">
            <v>4.0609999999999999</v>
          </cell>
          <cell r="H698">
            <v>-5</v>
          </cell>
          <cell r="I698">
            <v>-20.305</v>
          </cell>
          <cell r="J698">
            <v>19991031</v>
          </cell>
          <cell r="K698" t="str">
            <v>1140303004</v>
          </cell>
          <cell r="L698" t="str">
            <v>6210403003</v>
          </cell>
          <cell r="M698" t="str">
            <v>9100000003</v>
          </cell>
        </row>
        <row r="699">
          <cell r="A699" t="str">
            <v>P012</v>
          </cell>
          <cell r="B699">
            <v>3104010008</v>
          </cell>
          <cell r="C699" t="str">
            <v>CYPERMETRINA 25%</v>
          </cell>
          <cell r="D699" t="str">
            <v>N1</v>
          </cell>
          <cell r="E699">
            <v>326</v>
          </cell>
          <cell r="F699">
            <v>3</v>
          </cell>
          <cell r="G699">
            <v>4.0609999999999999</v>
          </cell>
          <cell r="H699">
            <v>-3</v>
          </cell>
          <cell r="I699">
            <v>-12.183</v>
          </cell>
          <cell r="J699">
            <v>19991031</v>
          </cell>
          <cell r="K699" t="str">
            <v>1140303004</v>
          </cell>
          <cell r="L699" t="str">
            <v>6210403003</v>
          </cell>
          <cell r="M699" t="str">
            <v>9100000003</v>
          </cell>
        </row>
        <row r="700">
          <cell r="A700" t="str">
            <v>P012</v>
          </cell>
          <cell r="B700">
            <v>3104010008</v>
          </cell>
          <cell r="C700" t="str">
            <v>CYPERMETRINA 25%</v>
          </cell>
          <cell r="D700" t="str">
            <v>N1</v>
          </cell>
          <cell r="E700">
            <v>327</v>
          </cell>
          <cell r="F700">
            <v>1</v>
          </cell>
          <cell r="G700">
            <v>4.0609999999999999</v>
          </cell>
          <cell r="H700">
            <v>-5</v>
          </cell>
          <cell r="I700">
            <v>-20.305</v>
          </cell>
          <cell r="J700">
            <v>19991031</v>
          </cell>
          <cell r="K700" t="str">
            <v>1140303004</v>
          </cell>
          <cell r="L700" t="str">
            <v>6210403003</v>
          </cell>
          <cell r="M700" t="str">
            <v>9100000003</v>
          </cell>
        </row>
        <row r="701">
          <cell r="A701" t="str">
            <v>P012</v>
          </cell>
          <cell r="B701">
            <v>3104010008</v>
          </cell>
          <cell r="C701" t="str">
            <v>CYPERMETRINA 25%</v>
          </cell>
          <cell r="D701" t="str">
            <v>N1</v>
          </cell>
          <cell r="E701">
            <v>330</v>
          </cell>
          <cell r="F701">
            <v>2</v>
          </cell>
          <cell r="G701">
            <v>4.0609999999999999</v>
          </cell>
          <cell r="H701">
            <v>-7</v>
          </cell>
          <cell r="I701">
            <v>-28.427</v>
          </cell>
          <cell r="J701">
            <v>19991031</v>
          </cell>
          <cell r="K701" t="str">
            <v>1140303004</v>
          </cell>
          <cell r="L701" t="str">
            <v>6210403003</v>
          </cell>
          <cell r="M701" t="str">
            <v>9100000003</v>
          </cell>
        </row>
        <row r="702">
          <cell r="A702" t="str">
            <v>P012</v>
          </cell>
          <cell r="B702">
            <v>3104010008</v>
          </cell>
          <cell r="C702" t="str">
            <v>CYPERMETRINA 25%</v>
          </cell>
          <cell r="D702" t="str">
            <v>N1</v>
          </cell>
          <cell r="E702">
            <v>331</v>
          </cell>
          <cell r="F702">
            <v>2</v>
          </cell>
          <cell r="G702">
            <v>4.0609999999999999</v>
          </cell>
          <cell r="H702">
            <v>-9.1999999999999993</v>
          </cell>
          <cell r="I702">
            <v>-37.361199999999997</v>
          </cell>
          <cell r="J702">
            <v>19991031</v>
          </cell>
          <cell r="K702" t="str">
            <v>1140303004</v>
          </cell>
          <cell r="L702" t="str">
            <v>6210403003</v>
          </cell>
          <cell r="M702" t="str">
            <v>9100000003</v>
          </cell>
        </row>
        <row r="703">
          <cell r="A703" t="str">
            <v>P014</v>
          </cell>
          <cell r="B703">
            <v>3104010008</v>
          </cell>
          <cell r="C703" t="str">
            <v>CYPERMETRINA 25%</v>
          </cell>
          <cell r="D703" t="str">
            <v>S1</v>
          </cell>
          <cell r="E703">
            <v>289</v>
          </cell>
          <cell r="F703">
            <v>4</v>
          </cell>
          <cell r="G703">
            <v>7</v>
          </cell>
          <cell r="H703">
            <v>-18</v>
          </cell>
          <cell r="I703">
            <v>-126</v>
          </cell>
          <cell r="J703">
            <v>19991031</v>
          </cell>
          <cell r="K703" t="str">
            <v>1140303004</v>
          </cell>
          <cell r="L703" t="str">
            <v>6210403003</v>
          </cell>
          <cell r="M703" t="str">
            <v>9100000003</v>
          </cell>
        </row>
        <row r="704">
          <cell r="A704" t="str">
            <v>P014</v>
          </cell>
          <cell r="B704">
            <v>3104010008</v>
          </cell>
          <cell r="C704" t="str">
            <v>CYPERMETRINA 25%</v>
          </cell>
          <cell r="D704" t="str">
            <v>S1</v>
          </cell>
          <cell r="E704">
            <v>290</v>
          </cell>
          <cell r="F704">
            <v>4</v>
          </cell>
          <cell r="G704">
            <v>7</v>
          </cell>
          <cell r="H704">
            <v>-18</v>
          </cell>
          <cell r="I704">
            <v>-126</v>
          </cell>
          <cell r="J704">
            <v>19991031</v>
          </cell>
          <cell r="K704" t="str">
            <v>1140303004</v>
          </cell>
          <cell r="L704" t="str">
            <v>6210403003</v>
          </cell>
          <cell r="M704" t="str">
            <v>9100000003</v>
          </cell>
        </row>
        <row r="705">
          <cell r="A705" t="str">
            <v>P014</v>
          </cell>
          <cell r="B705">
            <v>3104010008</v>
          </cell>
          <cell r="C705" t="str">
            <v>CYPERMETRINA 25%</v>
          </cell>
          <cell r="D705" t="str">
            <v>S1</v>
          </cell>
          <cell r="E705">
            <v>293</v>
          </cell>
          <cell r="F705">
            <v>3</v>
          </cell>
          <cell r="G705">
            <v>7</v>
          </cell>
          <cell r="H705">
            <v>-14</v>
          </cell>
          <cell r="I705">
            <v>-98</v>
          </cell>
          <cell r="J705">
            <v>19991031</v>
          </cell>
          <cell r="K705" t="str">
            <v>1140303004</v>
          </cell>
          <cell r="L705" t="str">
            <v>6210403003</v>
          </cell>
          <cell r="M705" t="str">
            <v>9100000003</v>
          </cell>
        </row>
        <row r="706">
          <cell r="A706" t="str">
            <v>P014</v>
          </cell>
          <cell r="B706">
            <v>3104010008</v>
          </cell>
          <cell r="C706" t="str">
            <v>CYPERMETRINA 25%</v>
          </cell>
          <cell r="D706" t="str">
            <v>S1</v>
          </cell>
          <cell r="E706">
            <v>294</v>
          </cell>
          <cell r="F706">
            <v>3</v>
          </cell>
          <cell r="G706">
            <v>7</v>
          </cell>
          <cell r="H706">
            <v>-18</v>
          </cell>
          <cell r="I706">
            <v>-126</v>
          </cell>
          <cell r="J706">
            <v>19991031</v>
          </cell>
          <cell r="K706" t="str">
            <v>1140303004</v>
          </cell>
          <cell r="L706" t="str">
            <v>6210403003</v>
          </cell>
          <cell r="M706" t="str">
            <v>9100000003</v>
          </cell>
        </row>
        <row r="707">
          <cell r="A707" t="str">
            <v>P014</v>
          </cell>
          <cell r="B707">
            <v>3104010008</v>
          </cell>
          <cell r="C707" t="str">
            <v>CYPERMETRINA 25%</v>
          </cell>
          <cell r="D707" t="str">
            <v>S1</v>
          </cell>
          <cell r="E707">
            <v>295</v>
          </cell>
          <cell r="F707">
            <v>2</v>
          </cell>
          <cell r="G707">
            <v>7</v>
          </cell>
          <cell r="H707">
            <v>-4</v>
          </cell>
          <cell r="I707">
            <v>-28</v>
          </cell>
          <cell r="J707">
            <v>19991031</v>
          </cell>
          <cell r="K707" t="str">
            <v>1140303004</v>
          </cell>
          <cell r="L707" t="str">
            <v>6210403003</v>
          </cell>
          <cell r="M707" t="str">
            <v>9100000003</v>
          </cell>
        </row>
        <row r="708">
          <cell r="A708" t="str">
            <v>P014</v>
          </cell>
          <cell r="B708">
            <v>3104010008</v>
          </cell>
          <cell r="C708" t="str">
            <v>CYPERMETRINA 25%</v>
          </cell>
          <cell r="D708" t="str">
            <v>S1</v>
          </cell>
          <cell r="E708">
            <v>296</v>
          </cell>
          <cell r="F708">
            <v>2</v>
          </cell>
          <cell r="G708">
            <v>7</v>
          </cell>
          <cell r="H708">
            <v>-4</v>
          </cell>
          <cell r="I708">
            <v>-28</v>
          </cell>
          <cell r="J708">
            <v>19991031</v>
          </cell>
          <cell r="K708" t="str">
            <v>1140303004</v>
          </cell>
          <cell r="L708" t="str">
            <v>6210403003</v>
          </cell>
          <cell r="M708" t="str">
            <v>9100000003</v>
          </cell>
        </row>
        <row r="709">
          <cell r="A709" t="str">
            <v>P014</v>
          </cell>
          <cell r="B709">
            <v>3104010008</v>
          </cell>
          <cell r="C709" t="str">
            <v>CYPERMETRINA 25%</v>
          </cell>
          <cell r="D709" t="str">
            <v>S1</v>
          </cell>
          <cell r="E709">
            <v>297</v>
          </cell>
          <cell r="F709">
            <v>2</v>
          </cell>
          <cell r="G709">
            <v>7</v>
          </cell>
          <cell r="H709">
            <v>-18</v>
          </cell>
          <cell r="I709">
            <v>-126</v>
          </cell>
          <cell r="J709">
            <v>19991031</v>
          </cell>
          <cell r="K709" t="str">
            <v>1140303004</v>
          </cell>
          <cell r="L709" t="str">
            <v>6210403003</v>
          </cell>
          <cell r="M709" t="str">
            <v>9100000003</v>
          </cell>
        </row>
        <row r="710">
          <cell r="A710" t="str">
            <v>P014</v>
          </cell>
          <cell r="B710">
            <v>3104010008</v>
          </cell>
          <cell r="C710" t="str">
            <v>CYPERMETRINA 25%</v>
          </cell>
          <cell r="D710" t="str">
            <v>S1</v>
          </cell>
          <cell r="E710">
            <v>298</v>
          </cell>
          <cell r="F710">
            <v>2</v>
          </cell>
          <cell r="G710">
            <v>7</v>
          </cell>
          <cell r="H710">
            <v>-7</v>
          </cell>
          <cell r="I710">
            <v>-49</v>
          </cell>
          <cell r="J710">
            <v>19991031</v>
          </cell>
          <cell r="K710" t="str">
            <v>1140303004</v>
          </cell>
          <cell r="L710" t="str">
            <v>6210403003</v>
          </cell>
          <cell r="M710" t="str">
            <v>9100000003</v>
          </cell>
        </row>
        <row r="711">
          <cell r="A711" t="str">
            <v>S001</v>
          </cell>
          <cell r="B711">
            <v>3104010008</v>
          </cell>
          <cell r="C711" t="str">
            <v>CYPERMETRINA 25%</v>
          </cell>
          <cell r="D711" t="str">
            <v>63</v>
          </cell>
          <cell r="E711">
            <v>623</v>
          </cell>
          <cell r="F711">
            <v>2</v>
          </cell>
          <cell r="G711">
            <v>5.5</v>
          </cell>
          <cell r="H711">
            <v>-43</v>
          </cell>
          <cell r="I711">
            <v>-236.5</v>
          </cell>
          <cell r="J711">
            <v>19991031</v>
          </cell>
          <cell r="K711" t="str">
            <v>1140303004</v>
          </cell>
          <cell r="L711" t="str">
            <v>6210403003</v>
          </cell>
        </row>
        <row r="712">
          <cell r="A712" t="str">
            <v>S002</v>
          </cell>
          <cell r="B712">
            <v>3104010008</v>
          </cell>
          <cell r="C712" t="str">
            <v>CYPERMETRINA 25%</v>
          </cell>
          <cell r="D712" t="str">
            <v>63</v>
          </cell>
          <cell r="E712">
            <v>626</v>
          </cell>
          <cell r="F712">
            <v>2</v>
          </cell>
          <cell r="G712">
            <v>5.5</v>
          </cell>
          <cell r="H712">
            <v>-18.399999999999999</v>
          </cell>
          <cell r="I712">
            <v>-101.19999999999999</v>
          </cell>
          <cell r="J712">
            <v>19991031</v>
          </cell>
          <cell r="K712" t="str">
            <v>1140303004</v>
          </cell>
          <cell r="L712" t="str">
            <v>6210403003</v>
          </cell>
        </row>
        <row r="713">
          <cell r="A713" t="str">
            <v>TG01</v>
          </cell>
          <cell r="B713">
            <v>3104010008</v>
          </cell>
          <cell r="C713" t="str">
            <v>CYPERMETRINA 25%</v>
          </cell>
          <cell r="D713" t="str">
            <v>63</v>
          </cell>
          <cell r="E713">
            <v>612</v>
          </cell>
          <cell r="F713">
            <v>2</v>
          </cell>
          <cell r="G713">
            <v>5.5</v>
          </cell>
          <cell r="H713">
            <v>-61</v>
          </cell>
          <cell r="I713">
            <v>-335.5</v>
          </cell>
          <cell r="J713">
            <v>19991031</v>
          </cell>
          <cell r="K713" t="str">
            <v>1140303004</v>
          </cell>
          <cell r="L713" t="str">
            <v>6210403003</v>
          </cell>
        </row>
        <row r="714">
          <cell r="A714" t="str">
            <v>TG02</v>
          </cell>
          <cell r="B714">
            <v>3104010008</v>
          </cell>
          <cell r="C714" t="str">
            <v>CYPERMETRINA 25%</v>
          </cell>
          <cell r="D714" t="str">
            <v>63</v>
          </cell>
          <cell r="E714">
            <v>616</v>
          </cell>
          <cell r="F714">
            <v>1</v>
          </cell>
          <cell r="G714">
            <v>5.5</v>
          </cell>
          <cell r="H714">
            <v>-31</v>
          </cell>
          <cell r="I714">
            <v>-170.5</v>
          </cell>
          <cell r="J714">
            <v>19991031</v>
          </cell>
          <cell r="K714" t="str">
            <v>1140303004</v>
          </cell>
          <cell r="L714" t="str">
            <v>6210403003</v>
          </cell>
        </row>
        <row r="715">
          <cell r="A715" t="str">
            <v>TG03</v>
          </cell>
          <cell r="B715">
            <v>3104010008</v>
          </cell>
          <cell r="C715" t="str">
            <v>CYPERMETRINA 25%</v>
          </cell>
          <cell r="D715" t="str">
            <v>63</v>
          </cell>
          <cell r="E715">
            <v>613</v>
          </cell>
          <cell r="F715">
            <v>6</v>
          </cell>
          <cell r="G715">
            <v>5.5</v>
          </cell>
          <cell r="H715">
            <v>-62</v>
          </cell>
          <cell r="I715">
            <v>-341</v>
          </cell>
          <cell r="J715">
            <v>19991031</v>
          </cell>
          <cell r="K715" t="str">
            <v>1140303004</v>
          </cell>
          <cell r="L715" t="str">
            <v>6210403003</v>
          </cell>
        </row>
        <row r="716">
          <cell r="A716" t="str">
            <v>TG28</v>
          </cell>
          <cell r="B716">
            <v>3104010008</v>
          </cell>
          <cell r="C716" t="str">
            <v>CYPERMETRINA 25%</v>
          </cell>
          <cell r="D716" t="str">
            <v>63</v>
          </cell>
          <cell r="E716">
            <v>614</v>
          </cell>
          <cell r="F716">
            <v>2</v>
          </cell>
          <cell r="G716">
            <v>5.5</v>
          </cell>
          <cell r="H716">
            <v>-36</v>
          </cell>
          <cell r="I716">
            <v>-198</v>
          </cell>
          <cell r="J716">
            <v>19991031</v>
          </cell>
          <cell r="K716" t="str">
            <v>1140303004</v>
          </cell>
          <cell r="L716" t="str">
            <v>6210403003</v>
          </cell>
        </row>
        <row r="717">
          <cell r="A717" t="str">
            <v>TG29</v>
          </cell>
          <cell r="B717">
            <v>3104010008</v>
          </cell>
          <cell r="C717" t="str">
            <v>CYPERMETRINA 25%</v>
          </cell>
          <cell r="D717" t="str">
            <v>63</v>
          </cell>
          <cell r="E717">
            <v>611</v>
          </cell>
          <cell r="F717">
            <v>3</v>
          </cell>
          <cell r="G717">
            <v>5.5</v>
          </cell>
          <cell r="H717">
            <v>-21</v>
          </cell>
          <cell r="I717">
            <v>-115.5</v>
          </cell>
          <cell r="J717">
            <v>19991031</v>
          </cell>
          <cell r="K717" t="str">
            <v>1140303004</v>
          </cell>
          <cell r="L717" t="str">
            <v>6210403003</v>
          </cell>
        </row>
        <row r="718">
          <cell r="A718" t="str">
            <v>TG31</v>
          </cell>
          <cell r="B718">
            <v>3104010008</v>
          </cell>
          <cell r="C718" t="str">
            <v>CYPERMETRINA 25%</v>
          </cell>
          <cell r="D718" t="str">
            <v>63</v>
          </cell>
          <cell r="E718">
            <v>615</v>
          </cell>
          <cell r="F718">
            <v>4</v>
          </cell>
          <cell r="G718">
            <v>5.5</v>
          </cell>
          <cell r="H718">
            <v>-24</v>
          </cell>
          <cell r="I718">
            <v>-132</v>
          </cell>
          <cell r="J718">
            <v>19991031</v>
          </cell>
          <cell r="K718" t="str">
            <v>1140303004</v>
          </cell>
          <cell r="L718" t="str">
            <v>6210403003</v>
          </cell>
        </row>
        <row r="719">
          <cell r="A719" t="str">
            <v>TL04</v>
          </cell>
          <cell r="B719">
            <v>3104010008</v>
          </cell>
          <cell r="C719" t="str">
            <v>CYPERMETRINA 25%</v>
          </cell>
          <cell r="D719" t="str">
            <v>63</v>
          </cell>
          <cell r="E719">
            <v>622</v>
          </cell>
          <cell r="F719">
            <v>4</v>
          </cell>
          <cell r="G719">
            <v>5.5</v>
          </cell>
          <cell r="H719">
            <v>-17.7</v>
          </cell>
          <cell r="I719">
            <v>-97.35</v>
          </cell>
          <cell r="J719">
            <v>19991031</v>
          </cell>
          <cell r="K719" t="str">
            <v>1140303004</v>
          </cell>
          <cell r="L719" t="str">
            <v>6210403003</v>
          </cell>
        </row>
        <row r="720">
          <cell r="A720" t="str">
            <v>TL06</v>
          </cell>
          <cell r="B720">
            <v>3104010008</v>
          </cell>
          <cell r="C720" t="str">
            <v>CYPERMETRINA 25%</v>
          </cell>
          <cell r="D720" t="str">
            <v>63</v>
          </cell>
          <cell r="E720">
            <v>621</v>
          </cell>
          <cell r="F720">
            <v>4</v>
          </cell>
          <cell r="G720">
            <v>5.5</v>
          </cell>
          <cell r="H720">
            <v>-46</v>
          </cell>
          <cell r="I720">
            <v>-253</v>
          </cell>
          <cell r="J720">
            <v>19991031</v>
          </cell>
          <cell r="K720" t="str">
            <v>1140303004</v>
          </cell>
          <cell r="L720" t="str">
            <v>6210403003</v>
          </cell>
        </row>
        <row r="721">
          <cell r="A721" t="str">
            <v>TO12</v>
          </cell>
          <cell r="B721">
            <v>3104010008</v>
          </cell>
          <cell r="C721" t="str">
            <v>CYPERMETRINA 25%</v>
          </cell>
          <cell r="D721" t="str">
            <v>S1</v>
          </cell>
          <cell r="E721">
            <v>334</v>
          </cell>
          <cell r="F721">
            <v>5</v>
          </cell>
          <cell r="G721">
            <v>5.5</v>
          </cell>
          <cell r="H721">
            <v>-48</v>
          </cell>
          <cell r="I721">
            <v>-264</v>
          </cell>
          <cell r="J721">
            <v>19991031</v>
          </cell>
          <cell r="K721" t="str">
            <v>1140303004</v>
          </cell>
          <cell r="L721" t="str">
            <v>6210403003</v>
          </cell>
          <cell r="M721" t="str">
            <v>9100000003</v>
          </cell>
        </row>
        <row r="722">
          <cell r="A722" t="str">
            <v>TO12</v>
          </cell>
          <cell r="B722">
            <v>3104010008</v>
          </cell>
          <cell r="C722" t="str">
            <v>CYPERMETRINA 25%</v>
          </cell>
          <cell r="D722" t="str">
            <v>S1</v>
          </cell>
          <cell r="E722">
            <v>335</v>
          </cell>
          <cell r="F722">
            <v>5</v>
          </cell>
          <cell r="G722">
            <v>5.5</v>
          </cell>
          <cell r="H722">
            <v>-49</v>
          </cell>
          <cell r="I722">
            <v>-269.5</v>
          </cell>
          <cell r="J722">
            <v>19991031</v>
          </cell>
          <cell r="K722" t="str">
            <v>1140303004</v>
          </cell>
          <cell r="L722" t="str">
            <v>6210403003</v>
          </cell>
          <cell r="M722" t="str">
            <v>9100000003</v>
          </cell>
        </row>
        <row r="723">
          <cell r="A723" t="str">
            <v>TZ01</v>
          </cell>
          <cell r="B723">
            <v>3104010008</v>
          </cell>
          <cell r="C723" t="str">
            <v>CYPERMETRINA 25%</v>
          </cell>
          <cell r="D723" t="str">
            <v>63</v>
          </cell>
          <cell r="E723">
            <v>606</v>
          </cell>
          <cell r="F723">
            <v>1</v>
          </cell>
          <cell r="G723">
            <v>5.5</v>
          </cell>
          <cell r="H723">
            <v>-23</v>
          </cell>
          <cell r="I723">
            <v>-126.5</v>
          </cell>
          <cell r="J723">
            <v>19991031</v>
          </cell>
          <cell r="K723" t="str">
            <v>1140303004</v>
          </cell>
          <cell r="L723" t="str">
            <v>6210403003</v>
          </cell>
        </row>
        <row r="724">
          <cell r="A724" t="str">
            <v>TZ02</v>
          </cell>
          <cell r="B724">
            <v>3104010008</v>
          </cell>
          <cell r="C724" t="str">
            <v>CYPERMETRINA 25%</v>
          </cell>
          <cell r="D724" t="str">
            <v>63</v>
          </cell>
          <cell r="E724">
            <v>610</v>
          </cell>
          <cell r="F724">
            <v>4</v>
          </cell>
          <cell r="G724">
            <v>6.26</v>
          </cell>
          <cell r="H724">
            <v>-8</v>
          </cell>
          <cell r="I724">
            <v>-50.08</v>
          </cell>
          <cell r="J724">
            <v>19991031</v>
          </cell>
          <cell r="K724" t="str">
            <v>1140303004</v>
          </cell>
          <cell r="L724" t="str">
            <v>6210403003</v>
          </cell>
        </row>
        <row r="725">
          <cell r="A725" t="str">
            <v>TA26</v>
          </cell>
          <cell r="B725">
            <v>3104010008</v>
          </cell>
          <cell r="C725" t="str">
            <v>CYPERMETRINA 25%</v>
          </cell>
          <cell r="D725" t="str">
            <v>64</v>
          </cell>
          <cell r="E725">
            <v>156</v>
          </cell>
          <cell r="F725">
            <v>2</v>
          </cell>
          <cell r="G725">
            <v>6.26</v>
          </cell>
          <cell r="H725">
            <v>-35</v>
          </cell>
          <cell r="I725">
            <v>-219.1</v>
          </cell>
          <cell r="J725">
            <v>19991031</v>
          </cell>
          <cell r="K725" t="str">
            <v>1140304004</v>
          </cell>
          <cell r="L725" t="str">
            <v>6210403004</v>
          </cell>
        </row>
        <row r="726">
          <cell r="A726" t="str">
            <v>TA30</v>
          </cell>
          <cell r="B726">
            <v>3104010008</v>
          </cell>
          <cell r="C726" t="str">
            <v>CYPERMETRINA 25%</v>
          </cell>
          <cell r="D726" t="str">
            <v>64</v>
          </cell>
          <cell r="E726">
            <v>159</v>
          </cell>
          <cell r="F726">
            <v>1</v>
          </cell>
          <cell r="G726">
            <v>5.0999999999999996</v>
          </cell>
          <cell r="H726">
            <v>-51</v>
          </cell>
          <cell r="I726">
            <v>-260.09999999999997</v>
          </cell>
          <cell r="J726">
            <v>19991031</v>
          </cell>
          <cell r="K726" t="str">
            <v>1140304004</v>
          </cell>
          <cell r="L726" t="str">
            <v>6210403004</v>
          </cell>
        </row>
        <row r="727">
          <cell r="A727" t="str">
            <v>TA33</v>
          </cell>
          <cell r="B727">
            <v>3104010008</v>
          </cell>
          <cell r="C727" t="str">
            <v>CYPERMETRINA 25%</v>
          </cell>
          <cell r="D727" t="str">
            <v>64</v>
          </cell>
          <cell r="E727">
            <v>161</v>
          </cell>
          <cell r="F727">
            <v>2</v>
          </cell>
          <cell r="G727">
            <v>3.1</v>
          </cell>
          <cell r="H727">
            <v>-6.5</v>
          </cell>
          <cell r="I727">
            <v>-20.150000000000002</v>
          </cell>
          <cell r="J727">
            <v>19991031</v>
          </cell>
          <cell r="K727" t="str">
            <v>1140304004</v>
          </cell>
          <cell r="L727" t="str">
            <v>6210403004</v>
          </cell>
        </row>
        <row r="728">
          <cell r="A728" t="str">
            <v>EA01</v>
          </cell>
          <cell r="B728">
            <v>3104010008</v>
          </cell>
          <cell r="C728" t="str">
            <v>CYPERMETRINA 25%</v>
          </cell>
          <cell r="D728" t="str">
            <v>65</v>
          </cell>
          <cell r="E728">
            <v>915</v>
          </cell>
          <cell r="F728">
            <v>1</v>
          </cell>
          <cell r="G728">
            <v>5.5</v>
          </cell>
          <cell r="H728">
            <v>-15</v>
          </cell>
          <cell r="I728">
            <v>-82.5</v>
          </cell>
          <cell r="J728">
            <v>19991031</v>
          </cell>
          <cell r="K728" t="str">
            <v>1140305004</v>
          </cell>
          <cell r="L728" t="str">
            <v>6210403005</v>
          </cell>
        </row>
        <row r="729">
          <cell r="A729" t="str">
            <v>EA03</v>
          </cell>
          <cell r="B729">
            <v>3104010008</v>
          </cell>
          <cell r="C729" t="str">
            <v>CYPERMETRINA 25%</v>
          </cell>
          <cell r="D729" t="str">
            <v>65</v>
          </cell>
          <cell r="E729">
            <v>902</v>
          </cell>
          <cell r="F729">
            <v>1</v>
          </cell>
          <cell r="G729">
            <v>5.5</v>
          </cell>
          <cell r="H729">
            <v>-8.3000000000000007</v>
          </cell>
          <cell r="I729">
            <v>-45.650000000000006</v>
          </cell>
          <cell r="J729">
            <v>19991031</v>
          </cell>
          <cell r="K729" t="str">
            <v>1140305004</v>
          </cell>
          <cell r="L729" t="str">
            <v>6210403005</v>
          </cell>
        </row>
        <row r="730">
          <cell r="A730" t="str">
            <v>EA03</v>
          </cell>
          <cell r="B730">
            <v>3104010008</v>
          </cell>
          <cell r="C730" t="str">
            <v>CYPERMETRINA 25%</v>
          </cell>
          <cell r="D730" t="str">
            <v>65</v>
          </cell>
          <cell r="E730">
            <v>908</v>
          </cell>
          <cell r="F730">
            <v>1</v>
          </cell>
          <cell r="G730">
            <v>5.5</v>
          </cell>
          <cell r="H730">
            <v>-10</v>
          </cell>
          <cell r="I730">
            <v>-55</v>
          </cell>
          <cell r="J730">
            <v>19991031</v>
          </cell>
          <cell r="K730" t="str">
            <v>1140305004</v>
          </cell>
          <cell r="L730" t="str">
            <v>6210403005</v>
          </cell>
        </row>
        <row r="731">
          <cell r="A731" t="str">
            <v>MF09</v>
          </cell>
          <cell r="B731">
            <v>3104010008</v>
          </cell>
          <cell r="C731" t="str">
            <v>CYPERMETRINA 25%</v>
          </cell>
          <cell r="D731" t="str">
            <v>65</v>
          </cell>
          <cell r="E731">
            <v>938</v>
          </cell>
          <cell r="F731">
            <v>2</v>
          </cell>
          <cell r="G731">
            <v>5.5</v>
          </cell>
          <cell r="H731">
            <v>-8.48</v>
          </cell>
          <cell r="I731">
            <v>-46.64</v>
          </cell>
          <cell r="J731">
            <v>19991031</v>
          </cell>
          <cell r="K731" t="str">
            <v>1140305004</v>
          </cell>
          <cell r="L731" t="str">
            <v>6210403005</v>
          </cell>
        </row>
        <row r="732">
          <cell r="A732" t="str">
            <v>MF28</v>
          </cell>
          <cell r="B732">
            <v>3104010008</v>
          </cell>
          <cell r="C732" t="str">
            <v>CYPERMETRINA 25%</v>
          </cell>
          <cell r="D732" t="str">
            <v>65</v>
          </cell>
          <cell r="E732">
            <v>934</v>
          </cell>
          <cell r="F732">
            <v>5</v>
          </cell>
          <cell r="G732">
            <v>6.1890000000000001</v>
          </cell>
          <cell r="H732">
            <v>-12</v>
          </cell>
          <cell r="I732">
            <v>-74.268000000000001</v>
          </cell>
          <cell r="J732">
            <v>19991031</v>
          </cell>
          <cell r="K732" t="str">
            <v>1140305004</v>
          </cell>
          <cell r="L732" t="str">
            <v>6210403005</v>
          </cell>
        </row>
        <row r="733">
          <cell r="A733" t="str">
            <v>MF29</v>
          </cell>
          <cell r="B733">
            <v>3104010008</v>
          </cell>
          <cell r="C733" t="str">
            <v>CYPERMETRINA 25%</v>
          </cell>
          <cell r="D733" t="str">
            <v>65</v>
          </cell>
          <cell r="E733">
            <v>928</v>
          </cell>
          <cell r="F733">
            <v>3</v>
          </cell>
          <cell r="G733">
            <v>6.1890000000000001</v>
          </cell>
          <cell r="H733">
            <v>-45.36</v>
          </cell>
          <cell r="I733">
            <v>-280.73304000000002</v>
          </cell>
          <cell r="J733">
            <v>19991031</v>
          </cell>
          <cell r="K733" t="str">
            <v>1140305004</v>
          </cell>
          <cell r="L733" t="str">
            <v>6210403005</v>
          </cell>
        </row>
        <row r="734">
          <cell r="A734" t="str">
            <v>MF32</v>
          </cell>
          <cell r="B734">
            <v>3104010008</v>
          </cell>
          <cell r="C734" t="str">
            <v>CYPERMETRINA 25%</v>
          </cell>
          <cell r="D734" t="str">
            <v>65</v>
          </cell>
          <cell r="E734">
            <v>933</v>
          </cell>
          <cell r="F734">
            <v>1</v>
          </cell>
          <cell r="G734">
            <v>2.4</v>
          </cell>
          <cell r="H734">
            <v>-28</v>
          </cell>
          <cell r="I734">
            <v>-67.2</v>
          </cell>
          <cell r="J734">
            <v>19991031</v>
          </cell>
          <cell r="K734" t="str">
            <v>1140305004</v>
          </cell>
          <cell r="L734" t="str">
            <v>6210403005</v>
          </cell>
        </row>
        <row r="735">
          <cell r="A735" t="str">
            <v>MF34</v>
          </cell>
          <cell r="B735">
            <v>3104010008</v>
          </cell>
          <cell r="C735" t="str">
            <v>CYPERMETRINA 25%</v>
          </cell>
          <cell r="D735" t="str">
            <v>65</v>
          </cell>
          <cell r="E735">
            <v>936</v>
          </cell>
          <cell r="F735">
            <v>3</v>
          </cell>
          <cell r="G735">
            <v>2.4</v>
          </cell>
          <cell r="H735">
            <v>-22.91</v>
          </cell>
          <cell r="I735">
            <v>-54.984000000000002</v>
          </cell>
          <cell r="J735">
            <v>19991031</v>
          </cell>
          <cell r="K735" t="str">
            <v>1140305004</v>
          </cell>
          <cell r="L735" t="str">
            <v>6210403005</v>
          </cell>
        </row>
        <row r="736">
          <cell r="A736" t="str">
            <v>MF36</v>
          </cell>
          <cell r="B736">
            <v>3104010008</v>
          </cell>
          <cell r="C736" t="str">
            <v>CYPERMETRINA 25%</v>
          </cell>
          <cell r="D736" t="str">
            <v>65</v>
          </cell>
          <cell r="E736">
            <v>920</v>
          </cell>
          <cell r="F736">
            <v>3</v>
          </cell>
          <cell r="G736">
            <v>5.5</v>
          </cell>
          <cell r="H736">
            <v>-46</v>
          </cell>
          <cell r="I736">
            <v>-253</v>
          </cell>
          <cell r="J736">
            <v>19991031</v>
          </cell>
          <cell r="K736" t="str">
            <v>1140305004</v>
          </cell>
          <cell r="L736" t="str">
            <v>6210403005</v>
          </cell>
        </row>
        <row r="737">
          <cell r="A737" t="str">
            <v>MF38</v>
          </cell>
          <cell r="B737">
            <v>3104010008</v>
          </cell>
          <cell r="C737" t="str">
            <v>CYPERMETRINA 25%</v>
          </cell>
          <cell r="D737" t="str">
            <v>65</v>
          </cell>
          <cell r="E737">
            <v>927</v>
          </cell>
          <cell r="F737">
            <v>3</v>
          </cell>
          <cell r="G737">
            <v>37.146000000000001</v>
          </cell>
          <cell r="H737">
            <v>-22.05</v>
          </cell>
          <cell r="I737">
            <v>-819.0693</v>
          </cell>
          <cell r="J737">
            <v>19991031</v>
          </cell>
          <cell r="K737" t="str">
            <v>1140305004</v>
          </cell>
          <cell r="L737" t="str">
            <v>6210403005</v>
          </cell>
        </row>
        <row r="738">
          <cell r="A738" t="str">
            <v>MF39</v>
          </cell>
          <cell r="B738">
            <v>3104010008</v>
          </cell>
          <cell r="C738" t="str">
            <v>CYPERMETRINA 25%</v>
          </cell>
          <cell r="D738" t="str">
            <v>65</v>
          </cell>
          <cell r="E738">
            <v>926</v>
          </cell>
          <cell r="F738">
            <v>5</v>
          </cell>
          <cell r="G738">
            <v>5.2409999999999997</v>
          </cell>
          <cell r="H738">
            <v>-49.08</v>
          </cell>
          <cell r="I738">
            <v>-257.22827999999998</v>
          </cell>
          <cell r="J738">
            <v>19991031</v>
          </cell>
          <cell r="K738" t="str">
            <v>1140305004</v>
          </cell>
          <cell r="L738" t="str">
            <v>6210403005</v>
          </cell>
        </row>
        <row r="739">
          <cell r="A739" t="str">
            <v>P012</v>
          </cell>
          <cell r="B739">
            <v>3104010008</v>
          </cell>
          <cell r="C739" t="str">
            <v>CYPERMETRINA 25%</v>
          </cell>
          <cell r="D739" t="str">
            <v>N1</v>
          </cell>
          <cell r="E739">
            <v>329</v>
          </cell>
          <cell r="F739">
            <v>2</v>
          </cell>
          <cell r="G739">
            <v>4.0609999999999999</v>
          </cell>
          <cell r="H739">
            <v>-7.5</v>
          </cell>
          <cell r="I739">
            <v>-30.4575</v>
          </cell>
          <cell r="J739">
            <v>19991031</v>
          </cell>
          <cell r="K739" t="str">
            <v>1140305004</v>
          </cell>
          <cell r="L739" t="str">
            <v>6210403005</v>
          </cell>
          <cell r="M739" t="str">
            <v>9100000005</v>
          </cell>
        </row>
        <row r="740">
          <cell r="A740" t="str">
            <v>P023</v>
          </cell>
          <cell r="B740">
            <v>3104010008</v>
          </cell>
          <cell r="C740" t="str">
            <v>CYPERMETRINA 25%</v>
          </cell>
          <cell r="D740" t="str">
            <v>B1</v>
          </cell>
          <cell r="E740">
            <v>238</v>
          </cell>
          <cell r="F740">
            <v>5</v>
          </cell>
          <cell r="G740">
            <v>7</v>
          </cell>
          <cell r="H740">
            <v>-7</v>
          </cell>
          <cell r="I740">
            <v>-49</v>
          </cell>
          <cell r="J740">
            <v>19991030</v>
          </cell>
          <cell r="K740" t="str">
            <v>1140305004</v>
          </cell>
          <cell r="L740" t="str">
            <v>6210403005</v>
          </cell>
          <cell r="M740" t="str">
            <v>9100000005</v>
          </cell>
        </row>
        <row r="741">
          <cell r="A741" t="str">
            <v>P023</v>
          </cell>
          <cell r="B741">
            <v>3104010008</v>
          </cell>
          <cell r="C741" t="str">
            <v>CYPERMETRINA 25%</v>
          </cell>
          <cell r="D741" t="str">
            <v>B1</v>
          </cell>
          <cell r="E741">
            <v>239</v>
          </cell>
          <cell r="F741">
            <v>5</v>
          </cell>
          <cell r="G741">
            <v>7</v>
          </cell>
          <cell r="H741">
            <v>-6</v>
          </cell>
          <cell r="I741">
            <v>-42</v>
          </cell>
          <cell r="J741">
            <v>19991030</v>
          </cell>
          <cell r="K741" t="str">
            <v>1140305004</v>
          </cell>
          <cell r="L741" t="str">
            <v>6210403005</v>
          </cell>
          <cell r="M741" t="str">
            <v>9100000005</v>
          </cell>
        </row>
        <row r="742">
          <cell r="A742" t="str">
            <v>P023</v>
          </cell>
          <cell r="B742">
            <v>3104010008</v>
          </cell>
          <cell r="C742" t="str">
            <v>CYPERMETRINA 25%</v>
          </cell>
          <cell r="D742" t="str">
            <v>B1</v>
          </cell>
          <cell r="E742">
            <v>242</v>
          </cell>
          <cell r="F742">
            <v>4</v>
          </cell>
          <cell r="G742">
            <v>7</v>
          </cell>
          <cell r="H742">
            <v>-3</v>
          </cell>
          <cell r="I742">
            <v>-21</v>
          </cell>
          <cell r="J742">
            <v>19991030</v>
          </cell>
          <cell r="K742" t="str">
            <v>1140305004</v>
          </cell>
          <cell r="L742" t="str">
            <v>6210403005</v>
          </cell>
          <cell r="M742" t="str">
            <v>9100000005</v>
          </cell>
        </row>
        <row r="743">
          <cell r="A743" t="str">
            <v>P023</v>
          </cell>
          <cell r="B743">
            <v>3104010008</v>
          </cell>
          <cell r="C743" t="str">
            <v>CYPERMETRINA 25%</v>
          </cell>
          <cell r="D743" t="str">
            <v>B1</v>
          </cell>
          <cell r="E743">
            <v>243</v>
          </cell>
          <cell r="F743">
            <v>4</v>
          </cell>
          <cell r="G743">
            <v>7</v>
          </cell>
          <cell r="H743">
            <v>-3.5</v>
          </cell>
          <cell r="I743">
            <v>-24.5</v>
          </cell>
          <cell r="J743">
            <v>19991030</v>
          </cell>
          <cell r="K743" t="str">
            <v>1140305004</v>
          </cell>
          <cell r="L743" t="str">
            <v>6210403005</v>
          </cell>
          <cell r="M743" t="str">
            <v>9100000005</v>
          </cell>
        </row>
        <row r="744">
          <cell r="A744" t="str">
            <v>P023</v>
          </cell>
          <cell r="B744">
            <v>3104010008</v>
          </cell>
          <cell r="C744" t="str">
            <v>CYPERMETRINA 25%</v>
          </cell>
          <cell r="D744" t="str">
            <v>B1</v>
          </cell>
          <cell r="E744">
            <v>244</v>
          </cell>
          <cell r="F744">
            <v>4</v>
          </cell>
          <cell r="G744">
            <v>7</v>
          </cell>
          <cell r="H744">
            <v>-11.5</v>
          </cell>
          <cell r="I744">
            <v>-80.5</v>
          </cell>
          <cell r="J744">
            <v>19991030</v>
          </cell>
          <cell r="K744" t="str">
            <v>1140305004</v>
          </cell>
          <cell r="L744" t="str">
            <v>6210403005</v>
          </cell>
          <cell r="M744" t="str">
            <v>9100000005</v>
          </cell>
        </row>
        <row r="745">
          <cell r="A745" t="str">
            <v>P023</v>
          </cell>
          <cell r="B745">
            <v>3104010008</v>
          </cell>
          <cell r="C745" t="str">
            <v>CYPERMETRINA 25%</v>
          </cell>
          <cell r="D745" t="str">
            <v>B1</v>
          </cell>
          <cell r="E745">
            <v>245</v>
          </cell>
          <cell r="F745">
            <v>4</v>
          </cell>
          <cell r="G745">
            <v>7</v>
          </cell>
          <cell r="H745">
            <v>-3</v>
          </cell>
          <cell r="I745">
            <v>-21</v>
          </cell>
          <cell r="J745">
            <v>19991030</v>
          </cell>
          <cell r="K745" t="str">
            <v>1140305004</v>
          </cell>
          <cell r="L745" t="str">
            <v>6210403005</v>
          </cell>
          <cell r="M745" t="str">
            <v>9100000005</v>
          </cell>
        </row>
        <row r="746">
          <cell r="A746" t="str">
            <v>P023</v>
          </cell>
          <cell r="B746">
            <v>3104010008</v>
          </cell>
          <cell r="C746" t="str">
            <v>CYPERMETRINA 25%</v>
          </cell>
          <cell r="D746" t="str">
            <v>B1</v>
          </cell>
          <cell r="E746">
            <v>246</v>
          </cell>
          <cell r="F746">
            <v>4</v>
          </cell>
          <cell r="G746">
            <v>7</v>
          </cell>
          <cell r="H746">
            <v>-2.5</v>
          </cell>
          <cell r="I746">
            <v>-17.5</v>
          </cell>
          <cell r="J746">
            <v>19991030</v>
          </cell>
          <cell r="K746" t="str">
            <v>1140305004</v>
          </cell>
          <cell r="L746" t="str">
            <v>6210403005</v>
          </cell>
          <cell r="M746" t="str">
            <v>9100000005</v>
          </cell>
        </row>
        <row r="747">
          <cell r="A747" t="str">
            <v>P023</v>
          </cell>
          <cell r="B747">
            <v>3104010008</v>
          </cell>
          <cell r="C747" t="str">
            <v>CYPERMETRINA 25%</v>
          </cell>
          <cell r="D747" t="str">
            <v>B1</v>
          </cell>
          <cell r="E747">
            <v>247</v>
          </cell>
          <cell r="F747">
            <v>4</v>
          </cell>
          <cell r="G747">
            <v>7</v>
          </cell>
          <cell r="H747">
            <v>-2</v>
          </cell>
          <cell r="I747">
            <v>-14</v>
          </cell>
          <cell r="J747">
            <v>19991030</v>
          </cell>
          <cell r="K747" t="str">
            <v>1140305004</v>
          </cell>
          <cell r="L747" t="str">
            <v>6210403005</v>
          </cell>
          <cell r="M747" t="str">
            <v>9100000005</v>
          </cell>
        </row>
        <row r="748">
          <cell r="A748" t="str">
            <v>P023</v>
          </cell>
          <cell r="B748">
            <v>3104010008</v>
          </cell>
          <cell r="C748" t="str">
            <v>CYPERMETRINA 25%</v>
          </cell>
          <cell r="D748" t="str">
            <v>B1</v>
          </cell>
          <cell r="E748">
            <v>248</v>
          </cell>
          <cell r="F748">
            <v>4</v>
          </cell>
          <cell r="G748">
            <v>7</v>
          </cell>
          <cell r="H748">
            <v>-1</v>
          </cell>
          <cell r="I748">
            <v>-7</v>
          </cell>
          <cell r="J748">
            <v>19991030</v>
          </cell>
          <cell r="K748" t="str">
            <v>1140305004</v>
          </cell>
          <cell r="L748" t="str">
            <v>6210403005</v>
          </cell>
          <cell r="M748" t="str">
            <v>9100000005</v>
          </cell>
        </row>
        <row r="749">
          <cell r="A749" t="str">
            <v>P023</v>
          </cell>
          <cell r="B749">
            <v>3104010008</v>
          </cell>
          <cell r="C749" t="str">
            <v>CYPERMETRINA 25%</v>
          </cell>
          <cell r="D749" t="str">
            <v>B1</v>
          </cell>
          <cell r="E749">
            <v>249</v>
          </cell>
          <cell r="F749">
            <v>4</v>
          </cell>
          <cell r="G749">
            <v>7</v>
          </cell>
          <cell r="H749">
            <v>-40</v>
          </cell>
          <cell r="I749">
            <v>-280</v>
          </cell>
          <cell r="J749">
            <v>19991030</v>
          </cell>
          <cell r="K749" t="str">
            <v>1140305004</v>
          </cell>
          <cell r="L749" t="str">
            <v>6210403005</v>
          </cell>
          <cell r="M749" t="str">
            <v>9100000005</v>
          </cell>
        </row>
        <row r="750">
          <cell r="A750" t="str">
            <v>P023</v>
          </cell>
          <cell r="B750">
            <v>3104010008</v>
          </cell>
          <cell r="C750" t="str">
            <v>CYPERMETRINA 25%</v>
          </cell>
          <cell r="D750" t="str">
            <v>B1</v>
          </cell>
          <cell r="E750">
            <v>250</v>
          </cell>
          <cell r="F750">
            <v>4</v>
          </cell>
          <cell r="G750">
            <v>7</v>
          </cell>
          <cell r="H750">
            <v>-5.5</v>
          </cell>
          <cell r="I750">
            <v>-38.5</v>
          </cell>
          <cell r="J750">
            <v>19991030</v>
          </cell>
          <cell r="K750" t="str">
            <v>1140305004</v>
          </cell>
          <cell r="L750" t="str">
            <v>6210403005</v>
          </cell>
          <cell r="M750" t="str">
            <v>9100000005</v>
          </cell>
        </row>
        <row r="751">
          <cell r="A751" t="str">
            <v>P023</v>
          </cell>
          <cell r="B751">
            <v>3104010008</v>
          </cell>
          <cell r="C751" t="str">
            <v>CYPERMETRINA 25%</v>
          </cell>
          <cell r="D751" t="str">
            <v>B1</v>
          </cell>
          <cell r="E751">
            <v>251</v>
          </cell>
          <cell r="F751">
            <v>4</v>
          </cell>
          <cell r="G751">
            <v>7</v>
          </cell>
          <cell r="H751">
            <v>-3.5</v>
          </cell>
          <cell r="I751">
            <v>-24.5</v>
          </cell>
          <cell r="J751">
            <v>19991030</v>
          </cell>
          <cell r="K751" t="str">
            <v>1140305004</v>
          </cell>
          <cell r="L751" t="str">
            <v>6210403005</v>
          </cell>
          <cell r="M751" t="str">
            <v>9100000005</v>
          </cell>
        </row>
        <row r="752">
          <cell r="A752" t="str">
            <v>P023</v>
          </cell>
          <cell r="B752">
            <v>3104010008</v>
          </cell>
          <cell r="C752" t="str">
            <v>CYPERMETRINA 25%</v>
          </cell>
          <cell r="D752" t="str">
            <v>B1</v>
          </cell>
          <cell r="E752">
            <v>252</v>
          </cell>
          <cell r="F752">
            <v>4</v>
          </cell>
          <cell r="G752">
            <v>7</v>
          </cell>
          <cell r="H752">
            <v>-4.5</v>
          </cell>
          <cell r="I752">
            <v>-31.5</v>
          </cell>
          <cell r="J752">
            <v>19991030</v>
          </cell>
          <cell r="K752" t="str">
            <v>1140305004</v>
          </cell>
          <cell r="L752" t="str">
            <v>6210403005</v>
          </cell>
          <cell r="M752" t="str">
            <v>9100000005</v>
          </cell>
        </row>
        <row r="753">
          <cell r="A753" t="str">
            <v>P023</v>
          </cell>
          <cell r="B753">
            <v>3104010008</v>
          </cell>
          <cell r="C753" t="str">
            <v>CYPERMETRINA 25%</v>
          </cell>
          <cell r="D753" t="str">
            <v>B1</v>
          </cell>
          <cell r="E753">
            <v>253</v>
          </cell>
          <cell r="F753">
            <v>5</v>
          </cell>
          <cell r="G753">
            <v>7</v>
          </cell>
          <cell r="H753">
            <v>-6</v>
          </cell>
          <cell r="I753">
            <v>-42</v>
          </cell>
          <cell r="J753">
            <v>19991030</v>
          </cell>
          <cell r="K753" t="str">
            <v>1140305004</v>
          </cell>
          <cell r="L753" t="str">
            <v>6210403005</v>
          </cell>
          <cell r="M753" t="str">
            <v>9100000005</v>
          </cell>
        </row>
        <row r="754">
          <cell r="A754" t="str">
            <v>P023</v>
          </cell>
          <cell r="B754">
            <v>3104010008</v>
          </cell>
          <cell r="C754" t="str">
            <v>CYPERMETRINA 25%</v>
          </cell>
          <cell r="D754" t="str">
            <v>B1</v>
          </cell>
          <cell r="E754">
            <v>254</v>
          </cell>
          <cell r="F754">
            <v>5</v>
          </cell>
          <cell r="G754">
            <v>7</v>
          </cell>
          <cell r="H754">
            <v>-5</v>
          </cell>
          <cell r="I754">
            <v>-35</v>
          </cell>
          <cell r="J754">
            <v>19991030</v>
          </cell>
          <cell r="K754" t="str">
            <v>1140305004</v>
          </cell>
          <cell r="L754" t="str">
            <v>6210403005</v>
          </cell>
          <cell r="M754" t="str">
            <v>9100000005</v>
          </cell>
        </row>
        <row r="755">
          <cell r="A755" t="str">
            <v>P023</v>
          </cell>
          <cell r="B755">
            <v>3104010008</v>
          </cell>
          <cell r="C755" t="str">
            <v>CYPERMETRINA 25%</v>
          </cell>
          <cell r="D755" t="str">
            <v>B1</v>
          </cell>
          <cell r="E755">
            <v>268</v>
          </cell>
          <cell r="F755">
            <v>4</v>
          </cell>
          <cell r="G755">
            <v>7</v>
          </cell>
          <cell r="H755">
            <v>-4</v>
          </cell>
          <cell r="I755">
            <v>-28</v>
          </cell>
          <cell r="J755">
            <v>19991030</v>
          </cell>
          <cell r="K755" t="str">
            <v>1140305004</v>
          </cell>
          <cell r="L755" t="str">
            <v>6210403005</v>
          </cell>
          <cell r="M755" t="str">
            <v>9100000005</v>
          </cell>
        </row>
        <row r="756">
          <cell r="A756" t="str">
            <v>TA28</v>
          </cell>
          <cell r="B756">
            <v>3104010008</v>
          </cell>
          <cell r="C756" t="str">
            <v>CYPERMETRINA 25%</v>
          </cell>
          <cell r="D756" t="str">
            <v>65</v>
          </cell>
          <cell r="E756">
            <v>880</v>
          </cell>
          <cell r="F756">
            <v>4</v>
          </cell>
          <cell r="G756">
            <v>5.5</v>
          </cell>
          <cell r="H756">
            <v>-8</v>
          </cell>
          <cell r="I756">
            <v>-44</v>
          </cell>
          <cell r="J756">
            <v>19991031</v>
          </cell>
          <cell r="K756" t="str">
            <v>1140305004</v>
          </cell>
          <cell r="L756" t="str">
            <v>6210403005</v>
          </cell>
        </row>
        <row r="757">
          <cell r="A757" t="str">
            <v>TA29</v>
          </cell>
          <cell r="B757">
            <v>3104010008</v>
          </cell>
          <cell r="C757" t="str">
            <v>CYPERMETRINA 25%</v>
          </cell>
          <cell r="D757" t="str">
            <v>65</v>
          </cell>
          <cell r="E757">
            <v>879</v>
          </cell>
          <cell r="F757">
            <v>4</v>
          </cell>
          <cell r="G757">
            <v>6.26</v>
          </cell>
          <cell r="H757">
            <v>-20</v>
          </cell>
          <cell r="I757">
            <v>-125.19999999999999</v>
          </cell>
          <cell r="J757">
            <v>19991031</v>
          </cell>
          <cell r="K757" t="str">
            <v>1140305004</v>
          </cell>
          <cell r="L757" t="str">
            <v>6210403005</v>
          </cell>
        </row>
        <row r="758">
          <cell r="A758" t="str">
            <v>TA30</v>
          </cell>
          <cell r="B758">
            <v>3104010008</v>
          </cell>
          <cell r="C758" t="str">
            <v>CYPERMETRINA 25%</v>
          </cell>
          <cell r="D758" t="str">
            <v>65</v>
          </cell>
          <cell r="E758">
            <v>884</v>
          </cell>
          <cell r="F758">
            <v>5</v>
          </cell>
          <cell r="G758">
            <v>5.0999999999999996</v>
          </cell>
          <cell r="H758">
            <v>-28</v>
          </cell>
          <cell r="I758">
            <v>-142.79999999999998</v>
          </cell>
          <cell r="J758">
            <v>19991031</v>
          </cell>
          <cell r="K758" t="str">
            <v>1140305004</v>
          </cell>
          <cell r="L758" t="str">
            <v>6210403005</v>
          </cell>
        </row>
        <row r="759">
          <cell r="A759" t="str">
            <v>TA31</v>
          </cell>
          <cell r="B759">
            <v>3104010008</v>
          </cell>
          <cell r="C759" t="str">
            <v>CYPERMETRINA 25%</v>
          </cell>
          <cell r="D759" t="str">
            <v>65</v>
          </cell>
          <cell r="E759">
            <v>888</v>
          </cell>
          <cell r="F759">
            <v>1</v>
          </cell>
          <cell r="G759">
            <v>5.5</v>
          </cell>
          <cell r="H759">
            <v>-27</v>
          </cell>
          <cell r="I759">
            <v>-148.5</v>
          </cell>
          <cell r="J759">
            <v>19991031</v>
          </cell>
          <cell r="K759" t="str">
            <v>1140305004</v>
          </cell>
          <cell r="L759" t="str">
            <v>6210403005</v>
          </cell>
        </row>
        <row r="760">
          <cell r="A760" t="str">
            <v>TA32</v>
          </cell>
          <cell r="B760">
            <v>3104010008</v>
          </cell>
          <cell r="C760" t="str">
            <v>CYPERMETRINA 25%</v>
          </cell>
          <cell r="D760" t="str">
            <v>65</v>
          </cell>
          <cell r="E760">
            <v>875</v>
          </cell>
          <cell r="F760">
            <v>1</v>
          </cell>
          <cell r="G760">
            <v>5.0999999999999996</v>
          </cell>
          <cell r="H760">
            <v>-18</v>
          </cell>
          <cell r="I760">
            <v>-91.8</v>
          </cell>
          <cell r="J760">
            <v>19991031</v>
          </cell>
          <cell r="K760" t="str">
            <v>1140305004</v>
          </cell>
          <cell r="L760" t="str">
            <v>6210403005</v>
          </cell>
        </row>
        <row r="761">
          <cell r="A761" t="str">
            <v>TA34</v>
          </cell>
          <cell r="B761">
            <v>3104010008</v>
          </cell>
          <cell r="C761" t="str">
            <v>CYPERMETRINA 25%</v>
          </cell>
          <cell r="D761" t="str">
            <v>65</v>
          </cell>
          <cell r="E761">
            <v>882</v>
          </cell>
          <cell r="F761">
            <v>6</v>
          </cell>
          <cell r="G761">
            <v>5.5</v>
          </cell>
          <cell r="H761">
            <v>-16</v>
          </cell>
          <cell r="I761">
            <v>-88</v>
          </cell>
          <cell r="J761">
            <v>19991031</v>
          </cell>
          <cell r="K761" t="str">
            <v>1140305004</v>
          </cell>
          <cell r="L761" t="str">
            <v>6210403005</v>
          </cell>
        </row>
        <row r="762">
          <cell r="A762" t="str">
            <v>TG30</v>
          </cell>
          <cell r="B762">
            <v>3104010008</v>
          </cell>
          <cell r="C762" t="str">
            <v>CYPERMETRINA 25%</v>
          </cell>
          <cell r="D762" t="str">
            <v>65</v>
          </cell>
          <cell r="E762">
            <v>865</v>
          </cell>
          <cell r="F762">
            <v>4</v>
          </cell>
          <cell r="G762">
            <v>6.26</v>
          </cell>
          <cell r="H762">
            <v>-21</v>
          </cell>
          <cell r="I762">
            <v>-131.46</v>
          </cell>
          <cell r="J762">
            <v>19991031</v>
          </cell>
          <cell r="K762" t="str">
            <v>1140305004</v>
          </cell>
          <cell r="L762" t="str">
            <v>6210403005</v>
          </cell>
        </row>
        <row r="763">
          <cell r="A763" t="str">
            <v>TL04</v>
          </cell>
          <cell r="B763">
            <v>3104010008</v>
          </cell>
          <cell r="C763" t="str">
            <v>CYPERMETRINA 25%</v>
          </cell>
          <cell r="D763" t="str">
            <v>65</v>
          </cell>
          <cell r="E763">
            <v>898</v>
          </cell>
          <cell r="F763">
            <v>1</v>
          </cell>
          <cell r="G763">
            <v>5.5</v>
          </cell>
          <cell r="H763">
            <v>-20</v>
          </cell>
          <cell r="I763">
            <v>-110</v>
          </cell>
          <cell r="J763">
            <v>19991031</v>
          </cell>
          <cell r="K763" t="str">
            <v>1140305004</v>
          </cell>
          <cell r="L763" t="str">
            <v>6210403005</v>
          </cell>
        </row>
        <row r="764">
          <cell r="A764" t="str">
            <v>TL04</v>
          </cell>
          <cell r="B764">
            <v>3104010008</v>
          </cell>
          <cell r="C764" t="str">
            <v>CYPERMETRINA 25%</v>
          </cell>
          <cell r="D764" t="str">
            <v>65</v>
          </cell>
          <cell r="E764">
            <v>900</v>
          </cell>
          <cell r="F764">
            <v>1</v>
          </cell>
          <cell r="G764">
            <v>5.5</v>
          </cell>
          <cell r="H764">
            <v>-19.3</v>
          </cell>
          <cell r="I764">
            <v>-106.15</v>
          </cell>
          <cell r="J764">
            <v>19991031</v>
          </cell>
          <cell r="K764" t="str">
            <v>1140305004</v>
          </cell>
          <cell r="L764" t="str">
            <v>6210403005</v>
          </cell>
        </row>
        <row r="765">
          <cell r="A765" t="str">
            <v>TL05</v>
          </cell>
          <cell r="B765">
            <v>3104010008</v>
          </cell>
          <cell r="C765" t="str">
            <v>CYPERMETRINA 25%</v>
          </cell>
          <cell r="D765" t="str">
            <v>65</v>
          </cell>
          <cell r="E765">
            <v>890</v>
          </cell>
          <cell r="F765">
            <v>6</v>
          </cell>
          <cell r="G765">
            <v>5.5</v>
          </cell>
          <cell r="H765">
            <v>-29</v>
          </cell>
          <cell r="I765">
            <v>-159.5</v>
          </cell>
          <cell r="J765">
            <v>19991031</v>
          </cell>
          <cell r="K765" t="str">
            <v>1140305004</v>
          </cell>
          <cell r="L765" t="str">
            <v>6210403005</v>
          </cell>
        </row>
        <row r="766">
          <cell r="A766" t="str">
            <v>TL05</v>
          </cell>
          <cell r="B766">
            <v>3104010008</v>
          </cell>
          <cell r="C766" t="str">
            <v>CYPERMETRINA 25%</v>
          </cell>
          <cell r="D766" t="str">
            <v>65</v>
          </cell>
          <cell r="E766">
            <v>892</v>
          </cell>
          <cell r="F766">
            <v>1</v>
          </cell>
          <cell r="G766">
            <v>5.5</v>
          </cell>
          <cell r="H766">
            <v>-12</v>
          </cell>
          <cell r="I766">
            <v>-66</v>
          </cell>
          <cell r="J766">
            <v>19991031</v>
          </cell>
          <cell r="K766" t="str">
            <v>1140305004</v>
          </cell>
          <cell r="L766" t="str">
            <v>6210403005</v>
          </cell>
        </row>
        <row r="767">
          <cell r="A767" t="str">
            <v>TL06</v>
          </cell>
          <cell r="B767">
            <v>3104010008</v>
          </cell>
          <cell r="C767" t="str">
            <v>CYPERMETRINA 25%</v>
          </cell>
          <cell r="D767" t="str">
            <v>65</v>
          </cell>
          <cell r="E767">
            <v>896</v>
          </cell>
          <cell r="F767">
            <v>6</v>
          </cell>
          <cell r="G767">
            <v>5.5</v>
          </cell>
          <cell r="H767">
            <v>-20</v>
          </cell>
          <cell r="I767">
            <v>-110</v>
          </cell>
          <cell r="J767">
            <v>19991031</v>
          </cell>
          <cell r="K767" t="str">
            <v>1140305004</v>
          </cell>
          <cell r="L767" t="str">
            <v>6210403005</v>
          </cell>
        </row>
        <row r="768">
          <cell r="A768" t="str">
            <v>TL07</v>
          </cell>
          <cell r="B768">
            <v>3104010008</v>
          </cell>
          <cell r="C768" t="str">
            <v>CYPERMETRINA 25%</v>
          </cell>
          <cell r="D768" t="str">
            <v>65</v>
          </cell>
          <cell r="E768">
            <v>894</v>
          </cell>
          <cell r="F768">
            <v>6</v>
          </cell>
          <cell r="G768">
            <v>5.5</v>
          </cell>
          <cell r="H768">
            <v>-34.6</v>
          </cell>
          <cell r="I768">
            <v>-190.3</v>
          </cell>
          <cell r="J768">
            <v>19991031</v>
          </cell>
          <cell r="K768" t="str">
            <v>1140305004</v>
          </cell>
          <cell r="L768" t="str">
            <v>6210403005</v>
          </cell>
        </row>
        <row r="769">
          <cell r="A769" t="str">
            <v>TL07</v>
          </cell>
          <cell r="B769">
            <v>3104010008</v>
          </cell>
          <cell r="C769" t="str">
            <v>CYPERMETRINA 25%</v>
          </cell>
          <cell r="D769" t="str">
            <v>65</v>
          </cell>
          <cell r="E769">
            <v>895</v>
          </cell>
          <cell r="F769">
            <v>1</v>
          </cell>
          <cell r="G769">
            <v>5.5</v>
          </cell>
          <cell r="H769">
            <v>-7</v>
          </cell>
          <cell r="I769">
            <v>-38.5</v>
          </cell>
          <cell r="J769">
            <v>19991031</v>
          </cell>
          <cell r="K769" t="str">
            <v>1140305004</v>
          </cell>
          <cell r="L769" t="str">
            <v>6210403005</v>
          </cell>
        </row>
        <row r="770">
          <cell r="A770" t="str">
            <v>TL08</v>
          </cell>
          <cell r="B770">
            <v>3104010008</v>
          </cell>
          <cell r="C770" t="str">
            <v>CYPERMETRINA 25%</v>
          </cell>
          <cell r="D770" t="str">
            <v>65</v>
          </cell>
          <cell r="E770">
            <v>893</v>
          </cell>
          <cell r="F770">
            <v>6</v>
          </cell>
          <cell r="G770">
            <v>5.5</v>
          </cell>
          <cell r="H770">
            <v>-38.5</v>
          </cell>
          <cell r="I770">
            <v>-211.75</v>
          </cell>
          <cell r="J770">
            <v>19991031</v>
          </cell>
          <cell r="K770" t="str">
            <v>1140305004</v>
          </cell>
          <cell r="L770" t="str">
            <v>6210403005</v>
          </cell>
        </row>
        <row r="771">
          <cell r="A771" t="str">
            <v>TZ01</v>
          </cell>
          <cell r="B771">
            <v>3104010008</v>
          </cell>
          <cell r="C771" t="str">
            <v>CYPERMETRINA 25%</v>
          </cell>
          <cell r="D771" t="str">
            <v>65</v>
          </cell>
          <cell r="E771">
            <v>854</v>
          </cell>
          <cell r="F771">
            <v>1</v>
          </cell>
          <cell r="G771">
            <v>5.5</v>
          </cell>
          <cell r="H771">
            <v>-9</v>
          </cell>
          <cell r="I771">
            <v>-49.5</v>
          </cell>
          <cell r="J771">
            <v>19991031</v>
          </cell>
          <cell r="K771" t="str">
            <v>1140305004</v>
          </cell>
          <cell r="L771" t="str">
            <v>6210403005</v>
          </cell>
        </row>
        <row r="772">
          <cell r="A772" t="str">
            <v>TL05</v>
          </cell>
          <cell r="B772">
            <v>3104010008</v>
          </cell>
          <cell r="C772" t="str">
            <v>CYPERMETRINA 25%</v>
          </cell>
          <cell r="D772" t="str">
            <v>66</v>
          </cell>
          <cell r="E772">
            <v>850</v>
          </cell>
          <cell r="F772">
            <v>2</v>
          </cell>
          <cell r="G772">
            <v>5.5</v>
          </cell>
          <cell r="H772">
            <v>-11</v>
          </cell>
          <cell r="I772">
            <v>-60.5</v>
          </cell>
          <cell r="J772">
            <v>19991031</v>
          </cell>
          <cell r="K772" t="str">
            <v>1140306004</v>
          </cell>
          <cell r="L772" t="str">
            <v>6210403006</v>
          </cell>
        </row>
        <row r="773">
          <cell r="A773" t="str">
            <v>P023</v>
          </cell>
          <cell r="B773">
            <v>3104010008</v>
          </cell>
          <cell r="C773" t="str">
            <v>CYPERMETRINA 25%</v>
          </cell>
          <cell r="D773" t="str">
            <v>B1</v>
          </cell>
          <cell r="E773">
            <v>255</v>
          </cell>
          <cell r="F773">
            <v>4</v>
          </cell>
          <cell r="G773">
            <v>7</v>
          </cell>
          <cell r="H773">
            <v>-2</v>
          </cell>
          <cell r="I773">
            <v>-14</v>
          </cell>
          <cell r="J773">
            <v>19991030</v>
          </cell>
          <cell r="K773" t="str">
            <v>1140325004</v>
          </cell>
          <cell r="L773" t="str">
            <v>6210403016</v>
          </cell>
          <cell r="M773" t="str">
            <v>9100000007</v>
          </cell>
        </row>
        <row r="774">
          <cell r="A774" t="str">
            <v>P023</v>
          </cell>
          <cell r="B774">
            <v>3104010008</v>
          </cell>
          <cell r="C774" t="str">
            <v>CYPERMETRINA 25%</v>
          </cell>
          <cell r="D774" t="str">
            <v>B1</v>
          </cell>
          <cell r="E774">
            <v>256</v>
          </cell>
          <cell r="F774">
            <v>4</v>
          </cell>
          <cell r="G774">
            <v>7</v>
          </cell>
          <cell r="H774">
            <v>-2</v>
          </cell>
          <cell r="I774">
            <v>-14</v>
          </cell>
          <cell r="J774">
            <v>19991030</v>
          </cell>
          <cell r="K774" t="str">
            <v>1140325004</v>
          </cell>
          <cell r="L774" t="str">
            <v>6210403016</v>
          </cell>
          <cell r="M774" t="str">
            <v>9100000007</v>
          </cell>
        </row>
        <row r="775">
          <cell r="A775" t="str">
            <v>P023</v>
          </cell>
          <cell r="B775">
            <v>3104010008</v>
          </cell>
          <cell r="C775" t="str">
            <v>CYPERMETRINA 25%</v>
          </cell>
          <cell r="D775" t="str">
            <v>B1</v>
          </cell>
          <cell r="E775">
            <v>257</v>
          </cell>
          <cell r="F775">
            <v>4</v>
          </cell>
          <cell r="G775">
            <v>7</v>
          </cell>
          <cell r="H775">
            <v>-3</v>
          </cell>
          <cell r="I775">
            <v>-21</v>
          </cell>
          <cell r="J775">
            <v>19991030</v>
          </cell>
          <cell r="K775" t="str">
            <v>1140325004</v>
          </cell>
          <cell r="L775" t="str">
            <v>6210403016</v>
          </cell>
          <cell r="M775" t="str">
            <v>9100000007</v>
          </cell>
        </row>
        <row r="776">
          <cell r="A776" t="str">
            <v>P023</v>
          </cell>
          <cell r="B776">
            <v>3104010008</v>
          </cell>
          <cell r="C776" t="str">
            <v>CYPERMETRINA 25%</v>
          </cell>
          <cell r="D776" t="str">
            <v>B1</v>
          </cell>
          <cell r="E776">
            <v>258</v>
          </cell>
          <cell r="F776">
            <v>4</v>
          </cell>
          <cell r="G776">
            <v>7</v>
          </cell>
          <cell r="H776">
            <v>-3.5</v>
          </cell>
          <cell r="I776">
            <v>-24.5</v>
          </cell>
          <cell r="J776">
            <v>19991030</v>
          </cell>
          <cell r="K776" t="str">
            <v>1140325004</v>
          </cell>
          <cell r="L776" t="str">
            <v>6210403016</v>
          </cell>
          <cell r="M776" t="str">
            <v>9100000007</v>
          </cell>
        </row>
        <row r="777">
          <cell r="A777" t="str">
            <v>P005</v>
          </cell>
          <cell r="B777">
            <v>3104010016</v>
          </cell>
          <cell r="C777" t="str">
            <v>GALGOTRIN</v>
          </cell>
          <cell r="D777" t="str">
            <v>H1</v>
          </cell>
          <cell r="E777">
            <v>200</v>
          </cell>
          <cell r="F777">
            <v>2</v>
          </cell>
          <cell r="G777">
            <v>13.68</v>
          </cell>
          <cell r="H777">
            <v>-6</v>
          </cell>
          <cell r="I777">
            <v>-82.08</v>
          </cell>
          <cell r="J777">
            <v>19991028</v>
          </cell>
          <cell r="K777" t="str">
            <v>1140303004</v>
          </cell>
          <cell r="L777" t="str">
            <v>6210403003</v>
          </cell>
          <cell r="M777" t="str">
            <v>9100000003</v>
          </cell>
        </row>
        <row r="778">
          <cell r="A778" t="str">
            <v>P005</v>
          </cell>
          <cell r="B778">
            <v>3104010016</v>
          </cell>
          <cell r="C778" t="str">
            <v>GALGOTRIN</v>
          </cell>
          <cell r="D778" t="str">
            <v>H1</v>
          </cell>
          <cell r="E778">
            <v>201</v>
          </cell>
          <cell r="F778">
            <v>2</v>
          </cell>
          <cell r="G778">
            <v>13.68</v>
          </cell>
          <cell r="H778">
            <v>-17.5</v>
          </cell>
          <cell r="I778">
            <v>-239.4</v>
          </cell>
          <cell r="J778">
            <v>19991028</v>
          </cell>
          <cell r="K778" t="str">
            <v>1140303004</v>
          </cell>
          <cell r="L778" t="str">
            <v>6210403003</v>
          </cell>
          <cell r="M778" t="str">
            <v>9100000003</v>
          </cell>
        </row>
        <row r="779">
          <cell r="A779" t="str">
            <v>P005</v>
          </cell>
          <cell r="B779">
            <v>3104010016</v>
          </cell>
          <cell r="C779" t="str">
            <v>GALGOTRIN</v>
          </cell>
          <cell r="D779" t="str">
            <v>H1</v>
          </cell>
          <cell r="E779">
            <v>202</v>
          </cell>
          <cell r="F779">
            <v>2</v>
          </cell>
          <cell r="G779">
            <v>13.68</v>
          </cell>
          <cell r="H779">
            <v>-8.5</v>
          </cell>
          <cell r="I779">
            <v>-116.28</v>
          </cell>
          <cell r="J779">
            <v>19991028</v>
          </cell>
          <cell r="K779" t="str">
            <v>1140303004</v>
          </cell>
          <cell r="L779" t="str">
            <v>6210403003</v>
          </cell>
          <cell r="M779" t="str">
            <v>9100000003</v>
          </cell>
        </row>
        <row r="780">
          <cell r="A780" t="str">
            <v>P014</v>
          </cell>
          <cell r="B780">
            <v>3104010023</v>
          </cell>
          <cell r="C780" t="str">
            <v>LORSBAN PLUS</v>
          </cell>
          <cell r="D780" t="str">
            <v>S1</v>
          </cell>
          <cell r="E780">
            <v>289</v>
          </cell>
          <cell r="F780">
            <v>2</v>
          </cell>
          <cell r="G780">
            <v>9.6</v>
          </cell>
          <cell r="H780">
            <v>-95</v>
          </cell>
          <cell r="I780">
            <v>-912</v>
          </cell>
          <cell r="J780">
            <v>19991031</v>
          </cell>
          <cell r="K780" t="str">
            <v>1140303004</v>
          </cell>
          <cell r="L780" t="str">
            <v>6210403003</v>
          </cell>
          <cell r="M780" t="str">
            <v>9100000003</v>
          </cell>
        </row>
        <row r="781">
          <cell r="A781" t="str">
            <v>P014</v>
          </cell>
          <cell r="B781">
            <v>3104010023</v>
          </cell>
          <cell r="C781" t="str">
            <v>LORSBAN PLUS</v>
          </cell>
          <cell r="D781" t="str">
            <v>S1</v>
          </cell>
          <cell r="E781">
            <v>290</v>
          </cell>
          <cell r="F781">
            <v>2</v>
          </cell>
          <cell r="G781">
            <v>9.6</v>
          </cell>
          <cell r="H781">
            <v>-65</v>
          </cell>
          <cell r="I781">
            <v>-624</v>
          </cell>
          <cell r="J781">
            <v>19991031</v>
          </cell>
          <cell r="K781" t="str">
            <v>1140303004</v>
          </cell>
          <cell r="L781" t="str">
            <v>6210403003</v>
          </cell>
          <cell r="M781" t="str">
            <v>9100000003</v>
          </cell>
        </row>
        <row r="782">
          <cell r="A782" t="str">
            <v>P014</v>
          </cell>
          <cell r="B782">
            <v>3104010023</v>
          </cell>
          <cell r="C782" t="str">
            <v>LORSBAN PLUS</v>
          </cell>
          <cell r="D782" t="str">
            <v>S1</v>
          </cell>
          <cell r="E782">
            <v>293</v>
          </cell>
          <cell r="F782">
            <v>2</v>
          </cell>
          <cell r="G782">
            <v>9.6</v>
          </cell>
          <cell r="H782">
            <v>-80</v>
          </cell>
          <cell r="I782">
            <v>-768</v>
          </cell>
          <cell r="J782">
            <v>19991031</v>
          </cell>
          <cell r="K782" t="str">
            <v>1140303004</v>
          </cell>
          <cell r="L782" t="str">
            <v>6210403003</v>
          </cell>
          <cell r="M782" t="str">
            <v>9100000003</v>
          </cell>
        </row>
        <row r="783">
          <cell r="A783" t="str">
            <v>P014</v>
          </cell>
          <cell r="B783">
            <v>3104010023</v>
          </cell>
          <cell r="C783" t="str">
            <v>LORSBAN PLUS</v>
          </cell>
          <cell r="D783" t="str">
            <v>S1</v>
          </cell>
          <cell r="E783">
            <v>294</v>
          </cell>
          <cell r="F783">
            <v>1</v>
          </cell>
          <cell r="G783">
            <v>9.6</v>
          </cell>
          <cell r="H783">
            <v>-100</v>
          </cell>
          <cell r="I783">
            <v>-960</v>
          </cell>
          <cell r="J783">
            <v>19991031</v>
          </cell>
          <cell r="K783" t="str">
            <v>1140303004</v>
          </cell>
          <cell r="L783" t="str">
            <v>6210403003</v>
          </cell>
          <cell r="M783" t="str">
            <v>9100000003</v>
          </cell>
        </row>
        <row r="784">
          <cell r="A784" t="str">
            <v>P014</v>
          </cell>
          <cell r="B784">
            <v>3104010023</v>
          </cell>
          <cell r="C784" t="str">
            <v>LORSBAN PLUS</v>
          </cell>
          <cell r="D784" t="str">
            <v>S1</v>
          </cell>
          <cell r="E784">
            <v>295</v>
          </cell>
          <cell r="F784">
            <v>1</v>
          </cell>
          <cell r="G784">
            <v>9.6</v>
          </cell>
          <cell r="H784">
            <v>-20</v>
          </cell>
          <cell r="I784">
            <v>-192</v>
          </cell>
          <cell r="J784">
            <v>19991031</v>
          </cell>
          <cell r="K784" t="str">
            <v>1140303004</v>
          </cell>
          <cell r="L784" t="str">
            <v>6210403003</v>
          </cell>
          <cell r="M784" t="str">
            <v>9100000003</v>
          </cell>
        </row>
        <row r="785">
          <cell r="A785" t="str">
            <v>P014</v>
          </cell>
          <cell r="B785">
            <v>3104010023</v>
          </cell>
          <cell r="C785" t="str">
            <v>LORSBAN PLUS</v>
          </cell>
          <cell r="D785" t="str">
            <v>S1</v>
          </cell>
          <cell r="E785">
            <v>296</v>
          </cell>
          <cell r="F785">
            <v>1</v>
          </cell>
          <cell r="G785">
            <v>9.6</v>
          </cell>
          <cell r="H785">
            <v>-20</v>
          </cell>
          <cell r="I785">
            <v>-192</v>
          </cell>
          <cell r="J785">
            <v>19991031</v>
          </cell>
          <cell r="K785" t="str">
            <v>1140303004</v>
          </cell>
          <cell r="L785" t="str">
            <v>6210403003</v>
          </cell>
          <cell r="M785" t="str">
            <v>9100000003</v>
          </cell>
        </row>
        <row r="786">
          <cell r="A786" t="str">
            <v>P014</v>
          </cell>
          <cell r="B786">
            <v>3104010023</v>
          </cell>
          <cell r="C786" t="str">
            <v>LORSBAN PLUS</v>
          </cell>
          <cell r="D786" t="str">
            <v>S1</v>
          </cell>
          <cell r="E786">
            <v>297</v>
          </cell>
          <cell r="F786">
            <v>1</v>
          </cell>
          <cell r="G786">
            <v>9.6</v>
          </cell>
          <cell r="H786">
            <v>-90</v>
          </cell>
          <cell r="I786">
            <v>-864</v>
          </cell>
          <cell r="J786">
            <v>19991031</v>
          </cell>
          <cell r="K786" t="str">
            <v>1140303004</v>
          </cell>
          <cell r="L786" t="str">
            <v>6210403003</v>
          </cell>
          <cell r="M786" t="str">
            <v>9100000003</v>
          </cell>
        </row>
        <row r="787">
          <cell r="A787" t="str">
            <v>P014</v>
          </cell>
          <cell r="B787">
            <v>3104010023</v>
          </cell>
          <cell r="C787" t="str">
            <v>LORSBAN PLUS</v>
          </cell>
          <cell r="D787" t="str">
            <v>S1</v>
          </cell>
          <cell r="E787">
            <v>298</v>
          </cell>
          <cell r="F787">
            <v>1</v>
          </cell>
          <cell r="G787">
            <v>9.6</v>
          </cell>
          <cell r="H787">
            <v>-35</v>
          </cell>
          <cell r="I787">
            <v>-336</v>
          </cell>
          <cell r="J787">
            <v>19991031</v>
          </cell>
          <cell r="K787" t="str">
            <v>1140303004</v>
          </cell>
          <cell r="L787" t="str">
            <v>6210403003</v>
          </cell>
          <cell r="M787" t="str">
            <v>9100000003</v>
          </cell>
        </row>
        <row r="788">
          <cell r="A788" t="str">
            <v>TG02</v>
          </cell>
          <cell r="B788">
            <v>3104010024</v>
          </cell>
          <cell r="C788" t="str">
            <v>METAMIDOFOS</v>
          </cell>
          <cell r="D788" t="str">
            <v>63</v>
          </cell>
          <cell r="E788">
            <v>616</v>
          </cell>
          <cell r="F788">
            <v>4</v>
          </cell>
          <cell r="G788">
            <v>3.63</v>
          </cell>
          <cell r="H788">
            <v>-20</v>
          </cell>
          <cell r="I788">
            <v>-72.599999999999994</v>
          </cell>
          <cell r="J788">
            <v>19991031</v>
          </cell>
          <cell r="K788" t="str">
            <v>1140303004</v>
          </cell>
          <cell r="L788" t="str">
            <v>6210403003</v>
          </cell>
        </row>
        <row r="789">
          <cell r="A789" t="str">
            <v>P023</v>
          </cell>
          <cell r="B789">
            <v>3105010001</v>
          </cell>
          <cell r="C789" t="str">
            <v>AGRICOLA</v>
          </cell>
          <cell r="D789" t="str">
            <v>B1</v>
          </cell>
          <cell r="E789">
            <v>259</v>
          </cell>
          <cell r="F789">
            <v>1</v>
          </cell>
          <cell r="G789">
            <v>0.8</v>
          </cell>
          <cell r="H789">
            <v>-79</v>
          </cell>
          <cell r="I789">
            <v>-63.2</v>
          </cell>
          <cell r="J789">
            <v>19991030</v>
          </cell>
          <cell r="K789" t="str">
            <v>1140301007</v>
          </cell>
          <cell r="L789" t="str">
            <v>6210406001</v>
          </cell>
          <cell r="M789" t="str">
            <v>9100000001</v>
          </cell>
        </row>
        <row r="790">
          <cell r="A790" t="str">
            <v>P023</v>
          </cell>
          <cell r="B790">
            <v>3105010001</v>
          </cell>
          <cell r="C790" t="str">
            <v>AGRICOLA</v>
          </cell>
          <cell r="D790" t="str">
            <v>B1</v>
          </cell>
          <cell r="E790">
            <v>260</v>
          </cell>
          <cell r="F790">
            <v>1</v>
          </cell>
          <cell r="G790">
            <v>0.8</v>
          </cell>
          <cell r="H790">
            <v>-135</v>
          </cell>
          <cell r="I790">
            <v>-108</v>
          </cell>
          <cell r="J790">
            <v>19991030</v>
          </cell>
          <cell r="K790" t="str">
            <v>1140301007</v>
          </cell>
          <cell r="L790" t="str">
            <v>6210406001</v>
          </cell>
          <cell r="M790" t="str">
            <v>9100000001</v>
          </cell>
        </row>
        <row r="791">
          <cell r="A791" t="str">
            <v>P023</v>
          </cell>
          <cell r="B791">
            <v>3105010001</v>
          </cell>
          <cell r="C791" t="str">
            <v>AGRICOLA</v>
          </cell>
          <cell r="D791" t="str">
            <v>B1</v>
          </cell>
          <cell r="E791">
            <v>261</v>
          </cell>
          <cell r="F791">
            <v>1</v>
          </cell>
          <cell r="G791">
            <v>0.8</v>
          </cell>
          <cell r="H791">
            <v>-58</v>
          </cell>
          <cell r="I791">
            <v>-46.400000000000006</v>
          </cell>
          <cell r="J791">
            <v>19991030</v>
          </cell>
          <cell r="K791" t="str">
            <v>1140301007</v>
          </cell>
          <cell r="L791" t="str">
            <v>6210406001</v>
          </cell>
          <cell r="M791" t="str">
            <v>9100000001</v>
          </cell>
        </row>
        <row r="792">
          <cell r="A792" t="str">
            <v>P023</v>
          </cell>
          <cell r="B792">
            <v>3105010001</v>
          </cell>
          <cell r="C792" t="str">
            <v>AGRICOLA</v>
          </cell>
          <cell r="D792" t="str">
            <v>B1</v>
          </cell>
          <cell r="E792">
            <v>262</v>
          </cell>
          <cell r="F792">
            <v>1</v>
          </cell>
          <cell r="G792">
            <v>0.8</v>
          </cell>
          <cell r="H792">
            <v>-34</v>
          </cell>
          <cell r="I792">
            <v>-27.200000000000003</v>
          </cell>
          <cell r="J792">
            <v>19991030</v>
          </cell>
          <cell r="K792" t="str">
            <v>1140301007</v>
          </cell>
          <cell r="L792" t="str">
            <v>6210406001</v>
          </cell>
          <cell r="M792" t="str">
            <v>9100000001</v>
          </cell>
        </row>
        <row r="793">
          <cell r="A793" t="str">
            <v>P023</v>
          </cell>
          <cell r="B793">
            <v>3105010001</v>
          </cell>
          <cell r="C793" t="str">
            <v>AGRICOLA</v>
          </cell>
          <cell r="D793" t="str">
            <v>B1</v>
          </cell>
          <cell r="E793">
            <v>263</v>
          </cell>
          <cell r="F793">
            <v>1</v>
          </cell>
          <cell r="G793">
            <v>0.8</v>
          </cell>
          <cell r="H793">
            <v>-5</v>
          </cell>
          <cell r="I793">
            <v>-4</v>
          </cell>
          <cell r="J793">
            <v>19991030</v>
          </cell>
          <cell r="K793" t="str">
            <v>1140301007</v>
          </cell>
          <cell r="L793" t="str">
            <v>6210406001</v>
          </cell>
          <cell r="M793" t="str">
            <v>9100000001</v>
          </cell>
        </row>
        <row r="794">
          <cell r="A794" t="str">
            <v>P023</v>
          </cell>
          <cell r="B794">
            <v>3105010001</v>
          </cell>
          <cell r="C794" t="str">
            <v>AGRICOLA</v>
          </cell>
          <cell r="D794" t="str">
            <v>B1</v>
          </cell>
          <cell r="E794">
            <v>264</v>
          </cell>
          <cell r="F794">
            <v>1</v>
          </cell>
          <cell r="G794">
            <v>0.8</v>
          </cell>
          <cell r="H794">
            <v>-30</v>
          </cell>
          <cell r="I794">
            <v>-24</v>
          </cell>
          <cell r="J794">
            <v>19991030</v>
          </cell>
          <cell r="K794" t="str">
            <v>1140301007</v>
          </cell>
          <cell r="L794" t="str">
            <v>6210406001</v>
          </cell>
          <cell r="M794" t="str">
            <v>9100000001</v>
          </cell>
        </row>
        <row r="795">
          <cell r="A795" t="str">
            <v>P023</v>
          </cell>
          <cell r="B795">
            <v>3105010001</v>
          </cell>
          <cell r="C795" t="str">
            <v>AGRICOLA</v>
          </cell>
          <cell r="D795" t="str">
            <v>B1</v>
          </cell>
          <cell r="E795">
            <v>238</v>
          </cell>
          <cell r="F795">
            <v>4</v>
          </cell>
          <cell r="G795">
            <v>0.8</v>
          </cell>
          <cell r="H795">
            <v>-64</v>
          </cell>
          <cell r="I795">
            <v>-51.2</v>
          </cell>
          <cell r="J795">
            <v>19991030</v>
          </cell>
          <cell r="K795" t="str">
            <v>1140305007</v>
          </cell>
          <cell r="L795" t="str">
            <v>6210406005</v>
          </cell>
          <cell r="M795" t="str">
            <v>9100000005</v>
          </cell>
        </row>
        <row r="796">
          <cell r="A796" t="str">
            <v>P023</v>
          </cell>
          <cell r="B796">
            <v>3105010001</v>
          </cell>
          <cell r="C796" t="str">
            <v>AGRICOLA</v>
          </cell>
          <cell r="D796" t="str">
            <v>B1</v>
          </cell>
          <cell r="E796">
            <v>239</v>
          </cell>
          <cell r="F796">
            <v>4</v>
          </cell>
          <cell r="G796">
            <v>0.8</v>
          </cell>
          <cell r="H796">
            <v>-55</v>
          </cell>
          <cell r="I796">
            <v>-44</v>
          </cell>
          <cell r="J796">
            <v>19991030</v>
          </cell>
          <cell r="K796" t="str">
            <v>1140305007</v>
          </cell>
          <cell r="L796" t="str">
            <v>6210406005</v>
          </cell>
          <cell r="M796" t="str">
            <v>9100000005</v>
          </cell>
        </row>
        <row r="797">
          <cell r="A797" t="str">
            <v>P023</v>
          </cell>
          <cell r="B797">
            <v>3105010001</v>
          </cell>
          <cell r="C797" t="str">
            <v>AGRICOLA</v>
          </cell>
          <cell r="D797" t="str">
            <v>B1</v>
          </cell>
          <cell r="E797">
            <v>242</v>
          </cell>
          <cell r="F797">
            <v>3</v>
          </cell>
          <cell r="G797">
            <v>0.8</v>
          </cell>
          <cell r="H797">
            <v>-27</v>
          </cell>
          <cell r="I797">
            <v>-21.6</v>
          </cell>
          <cell r="J797">
            <v>19991030</v>
          </cell>
          <cell r="K797" t="str">
            <v>1140305007</v>
          </cell>
          <cell r="L797" t="str">
            <v>6210406005</v>
          </cell>
          <cell r="M797" t="str">
            <v>9100000005</v>
          </cell>
        </row>
        <row r="798">
          <cell r="A798" t="str">
            <v>P023</v>
          </cell>
          <cell r="B798">
            <v>3105010001</v>
          </cell>
          <cell r="C798" t="str">
            <v>AGRICOLA</v>
          </cell>
          <cell r="D798" t="str">
            <v>B1</v>
          </cell>
          <cell r="E798">
            <v>243</v>
          </cell>
          <cell r="F798">
            <v>3</v>
          </cell>
          <cell r="G798">
            <v>0.8</v>
          </cell>
          <cell r="H798">
            <v>-32</v>
          </cell>
          <cell r="I798">
            <v>-25.6</v>
          </cell>
          <cell r="J798">
            <v>19991030</v>
          </cell>
          <cell r="K798" t="str">
            <v>1140305007</v>
          </cell>
          <cell r="L798" t="str">
            <v>6210406005</v>
          </cell>
          <cell r="M798" t="str">
            <v>9100000005</v>
          </cell>
        </row>
        <row r="799">
          <cell r="A799" t="str">
            <v>P023</v>
          </cell>
          <cell r="B799">
            <v>3105010001</v>
          </cell>
          <cell r="C799" t="str">
            <v>AGRICOLA</v>
          </cell>
          <cell r="D799" t="str">
            <v>B1</v>
          </cell>
          <cell r="E799">
            <v>244</v>
          </cell>
          <cell r="F799">
            <v>3</v>
          </cell>
          <cell r="G799">
            <v>0.8</v>
          </cell>
          <cell r="H799">
            <v>-107</v>
          </cell>
          <cell r="I799">
            <v>-85.600000000000009</v>
          </cell>
          <cell r="J799">
            <v>19991030</v>
          </cell>
          <cell r="K799" t="str">
            <v>1140305007</v>
          </cell>
          <cell r="L799" t="str">
            <v>6210406005</v>
          </cell>
          <cell r="M799" t="str">
            <v>9100000005</v>
          </cell>
        </row>
        <row r="800">
          <cell r="A800" t="str">
            <v>P023</v>
          </cell>
          <cell r="B800">
            <v>3105010001</v>
          </cell>
          <cell r="C800" t="str">
            <v>AGRICOLA</v>
          </cell>
          <cell r="D800" t="str">
            <v>B1</v>
          </cell>
          <cell r="E800">
            <v>245</v>
          </cell>
          <cell r="F800">
            <v>3</v>
          </cell>
          <cell r="G800">
            <v>0.8</v>
          </cell>
          <cell r="H800">
            <v>-28</v>
          </cell>
          <cell r="I800">
            <v>-22.400000000000002</v>
          </cell>
          <cell r="J800">
            <v>19991030</v>
          </cell>
          <cell r="K800" t="str">
            <v>1140305007</v>
          </cell>
          <cell r="L800" t="str">
            <v>6210406005</v>
          </cell>
          <cell r="M800" t="str">
            <v>9100000005</v>
          </cell>
        </row>
        <row r="801">
          <cell r="A801" t="str">
            <v>P023</v>
          </cell>
          <cell r="B801">
            <v>3105010001</v>
          </cell>
          <cell r="C801" t="str">
            <v>AGRICOLA</v>
          </cell>
          <cell r="D801" t="str">
            <v>B1</v>
          </cell>
          <cell r="E801">
            <v>246</v>
          </cell>
          <cell r="F801">
            <v>3</v>
          </cell>
          <cell r="G801">
            <v>0.8</v>
          </cell>
          <cell r="H801">
            <v>-23</v>
          </cell>
          <cell r="I801">
            <v>-18.400000000000002</v>
          </cell>
          <cell r="J801">
            <v>19991030</v>
          </cell>
          <cell r="K801" t="str">
            <v>1140305007</v>
          </cell>
          <cell r="L801" t="str">
            <v>6210406005</v>
          </cell>
          <cell r="M801" t="str">
            <v>9100000005</v>
          </cell>
        </row>
        <row r="802">
          <cell r="A802" t="str">
            <v>P023</v>
          </cell>
          <cell r="B802">
            <v>3105010001</v>
          </cell>
          <cell r="C802" t="str">
            <v>AGRICOLA</v>
          </cell>
          <cell r="D802" t="str">
            <v>B1</v>
          </cell>
          <cell r="E802">
            <v>247</v>
          </cell>
          <cell r="F802">
            <v>3</v>
          </cell>
          <cell r="G802">
            <v>0.8</v>
          </cell>
          <cell r="H802">
            <v>-16</v>
          </cell>
          <cell r="I802">
            <v>-12.8</v>
          </cell>
          <cell r="J802">
            <v>19991030</v>
          </cell>
          <cell r="K802" t="str">
            <v>1140305007</v>
          </cell>
          <cell r="L802" t="str">
            <v>6210406005</v>
          </cell>
          <cell r="M802" t="str">
            <v>9100000005</v>
          </cell>
        </row>
        <row r="803">
          <cell r="A803" t="str">
            <v>P023</v>
          </cell>
          <cell r="B803">
            <v>3105010001</v>
          </cell>
          <cell r="C803" t="str">
            <v>AGRICOLA</v>
          </cell>
          <cell r="D803" t="str">
            <v>B1</v>
          </cell>
          <cell r="E803">
            <v>248</v>
          </cell>
          <cell r="F803">
            <v>3</v>
          </cell>
          <cell r="G803">
            <v>0.8</v>
          </cell>
          <cell r="H803">
            <v>-9</v>
          </cell>
          <cell r="I803">
            <v>-7.2</v>
          </cell>
          <cell r="J803">
            <v>19991030</v>
          </cell>
          <cell r="K803" t="str">
            <v>1140305007</v>
          </cell>
          <cell r="L803" t="str">
            <v>6210406005</v>
          </cell>
          <cell r="M803" t="str">
            <v>9100000005</v>
          </cell>
        </row>
        <row r="804">
          <cell r="A804" t="str">
            <v>P023</v>
          </cell>
          <cell r="B804">
            <v>3105010001</v>
          </cell>
          <cell r="C804" t="str">
            <v>AGRICOLA</v>
          </cell>
          <cell r="D804" t="str">
            <v>B1</v>
          </cell>
          <cell r="E804">
            <v>249</v>
          </cell>
          <cell r="F804">
            <v>3</v>
          </cell>
          <cell r="G804">
            <v>0.8</v>
          </cell>
          <cell r="H804">
            <v>-36</v>
          </cell>
          <cell r="I804">
            <v>-28.8</v>
          </cell>
          <cell r="J804">
            <v>19991030</v>
          </cell>
          <cell r="K804" t="str">
            <v>1140305007</v>
          </cell>
          <cell r="L804" t="str">
            <v>6210406005</v>
          </cell>
          <cell r="M804" t="str">
            <v>9100000005</v>
          </cell>
        </row>
        <row r="805">
          <cell r="A805" t="str">
            <v>P023</v>
          </cell>
          <cell r="B805">
            <v>3105010001</v>
          </cell>
          <cell r="C805" t="str">
            <v>AGRICOLA</v>
          </cell>
          <cell r="D805" t="str">
            <v>B1</v>
          </cell>
          <cell r="E805">
            <v>250</v>
          </cell>
          <cell r="F805">
            <v>3</v>
          </cell>
          <cell r="G805">
            <v>0.8</v>
          </cell>
          <cell r="H805">
            <v>-48</v>
          </cell>
          <cell r="I805">
            <v>-38.400000000000006</v>
          </cell>
          <cell r="J805">
            <v>19991030</v>
          </cell>
          <cell r="K805" t="str">
            <v>1140305007</v>
          </cell>
          <cell r="L805" t="str">
            <v>6210406005</v>
          </cell>
          <cell r="M805" t="str">
            <v>9100000005</v>
          </cell>
        </row>
        <row r="806">
          <cell r="A806" t="str">
            <v>P023</v>
          </cell>
          <cell r="B806">
            <v>3105010001</v>
          </cell>
          <cell r="C806" t="str">
            <v>AGRICOLA</v>
          </cell>
          <cell r="D806" t="str">
            <v>B1</v>
          </cell>
          <cell r="E806">
            <v>251</v>
          </cell>
          <cell r="F806">
            <v>3</v>
          </cell>
          <cell r="G806">
            <v>0.8</v>
          </cell>
          <cell r="H806">
            <v>-34</v>
          </cell>
          <cell r="I806">
            <v>-27.200000000000003</v>
          </cell>
          <cell r="J806">
            <v>19991030</v>
          </cell>
          <cell r="K806" t="str">
            <v>1140305007</v>
          </cell>
          <cell r="L806" t="str">
            <v>6210406005</v>
          </cell>
          <cell r="M806" t="str">
            <v>9100000005</v>
          </cell>
        </row>
        <row r="807">
          <cell r="A807" t="str">
            <v>P023</v>
          </cell>
          <cell r="B807">
            <v>3105010001</v>
          </cell>
          <cell r="C807" t="str">
            <v>AGRICOLA</v>
          </cell>
          <cell r="D807" t="str">
            <v>B1</v>
          </cell>
          <cell r="E807">
            <v>252</v>
          </cell>
          <cell r="F807">
            <v>3</v>
          </cell>
          <cell r="G807">
            <v>0.8</v>
          </cell>
          <cell r="H807">
            <v>-42</v>
          </cell>
          <cell r="I807">
            <v>-33.6</v>
          </cell>
          <cell r="J807">
            <v>19991030</v>
          </cell>
          <cell r="K807" t="str">
            <v>1140305007</v>
          </cell>
          <cell r="L807" t="str">
            <v>6210406005</v>
          </cell>
          <cell r="M807" t="str">
            <v>9100000005</v>
          </cell>
        </row>
        <row r="808">
          <cell r="A808" t="str">
            <v>P023</v>
          </cell>
          <cell r="B808">
            <v>3105010001</v>
          </cell>
          <cell r="C808" t="str">
            <v>AGRICOLA</v>
          </cell>
          <cell r="D808" t="str">
            <v>B1</v>
          </cell>
          <cell r="E808">
            <v>253</v>
          </cell>
          <cell r="F808">
            <v>4</v>
          </cell>
          <cell r="G808">
            <v>0.8</v>
          </cell>
          <cell r="H808">
            <v>-56</v>
          </cell>
          <cell r="I808">
            <v>-44.800000000000004</v>
          </cell>
          <cell r="J808">
            <v>19991030</v>
          </cell>
          <cell r="K808" t="str">
            <v>1140305007</v>
          </cell>
          <cell r="L808" t="str">
            <v>6210406005</v>
          </cell>
          <cell r="M808" t="str">
            <v>9100000005</v>
          </cell>
        </row>
        <row r="809">
          <cell r="A809" t="str">
            <v>P023</v>
          </cell>
          <cell r="B809">
            <v>3105010001</v>
          </cell>
          <cell r="C809" t="str">
            <v>AGRICOLA</v>
          </cell>
          <cell r="D809" t="str">
            <v>B1</v>
          </cell>
          <cell r="E809">
            <v>254</v>
          </cell>
          <cell r="F809">
            <v>4</v>
          </cell>
          <cell r="G809">
            <v>0.8</v>
          </cell>
          <cell r="H809">
            <v>-42</v>
          </cell>
          <cell r="I809">
            <v>-33.6</v>
          </cell>
          <cell r="J809">
            <v>19991030</v>
          </cell>
          <cell r="K809" t="str">
            <v>1140305007</v>
          </cell>
          <cell r="L809" t="str">
            <v>6210406005</v>
          </cell>
          <cell r="M809" t="str">
            <v>9100000005</v>
          </cell>
        </row>
        <row r="810">
          <cell r="A810" t="str">
            <v>P023</v>
          </cell>
          <cell r="B810">
            <v>3105010001</v>
          </cell>
          <cell r="C810" t="str">
            <v>AGRICOLA</v>
          </cell>
          <cell r="D810" t="str">
            <v>B1</v>
          </cell>
          <cell r="E810">
            <v>268</v>
          </cell>
          <cell r="F810">
            <v>3</v>
          </cell>
          <cell r="G810">
            <v>0.8</v>
          </cell>
          <cell r="H810">
            <v>-36</v>
          </cell>
          <cell r="I810">
            <v>-28.8</v>
          </cell>
          <cell r="J810">
            <v>19991030</v>
          </cell>
          <cell r="K810" t="str">
            <v>1140305007</v>
          </cell>
          <cell r="L810" t="str">
            <v>6210406005</v>
          </cell>
          <cell r="M810" t="str">
            <v>9100000005</v>
          </cell>
        </row>
        <row r="811">
          <cell r="A811" t="str">
            <v>TL05</v>
          </cell>
          <cell r="B811">
            <v>3105010001</v>
          </cell>
          <cell r="C811" t="str">
            <v>AGRICOLA</v>
          </cell>
          <cell r="D811" t="str">
            <v>65</v>
          </cell>
          <cell r="E811">
            <v>891</v>
          </cell>
          <cell r="F811">
            <v>3</v>
          </cell>
          <cell r="G811">
            <v>1</v>
          </cell>
          <cell r="H811">
            <v>-90</v>
          </cell>
          <cell r="I811">
            <v>-90</v>
          </cell>
          <cell r="J811">
            <v>19991031</v>
          </cell>
          <cell r="K811" t="str">
            <v>1140305007</v>
          </cell>
          <cell r="L811" t="str">
            <v>6210406005</v>
          </cell>
        </row>
        <row r="812">
          <cell r="A812" t="str">
            <v>TL07</v>
          </cell>
          <cell r="B812">
            <v>3105010001</v>
          </cell>
          <cell r="C812" t="str">
            <v>AGRICOLA</v>
          </cell>
          <cell r="D812" t="str">
            <v>65</v>
          </cell>
          <cell r="E812">
            <v>894</v>
          </cell>
          <cell r="F812">
            <v>7</v>
          </cell>
          <cell r="G812">
            <v>1</v>
          </cell>
          <cell r="H812">
            <v>-115</v>
          </cell>
          <cell r="I812">
            <v>-115</v>
          </cell>
          <cell r="J812">
            <v>19991031</v>
          </cell>
          <cell r="K812" t="str">
            <v>1140305007</v>
          </cell>
          <cell r="L812" t="str">
            <v>6210406005</v>
          </cell>
        </row>
        <row r="813">
          <cell r="A813" t="str">
            <v>P003</v>
          </cell>
          <cell r="B813">
            <v>3105010001</v>
          </cell>
          <cell r="C813" t="str">
            <v>AGRICOLA</v>
          </cell>
          <cell r="D813" t="str">
            <v>Q1</v>
          </cell>
          <cell r="E813">
            <v>173</v>
          </cell>
          <cell r="F813">
            <v>3</v>
          </cell>
          <cell r="G813">
            <v>0.95</v>
          </cell>
          <cell r="H813">
            <v>-20</v>
          </cell>
          <cell r="I813">
            <v>-19</v>
          </cell>
          <cell r="J813">
            <v>19991031</v>
          </cell>
          <cell r="K813" t="str">
            <v>1140306007</v>
          </cell>
          <cell r="L813" t="str">
            <v>6210406006</v>
          </cell>
          <cell r="M813" t="str">
            <v>9100000008</v>
          </cell>
        </row>
        <row r="814">
          <cell r="A814" t="str">
            <v>P003</v>
          </cell>
          <cell r="B814">
            <v>3105010001</v>
          </cell>
          <cell r="C814" t="str">
            <v>AGRICOLA</v>
          </cell>
          <cell r="D814" t="str">
            <v>Q1</v>
          </cell>
          <cell r="E814">
            <v>171</v>
          </cell>
          <cell r="F814">
            <v>2</v>
          </cell>
          <cell r="G814">
            <v>0.95</v>
          </cell>
          <cell r="H814">
            <v>-20</v>
          </cell>
          <cell r="I814">
            <v>-19</v>
          </cell>
          <cell r="J814">
            <v>19991031</v>
          </cell>
          <cell r="K814" t="str">
            <v>1140335007</v>
          </cell>
          <cell r="L814" t="str">
            <v>6210406015</v>
          </cell>
          <cell r="M814" t="str">
            <v>9100000015</v>
          </cell>
        </row>
        <row r="815">
          <cell r="A815" t="str">
            <v>P003</v>
          </cell>
          <cell r="B815">
            <v>3105010001</v>
          </cell>
          <cell r="C815" t="str">
            <v>AGRICOLA</v>
          </cell>
          <cell r="D815" t="str">
            <v>Q1</v>
          </cell>
          <cell r="E815">
            <v>174</v>
          </cell>
          <cell r="F815">
            <v>3</v>
          </cell>
          <cell r="G815">
            <v>0.95</v>
          </cell>
          <cell r="H815">
            <v>-80</v>
          </cell>
          <cell r="I815">
            <v>-76</v>
          </cell>
          <cell r="J815">
            <v>19991031</v>
          </cell>
          <cell r="K815" t="str">
            <v>1140335007</v>
          </cell>
          <cell r="L815" t="str">
            <v>6210406015</v>
          </cell>
          <cell r="M815" t="str">
            <v>9100000015</v>
          </cell>
        </row>
        <row r="816">
          <cell r="A816" t="str">
            <v>EA02</v>
          </cell>
          <cell r="B816">
            <v>3105010003</v>
          </cell>
          <cell r="C816" t="str">
            <v>ADHERENTE</v>
          </cell>
          <cell r="D816" t="str">
            <v>65</v>
          </cell>
          <cell r="E816">
            <v>904</v>
          </cell>
          <cell r="F816">
            <v>1</v>
          </cell>
          <cell r="G816">
            <v>1.96</v>
          </cell>
          <cell r="H816">
            <v>-10.4</v>
          </cell>
          <cell r="I816">
            <v>-20.384</v>
          </cell>
          <cell r="J816">
            <v>19991031</v>
          </cell>
          <cell r="K816" t="str">
            <v>1140305007</v>
          </cell>
          <cell r="L816" t="str">
            <v>6210406005</v>
          </cell>
        </row>
        <row r="817">
          <cell r="A817" t="str">
            <v>EA02</v>
          </cell>
          <cell r="B817">
            <v>3105010003</v>
          </cell>
          <cell r="C817" t="str">
            <v>ADHERENTE</v>
          </cell>
          <cell r="D817" t="str">
            <v>66</v>
          </cell>
          <cell r="E817">
            <v>855</v>
          </cell>
          <cell r="F817">
            <v>1</v>
          </cell>
          <cell r="G817">
            <v>1.96</v>
          </cell>
          <cell r="H817">
            <v>-15</v>
          </cell>
          <cell r="I817">
            <v>-29.4</v>
          </cell>
          <cell r="J817">
            <v>19991031</v>
          </cell>
          <cell r="K817" t="str">
            <v>1140306007</v>
          </cell>
          <cell r="L817" t="str">
            <v>6210406006</v>
          </cell>
        </row>
        <row r="818">
          <cell r="A818" t="str">
            <v>P014</v>
          </cell>
          <cell r="B818">
            <v>3105010003</v>
          </cell>
          <cell r="C818" t="str">
            <v>ADHERENTE</v>
          </cell>
          <cell r="D818" t="str">
            <v>S1</v>
          </cell>
          <cell r="E818">
            <v>299</v>
          </cell>
          <cell r="F818">
            <v>1</v>
          </cell>
          <cell r="G818">
            <v>0.94099999999999995</v>
          </cell>
          <cell r="H818">
            <v>-60</v>
          </cell>
          <cell r="I818">
            <v>-56.459999999999994</v>
          </cell>
          <cell r="J818">
            <v>19991031</v>
          </cell>
          <cell r="K818" t="str">
            <v>1140306007</v>
          </cell>
          <cell r="L818" t="str">
            <v>6210406006</v>
          </cell>
          <cell r="M818" t="str">
            <v>9100000008</v>
          </cell>
        </row>
        <row r="819">
          <cell r="A819" t="str">
            <v>T008</v>
          </cell>
          <cell r="B819">
            <v>3105010003</v>
          </cell>
          <cell r="C819" t="str">
            <v>ADHERENTE</v>
          </cell>
          <cell r="D819" t="str">
            <v>E1</v>
          </cell>
          <cell r="E819">
            <v>352</v>
          </cell>
          <cell r="F819">
            <v>2</v>
          </cell>
          <cell r="G819">
            <v>0.125</v>
          </cell>
          <cell r="H819">
            <v>-24</v>
          </cell>
          <cell r="I819">
            <v>-3</v>
          </cell>
          <cell r="J819">
            <v>19991019</v>
          </cell>
          <cell r="K819" t="str">
            <v>1241607000</v>
          </cell>
          <cell r="L819" t="str">
            <v>6210406013</v>
          </cell>
          <cell r="M819" t="str">
            <v>9100000016</v>
          </cell>
        </row>
        <row r="820">
          <cell r="A820" t="str">
            <v>T008</v>
          </cell>
          <cell r="B820">
            <v>3105010003</v>
          </cell>
          <cell r="C820" t="str">
            <v>ADHERENTE</v>
          </cell>
          <cell r="D820" t="str">
            <v>E1</v>
          </cell>
          <cell r="E820">
            <v>378</v>
          </cell>
          <cell r="F820">
            <v>2</v>
          </cell>
          <cell r="G820">
            <v>0.125</v>
          </cell>
          <cell r="H820">
            <v>-22</v>
          </cell>
          <cell r="I820">
            <v>-2.75</v>
          </cell>
          <cell r="J820">
            <v>19991029</v>
          </cell>
          <cell r="K820" t="str">
            <v>1241607000</v>
          </cell>
          <cell r="L820" t="str">
            <v>6210406013</v>
          </cell>
          <cell r="M820" t="str">
            <v>9100000016</v>
          </cell>
        </row>
        <row r="821">
          <cell r="A821" t="str">
            <v>T008</v>
          </cell>
          <cell r="B821">
            <v>3105010003</v>
          </cell>
          <cell r="C821" t="str">
            <v>ADHERENTE</v>
          </cell>
          <cell r="D821" t="str">
            <v>E1</v>
          </cell>
          <cell r="E821">
            <v>405</v>
          </cell>
          <cell r="F821">
            <v>2</v>
          </cell>
          <cell r="G821">
            <v>0.125</v>
          </cell>
          <cell r="H821">
            <v>-22.8</v>
          </cell>
          <cell r="I821">
            <v>-2.85</v>
          </cell>
          <cell r="J821">
            <v>19991031</v>
          </cell>
          <cell r="K821" t="str">
            <v>1241607000</v>
          </cell>
          <cell r="L821" t="str">
            <v>6210406013</v>
          </cell>
          <cell r="M821" t="str">
            <v>9100000016</v>
          </cell>
        </row>
        <row r="822">
          <cell r="A822" t="str">
            <v>T008</v>
          </cell>
          <cell r="B822">
            <v>3105010003</v>
          </cell>
          <cell r="C822" t="str">
            <v>ADHERENTE</v>
          </cell>
          <cell r="D822" t="str">
            <v>E1</v>
          </cell>
          <cell r="E822">
            <v>344</v>
          </cell>
          <cell r="F822">
            <v>2</v>
          </cell>
          <cell r="G822">
            <v>0.125</v>
          </cell>
          <cell r="H822">
            <v>-26</v>
          </cell>
          <cell r="I822">
            <v>-3.25</v>
          </cell>
          <cell r="J822">
            <v>19991019</v>
          </cell>
          <cell r="K822" t="str">
            <v>5110201009</v>
          </cell>
          <cell r="L822" t="str">
            <v>6210406013</v>
          </cell>
          <cell r="M822" t="str">
            <v>9100000017</v>
          </cell>
        </row>
        <row r="823">
          <cell r="A823" t="str">
            <v>T008</v>
          </cell>
          <cell r="B823">
            <v>3105010003</v>
          </cell>
          <cell r="C823" t="str">
            <v>ADHERENTE</v>
          </cell>
          <cell r="D823" t="str">
            <v>E1</v>
          </cell>
          <cell r="E823">
            <v>345</v>
          </cell>
          <cell r="F823">
            <v>2</v>
          </cell>
          <cell r="G823">
            <v>0.125</v>
          </cell>
          <cell r="H823">
            <v>-11</v>
          </cell>
          <cell r="I823">
            <v>-1.375</v>
          </cell>
          <cell r="J823">
            <v>19991019</v>
          </cell>
          <cell r="K823" t="str">
            <v>5110201009</v>
          </cell>
          <cell r="L823" t="str">
            <v>6210406013</v>
          </cell>
          <cell r="M823" t="str">
            <v>9100000017</v>
          </cell>
        </row>
        <row r="824">
          <cell r="A824" t="str">
            <v>T008</v>
          </cell>
          <cell r="B824">
            <v>3105010003</v>
          </cell>
          <cell r="C824" t="str">
            <v>ADHERENTE</v>
          </cell>
          <cell r="D824" t="str">
            <v>E1</v>
          </cell>
          <cell r="E824">
            <v>346</v>
          </cell>
          <cell r="F824">
            <v>2</v>
          </cell>
          <cell r="G824">
            <v>0.125</v>
          </cell>
          <cell r="H824">
            <v>-22</v>
          </cell>
          <cell r="I824">
            <v>-2.75</v>
          </cell>
          <cell r="J824">
            <v>19991019</v>
          </cell>
          <cell r="K824" t="str">
            <v>5110201009</v>
          </cell>
          <cell r="L824" t="str">
            <v>6210406013</v>
          </cell>
          <cell r="M824" t="str">
            <v>9100000017</v>
          </cell>
        </row>
        <row r="825">
          <cell r="A825" t="str">
            <v>T008</v>
          </cell>
          <cell r="B825">
            <v>3105010003</v>
          </cell>
          <cell r="C825" t="str">
            <v>ADHERENTE</v>
          </cell>
          <cell r="D825" t="str">
            <v>E1</v>
          </cell>
          <cell r="E825">
            <v>347</v>
          </cell>
          <cell r="F825">
            <v>2</v>
          </cell>
          <cell r="G825">
            <v>0.125</v>
          </cell>
          <cell r="H825">
            <v>-22</v>
          </cell>
          <cell r="I825">
            <v>-2.75</v>
          </cell>
          <cell r="J825">
            <v>19991019</v>
          </cell>
          <cell r="K825" t="str">
            <v>5110201009</v>
          </cell>
          <cell r="L825" t="str">
            <v>6210406013</v>
          </cell>
          <cell r="M825" t="str">
            <v>9100000017</v>
          </cell>
        </row>
        <row r="826">
          <cell r="A826" t="str">
            <v>T008</v>
          </cell>
          <cell r="B826">
            <v>3105010003</v>
          </cell>
          <cell r="C826" t="str">
            <v>ADHERENTE</v>
          </cell>
          <cell r="D826" t="str">
            <v>E1</v>
          </cell>
          <cell r="E826">
            <v>348</v>
          </cell>
          <cell r="F826">
            <v>2</v>
          </cell>
          <cell r="G826">
            <v>0.125</v>
          </cell>
          <cell r="H826">
            <v>-21</v>
          </cell>
          <cell r="I826">
            <v>-2.625</v>
          </cell>
          <cell r="J826">
            <v>19991019</v>
          </cell>
          <cell r="K826" t="str">
            <v>5110201009</v>
          </cell>
          <cell r="L826" t="str">
            <v>6210406013</v>
          </cell>
          <cell r="M826" t="str">
            <v>9100000017</v>
          </cell>
        </row>
        <row r="827">
          <cell r="A827" t="str">
            <v>T008</v>
          </cell>
          <cell r="B827">
            <v>3105010003</v>
          </cell>
          <cell r="C827" t="str">
            <v>ADHERENTE</v>
          </cell>
          <cell r="D827" t="str">
            <v>E1</v>
          </cell>
          <cell r="E827">
            <v>349</v>
          </cell>
          <cell r="F827">
            <v>2</v>
          </cell>
          <cell r="G827">
            <v>0.125</v>
          </cell>
          <cell r="H827">
            <v>-27</v>
          </cell>
          <cell r="I827">
            <v>-3.375</v>
          </cell>
          <cell r="J827">
            <v>19991019</v>
          </cell>
          <cell r="K827" t="str">
            <v>5110201009</v>
          </cell>
          <cell r="L827" t="str">
            <v>6210406013</v>
          </cell>
          <cell r="M827" t="str">
            <v>9100000017</v>
          </cell>
        </row>
        <row r="828">
          <cell r="A828" t="str">
            <v>T008</v>
          </cell>
          <cell r="B828">
            <v>3105010003</v>
          </cell>
          <cell r="C828" t="str">
            <v>ADHERENTE</v>
          </cell>
          <cell r="D828" t="str">
            <v>E1</v>
          </cell>
          <cell r="E828">
            <v>350</v>
          </cell>
          <cell r="F828">
            <v>2</v>
          </cell>
          <cell r="G828">
            <v>0.125</v>
          </cell>
          <cell r="H828">
            <v>-39</v>
          </cell>
          <cell r="I828">
            <v>-4.875</v>
          </cell>
          <cell r="J828">
            <v>19991019</v>
          </cell>
          <cell r="K828" t="str">
            <v>5110201009</v>
          </cell>
          <cell r="L828" t="str">
            <v>6210406013</v>
          </cell>
          <cell r="M828" t="str">
            <v>9100000017</v>
          </cell>
        </row>
        <row r="829">
          <cell r="A829" t="str">
            <v>T008</v>
          </cell>
          <cell r="B829">
            <v>3105010003</v>
          </cell>
          <cell r="C829" t="str">
            <v>ADHERENTE</v>
          </cell>
          <cell r="D829" t="str">
            <v>E1</v>
          </cell>
          <cell r="E829">
            <v>351</v>
          </cell>
          <cell r="F829">
            <v>2</v>
          </cell>
          <cell r="G829">
            <v>0.125</v>
          </cell>
          <cell r="H829">
            <v>-10</v>
          </cell>
          <cell r="I829">
            <v>-1.25</v>
          </cell>
          <cell r="J829">
            <v>19991019</v>
          </cell>
          <cell r="K829" t="str">
            <v>5110201009</v>
          </cell>
          <cell r="L829" t="str">
            <v>6210406013</v>
          </cell>
          <cell r="M829" t="str">
            <v>9100000017</v>
          </cell>
        </row>
        <row r="830">
          <cell r="A830" t="str">
            <v>T008</v>
          </cell>
          <cell r="B830">
            <v>3105010003</v>
          </cell>
          <cell r="C830" t="str">
            <v>ADHERENTE</v>
          </cell>
          <cell r="D830" t="str">
            <v>E1</v>
          </cell>
          <cell r="E830">
            <v>353</v>
          </cell>
          <cell r="F830">
            <v>2</v>
          </cell>
          <cell r="G830">
            <v>0.125</v>
          </cell>
          <cell r="H830">
            <v>-13</v>
          </cell>
          <cell r="I830">
            <v>-1.625</v>
          </cell>
          <cell r="J830">
            <v>19991019</v>
          </cell>
          <cell r="K830" t="str">
            <v>5110201009</v>
          </cell>
          <cell r="L830" t="str">
            <v>6210406013</v>
          </cell>
          <cell r="M830" t="str">
            <v>9100000017</v>
          </cell>
        </row>
        <row r="831">
          <cell r="A831" t="str">
            <v>T008</v>
          </cell>
          <cell r="B831">
            <v>3105010003</v>
          </cell>
          <cell r="C831" t="str">
            <v>ADHERENTE</v>
          </cell>
          <cell r="D831" t="str">
            <v>E1</v>
          </cell>
          <cell r="E831">
            <v>354</v>
          </cell>
          <cell r="F831">
            <v>2</v>
          </cell>
          <cell r="G831">
            <v>0.125</v>
          </cell>
          <cell r="H831">
            <v>-36</v>
          </cell>
          <cell r="I831">
            <v>-4.5</v>
          </cell>
          <cell r="J831">
            <v>19991019</v>
          </cell>
          <cell r="K831" t="str">
            <v>5110201009</v>
          </cell>
          <cell r="L831" t="str">
            <v>6210406013</v>
          </cell>
          <cell r="M831" t="str">
            <v>9100000017</v>
          </cell>
        </row>
        <row r="832">
          <cell r="A832" t="str">
            <v>T008</v>
          </cell>
          <cell r="B832">
            <v>3105010003</v>
          </cell>
          <cell r="C832" t="str">
            <v>ADHERENTE</v>
          </cell>
          <cell r="D832" t="str">
            <v>E1</v>
          </cell>
          <cell r="E832">
            <v>355</v>
          </cell>
          <cell r="F832">
            <v>2</v>
          </cell>
          <cell r="G832">
            <v>0.125</v>
          </cell>
          <cell r="H832">
            <v>-30</v>
          </cell>
          <cell r="I832">
            <v>-3.75</v>
          </cell>
          <cell r="J832">
            <v>19991019</v>
          </cell>
          <cell r="K832" t="str">
            <v>5110201009</v>
          </cell>
          <cell r="L832" t="str">
            <v>6210406013</v>
          </cell>
          <cell r="M832" t="str">
            <v>9100000017</v>
          </cell>
        </row>
        <row r="833">
          <cell r="A833" t="str">
            <v>T008</v>
          </cell>
          <cell r="B833">
            <v>3105010003</v>
          </cell>
          <cell r="C833" t="str">
            <v>ADHERENTE</v>
          </cell>
          <cell r="D833" t="str">
            <v>E1</v>
          </cell>
          <cell r="E833">
            <v>356</v>
          </cell>
          <cell r="F833">
            <v>2</v>
          </cell>
          <cell r="G833">
            <v>0.125</v>
          </cell>
          <cell r="H833">
            <v>-29</v>
          </cell>
          <cell r="I833">
            <v>-3.625</v>
          </cell>
          <cell r="J833">
            <v>19991019</v>
          </cell>
          <cell r="K833" t="str">
            <v>5110201009</v>
          </cell>
          <cell r="L833" t="str">
            <v>6210406013</v>
          </cell>
          <cell r="M833" t="str">
            <v>9100000017</v>
          </cell>
        </row>
        <row r="834">
          <cell r="A834" t="str">
            <v>T008</v>
          </cell>
          <cell r="B834">
            <v>3105010003</v>
          </cell>
          <cell r="C834" t="str">
            <v>ADHERENTE</v>
          </cell>
          <cell r="D834" t="str">
            <v>E1</v>
          </cell>
          <cell r="E834">
            <v>361</v>
          </cell>
          <cell r="F834">
            <v>2</v>
          </cell>
          <cell r="G834">
            <v>0.125</v>
          </cell>
          <cell r="H834">
            <v>-13</v>
          </cell>
          <cell r="I834">
            <v>-1.625</v>
          </cell>
          <cell r="J834">
            <v>19991027</v>
          </cell>
          <cell r="K834" t="str">
            <v>5110201009</v>
          </cell>
          <cell r="L834" t="str">
            <v>6210406013</v>
          </cell>
          <cell r="M834" t="str">
            <v>9100000017</v>
          </cell>
        </row>
        <row r="835">
          <cell r="A835" t="str">
            <v>T008</v>
          </cell>
          <cell r="B835">
            <v>3105010003</v>
          </cell>
          <cell r="C835" t="str">
            <v>ADHERENTE</v>
          </cell>
          <cell r="D835" t="str">
            <v>E1</v>
          </cell>
          <cell r="E835">
            <v>362</v>
          </cell>
          <cell r="F835">
            <v>2</v>
          </cell>
          <cell r="G835">
            <v>0.125</v>
          </cell>
          <cell r="H835">
            <v>-10</v>
          </cell>
          <cell r="I835">
            <v>-1.25</v>
          </cell>
          <cell r="J835">
            <v>19991027</v>
          </cell>
          <cell r="K835" t="str">
            <v>5110201009</v>
          </cell>
          <cell r="L835" t="str">
            <v>6210406013</v>
          </cell>
          <cell r="M835" t="str">
            <v>9100000017</v>
          </cell>
        </row>
        <row r="836">
          <cell r="A836" t="str">
            <v>T008</v>
          </cell>
          <cell r="B836">
            <v>3105010003</v>
          </cell>
          <cell r="C836" t="str">
            <v>ADHERENTE</v>
          </cell>
          <cell r="D836" t="str">
            <v>E1</v>
          </cell>
          <cell r="E836">
            <v>363</v>
          </cell>
          <cell r="F836">
            <v>2</v>
          </cell>
          <cell r="G836">
            <v>0.125</v>
          </cell>
          <cell r="H836">
            <v>-15</v>
          </cell>
          <cell r="I836">
            <v>-1.875</v>
          </cell>
          <cell r="J836">
            <v>19991027</v>
          </cell>
          <cell r="K836" t="str">
            <v>5110201009</v>
          </cell>
          <cell r="L836" t="str">
            <v>6210406013</v>
          </cell>
          <cell r="M836" t="str">
            <v>9100000017</v>
          </cell>
        </row>
        <row r="837">
          <cell r="A837" t="str">
            <v>T008</v>
          </cell>
          <cell r="B837">
            <v>3105010003</v>
          </cell>
          <cell r="C837" t="str">
            <v>ADHERENTE</v>
          </cell>
          <cell r="D837" t="str">
            <v>E1</v>
          </cell>
          <cell r="E837">
            <v>364</v>
          </cell>
          <cell r="F837">
            <v>2</v>
          </cell>
          <cell r="G837">
            <v>0.125</v>
          </cell>
          <cell r="H837">
            <v>-25</v>
          </cell>
          <cell r="I837">
            <v>-3.125</v>
          </cell>
          <cell r="J837">
            <v>19991027</v>
          </cell>
          <cell r="K837" t="str">
            <v>5110201009</v>
          </cell>
          <cell r="L837" t="str">
            <v>6210406013</v>
          </cell>
          <cell r="M837" t="str">
            <v>9100000017</v>
          </cell>
        </row>
        <row r="838">
          <cell r="A838" t="str">
            <v>T008</v>
          </cell>
          <cell r="B838">
            <v>3105010003</v>
          </cell>
          <cell r="C838" t="str">
            <v>ADHERENTE</v>
          </cell>
          <cell r="D838" t="str">
            <v>E1</v>
          </cell>
          <cell r="E838">
            <v>365</v>
          </cell>
          <cell r="F838">
            <v>2</v>
          </cell>
          <cell r="G838">
            <v>0.125</v>
          </cell>
          <cell r="H838">
            <v>-32</v>
          </cell>
          <cell r="I838">
            <v>-4</v>
          </cell>
          <cell r="J838">
            <v>19991027</v>
          </cell>
          <cell r="K838" t="str">
            <v>5110201009</v>
          </cell>
          <cell r="L838" t="str">
            <v>6210406013</v>
          </cell>
          <cell r="M838" t="str">
            <v>9100000017</v>
          </cell>
        </row>
        <row r="839">
          <cell r="A839" t="str">
            <v>T008</v>
          </cell>
          <cell r="B839">
            <v>3105010003</v>
          </cell>
          <cell r="C839" t="str">
            <v>ADHERENTE</v>
          </cell>
          <cell r="D839" t="str">
            <v>E1</v>
          </cell>
          <cell r="E839">
            <v>366</v>
          </cell>
          <cell r="F839">
            <v>2</v>
          </cell>
          <cell r="G839">
            <v>0.125</v>
          </cell>
          <cell r="H839">
            <v>-15</v>
          </cell>
          <cell r="I839">
            <v>-1.875</v>
          </cell>
          <cell r="J839">
            <v>19991027</v>
          </cell>
          <cell r="K839" t="str">
            <v>5110201009</v>
          </cell>
          <cell r="L839" t="str">
            <v>6210406013</v>
          </cell>
          <cell r="M839" t="str">
            <v>9100000017</v>
          </cell>
        </row>
        <row r="840">
          <cell r="A840" t="str">
            <v>T008</v>
          </cell>
          <cell r="B840">
            <v>3105010003</v>
          </cell>
          <cell r="C840" t="str">
            <v>ADHERENTE</v>
          </cell>
          <cell r="D840" t="str">
            <v>E1</v>
          </cell>
          <cell r="E840">
            <v>368</v>
          </cell>
          <cell r="F840">
            <v>2</v>
          </cell>
          <cell r="G840">
            <v>0.125</v>
          </cell>
          <cell r="H840">
            <v>-30</v>
          </cell>
          <cell r="I840">
            <v>-3.75</v>
          </cell>
          <cell r="J840">
            <v>19991029</v>
          </cell>
          <cell r="K840" t="str">
            <v>5110201009</v>
          </cell>
          <cell r="L840" t="str">
            <v>6210406013</v>
          </cell>
          <cell r="M840" t="str">
            <v>9100000017</v>
          </cell>
        </row>
        <row r="841">
          <cell r="A841" t="str">
            <v>T008</v>
          </cell>
          <cell r="B841">
            <v>3105010003</v>
          </cell>
          <cell r="C841" t="str">
            <v>ADHERENTE</v>
          </cell>
          <cell r="D841" t="str">
            <v>E1</v>
          </cell>
          <cell r="E841">
            <v>369</v>
          </cell>
          <cell r="F841">
            <v>2</v>
          </cell>
          <cell r="G841">
            <v>0.125</v>
          </cell>
          <cell r="H841">
            <v>-22</v>
          </cell>
          <cell r="I841">
            <v>-2.75</v>
          </cell>
          <cell r="J841">
            <v>19991029</v>
          </cell>
          <cell r="K841" t="str">
            <v>5110201009</v>
          </cell>
          <cell r="L841" t="str">
            <v>6210406013</v>
          </cell>
          <cell r="M841" t="str">
            <v>9100000017</v>
          </cell>
        </row>
        <row r="842">
          <cell r="A842" t="str">
            <v>T008</v>
          </cell>
          <cell r="B842">
            <v>3105010003</v>
          </cell>
          <cell r="C842" t="str">
            <v>ADHERENTE</v>
          </cell>
          <cell r="D842" t="str">
            <v>E1</v>
          </cell>
          <cell r="E842">
            <v>370</v>
          </cell>
          <cell r="F842">
            <v>2</v>
          </cell>
          <cell r="G842">
            <v>0.125</v>
          </cell>
          <cell r="H842">
            <v>-24</v>
          </cell>
          <cell r="I842">
            <v>-3</v>
          </cell>
          <cell r="J842">
            <v>19991029</v>
          </cell>
          <cell r="K842" t="str">
            <v>5110201009</v>
          </cell>
          <cell r="L842" t="str">
            <v>6210406013</v>
          </cell>
          <cell r="M842" t="str">
            <v>9100000017</v>
          </cell>
        </row>
        <row r="843">
          <cell r="A843" t="str">
            <v>T008</v>
          </cell>
          <cell r="B843">
            <v>3105010003</v>
          </cell>
          <cell r="C843" t="str">
            <v>ADHERENTE</v>
          </cell>
          <cell r="D843" t="str">
            <v>E1</v>
          </cell>
          <cell r="E843">
            <v>371</v>
          </cell>
          <cell r="F843">
            <v>2</v>
          </cell>
          <cell r="G843">
            <v>0.125</v>
          </cell>
          <cell r="H843">
            <v>-22</v>
          </cell>
          <cell r="I843">
            <v>-2.75</v>
          </cell>
          <cell r="J843">
            <v>19991029</v>
          </cell>
          <cell r="K843" t="str">
            <v>5110201009</v>
          </cell>
          <cell r="L843" t="str">
            <v>6210406013</v>
          </cell>
          <cell r="M843" t="str">
            <v>9100000017</v>
          </cell>
        </row>
        <row r="844">
          <cell r="A844" t="str">
            <v>T008</v>
          </cell>
          <cell r="B844">
            <v>3105010003</v>
          </cell>
          <cell r="C844" t="str">
            <v>ADHERENTE</v>
          </cell>
          <cell r="D844" t="str">
            <v>E1</v>
          </cell>
          <cell r="E844">
            <v>372</v>
          </cell>
          <cell r="F844">
            <v>2</v>
          </cell>
          <cell r="G844">
            <v>0.125</v>
          </cell>
          <cell r="H844">
            <v>-39</v>
          </cell>
          <cell r="I844">
            <v>-4.875</v>
          </cell>
          <cell r="J844">
            <v>19991029</v>
          </cell>
          <cell r="K844" t="str">
            <v>5110201009</v>
          </cell>
          <cell r="L844" t="str">
            <v>6210406013</v>
          </cell>
          <cell r="M844" t="str">
            <v>9100000017</v>
          </cell>
        </row>
        <row r="845">
          <cell r="A845" t="str">
            <v>T008</v>
          </cell>
          <cell r="B845">
            <v>3105010003</v>
          </cell>
          <cell r="C845" t="str">
            <v>ADHERENTE</v>
          </cell>
          <cell r="D845" t="str">
            <v>E1</v>
          </cell>
          <cell r="E845">
            <v>373</v>
          </cell>
          <cell r="F845">
            <v>2</v>
          </cell>
          <cell r="G845">
            <v>0.125</v>
          </cell>
          <cell r="H845">
            <v>-14</v>
          </cell>
          <cell r="I845">
            <v>-1.75</v>
          </cell>
          <cell r="J845">
            <v>19991029</v>
          </cell>
          <cell r="K845" t="str">
            <v>5110201009</v>
          </cell>
          <cell r="L845" t="str">
            <v>6210406013</v>
          </cell>
          <cell r="M845" t="str">
            <v>9100000017</v>
          </cell>
        </row>
        <row r="846">
          <cell r="A846" t="str">
            <v>T008</v>
          </cell>
          <cell r="B846">
            <v>3105010003</v>
          </cell>
          <cell r="C846" t="str">
            <v>ADHERENTE</v>
          </cell>
          <cell r="D846" t="str">
            <v>E1</v>
          </cell>
          <cell r="E846">
            <v>374</v>
          </cell>
          <cell r="F846">
            <v>2</v>
          </cell>
          <cell r="G846">
            <v>0.125</v>
          </cell>
          <cell r="H846">
            <v>-14</v>
          </cell>
          <cell r="I846">
            <v>-1.75</v>
          </cell>
          <cell r="J846">
            <v>19991029</v>
          </cell>
          <cell r="K846" t="str">
            <v>5110201009</v>
          </cell>
          <cell r="L846" t="str">
            <v>6210406013</v>
          </cell>
          <cell r="M846" t="str">
            <v>9100000017</v>
          </cell>
        </row>
        <row r="847">
          <cell r="A847" t="str">
            <v>T008</v>
          </cell>
          <cell r="B847">
            <v>3105010003</v>
          </cell>
          <cell r="C847" t="str">
            <v>ADHERENTE</v>
          </cell>
          <cell r="D847" t="str">
            <v>E1</v>
          </cell>
          <cell r="E847">
            <v>375</v>
          </cell>
          <cell r="F847">
            <v>2</v>
          </cell>
          <cell r="G847">
            <v>0.125</v>
          </cell>
          <cell r="H847">
            <v>-11</v>
          </cell>
          <cell r="I847">
            <v>-1.375</v>
          </cell>
          <cell r="J847">
            <v>19991029</v>
          </cell>
          <cell r="K847" t="str">
            <v>5110201009</v>
          </cell>
          <cell r="L847" t="str">
            <v>6210406013</v>
          </cell>
          <cell r="M847" t="str">
            <v>9100000017</v>
          </cell>
        </row>
        <row r="848">
          <cell r="A848" t="str">
            <v>T008</v>
          </cell>
          <cell r="B848">
            <v>3105010003</v>
          </cell>
          <cell r="C848" t="str">
            <v>ADHERENTE</v>
          </cell>
          <cell r="D848" t="str">
            <v>E1</v>
          </cell>
          <cell r="E848">
            <v>376</v>
          </cell>
          <cell r="F848">
            <v>2</v>
          </cell>
          <cell r="G848">
            <v>0.125</v>
          </cell>
          <cell r="H848">
            <v>-35</v>
          </cell>
          <cell r="I848">
            <v>-4.375</v>
          </cell>
          <cell r="J848">
            <v>19991029</v>
          </cell>
          <cell r="K848" t="str">
            <v>5110201009</v>
          </cell>
          <cell r="L848" t="str">
            <v>6210406013</v>
          </cell>
          <cell r="M848" t="str">
            <v>9100000017</v>
          </cell>
        </row>
        <row r="849">
          <cell r="A849" t="str">
            <v>T008</v>
          </cell>
          <cell r="B849">
            <v>3105010003</v>
          </cell>
          <cell r="C849" t="str">
            <v>ADHERENTE</v>
          </cell>
          <cell r="D849" t="str">
            <v>E1</v>
          </cell>
          <cell r="E849">
            <v>377</v>
          </cell>
          <cell r="F849">
            <v>2</v>
          </cell>
          <cell r="G849">
            <v>0.125</v>
          </cell>
          <cell r="H849">
            <v>-11.7</v>
          </cell>
          <cell r="I849">
            <v>-1.4624999999999999</v>
          </cell>
          <cell r="J849">
            <v>19991029</v>
          </cell>
          <cell r="K849" t="str">
            <v>5110201009</v>
          </cell>
          <cell r="L849" t="str">
            <v>6210406013</v>
          </cell>
          <cell r="M849" t="str">
            <v>9100000017</v>
          </cell>
        </row>
        <row r="850">
          <cell r="A850" t="str">
            <v>T008</v>
          </cell>
          <cell r="B850">
            <v>3105010003</v>
          </cell>
          <cell r="C850" t="str">
            <v>ADHERENTE</v>
          </cell>
          <cell r="D850" t="str">
            <v>E1</v>
          </cell>
          <cell r="E850">
            <v>379</v>
          </cell>
          <cell r="F850">
            <v>2</v>
          </cell>
          <cell r="G850">
            <v>0.125</v>
          </cell>
          <cell r="H850">
            <v>-11.7</v>
          </cell>
          <cell r="I850">
            <v>-1.4624999999999999</v>
          </cell>
          <cell r="J850">
            <v>19991029</v>
          </cell>
          <cell r="K850" t="str">
            <v>5110201009</v>
          </cell>
          <cell r="L850" t="str">
            <v>6210406013</v>
          </cell>
          <cell r="M850" t="str">
            <v>9100000017</v>
          </cell>
        </row>
        <row r="851">
          <cell r="A851" t="str">
            <v>T008</v>
          </cell>
          <cell r="B851">
            <v>3105010003</v>
          </cell>
          <cell r="C851" t="str">
            <v>ADHERENTE</v>
          </cell>
          <cell r="D851" t="str">
            <v>E1</v>
          </cell>
          <cell r="E851">
            <v>380</v>
          </cell>
          <cell r="F851">
            <v>2</v>
          </cell>
          <cell r="G851">
            <v>0.125</v>
          </cell>
          <cell r="H851">
            <v>-24</v>
          </cell>
          <cell r="I851">
            <v>-3</v>
          </cell>
          <cell r="J851">
            <v>19991029</v>
          </cell>
          <cell r="K851" t="str">
            <v>5110201009</v>
          </cell>
          <cell r="L851" t="str">
            <v>6210406013</v>
          </cell>
          <cell r="M851" t="str">
            <v>9100000017</v>
          </cell>
        </row>
        <row r="852">
          <cell r="A852" t="str">
            <v>T008</v>
          </cell>
          <cell r="B852">
            <v>3105010003</v>
          </cell>
          <cell r="C852" t="str">
            <v>ADHERENTE</v>
          </cell>
          <cell r="D852" t="str">
            <v>E1</v>
          </cell>
          <cell r="E852">
            <v>381</v>
          </cell>
          <cell r="F852">
            <v>2</v>
          </cell>
          <cell r="G852">
            <v>0.125</v>
          </cell>
          <cell r="H852">
            <v>-10</v>
          </cell>
          <cell r="I852">
            <v>-1.25</v>
          </cell>
          <cell r="J852">
            <v>19991029</v>
          </cell>
          <cell r="K852" t="str">
            <v>5110201009</v>
          </cell>
          <cell r="L852" t="str">
            <v>6210406013</v>
          </cell>
          <cell r="M852" t="str">
            <v>9100000017</v>
          </cell>
        </row>
        <row r="853">
          <cell r="A853" t="str">
            <v>T008</v>
          </cell>
          <cell r="B853">
            <v>3105010003</v>
          </cell>
          <cell r="C853" t="str">
            <v>ADHERENTE</v>
          </cell>
          <cell r="D853" t="str">
            <v>E1</v>
          </cell>
          <cell r="E853">
            <v>382</v>
          </cell>
          <cell r="F853">
            <v>2</v>
          </cell>
          <cell r="G853">
            <v>0.125</v>
          </cell>
          <cell r="H853">
            <v>-10.5</v>
          </cell>
          <cell r="I853">
            <v>-1.3125</v>
          </cell>
          <cell r="J853">
            <v>19991029</v>
          </cell>
          <cell r="K853" t="str">
            <v>5110201009</v>
          </cell>
          <cell r="L853" t="str">
            <v>6210406013</v>
          </cell>
          <cell r="M853" t="str">
            <v>9100000017</v>
          </cell>
        </row>
        <row r="854">
          <cell r="A854" t="str">
            <v>T008</v>
          </cell>
          <cell r="B854">
            <v>3105010003</v>
          </cell>
          <cell r="C854" t="str">
            <v>ADHERENTE</v>
          </cell>
          <cell r="D854" t="str">
            <v>E1</v>
          </cell>
          <cell r="E854">
            <v>383</v>
          </cell>
          <cell r="F854">
            <v>2</v>
          </cell>
          <cell r="G854">
            <v>0.125</v>
          </cell>
          <cell r="H854">
            <v>-10.5</v>
          </cell>
          <cell r="I854">
            <v>-1.3125</v>
          </cell>
          <cell r="J854">
            <v>19991029</v>
          </cell>
          <cell r="K854" t="str">
            <v>5110201009</v>
          </cell>
          <cell r="L854" t="str">
            <v>6210406013</v>
          </cell>
          <cell r="M854" t="str">
            <v>9100000017</v>
          </cell>
        </row>
        <row r="855">
          <cell r="A855" t="str">
            <v>T008</v>
          </cell>
          <cell r="B855">
            <v>3105010003</v>
          </cell>
          <cell r="C855" t="str">
            <v>ADHERENTE</v>
          </cell>
          <cell r="D855" t="str">
            <v>E1</v>
          </cell>
          <cell r="E855">
            <v>384</v>
          </cell>
          <cell r="F855">
            <v>2</v>
          </cell>
          <cell r="G855">
            <v>0.125</v>
          </cell>
          <cell r="H855">
            <v>-10.3</v>
          </cell>
          <cell r="I855">
            <v>-1.2875000000000001</v>
          </cell>
          <cell r="J855">
            <v>19991029</v>
          </cell>
          <cell r="K855" t="str">
            <v>5110201009</v>
          </cell>
          <cell r="L855" t="str">
            <v>6210406013</v>
          </cell>
          <cell r="M855" t="str">
            <v>9100000017</v>
          </cell>
        </row>
        <row r="856">
          <cell r="A856" t="str">
            <v>T008</v>
          </cell>
          <cell r="B856">
            <v>3105010003</v>
          </cell>
          <cell r="C856" t="str">
            <v>ADHERENTE</v>
          </cell>
          <cell r="D856" t="str">
            <v>E1</v>
          </cell>
          <cell r="E856">
            <v>385</v>
          </cell>
          <cell r="F856">
            <v>2</v>
          </cell>
          <cell r="G856">
            <v>0.125</v>
          </cell>
          <cell r="H856">
            <v>-30</v>
          </cell>
          <cell r="I856">
            <v>-3.75</v>
          </cell>
          <cell r="J856">
            <v>19991031</v>
          </cell>
          <cell r="K856" t="str">
            <v>5110201009</v>
          </cell>
          <cell r="L856" t="str">
            <v>6210406013</v>
          </cell>
          <cell r="M856" t="str">
            <v>9100000017</v>
          </cell>
        </row>
        <row r="857">
          <cell r="A857" t="str">
            <v>T008</v>
          </cell>
          <cell r="B857">
            <v>3105010003</v>
          </cell>
          <cell r="C857" t="str">
            <v>ADHERENTE</v>
          </cell>
          <cell r="D857" t="str">
            <v>E1</v>
          </cell>
          <cell r="E857">
            <v>386</v>
          </cell>
          <cell r="F857">
            <v>2</v>
          </cell>
          <cell r="G857">
            <v>0.125</v>
          </cell>
          <cell r="H857">
            <v>-32.4</v>
          </cell>
          <cell r="I857">
            <v>-4.05</v>
          </cell>
          <cell r="J857">
            <v>19991031</v>
          </cell>
          <cell r="K857" t="str">
            <v>5110201009</v>
          </cell>
          <cell r="L857" t="str">
            <v>6210406013</v>
          </cell>
          <cell r="M857" t="str">
            <v>9100000017</v>
          </cell>
        </row>
        <row r="858">
          <cell r="A858" t="str">
            <v>T008</v>
          </cell>
          <cell r="B858">
            <v>3105010003</v>
          </cell>
          <cell r="C858" t="str">
            <v>ADHERENTE</v>
          </cell>
          <cell r="D858" t="str">
            <v>E1</v>
          </cell>
          <cell r="E858">
            <v>387</v>
          </cell>
          <cell r="F858">
            <v>2</v>
          </cell>
          <cell r="G858">
            <v>0.125</v>
          </cell>
          <cell r="H858">
            <v>-9</v>
          </cell>
          <cell r="I858">
            <v>-1.125</v>
          </cell>
          <cell r="J858">
            <v>19991031</v>
          </cell>
          <cell r="K858" t="str">
            <v>5110201009</v>
          </cell>
          <cell r="L858" t="str">
            <v>6210406013</v>
          </cell>
          <cell r="M858" t="str">
            <v>9100000017</v>
          </cell>
        </row>
        <row r="859">
          <cell r="A859" t="str">
            <v>T008</v>
          </cell>
          <cell r="B859">
            <v>3105010003</v>
          </cell>
          <cell r="C859" t="str">
            <v>ADHERENTE</v>
          </cell>
          <cell r="D859" t="str">
            <v>E1</v>
          </cell>
          <cell r="E859">
            <v>388</v>
          </cell>
          <cell r="F859">
            <v>2</v>
          </cell>
          <cell r="G859">
            <v>0.125</v>
          </cell>
          <cell r="H859">
            <v>-20.399999999999999</v>
          </cell>
          <cell r="I859">
            <v>-2.5499999999999998</v>
          </cell>
          <cell r="J859">
            <v>19991031</v>
          </cell>
          <cell r="K859" t="str">
            <v>5110201009</v>
          </cell>
          <cell r="L859" t="str">
            <v>6210406013</v>
          </cell>
          <cell r="M859" t="str">
            <v>9100000017</v>
          </cell>
        </row>
        <row r="860">
          <cell r="A860" t="str">
            <v>T008</v>
          </cell>
          <cell r="B860">
            <v>3105010003</v>
          </cell>
          <cell r="C860" t="str">
            <v>ADHERENTE</v>
          </cell>
          <cell r="D860" t="str">
            <v>E1</v>
          </cell>
          <cell r="E860">
            <v>389</v>
          </cell>
          <cell r="F860">
            <v>2</v>
          </cell>
          <cell r="G860">
            <v>0.125</v>
          </cell>
          <cell r="H860">
            <v>-24</v>
          </cell>
          <cell r="I860">
            <v>-3</v>
          </cell>
          <cell r="J860">
            <v>19991031</v>
          </cell>
          <cell r="K860" t="str">
            <v>5110201009</v>
          </cell>
          <cell r="L860" t="str">
            <v>6210406013</v>
          </cell>
          <cell r="M860" t="str">
            <v>9100000017</v>
          </cell>
        </row>
        <row r="861">
          <cell r="A861" t="str">
            <v>T008</v>
          </cell>
          <cell r="B861">
            <v>3105010003</v>
          </cell>
          <cell r="C861" t="str">
            <v>ADHERENTE</v>
          </cell>
          <cell r="D861" t="str">
            <v>E1</v>
          </cell>
          <cell r="E861">
            <v>390</v>
          </cell>
          <cell r="F861">
            <v>2</v>
          </cell>
          <cell r="G861">
            <v>0.125</v>
          </cell>
          <cell r="H861">
            <v>-20.399999999999999</v>
          </cell>
          <cell r="I861">
            <v>-2.5499999999999998</v>
          </cell>
          <cell r="J861">
            <v>19991031</v>
          </cell>
          <cell r="K861" t="str">
            <v>5110201009</v>
          </cell>
          <cell r="L861" t="str">
            <v>6210406013</v>
          </cell>
          <cell r="M861" t="str">
            <v>9100000017</v>
          </cell>
        </row>
        <row r="862">
          <cell r="A862" t="str">
            <v>T008</v>
          </cell>
          <cell r="B862">
            <v>3105010003</v>
          </cell>
          <cell r="C862" t="str">
            <v>ADHERENTE</v>
          </cell>
          <cell r="D862" t="str">
            <v>E1</v>
          </cell>
          <cell r="E862">
            <v>391</v>
          </cell>
          <cell r="F862">
            <v>2</v>
          </cell>
          <cell r="G862">
            <v>0.125</v>
          </cell>
          <cell r="H862">
            <v>-24.6</v>
          </cell>
          <cell r="I862">
            <v>-3.0750000000000002</v>
          </cell>
          <cell r="J862">
            <v>19991031</v>
          </cell>
          <cell r="K862" t="str">
            <v>5110201009</v>
          </cell>
          <cell r="L862" t="str">
            <v>6210406013</v>
          </cell>
          <cell r="M862" t="str">
            <v>9100000017</v>
          </cell>
        </row>
        <row r="863">
          <cell r="A863" t="str">
            <v>T008</v>
          </cell>
          <cell r="B863">
            <v>3105010003</v>
          </cell>
          <cell r="C863" t="str">
            <v>ADHERENTE</v>
          </cell>
          <cell r="D863" t="str">
            <v>E1</v>
          </cell>
          <cell r="E863">
            <v>392</v>
          </cell>
          <cell r="F863">
            <v>2</v>
          </cell>
          <cell r="G863">
            <v>0.125</v>
          </cell>
          <cell r="H863">
            <v>-21</v>
          </cell>
          <cell r="I863">
            <v>-2.625</v>
          </cell>
          <cell r="J863">
            <v>19991031</v>
          </cell>
          <cell r="K863" t="str">
            <v>5110201009</v>
          </cell>
          <cell r="L863" t="str">
            <v>6210406013</v>
          </cell>
          <cell r="M863" t="str">
            <v>9100000017</v>
          </cell>
        </row>
        <row r="864">
          <cell r="A864" t="str">
            <v>T008</v>
          </cell>
          <cell r="B864">
            <v>3105010003</v>
          </cell>
          <cell r="C864" t="str">
            <v>ADHERENTE</v>
          </cell>
          <cell r="D864" t="str">
            <v>E1</v>
          </cell>
          <cell r="E864">
            <v>393</v>
          </cell>
          <cell r="F864">
            <v>2</v>
          </cell>
          <cell r="G864">
            <v>0.125</v>
          </cell>
          <cell r="H864">
            <v>-12</v>
          </cell>
          <cell r="I864">
            <v>-1.5</v>
          </cell>
          <cell r="J864">
            <v>19991031</v>
          </cell>
          <cell r="K864" t="str">
            <v>5110201009</v>
          </cell>
          <cell r="L864" t="str">
            <v>6210406013</v>
          </cell>
          <cell r="M864" t="str">
            <v>9100000017</v>
          </cell>
        </row>
        <row r="865">
          <cell r="A865" t="str">
            <v>T008</v>
          </cell>
          <cell r="B865">
            <v>3105010003</v>
          </cell>
          <cell r="C865" t="str">
            <v>ADHERENTE</v>
          </cell>
          <cell r="D865" t="str">
            <v>E1</v>
          </cell>
          <cell r="E865">
            <v>394</v>
          </cell>
          <cell r="F865">
            <v>2</v>
          </cell>
          <cell r="G865">
            <v>0.125</v>
          </cell>
          <cell r="H865">
            <v>-22.2</v>
          </cell>
          <cell r="I865">
            <v>-2.7749999999999999</v>
          </cell>
          <cell r="J865">
            <v>19991031</v>
          </cell>
          <cell r="K865" t="str">
            <v>5110201009</v>
          </cell>
          <cell r="L865" t="str">
            <v>6210406013</v>
          </cell>
          <cell r="M865" t="str">
            <v>9100000017</v>
          </cell>
        </row>
        <row r="866">
          <cell r="A866" t="str">
            <v>T008</v>
          </cell>
          <cell r="B866">
            <v>3105010003</v>
          </cell>
          <cell r="C866" t="str">
            <v>ADHERENTE</v>
          </cell>
          <cell r="D866" t="str">
            <v>E1</v>
          </cell>
          <cell r="E866">
            <v>395</v>
          </cell>
          <cell r="F866">
            <v>2</v>
          </cell>
          <cell r="G866">
            <v>0.125</v>
          </cell>
          <cell r="H866">
            <v>-33.6</v>
          </cell>
          <cell r="I866">
            <v>-4.2</v>
          </cell>
          <cell r="J866">
            <v>19991031</v>
          </cell>
          <cell r="K866" t="str">
            <v>5110201009</v>
          </cell>
          <cell r="L866" t="str">
            <v>6210406013</v>
          </cell>
          <cell r="M866" t="str">
            <v>9100000017</v>
          </cell>
        </row>
        <row r="867">
          <cell r="A867" t="str">
            <v>T008</v>
          </cell>
          <cell r="B867">
            <v>3105010003</v>
          </cell>
          <cell r="C867" t="str">
            <v>ADHERENTE</v>
          </cell>
          <cell r="D867" t="str">
            <v>E1</v>
          </cell>
          <cell r="E867">
            <v>396</v>
          </cell>
          <cell r="F867">
            <v>2</v>
          </cell>
          <cell r="G867">
            <v>0.125</v>
          </cell>
          <cell r="H867">
            <v>-22.2</v>
          </cell>
          <cell r="I867">
            <v>-2.7749999999999999</v>
          </cell>
          <cell r="J867">
            <v>19991031</v>
          </cell>
          <cell r="K867" t="str">
            <v>5110201009</v>
          </cell>
          <cell r="L867" t="str">
            <v>6210406013</v>
          </cell>
          <cell r="M867" t="str">
            <v>9100000017</v>
          </cell>
        </row>
        <row r="868">
          <cell r="A868" t="str">
            <v>T008</v>
          </cell>
          <cell r="B868">
            <v>3105010003</v>
          </cell>
          <cell r="C868" t="str">
            <v>ADHERENTE</v>
          </cell>
          <cell r="D868" t="str">
            <v>E1</v>
          </cell>
          <cell r="E868">
            <v>397</v>
          </cell>
          <cell r="F868">
            <v>2</v>
          </cell>
          <cell r="G868">
            <v>0.125</v>
          </cell>
          <cell r="H868">
            <v>-7.8</v>
          </cell>
          <cell r="I868">
            <v>-0.97499999999999998</v>
          </cell>
          <cell r="J868">
            <v>19991031</v>
          </cell>
          <cell r="K868" t="str">
            <v>5110201009</v>
          </cell>
          <cell r="L868" t="str">
            <v>6210406013</v>
          </cell>
          <cell r="M868" t="str">
            <v>9100000017</v>
          </cell>
        </row>
        <row r="869">
          <cell r="A869" t="str">
            <v>T008</v>
          </cell>
          <cell r="B869">
            <v>3105010003</v>
          </cell>
          <cell r="C869" t="str">
            <v>ADHERENTE</v>
          </cell>
          <cell r="D869" t="str">
            <v>E1</v>
          </cell>
          <cell r="E869">
            <v>398</v>
          </cell>
          <cell r="F869">
            <v>2</v>
          </cell>
          <cell r="G869">
            <v>0.125</v>
          </cell>
          <cell r="H869">
            <v>-50</v>
          </cell>
          <cell r="I869">
            <v>-6.25</v>
          </cell>
          <cell r="J869">
            <v>19991031</v>
          </cell>
          <cell r="K869" t="str">
            <v>5110201009</v>
          </cell>
          <cell r="L869" t="str">
            <v>6210406013</v>
          </cell>
          <cell r="M869" t="str">
            <v>9100000017</v>
          </cell>
        </row>
        <row r="870">
          <cell r="A870" t="str">
            <v>T008</v>
          </cell>
          <cell r="B870">
            <v>3105010003</v>
          </cell>
          <cell r="C870" t="str">
            <v>ADHERENTE</v>
          </cell>
          <cell r="D870" t="str">
            <v>E1</v>
          </cell>
          <cell r="E870">
            <v>399</v>
          </cell>
          <cell r="F870">
            <v>2</v>
          </cell>
          <cell r="G870">
            <v>0.125</v>
          </cell>
          <cell r="H870">
            <v>-32.5</v>
          </cell>
          <cell r="I870">
            <v>-4.0625</v>
          </cell>
          <cell r="J870">
            <v>19991031</v>
          </cell>
          <cell r="K870" t="str">
            <v>5110201009</v>
          </cell>
          <cell r="L870" t="str">
            <v>6210406013</v>
          </cell>
          <cell r="M870" t="str">
            <v>9100000017</v>
          </cell>
        </row>
        <row r="871">
          <cell r="A871" t="str">
            <v>T008</v>
          </cell>
          <cell r="B871">
            <v>3105010003</v>
          </cell>
          <cell r="C871" t="str">
            <v>ADHERENTE</v>
          </cell>
          <cell r="D871" t="str">
            <v>E1</v>
          </cell>
          <cell r="E871">
            <v>400</v>
          </cell>
          <cell r="F871">
            <v>2</v>
          </cell>
          <cell r="G871">
            <v>0.125</v>
          </cell>
          <cell r="H871">
            <v>-35.1</v>
          </cell>
          <cell r="I871">
            <v>-4.3875000000000002</v>
          </cell>
          <cell r="J871">
            <v>19991031</v>
          </cell>
          <cell r="K871" t="str">
            <v>5110201009</v>
          </cell>
          <cell r="L871" t="str">
            <v>6210406013</v>
          </cell>
          <cell r="M871" t="str">
            <v>9100000017</v>
          </cell>
        </row>
        <row r="872">
          <cell r="A872" t="str">
            <v>T008</v>
          </cell>
          <cell r="B872">
            <v>3105010003</v>
          </cell>
          <cell r="C872" t="str">
            <v>ADHERENTE</v>
          </cell>
          <cell r="D872" t="str">
            <v>E1</v>
          </cell>
          <cell r="E872">
            <v>401</v>
          </cell>
          <cell r="F872">
            <v>2</v>
          </cell>
          <cell r="G872">
            <v>0.125</v>
          </cell>
          <cell r="H872">
            <v>-9.4</v>
          </cell>
          <cell r="I872">
            <v>-1.175</v>
          </cell>
          <cell r="J872">
            <v>19991031</v>
          </cell>
          <cell r="K872" t="str">
            <v>5110201009</v>
          </cell>
          <cell r="L872" t="str">
            <v>6210406013</v>
          </cell>
          <cell r="M872" t="str">
            <v>9100000017</v>
          </cell>
        </row>
        <row r="873">
          <cell r="A873" t="str">
            <v>P012</v>
          </cell>
          <cell r="B873">
            <v>3105010011</v>
          </cell>
          <cell r="C873" t="str">
            <v>GLIFOWET</v>
          </cell>
          <cell r="D873" t="str">
            <v>N1</v>
          </cell>
          <cell r="E873">
            <v>302</v>
          </cell>
          <cell r="F873">
            <v>2</v>
          </cell>
          <cell r="G873">
            <v>4.0609999999999999</v>
          </cell>
          <cell r="H873">
            <v>-7</v>
          </cell>
          <cell r="I873">
            <v>-28.427</v>
          </cell>
          <cell r="J873">
            <v>19991026</v>
          </cell>
          <cell r="K873" t="str">
            <v>5110201009</v>
          </cell>
          <cell r="L873" t="str">
            <v>6210406013</v>
          </cell>
          <cell r="M873" t="str">
            <v>9100000017</v>
          </cell>
        </row>
        <row r="874">
          <cell r="A874" t="str">
            <v>P012</v>
          </cell>
          <cell r="B874">
            <v>3105010011</v>
          </cell>
          <cell r="C874" t="str">
            <v>GLIFOWET</v>
          </cell>
          <cell r="D874" t="str">
            <v>N1</v>
          </cell>
          <cell r="E874">
            <v>303</v>
          </cell>
          <cell r="F874">
            <v>2</v>
          </cell>
          <cell r="G874">
            <v>4.0609999999999999</v>
          </cell>
          <cell r="H874">
            <v>-2</v>
          </cell>
          <cell r="I874">
            <v>-8.1219999999999999</v>
          </cell>
          <cell r="J874">
            <v>19991026</v>
          </cell>
          <cell r="K874" t="str">
            <v>5110201009</v>
          </cell>
          <cell r="L874" t="str">
            <v>6210406013</v>
          </cell>
          <cell r="M874" t="str">
            <v>9100000017</v>
          </cell>
        </row>
        <row r="875">
          <cell r="A875" t="str">
            <v>P012</v>
          </cell>
          <cell r="B875">
            <v>3105010011</v>
          </cell>
          <cell r="C875" t="str">
            <v>GLIFOWET</v>
          </cell>
          <cell r="D875" t="str">
            <v>N1</v>
          </cell>
          <cell r="E875">
            <v>304</v>
          </cell>
          <cell r="F875">
            <v>2</v>
          </cell>
          <cell r="G875">
            <v>4.0609999999999999</v>
          </cell>
          <cell r="H875">
            <v>-8</v>
          </cell>
          <cell r="I875">
            <v>-32.488</v>
          </cell>
          <cell r="J875">
            <v>19991026</v>
          </cell>
          <cell r="K875" t="str">
            <v>5110201009</v>
          </cell>
          <cell r="L875" t="str">
            <v>6210406013</v>
          </cell>
          <cell r="M875" t="str">
            <v>9100000017</v>
          </cell>
        </row>
        <row r="876">
          <cell r="A876" t="str">
            <v>P012</v>
          </cell>
          <cell r="B876">
            <v>3105010011</v>
          </cell>
          <cell r="C876" t="str">
            <v>GLIFOWET</v>
          </cell>
          <cell r="D876" t="str">
            <v>N1</v>
          </cell>
          <cell r="E876">
            <v>305</v>
          </cell>
          <cell r="F876">
            <v>2</v>
          </cell>
          <cell r="G876">
            <v>4.0609999999999999</v>
          </cell>
          <cell r="H876">
            <v>-1.5</v>
          </cell>
          <cell r="I876">
            <v>-6.0914999999999999</v>
          </cell>
          <cell r="J876">
            <v>19991026</v>
          </cell>
          <cell r="K876" t="str">
            <v>5110201009</v>
          </cell>
          <cell r="L876" t="str">
            <v>6210406013</v>
          </cell>
          <cell r="M876" t="str">
            <v>9100000017</v>
          </cell>
        </row>
        <row r="877">
          <cell r="A877" t="str">
            <v>TE02</v>
          </cell>
          <cell r="B877">
            <v>3105010013</v>
          </cell>
          <cell r="C877" t="str">
            <v>SANDOWET</v>
          </cell>
          <cell r="D877" t="str">
            <v>61</v>
          </cell>
          <cell r="E877">
            <v>627</v>
          </cell>
          <cell r="F877">
            <v>1</v>
          </cell>
          <cell r="G877">
            <v>2.5299999999999998</v>
          </cell>
          <cell r="H877">
            <v>-2</v>
          </cell>
          <cell r="I877">
            <v>-5.0599999999999996</v>
          </cell>
          <cell r="J877">
            <v>19991031</v>
          </cell>
          <cell r="K877" t="str">
            <v>1140301007</v>
          </cell>
          <cell r="L877" t="str">
            <v>6210406001</v>
          </cell>
        </row>
        <row r="878">
          <cell r="A878" t="str">
            <v>TG01</v>
          </cell>
          <cell r="B878">
            <v>3105010013</v>
          </cell>
          <cell r="C878" t="str">
            <v>SANDOWET</v>
          </cell>
          <cell r="D878" t="str">
            <v>61</v>
          </cell>
          <cell r="E878">
            <v>630</v>
          </cell>
          <cell r="F878">
            <v>2</v>
          </cell>
          <cell r="G878">
            <v>2.5299999999999998</v>
          </cell>
          <cell r="H878">
            <v>-2</v>
          </cell>
          <cell r="I878">
            <v>-5.0599999999999996</v>
          </cell>
          <cell r="J878">
            <v>19991031</v>
          </cell>
          <cell r="K878" t="str">
            <v>1140301007</v>
          </cell>
          <cell r="L878" t="str">
            <v>6210406001</v>
          </cell>
        </row>
        <row r="879">
          <cell r="A879" t="str">
            <v>P023</v>
          </cell>
          <cell r="B879">
            <v>3105010013</v>
          </cell>
          <cell r="C879" t="str">
            <v>SANDOWET</v>
          </cell>
          <cell r="D879" t="str">
            <v>B1</v>
          </cell>
          <cell r="E879">
            <v>265</v>
          </cell>
          <cell r="F879">
            <v>3</v>
          </cell>
          <cell r="G879">
            <v>2.5299999999999998</v>
          </cell>
          <cell r="H879">
            <v>-18.5</v>
          </cell>
          <cell r="I879">
            <v>-46.805</v>
          </cell>
          <cell r="J879">
            <v>19991030</v>
          </cell>
          <cell r="K879" t="str">
            <v>1140306007</v>
          </cell>
          <cell r="L879" t="str">
            <v>6210406006</v>
          </cell>
          <cell r="M879" t="str">
            <v>9100000008</v>
          </cell>
        </row>
        <row r="880">
          <cell r="A880" t="str">
            <v>P023</v>
          </cell>
          <cell r="B880">
            <v>3105010013</v>
          </cell>
          <cell r="C880" t="str">
            <v>SANDOWET</v>
          </cell>
          <cell r="D880" t="str">
            <v>B1</v>
          </cell>
          <cell r="E880">
            <v>266</v>
          </cell>
          <cell r="F880">
            <v>2</v>
          </cell>
          <cell r="G880">
            <v>2.5299999999999998</v>
          </cell>
          <cell r="H880">
            <v>-8.5</v>
          </cell>
          <cell r="I880">
            <v>-21.504999999999999</v>
          </cell>
          <cell r="J880">
            <v>19991030</v>
          </cell>
          <cell r="K880" t="str">
            <v>1140306007</v>
          </cell>
          <cell r="L880" t="str">
            <v>6210406006</v>
          </cell>
          <cell r="M880" t="str">
            <v>9100000008</v>
          </cell>
        </row>
        <row r="881">
          <cell r="A881" t="str">
            <v>P014</v>
          </cell>
          <cell r="B881">
            <v>3105010017</v>
          </cell>
          <cell r="C881" t="str">
            <v>LEROWET</v>
          </cell>
          <cell r="D881" t="str">
            <v>S1</v>
          </cell>
          <cell r="E881">
            <v>304</v>
          </cell>
          <cell r="F881">
            <v>1</v>
          </cell>
          <cell r="G881">
            <v>1.66</v>
          </cell>
          <cell r="H881">
            <v>-35</v>
          </cell>
          <cell r="I881">
            <v>-58.099999999999994</v>
          </cell>
          <cell r="J881">
            <v>19991031</v>
          </cell>
          <cell r="K881" t="str">
            <v>1140305007</v>
          </cell>
          <cell r="L881" t="str">
            <v>6210406005</v>
          </cell>
          <cell r="M881" t="str">
            <v>9100000005</v>
          </cell>
        </row>
        <row r="882">
          <cell r="A882" t="str">
            <v>MD01</v>
          </cell>
          <cell r="B882">
            <v>3105010020</v>
          </cell>
          <cell r="C882" t="str">
            <v>RISO SPRAY</v>
          </cell>
          <cell r="D882" t="str">
            <v>63</v>
          </cell>
          <cell r="E882">
            <v>620</v>
          </cell>
          <cell r="F882">
            <v>4</v>
          </cell>
          <cell r="G882">
            <v>2.25</v>
          </cell>
          <cell r="H882">
            <v>-24</v>
          </cell>
          <cell r="I882">
            <v>-54</v>
          </cell>
          <cell r="J882">
            <v>19991031</v>
          </cell>
          <cell r="K882" t="str">
            <v>1140303007</v>
          </cell>
          <cell r="L882" t="str">
            <v>6210406003</v>
          </cell>
        </row>
        <row r="883">
          <cell r="A883" t="str">
            <v>MD03</v>
          </cell>
          <cell r="B883">
            <v>3105010020</v>
          </cell>
          <cell r="C883" t="str">
            <v>RISO SPRAY</v>
          </cell>
          <cell r="D883" t="str">
            <v>63</v>
          </cell>
          <cell r="E883">
            <v>619</v>
          </cell>
          <cell r="F883">
            <v>6</v>
          </cell>
          <cell r="G883">
            <v>2.25</v>
          </cell>
          <cell r="H883">
            <v>-41</v>
          </cell>
          <cell r="I883">
            <v>-92.25</v>
          </cell>
          <cell r="J883">
            <v>19991031</v>
          </cell>
          <cell r="K883" t="str">
            <v>1140303007</v>
          </cell>
          <cell r="L883" t="str">
            <v>6210406003</v>
          </cell>
        </row>
        <row r="884">
          <cell r="A884" t="str">
            <v>EA01</v>
          </cell>
          <cell r="B884">
            <v>3105010020</v>
          </cell>
          <cell r="C884" t="str">
            <v>RISO SPRAY</v>
          </cell>
          <cell r="D884" t="str">
            <v>66</v>
          </cell>
          <cell r="E884">
            <v>864</v>
          </cell>
          <cell r="F884">
            <v>1</v>
          </cell>
          <cell r="G884">
            <v>2.2810000000000001</v>
          </cell>
          <cell r="H884">
            <v>-8.6999999999999993</v>
          </cell>
          <cell r="I884">
            <v>-19.8447</v>
          </cell>
          <cell r="J884">
            <v>19991031</v>
          </cell>
          <cell r="K884" t="str">
            <v>1140306007</v>
          </cell>
          <cell r="L884" t="str">
            <v>6210406006</v>
          </cell>
        </row>
        <row r="885">
          <cell r="A885" t="str">
            <v>TL06</v>
          </cell>
          <cell r="B885">
            <v>3105010028</v>
          </cell>
          <cell r="C885" t="str">
            <v>GAMAWET</v>
          </cell>
          <cell r="D885" t="str">
            <v>63</v>
          </cell>
          <cell r="E885">
            <v>621</v>
          </cell>
          <cell r="F885">
            <v>5</v>
          </cell>
          <cell r="G885">
            <v>1.7</v>
          </cell>
          <cell r="H885">
            <v>-13</v>
          </cell>
          <cell r="I885">
            <v>-22.099999999999998</v>
          </cell>
          <cell r="J885">
            <v>19991031</v>
          </cell>
          <cell r="K885" t="str">
            <v>1140303007</v>
          </cell>
          <cell r="L885" t="str">
            <v>6210406003</v>
          </cell>
        </row>
        <row r="886">
          <cell r="A886" t="str">
            <v>MF28</v>
          </cell>
          <cell r="B886">
            <v>3105010028</v>
          </cell>
          <cell r="C886" t="str">
            <v>GAMAWET</v>
          </cell>
          <cell r="D886" t="str">
            <v>65</v>
          </cell>
          <cell r="E886">
            <v>934</v>
          </cell>
          <cell r="F886">
            <v>6</v>
          </cell>
          <cell r="G886">
            <v>1.7</v>
          </cell>
          <cell r="H886">
            <v>-15</v>
          </cell>
          <cell r="I886">
            <v>-25.5</v>
          </cell>
          <cell r="J886">
            <v>19991031</v>
          </cell>
          <cell r="K886" t="str">
            <v>1140305007</v>
          </cell>
          <cell r="L886" t="str">
            <v>6210406005</v>
          </cell>
        </row>
        <row r="887">
          <cell r="A887" t="str">
            <v>TL04</v>
          </cell>
          <cell r="B887">
            <v>3105010028</v>
          </cell>
          <cell r="C887" t="str">
            <v>GAMAWET</v>
          </cell>
          <cell r="D887" t="str">
            <v>65</v>
          </cell>
          <cell r="E887">
            <v>899</v>
          </cell>
          <cell r="F887">
            <v>7</v>
          </cell>
          <cell r="G887">
            <v>1.7</v>
          </cell>
          <cell r="H887">
            <v>-17</v>
          </cell>
          <cell r="I887">
            <v>-28.9</v>
          </cell>
          <cell r="J887">
            <v>19991031</v>
          </cell>
          <cell r="K887" t="str">
            <v>1140305007</v>
          </cell>
          <cell r="L887" t="str">
            <v>6210406005</v>
          </cell>
        </row>
        <row r="888">
          <cell r="A888" t="str">
            <v>TO03</v>
          </cell>
          <cell r="B888">
            <v>3105010028</v>
          </cell>
          <cell r="C888" t="str">
            <v>GAMAWET</v>
          </cell>
          <cell r="D888" t="str">
            <v>S1</v>
          </cell>
          <cell r="E888">
            <v>330</v>
          </cell>
          <cell r="F888">
            <v>3</v>
          </cell>
          <cell r="G888">
            <v>1.7</v>
          </cell>
          <cell r="H888">
            <v>-180</v>
          </cell>
          <cell r="I888">
            <v>-306</v>
          </cell>
          <cell r="J888">
            <v>19991031</v>
          </cell>
          <cell r="K888" t="str">
            <v>1140305007</v>
          </cell>
          <cell r="L888" t="str">
            <v>6210406005</v>
          </cell>
          <cell r="M888" t="str">
            <v>9100000005</v>
          </cell>
        </row>
        <row r="889">
          <cell r="A889" t="str">
            <v>TO03</v>
          </cell>
          <cell r="B889">
            <v>3105010028</v>
          </cell>
          <cell r="C889" t="str">
            <v>GAMAWET</v>
          </cell>
          <cell r="D889" t="str">
            <v>S1</v>
          </cell>
          <cell r="E889">
            <v>331</v>
          </cell>
          <cell r="F889">
            <v>1</v>
          </cell>
          <cell r="G889">
            <v>1.7</v>
          </cell>
          <cell r="H889">
            <v>-55</v>
          </cell>
          <cell r="I889">
            <v>-93.5</v>
          </cell>
          <cell r="J889">
            <v>19991031</v>
          </cell>
          <cell r="K889" t="str">
            <v>1140305007</v>
          </cell>
          <cell r="L889" t="str">
            <v>6210406005</v>
          </cell>
          <cell r="M889" t="str">
            <v>9100000005</v>
          </cell>
        </row>
        <row r="890">
          <cell r="A890" t="str">
            <v>TO03</v>
          </cell>
          <cell r="B890">
            <v>3105010028</v>
          </cell>
          <cell r="C890" t="str">
            <v>GAMAWET</v>
          </cell>
          <cell r="D890" t="str">
            <v>S1</v>
          </cell>
          <cell r="E890">
            <v>332</v>
          </cell>
          <cell r="F890">
            <v>2</v>
          </cell>
          <cell r="G890">
            <v>1.7</v>
          </cell>
          <cell r="H890">
            <v>-10</v>
          </cell>
          <cell r="I890">
            <v>-17</v>
          </cell>
          <cell r="J890">
            <v>19991031</v>
          </cell>
          <cell r="K890" t="str">
            <v>1140305007</v>
          </cell>
          <cell r="L890" t="str">
            <v>6210406005</v>
          </cell>
          <cell r="M890" t="str">
            <v>9100000005</v>
          </cell>
        </row>
        <row r="891">
          <cell r="A891" t="str">
            <v>TL04</v>
          </cell>
          <cell r="B891">
            <v>3105010028</v>
          </cell>
          <cell r="C891" t="str">
            <v>GAMAWET</v>
          </cell>
          <cell r="D891" t="str">
            <v>66</v>
          </cell>
          <cell r="E891">
            <v>853</v>
          </cell>
          <cell r="F891">
            <v>4</v>
          </cell>
          <cell r="G891">
            <v>1.7</v>
          </cell>
          <cell r="H891">
            <v>-59</v>
          </cell>
          <cell r="I891">
            <v>-100.3</v>
          </cell>
          <cell r="J891">
            <v>19991031</v>
          </cell>
          <cell r="K891" t="str">
            <v>1140306007</v>
          </cell>
          <cell r="L891" t="str">
            <v>6210406006</v>
          </cell>
        </row>
        <row r="892">
          <cell r="A892" t="str">
            <v>TL05</v>
          </cell>
          <cell r="B892">
            <v>3105010028</v>
          </cell>
          <cell r="C892" t="str">
            <v>GAMAWET</v>
          </cell>
          <cell r="D892" t="str">
            <v>66</v>
          </cell>
          <cell r="E892">
            <v>850</v>
          </cell>
          <cell r="F892">
            <v>4</v>
          </cell>
          <cell r="G892">
            <v>1.7</v>
          </cell>
          <cell r="H892">
            <v>-20</v>
          </cell>
          <cell r="I892">
            <v>-34</v>
          </cell>
          <cell r="J892">
            <v>19991031</v>
          </cell>
          <cell r="K892" t="str">
            <v>1140306007</v>
          </cell>
          <cell r="L892" t="str">
            <v>6210406006</v>
          </cell>
        </row>
        <row r="893">
          <cell r="A893" t="str">
            <v>TL08</v>
          </cell>
          <cell r="B893">
            <v>3105010028</v>
          </cell>
          <cell r="C893" t="str">
            <v>GAMAWET</v>
          </cell>
          <cell r="D893" t="str">
            <v>66</v>
          </cell>
          <cell r="E893">
            <v>851</v>
          </cell>
          <cell r="F893">
            <v>4</v>
          </cell>
          <cell r="G893">
            <v>1.7</v>
          </cell>
          <cell r="H893">
            <v>-22</v>
          </cell>
          <cell r="I893">
            <v>-37.4</v>
          </cell>
          <cell r="J893">
            <v>19991031</v>
          </cell>
          <cell r="K893" t="str">
            <v>1140306007</v>
          </cell>
          <cell r="L893" t="str">
            <v>6210406006</v>
          </cell>
        </row>
        <row r="894">
          <cell r="A894" t="str">
            <v>P012</v>
          </cell>
          <cell r="B894">
            <v>3105010028</v>
          </cell>
          <cell r="C894" t="str">
            <v>GAMAWET</v>
          </cell>
          <cell r="D894" t="str">
            <v>N1</v>
          </cell>
          <cell r="E894">
            <v>332</v>
          </cell>
          <cell r="F894">
            <v>1</v>
          </cell>
          <cell r="G894">
            <v>1.7</v>
          </cell>
          <cell r="H894">
            <v>-7</v>
          </cell>
          <cell r="I894">
            <v>-11.9</v>
          </cell>
          <cell r="J894">
            <v>19991031</v>
          </cell>
          <cell r="K894" t="str">
            <v>5110201009</v>
          </cell>
          <cell r="L894" t="str">
            <v>6210406013</v>
          </cell>
          <cell r="M894" t="str">
            <v>9100000017</v>
          </cell>
        </row>
        <row r="895">
          <cell r="A895" t="str">
            <v>P023</v>
          </cell>
          <cell r="B895">
            <v>3106010026</v>
          </cell>
          <cell r="C895" t="str">
            <v>FUNG.FOLICUR</v>
          </cell>
          <cell r="D895" t="str">
            <v>B1</v>
          </cell>
          <cell r="E895">
            <v>259</v>
          </cell>
          <cell r="F895">
            <v>3</v>
          </cell>
          <cell r="G895">
            <v>26</v>
          </cell>
          <cell r="H895">
            <v>-52</v>
          </cell>
          <cell r="I895">
            <v>-1352</v>
          </cell>
          <cell r="J895">
            <v>19991030</v>
          </cell>
          <cell r="K895" t="str">
            <v>1140301005</v>
          </cell>
          <cell r="L895" t="str">
            <v>6210404001</v>
          </cell>
          <cell r="M895" t="str">
            <v>9100000001</v>
          </cell>
        </row>
        <row r="896">
          <cell r="A896" t="str">
            <v>P023</v>
          </cell>
          <cell r="B896">
            <v>3106010026</v>
          </cell>
          <cell r="C896" t="str">
            <v>FUNG.FOLICUR</v>
          </cell>
          <cell r="D896" t="str">
            <v>B1</v>
          </cell>
          <cell r="E896">
            <v>260</v>
          </cell>
          <cell r="F896">
            <v>3</v>
          </cell>
          <cell r="G896">
            <v>26</v>
          </cell>
          <cell r="H896">
            <v>-87</v>
          </cell>
          <cell r="I896">
            <v>-2262</v>
          </cell>
          <cell r="J896">
            <v>19991030</v>
          </cell>
          <cell r="K896" t="str">
            <v>1140301005</v>
          </cell>
          <cell r="L896" t="str">
            <v>6210404001</v>
          </cell>
          <cell r="M896" t="str">
            <v>9100000001</v>
          </cell>
        </row>
        <row r="897">
          <cell r="A897" t="str">
            <v>P023</v>
          </cell>
          <cell r="B897">
            <v>3106010026</v>
          </cell>
          <cell r="C897" t="str">
            <v>FUNG.FOLICUR</v>
          </cell>
          <cell r="D897" t="str">
            <v>B1</v>
          </cell>
          <cell r="E897">
            <v>261</v>
          </cell>
          <cell r="F897">
            <v>3</v>
          </cell>
          <cell r="G897">
            <v>26</v>
          </cell>
          <cell r="H897">
            <v>-37</v>
          </cell>
          <cell r="I897">
            <v>-962</v>
          </cell>
          <cell r="J897">
            <v>19991030</v>
          </cell>
          <cell r="K897" t="str">
            <v>1140301005</v>
          </cell>
          <cell r="L897" t="str">
            <v>6210404001</v>
          </cell>
          <cell r="M897" t="str">
            <v>9100000001</v>
          </cell>
        </row>
        <row r="898">
          <cell r="A898" t="str">
            <v>P023</v>
          </cell>
          <cell r="B898">
            <v>3106010026</v>
          </cell>
          <cell r="C898" t="str">
            <v>FUNG.FOLICUR</v>
          </cell>
          <cell r="D898" t="str">
            <v>B1</v>
          </cell>
          <cell r="E898">
            <v>262</v>
          </cell>
          <cell r="F898">
            <v>3</v>
          </cell>
          <cell r="G898">
            <v>26</v>
          </cell>
          <cell r="H898">
            <v>-22</v>
          </cell>
          <cell r="I898">
            <v>-572</v>
          </cell>
          <cell r="J898">
            <v>19991030</v>
          </cell>
          <cell r="K898" t="str">
            <v>1140301005</v>
          </cell>
          <cell r="L898" t="str">
            <v>6210404001</v>
          </cell>
          <cell r="M898" t="str">
            <v>9100000001</v>
          </cell>
        </row>
        <row r="899">
          <cell r="A899" t="str">
            <v>P023</v>
          </cell>
          <cell r="B899">
            <v>3106010026</v>
          </cell>
          <cell r="C899" t="str">
            <v>FUNG.FOLICUR</v>
          </cell>
          <cell r="D899" t="str">
            <v>B1</v>
          </cell>
          <cell r="E899">
            <v>263</v>
          </cell>
          <cell r="F899">
            <v>3</v>
          </cell>
          <cell r="G899">
            <v>26</v>
          </cell>
          <cell r="H899">
            <v>-3</v>
          </cell>
          <cell r="I899">
            <v>-78</v>
          </cell>
          <cell r="J899">
            <v>19991030</v>
          </cell>
          <cell r="K899" t="str">
            <v>1140301005</v>
          </cell>
          <cell r="L899" t="str">
            <v>6210404001</v>
          </cell>
          <cell r="M899" t="str">
            <v>9100000001</v>
          </cell>
        </row>
        <row r="900">
          <cell r="A900" t="str">
            <v>P023</v>
          </cell>
          <cell r="B900">
            <v>3106010026</v>
          </cell>
          <cell r="C900" t="str">
            <v>FUNG.FOLICUR</v>
          </cell>
          <cell r="D900" t="str">
            <v>B1</v>
          </cell>
          <cell r="E900">
            <v>264</v>
          </cell>
          <cell r="F900">
            <v>3</v>
          </cell>
          <cell r="G900">
            <v>26</v>
          </cell>
          <cell r="H900">
            <v>-19</v>
          </cell>
          <cell r="I900">
            <v>-494</v>
          </cell>
          <cell r="J900">
            <v>19991030</v>
          </cell>
          <cell r="K900" t="str">
            <v>1140301005</v>
          </cell>
          <cell r="L900" t="str">
            <v>6210404001</v>
          </cell>
          <cell r="M900" t="str">
            <v>9100000001</v>
          </cell>
        </row>
        <row r="901">
          <cell r="A901" t="str">
            <v>P014</v>
          </cell>
          <cell r="B901">
            <v>3106010026</v>
          </cell>
          <cell r="C901" t="str">
            <v>FUNG.FOLICUR</v>
          </cell>
          <cell r="D901" t="str">
            <v>S1</v>
          </cell>
          <cell r="E901">
            <v>292</v>
          </cell>
          <cell r="F901">
            <v>1</v>
          </cell>
          <cell r="G901">
            <v>26.1</v>
          </cell>
          <cell r="H901">
            <v>-100</v>
          </cell>
          <cell r="I901">
            <v>-2610</v>
          </cell>
          <cell r="J901">
            <v>19991031</v>
          </cell>
          <cell r="K901" t="str">
            <v>1140312005</v>
          </cell>
          <cell r="L901" t="str">
            <v>6210404012</v>
          </cell>
          <cell r="M901" t="str">
            <v>9100000021</v>
          </cell>
        </row>
        <row r="902">
          <cell r="A902" t="str">
            <v>MF09</v>
          </cell>
          <cell r="B902">
            <v>3106010027</v>
          </cell>
          <cell r="C902" t="str">
            <v>FUNG.FORCE CS</v>
          </cell>
          <cell r="D902" t="str">
            <v>63</v>
          </cell>
          <cell r="E902">
            <v>649</v>
          </cell>
          <cell r="F902">
            <v>2</v>
          </cell>
          <cell r="G902">
            <v>140</v>
          </cell>
          <cell r="H902">
            <v>-0.25</v>
          </cell>
          <cell r="I902">
            <v>-35</v>
          </cell>
          <cell r="J902">
            <v>19991031</v>
          </cell>
          <cell r="K902" t="str">
            <v>1140303005</v>
          </cell>
          <cell r="L902" t="str">
            <v>6210404003</v>
          </cell>
        </row>
        <row r="903">
          <cell r="A903" t="str">
            <v>MF29</v>
          </cell>
          <cell r="B903">
            <v>3106010027</v>
          </cell>
          <cell r="C903" t="str">
            <v>FUNG.FORCE CS</v>
          </cell>
          <cell r="D903" t="str">
            <v>63</v>
          </cell>
          <cell r="E903">
            <v>636</v>
          </cell>
          <cell r="F903">
            <v>2</v>
          </cell>
          <cell r="G903">
            <v>140</v>
          </cell>
          <cell r="H903">
            <v>-1.5</v>
          </cell>
          <cell r="I903">
            <v>-210</v>
          </cell>
          <cell r="J903">
            <v>19991031</v>
          </cell>
          <cell r="K903" t="str">
            <v>1140303005</v>
          </cell>
          <cell r="L903" t="str">
            <v>6210404003</v>
          </cell>
        </row>
        <row r="904">
          <cell r="A904" t="str">
            <v>MF32</v>
          </cell>
          <cell r="B904">
            <v>3106010027</v>
          </cell>
          <cell r="C904" t="str">
            <v>FUNG.FORCE CS</v>
          </cell>
          <cell r="D904" t="str">
            <v>63</v>
          </cell>
          <cell r="E904">
            <v>640</v>
          </cell>
          <cell r="F904">
            <v>2</v>
          </cell>
          <cell r="G904">
            <v>140</v>
          </cell>
          <cell r="H904">
            <v>-4</v>
          </cell>
          <cell r="I904">
            <v>-560</v>
          </cell>
          <cell r="J904">
            <v>19991031</v>
          </cell>
          <cell r="K904" t="str">
            <v>1140303005</v>
          </cell>
          <cell r="L904" t="str">
            <v>6210404003</v>
          </cell>
        </row>
        <row r="905">
          <cell r="A905" t="str">
            <v>MF33</v>
          </cell>
          <cell r="B905">
            <v>3106010027</v>
          </cell>
          <cell r="C905" t="str">
            <v>FUNG.FORCE CS</v>
          </cell>
          <cell r="D905" t="str">
            <v>63</v>
          </cell>
          <cell r="E905">
            <v>647</v>
          </cell>
          <cell r="F905">
            <v>2</v>
          </cell>
          <cell r="G905">
            <v>140</v>
          </cell>
          <cell r="H905">
            <v>-1.25</v>
          </cell>
          <cell r="I905">
            <v>-175</v>
          </cell>
          <cell r="J905">
            <v>19991031</v>
          </cell>
          <cell r="K905" t="str">
            <v>1140303005</v>
          </cell>
          <cell r="L905" t="str">
            <v>6210404003</v>
          </cell>
        </row>
        <row r="906">
          <cell r="A906" t="str">
            <v>MF35</v>
          </cell>
          <cell r="B906">
            <v>3106010027</v>
          </cell>
          <cell r="C906" t="str">
            <v>FUNG.FORCE CS</v>
          </cell>
          <cell r="D906" t="str">
            <v>63</v>
          </cell>
          <cell r="E906">
            <v>645</v>
          </cell>
          <cell r="F906">
            <v>2</v>
          </cell>
          <cell r="G906">
            <v>140</v>
          </cell>
          <cell r="H906">
            <v>-1</v>
          </cell>
          <cell r="I906">
            <v>-140</v>
          </cell>
          <cell r="J906">
            <v>19991031</v>
          </cell>
          <cell r="K906" t="str">
            <v>1140303005</v>
          </cell>
          <cell r="L906" t="str">
            <v>6210404003</v>
          </cell>
        </row>
        <row r="907">
          <cell r="A907" t="str">
            <v>MF39</v>
          </cell>
          <cell r="B907">
            <v>3106010027</v>
          </cell>
          <cell r="C907" t="str">
            <v>FUNG.FORCE CS</v>
          </cell>
          <cell r="D907" t="str">
            <v>63</v>
          </cell>
          <cell r="E907">
            <v>634</v>
          </cell>
          <cell r="F907">
            <v>3</v>
          </cell>
          <cell r="G907">
            <v>140</v>
          </cell>
          <cell r="H907">
            <v>-1.08</v>
          </cell>
          <cell r="I907">
            <v>-151.20000000000002</v>
          </cell>
          <cell r="J907">
            <v>19991031</v>
          </cell>
          <cell r="K907" t="str">
            <v>1140303005</v>
          </cell>
          <cell r="L907" t="str">
            <v>6210404003</v>
          </cell>
        </row>
        <row r="908">
          <cell r="A908" t="str">
            <v>P005</v>
          </cell>
          <cell r="B908">
            <v>3106010027</v>
          </cell>
          <cell r="C908" t="str">
            <v>FUNG.FORCE CS</v>
          </cell>
          <cell r="D908" t="str">
            <v>H1</v>
          </cell>
          <cell r="E908">
            <v>204</v>
          </cell>
          <cell r="F908">
            <v>3</v>
          </cell>
          <cell r="G908">
            <v>140</v>
          </cell>
          <cell r="H908">
            <v>-1.05</v>
          </cell>
          <cell r="I908">
            <v>-147</v>
          </cell>
          <cell r="J908">
            <v>19991029</v>
          </cell>
          <cell r="K908" t="str">
            <v>1140303005</v>
          </cell>
          <cell r="L908" t="str">
            <v>6210404003</v>
          </cell>
          <cell r="M908" t="str">
            <v>9100000003</v>
          </cell>
        </row>
        <row r="909">
          <cell r="A909" t="str">
            <v>P005</v>
          </cell>
          <cell r="B909">
            <v>3106010027</v>
          </cell>
          <cell r="C909" t="str">
            <v>FUNG.FORCE CS</v>
          </cell>
          <cell r="D909" t="str">
            <v>H1</v>
          </cell>
          <cell r="E909">
            <v>205</v>
          </cell>
          <cell r="F909">
            <v>2</v>
          </cell>
          <cell r="G909">
            <v>140</v>
          </cell>
          <cell r="H909">
            <v>-0.45</v>
          </cell>
          <cell r="I909">
            <v>-63</v>
          </cell>
          <cell r="J909">
            <v>19991029</v>
          </cell>
          <cell r="K909" t="str">
            <v>1140303005</v>
          </cell>
          <cell r="L909" t="str">
            <v>6210404003</v>
          </cell>
          <cell r="M909" t="str">
            <v>9100000003</v>
          </cell>
        </row>
        <row r="910">
          <cell r="A910" t="str">
            <v>P005</v>
          </cell>
          <cell r="B910">
            <v>3106010027</v>
          </cell>
          <cell r="C910" t="str">
            <v>FUNG.FORCE CS</v>
          </cell>
          <cell r="D910" t="str">
            <v>H1</v>
          </cell>
          <cell r="E910">
            <v>206</v>
          </cell>
          <cell r="F910">
            <v>3</v>
          </cell>
          <cell r="G910">
            <v>140</v>
          </cell>
          <cell r="H910">
            <v>-0.5</v>
          </cell>
          <cell r="I910">
            <v>-70</v>
          </cell>
          <cell r="J910">
            <v>19991029</v>
          </cell>
          <cell r="K910" t="str">
            <v>1140303005</v>
          </cell>
          <cell r="L910" t="str">
            <v>6210404003</v>
          </cell>
          <cell r="M910" t="str">
            <v>9100000003</v>
          </cell>
        </row>
        <row r="911">
          <cell r="A911" t="str">
            <v>P012</v>
          </cell>
          <cell r="B911">
            <v>3106010027</v>
          </cell>
          <cell r="C911" t="str">
            <v>FUNG.FORCE CS</v>
          </cell>
          <cell r="D911" t="str">
            <v>N1</v>
          </cell>
          <cell r="E911">
            <v>324</v>
          </cell>
          <cell r="F911">
            <v>5</v>
          </cell>
          <cell r="G911">
            <v>140</v>
          </cell>
          <cell r="H911">
            <v>-0.35</v>
          </cell>
          <cell r="I911">
            <v>-49</v>
          </cell>
          <cell r="J911">
            <v>19991031</v>
          </cell>
          <cell r="K911" t="str">
            <v>1140303005</v>
          </cell>
          <cell r="L911" t="str">
            <v>6210404003</v>
          </cell>
          <cell r="M911" t="str">
            <v>9100000003</v>
          </cell>
        </row>
        <row r="912">
          <cell r="A912" t="str">
            <v>P012</v>
          </cell>
          <cell r="B912">
            <v>3106010027</v>
          </cell>
          <cell r="C912" t="str">
            <v>FUNG.FORCE CS</v>
          </cell>
          <cell r="D912" t="str">
            <v>N1</v>
          </cell>
          <cell r="E912">
            <v>326</v>
          </cell>
          <cell r="F912">
            <v>2</v>
          </cell>
          <cell r="G912">
            <v>140</v>
          </cell>
          <cell r="H912">
            <v>-0.25</v>
          </cell>
          <cell r="I912">
            <v>-35</v>
          </cell>
          <cell r="J912">
            <v>19991031</v>
          </cell>
          <cell r="K912" t="str">
            <v>1140303005</v>
          </cell>
          <cell r="L912" t="str">
            <v>6210404003</v>
          </cell>
          <cell r="M912" t="str">
            <v>9100000003</v>
          </cell>
        </row>
        <row r="913">
          <cell r="A913" t="str">
            <v>P012</v>
          </cell>
          <cell r="B913">
            <v>3106010027</v>
          </cell>
          <cell r="C913" t="str">
            <v>FUNG.FORCE CS</v>
          </cell>
          <cell r="D913" t="str">
            <v>N1</v>
          </cell>
          <cell r="E913">
            <v>327</v>
          </cell>
          <cell r="F913">
            <v>4</v>
          </cell>
          <cell r="G913">
            <v>140</v>
          </cell>
          <cell r="H913">
            <v>-0.4</v>
          </cell>
          <cell r="I913">
            <v>-56</v>
          </cell>
          <cell r="J913">
            <v>19991031</v>
          </cell>
          <cell r="K913" t="str">
            <v>1140303005</v>
          </cell>
          <cell r="L913" t="str">
            <v>6210404003</v>
          </cell>
          <cell r="M913" t="str">
            <v>9100000003</v>
          </cell>
        </row>
        <row r="914">
          <cell r="A914" t="str">
            <v>P012</v>
          </cell>
          <cell r="B914">
            <v>3106010027</v>
          </cell>
          <cell r="C914" t="str">
            <v>FUNG.FORCE CS</v>
          </cell>
          <cell r="D914" t="str">
            <v>N1</v>
          </cell>
          <cell r="E914">
            <v>330</v>
          </cell>
          <cell r="F914">
            <v>5</v>
          </cell>
          <cell r="G914">
            <v>140</v>
          </cell>
          <cell r="H914">
            <v>-0.5</v>
          </cell>
          <cell r="I914">
            <v>-70</v>
          </cell>
          <cell r="J914">
            <v>19991031</v>
          </cell>
          <cell r="K914" t="str">
            <v>1140303005</v>
          </cell>
          <cell r="L914" t="str">
            <v>6210404003</v>
          </cell>
          <cell r="M914" t="str">
            <v>9100000003</v>
          </cell>
        </row>
        <row r="915">
          <cell r="A915" t="str">
            <v>P012</v>
          </cell>
          <cell r="B915">
            <v>3106010027</v>
          </cell>
          <cell r="C915" t="str">
            <v>FUNG.FORCE CS</v>
          </cell>
          <cell r="D915" t="str">
            <v>N1</v>
          </cell>
          <cell r="E915">
            <v>331</v>
          </cell>
          <cell r="F915">
            <v>5</v>
          </cell>
          <cell r="G915">
            <v>140</v>
          </cell>
          <cell r="H915">
            <v>-0.75</v>
          </cell>
          <cell r="I915">
            <v>-105</v>
          </cell>
          <cell r="J915">
            <v>19991031</v>
          </cell>
          <cell r="K915" t="str">
            <v>1140303005</v>
          </cell>
          <cell r="L915" t="str">
            <v>6210404003</v>
          </cell>
          <cell r="M915" t="str">
            <v>9100000003</v>
          </cell>
        </row>
        <row r="916">
          <cell r="A916" t="str">
            <v>P012</v>
          </cell>
          <cell r="B916">
            <v>3106010027</v>
          </cell>
          <cell r="C916" t="str">
            <v>FUNG.FORCE CS</v>
          </cell>
          <cell r="D916" t="str">
            <v>N1</v>
          </cell>
          <cell r="E916">
            <v>336</v>
          </cell>
          <cell r="F916">
            <v>1</v>
          </cell>
          <cell r="G916">
            <v>140</v>
          </cell>
          <cell r="H916">
            <v>-0.25</v>
          </cell>
          <cell r="I916">
            <v>-35</v>
          </cell>
          <cell r="J916">
            <v>19991031</v>
          </cell>
          <cell r="K916" t="str">
            <v>1140303005</v>
          </cell>
          <cell r="L916" t="str">
            <v>6210404003</v>
          </cell>
          <cell r="M916" t="str">
            <v>9100000003</v>
          </cell>
        </row>
        <row r="917">
          <cell r="A917" t="str">
            <v>MF34</v>
          </cell>
          <cell r="B917">
            <v>3106010027</v>
          </cell>
          <cell r="C917" t="str">
            <v>FUNG.FORCE CS</v>
          </cell>
          <cell r="D917" t="str">
            <v>65</v>
          </cell>
          <cell r="E917">
            <v>936</v>
          </cell>
          <cell r="F917">
            <v>4</v>
          </cell>
          <cell r="G917">
            <v>140</v>
          </cell>
          <cell r="H917">
            <v>-1.75</v>
          </cell>
          <cell r="I917">
            <v>-245</v>
          </cell>
          <cell r="J917">
            <v>19991031</v>
          </cell>
          <cell r="K917" t="str">
            <v>1140305005</v>
          </cell>
          <cell r="L917" t="str">
            <v>6210404005</v>
          </cell>
        </row>
        <row r="918">
          <cell r="A918" t="str">
            <v>MF39</v>
          </cell>
          <cell r="B918">
            <v>3106010027</v>
          </cell>
          <cell r="C918" t="str">
            <v>FUNG.FORCE CS</v>
          </cell>
          <cell r="D918" t="str">
            <v>65</v>
          </cell>
          <cell r="E918">
            <v>926</v>
          </cell>
          <cell r="F918">
            <v>6</v>
          </cell>
          <cell r="G918">
            <v>140</v>
          </cell>
          <cell r="H918">
            <v>-3.67</v>
          </cell>
          <cell r="I918">
            <v>-513.79999999999995</v>
          </cell>
          <cell r="J918">
            <v>19991031</v>
          </cell>
          <cell r="K918" t="str">
            <v>1140305005</v>
          </cell>
          <cell r="L918" t="str">
            <v>6210404005</v>
          </cell>
        </row>
        <row r="919">
          <cell r="A919" t="str">
            <v>P012</v>
          </cell>
          <cell r="B919">
            <v>3106010027</v>
          </cell>
          <cell r="C919" t="str">
            <v>FUNG.FORCE CS</v>
          </cell>
          <cell r="D919" t="str">
            <v>N1</v>
          </cell>
          <cell r="E919">
            <v>329</v>
          </cell>
          <cell r="F919">
            <v>6</v>
          </cell>
          <cell r="G919">
            <v>140</v>
          </cell>
          <cell r="H919">
            <v>-1</v>
          </cell>
          <cell r="I919">
            <v>-140</v>
          </cell>
          <cell r="J919">
            <v>19991031</v>
          </cell>
          <cell r="K919" t="str">
            <v>1140305005</v>
          </cell>
          <cell r="L919" t="str">
            <v>6210404005</v>
          </cell>
          <cell r="M919" t="str">
            <v>9100000005</v>
          </cell>
        </row>
        <row r="920">
          <cell r="A920" t="str">
            <v>TG01</v>
          </cell>
          <cell r="B920">
            <v>3106010051</v>
          </cell>
          <cell r="C920" t="str">
            <v>CURA.VINCIT-F</v>
          </cell>
          <cell r="D920" t="str">
            <v>61</v>
          </cell>
          <cell r="E920">
            <v>629</v>
          </cell>
          <cell r="F920">
            <v>1</v>
          </cell>
          <cell r="G920">
            <v>12.5</v>
          </cell>
          <cell r="H920">
            <v>-140.69999999999999</v>
          </cell>
          <cell r="I920">
            <v>-1758.7499999999998</v>
          </cell>
          <cell r="J920">
            <v>19991031</v>
          </cell>
          <cell r="K920" t="str">
            <v>1140301006</v>
          </cell>
          <cell r="L920" t="str">
            <v>6210405001</v>
          </cell>
        </row>
        <row r="921">
          <cell r="A921" t="str">
            <v>TG02</v>
          </cell>
          <cell r="B921">
            <v>3106010051</v>
          </cell>
          <cell r="C921" t="str">
            <v>CURA.VINCIT-F</v>
          </cell>
          <cell r="D921" t="str">
            <v>61</v>
          </cell>
          <cell r="E921">
            <v>633</v>
          </cell>
          <cell r="F921">
            <v>2</v>
          </cell>
          <cell r="G921">
            <v>12.5</v>
          </cell>
          <cell r="H921">
            <v>-47</v>
          </cell>
          <cell r="I921">
            <v>-587.5</v>
          </cell>
          <cell r="J921">
            <v>19991031</v>
          </cell>
          <cell r="K921" t="str">
            <v>1140301006</v>
          </cell>
          <cell r="L921" t="str">
            <v>6210405001</v>
          </cell>
        </row>
        <row r="922">
          <cell r="A922" t="str">
            <v>TG18</v>
          </cell>
          <cell r="B922">
            <v>3106010051</v>
          </cell>
          <cell r="C922" t="str">
            <v>CURA.VINCIT-F</v>
          </cell>
          <cell r="D922" t="str">
            <v>61</v>
          </cell>
          <cell r="E922">
            <v>634</v>
          </cell>
          <cell r="F922">
            <v>3</v>
          </cell>
          <cell r="G922">
            <v>12.5</v>
          </cell>
          <cell r="H922">
            <v>-33</v>
          </cell>
          <cell r="I922">
            <v>-412.5</v>
          </cell>
          <cell r="J922">
            <v>19991031</v>
          </cell>
          <cell r="K922" t="str">
            <v>1140301006</v>
          </cell>
          <cell r="L922" t="str">
            <v>6210405001</v>
          </cell>
        </row>
        <row r="923">
          <cell r="A923" t="str">
            <v>TG28</v>
          </cell>
          <cell r="B923">
            <v>3106010051</v>
          </cell>
          <cell r="C923" t="str">
            <v>CURA.VINCIT-F</v>
          </cell>
          <cell r="D923" t="str">
            <v>61</v>
          </cell>
          <cell r="E923">
            <v>632</v>
          </cell>
          <cell r="F923">
            <v>2</v>
          </cell>
          <cell r="G923">
            <v>12.5</v>
          </cell>
          <cell r="H923">
            <v>-21.3</v>
          </cell>
          <cell r="I923">
            <v>-266.25</v>
          </cell>
          <cell r="J923">
            <v>19991031</v>
          </cell>
          <cell r="K923" t="str">
            <v>1140301006</v>
          </cell>
          <cell r="L923" t="str">
            <v>6210405001</v>
          </cell>
        </row>
        <row r="924">
          <cell r="A924" t="str">
            <v>TG30</v>
          </cell>
          <cell r="B924">
            <v>3106010051</v>
          </cell>
          <cell r="C924" t="str">
            <v>CURA.VINCIT-F</v>
          </cell>
          <cell r="D924" t="str">
            <v>61</v>
          </cell>
          <cell r="E924">
            <v>631</v>
          </cell>
          <cell r="F924">
            <v>1</v>
          </cell>
          <cell r="G924">
            <v>12.5</v>
          </cell>
          <cell r="H924">
            <v>-18</v>
          </cell>
          <cell r="I924">
            <v>-225</v>
          </cell>
          <cell r="J924">
            <v>19991031</v>
          </cell>
          <cell r="K924" t="str">
            <v>1140301006</v>
          </cell>
          <cell r="L924" t="str">
            <v>6210405001</v>
          </cell>
        </row>
        <row r="925">
          <cell r="A925" t="str">
            <v>S001</v>
          </cell>
          <cell r="B925">
            <v>3106010055</v>
          </cell>
          <cell r="C925" t="str">
            <v>CURA.FORCE CS</v>
          </cell>
          <cell r="D925" t="str">
            <v>63</v>
          </cell>
          <cell r="E925">
            <v>623</v>
          </cell>
          <cell r="F925">
            <v>4</v>
          </cell>
          <cell r="G925">
            <v>140</v>
          </cell>
          <cell r="H925">
            <v>-2.88</v>
          </cell>
          <cell r="I925">
            <v>-403.2</v>
          </cell>
          <cell r="J925">
            <v>19991031</v>
          </cell>
          <cell r="K925" t="str">
            <v>1140303006</v>
          </cell>
          <cell r="L925" t="str">
            <v>6210405003</v>
          </cell>
        </row>
        <row r="926">
          <cell r="A926" t="str">
            <v>S002</v>
          </cell>
          <cell r="B926">
            <v>3106010055</v>
          </cell>
          <cell r="C926" t="str">
            <v>CURA.FORCE CS</v>
          </cell>
          <cell r="D926" t="str">
            <v>63</v>
          </cell>
          <cell r="E926">
            <v>626</v>
          </cell>
          <cell r="F926">
            <v>4</v>
          </cell>
          <cell r="G926">
            <v>140</v>
          </cell>
          <cell r="H926">
            <v>-1.3</v>
          </cell>
          <cell r="I926">
            <v>-182</v>
          </cell>
          <cell r="J926">
            <v>19991031</v>
          </cell>
          <cell r="K926" t="str">
            <v>1140303006</v>
          </cell>
          <cell r="L926" t="str">
            <v>6210405003</v>
          </cell>
        </row>
        <row r="927">
          <cell r="A927" t="str">
            <v>TG01</v>
          </cell>
          <cell r="B927">
            <v>3106010055</v>
          </cell>
          <cell r="C927" t="str">
            <v>CURA.FORCE CS</v>
          </cell>
          <cell r="D927" t="str">
            <v>63</v>
          </cell>
          <cell r="E927">
            <v>612</v>
          </cell>
          <cell r="F927">
            <v>8</v>
          </cell>
          <cell r="G927">
            <v>140</v>
          </cell>
          <cell r="H927">
            <v>-2.35</v>
          </cell>
          <cell r="I927">
            <v>-329</v>
          </cell>
          <cell r="J927">
            <v>19991031</v>
          </cell>
          <cell r="K927" t="str">
            <v>1140303006</v>
          </cell>
          <cell r="L927" t="str">
            <v>6210405003</v>
          </cell>
        </row>
        <row r="928">
          <cell r="A928" t="str">
            <v>TG02</v>
          </cell>
          <cell r="B928">
            <v>3106010055</v>
          </cell>
          <cell r="C928" t="str">
            <v>CURA.FORCE CS</v>
          </cell>
          <cell r="D928" t="str">
            <v>63</v>
          </cell>
          <cell r="E928">
            <v>616</v>
          </cell>
          <cell r="F928">
            <v>2</v>
          </cell>
          <cell r="G928">
            <v>140</v>
          </cell>
          <cell r="H928">
            <v>-2</v>
          </cell>
          <cell r="I928">
            <v>-280</v>
          </cell>
          <cell r="J928">
            <v>19991031</v>
          </cell>
          <cell r="K928" t="str">
            <v>1140303006</v>
          </cell>
          <cell r="L928" t="str">
            <v>6210405003</v>
          </cell>
        </row>
        <row r="929">
          <cell r="A929" t="str">
            <v>TG03</v>
          </cell>
          <cell r="B929">
            <v>3106010055</v>
          </cell>
          <cell r="C929" t="str">
            <v>CURA.FORCE CS</v>
          </cell>
          <cell r="D929" t="str">
            <v>63</v>
          </cell>
          <cell r="E929">
            <v>613</v>
          </cell>
          <cell r="F929">
            <v>5</v>
          </cell>
          <cell r="G929">
            <v>140</v>
          </cell>
          <cell r="H929">
            <v>-2.89</v>
          </cell>
          <cell r="I929">
            <v>-404.6</v>
          </cell>
          <cell r="J929">
            <v>19991031</v>
          </cell>
          <cell r="K929" t="str">
            <v>1140303006</v>
          </cell>
          <cell r="L929" t="str">
            <v>6210405003</v>
          </cell>
        </row>
        <row r="930">
          <cell r="A930" t="str">
            <v>TG28</v>
          </cell>
          <cell r="B930">
            <v>3106010055</v>
          </cell>
          <cell r="C930" t="str">
            <v>CURA.FORCE CS</v>
          </cell>
          <cell r="D930" t="str">
            <v>63</v>
          </cell>
          <cell r="E930">
            <v>614</v>
          </cell>
          <cell r="F930">
            <v>6</v>
          </cell>
          <cell r="G930">
            <v>140</v>
          </cell>
          <cell r="H930">
            <v>-1.2</v>
          </cell>
          <cell r="I930">
            <v>-168</v>
          </cell>
          <cell r="J930">
            <v>19991031</v>
          </cell>
          <cell r="K930" t="str">
            <v>1140303006</v>
          </cell>
          <cell r="L930" t="str">
            <v>6210405003</v>
          </cell>
        </row>
        <row r="931">
          <cell r="A931" t="str">
            <v>TG29</v>
          </cell>
          <cell r="B931">
            <v>3106010055</v>
          </cell>
          <cell r="C931" t="str">
            <v>CURA.FORCE CS</v>
          </cell>
          <cell r="D931" t="str">
            <v>63</v>
          </cell>
          <cell r="E931">
            <v>611</v>
          </cell>
          <cell r="F931">
            <v>2</v>
          </cell>
          <cell r="G931">
            <v>140</v>
          </cell>
          <cell r="H931">
            <v>-1</v>
          </cell>
          <cell r="I931">
            <v>-140</v>
          </cell>
          <cell r="J931">
            <v>19991031</v>
          </cell>
          <cell r="K931" t="str">
            <v>1140303006</v>
          </cell>
          <cell r="L931" t="str">
            <v>6210405003</v>
          </cell>
        </row>
        <row r="932">
          <cell r="A932" t="str">
            <v>TG31</v>
          </cell>
          <cell r="B932">
            <v>3106010055</v>
          </cell>
          <cell r="C932" t="str">
            <v>CURA.FORCE CS</v>
          </cell>
          <cell r="D932" t="str">
            <v>63</v>
          </cell>
          <cell r="E932">
            <v>615</v>
          </cell>
          <cell r="F932">
            <v>6</v>
          </cell>
          <cell r="G932">
            <v>140</v>
          </cell>
          <cell r="H932">
            <v>-1.4</v>
          </cell>
          <cell r="I932">
            <v>-196</v>
          </cell>
          <cell r="J932">
            <v>19991031</v>
          </cell>
          <cell r="K932" t="str">
            <v>1140303006</v>
          </cell>
          <cell r="L932" t="str">
            <v>6210405003</v>
          </cell>
        </row>
        <row r="933">
          <cell r="A933" t="str">
            <v>TL04</v>
          </cell>
          <cell r="B933">
            <v>3106010055</v>
          </cell>
          <cell r="C933" t="str">
            <v>CURA.FORCE CS</v>
          </cell>
          <cell r="D933" t="str">
            <v>63</v>
          </cell>
          <cell r="E933">
            <v>622</v>
          </cell>
          <cell r="F933">
            <v>3</v>
          </cell>
          <cell r="G933">
            <v>145</v>
          </cell>
          <cell r="H933">
            <v>-1.6</v>
          </cell>
          <cell r="I933">
            <v>-232</v>
          </cell>
          <cell r="J933">
            <v>19991031</v>
          </cell>
          <cell r="K933" t="str">
            <v>1140303006</v>
          </cell>
          <cell r="L933" t="str">
            <v>6210405003</v>
          </cell>
        </row>
        <row r="934">
          <cell r="A934" t="str">
            <v>TL06</v>
          </cell>
          <cell r="B934">
            <v>3106010055</v>
          </cell>
          <cell r="C934" t="str">
            <v>CURA.FORCE CS</v>
          </cell>
          <cell r="D934" t="str">
            <v>63</v>
          </cell>
          <cell r="E934">
            <v>621</v>
          </cell>
          <cell r="F934">
            <v>3</v>
          </cell>
          <cell r="G934">
            <v>145</v>
          </cell>
          <cell r="H934">
            <v>-1.75</v>
          </cell>
          <cell r="I934">
            <v>-253.75</v>
          </cell>
          <cell r="J934">
            <v>19991031</v>
          </cell>
          <cell r="K934" t="str">
            <v>1140303006</v>
          </cell>
          <cell r="L934" t="str">
            <v>6210405003</v>
          </cell>
        </row>
        <row r="935">
          <cell r="A935" t="str">
            <v>TO12</v>
          </cell>
          <cell r="B935">
            <v>3106010055</v>
          </cell>
          <cell r="C935" t="str">
            <v>CURA.FORCE CS</v>
          </cell>
          <cell r="D935" t="str">
            <v>S1</v>
          </cell>
          <cell r="E935">
            <v>334</v>
          </cell>
          <cell r="F935">
            <v>3</v>
          </cell>
          <cell r="G935">
            <v>140</v>
          </cell>
          <cell r="H935">
            <v>-1.48</v>
          </cell>
          <cell r="I935">
            <v>-207.2</v>
          </cell>
          <cell r="J935">
            <v>19991031</v>
          </cell>
          <cell r="K935" t="str">
            <v>1140303006</v>
          </cell>
          <cell r="L935" t="str">
            <v>6210405003</v>
          </cell>
          <cell r="M935" t="str">
            <v>9100000003</v>
          </cell>
        </row>
        <row r="936">
          <cell r="A936" t="str">
            <v>TO12</v>
          </cell>
          <cell r="B936">
            <v>3106010055</v>
          </cell>
          <cell r="C936" t="str">
            <v>CURA.FORCE CS</v>
          </cell>
          <cell r="D936" t="str">
            <v>S1</v>
          </cell>
          <cell r="E936">
            <v>335</v>
          </cell>
          <cell r="F936">
            <v>3</v>
          </cell>
          <cell r="G936">
            <v>140</v>
          </cell>
          <cell r="H936">
            <v>-1.52</v>
          </cell>
          <cell r="I936">
            <v>-212.8</v>
          </cell>
          <cell r="J936">
            <v>19991031</v>
          </cell>
          <cell r="K936" t="str">
            <v>1140303006</v>
          </cell>
          <cell r="L936" t="str">
            <v>6210405003</v>
          </cell>
          <cell r="M936" t="str">
            <v>9100000003</v>
          </cell>
        </row>
        <row r="937">
          <cell r="A937" t="str">
            <v>TA26</v>
          </cell>
          <cell r="B937">
            <v>3106010055</v>
          </cell>
          <cell r="C937" t="str">
            <v>CURA.FORCE CS</v>
          </cell>
          <cell r="D937" t="str">
            <v>64</v>
          </cell>
          <cell r="E937">
            <v>156</v>
          </cell>
          <cell r="F937">
            <v>4</v>
          </cell>
          <cell r="G937">
            <v>145</v>
          </cell>
          <cell r="H937">
            <v>-3</v>
          </cell>
          <cell r="I937">
            <v>-435</v>
          </cell>
          <cell r="J937">
            <v>19991031</v>
          </cell>
          <cell r="K937" t="str">
            <v>1140304006</v>
          </cell>
          <cell r="L937" t="str">
            <v>6210405004</v>
          </cell>
        </row>
        <row r="938">
          <cell r="A938" t="str">
            <v>TA30</v>
          </cell>
          <cell r="B938">
            <v>3106010055</v>
          </cell>
          <cell r="C938" t="str">
            <v>CURA.FORCE CS</v>
          </cell>
          <cell r="D938" t="str">
            <v>64</v>
          </cell>
          <cell r="E938">
            <v>159</v>
          </cell>
          <cell r="F938">
            <v>2</v>
          </cell>
          <cell r="G938">
            <v>145</v>
          </cell>
          <cell r="H938">
            <v>-4</v>
          </cell>
          <cell r="I938">
            <v>-580</v>
          </cell>
          <cell r="J938">
            <v>19991031</v>
          </cell>
          <cell r="K938" t="str">
            <v>1140304006</v>
          </cell>
          <cell r="L938" t="str">
            <v>6210405004</v>
          </cell>
        </row>
        <row r="939">
          <cell r="A939" t="str">
            <v>TA33</v>
          </cell>
          <cell r="B939">
            <v>3106010055</v>
          </cell>
          <cell r="C939" t="str">
            <v>CURA.FORCE CS</v>
          </cell>
          <cell r="D939" t="str">
            <v>64</v>
          </cell>
          <cell r="E939">
            <v>161</v>
          </cell>
          <cell r="F939">
            <v>3</v>
          </cell>
          <cell r="G939">
            <v>145</v>
          </cell>
          <cell r="H939">
            <v>-0.65</v>
          </cell>
          <cell r="I939">
            <v>-94.25</v>
          </cell>
          <cell r="J939">
            <v>19991031</v>
          </cell>
          <cell r="K939" t="str">
            <v>1140304006</v>
          </cell>
          <cell r="L939" t="str">
            <v>6210405004</v>
          </cell>
        </row>
        <row r="940">
          <cell r="A940" t="str">
            <v>EA03</v>
          </cell>
          <cell r="B940">
            <v>3106010055</v>
          </cell>
          <cell r="C940" t="str">
            <v>CURA.FORCE CS</v>
          </cell>
          <cell r="D940" t="str">
            <v>65</v>
          </cell>
          <cell r="E940">
            <v>911</v>
          </cell>
          <cell r="F940">
            <v>1</v>
          </cell>
          <cell r="G940">
            <v>140</v>
          </cell>
          <cell r="H940">
            <v>-1</v>
          </cell>
          <cell r="I940">
            <v>-140</v>
          </cell>
          <cell r="J940">
            <v>19991031</v>
          </cell>
          <cell r="K940" t="str">
            <v>1140305006</v>
          </cell>
          <cell r="L940" t="str">
            <v>6210405005</v>
          </cell>
        </row>
        <row r="941">
          <cell r="A941" t="str">
            <v>P023</v>
          </cell>
          <cell r="B941">
            <v>3106010055</v>
          </cell>
          <cell r="C941" t="str">
            <v>CURA.FORCE CS</v>
          </cell>
          <cell r="D941" t="str">
            <v>B1</v>
          </cell>
          <cell r="E941">
            <v>238</v>
          </cell>
          <cell r="F941">
            <v>1</v>
          </cell>
          <cell r="G941">
            <v>140</v>
          </cell>
          <cell r="H941">
            <v>-0.83</v>
          </cell>
          <cell r="I941">
            <v>-116.19999999999999</v>
          </cell>
          <cell r="J941">
            <v>19991030</v>
          </cell>
          <cell r="K941" t="str">
            <v>1140305006</v>
          </cell>
          <cell r="L941" t="str">
            <v>6210405005</v>
          </cell>
          <cell r="M941" t="str">
            <v>9100000005</v>
          </cell>
        </row>
        <row r="942">
          <cell r="A942" t="str">
            <v>P023</v>
          </cell>
          <cell r="B942">
            <v>3106010055</v>
          </cell>
          <cell r="C942" t="str">
            <v>CURA.FORCE CS</v>
          </cell>
          <cell r="D942" t="str">
            <v>B1</v>
          </cell>
          <cell r="E942">
            <v>239</v>
          </cell>
          <cell r="F942">
            <v>1</v>
          </cell>
          <cell r="G942">
            <v>140</v>
          </cell>
          <cell r="H942">
            <v>-1.155</v>
          </cell>
          <cell r="I942">
            <v>-161.70000000000002</v>
          </cell>
          <cell r="J942">
            <v>19991030</v>
          </cell>
          <cell r="K942" t="str">
            <v>1140305006</v>
          </cell>
          <cell r="L942" t="str">
            <v>6210405005</v>
          </cell>
          <cell r="M942" t="str">
            <v>9100000005</v>
          </cell>
        </row>
        <row r="943">
          <cell r="A943" t="str">
            <v>P023</v>
          </cell>
          <cell r="B943">
            <v>3106010055</v>
          </cell>
          <cell r="C943" t="str">
            <v>CURA.FORCE CS</v>
          </cell>
          <cell r="D943" t="str">
            <v>B1</v>
          </cell>
          <cell r="E943">
            <v>242</v>
          </cell>
          <cell r="F943">
            <v>1</v>
          </cell>
          <cell r="G943">
            <v>140</v>
          </cell>
          <cell r="H943">
            <v>-0.57999999999999996</v>
          </cell>
          <cell r="I943">
            <v>-81.199999999999989</v>
          </cell>
          <cell r="J943">
            <v>19991030</v>
          </cell>
          <cell r="K943" t="str">
            <v>1140305006</v>
          </cell>
          <cell r="L943" t="str">
            <v>6210405005</v>
          </cell>
          <cell r="M943" t="str">
            <v>9100000005</v>
          </cell>
        </row>
        <row r="944">
          <cell r="A944" t="str">
            <v>P023</v>
          </cell>
          <cell r="B944">
            <v>3106010055</v>
          </cell>
          <cell r="C944" t="str">
            <v>CURA.FORCE CS</v>
          </cell>
          <cell r="D944" t="str">
            <v>B1</v>
          </cell>
          <cell r="E944">
            <v>243</v>
          </cell>
          <cell r="F944">
            <v>1</v>
          </cell>
          <cell r="G944">
            <v>140</v>
          </cell>
          <cell r="H944">
            <v>-0.68</v>
          </cell>
          <cell r="I944">
            <v>-95.2</v>
          </cell>
          <cell r="J944">
            <v>19991030</v>
          </cell>
          <cell r="K944" t="str">
            <v>1140305006</v>
          </cell>
          <cell r="L944" t="str">
            <v>6210405005</v>
          </cell>
          <cell r="M944" t="str">
            <v>9100000005</v>
          </cell>
        </row>
        <row r="945">
          <cell r="A945" t="str">
            <v>P023</v>
          </cell>
          <cell r="B945">
            <v>3106010055</v>
          </cell>
          <cell r="C945" t="str">
            <v>CURA.FORCE CS</v>
          </cell>
          <cell r="D945" t="str">
            <v>B1</v>
          </cell>
          <cell r="E945">
            <v>244</v>
          </cell>
          <cell r="F945">
            <v>1</v>
          </cell>
          <cell r="G945">
            <v>140</v>
          </cell>
          <cell r="H945">
            <v>-2.2599999999999998</v>
          </cell>
          <cell r="I945">
            <v>-316.39999999999998</v>
          </cell>
          <cell r="J945">
            <v>19991030</v>
          </cell>
          <cell r="K945" t="str">
            <v>1140305006</v>
          </cell>
          <cell r="L945" t="str">
            <v>6210405005</v>
          </cell>
          <cell r="M945" t="str">
            <v>9100000005</v>
          </cell>
        </row>
        <row r="946">
          <cell r="A946" t="str">
            <v>P023</v>
          </cell>
          <cell r="B946">
            <v>3106010055</v>
          </cell>
          <cell r="C946" t="str">
            <v>CURA.FORCE CS</v>
          </cell>
          <cell r="D946" t="str">
            <v>B1</v>
          </cell>
          <cell r="E946">
            <v>245</v>
          </cell>
          <cell r="F946">
            <v>1</v>
          </cell>
          <cell r="G946">
            <v>140</v>
          </cell>
          <cell r="H946">
            <v>-0.6</v>
          </cell>
          <cell r="I946">
            <v>-84</v>
          </cell>
          <cell r="J946">
            <v>19991030</v>
          </cell>
          <cell r="K946" t="str">
            <v>1140305006</v>
          </cell>
          <cell r="L946" t="str">
            <v>6210405005</v>
          </cell>
          <cell r="M946" t="str">
            <v>9100000005</v>
          </cell>
        </row>
        <row r="947">
          <cell r="A947" t="str">
            <v>P023</v>
          </cell>
          <cell r="B947">
            <v>3106010055</v>
          </cell>
          <cell r="C947" t="str">
            <v>CURA.FORCE CS</v>
          </cell>
          <cell r="D947" t="str">
            <v>B1</v>
          </cell>
          <cell r="E947">
            <v>246</v>
          </cell>
          <cell r="F947">
            <v>1</v>
          </cell>
          <cell r="G947">
            <v>140</v>
          </cell>
          <cell r="H947">
            <v>-0.5</v>
          </cell>
          <cell r="I947">
            <v>-70</v>
          </cell>
          <cell r="J947">
            <v>19991030</v>
          </cell>
          <cell r="K947" t="str">
            <v>1140305006</v>
          </cell>
          <cell r="L947" t="str">
            <v>6210405005</v>
          </cell>
          <cell r="M947" t="str">
            <v>9100000005</v>
          </cell>
        </row>
        <row r="948">
          <cell r="A948" t="str">
            <v>P023</v>
          </cell>
          <cell r="B948">
            <v>3106010055</v>
          </cell>
          <cell r="C948" t="str">
            <v>CURA.FORCE CS</v>
          </cell>
          <cell r="D948" t="str">
            <v>B1</v>
          </cell>
          <cell r="E948">
            <v>247</v>
          </cell>
          <cell r="F948">
            <v>1</v>
          </cell>
          <cell r="G948">
            <v>140</v>
          </cell>
          <cell r="H948">
            <v>-0.34</v>
          </cell>
          <cell r="I948">
            <v>-47.6</v>
          </cell>
          <cell r="J948">
            <v>19991030</v>
          </cell>
          <cell r="K948" t="str">
            <v>1140305006</v>
          </cell>
          <cell r="L948" t="str">
            <v>6210405005</v>
          </cell>
          <cell r="M948" t="str">
            <v>9100000005</v>
          </cell>
        </row>
        <row r="949">
          <cell r="A949" t="str">
            <v>P023</v>
          </cell>
          <cell r="B949">
            <v>3106010055</v>
          </cell>
          <cell r="C949" t="str">
            <v>CURA.FORCE CS</v>
          </cell>
          <cell r="D949" t="str">
            <v>B1</v>
          </cell>
          <cell r="E949">
            <v>248</v>
          </cell>
          <cell r="F949">
            <v>1</v>
          </cell>
          <cell r="G949">
            <v>140</v>
          </cell>
          <cell r="H949">
            <v>-0.19</v>
          </cell>
          <cell r="I949">
            <v>-26.6</v>
          </cell>
          <cell r="J949">
            <v>19991030</v>
          </cell>
          <cell r="K949" t="str">
            <v>1140305006</v>
          </cell>
          <cell r="L949" t="str">
            <v>6210405005</v>
          </cell>
          <cell r="M949" t="str">
            <v>9100000005</v>
          </cell>
        </row>
        <row r="950">
          <cell r="A950" t="str">
            <v>P023</v>
          </cell>
          <cell r="B950">
            <v>3106010055</v>
          </cell>
          <cell r="C950" t="str">
            <v>CURA.FORCE CS</v>
          </cell>
          <cell r="D950" t="str">
            <v>B1</v>
          </cell>
          <cell r="E950">
            <v>249</v>
          </cell>
          <cell r="F950">
            <v>1</v>
          </cell>
          <cell r="G950">
            <v>140</v>
          </cell>
          <cell r="H950">
            <v>-0.76</v>
          </cell>
          <cell r="I950">
            <v>-106.4</v>
          </cell>
          <cell r="J950">
            <v>19991030</v>
          </cell>
          <cell r="K950" t="str">
            <v>1140305006</v>
          </cell>
          <cell r="L950" t="str">
            <v>6210405005</v>
          </cell>
          <cell r="M950" t="str">
            <v>9100000005</v>
          </cell>
        </row>
        <row r="951">
          <cell r="A951" t="str">
            <v>P023</v>
          </cell>
          <cell r="B951">
            <v>3106010055</v>
          </cell>
          <cell r="C951" t="str">
            <v>CURA.FORCE CS</v>
          </cell>
          <cell r="D951" t="str">
            <v>B1</v>
          </cell>
          <cell r="E951">
            <v>250</v>
          </cell>
          <cell r="F951">
            <v>1</v>
          </cell>
          <cell r="G951">
            <v>140</v>
          </cell>
          <cell r="H951">
            <v>-1.02</v>
          </cell>
          <cell r="I951">
            <v>-142.80000000000001</v>
          </cell>
          <cell r="J951">
            <v>19991030</v>
          </cell>
          <cell r="K951" t="str">
            <v>1140305006</v>
          </cell>
          <cell r="L951" t="str">
            <v>6210405005</v>
          </cell>
          <cell r="M951" t="str">
            <v>9100000005</v>
          </cell>
        </row>
        <row r="952">
          <cell r="A952" t="str">
            <v>P023</v>
          </cell>
          <cell r="B952">
            <v>3106010055</v>
          </cell>
          <cell r="C952" t="str">
            <v>CURA.FORCE CS</v>
          </cell>
          <cell r="D952" t="str">
            <v>B1</v>
          </cell>
          <cell r="E952">
            <v>251</v>
          </cell>
          <cell r="F952">
            <v>1</v>
          </cell>
          <cell r="G952">
            <v>140</v>
          </cell>
          <cell r="H952">
            <v>-0.72</v>
          </cell>
          <cell r="I952">
            <v>-100.8</v>
          </cell>
          <cell r="J952">
            <v>19991030</v>
          </cell>
          <cell r="K952" t="str">
            <v>1140305006</v>
          </cell>
          <cell r="L952" t="str">
            <v>6210405005</v>
          </cell>
          <cell r="M952" t="str">
            <v>9100000005</v>
          </cell>
        </row>
        <row r="953">
          <cell r="A953" t="str">
            <v>P023</v>
          </cell>
          <cell r="B953">
            <v>3106010055</v>
          </cell>
          <cell r="C953" t="str">
            <v>CURA.FORCE CS</v>
          </cell>
          <cell r="D953" t="str">
            <v>B1</v>
          </cell>
          <cell r="E953">
            <v>252</v>
          </cell>
          <cell r="F953">
            <v>1</v>
          </cell>
          <cell r="G953">
            <v>140</v>
          </cell>
          <cell r="H953">
            <v>-0.89</v>
          </cell>
          <cell r="I953">
            <v>-124.60000000000001</v>
          </cell>
          <cell r="J953">
            <v>19991030</v>
          </cell>
          <cell r="K953" t="str">
            <v>1140305006</v>
          </cell>
          <cell r="L953" t="str">
            <v>6210405005</v>
          </cell>
          <cell r="M953" t="str">
            <v>9100000005</v>
          </cell>
        </row>
        <row r="954">
          <cell r="A954" t="str">
            <v>P023</v>
          </cell>
          <cell r="B954">
            <v>3106010055</v>
          </cell>
          <cell r="C954" t="str">
            <v>CURA.FORCE CS</v>
          </cell>
          <cell r="D954" t="str">
            <v>B1</v>
          </cell>
          <cell r="E954">
            <v>253</v>
          </cell>
          <cell r="F954">
            <v>1</v>
          </cell>
          <cell r="G954">
            <v>140</v>
          </cell>
          <cell r="H954">
            <v>-1.19</v>
          </cell>
          <cell r="I954">
            <v>-166.6</v>
          </cell>
          <cell r="J954">
            <v>19991030</v>
          </cell>
          <cell r="K954" t="str">
            <v>1140305006</v>
          </cell>
          <cell r="L954" t="str">
            <v>6210405005</v>
          </cell>
          <cell r="M954" t="str">
            <v>9100000005</v>
          </cell>
        </row>
        <row r="955">
          <cell r="A955" t="str">
            <v>P023</v>
          </cell>
          <cell r="B955">
            <v>3106010055</v>
          </cell>
          <cell r="C955" t="str">
            <v>CURA.FORCE CS</v>
          </cell>
          <cell r="D955" t="str">
            <v>B1</v>
          </cell>
          <cell r="E955">
            <v>254</v>
          </cell>
          <cell r="F955">
            <v>1</v>
          </cell>
          <cell r="G955">
            <v>140</v>
          </cell>
          <cell r="H955">
            <v>-0.89</v>
          </cell>
          <cell r="I955">
            <v>-124.60000000000001</v>
          </cell>
          <cell r="J955">
            <v>19991030</v>
          </cell>
          <cell r="K955" t="str">
            <v>1140305006</v>
          </cell>
          <cell r="L955" t="str">
            <v>6210405005</v>
          </cell>
          <cell r="M955" t="str">
            <v>9100000005</v>
          </cell>
        </row>
        <row r="956">
          <cell r="A956" t="str">
            <v>P023</v>
          </cell>
          <cell r="B956">
            <v>3106010055</v>
          </cell>
          <cell r="C956" t="str">
            <v>CURA.FORCE CS</v>
          </cell>
          <cell r="D956" t="str">
            <v>B1</v>
          </cell>
          <cell r="E956">
            <v>268</v>
          </cell>
          <cell r="F956">
            <v>1</v>
          </cell>
          <cell r="G956">
            <v>140</v>
          </cell>
          <cell r="H956">
            <v>-0.76</v>
          </cell>
          <cell r="I956">
            <v>-106.4</v>
          </cell>
          <cell r="J956">
            <v>19991030</v>
          </cell>
          <cell r="K956" t="str">
            <v>1140305006</v>
          </cell>
          <cell r="L956" t="str">
            <v>6210405005</v>
          </cell>
          <cell r="M956" t="str">
            <v>9100000005</v>
          </cell>
        </row>
        <row r="957">
          <cell r="A957" t="str">
            <v>TA28</v>
          </cell>
          <cell r="B957">
            <v>3106010055</v>
          </cell>
          <cell r="C957" t="str">
            <v>CURA.FORCE CS</v>
          </cell>
          <cell r="D957" t="str">
            <v>65</v>
          </cell>
          <cell r="E957">
            <v>880</v>
          </cell>
          <cell r="F957">
            <v>6</v>
          </cell>
          <cell r="G957">
            <v>140</v>
          </cell>
          <cell r="H957">
            <v>-2</v>
          </cell>
          <cell r="I957">
            <v>-280</v>
          </cell>
          <cell r="J957">
            <v>19991031</v>
          </cell>
          <cell r="K957" t="str">
            <v>1140305006</v>
          </cell>
          <cell r="L957" t="str">
            <v>6210405005</v>
          </cell>
        </row>
        <row r="958">
          <cell r="A958" t="str">
            <v>TA29</v>
          </cell>
          <cell r="B958">
            <v>3106010055</v>
          </cell>
          <cell r="C958" t="str">
            <v>CURA.FORCE CS</v>
          </cell>
          <cell r="D958" t="str">
            <v>65</v>
          </cell>
          <cell r="E958">
            <v>879</v>
          </cell>
          <cell r="F958">
            <v>6</v>
          </cell>
          <cell r="G958">
            <v>145</v>
          </cell>
          <cell r="H958">
            <v>-3.8</v>
          </cell>
          <cell r="I958">
            <v>-551</v>
          </cell>
          <cell r="J958">
            <v>19991031</v>
          </cell>
          <cell r="K958" t="str">
            <v>1140305006</v>
          </cell>
          <cell r="L958" t="str">
            <v>6210405005</v>
          </cell>
        </row>
        <row r="959">
          <cell r="A959" t="str">
            <v>TA30</v>
          </cell>
          <cell r="B959">
            <v>3106010055</v>
          </cell>
          <cell r="C959" t="str">
            <v>CURA.FORCE CS</v>
          </cell>
          <cell r="D959" t="str">
            <v>65</v>
          </cell>
          <cell r="E959">
            <v>884</v>
          </cell>
          <cell r="F959">
            <v>6</v>
          </cell>
          <cell r="G959">
            <v>145</v>
          </cell>
          <cell r="H959">
            <v>-9</v>
          </cell>
          <cell r="I959">
            <v>-1305</v>
          </cell>
          <cell r="J959">
            <v>19991031</v>
          </cell>
          <cell r="K959" t="str">
            <v>1140305006</v>
          </cell>
          <cell r="L959" t="str">
            <v>6210405005</v>
          </cell>
        </row>
        <row r="960">
          <cell r="A960" t="str">
            <v>TA32</v>
          </cell>
          <cell r="B960">
            <v>3106010055</v>
          </cell>
          <cell r="C960" t="str">
            <v>CURA.FORCE CS</v>
          </cell>
          <cell r="D960" t="str">
            <v>65</v>
          </cell>
          <cell r="E960">
            <v>876</v>
          </cell>
          <cell r="F960">
            <v>1</v>
          </cell>
          <cell r="G960">
            <v>140</v>
          </cell>
          <cell r="H960">
            <v>-4.5999999999999996</v>
          </cell>
          <cell r="I960">
            <v>-644</v>
          </cell>
          <cell r="J960">
            <v>19991031</v>
          </cell>
          <cell r="K960" t="str">
            <v>1140305006</v>
          </cell>
          <cell r="L960" t="str">
            <v>6210405005</v>
          </cell>
        </row>
        <row r="961">
          <cell r="A961" t="str">
            <v>TA34</v>
          </cell>
          <cell r="B961">
            <v>3106010055</v>
          </cell>
          <cell r="C961" t="str">
            <v>CURA.FORCE CS</v>
          </cell>
          <cell r="D961" t="str">
            <v>65</v>
          </cell>
          <cell r="E961">
            <v>882</v>
          </cell>
          <cell r="F961">
            <v>4</v>
          </cell>
          <cell r="G961">
            <v>5.0999999999999996</v>
          </cell>
          <cell r="H961">
            <v>-4</v>
          </cell>
          <cell r="I961">
            <v>-20.399999999999999</v>
          </cell>
          <cell r="J961">
            <v>19991031</v>
          </cell>
          <cell r="K961" t="str">
            <v>1140305006</v>
          </cell>
          <cell r="L961" t="str">
            <v>6210405005</v>
          </cell>
        </row>
        <row r="962">
          <cell r="A962" t="str">
            <v>TL04</v>
          </cell>
          <cell r="B962">
            <v>3106010055</v>
          </cell>
          <cell r="C962" t="str">
            <v>CURA.FORCE CS</v>
          </cell>
          <cell r="D962" t="str">
            <v>65</v>
          </cell>
          <cell r="E962">
            <v>899</v>
          </cell>
          <cell r="F962">
            <v>5</v>
          </cell>
          <cell r="G962">
            <v>145</v>
          </cell>
          <cell r="H962">
            <v>-4.4000000000000004</v>
          </cell>
          <cell r="I962">
            <v>-638</v>
          </cell>
          <cell r="J962">
            <v>19991031</v>
          </cell>
          <cell r="K962" t="str">
            <v>1140305006</v>
          </cell>
          <cell r="L962" t="str">
            <v>6210405005</v>
          </cell>
        </row>
        <row r="963">
          <cell r="A963" t="str">
            <v>TL05</v>
          </cell>
          <cell r="B963">
            <v>3106010055</v>
          </cell>
          <cell r="C963" t="str">
            <v>CURA.FORCE CS</v>
          </cell>
          <cell r="D963" t="str">
            <v>65</v>
          </cell>
          <cell r="E963">
            <v>890</v>
          </cell>
          <cell r="F963">
            <v>4</v>
          </cell>
          <cell r="G963">
            <v>145</v>
          </cell>
          <cell r="H963">
            <v>-4.7</v>
          </cell>
          <cell r="I963">
            <v>-681.5</v>
          </cell>
          <cell r="J963">
            <v>19991031</v>
          </cell>
          <cell r="K963" t="str">
            <v>1140305006</v>
          </cell>
          <cell r="L963" t="str">
            <v>6210405005</v>
          </cell>
        </row>
        <row r="964">
          <cell r="A964" t="str">
            <v>TL06</v>
          </cell>
          <cell r="B964">
            <v>3106010055</v>
          </cell>
          <cell r="C964" t="str">
            <v>CURA.FORCE CS</v>
          </cell>
          <cell r="D964" t="str">
            <v>65</v>
          </cell>
          <cell r="E964">
            <v>896</v>
          </cell>
          <cell r="F964">
            <v>4</v>
          </cell>
          <cell r="G964">
            <v>145</v>
          </cell>
          <cell r="H964">
            <v>-3.25</v>
          </cell>
          <cell r="I964">
            <v>-471.25</v>
          </cell>
          <cell r="J964">
            <v>19991031</v>
          </cell>
          <cell r="K964" t="str">
            <v>1140305006</v>
          </cell>
          <cell r="L964" t="str">
            <v>6210405005</v>
          </cell>
        </row>
        <row r="965">
          <cell r="A965" t="str">
            <v>TL07</v>
          </cell>
          <cell r="B965">
            <v>3106010055</v>
          </cell>
          <cell r="C965" t="str">
            <v>CURA.FORCE CS</v>
          </cell>
          <cell r="D965" t="str">
            <v>65</v>
          </cell>
          <cell r="E965">
            <v>894</v>
          </cell>
          <cell r="F965">
            <v>4</v>
          </cell>
          <cell r="G965">
            <v>145</v>
          </cell>
          <cell r="H965">
            <v>-6.5</v>
          </cell>
          <cell r="I965">
            <v>-942.5</v>
          </cell>
          <cell r="J965">
            <v>19991031</v>
          </cell>
          <cell r="K965" t="str">
            <v>1140305006</v>
          </cell>
          <cell r="L965" t="str">
            <v>6210405005</v>
          </cell>
        </row>
        <row r="966">
          <cell r="A966" t="str">
            <v>TL08</v>
          </cell>
          <cell r="B966">
            <v>3106010055</v>
          </cell>
          <cell r="C966" t="str">
            <v>CURA.FORCE CS</v>
          </cell>
          <cell r="D966" t="str">
            <v>65</v>
          </cell>
          <cell r="E966">
            <v>893</v>
          </cell>
          <cell r="F966">
            <v>4</v>
          </cell>
          <cell r="G966">
            <v>27.439</v>
          </cell>
          <cell r="H966">
            <v>-8.8000000000000007</v>
          </cell>
          <cell r="I966">
            <v>-241.46320000000003</v>
          </cell>
          <cell r="J966">
            <v>19991031</v>
          </cell>
          <cell r="K966" t="str">
            <v>1140305006</v>
          </cell>
          <cell r="L966" t="str">
            <v>6210405005</v>
          </cell>
        </row>
        <row r="967">
          <cell r="A967" t="str">
            <v>TO03</v>
          </cell>
          <cell r="B967">
            <v>3106010055</v>
          </cell>
          <cell r="C967" t="str">
            <v>CURA.FORCE CS</v>
          </cell>
          <cell r="D967" t="str">
            <v>S1</v>
          </cell>
          <cell r="E967">
            <v>329</v>
          </cell>
          <cell r="F967">
            <v>1</v>
          </cell>
          <cell r="G967">
            <v>140</v>
          </cell>
          <cell r="H967">
            <v>-3.5</v>
          </cell>
          <cell r="I967">
            <v>-490</v>
          </cell>
          <cell r="J967">
            <v>19991031</v>
          </cell>
          <cell r="K967" t="str">
            <v>1140305006</v>
          </cell>
          <cell r="L967" t="str">
            <v>6210405005</v>
          </cell>
          <cell r="M967" t="str">
            <v>9100000005</v>
          </cell>
        </row>
        <row r="968">
          <cell r="A968" t="str">
            <v>TZ01</v>
          </cell>
          <cell r="B968">
            <v>3106010055</v>
          </cell>
          <cell r="C968" t="str">
            <v>CURA.FORCE CS</v>
          </cell>
          <cell r="D968" t="str">
            <v>65</v>
          </cell>
          <cell r="E968">
            <v>857</v>
          </cell>
          <cell r="F968">
            <v>1</v>
          </cell>
          <cell r="G968">
            <v>145</v>
          </cell>
          <cell r="H968">
            <v>-2</v>
          </cell>
          <cell r="I968">
            <v>-290</v>
          </cell>
          <cell r="J968">
            <v>19991031</v>
          </cell>
          <cell r="K968" t="str">
            <v>1140305006</v>
          </cell>
          <cell r="L968" t="str">
            <v>6210405005</v>
          </cell>
        </row>
        <row r="969">
          <cell r="A969" t="str">
            <v>TZ02</v>
          </cell>
          <cell r="B969">
            <v>3106010055</v>
          </cell>
          <cell r="C969" t="str">
            <v>CURA.FORCE CS</v>
          </cell>
          <cell r="D969" t="str">
            <v>65</v>
          </cell>
          <cell r="E969">
            <v>861</v>
          </cell>
          <cell r="F969">
            <v>1</v>
          </cell>
          <cell r="G969">
            <v>140</v>
          </cell>
          <cell r="H969">
            <v>-5</v>
          </cell>
          <cell r="I969">
            <v>-700</v>
          </cell>
          <cell r="J969">
            <v>19991031</v>
          </cell>
          <cell r="K969" t="str">
            <v>1140305006</v>
          </cell>
          <cell r="L969" t="str">
            <v>6210405005</v>
          </cell>
        </row>
        <row r="970">
          <cell r="A970" t="str">
            <v>P023</v>
          </cell>
          <cell r="B970">
            <v>3106010055</v>
          </cell>
          <cell r="C970" t="str">
            <v>CURA.FORCE CS</v>
          </cell>
          <cell r="D970" t="str">
            <v>B1</v>
          </cell>
          <cell r="E970">
            <v>255</v>
          </cell>
          <cell r="F970">
            <v>1</v>
          </cell>
          <cell r="G970">
            <v>140</v>
          </cell>
          <cell r="H970">
            <v>-0.315</v>
          </cell>
          <cell r="I970">
            <v>-44.1</v>
          </cell>
          <cell r="J970">
            <v>19991030</v>
          </cell>
          <cell r="K970" t="str">
            <v>1140325006</v>
          </cell>
          <cell r="L970" t="str">
            <v>6210405016</v>
          </cell>
          <cell r="M970" t="str">
            <v>9100000007</v>
          </cell>
        </row>
        <row r="971">
          <cell r="A971" t="str">
            <v>P023</v>
          </cell>
          <cell r="B971">
            <v>3106010055</v>
          </cell>
          <cell r="C971" t="str">
            <v>CURA.FORCE CS</v>
          </cell>
          <cell r="D971" t="str">
            <v>B1</v>
          </cell>
          <cell r="E971">
            <v>256</v>
          </cell>
          <cell r="F971">
            <v>1</v>
          </cell>
          <cell r="G971">
            <v>140</v>
          </cell>
          <cell r="H971">
            <v>-0.38</v>
          </cell>
          <cell r="I971">
            <v>-53.2</v>
          </cell>
          <cell r="J971">
            <v>19991030</v>
          </cell>
          <cell r="K971" t="str">
            <v>1140325006</v>
          </cell>
          <cell r="L971" t="str">
            <v>6210405016</v>
          </cell>
          <cell r="M971" t="str">
            <v>9100000007</v>
          </cell>
        </row>
        <row r="972">
          <cell r="A972" t="str">
            <v>P023</v>
          </cell>
          <cell r="B972">
            <v>3106010055</v>
          </cell>
          <cell r="C972" t="str">
            <v>CURA.FORCE CS</v>
          </cell>
          <cell r="D972" t="str">
            <v>B1</v>
          </cell>
          <cell r="E972">
            <v>257</v>
          </cell>
          <cell r="F972">
            <v>1</v>
          </cell>
          <cell r="G972">
            <v>140</v>
          </cell>
          <cell r="H972">
            <v>-0.56999999999999995</v>
          </cell>
          <cell r="I972">
            <v>-79.8</v>
          </cell>
          <cell r="J972">
            <v>19991030</v>
          </cell>
          <cell r="K972" t="str">
            <v>1140325006</v>
          </cell>
          <cell r="L972" t="str">
            <v>6210405016</v>
          </cell>
          <cell r="M972" t="str">
            <v>9100000007</v>
          </cell>
        </row>
        <row r="973">
          <cell r="A973" t="str">
            <v>P023</v>
          </cell>
          <cell r="B973">
            <v>3106010055</v>
          </cell>
          <cell r="C973" t="str">
            <v>CURA.FORCE CS</v>
          </cell>
          <cell r="D973" t="str">
            <v>B1</v>
          </cell>
          <cell r="E973">
            <v>258</v>
          </cell>
          <cell r="F973">
            <v>1</v>
          </cell>
          <cell r="G973">
            <v>140</v>
          </cell>
          <cell r="H973">
            <v>-0.63</v>
          </cell>
          <cell r="I973">
            <v>-88.2</v>
          </cell>
          <cell r="J973">
            <v>19991030</v>
          </cell>
          <cell r="K973" t="str">
            <v>1140325006</v>
          </cell>
          <cell r="L973" t="str">
            <v>6210405016</v>
          </cell>
          <cell r="M973" t="str">
            <v>9100000007</v>
          </cell>
        </row>
        <row r="974">
          <cell r="A974" t="str">
            <v>TG02</v>
          </cell>
          <cell r="B974">
            <v>3106010070</v>
          </cell>
          <cell r="C974" t="str">
            <v>CURA.RITIRAN CARB</v>
          </cell>
          <cell r="D974" t="str">
            <v>61</v>
          </cell>
          <cell r="E974">
            <v>633</v>
          </cell>
          <cell r="F974">
            <v>1</v>
          </cell>
          <cell r="G974">
            <v>3</v>
          </cell>
          <cell r="H974">
            <v>-11.7</v>
          </cell>
          <cell r="I974">
            <v>-35.099999999999994</v>
          </cell>
          <cell r="J974">
            <v>19991031</v>
          </cell>
          <cell r="K974" t="str">
            <v>1140301006</v>
          </cell>
          <cell r="L974" t="str">
            <v>6210405001</v>
          </cell>
        </row>
        <row r="975">
          <cell r="A975" t="str">
            <v>TG18</v>
          </cell>
          <cell r="B975">
            <v>3106010070</v>
          </cell>
          <cell r="C975" t="str">
            <v>CURA.RITIRAN CARB</v>
          </cell>
          <cell r="D975" t="str">
            <v>61</v>
          </cell>
          <cell r="E975">
            <v>634</v>
          </cell>
          <cell r="F975">
            <v>2</v>
          </cell>
          <cell r="G975">
            <v>3.6</v>
          </cell>
          <cell r="H975">
            <v>-32.5</v>
          </cell>
          <cell r="I975">
            <v>-117</v>
          </cell>
          <cell r="J975">
            <v>19991031</v>
          </cell>
          <cell r="K975" t="str">
            <v>1140301006</v>
          </cell>
          <cell r="L975" t="str">
            <v>6210405001</v>
          </cell>
        </row>
        <row r="976">
          <cell r="A976" t="str">
            <v>TG28</v>
          </cell>
          <cell r="B976">
            <v>3106010070</v>
          </cell>
          <cell r="C976" t="str">
            <v>CURA.RITIRAN CARB</v>
          </cell>
          <cell r="D976" t="str">
            <v>61</v>
          </cell>
          <cell r="E976">
            <v>632</v>
          </cell>
          <cell r="F976">
            <v>1</v>
          </cell>
          <cell r="G976">
            <v>3.6</v>
          </cell>
          <cell r="H976">
            <v>-11</v>
          </cell>
          <cell r="I976">
            <v>-39.6</v>
          </cell>
          <cell r="J976">
            <v>19991031</v>
          </cell>
          <cell r="K976" t="str">
            <v>1140301006</v>
          </cell>
          <cell r="L976" t="str">
            <v>6210405001</v>
          </cell>
        </row>
        <row r="977">
          <cell r="A977" t="str">
            <v>TG29</v>
          </cell>
          <cell r="B977">
            <v>3106010070</v>
          </cell>
          <cell r="C977" t="str">
            <v>CURA.RITIRAN CARB</v>
          </cell>
          <cell r="D977" t="str">
            <v>61</v>
          </cell>
          <cell r="E977">
            <v>628</v>
          </cell>
          <cell r="F977">
            <v>1</v>
          </cell>
          <cell r="G977">
            <v>3</v>
          </cell>
          <cell r="H977">
            <v>-4.8</v>
          </cell>
          <cell r="I977">
            <v>-14.399999999999999</v>
          </cell>
          <cell r="J977">
            <v>19991031</v>
          </cell>
          <cell r="K977" t="str">
            <v>1140301006</v>
          </cell>
          <cell r="L977" t="str">
            <v>6210405001</v>
          </cell>
        </row>
        <row r="978">
          <cell r="A978" t="str">
            <v>P001</v>
          </cell>
          <cell r="B978">
            <v>3108010002</v>
          </cell>
          <cell r="C978" t="str">
            <v>EM-LABORES ARADO/PEINE O ROLO</v>
          </cell>
          <cell r="D978" t="str">
            <v>L1</v>
          </cell>
          <cell r="E978">
            <v>272</v>
          </cell>
          <cell r="F978">
            <v>1</v>
          </cell>
          <cell r="G978">
            <v>17.850000000000001</v>
          </cell>
          <cell r="H978">
            <v>-10</v>
          </cell>
          <cell r="I978">
            <v>-178.5</v>
          </cell>
          <cell r="J978">
            <v>19991030</v>
          </cell>
          <cell r="K978" t="str">
            <v>1140325017</v>
          </cell>
          <cell r="L978" t="str">
            <v>5120410000</v>
          </cell>
          <cell r="M978" t="str">
            <v>9100000007</v>
          </cell>
        </row>
        <row r="979">
          <cell r="A979" t="str">
            <v>P023</v>
          </cell>
          <cell r="B979">
            <v>3108010007</v>
          </cell>
          <cell r="C979" t="str">
            <v>EM-LABORES CINCEL/RASTRA</v>
          </cell>
          <cell r="D979" t="str">
            <v>B1</v>
          </cell>
          <cell r="E979">
            <v>279</v>
          </cell>
          <cell r="F979">
            <v>1</v>
          </cell>
          <cell r="G979">
            <v>15.3</v>
          </cell>
          <cell r="H979">
            <v>-18</v>
          </cell>
          <cell r="I979">
            <v>-275.40000000000003</v>
          </cell>
          <cell r="J979">
            <v>19991030</v>
          </cell>
          <cell r="K979" t="str">
            <v>1140325017</v>
          </cell>
          <cell r="L979" t="str">
            <v>5120410000</v>
          </cell>
          <cell r="M979" t="str">
            <v>9100000007</v>
          </cell>
        </row>
        <row r="980">
          <cell r="A980" t="str">
            <v>P023</v>
          </cell>
          <cell r="B980">
            <v>3108010007</v>
          </cell>
          <cell r="C980" t="str">
            <v>EM-LABORES CINCEL/RASTRA</v>
          </cell>
          <cell r="D980" t="str">
            <v>B1</v>
          </cell>
          <cell r="E980">
            <v>280</v>
          </cell>
          <cell r="F980">
            <v>1</v>
          </cell>
          <cell r="G980">
            <v>15.3</v>
          </cell>
          <cell r="H980">
            <v>-14</v>
          </cell>
          <cell r="I980">
            <v>-214.20000000000002</v>
          </cell>
          <cell r="J980">
            <v>19991030</v>
          </cell>
          <cell r="K980" t="str">
            <v>1140325017</v>
          </cell>
          <cell r="L980" t="str">
            <v>5120410000</v>
          </cell>
          <cell r="M980" t="str">
            <v>9100000007</v>
          </cell>
        </row>
        <row r="981">
          <cell r="A981" t="str">
            <v>P023</v>
          </cell>
          <cell r="B981">
            <v>3108010007</v>
          </cell>
          <cell r="C981" t="str">
            <v>EM-LABORES CINCEL/RASTRA</v>
          </cell>
          <cell r="D981" t="str">
            <v>B1</v>
          </cell>
          <cell r="E981">
            <v>281</v>
          </cell>
          <cell r="F981">
            <v>1</v>
          </cell>
          <cell r="G981">
            <v>15.3</v>
          </cell>
          <cell r="H981">
            <v>-27</v>
          </cell>
          <cell r="I981">
            <v>-413.1</v>
          </cell>
          <cell r="J981">
            <v>19991030</v>
          </cell>
          <cell r="K981" t="str">
            <v>1140325017</v>
          </cell>
          <cell r="L981" t="str">
            <v>5120410000</v>
          </cell>
          <cell r="M981" t="str">
            <v>9100000007</v>
          </cell>
        </row>
        <row r="982">
          <cell r="A982" t="str">
            <v>P023</v>
          </cell>
          <cell r="B982">
            <v>3108010007</v>
          </cell>
          <cell r="C982" t="str">
            <v>EM-LABORES CINCEL/RASTRA</v>
          </cell>
          <cell r="D982" t="str">
            <v>B1</v>
          </cell>
          <cell r="E982">
            <v>282</v>
          </cell>
          <cell r="F982">
            <v>1</v>
          </cell>
          <cell r="G982">
            <v>15.3</v>
          </cell>
          <cell r="H982">
            <v>-30</v>
          </cell>
          <cell r="I982">
            <v>-459</v>
          </cell>
          <cell r="J982">
            <v>19991030</v>
          </cell>
          <cell r="K982" t="str">
            <v>1140325017</v>
          </cell>
          <cell r="L982" t="str">
            <v>5120410000</v>
          </cell>
          <cell r="M982" t="str">
            <v>9100000007</v>
          </cell>
        </row>
        <row r="983">
          <cell r="A983" t="str">
            <v>P001</v>
          </cell>
          <cell r="B983">
            <v>3108010008</v>
          </cell>
          <cell r="C983" t="str">
            <v>EM-LABORES CONFECCION POR ROLLO</v>
          </cell>
          <cell r="D983" t="str">
            <v>L1</v>
          </cell>
          <cell r="E983">
            <v>265</v>
          </cell>
          <cell r="F983">
            <v>1</v>
          </cell>
          <cell r="G983">
            <v>5.0999999999999996</v>
          </cell>
          <cell r="H983">
            <v>-5</v>
          </cell>
          <cell r="I983">
            <v>-25.5</v>
          </cell>
          <cell r="J983">
            <v>19991030</v>
          </cell>
          <cell r="K983" t="str">
            <v>1140325017</v>
          </cell>
          <cell r="L983" t="str">
            <v>5120410000</v>
          </cell>
          <cell r="M983" t="str">
            <v>9100000007</v>
          </cell>
        </row>
        <row r="984">
          <cell r="A984" t="str">
            <v>P001</v>
          </cell>
          <cell r="B984">
            <v>3108010011</v>
          </cell>
          <cell r="C984" t="str">
            <v>EM-LABORES DESMALEZADA</v>
          </cell>
          <cell r="D984" t="str">
            <v>L1</v>
          </cell>
          <cell r="E984">
            <v>263</v>
          </cell>
          <cell r="F984">
            <v>1</v>
          </cell>
          <cell r="G984">
            <v>7.65</v>
          </cell>
          <cell r="H984">
            <v>-5</v>
          </cell>
          <cell r="I984">
            <v>-38.25</v>
          </cell>
          <cell r="J984">
            <v>19991030</v>
          </cell>
          <cell r="K984" t="str">
            <v>1140325017</v>
          </cell>
          <cell r="L984" t="str">
            <v>5120410000</v>
          </cell>
          <cell r="M984" t="str">
            <v>9100000007</v>
          </cell>
        </row>
        <row r="985">
          <cell r="A985" t="str">
            <v>P001</v>
          </cell>
          <cell r="B985">
            <v>3108010011</v>
          </cell>
          <cell r="C985" t="str">
            <v>EM-LABORES DESMALEZADA</v>
          </cell>
          <cell r="D985" t="str">
            <v>L1</v>
          </cell>
          <cell r="E985">
            <v>264</v>
          </cell>
          <cell r="F985">
            <v>1</v>
          </cell>
          <cell r="G985">
            <v>7.65</v>
          </cell>
          <cell r="H985">
            <v>-10</v>
          </cell>
          <cell r="I985">
            <v>-76.5</v>
          </cell>
          <cell r="J985">
            <v>19991030</v>
          </cell>
          <cell r="K985" t="str">
            <v>1140325017</v>
          </cell>
          <cell r="L985" t="str">
            <v>5120410000</v>
          </cell>
          <cell r="M985" t="str">
            <v>9100000007</v>
          </cell>
        </row>
        <row r="986">
          <cell r="A986" t="str">
            <v>P001</v>
          </cell>
          <cell r="B986">
            <v>3108010011</v>
          </cell>
          <cell r="C986" t="str">
            <v>EM-LABORES DESMALEZADA</v>
          </cell>
          <cell r="D986" t="str">
            <v>L1</v>
          </cell>
          <cell r="E986">
            <v>275</v>
          </cell>
          <cell r="F986">
            <v>1</v>
          </cell>
          <cell r="G986">
            <v>7.65</v>
          </cell>
          <cell r="H986">
            <v>-10</v>
          </cell>
          <cell r="I986">
            <v>-76.5</v>
          </cell>
          <cell r="J986">
            <v>19991030</v>
          </cell>
          <cell r="K986" t="str">
            <v>1140325017</v>
          </cell>
          <cell r="L986" t="str">
            <v>5120410000</v>
          </cell>
          <cell r="M986" t="str">
            <v>9100000007</v>
          </cell>
        </row>
        <row r="987">
          <cell r="A987" t="str">
            <v>P001</v>
          </cell>
          <cell r="B987">
            <v>3108010011</v>
          </cell>
          <cell r="C987" t="str">
            <v>EM-LABORES DESMALEZADA</v>
          </cell>
          <cell r="D987" t="str">
            <v>L1</v>
          </cell>
          <cell r="E987">
            <v>276</v>
          </cell>
          <cell r="F987">
            <v>1</v>
          </cell>
          <cell r="G987">
            <v>7.65</v>
          </cell>
          <cell r="H987">
            <v>-15</v>
          </cell>
          <cell r="I987">
            <v>-114.75</v>
          </cell>
          <cell r="J987">
            <v>19991030</v>
          </cell>
          <cell r="K987" t="str">
            <v>1140325017</v>
          </cell>
          <cell r="L987" t="str">
            <v>5120410000</v>
          </cell>
          <cell r="M987" t="str">
            <v>9100000007</v>
          </cell>
        </row>
        <row r="988">
          <cell r="A988" t="str">
            <v>P001</v>
          </cell>
          <cell r="B988">
            <v>3108010011</v>
          </cell>
          <cell r="C988" t="str">
            <v>EM-LABORES DESMALEZADA</v>
          </cell>
          <cell r="D988" t="str">
            <v>L1</v>
          </cell>
          <cell r="E988">
            <v>266</v>
          </cell>
          <cell r="F988">
            <v>1</v>
          </cell>
          <cell r="G988">
            <v>7.65</v>
          </cell>
          <cell r="H988">
            <v>-56</v>
          </cell>
          <cell r="I988">
            <v>-428.40000000000003</v>
          </cell>
          <cell r="J988">
            <v>19991030</v>
          </cell>
          <cell r="K988" t="str">
            <v>1241506009</v>
          </cell>
          <cell r="L988" t="str">
            <v>5120414000</v>
          </cell>
          <cell r="M988" t="str">
            <v>9200000007</v>
          </cell>
        </row>
        <row r="989">
          <cell r="A989" t="str">
            <v>P005</v>
          </cell>
          <cell r="B989">
            <v>3108010011</v>
          </cell>
          <cell r="C989" t="str">
            <v>EM-LABORES DESMALEZADA</v>
          </cell>
          <cell r="D989" t="str">
            <v>H1</v>
          </cell>
          <cell r="E989">
            <v>213</v>
          </cell>
          <cell r="F989">
            <v>1</v>
          </cell>
          <cell r="G989">
            <v>7.65</v>
          </cell>
          <cell r="H989">
            <v>-20</v>
          </cell>
          <cell r="I989">
            <v>-153</v>
          </cell>
          <cell r="J989">
            <v>19991031</v>
          </cell>
          <cell r="K989" t="str">
            <v>5110201047</v>
          </cell>
          <cell r="L989" t="str">
            <v>5120409000</v>
          </cell>
          <cell r="M989" t="str">
            <v>9100000017</v>
          </cell>
        </row>
        <row r="990">
          <cell r="A990" t="str">
            <v>P023</v>
          </cell>
          <cell r="B990">
            <v>3108010011</v>
          </cell>
          <cell r="C990" t="str">
            <v>EM-LABORES DESMALEZADA</v>
          </cell>
          <cell r="D990" t="str">
            <v>B1</v>
          </cell>
          <cell r="E990">
            <v>286</v>
          </cell>
          <cell r="F990">
            <v>1</v>
          </cell>
          <cell r="G990">
            <v>7.65</v>
          </cell>
          <cell r="H990">
            <v>-38</v>
          </cell>
          <cell r="I990">
            <v>-290.7</v>
          </cell>
          <cell r="J990">
            <v>19991030</v>
          </cell>
          <cell r="K990" t="str">
            <v>5110201047</v>
          </cell>
          <cell r="L990" t="str">
            <v>5120409000</v>
          </cell>
          <cell r="M990" t="str">
            <v>9100000017</v>
          </cell>
        </row>
        <row r="991">
          <cell r="A991" t="str">
            <v>P023</v>
          </cell>
          <cell r="B991">
            <v>3108010011</v>
          </cell>
          <cell r="C991" t="str">
            <v>EM-LABORES DESMALEZADA</v>
          </cell>
          <cell r="D991" t="str">
            <v>B1</v>
          </cell>
          <cell r="E991">
            <v>287</v>
          </cell>
          <cell r="F991">
            <v>1</v>
          </cell>
          <cell r="G991">
            <v>7.65</v>
          </cell>
          <cell r="H991">
            <v>-35</v>
          </cell>
          <cell r="I991">
            <v>-267.75</v>
          </cell>
          <cell r="J991">
            <v>19991030</v>
          </cell>
          <cell r="K991" t="str">
            <v>5110201047</v>
          </cell>
          <cell r="L991" t="str">
            <v>5120409000</v>
          </cell>
          <cell r="M991" t="str">
            <v>9100000017</v>
          </cell>
        </row>
        <row r="992">
          <cell r="A992" t="str">
            <v>P023</v>
          </cell>
          <cell r="B992">
            <v>3108010011</v>
          </cell>
          <cell r="C992" t="str">
            <v>EM-LABORES DESMALEZADA</v>
          </cell>
          <cell r="D992" t="str">
            <v>B1</v>
          </cell>
          <cell r="E992">
            <v>288</v>
          </cell>
          <cell r="F992">
            <v>1</v>
          </cell>
          <cell r="G992">
            <v>7.65</v>
          </cell>
          <cell r="H992">
            <v>-13</v>
          </cell>
          <cell r="I992">
            <v>-99.45</v>
          </cell>
          <cell r="J992">
            <v>19991030</v>
          </cell>
          <cell r="K992" t="str">
            <v>5110201047</v>
          </cell>
          <cell r="L992" t="str">
            <v>5120409000</v>
          </cell>
          <cell r="M992" t="str">
            <v>9100000017</v>
          </cell>
        </row>
        <row r="993">
          <cell r="A993" t="str">
            <v>P023</v>
          </cell>
          <cell r="B993">
            <v>3108010011</v>
          </cell>
          <cell r="C993" t="str">
            <v>EM-LABORES DESMALEZADA</v>
          </cell>
          <cell r="D993" t="str">
            <v>B1</v>
          </cell>
          <cell r="E993">
            <v>289</v>
          </cell>
          <cell r="F993">
            <v>1</v>
          </cell>
          <cell r="G993">
            <v>7.65</v>
          </cell>
          <cell r="H993">
            <v>-10</v>
          </cell>
          <cell r="I993">
            <v>-76.5</v>
          </cell>
          <cell r="J993">
            <v>19991030</v>
          </cell>
          <cell r="K993" t="str">
            <v>5110201047</v>
          </cell>
          <cell r="L993" t="str">
            <v>5120409000</v>
          </cell>
          <cell r="M993" t="str">
            <v>9100000017</v>
          </cell>
        </row>
        <row r="994">
          <cell r="A994" t="str">
            <v>P023</v>
          </cell>
          <cell r="B994">
            <v>3108010011</v>
          </cell>
          <cell r="C994" t="str">
            <v>EM-LABORES DESMALEZADA</v>
          </cell>
          <cell r="D994" t="str">
            <v>B1</v>
          </cell>
          <cell r="E994">
            <v>290</v>
          </cell>
          <cell r="F994">
            <v>1</v>
          </cell>
          <cell r="G994">
            <v>7.65</v>
          </cell>
          <cell r="H994">
            <v>-15</v>
          </cell>
          <cell r="I994">
            <v>-114.75</v>
          </cell>
          <cell r="J994">
            <v>19991030</v>
          </cell>
          <cell r="K994" t="str">
            <v>5110201047</v>
          </cell>
          <cell r="L994" t="str">
            <v>5120409000</v>
          </cell>
          <cell r="M994" t="str">
            <v>9100000017</v>
          </cell>
        </row>
        <row r="995">
          <cell r="A995" t="str">
            <v>P023</v>
          </cell>
          <cell r="B995">
            <v>3108010011</v>
          </cell>
          <cell r="C995" t="str">
            <v>EM-LABORES DESMALEZADA</v>
          </cell>
          <cell r="D995" t="str">
            <v>B1</v>
          </cell>
          <cell r="E995">
            <v>291</v>
          </cell>
          <cell r="F995">
            <v>1</v>
          </cell>
          <cell r="G995">
            <v>7.65</v>
          </cell>
          <cell r="H995">
            <v>-35</v>
          </cell>
          <cell r="I995">
            <v>-267.75</v>
          </cell>
          <cell r="J995">
            <v>19991030</v>
          </cell>
          <cell r="K995" t="str">
            <v>5110201047</v>
          </cell>
          <cell r="L995" t="str">
            <v>5120409000</v>
          </cell>
          <cell r="M995" t="str">
            <v>9100000017</v>
          </cell>
        </row>
        <row r="996">
          <cell r="A996" t="str">
            <v>P023</v>
          </cell>
          <cell r="B996">
            <v>3108010011</v>
          </cell>
          <cell r="C996" t="str">
            <v>EM-LABORES DESMALEZADA</v>
          </cell>
          <cell r="D996" t="str">
            <v>B1</v>
          </cell>
          <cell r="E996">
            <v>292</v>
          </cell>
          <cell r="F996">
            <v>1</v>
          </cell>
          <cell r="G996">
            <v>7.65</v>
          </cell>
          <cell r="H996">
            <v>-4</v>
          </cell>
          <cell r="I996">
            <v>-30.6</v>
          </cell>
          <cell r="J996">
            <v>19991030</v>
          </cell>
          <cell r="K996" t="str">
            <v>5110201047</v>
          </cell>
          <cell r="L996" t="str">
            <v>5120409000</v>
          </cell>
          <cell r="M996" t="str">
            <v>9100000017</v>
          </cell>
        </row>
        <row r="997">
          <cell r="A997" t="str">
            <v>P012</v>
          </cell>
          <cell r="B997">
            <v>3108010011</v>
          </cell>
          <cell r="C997" t="str">
            <v>EM-LABORES DESMALEZADA</v>
          </cell>
          <cell r="D997" t="str">
            <v>N1</v>
          </cell>
          <cell r="E997">
            <v>340</v>
          </cell>
          <cell r="F997">
            <v>3</v>
          </cell>
          <cell r="G997">
            <v>7.65</v>
          </cell>
          <cell r="H997">
            <v>-100</v>
          </cell>
          <cell r="I997">
            <v>-765</v>
          </cell>
          <cell r="J997">
            <v>19991031</v>
          </cell>
          <cell r="K997" t="str">
            <v>5110301048</v>
          </cell>
          <cell r="L997" t="str">
            <v>5120412000</v>
          </cell>
          <cell r="M997" t="str">
            <v>9200000004</v>
          </cell>
        </row>
        <row r="998">
          <cell r="A998" t="str">
            <v>P001</v>
          </cell>
          <cell r="B998">
            <v>3108010014</v>
          </cell>
          <cell r="C998" t="str">
            <v>EM-LABORES DISCO DESENCONTRADO 1ERA PASA</v>
          </cell>
          <cell r="D998" t="str">
            <v>L1</v>
          </cell>
          <cell r="E998">
            <v>273</v>
          </cell>
          <cell r="F998">
            <v>1</v>
          </cell>
          <cell r="G998">
            <v>11.56</v>
          </cell>
          <cell r="H998">
            <v>-26</v>
          </cell>
          <cell r="I998">
            <v>-300.56</v>
          </cell>
          <cell r="J998">
            <v>19991030</v>
          </cell>
          <cell r="K998" t="str">
            <v>1140325017</v>
          </cell>
          <cell r="L998" t="str">
            <v>5120410000</v>
          </cell>
          <cell r="M998" t="str">
            <v>9100000007</v>
          </cell>
        </row>
        <row r="999">
          <cell r="A999" t="str">
            <v>P001</v>
          </cell>
          <cell r="B999">
            <v>3108010016</v>
          </cell>
          <cell r="C999" t="str">
            <v>EM-LABORES DISCO DESENC/RAST/ROLO 1ER PA</v>
          </cell>
          <cell r="D999" t="str">
            <v>L1</v>
          </cell>
          <cell r="E999">
            <v>271</v>
          </cell>
          <cell r="F999">
            <v>1</v>
          </cell>
          <cell r="G999">
            <v>13.26</v>
          </cell>
          <cell r="H999">
            <v>-30</v>
          </cell>
          <cell r="I999">
            <v>-397.8</v>
          </cell>
          <cell r="J999">
            <v>19991030</v>
          </cell>
          <cell r="K999" t="str">
            <v>1140325017</v>
          </cell>
          <cell r="L999" t="str">
            <v>5120410000</v>
          </cell>
          <cell r="M999" t="str">
            <v>9100000007</v>
          </cell>
        </row>
        <row r="1000">
          <cell r="A1000" t="str">
            <v>P001</v>
          </cell>
          <cell r="B1000">
            <v>3108010016</v>
          </cell>
          <cell r="C1000" t="str">
            <v>EM-LABORES DISCO DESENC/RAST/ROLO 1ER PA</v>
          </cell>
          <cell r="D1000" t="str">
            <v>L1</v>
          </cell>
          <cell r="E1000">
            <v>270</v>
          </cell>
          <cell r="F1000">
            <v>1</v>
          </cell>
          <cell r="G1000">
            <v>13.26</v>
          </cell>
          <cell r="H1000">
            <v>-26</v>
          </cell>
          <cell r="I1000">
            <v>-344.76</v>
          </cell>
          <cell r="J1000">
            <v>19991030</v>
          </cell>
          <cell r="K1000" t="str">
            <v>1140335017</v>
          </cell>
          <cell r="L1000" t="str">
            <v>5120410000</v>
          </cell>
          <cell r="M1000" t="str">
            <v>9100000015</v>
          </cell>
        </row>
        <row r="1001">
          <cell r="A1001" t="str">
            <v>P014</v>
          </cell>
          <cell r="B1001">
            <v>3108010019</v>
          </cell>
          <cell r="C1001" t="str">
            <v>EM-LABORES DISCO LIVIANO/RASTRA</v>
          </cell>
          <cell r="D1001" t="str">
            <v>S1</v>
          </cell>
          <cell r="E1001">
            <v>268</v>
          </cell>
          <cell r="F1001">
            <v>1</v>
          </cell>
          <cell r="G1001">
            <v>11.05</v>
          </cell>
          <cell r="H1001">
            <v>-206</v>
          </cell>
          <cell r="I1001">
            <v>-2276.3000000000002</v>
          </cell>
          <cell r="J1001">
            <v>19991031</v>
          </cell>
          <cell r="K1001" t="str">
            <v>1140303017</v>
          </cell>
          <cell r="L1001" t="str">
            <v>5120410000</v>
          </cell>
          <cell r="M1001" t="str">
            <v>9100000003</v>
          </cell>
        </row>
        <row r="1002">
          <cell r="A1002" t="str">
            <v>P014</v>
          </cell>
          <cell r="B1002">
            <v>3108010019</v>
          </cell>
          <cell r="C1002" t="str">
            <v>EM-LABORES DISCO LIVIANO/RASTRA</v>
          </cell>
          <cell r="D1002" t="str">
            <v>S1</v>
          </cell>
          <cell r="E1002">
            <v>271</v>
          </cell>
          <cell r="F1002">
            <v>2</v>
          </cell>
          <cell r="G1002">
            <v>11.05</v>
          </cell>
          <cell r="H1002">
            <v>-70</v>
          </cell>
          <cell r="I1002">
            <v>-773.5</v>
          </cell>
          <cell r="J1002">
            <v>19991031</v>
          </cell>
          <cell r="K1002" t="str">
            <v>1140303017</v>
          </cell>
          <cell r="L1002" t="str">
            <v>5120410000</v>
          </cell>
          <cell r="M1002" t="str">
            <v>9100000003</v>
          </cell>
        </row>
        <row r="1003">
          <cell r="A1003" t="str">
            <v>P023</v>
          </cell>
          <cell r="B1003">
            <v>3108010020</v>
          </cell>
          <cell r="C1003" t="str">
            <v>EM-LABORES DISCO LIVIANO/RASTRA/ROLO</v>
          </cell>
          <cell r="D1003" t="str">
            <v>B1</v>
          </cell>
          <cell r="E1003">
            <v>279</v>
          </cell>
          <cell r="F1003">
            <v>2</v>
          </cell>
          <cell r="G1003">
            <v>12.41</v>
          </cell>
          <cell r="H1003">
            <v>-18</v>
          </cell>
          <cell r="I1003">
            <v>-223.38</v>
          </cell>
          <cell r="J1003">
            <v>19991030</v>
          </cell>
          <cell r="K1003" t="str">
            <v>1140325017</v>
          </cell>
          <cell r="L1003" t="str">
            <v>5120410000</v>
          </cell>
          <cell r="M1003" t="str">
            <v>9100000007</v>
          </cell>
        </row>
        <row r="1004">
          <cell r="A1004" t="str">
            <v>P023</v>
          </cell>
          <cell r="B1004">
            <v>3108010020</v>
          </cell>
          <cell r="C1004" t="str">
            <v>EM-LABORES DISCO LIVIANO/RASTRA/ROLO</v>
          </cell>
          <cell r="D1004" t="str">
            <v>B1</v>
          </cell>
          <cell r="E1004">
            <v>280</v>
          </cell>
          <cell r="F1004">
            <v>2</v>
          </cell>
          <cell r="G1004">
            <v>12.41</v>
          </cell>
          <cell r="H1004">
            <v>-28</v>
          </cell>
          <cell r="I1004">
            <v>-347.48</v>
          </cell>
          <cell r="J1004">
            <v>19991030</v>
          </cell>
          <cell r="K1004" t="str">
            <v>1140325017</v>
          </cell>
          <cell r="L1004" t="str">
            <v>5120410000</v>
          </cell>
          <cell r="M1004" t="str">
            <v>9100000007</v>
          </cell>
        </row>
        <row r="1005">
          <cell r="A1005" t="str">
            <v>P023</v>
          </cell>
          <cell r="B1005">
            <v>3108010020</v>
          </cell>
          <cell r="C1005" t="str">
            <v>EM-LABORES DISCO LIVIANO/RASTRA/ROLO</v>
          </cell>
          <cell r="D1005" t="str">
            <v>B1</v>
          </cell>
          <cell r="E1005">
            <v>281</v>
          </cell>
          <cell r="F1005">
            <v>2</v>
          </cell>
          <cell r="G1005">
            <v>12.41</v>
          </cell>
          <cell r="H1005">
            <v>-27</v>
          </cell>
          <cell r="I1005">
            <v>-335.07</v>
          </cell>
          <cell r="J1005">
            <v>19991030</v>
          </cell>
          <cell r="K1005" t="str">
            <v>1140325017</v>
          </cell>
          <cell r="L1005" t="str">
            <v>5120410000</v>
          </cell>
          <cell r="M1005" t="str">
            <v>9100000007</v>
          </cell>
        </row>
        <row r="1006">
          <cell r="A1006" t="str">
            <v>P023</v>
          </cell>
          <cell r="B1006">
            <v>3108010020</v>
          </cell>
          <cell r="C1006" t="str">
            <v>EM-LABORES DISCO LIVIANO/RASTRA/ROLO</v>
          </cell>
          <cell r="D1006" t="str">
            <v>B1</v>
          </cell>
          <cell r="E1006">
            <v>282</v>
          </cell>
          <cell r="F1006">
            <v>2</v>
          </cell>
          <cell r="G1006">
            <v>12.41</v>
          </cell>
          <cell r="H1006">
            <v>-30</v>
          </cell>
          <cell r="I1006">
            <v>-372.3</v>
          </cell>
          <cell r="J1006">
            <v>19991030</v>
          </cell>
          <cell r="K1006" t="str">
            <v>1140325017</v>
          </cell>
          <cell r="L1006" t="str">
            <v>5120410000</v>
          </cell>
          <cell r="M1006" t="str">
            <v>9100000007</v>
          </cell>
        </row>
        <row r="1007">
          <cell r="A1007" t="str">
            <v>P023</v>
          </cell>
          <cell r="B1007">
            <v>3108010020</v>
          </cell>
          <cell r="C1007" t="str">
            <v>EM-LABORES DISCO LIVIANO/RASTRA/ROLO</v>
          </cell>
          <cell r="D1007" t="str">
            <v>B1</v>
          </cell>
          <cell r="E1007">
            <v>283</v>
          </cell>
          <cell r="F1007">
            <v>1</v>
          </cell>
          <cell r="G1007">
            <v>12.41</v>
          </cell>
          <cell r="H1007">
            <v>-27</v>
          </cell>
          <cell r="I1007">
            <v>-335.07</v>
          </cell>
          <cell r="J1007">
            <v>19991030</v>
          </cell>
          <cell r="K1007" t="str">
            <v>1140325017</v>
          </cell>
          <cell r="L1007" t="str">
            <v>5120410000</v>
          </cell>
          <cell r="M1007" t="str">
            <v>9100000007</v>
          </cell>
        </row>
        <row r="1008">
          <cell r="A1008" t="str">
            <v>P023</v>
          </cell>
          <cell r="B1008">
            <v>3108010029</v>
          </cell>
          <cell r="C1008" t="str">
            <v>EM-LABORES FERTILIZACION/SOLIDO INCORPOR</v>
          </cell>
          <cell r="D1008" t="str">
            <v>B1</v>
          </cell>
          <cell r="E1008">
            <v>238</v>
          </cell>
          <cell r="F1008">
            <v>9</v>
          </cell>
          <cell r="G1008">
            <v>10.199999999999999</v>
          </cell>
          <cell r="H1008">
            <v>-64</v>
          </cell>
          <cell r="I1008">
            <v>-652.79999999999995</v>
          </cell>
          <cell r="J1008">
            <v>19991030</v>
          </cell>
          <cell r="K1008" t="str">
            <v>1140305017</v>
          </cell>
          <cell r="L1008" t="str">
            <v>5120410000</v>
          </cell>
          <cell r="M1008" t="str">
            <v>9100000005</v>
          </cell>
        </row>
        <row r="1009">
          <cell r="A1009" t="str">
            <v>P023</v>
          </cell>
          <cell r="B1009">
            <v>3108010029</v>
          </cell>
          <cell r="C1009" t="str">
            <v>EM-LABORES FERTILIZACION/SOLIDO INCORPOR</v>
          </cell>
          <cell r="D1009" t="str">
            <v>B1</v>
          </cell>
          <cell r="E1009">
            <v>239</v>
          </cell>
          <cell r="F1009">
            <v>10</v>
          </cell>
          <cell r="G1009">
            <v>10.199999999999999</v>
          </cell>
          <cell r="H1009">
            <v>-55</v>
          </cell>
          <cell r="I1009">
            <v>-561</v>
          </cell>
          <cell r="J1009">
            <v>19991030</v>
          </cell>
          <cell r="K1009" t="str">
            <v>1140305017</v>
          </cell>
          <cell r="L1009" t="str">
            <v>5120410000</v>
          </cell>
          <cell r="M1009" t="str">
            <v>9100000005</v>
          </cell>
        </row>
        <row r="1010">
          <cell r="A1010" t="str">
            <v>P023</v>
          </cell>
          <cell r="B1010">
            <v>3108010029</v>
          </cell>
          <cell r="C1010" t="str">
            <v>EM-LABORES FERTILIZACION/SOLIDO INCORPOR</v>
          </cell>
          <cell r="D1010" t="str">
            <v>B1</v>
          </cell>
          <cell r="E1010">
            <v>242</v>
          </cell>
          <cell r="F1010">
            <v>9</v>
          </cell>
          <cell r="G1010">
            <v>10.199999999999999</v>
          </cell>
          <cell r="H1010">
            <v>-27</v>
          </cell>
          <cell r="I1010">
            <v>-275.39999999999998</v>
          </cell>
          <cell r="J1010">
            <v>19991030</v>
          </cell>
          <cell r="K1010" t="str">
            <v>1140305017</v>
          </cell>
          <cell r="L1010" t="str">
            <v>5120410000</v>
          </cell>
          <cell r="M1010" t="str">
            <v>9100000005</v>
          </cell>
        </row>
        <row r="1011">
          <cell r="A1011" t="str">
            <v>P023</v>
          </cell>
          <cell r="B1011">
            <v>3108010029</v>
          </cell>
          <cell r="C1011" t="str">
            <v>EM-LABORES FERTILIZACION/SOLIDO INCORPOR</v>
          </cell>
          <cell r="D1011" t="str">
            <v>B1</v>
          </cell>
          <cell r="E1011">
            <v>243</v>
          </cell>
          <cell r="F1011">
            <v>9</v>
          </cell>
          <cell r="G1011">
            <v>10.199999999999999</v>
          </cell>
          <cell r="H1011">
            <v>-32</v>
          </cell>
          <cell r="I1011">
            <v>-326.39999999999998</v>
          </cell>
          <cell r="J1011">
            <v>19991030</v>
          </cell>
          <cell r="K1011" t="str">
            <v>1140305017</v>
          </cell>
          <cell r="L1011" t="str">
            <v>5120410000</v>
          </cell>
          <cell r="M1011" t="str">
            <v>9100000005</v>
          </cell>
        </row>
        <row r="1012">
          <cell r="A1012" t="str">
            <v>P023</v>
          </cell>
          <cell r="B1012">
            <v>3108010029</v>
          </cell>
          <cell r="C1012" t="str">
            <v>EM-LABORES FERTILIZACION/SOLIDO INCORPOR</v>
          </cell>
          <cell r="D1012" t="str">
            <v>B1</v>
          </cell>
          <cell r="E1012">
            <v>244</v>
          </cell>
          <cell r="F1012">
            <v>9</v>
          </cell>
          <cell r="G1012">
            <v>10.199999999999999</v>
          </cell>
          <cell r="H1012">
            <v>-107</v>
          </cell>
          <cell r="I1012">
            <v>-1091.3999999999999</v>
          </cell>
          <cell r="J1012">
            <v>19991030</v>
          </cell>
          <cell r="K1012" t="str">
            <v>1140305017</v>
          </cell>
          <cell r="L1012" t="str">
            <v>5120410000</v>
          </cell>
          <cell r="M1012" t="str">
            <v>9100000005</v>
          </cell>
        </row>
        <row r="1013">
          <cell r="A1013" t="str">
            <v>P023</v>
          </cell>
          <cell r="B1013">
            <v>3108010029</v>
          </cell>
          <cell r="C1013" t="str">
            <v>EM-LABORES FERTILIZACION/SOLIDO INCORPOR</v>
          </cell>
          <cell r="D1013" t="str">
            <v>B1</v>
          </cell>
          <cell r="E1013">
            <v>245</v>
          </cell>
          <cell r="F1013">
            <v>8</v>
          </cell>
          <cell r="G1013">
            <v>10.199999999999999</v>
          </cell>
          <cell r="H1013">
            <v>-28</v>
          </cell>
          <cell r="I1013">
            <v>-285.59999999999997</v>
          </cell>
          <cell r="J1013">
            <v>19991030</v>
          </cell>
          <cell r="K1013" t="str">
            <v>1140305017</v>
          </cell>
          <cell r="L1013" t="str">
            <v>5120410000</v>
          </cell>
          <cell r="M1013" t="str">
            <v>9100000005</v>
          </cell>
        </row>
        <row r="1014">
          <cell r="A1014" t="str">
            <v>P023</v>
          </cell>
          <cell r="B1014">
            <v>3108010029</v>
          </cell>
          <cell r="C1014" t="str">
            <v>EM-LABORES FERTILIZACION/SOLIDO INCORPOR</v>
          </cell>
          <cell r="D1014" t="str">
            <v>B1</v>
          </cell>
          <cell r="E1014">
            <v>246</v>
          </cell>
          <cell r="F1014">
            <v>8</v>
          </cell>
          <cell r="G1014">
            <v>10.199999999999999</v>
          </cell>
          <cell r="H1014">
            <v>-23</v>
          </cell>
          <cell r="I1014">
            <v>-234.6</v>
          </cell>
          <cell r="J1014">
            <v>19991030</v>
          </cell>
          <cell r="K1014" t="str">
            <v>1140305017</v>
          </cell>
          <cell r="L1014" t="str">
            <v>5120410000</v>
          </cell>
          <cell r="M1014" t="str">
            <v>9100000005</v>
          </cell>
        </row>
        <row r="1015">
          <cell r="A1015" t="str">
            <v>P023</v>
          </cell>
          <cell r="B1015">
            <v>3108010029</v>
          </cell>
          <cell r="C1015" t="str">
            <v>EM-LABORES FERTILIZACION/SOLIDO INCORPOR</v>
          </cell>
          <cell r="D1015" t="str">
            <v>B1</v>
          </cell>
          <cell r="E1015">
            <v>247</v>
          </cell>
          <cell r="F1015">
            <v>8</v>
          </cell>
          <cell r="G1015">
            <v>10.199999999999999</v>
          </cell>
          <cell r="H1015">
            <v>-16</v>
          </cell>
          <cell r="I1015">
            <v>-163.19999999999999</v>
          </cell>
          <cell r="J1015">
            <v>19991030</v>
          </cell>
          <cell r="K1015" t="str">
            <v>1140305017</v>
          </cell>
          <cell r="L1015" t="str">
            <v>5120410000</v>
          </cell>
          <cell r="M1015" t="str">
            <v>9100000005</v>
          </cell>
        </row>
        <row r="1016">
          <cell r="A1016" t="str">
            <v>P023</v>
          </cell>
          <cell r="B1016">
            <v>3108010029</v>
          </cell>
          <cell r="C1016" t="str">
            <v>EM-LABORES FERTILIZACION/SOLIDO INCORPOR</v>
          </cell>
          <cell r="D1016" t="str">
            <v>B1</v>
          </cell>
          <cell r="E1016">
            <v>248</v>
          </cell>
          <cell r="F1016">
            <v>8</v>
          </cell>
          <cell r="G1016">
            <v>10.199999999999999</v>
          </cell>
          <cell r="H1016">
            <v>-9</v>
          </cell>
          <cell r="I1016">
            <v>-91.8</v>
          </cell>
          <cell r="J1016">
            <v>19991030</v>
          </cell>
          <cell r="K1016" t="str">
            <v>1140305017</v>
          </cell>
          <cell r="L1016" t="str">
            <v>5120410000</v>
          </cell>
          <cell r="M1016" t="str">
            <v>9100000005</v>
          </cell>
        </row>
        <row r="1017">
          <cell r="A1017" t="str">
            <v>P012</v>
          </cell>
          <cell r="B1017">
            <v>3108010031</v>
          </cell>
          <cell r="C1017" t="str">
            <v>EM-LABORES PREPARACION Y REPARTO DE MIXE</v>
          </cell>
          <cell r="D1017" t="str">
            <v>N1</v>
          </cell>
          <cell r="E1017">
            <v>340</v>
          </cell>
          <cell r="F1017">
            <v>1</v>
          </cell>
          <cell r="G1017">
            <v>13.6</v>
          </cell>
          <cell r="H1017">
            <v>-60</v>
          </cell>
          <cell r="I1017">
            <v>-816</v>
          </cell>
          <cell r="J1017">
            <v>19991031</v>
          </cell>
          <cell r="K1017" t="str">
            <v>5110301021</v>
          </cell>
          <cell r="L1017" t="str">
            <v>5120412000</v>
          </cell>
          <cell r="M1017" t="str">
            <v>9200000004</v>
          </cell>
        </row>
        <row r="1018">
          <cell r="A1018" t="str">
            <v>P023</v>
          </cell>
          <cell r="B1018">
            <v>3108010031</v>
          </cell>
          <cell r="C1018" t="str">
            <v>EM-LABORES PREPARACION Y REPARTO DE MIXE</v>
          </cell>
          <cell r="D1018" t="str">
            <v>B1</v>
          </cell>
          <cell r="E1018">
            <v>284</v>
          </cell>
          <cell r="F1018">
            <v>1</v>
          </cell>
          <cell r="G1018">
            <v>13.6</v>
          </cell>
          <cell r="H1018">
            <v>-150</v>
          </cell>
          <cell r="I1018">
            <v>-2040</v>
          </cell>
          <cell r="J1018">
            <v>19991030</v>
          </cell>
          <cell r="K1018" t="str">
            <v>5110301021</v>
          </cell>
          <cell r="L1018" t="str">
            <v>5120412000</v>
          </cell>
          <cell r="M1018" t="str">
            <v>9200000004</v>
          </cell>
        </row>
        <row r="1019">
          <cell r="A1019" t="str">
            <v>P012</v>
          </cell>
          <cell r="B1019">
            <v>3108010031</v>
          </cell>
          <cell r="C1019" t="str">
            <v>EM-LABORES PREPARACION Y REPARTO DE MIXE</v>
          </cell>
          <cell r="D1019" t="str">
            <v>N1</v>
          </cell>
          <cell r="E1019">
            <v>341</v>
          </cell>
          <cell r="F1019">
            <v>1</v>
          </cell>
          <cell r="G1019">
            <v>13.6</v>
          </cell>
          <cell r="H1019">
            <v>-15</v>
          </cell>
          <cell r="I1019">
            <v>-204</v>
          </cell>
          <cell r="J1019">
            <v>19991031</v>
          </cell>
          <cell r="K1019" t="str">
            <v>5110304021</v>
          </cell>
          <cell r="L1019" t="str">
            <v>5120412000</v>
          </cell>
          <cell r="M1019" t="str">
            <v>9200000012</v>
          </cell>
        </row>
        <row r="1020">
          <cell r="A1020" t="str">
            <v>P014</v>
          </cell>
          <cell r="B1020">
            <v>3108010033</v>
          </cell>
          <cell r="C1020" t="str">
            <v>EM-LABORES PULVERIZACION BAJO VOLUMEN</v>
          </cell>
          <cell r="D1020" t="str">
            <v>S1</v>
          </cell>
          <cell r="E1020">
            <v>265</v>
          </cell>
          <cell r="F1020">
            <v>1</v>
          </cell>
          <cell r="G1020">
            <v>4.25</v>
          </cell>
          <cell r="H1020">
            <v>-408</v>
          </cell>
          <cell r="I1020">
            <v>-1734</v>
          </cell>
          <cell r="J1020">
            <v>19991031</v>
          </cell>
          <cell r="K1020" t="str">
            <v>1140303017</v>
          </cell>
          <cell r="L1020" t="str">
            <v>5120410000</v>
          </cell>
          <cell r="M1020" t="str">
            <v>9100000003</v>
          </cell>
        </row>
        <row r="1021">
          <cell r="A1021" t="str">
            <v>P014</v>
          </cell>
          <cell r="B1021">
            <v>3108010033</v>
          </cell>
          <cell r="C1021" t="str">
            <v>EM-LABORES PULVERIZACION BAJO VOLUMEN</v>
          </cell>
          <cell r="D1021" t="str">
            <v>S1</v>
          </cell>
          <cell r="E1021">
            <v>266</v>
          </cell>
          <cell r="F1021">
            <v>1</v>
          </cell>
          <cell r="G1021">
            <v>4.25</v>
          </cell>
          <cell r="H1021">
            <v>-404</v>
          </cell>
          <cell r="I1021">
            <v>-1717</v>
          </cell>
          <cell r="J1021">
            <v>19991031</v>
          </cell>
          <cell r="K1021" t="str">
            <v>1140303017</v>
          </cell>
          <cell r="L1021" t="str">
            <v>5120410000</v>
          </cell>
          <cell r="M1021" t="str">
            <v>9100000003</v>
          </cell>
        </row>
        <row r="1022">
          <cell r="A1022" t="str">
            <v>P014</v>
          </cell>
          <cell r="B1022">
            <v>3108010033</v>
          </cell>
          <cell r="C1022" t="str">
            <v>EM-LABORES PULVERIZACION BAJO VOLUMEN</v>
          </cell>
          <cell r="D1022" t="str">
            <v>S1</v>
          </cell>
          <cell r="E1022">
            <v>267</v>
          </cell>
          <cell r="F1022">
            <v>1</v>
          </cell>
          <cell r="G1022">
            <v>4.25</v>
          </cell>
          <cell r="H1022">
            <v>-80</v>
          </cell>
          <cell r="I1022">
            <v>-340</v>
          </cell>
          <cell r="J1022">
            <v>19991031</v>
          </cell>
          <cell r="K1022" t="str">
            <v>1140303017</v>
          </cell>
          <cell r="L1022" t="str">
            <v>5120410000</v>
          </cell>
          <cell r="M1022" t="str">
            <v>9100000003</v>
          </cell>
        </row>
        <row r="1023">
          <cell r="A1023" t="str">
            <v>P014</v>
          </cell>
          <cell r="B1023">
            <v>3108010033</v>
          </cell>
          <cell r="C1023" t="str">
            <v>EM-LABORES PULVERIZACION BAJO VOLUMEN</v>
          </cell>
          <cell r="D1023" t="str">
            <v>S1</v>
          </cell>
          <cell r="E1023">
            <v>268</v>
          </cell>
          <cell r="F1023">
            <v>3</v>
          </cell>
          <cell r="G1023">
            <v>4.25</v>
          </cell>
          <cell r="H1023">
            <v>-412</v>
          </cell>
          <cell r="I1023">
            <v>-1751</v>
          </cell>
          <cell r="J1023">
            <v>19991031</v>
          </cell>
          <cell r="K1023" t="str">
            <v>1140303017</v>
          </cell>
          <cell r="L1023" t="str">
            <v>5120410000</v>
          </cell>
          <cell r="M1023" t="str">
            <v>9100000003</v>
          </cell>
        </row>
        <row r="1024">
          <cell r="A1024" t="str">
            <v>P014</v>
          </cell>
          <cell r="B1024">
            <v>3108010033</v>
          </cell>
          <cell r="C1024" t="str">
            <v>EM-LABORES PULVERIZACION BAJO VOLUMEN</v>
          </cell>
          <cell r="D1024" t="str">
            <v>S1</v>
          </cell>
          <cell r="E1024">
            <v>269</v>
          </cell>
          <cell r="F1024">
            <v>1</v>
          </cell>
          <cell r="G1024">
            <v>4.25</v>
          </cell>
          <cell r="H1024">
            <v>-80</v>
          </cell>
          <cell r="I1024">
            <v>-340</v>
          </cell>
          <cell r="J1024">
            <v>19991031</v>
          </cell>
          <cell r="K1024" t="str">
            <v>1140303017</v>
          </cell>
          <cell r="L1024" t="str">
            <v>5120410000</v>
          </cell>
          <cell r="M1024" t="str">
            <v>9100000003</v>
          </cell>
        </row>
        <row r="1025">
          <cell r="A1025" t="str">
            <v>P014</v>
          </cell>
          <cell r="B1025">
            <v>3108010033</v>
          </cell>
          <cell r="C1025" t="str">
            <v>EM-LABORES PULVERIZACION BAJO VOLUMEN</v>
          </cell>
          <cell r="D1025" t="str">
            <v>S1</v>
          </cell>
          <cell r="E1025">
            <v>271</v>
          </cell>
          <cell r="F1025">
            <v>1</v>
          </cell>
          <cell r="G1025">
            <v>4.25</v>
          </cell>
          <cell r="H1025">
            <v>-140</v>
          </cell>
          <cell r="I1025">
            <v>-595</v>
          </cell>
          <cell r="J1025">
            <v>19991031</v>
          </cell>
          <cell r="K1025" t="str">
            <v>1140303017</v>
          </cell>
          <cell r="L1025" t="str">
            <v>5120410000</v>
          </cell>
          <cell r="M1025" t="str">
            <v>9100000003</v>
          </cell>
        </row>
        <row r="1026">
          <cell r="A1026" t="str">
            <v>P014</v>
          </cell>
          <cell r="B1026">
            <v>3108010033</v>
          </cell>
          <cell r="C1026" t="str">
            <v>EM-LABORES PULVERIZACION BAJO VOLUMEN</v>
          </cell>
          <cell r="D1026" t="str">
            <v>S1</v>
          </cell>
          <cell r="E1026">
            <v>272</v>
          </cell>
          <cell r="F1026">
            <v>1</v>
          </cell>
          <cell r="G1026">
            <v>4.25</v>
          </cell>
          <cell r="H1026">
            <v>-360</v>
          </cell>
          <cell r="I1026">
            <v>-1530</v>
          </cell>
          <cell r="J1026">
            <v>19991031</v>
          </cell>
          <cell r="K1026" t="str">
            <v>1140303017</v>
          </cell>
          <cell r="L1026" t="str">
            <v>5120410000</v>
          </cell>
          <cell r="M1026" t="str">
            <v>9100000003</v>
          </cell>
        </row>
        <row r="1027">
          <cell r="A1027" t="str">
            <v>P014</v>
          </cell>
          <cell r="B1027">
            <v>3108010033</v>
          </cell>
          <cell r="C1027" t="str">
            <v>EM-LABORES PULVERIZACION BAJO VOLUMEN</v>
          </cell>
          <cell r="D1027" t="str">
            <v>S1</v>
          </cell>
          <cell r="E1027">
            <v>274</v>
          </cell>
          <cell r="F1027">
            <v>1</v>
          </cell>
          <cell r="G1027">
            <v>4.25</v>
          </cell>
          <cell r="H1027">
            <v>-326</v>
          </cell>
          <cell r="I1027">
            <v>-1385.5</v>
          </cell>
          <cell r="J1027">
            <v>19991031</v>
          </cell>
          <cell r="K1027" t="str">
            <v>1140303017</v>
          </cell>
          <cell r="L1027" t="str">
            <v>5120410000</v>
          </cell>
          <cell r="M1027" t="str">
            <v>9100000003</v>
          </cell>
        </row>
        <row r="1028">
          <cell r="A1028" t="str">
            <v>P014</v>
          </cell>
          <cell r="B1028">
            <v>3108010033</v>
          </cell>
          <cell r="C1028" t="str">
            <v>EM-LABORES PULVERIZACION BAJO VOLUMEN</v>
          </cell>
          <cell r="D1028" t="str">
            <v>S1</v>
          </cell>
          <cell r="E1028">
            <v>264</v>
          </cell>
          <cell r="F1028">
            <v>1</v>
          </cell>
          <cell r="G1028">
            <v>4.25</v>
          </cell>
          <cell r="H1028">
            <v>-100</v>
          </cell>
          <cell r="I1028">
            <v>-425</v>
          </cell>
          <cell r="J1028">
            <v>19991031</v>
          </cell>
          <cell r="K1028" t="str">
            <v>1140305017</v>
          </cell>
          <cell r="L1028" t="str">
            <v>5120410000</v>
          </cell>
          <cell r="M1028" t="str">
            <v>9100000005</v>
          </cell>
        </row>
        <row r="1029">
          <cell r="A1029" t="str">
            <v>P014</v>
          </cell>
          <cell r="B1029">
            <v>3108010033</v>
          </cell>
          <cell r="C1029" t="str">
            <v>EM-LABORES PULVERIZACION BAJO VOLUMEN</v>
          </cell>
          <cell r="D1029" t="str">
            <v>S1</v>
          </cell>
          <cell r="E1029">
            <v>279</v>
          </cell>
          <cell r="F1029">
            <v>1</v>
          </cell>
          <cell r="G1029">
            <v>4.25</v>
          </cell>
          <cell r="H1029">
            <v>-21</v>
          </cell>
          <cell r="I1029">
            <v>-89.25</v>
          </cell>
          <cell r="J1029">
            <v>19991031</v>
          </cell>
          <cell r="K1029" t="str">
            <v>1140305017</v>
          </cell>
          <cell r="L1029" t="str">
            <v>5120410000</v>
          </cell>
          <cell r="M1029" t="str">
            <v>9100000005</v>
          </cell>
        </row>
        <row r="1030">
          <cell r="A1030" t="str">
            <v>P003</v>
          </cell>
          <cell r="B1030">
            <v>3108010033</v>
          </cell>
          <cell r="C1030" t="str">
            <v>EM-LABORES PULVERIZACION BAJO VOLUMEN</v>
          </cell>
          <cell r="D1030" t="str">
            <v>Q1</v>
          </cell>
          <cell r="E1030">
            <v>173</v>
          </cell>
          <cell r="F1030">
            <v>1</v>
          </cell>
          <cell r="G1030">
            <v>4.25</v>
          </cell>
          <cell r="H1030">
            <v>-20</v>
          </cell>
          <cell r="I1030">
            <v>-85</v>
          </cell>
          <cell r="J1030">
            <v>19991031</v>
          </cell>
          <cell r="K1030" t="str">
            <v>1140306017</v>
          </cell>
          <cell r="L1030" t="str">
            <v>5120410000</v>
          </cell>
          <cell r="M1030" t="str">
            <v>9100000008</v>
          </cell>
        </row>
        <row r="1031">
          <cell r="A1031" t="str">
            <v>P014</v>
          </cell>
          <cell r="B1031">
            <v>3108010033</v>
          </cell>
          <cell r="C1031" t="str">
            <v>EM-LABORES PULVERIZACION BAJO VOLUMEN</v>
          </cell>
          <cell r="D1031" t="str">
            <v>S1</v>
          </cell>
          <cell r="E1031">
            <v>273</v>
          </cell>
          <cell r="F1031">
            <v>1</v>
          </cell>
          <cell r="G1031">
            <v>4.25</v>
          </cell>
          <cell r="H1031">
            <v>-98</v>
          </cell>
          <cell r="I1031">
            <v>-416.5</v>
          </cell>
          <cell r="J1031">
            <v>19991031</v>
          </cell>
          <cell r="K1031" t="str">
            <v>1140306017</v>
          </cell>
          <cell r="L1031" t="str">
            <v>5120410000</v>
          </cell>
          <cell r="M1031" t="str">
            <v>9100000008</v>
          </cell>
        </row>
        <row r="1032">
          <cell r="A1032" t="str">
            <v>P014</v>
          </cell>
          <cell r="B1032">
            <v>3108010033</v>
          </cell>
          <cell r="C1032" t="str">
            <v>EM-LABORES PULVERIZACION BAJO VOLUMEN</v>
          </cell>
          <cell r="D1032" t="str">
            <v>S1</v>
          </cell>
          <cell r="E1032">
            <v>275</v>
          </cell>
          <cell r="F1032">
            <v>1</v>
          </cell>
          <cell r="G1032">
            <v>4.25</v>
          </cell>
          <cell r="H1032">
            <v>-206</v>
          </cell>
          <cell r="I1032">
            <v>-875.5</v>
          </cell>
          <cell r="J1032">
            <v>19991031</v>
          </cell>
          <cell r="K1032" t="str">
            <v>1140306017</v>
          </cell>
          <cell r="L1032" t="str">
            <v>5120410000</v>
          </cell>
          <cell r="M1032" t="str">
            <v>9100000008</v>
          </cell>
        </row>
        <row r="1033">
          <cell r="A1033" t="str">
            <v>P014</v>
          </cell>
          <cell r="B1033">
            <v>3108010033</v>
          </cell>
          <cell r="C1033" t="str">
            <v>EM-LABORES PULVERIZACION BAJO VOLUMEN</v>
          </cell>
          <cell r="D1033" t="str">
            <v>S1</v>
          </cell>
          <cell r="E1033">
            <v>276</v>
          </cell>
          <cell r="F1033">
            <v>1</v>
          </cell>
          <cell r="G1033">
            <v>4.25</v>
          </cell>
          <cell r="H1033">
            <v>-200</v>
          </cell>
          <cell r="I1033">
            <v>-850</v>
          </cell>
          <cell r="J1033">
            <v>19991031</v>
          </cell>
          <cell r="K1033" t="str">
            <v>1140306017</v>
          </cell>
          <cell r="L1033" t="str">
            <v>5120410000</v>
          </cell>
          <cell r="M1033" t="str">
            <v>9100000008</v>
          </cell>
        </row>
        <row r="1034">
          <cell r="A1034" t="str">
            <v>P014</v>
          </cell>
          <cell r="B1034">
            <v>3108010033</v>
          </cell>
          <cell r="C1034" t="str">
            <v>EM-LABORES PULVERIZACION BAJO VOLUMEN</v>
          </cell>
          <cell r="D1034" t="str">
            <v>S1</v>
          </cell>
          <cell r="E1034">
            <v>277</v>
          </cell>
          <cell r="F1034">
            <v>1</v>
          </cell>
          <cell r="G1034">
            <v>4.25</v>
          </cell>
          <cell r="H1034">
            <v>-186</v>
          </cell>
          <cell r="I1034">
            <v>-790.5</v>
          </cell>
          <cell r="J1034">
            <v>19991031</v>
          </cell>
          <cell r="K1034" t="str">
            <v>1140306017</v>
          </cell>
          <cell r="L1034" t="str">
            <v>5120410000</v>
          </cell>
          <cell r="M1034" t="str">
            <v>9100000008</v>
          </cell>
        </row>
        <row r="1035">
          <cell r="A1035" t="str">
            <v>P014</v>
          </cell>
          <cell r="B1035">
            <v>3108010033</v>
          </cell>
          <cell r="C1035" t="str">
            <v>EM-LABORES PULVERIZACION BAJO VOLUMEN</v>
          </cell>
          <cell r="D1035" t="str">
            <v>S1</v>
          </cell>
          <cell r="E1035">
            <v>278</v>
          </cell>
          <cell r="F1035">
            <v>1</v>
          </cell>
          <cell r="G1035">
            <v>4.25</v>
          </cell>
          <cell r="H1035">
            <v>-206</v>
          </cell>
          <cell r="I1035">
            <v>-875.5</v>
          </cell>
          <cell r="J1035">
            <v>19991031</v>
          </cell>
          <cell r="K1035" t="str">
            <v>1140306017</v>
          </cell>
          <cell r="L1035" t="str">
            <v>5120410000</v>
          </cell>
          <cell r="M1035" t="str">
            <v>9100000008</v>
          </cell>
        </row>
        <row r="1036">
          <cell r="A1036" t="str">
            <v>P014</v>
          </cell>
          <cell r="B1036">
            <v>3108010033</v>
          </cell>
          <cell r="C1036" t="str">
            <v>EM-LABORES PULVERIZACION BAJO VOLUMEN</v>
          </cell>
          <cell r="D1036" t="str">
            <v>S1</v>
          </cell>
          <cell r="E1036">
            <v>280</v>
          </cell>
          <cell r="F1036">
            <v>1</v>
          </cell>
          <cell r="G1036">
            <v>4.25</v>
          </cell>
          <cell r="H1036">
            <v>-206</v>
          </cell>
          <cell r="I1036">
            <v>-875.5</v>
          </cell>
          <cell r="J1036">
            <v>19991031</v>
          </cell>
          <cell r="K1036" t="str">
            <v>1140306017</v>
          </cell>
          <cell r="L1036" t="str">
            <v>5120410000</v>
          </cell>
          <cell r="M1036" t="str">
            <v>9100000008</v>
          </cell>
        </row>
        <row r="1037">
          <cell r="A1037" t="str">
            <v>P014</v>
          </cell>
          <cell r="B1037">
            <v>3108010033</v>
          </cell>
          <cell r="C1037" t="str">
            <v>EM-LABORES PULVERIZACION BAJO VOLUMEN</v>
          </cell>
          <cell r="D1037" t="str">
            <v>S1</v>
          </cell>
          <cell r="E1037">
            <v>263</v>
          </cell>
          <cell r="F1037">
            <v>1</v>
          </cell>
          <cell r="G1037">
            <v>4.25</v>
          </cell>
          <cell r="H1037">
            <v>-208</v>
          </cell>
          <cell r="I1037">
            <v>-884</v>
          </cell>
          <cell r="J1037">
            <v>19991031</v>
          </cell>
          <cell r="K1037" t="str">
            <v>1140312017</v>
          </cell>
          <cell r="L1037" t="str">
            <v>5120410000</v>
          </cell>
          <cell r="M1037" t="str">
            <v>9100000021</v>
          </cell>
        </row>
        <row r="1038">
          <cell r="A1038" t="str">
            <v>P001</v>
          </cell>
          <cell r="B1038">
            <v>3108010033</v>
          </cell>
          <cell r="C1038" t="str">
            <v>EM-LABORES PULVERIZACION BAJO VOLUMEN</v>
          </cell>
          <cell r="D1038" t="str">
            <v>L1</v>
          </cell>
          <cell r="E1038">
            <v>260</v>
          </cell>
          <cell r="F1038">
            <v>1</v>
          </cell>
          <cell r="G1038">
            <v>4.25</v>
          </cell>
          <cell r="H1038">
            <v>-27</v>
          </cell>
          <cell r="I1038">
            <v>-114.75</v>
          </cell>
          <cell r="J1038">
            <v>19991030</v>
          </cell>
          <cell r="K1038" t="str">
            <v>1140325017</v>
          </cell>
          <cell r="L1038" t="str">
            <v>5120410000</v>
          </cell>
          <cell r="M1038" t="str">
            <v>9100000007</v>
          </cell>
        </row>
        <row r="1039">
          <cell r="A1039" t="str">
            <v>P001</v>
          </cell>
          <cell r="B1039">
            <v>3108010033</v>
          </cell>
          <cell r="C1039" t="str">
            <v>EM-LABORES PULVERIZACION BAJO VOLUMEN</v>
          </cell>
          <cell r="D1039" t="str">
            <v>L1</v>
          </cell>
          <cell r="E1039">
            <v>261</v>
          </cell>
          <cell r="F1039">
            <v>1</v>
          </cell>
          <cell r="G1039">
            <v>4.25</v>
          </cell>
          <cell r="H1039">
            <v>-20</v>
          </cell>
          <cell r="I1039">
            <v>-85</v>
          </cell>
          <cell r="J1039">
            <v>19991030</v>
          </cell>
          <cell r="K1039" t="str">
            <v>1140325017</v>
          </cell>
          <cell r="L1039" t="str">
            <v>5120410000</v>
          </cell>
          <cell r="M1039" t="str">
            <v>9100000007</v>
          </cell>
        </row>
        <row r="1040">
          <cell r="A1040" t="str">
            <v>P001</v>
          </cell>
          <cell r="B1040">
            <v>3108010033</v>
          </cell>
          <cell r="C1040" t="str">
            <v>EM-LABORES PULVERIZACION BAJO VOLUMEN</v>
          </cell>
          <cell r="D1040" t="str">
            <v>L1</v>
          </cell>
          <cell r="E1040">
            <v>267</v>
          </cell>
          <cell r="F1040">
            <v>1</v>
          </cell>
          <cell r="G1040">
            <v>4.25</v>
          </cell>
          <cell r="H1040">
            <v>-30</v>
          </cell>
          <cell r="I1040">
            <v>-127.5</v>
          </cell>
          <cell r="J1040">
            <v>19991030</v>
          </cell>
          <cell r="K1040" t="str">
            <v>1140325017</v>
          </cell>
          <cell r="L1040" t="str">
            <v>5120410000</v>
          </cell>
          <cell r="M1040" t="str">
            <v>9100000007</v>
          </cell>
        </row>
        <row r="1041">
          <cell r="A1041" t="str">
            <v>P001</v>
          </cell>
          <cell r="B1041">
            <v>3108010033</v>
          </cell>
          <cell r="C1041" t="str">
            <v>EM-LABORES PULVERIZACION BAJO VOLUMEN</v>
          </cell>
          <cell r="D1041" t="str">
            <v>L1</v>
          </cell>
          <cell r="E1041">
            <v>246</v>
          </cell>
          <cell r="F1041">
            <v>1</v>
          </cell>
          <cell r="G1041">
            <v>4.25</v>
          </cell>
          <cell r="H1041">
            <v>-20</v>
          </cell>
          <cell r="I1041">
            <v>-85</v>
          </cell>
          <cell r="J1041">
            <v>19991001</v>
          </cell>
          <cell r="K1041" t="str">
            <v>1140335017</v>
          </cell>
          <cell r="L1041" t="str">
            <v>5120410000</v>
          </cell>
          <cell r="M1041" t="str">
            <v>9100000015</v>
          </cell>
        </row>
        <row r="1042">
          <cell r="A1042" t="str">
            <v>P001</v>
          </cell>
          <cell r="B1042">
            <v>3108010033</v>
          </cell>
          <cell r="C1042" t="str">
            <v>EM-LABORES PULVERIZACION BAJO VOLUMEN</v>
          </cell>
          <cell r="D1042" t="str">
            <v>L1</v>
          </cell>
          <cell r="E1042">
            <v>262</v>
          </cell>
          <cell r="F1042">
            <v>1</v>
          </cell>
          <cell r="G1042">
            <v>4.25</v>
          </cell>
          <cell r="H1042">
            <v>-26</v>
          </cell>
          <cell r="I1042">
            <v>-110.5</v>
          </cell>
          <cell r="J1042">
            <v>19991030</v>
          </cell>
          <cell r="K1042" t="str">
            <v>1140335017</v>
          </cell>
          <cell r="L1042" t="str">
            <v>5120410000</v>
          </cell>
          <cell r="M1042" t="str">
            <v>9100000015</v>
          </cell>
        </row>
        <row r="1043">
          <cell r="A1043" t="str">
            <v>P003</v>
          </cell>
          <cell r="B1043">
            <v>3108010033</v>
          </cell>
          <cell r="C1043" t="str">
            <v>EM-LABORES PULVERIZACION BAJO VOLUMEN</v>
          </cell>
          <cell r="D1043" t="str">
            <v>Q1</v>
          </cell>
          <cell r="E1043">
            <v>172</v>
          </cell>
          <cell r="F1043">
            <v>1</v>
          </cell>
          <cell r="G1043">
            <v>4.25</v>
          </cell>
          <cell r="H1043">
            <v>-22</v>
          </cell>
          <cell r="I1043">
            <v>-93.5</v>
          </cell>
          <cell r="J1043">
            <v>19991031</v>
          </cell>
          <cell r="K1043" t="str">
            <v>1140335017</v>
          </cell>
          <cell r="L1043" t="str">
            <v>5120410000</v>
          </cell>
          <cell r="M1043" t="str">
            <v>9100000015</v>
          </cell>
        </row>
        <row r="1044">
          <cell r="A1044" t="str">
            <v>P003</v>
          </cell>
          <cell r="B1044">
            <v>3108010033</v>
          </cell>
          <cell r="C1044" t="str">
            <v>EM-LABORES PULVERIZACION BAJO VOLUMEN</v>
          </cell>
          <cell r="D1044" t="str">
            <v>Q1</v>
          </cell>
          <cell r="E1044">
            <v>174</v>
          </cell>
          <cell r="F1044">
            <v>1</v>
          </cell>
          <cell r="G1044">
            <v>4.25</v>
          </cell>
          <cell r="H1044">
            <v>-80</v>
          </cell>
          <cell r="I1044">
            <v>-340</v>
          </cell>
          <cell r="J1044">
            <v>19991031</v>
          </cell>
          <cell r="K1044" t="str">
            <v>1140335017</v>
          </cell>
          <cell r="L1044" t="str">
            <v>5120410000</v>
          </cell>
          <cell r="M1044" t="str">
            <v>9100000015</v>
          </cell>
        </row>
        <row r="1045">
          <cell r="A1045" t="str">
            <v>T008</v>
          </cell>
          <cell r="B1045">
            <v>3108010033</v>
          </cell>
          <cell r="C1045" t="str">
            <v>EM-LABORES PULVERIZACION BAJO VOLUMEN</v>
          </cell>
          <cell r="D1045" t="str">
            <v>E1</v>
          </cell>
          <cell r="E1045">
            <v>361</v>
          </cell>
          <cell r="F1045">
            <v>3</v>
          </cell>
          <cell r="G1045">
            <v>4.25</v>
          </cell>
          <cell r="H1045">
            <v>-21</v>
          </cell>
          <cell r="I1045">
            <v>-89.25</v>
          </cell>
          <cell r="J1045">
            <v>19991027</v>
          </cell>
          <cell r="K1045" t="str">
            <v>5110201047</v>
          </cell>
          <cell r="L1045" t="str">
            <v>5120409000</v>
          </cell>
          <cell r="M1045" t="str">
            <v>9100000017</v>
          </cell>
        </row>
        <row r="1046">
          <cell r="A1046" t="str">
            <v>T008</v>
          </cell>
          <cell r="B1046">
            <v>3108010033</v>
          </cell>
          <cell r="C1046" t="str">
            <v>EM-LABORES PULVERIZACION BAJO VOLUMEN</v>
          </cell>
          <cell r="D1046" t="str">
            <v>E1</v>
          </cell>
          <cell r="E1046">
            <v>362</v>
          </cell>
          <cell r="F1046">
            <v>3</v>
          </cell>
          <cell r="G1046">
            <v>4.25</v>
          </cell>
          <cell r="H1046">
            <v>-21</v>
          </cell>
          <cell r="I1046">
            <v>-89.25</v>
          </cell>
          <cell r="J1046">
            <v>19991027</v>
          </cell>
          <cell r="K1046" t="str">
            <v>5110201047</v>
          </cell>
          <cell r="L1046" t="str">
            <v>5120409000</v>
          </cell>
          <cell r="M1046" t="str">
            <v>9100000017</v>
          </cell>
        </row>
        <row r="1047">
          <cell r="A1047" t="str">
            <v>T008</v>
          </cell>
          <cell r="B1047">
            <v>3108010033</v>
          </cell>
          <cell r="C1047" t="str">
            <v>EM-LABORES PULVERIZACION BAJO VOLUMEN</v>
          </cell>
          <cell r="D1047" t="str">
            <v>E1</v>
          </cell>
          <cell r="E1047">
            <v>363</v>
          </cell>
          <cell r="F1047">
            <v>3</v>
          </cell>
          <cell r="G1047">
            <v>4.25</v>
          </cell>
          <cell r="H1047">
            <v>-21</v>
          </cell>
          <cell r="I1047">
            <v>-89.25</v>
          </cell>
          <cell r="J1047">
            <v>19991027</v>
          </cell>
          <cell r="K1047" t="str">
            <v>5110201047</v>
          </cell>
          <cell r="L1047" t="str">
            <v>5120409000</v>
          </cell>
          <cell r="M1047" t="str">
            <v>9100000017</v>
          </cell>
        </row>
        <row r="1048">
          <cell r="A1048" t="str">
            <v>T008</v>
          </cell>
          <cell r="B1048">
            <v>3108010033</v>
          </cell>
          <cell r="C1048" t="str">
            <v>EM-LABORES PULVERIZACION BAJO VOLUMEN</v>
          </cell>
          <cell r="D1048" t="str">
            <v>E1</v>
          </cell>
          <cell r="E1048">
            <v>364</v>
          </cell>
          <cell r="F1048">
            <v>3</v>
          </cell>
          <cell r="G1048">
            <v>4.25</v>
          </cell>
          <cell r="H1048">
            <v>-36</v>
          </cell>
          <cell r="I1048">
            <v>-153</v>
          </cell>
          <cell r="J1048">
            <v>19991027</v>
          </cell>
          <cell r="K1048" t="str">
            <v>5110201047</v>
          </cell>
          <cell r="L1048" t="str">
            <v>5120409000</v>
          </cell>
          <cell r="M1048" t="str">
            <v>9100000017</v>
          </cell>
        </row>
        <row r="1049">
          <cell r="A1049" t="str">
            <v>T008</v>
          </cell>
          <cell r="B1049">
            <v>3108010033</v>
          </cell>
          <cell r="C1049" t="str">
            <v>EM-LABORES PULVERIZACION BAJO VOLUMEN</v>
          </cell>
          <cell r="D1049" t="str">
            <v>E1</v>
          </cell>
          <cell r="E1049">
            <v>365</v>
          </cell>
          <cell r="F1049">
            <v>3</v>
          </cell>
          <cell r="G1049">
            <v>4.25</v>
          </cell>
          <cell r="H1049">
            <v>-42</v>
          </cell>
          <cell r="I1049">
            <v>-178.5</v>
          </cell>
          <cell r="J1049">
            <v>19991027</v>
          </cell>
          <cell r="K1049" t="str">
            <v>5110201047</v>
          </cell>
          <cell r="L1049" t="str">
            <v>5120409000</v>
          </cell>
          <cell r="M1049" t="str">
            <v>9100000017</v>
          </cell>
        </row>
        <row r="1050">
          <cell r="A1050" t="str">
            <v>T008</v>
          </cell>
          <cell r="B1050">
            <v>3108010033</v>
          </cell>
          <cell r="C1050" t="str">
            <v>EM-LABORES PULVERIZACION BAJO VOLUMEN</v>
          </cell>
          <cell r="D1050" t="str">
            <v>E1</v>
          </cell>
          <cell r="E1050">
            <v>366</v>
          </cell>
          <cell r="F1050">
            <v>3</v>
          </cell>
          <cell r="G1050">
            <v>4.25</v>
          </cell>
          <cell r="H1050">
            <v>-20</v>
          </cell>
          <cell r="I1050">
            <v>-85</v>
          </cell>
          <cell r="J1050">
            <v>19991027</v>
          </cell>
          <cell r="K1050" t="str">
            <v>5110201047</v>
          </cell>
          <cell r="L1050" t="str">
            <v>5120409000</v>
          </cell>
          <cell r="M1050" t="str">
            <v>9100000017</v>
          </cell>
        </row>
        <row r="1051">
          <cell r="A1051" t="str">
            <v>T008</v>
          </cell>
          <cell r="B1051">
            <v>3108010033</v>
          </cell>
          <cell r="C1051" t="str">
            <v>EM-LABORES PULVERIZACION BAJO VOLUMEN</v>
          </cell>
          <cell r="D1051" t="str">
            <v>E1</v>
          </cell>
          <cell r="E1051">
            <v>393</v>
          </cell>
          <cell r="F1051">
            <v>3</v>
          </cell>
          <cell r="G1051">
            <v>4.25</v>
          </cell>
          <cell r="H1051">
            <v>-18</v>
          </cell>
          <cell r="I1051">
            <v>-76.5</v>
          </cell>
          <cell r="J1051">
            <v>19991031</v>
          </cell>
          <cell r="K1051" t="str">
            <v>5110201047</v>
          </cell>
          <cell r="L1051" t="str">
            <v>5120409000</v>
          </cell>
          <cell r="M1051" t="str">
            <v>9100000017</v>
          </cell>
        </row>
        <row r="1052">
          <cell r="A1052" t="str">
            <v>T008</v>
          </cell>
          <cell r="B1052">
            <v>3108010033</v>
          </cell>
          <cell r="C1052" t="str">
            <v>EM-LABORES PULVERIZACION BAJO VOLUMEN</v>
          </cell>
          <cell r="D1052" t="str">
            <v>E1</v>
          </cell>
          <cell r="E1052">
            <v>398</v>
          </cell>
          <cell r="F1052">
            <v>3</v>
          </cell>
          <cell r="G1052">
            <v>4.25</v>
          </cell>
          <cell r="H1052">
            <v>-77</v>
          </cell>
          <cell r="I1052">
            <v>-327.25</v>
          </cell>
          <cell r="J1052">
            <v>19991031</v>
          </cell>
          <cell r="K1052" t="str">
            <v>5110201047</v>
          </cell>
          <cell r="L1052" t="str">
            <v>5120409000</v>
          </cell>
          <cell r="M1052" t="str">
            <v>9100000017</v>
          </cell>
        </row>
        <row r="1053">
          <cell r="A1053" t="str">
            <v>T008</v>
          </cell>
          <cell r="B1053">
            <v>3108010033</v>
          </cell>
          <cell r="C1053" t="str">
            <v>EM-LABORES PULVERIZACION BAJO VOLUMEN</v>
          </cell>
          <cell r="D1053" t="str">
            <v>E1</v>
          </cell>
          <cell r="E1053">
            <v>399</v>
          </cell>
          <cell r="F1053">
            <v>3</v>
          </cell>
          <cell r="G1053">
            <v>4.25</v>
          </cell>
          <cell r="H1053">
            <v>-50</v>
          </cell>
          <cell r="I1053">
            <v>-212.5</v>
          </cell>
          <cell r="J1053">
            <v>19991031</v>
          </cell>
          <cell r="K1053" t="str">
            <v>5110201047</v>
          </cell>
          <cell r="L1053" t="str">
            <v>5120409000</v>
          </cell>
          <cell r="M1053" t="str">
            <v>9100000017</v>
          </cell>
        </row>
        <row r="1054">
          <cell r="A1054" t="str">
            <v>T008</v>
          </cell>
          <cell r="B1054">
            <v>3108010033</v>
          </cell>
          <cell r="C1054" t="str">
            <v>EM-LABORES PULVERIZACION BAJO VOLUMEN</v>
          </cell>
          <cell r="D1054" t="str">
            <v>E1</v>
          </cell>
          <cell r="E1054">
            <v>400</v>
          </cell>
          <cell r="F1054">
            <v>3</v>
          </cell>
          <cell r="G1054">
            <v>4.25</v>
          </cell>
          <cell r="H1054">
            <v>-54</v>
          </cell>
          <cell r="I1054">
            <v>-229.5</v>
          </cell>
          <cell r="J1054">
            <v>19991031</v>
          </cell>
          <cell r="K1054" t="str">
            <v>5110201047</v>
          </cell>
          <cell r="L1054" t="str">
            <v>5120409000</v>
          </cell>
          <cell r="M1054" t="str">
            <v>9100000017</v>
          </cell>
        </row>
        <row r="1055">
          <cell r="A1055" t="str">
            <v>T008</v>
          </cell>
          <cell r="B1055">
            <v>3108010033</v>
          </cell>
          <cell r="C1055" t="str">
            <v>EM-LABORES PULVERIZACION BAJO VOLUMEN</v>
          </cell>
          <cell r="D1055" t="str">
            <v>E1</v>
          </cell>
          <cell r="E1055">
            <v>401</v>
          </cell>
          <cell r="F1055">
            <v>3</v>
          </cell>
          <cell r="G1055">
            <v>4.25</v>
          </cell>
          <cell r="H1055">
            <v>-14</v>
          </cell>
          <cell r="I1055">
            <v>-59.5</v>
          </cell>
          <cell r="J1055">
            <v>19991031</v>
          </cell>
          <cell r="K1055" t="str">
            <v>5110201047</v>
          </cell>
          <cell r="L1055" t="str">
            <v>5120409000</v>
          </cell>
          <cell r="M1055" t="str">
            <v>9100000017</v>
          </cell>
        </row>
        <row r="1056">
          <cell r="A1056" t="str">
            <v>P014</v>
          </cell>
          <cell r="B1056">
            <v>3108010045</v>
          </cell>
          <cell r="C1056" t="str">
            <v>EM-LABORES SIEMBRA GRUESA</v>
          </cell>
          <cell r="D1056" t="str">
            <v>S1</v>
          </cell>
          <cell r="E1056">
            <v>268</v>
          </cell>
          <cell r="F1056">
            <v>2</v>
          </cell>
          <cell r="G1056">
            <v>10.199999999999999</v>
          </cell>
          <cell r="H1056">
            <v>-206</v>
          </cell>
          <cell r="I1056">
            <v>-2101.1999999999998</v>
          </cell>
          <cell r="J1056">
            <v>19991031</v>
          </cell>
          <cell r="K1056" t="str">
            <v>1140303018</v>
          </cell>
          <cell r="L1056" t="str">
            <v>5120410000</v>
          </cell>
          <cell r="M1056" t="str">
            <v>9100000003</v>
          </cell>
        </row>
        <row r="1057">
          <cell r="A1057" t="str">
            <v>P014</v>
          </cell>
          <cell r="B1057">
            <v>3108010045</v>
          </cell>
          <cell r="C1057" t="str">
            <v>EM-LABORES SIEMBRA GRUESA</v>
          </cell>
          <cell r="D1057" t="str">
            <v>S1</v>
          </cell>
          <cell r="E1057">
            <v>271</v>
          </cell>
          <cell r="F1057">
            <v>3</v>
          </cell>
          <cell r="G1057">
            <v>10.199999999999999</v>
          </cell>
          <cell r="H1057">
            <v>-70</v>
          </cell>
          <cell r="I1057">
            <v>-714</v>
          </cell>
          <cell r="J1057">
            <v>19991031</v>
          </cell>
          <cell r="K1057" t="str">
            <v>1140303018</v>
          </cell>
          <cell r="L1057" t="str">
            <v>5120410000</v>
          </cell>
          <cell r="M1057" t="str">
            <v>9100000003</v>
          </cell>
        </row>
        <row r="1058">
          <cell r="A1058" t="str">
            <v>P014</v>
          </cell>
          <cell r="B1058">
            <v>3108010047</v>
          </cell>
          <cell r="C1058" t="str">
            <v>EM-LABORES SIEMBRA GRUESA/DIRECTA</v>
          </cell>
          <cell r="D1058" t="str">
            <v>S1</v>
          </cell>
          <cell r="E1058">
            <v>266</v>
          </cell>
          <cell r="F1058">
            <v>2</v>
          </cell>
          <cell r="G1058">
            <v>14.45</v>
          </cell>
          <cell r="H1058">
            <v>-202</v>
          </cell>
          <cell r="I1058">
            <v>-2918.8999999999996</v>
          </cell>
          <cell r="J1058">
            <v>19991031</v>
          </cell>
          <cell r="K1058" t="str">
            <v>1140303018</v>
          </cell>
          <cell r="L1058" t="str">
            <v>5120410000</v>
          </cell>
          <cell r="M1058" t="str">
            <v>9100000003</v>
          </cell>
        </row>
        <row r="1059">
          <cell r="A1059" t="str">
            <v>P014</v>
          </cell>
          <cell r="B1059">
            <v>3108010047</v>
          </cell>
          <cell r="C1059" t="str">
            <v>EM-LABORES SIEMBRA GRUESA/DIRECTA</v>
          </cell>
          <cell r="D1059" t="str">
            <v>S1</v>
          </cell>
          <cell r="E1059">
            <v>267</v>
          </cell>
          <cell r="F1059">
            <v>2</v>
          </cell>
          <cell r="G1059">
            <v>14.45</v>
          </cell>
          <cell r="H1059">
            <v>-40</v>
          </cell>
          <cell r="I1059">
            <v>-578</v>
          </cell>
          <cell r="J1059">
            <v>19991031</v>
          </cell>
          <cell r="K1059" t="str">
            <v>1140303018</v>
          </cell>
          <cell r="L1059" t="str">
            <v>5120410000</v>
          </cell>
          <cell r="M1059" t="str">
            <v>9100000003</v>
          </cell>
        </row>
        <row r="1060">
          <cell r="A1060" t="str">
            <v>P014</v>
          </cell>
          <cell r="B1060">
            <v>3108010047</v>
          </cell>
          <cell r="C1060" t="str">
            <v>EM-LABORES SIEMBRA GRUESA/DIRECTA</v>
          </cell>
          <cell r="D1060" t="str">
            <v>S1</v>
          </cell>
          <cell r="E1060">
            <v>269</v>
          </cell>
          <cell r="F1060">
            <v>2</v>
          </cell>
          <cell r="G1060">
            <v>14.45</v>
          </cell>
          <cell r="H1060">
            <v>-40</v>
          </cell>
          <cell r="I1060">
            <v>-578</v>
          </cell>
          <cell r="J1060">
            <v>19991031</v>
          </cell>
          <cell r="K1060" t="str">
            <v>1140303018</v>
          </cell>
          <cell r="L1060" t="str">
            <v>5120410000</v>
          </cell>
          <cell r="M1060" t="str">
            <v>9100000003</v>
          </cell>
        </row>
        <row r="1061">
          <cell r="A1061" t="str">
            <v>P014</v>
          </cell>
          <cell r="B1061">
            <v>3108010047</v>
          </cell>
          <cell r="C1061" t="str">
            <v>EM-LABORES SIEMBRA GRUESA/DIRECTA</v>
          </cell>
          <cell r="D1061" t="str">
            <v>S1</v>
          </cell>
          <cell r="E1061">
            <v>274</v>
          </cell>
          <cell r="F1061">
            <v>2</v>
          </cell>
          <cell r="G1061">
            <v>14.45</v>
          </cell>
          <cell r="H1061">
            <v>-206</v>
          </cell>
          <cell r="I1061">
            <v>-2976.7</v>
          </cell>
          <cell r="J1061">
            <v>19991031</v>
          </cell>
          <cell r="K1061" t="str">
            <v>1140303018</v>
          </cell>
          <cell r="L1061" t="str">
            <v>5120410000</v>
          </cell>
          <cell r="M1061" t="str">
            <v>9100000003</v>
          </cell>
        </row>
        <row r="1062">
          <cell r="A1062" t="str">
            <v>P014</v>
          </cell>
          <cell r="B1062">
            <v>3108010049</v>
          </cell>
          <cell r="C1062" t="str">
            <v>EM-LABORES SIEMBRA GRUESA/DIRECTA/1FERTI</v>
          </cell>
          <cell r="D1062" t="str">
            <v>S1</v>
          </cell>
          <cell r="E1062">
            <v>270</v>
          </cell>
          <cell r="F1062">
            <v>1</v>
          </cell>
          <cell r="G1062">
            <v>17</v>
          </cell>
          <cell r="H1062">
            <v>-192</v>
          </cell>
          <cell r="I1062">
            <v>-3264</v>
          </cell>
          <cell r="J1062">
            <v>19991031</v>
          </cell>
          <cell r="K1062" t="str">
            <v>1140305018</v>
          </cell>
          <cell r="L1062" t="str">
            <v>5120410000</v>
          </cell>
          <cell r="M1062" t="str">
            <v>9100000005</v>
          </cell>
        </row>
        <row r="1063">
          <cell r="A1063" t="str">
            <v>P023</v>
          </cell>
          <cell r="B1063">
            <v>3108010049</v>
          </cell>
          <cell r="C1063" t="str">
            <v>EM-LABORES SIEMBRA GRUESA/DIRECTA/1FERTI</v>
          </cell>
          <cell r="D1063" t="str">
            <v>B1</v>
          </cell>
          <cell r="E1063">
            <v>273</v>
          </cell>
          <cell r="F1063">
            <v>1</v>
          </cell>
          <cell r="G1063">
            <v>17</v>
          </cell>
          <cell r="H1063">
            <v>-36</v>
          </cell>
          <cell r="I1063">
            <v>-612</v>
          </cell>
          <cell r="J1063">
            <v>19991030</v>
          </cell>
          <cell r="K1063" t="str">
            <v>1140305018</v>
          </cell>
          <cell r="L1063" t="str">
            <v>5120410000</v>
          </cell>
          <cell r="M1063" t="str">
            <v>9100000005</v>
          </cell>
        </row>
        <row r="1064">
          <cell r="A1064" t="str">
            <v>P023</v>
          </cell>
          <cell r="B1064">
            <v>3108010049</v>
          </cell>
          <cell r="C1064" t="str">
            <v>EM-LABORES SIEMBRA GRUESA/DIRECTA/1FERTI</v>
          </cell>
          <cell r="D1064" t="str">
            <v>B1</v>
          </cell>
          <cell r="E1064">
            <v>274</v>
          </cell>
          <cell r="F1064">
            <v>1</v>
          </cell>
          <cell r="G1064">
            <v>17</v>
          </cell>
          <cell r="H1064">
            <v>-48</v>
          </cell>
          <cell r="I1064">
            <v>-816</v>
          </cell>
          <cell r="J1064">
            <v>19991030</v>
          </cell>
          <cell r="K1064" t="str">
            <v>1140305018</v>
          </cell>
          <cell r="L1064" t="str">
            <v>5120410000</v>
          </cell>
          <cell r="M1064" t="str">
            <v>9100000005</v>
          </cell>
        </row>
        <row r="1065">
          <cell r="A1065" t="str">
            <v>P023</v>
          </cell>
          <cell r="B1065">
            <v>3108010049</v>
          </cell>
          <cell r="C1065" t="str">
            <v>EM-LABORES SIEMBRA GRUESA/DIRECTA/1FERTI</v>
          </cell>
          <cell r="D1065" t="str">
            <v>B1</v>
          </cell>
          <cell r="E1065">
            <v>275</v>
          </cell>
          <cell r="F1065">
            <v>1</v>
          </cell>
          <cell r="G1065">
            <v>17</v>
          </cell>
          <cell r="H1065">
            <v>-34</v>
          </cell>
          <cell r="I1065">
            <v>-578</v>
          </cell>
          <cell r="J1065">
            <v>19991030</v>
          </cell>
          <cell r="K1065" t="str">
            <v>1140305018</v>
          </cell>
          <cell r="L1065" t="str">
            <v>5120410000</v>
          </cell>
          <cell r="M1065" t="str">
            <v>9100000005</v>
          </cell>
        </row>
        <row r="1066">
          <cell r="A1066" t="str">
            <v>P023</v>
          </cell>
          <cell r="B1066">
            <v>3108010049</v>
          </cell>
          <cell r="C1066" t="str">
            <v>EM-LABORES SIEMBRA GRUESA/DIRECTA/1FERTI</v>
          </cell>
          <cell r="D1066" t="str">
            <v>B1</v>
          </cell>
          <cell r="E1066">
            <v>276</v>
          </cell>
          <cell r="F1066">
            <v>1</v>
          </cell>
          <cell r="G1066">
            <v>17</v>
          </cell>
          <cell r="H1066">
            <v>-42</v>
          </cell>
          <cell r="I1066">
            <v>-714</v>
          </cell>
          <cell r="J1066">
            <v>19991030</v>
          </cell>
          <cell r="K1066" t="str">
            <v>1140305018</v>
          </cell>
          <cell r="L1066" t="str">
            <v>5120410000</v>
          </cell>
          <cell r="M1066" t="str">
            <v>9100000005</v>
          </cell>
        </row>
        <row r="1067">
          <cell r="A1067" t="str">
            <v>P023</v>
          </cell>
          <cell r="B1067">
            <v>3108010049</v>
          </cell>
          <cell r="C1067" t="str">
            <v>EM-LABORES SIEMBRA GRUESA/DIRECTA/1FERTI</v>
          </cell>
          <cell r="D1067" t="str">
            <v>B1</v>
          </cell>
          <cell r="E1067">
            <v>277</v>
          </cell>
          <cell r="F1067">
            <v>1</v>
          </cell>
          <cell r="G1067">
            <v>17</v>
          </cell>
          <cell r="H1067">
            <v>-56</v>
          </cell>
          <cell r="I1067">
            <v>-952</v>
          </cell>
          <cell r="J1067">
            <v>19991030</v>
          </cell>
          <cell r="K1067" t="str">
            <v>1140305018</v>
          </cell>
          <cell r="L1067" t="str">
            <v>5120410000</v>
          </cell>
          <cell r="M1067" t="str">
            <v>9100000005</v>
          </cell>
        </row>
        <row r="1068">
          <cell r="A1068" t="str">
            <v>P023</v>
          </cell>
          <cell r="B1068">
            <v>3108010049</v>
          </cell>
          <cell r="C1068" t="str">
            <v>EM-LABORES SIEMBRA GRUESA/DIRECTA/1FERTI</v>
          </cell>
          <cell r="D1068" t="str">
            <v>B1</v>
          </cell>
          <cell r="E1068">
            <v>278</v>
          </cell>
          <cell r="F1068">
            <v>1</v>
          </cell>
          <cell r="G1068">
            <v>17</v>
          </cell>
          <cell r="H1068">
            <v>-42</v>
          </cell>
          <cell r="I1068">
            <v>-714</v>
          </cell>
          <cell r="J1068">
            <v>19991030</v>
          </cell>
          <cell r="K1068" t="str">
            <v>1140305018</v>
          </cell>
          <cell r="L1068" t="str">
            <v>5120410000</v>
          </cell>
          <cell r="M1068" t="str">
            <v>9100000005</v>
          </cell>
        </row>
        <row r="1069">
          <cell r="A1069" t="str">
            <v>P023</v>
          </cell>
          <cell r="B1069">
            <v>3108010052</v>
          </cell>
          <cell r="C1069" t="str">
            <v>EM-LABORES TRABAJO TRACTOR LIVIANO POR H</v>
          </cell>
          <cell r="D1069" t="str">
            <v>B1</v>
          </cell>
          <cell r="E1069">
            <v>240</v>
          </cell>
          <cell r="F1069">
            <v>1</v>
          </cell>
          <cell r="G1069">
            <v>6.8</v>
          </cell>
          <cell r="H1069">
            <v>-7</v>
          </cell>
          <cell r="I1069">
            <v>-47.6</v>
          </cell>
          <cell r="J1069">
            <v>19991030</v>
          </cell>
          <cell r="K1069" t="str">
            <v>1140305017</v>
          </cell>
          <cell r="L1069" t="str">
            <v>5120410000</v>
          </cell>
          <cell r="M1069" t="str">
            <v>9100000005</v>
          </cell>
        </row>
        <row r="1070">
          <cell r="A1070" t="str">
            <v>P023</v>
          </cell>
          <cell r="B1070">
            <v>3108010052</v>
          </cell>
          <cell r="C1070" t="str">
            <v>EM-LABORES TRABAJO TRACTOR LIVIANO POR H</v>
          </cell>
          <cell r="D1070" t="str">
            <v>B1</v>
          </cell>
          <cell r="E1070">
            <v>241</v>
          </cell>
          <cell r="F1070">
            <v>1</v>
          </cell>
          <cell r="G1070">
            <v>6.8</v>
          </cell>
          <cell r="H1070">
            <v>-6</v>
          </cell>
          <cell r="I1070">
            <v>-40.799999999999997</v>
          </cell>
          <cell r="J1070">
            <v>19991030</v>
          </cell>
          <cell r="K1070" t="str">
            <v>1140305017</v>
          </cell>
          <cell r="L1070" t="str">
            <v>5120410000</v>
          </cell>
          <cell r="M1070" t="str">
            <v>9100000005</v>
          </cell>
        </row>
        <row r="1071">
          <cell r="A1071" t="str">
            <v>P023</v>
          </cell>
          <cell r="B1071">
            <v>3108010052</v>
          </cell>
          <cell r="C1071" t="str">
            <v>EM-LABORES TRABAJO TRACTOR LIVIANO POR H</v>
          </cell>
          <cell r="D1071" t="str">
            <v>B1</v>
          </cell>
          <cell r="E1071">
            <v>242</v>
          </cell>
          <cell r="F1071">
            <v>10</v>
          </cell>
          <cell r="G1071">
            <v>6.8</v>
          </cell>
          <cell r="H1071">
            <v>-3</v>
          </cell>
          <cell r="I1071">
            <v>-20.399999999999999</v>
          </cell>
          <cell r="J1071">
            <v>19991030</v>
          </cell>
          <cell r="K1071" t="str">
            <v>1140305017</v>
          </cell>
          <cell r="L1071" t="str">
            <v>5120410000</v>
          </cell>
          <cell r="M1071" t="str">
            <v>9100000005</v>
          </cell>
        </row>
        <row r="1072">
          <cell r="A1072" t="str">
            <v>P023</v>
          </cell>
          <cell r="B1072">
            <v>3108010052</v>
          </cell>
          <cell r="C1072" t="str">
            <v>EM-LABORES TRABAJO TRACTOR LIVIANO POR H</v>
          </cell>
          <cell r="D1072" t="str">
            <v>B1</v>
          </cell>
          <cell r="E1072">
            <v>243</v>
          </cell>
          <cell r="F1072">
            <v>10</v>
          </cell>
          <cell r="G1072">
            <v>6.8</v>
          </cell>
          <cell r="H1072">
            <v>-3</v>
          </cell>
          <cell r="I1072">
            <v>-20.399999999999999</v>
          </cell>
          <cell r="J1072">
            <v>19991030</v>
          </cell>
          <cell r="K1072" t="str">
            <v>1140305017</v>
          </cell>
          <cell r="L1072" t="str">
            <v>5120410000</v>
          </cell>
          <cell r="M1072" t="str">
            <v>9100000005</v>
          </cell>
        </row>
        <row r="1073">
          <cell r="A1073" t="str">
            <v>P023</v>
          </cell>
          <cell r="B1073">
            <v>3108010052</v>
          </cell>
          <cell r="C1073" t="str">
            <v>EM-LABORES TRABAJO TRACTOR LIVIANO POR H</v>
          </cell>
          <cell r="D1073" t="str">
            <v>B1</v>
          </cell>
          <cell r="E1073">
            <v>244</v>
          </cell>
          <cell r="F1073">
            <v>10</v>
          </cell>
          <cell r="G1073">
            <v>6.8</v>
          </cell>
          <cell r="H1073">
            <v>-11</v>
          </cell>
          <cell r="I1073">
            <v>-74.8</v>
          </cell>
          <cell r="J1073">
            <v>19991030</v>
          </cell>
          <cell r="K1073" t="str">
            <v>1140305017</v>
          </cell>
          <cell r="L1073" t="str">
            <v>5120410000</v>
          </cell>
          <cell r="M1073" t="str">
            <v>9100000005</v>
          </cell>
        </row>
        <row r="1074">
          <cell r="A1074" t="str">
            <v>P023</v>
          </cell>
          <cell r="B1074">
            <v>3108010052</v>
          </cell>
          <cell r="C1074" t="str">
            <v>EM-LABORES TRABAJO TRACTOR LIVIANO POR H</v>
          </cell>
          <cell r="D1074" t="str">
            <v>B1</v>
          </cell>
          <cell r="E1074">
            <v>245</v>
          </cell>
          <cell r="F1074">
            <v>9</v>
          </cell>
          <cell r="G1074">
            <v>6.8</v>
          </cell>
          <cell r="H1074">
            <v>-3</v>
          </cell>
          <cell r="I1074">
            <v>-20.399999999999999</v>
          </cell>
          <cell r="J1074">
            <v>19991030</v>
          </cell>
          <cell r="K1074" t="str">
            <v>1140305017</v>
          </cell>
          <cell r="L1074" t="str">
            <v>5120410000</v>
          </cell>
          <cell r="M1074" t="str">
            <v>9100000005</v>
          </cell>
        </row>
        <row r="1075">
          <cell r="A1075" t="str">
            <v>P023</v>
          </cell>
          <cell r="B1075">
            <v>3108010052</v>
          </cell>
          <cell r="C1075" t="str">
            <v>EM-LABORES TRABAJO TRACTOR LIVIANO POR H</v>
          </cell>
          <cell r="D1075" t="str">
            <v>B1</v>
          </cell>
          <cell r="E1075">
            <v>246</v>
          </cell>
          <cell r="F1075">
            <v>9</v>
          </cell>
          <cell r="G1075">
            <v>6.8</v>
          </cell>
          <cell r="H1075">
            <v>-2</v>
          </cell>
          <cell r="I1075">
            <v>-13.6</v>
          </cell>
          <cell r="J1075">
            <v>19991030</v>
          </cell>
          <cell r="K1075" t="str">
            <v>1140305017</v>
          </cell>
          <cell r="L1075" t="str">
            <v>5120410000</v>
          </cell>
          <cell r="M1075" t="str">
            <v>9100000005</v>
          </cell>
        </row>
        <row r="1076">
          <cell r="A1076" t="str">
            <v>P023</v>
          </cell>
          <cell r="B1076">
            <v>3108010052</v>
          </cell>
          <cell r="C1076" t="str">
            <v>EM-LABORES TRABAJO TRACTOR LIVIANO POR H</v>
          </cell>
          <cell r="D1076" t="str">
            <v>B1</v>
          </cell>
          <cell r="E1076">
            <v>247</v>
          </cell>
          <cell r="F1076">
            <v>9</v>
          </cell>
          <cell r="G1076">
            <v>6.8</v>
          </cell>
          <cell r="H1076">
            <v>-1</v>
          </cell>
          <cell r="I1076">
            <v>-6.8</v>
          </cell>
          <cell r="J1076">
            <v>19991030</v>
          </cell>
          <cell r="K1076" t="str">
            <v>1140305017</v>
          </cell>
          <cell r="L1076" t="str">
            <v>5120410000</v>
          </cell>
          <cell r="M1076" t="str">
            <v>9100000005</v>
          </cell>
        </row>
        <row r="1077">
          <cell r="A1077" t="str">
            <v>P023</v>
          </cell>
          <cell r="B1077">
            <v>3108010052</v>
          </cell>
          <cell r="C1077" t="str">
            <v>EM-LABORES TRABAJO TRACTOR LIVIANO POR H</v>
          </cell>
          <cell r="D1077" t="str">
            <v>B1</v>
          </cell>
          <cell r="E1077">
            <v>248</v>
          </cell>
          <cell r="F1077">
            <v>9</v>
          </cell>
          <cell r="G1077">
            <v>6.8</v>
          </cell>
          <cell r="H1077">
            <v>-1</v>
          </cell>
          <cell r="I1077">
            <v>-6.8</v>
          </cell>
          <cell r="J1077">
            <v>19991030</v>
          </cell>
          <cell r="K1077" t="str">
            <v>1140305017</v>
          </cell>
          <cell r="L1077" t="str">
            <v>5120410000</v>
          </cell>
          <cell r="M1077" t="str">
            <v>9100000005</v>
          </cell>
        </row>
        <row r="1078">
          <cell r="A1078" t="str">
            <v>P023</v>
          </cell>
          <cell r="B1078">
            <v>3108010052</v>
          </cell>
          <cell r="C1078" t="str">
            <v>EM-LABORES TRABAJO TRACTOR LIVIANO POR H</v>
          </cell>
          <cell r="D1078" t="str">
            <v>B1</v>
          </cell>
          <cell r="E1078">
            <v>273</v>
          </cell>
          <cell r="F1078">
            <v>2</v>
          </cell>
          <cell r="G1078">
            <v>6.8</v>
          </cell>
          <cell r="H1078">
            <v>-3</v>
          </cell>
          <cell r="I1078">
            <v>-20.399999999999999</v>
          </cell>
          <cell r="J1078">
            <v>19991030</v>
          </cell>
          <cell r="K1078" t="str">
            <v>1140305017</v>
          </cell>
          <cell r="L1078" t="str">
            <v>5120410000</v>
          </cell>
          <cell r="M1078" t="str">
            <v>9100000005</v>
          </cell>
        </row>
        <row r="1079">
          <cell r="A1079" t="str">
            <v>P023</v>
          </cell>
          <cell r="B1079">
            <v>3108010052</v>
          </cell>
          <cell r="C1079" t="str">
            <v>EM-LABORES TRABAJO TRACTOR LIVIANO POR H</v>
          </cell>
          <cell r="D1079" t="str">
            <v>B1</v>
          </cell>
          <cell r="E1079">
            <v>274</v>
          </cell>
          <cell r="F1079">
            <v>2</v>
          </cell>
          <cell r="G1079">
            <v>6.8</v>
          </cell>
          <cell r="H1079">
            <v>-5</v>
          </cell>
          <cell r="I1079">
            <v>-34</v>
          </cell>
          <cell r="J1079">
            <v>19991030</v>
          </cell>
          <cell r="K1079" t="str">
            <v>1140305017</v>
          </cell>
          <cell r="L1079" t="str">
            <v>5120410000</v>
          </cell>
          <cell r="M1079" t="str">
            <v>9100000005</v>
          </cell>
        </row>
        <row r="1080">
          <cell r="A1080" t="str">
            <v>P023</v>
          </cell>
          <cell r="B1080">
            <v>3108010052</v>
          </cell>
          <cell r="C1080" t="str">
            <v>EM-LABORES TRABAJO TRACTOR LIVIANO POR H</v>
          </cell>
          <cell r="D1080" t="str">
            <v>B1</v>
          </cell>
          <cell r="E1080">
            <v>275</v>
          </cell>
          <cell r="F1080">
            <v>2</v>
          </cell>
          <cell r="G1080">
            <v>6.8</v>
          </cell>
          <cell r="H1080">
            <v>-4</v>
          </cell>
          <cell r="I1080">
            <v>-27.2</v>
          </cell>
          <cell r="J1080">
            <v>19991030</v>
          </cell>
          <cell r="K1080" t="str">
            <v>1140305017</v>
          </cell>
          <cell r="L1080" t="str">
            <v>5120410000</v>
          </cell>
          <cell r="M1080" t="str">
            <v>9100000005</v>
          </cell>
        </row>
        <row r="1081">
          <cell r="A1081" t="str">
            <v>P023</v>
          </cell>
          <cell r="B1081">
            <v>3108010052</v>
          </cell>
          <cell r="C1081" t="str">
            <v>EM-LABORES TRABAJO TRACTOR LIVIANO POR H</v>
          </cell>
          <cell r="D1081" t="str">
            <v>B1</v>
          </cell>
          <cell r="E1081">
            <v>276</v>
          </cell>
          <cell r="F1081">
            <v>2</v>
          </cell>
          <cell r="G1081">
            <v>6.8</v>
          </cell>
          <cell r="H1081">
            <v>-4</v>
          </cell>
          <cell r="I1081">
            <v>-27.2</v>
          </cell>
          <cell r="J1081">
            <v>19991030</v>
          </cell>
          <cell r="K1081" t="str">
            <v>1140305017</v>
          </cell>
          <cell r="L1081" t="str">
            <v>5120410000</v>
          </cell>
          <cell r="M1081" t="str">
            <v>9100000005</v>
          </cell>
        </row>
        <row r="1082">
          <cell r="A1082" t="str">
            <v>P023</v>
          </cell>
          <cell r="B1082">
            <v>3108010052</v>
          </cell>
          <cell r="C1082" t="str">
            <v>EM-LABORES TRABAJO TRACTOR LIVIANO POR H</v>
          </cell>
          <cell r="D1082" t="str">
            <v>B1</v>
          </cell>
          <cell r="E1082">
            <v>277</v>
          </cell>
          <cell r="F1082">
            <v>2</v>
          </cell>
          <cell r="G1082">
            <v>6.8</v>
          </cell>
          <cell r="H1082">
            <v>-5</v>
          </cell>
          <cell r="I1082">
            <v>-34</v>
          </cell>
          <cell r="J1082">
            <v>19991030</v>
          </cell>
          <cell r="K1082" t="str">
            <v>1140305017</v>
          </cell>
          <cell r="L1082" t="str">
            <v>5120410000</v>
          </cell>
          <cell r="M1082" t="str">
            <v>9100000005</v>
          </cell>
        </row>
        <row r="1083">
          <cell r="A1083" t="str">
            <v>P023</v>
          </cell>
          <cell r="B1083">
            <v>3108010052</v>
          </cell>
          <cell r="C1083" t="str">
            <v>EM-LABORES TRABAJO TRACTOR LIVIANO POR H</v>
          </cell>
          <cell r="D1083" t="str">
            <v>B1</v>
          </cell>
          <cell r="E1083">
            <v>278</v>
          </cell>
          <cell r="F1083">
            <v>2</v>
          </cell>
          <cell r="G1083">
            <v>6.8</v>
          </cell>
          <cell r="H1083">
            <v>-4</v>
          </cell>
          <cell r="I1083">
            <v>-27.2</v>
          </cell>
          <cell r="J1083">
            <v>19991030</v>
          </cell>
          <cell r="K1083" t="str">
            <v>1140305017</v>
          </cell>
          <cell r="L1083" t="str">
            <v>5120410000</v>
          </cell>
          <cell r="M1083" t="str">
            <v>9100000005</v>
          </cell>
        </row>
        <row r="1084">
          <cell r="A1084" t="str">
            <v>P001</v>
          </cell>
          <cell r="B1084">
            <v>3108010052</v>
          </cell>
          <cell r="C1084" t="str">
            <v>EM-LABORES TRABAJO TRACTOR LIVIANO POR H</v>
          </cell>
          <cell r="D1084" t="str">
            <v>L1</v>
          </cell>
          <cell r="E1084">
            <v>257</v>
          </cell>
          <cell r="F1084">
            <v>1</v>
          </cell>
          <cell r="G1084">
            <v>6.8</v>
          </cell>
          <cell r="H1084">
            <v>-200</v>
          </cell>
          <cell r="I1084">
            <v>-1360</v>
          </cell>
          <cell r="J1084">
            <v>19991028</v>
          </cell>
          <cell r="K1084" t="str">
            <v>1241506009</v>
          </cell>
          <cell r="L1084" t="str">
            <v>5120414000</v>
          </cell>
          <cell r="M1084" t="str">
            <v>9200000007</v>
          </cell>
        </row>
        <row r="1085">
          <cell r="A1085" t="str">
            <v>P014</v>
          </cell>
          <cell r="B1085">
            <v>3108010052</v>
          </cell>
          <cell r="C1085" t="str">
            <v>EM-LABORES TRABAJO TRACTOR LIVIANO POR H</v>
          </cell>
          <cell r="D1085" t="str">
            <v>S1</v>
          </cell>
          <cell r="E1085">
            <v>281</v>
          </cell>
          <cell r="F1085">
            <v>1</v>
          </cell>
          <cell r="G1085">
            <v>6.8</v>
          </cell>
          <cell r="H1085">
            <v>-112</v>
          </cell>
          <cell r="I1085">
            <v>-761.6</v>
          </cell>
          <cell r="J1085">
            <v>19991031</v>
          </cell>
          <cell r="K1085" t="str">
            <v>5110201048</v>
          </cell>
          <cell r="L1085" t="str">
            <v>5120411000</v>
          </cell>
          <cell r="M1085" t="str">
            <v>9200000002</v>
          </cell>
        </row>
        <row r="1086">
          <cell r="A1086" t="str">
            <v>P014</v>
          </cell>
          <cell r="B1086">
            <v>3108010052</v>
          </cell>
          <cell r="C1086" t="str">
            <v>EM-LABORES TRABAJO TRACTOR LIVIANO POR H</v>
          </cell>
          <cell r="D1086" t="str">
            <v>S1</v>
          </cell>
          <cell r="E1086">
            <v>283</v>
          </cell>
          <cell r="F1086">
            <v>1</v>
          </cell>
          <cell r="G1086">
            <v>6.8</v>
          </cell>
          <cell r="H1086">
            <v>-10</v>
          </cell>
          <cell r="I1086">
            <v>-68</v>
          </cell>
          <cell r="J1086">
            <v>19991031</v>
          </cell>
          <cell r="K1086" t="str">
            <v>5110201048</v>
          </cell>
          <cell r="L1086" t="str">
            <v>5120411000</v>
          </cell>
          <cell r="M1086" t="str">
            <v>9200000002</v>
          </cell>
        </row>
        <row r="1087">
          <cell r="A1087" t="str">
            <v>P012</v>
          </cell>
          <cell r="B1087">
            <v>3108010052</v>
          </cell>
          <cell r="C1087" t="str">
            <v>EM-LABORES TRABAJO TRACTOR LIVIANO POR H</v>
          </cell>
          <cell r="D1087" t="str">
            <v>N1</v>
          </cell>
          <cell r="E1087">
            <v>340</v>
          </cell>
          <cell r="F1087">
            <v>2</v>
          </cell>
          <cell r="G1087">
            <v>6.8</v>
          </cell>
          <cell r="H1087">
            <v>-150</v>
          </cell>
          <cell r="I1087">
            <v>-1020</v>
          </cell>
          <cell r="J1087">
            <v>19991031</v>
          </cell>
          <cell r="K1087" t="str">
            <v>5110301048</v>
          </cell>
          <cell r="L1087" t="str">
            <v>5120412000</v>
          </cell>
          <cell r="M1087" t="str">
            <v>9200000004</v>
          </cell>
        </row>
        <row r="1088">
          <cell r="A1088" t="str">
            <v>P001</v>
          </cell>
          <cell r="B1088">
            <v>3108010052</v>
          </cell>
          <cell r="C1088" t="str">
            <v>EM-LABORES TRABAJO TRACTOR LIVIANO POR H</v>
          </cell>
          <cell r="D1088" t="str">
            <v>L1</v>
          </cell>
          <cell r="E1088">
            <v>258</v>
          </cell>
          <cell r="F1088">
            <v>1</v>
          </cell>
          <cell r="G1088">
            <v>6.8</v>
          </cell>
          <cell r="H1088">
            <v>-200</v>
          </cell>
          <cell r="I1088">
            <v>-1360</v>
          </cell>
          <cell r="J1088">
            <v>19991028</v>
          </cell>
          <cell r="K1088" t="str">
            <v>5110302021</v>
          </cell>
          <cell r="L1088" t="str">
            <v>5120412000</v>
          </cell>
          <cell r="M1088" t="str">
            <v>9200000003</v>
          </cell>
        </row>
        <row r="1089">
          <cell r="A1089" t="str">
            <v>P014</v>
          </cell>
          <cell r="B1089">
            <v>3108010052</v>
          </cell>
          <cell r="C1089" t="str">
            <v>EM-LABORES TRABAJO TRACTOR LIVIANO POR H</v>
          </cell>
          <cell r="D1089" t="str">
            <v>S1</v>
          </cell>
          <cell r="E1089">
            <v>282</v>
          </cell>
          <cell r="F1089">
            <v>1</v>
          </cell>
          <cell r="G1089">
            <v>6.8</v>
          </cell>
          <cell r="H1089">
            <v>-10</v>
          </cell>
          <cell r="I1089">
            <v>-68</v>
          </cell>
          <cell r="J1089">
            <v>19991031</v>
          </cell>
          <cell r="K1089" t="str">
            <v>5120117000</v>
          </cell>
          <cell r="L1089" t="str">
            <v>5120414000</v>
          </cell>
          <cell r="M1089" t="str">
            <v>9200000001</v>
          </cell>
        </row>
        <row r="1090">
          <cell r="A1090" t="str">
            <v>P023</v>
          </cell>
          <cell r="B1090">
            <v>3108010052</v>
          </cell>
          <cell r="C1090" t="str">
            <v>EM-LABORES TRABAJO TRACTOR LIVIANO POR H</v>
          </cell>
          <cell r="D1090" t="str">
            <v>B1</v>
          </cell>
          <cell r="E1090">
            <v>285</v>
          </cell>
          <cell r="F1090">
            <v>1</v>
          </cell>
          <cell r="G1090">
            <v>6.8</v>
          </cell>
          <cell r="H1090">
            <v>-20</v>
          </cell>
          <cell r="I1090">
            <v>-136</v>
          </cell>
          <cell r="J1090">
            <v>19991030</v>
          </cell>
          <cell r="K1090" t="str">
            <v>5120117000</v>
          </cell>
          <cell r="L1090" t="str">
            <v>5120414000</v>
          </cell>
          <cell r="M1090" t="str">
            <v>9200000001</v>
          </cell>
        </row>
        <row r="1091">
          <cell r="A1091" t="str">
            <v>P014</v>
          </cell>
          <cell r="B1091">
            <v>3108010052</v>
          </cell>
          <cell r="C1091" t="str">
            <v>EM-LABORES TRABAJO TRACTOR LIVIANO POR H</v>
          </cell>
          <cell r="D1091" t="str">
            <v>S1</v>
          </cell>
          <cell r="E1091">
            <v>284</v>
          </cell>
          <cell r="F1091">
            <v>1</v>
          </cell>
          <cell r="G1091">
            <v>6.8</v>
          </cell>
          <cell r="H1091">
            <v>-150</v>
          </cell>
          <cell r="I1091">
            <v>-1020</v>
          </cell>
          <cell r="J1091">
            <v>19991031</v>
          </cell>
          <cell r="K1091" t="str">
            <v>5120204000</v>
          </cell>
          <cell r="L1091" t="str">
            <v>5120414000</v>
          </cell>
          <cell r="M1091" t="str">
            <v>9200000008</v>
          </cell>
        </row>
        <row r="1092">
          <cell r="A1092" t="str">
            <v>P001</v>
          </cell>
          <cell r="B1092">
            <v>3108010052</v>
          </cell>
          <cell r="C1092" t="str">
            <v>EM-LABORES TRABAJO TRACTOR LIVIANO POR H</v>
          </cell>
          <cell r="D1092" t="str">
            <v>L1</v>
          </cell>
          <cell r="E1092">
            <v>268</v>
          </cell>
          <cell r="F1092">
            <v>1</v>
          </cell>
          <cell r="G1092">
            <v>6.8</v>
          </cell>
          <cell r="H1092">
            <v>-172</v>
          </cell>
          <cell r="I1092">
            <v>-1169.5999999999999</v>
          </cell>
          <cell r="J1092">
            <v>19991030</v>
          </cell>
          <cell r="K1092" t="str">
            <v>5120206000</v>
          </cell>
          <cell r="L1092" t="str">
            <v>5120414000</v>
          </cell>
          <cell r="M1092" t="str">
            <v>9200000009</v>
          </cell>
        </row>
        <row r="1093">
          <cell r="A1093" t="str">
            <v>P005</v>
          </cell>
          <cell r="B1093">
            <v>3108010052</v>
          </cell>
          <cell r="C1093" t="str">
            <v>EM-LABORES TRABAJO TRACTOR LIVIANO POR H</v>
          </cell>
          <cell r="D1093" t="str">
            <v>H1</v>
          </cell>
          <cell r="E1093">
            <v>215</v>
          </cell>
          <cell r="F1093">
            <v>1</v>
          </cell>
          <cell r="G1093">
            <v>6.8</v>
          </cell>
          <cell r="H1093">
            <v>-18</v>
          </cell>
          <cell r="I1093">
            <v>-122.39999999999999</v>
          </cell>
          <cell r="J1093">
            <v>19991031</v>
          </cell>
          <cell r="K1093" t="str">
            <v>5120206000</v>
          </cell>
          <cell r="L1093" t="str">
            <v>5120414000</v>
          </cell>
          <cell r="M1093" t="str">
            <v>9200000009</v>
          </cell>
        </row>
        <row r="1094">
          <cell r="A1094" t="str">
            <v>P012</v>
          </cell>
          <cell r="B1094">
            <v>3108010053</v>
          </cell>
          <cell r="C1094" t="str">
            <v>EM-LABORES TRABAJO TRACTOR PESADO POR HO</v>
          </cell>
          <cell r="D1094" t="str">
            <v>N1</v>
          </cell>
          <cell r="E1094">
            <v>342</v>
          </cell>
          <cell r="F1094">
            <v>1</v>
          </cell>
          <cell r="G1094">
            <v>13.6</v>
          </cell>
          <cell r="H1094">
            <v>-50</v>
          </cell>
          <cell r="I1094">
            <v>-680</v>
          </cell>
          <cell r="J1094">
            <v>19991031</v>
          </cell>
          <cell r="K1094" t="str">
            <v>5120117000</v>
          </cell>
          <cell r="L1094" t="str">
            <v>5120414000</v>
          </cell>
          <cell r="M1094" t="str">
            <v>9200000001</v>
          </cell>
        </row>
        <row r="1095">
          <cell r="A1095" t="str">
            <v>P005</v>
          </cell>
          <cell r="B1095">
            <v>3108010056</v>
          </cell>
          <cell r="C1095" t="str">
            <v>EM-REPARTO DE ALIMENTOS</v>
          </cell>
          <cell r="D1095" t="str">
            <v>H1</v>
          </cell>
          <cell r="E1095">
            <v>210</v>
          </cell>
          <cell r="F1095">
            <v>1</v>
          </cell>
          <cell r="G1095">
            <v>8.5</v>
          </cell>
          <cell r="H1095">
            <v>-225</v>
          </cell>
          <cell r="I1095">
            <v>-1912.5</v>
          </cell>
          <cell r="J1095">
            <v>19991031</v>
          </cell>
          <cell r="K1095" t="str">
            <v>5110201021</v>
          </cell>
          <cell r="L1095" t="str">
            <v>5120411000</v>
          </cell>
          <cell r="M1095" t="str">
            <v>9200000002</v>
          </cell>
        </row>
        <row r="1096">
          <cell r="A1096" t="str">
            <v>P005</v>
          </cell>
          <cell r="B1096">
            <v>3108010057</v>
          </cell>
          <cell r="C1096" t="str">
            <v>EM-VARIOS TRACTOR</v>
          </cell>
          <cell r="D1096" t="str">
            <v>H1</v>
          </cell>
          <cell r="E1096">
            <v>211</v>
          </cell>
          <cell r="F1096">
            <v>1</v>
          </cell>
          <cell r="G1096">
            <v>8.5</v>
          </cell>
          <cell r="H1096">
            <v>-125</v>
          </cell>
          <cell r="I1096">
            <v>-1062.5</v>
          </cell>
          <cell r="J1096">
            <v>19991031</v>
          </cell>
          <cell r="K1096" t="str">
            <v>5120117000</v>
          </cell>
          <cell r="L1096" t="str">
            <v>5120414000</v>
          </cell>
          <cell r="M1096" t="str">
            <v>9200000001</v>
          </cell>
        </row>
        <row r="1097">
          <cell r="A1097" t="str">
            <v>T008</v>
          </cell>
          <cell r="B1097">
            <v>3108010058</v>
          </cell>
          <cell r="C1097" t="str">
            <v>EM-SERVICIOS MOTONIVELADORA</v>
          </cell>
          <cell r="D1097" t="str">
            <v>E1</v>
          </cell>
          <cell r="E1097">
            <v>425</v>
          </cell>
          <cell r="F1097">
            <v>1</v>
          </cell>
          <cell r="G1097">
            <v>11.9</v>
          </cell>
          <cell r="H1097">
            <v>-113</v>
          </cell>
          <cell r="I1097">
            <v>-1344.7</v>
          </cell>
          <cell r="J1097">
            <v>19991031</v>
          </cell>
          <cell r="K1097" t="str">
            <v>5110201030</v>
          </cell>
          <cell r="L1097" t="str">
            <v>5120414000</v>
          </cell>
          <cell r="M1097" t="str">
            <v>9100000027</v>
          </cell>
        </row>
        <row r="1098">
          <cell r="A1098" t="str">
            <v>P023</v>
          </cell>
          <cell r="B1098">
            <v>3204000002</v>
          </cell>
          <cell r="C1098" t="str">
            <v>ALFASAL L SALES MIN.</v>
          </cell>
          <cell r="D1098" t="str">
            <v>B1</v>
          </cell>
          <cell r="E1098">
            <v>217</v>
          </cell>
          <cell r="F1098">
            <v>7</v>
          </cell>
          <cell r="G1098">
            <v>0.6</v>
          </cell>
          <cell r="H1098">
            <v>-980</v>
          </cell>
          <cell r="I1098">
            <v>-588</v>
          </cell>
          <cell r="J1098">
            <v>19991030</v>
          </cell>
          <cell r="K1098" t="str">
            <v>5110301016</v>
          </cell>
          <cell r="L1098" t="str">
            <v>6210219005</v>
          </cell>
          <cell r="M1098" t="str">
            <v>9200000004</v>
          </cell>
        </row>
        <row r="1099">
          <cell r="A1099" t="str">
            <v>P023</v>
          </cell>
          <cell r="B1099">
            <v>3204000004</v>
          </cell>
          <cell r="C1099" t="str">
            <v>ALFASAL PPZ SALES MIN.</v>
          </cell>
          <cell r="D1099" t="str">
            <v>B1</v>
          </cell>
          <cell r="E1099">
            <v>217</v>
          </cell>
          <cell r="F1099">
            <v>9</v>
          </cell>
          <cell r="G1099">
            <v>0.95</v>
          </cell>
          <cell r="H1099">
            <v>-230</v>
          </cell>
          <cell r="I1099">
            <v>-218.5</v>
          </cell>
          <cell r="J1099">
            <v>19991030</v>
          </cell>
          <cell r="K1099" t="str">
            <v>5110301016</v>
          </cell>
          <cell r="L1099" t="str">
            <v>6210219005</v>
          </cell>
          <cell r="M1099" t="str">
            <v>9200000004</v>
          </cell>
        </row>
        <row r="1100">
          <cell r="A1100" t="str">
            <v>P023</v>
          </cell>
          <cell r="B1100">
            <v>3204000006</v>
          </cell>
          <cell r="C1100" t="str">
            <v>ALFASAL V SALES MIN.</v>
          </cell>
          <cell r="D1100" t="str">
            <v>B1</v>
          </cell>
          <cell r="E1100">
            <v>217</v>
          </cell>
          <cell r="F1100">
            <v>8</v>
          </cell>
          <cell r="G1100">
            <v>0.38500000000000001</v>
          </cell>
          <cell r="H1100">
            <v>-80</v>
          </cell>
          <cell r="I1100">
            <v>-30.8</v>
          </cell>
          <cell r="J1100">
            <v>19991030</v>
          </cell>
          <cell r="K1100" t="str">
            <v>5110301016</v>
          </cell>
          <cell r="L1100" t="str">
            <v>6210219005</v>
          </cell>
          <cell r="M1100" t="str">
            <v>9200000004</v>
          </cell>
        </row>
        <row r="1101">
          <cell r="A1101" t="str">
            <v>P012</v>
          </cell>
          <cell r="B1101">
            <v>3204000008</v>
          </cell>
          <cell r="C1101" t="str">
            <v>ALFASAL VRX SALES MIN.</v>
          </cell>
          <cell r="D1101" t="str">
            <v>N1</v>
          </cell>
          <cell r="E1101">
            <v>311</v>
          </cell>
          <cell r="F1101">
            <v>1</v>
          </cell>
          <cell r="G1101">
            <v>0.71499999999999997</v>
          </cell>
          <cell r="H1101">
            <v>-1620</v>
          </cell>
          <cell r="I1101">
            <v>-1158.3</v>
          </cell>
          <cell r="J1101">
            <v>19991031</v>
          </cell>
          <cell r="K1101" t="str">
            <v>5110301016</v>
          </cell>
          <cell r="L1101" t="str">
            <v>6210219005</v>
          </cell>
          <cell r="M1101" t="str">
            <v>9200000004</v>
          </cell>
        </row>
        <row r="1102">
          <cell r="A1102" t="str">
            <v>P012</v>
          </cell>
          <cell r="B1102">
            <v>3204000024</v>
          </cell>
          <cell r="C1102" t="str">
            <v>SUP. MIN. ALFASAL P.A.</v>
          </cell>
          <cell r="D1102" t="str">
            <v>N1</v>
          </cell>
          <cell r="E1102">
            <v>312</v>
          </cell>
          <cell r="F1102">
            <v>1</v>
          </cell>
          <cell r="G1102">
            <v>0.98</v>
          </cell>
          <cell r="H1102">
            <v>-530</v>
          </cell>
          <cell r="I1102">
            <v>-519.4</v>
          </cell>
          <cell r="J1102">
            <v>19991031</v>
          </cell>
          <cell r="K1102" t="str">
            <v>5110301016</v>
          </cell>
          <cell r="L1102" t="str">
            <v>6210219005</v>
          </cell>
          <cell r="M1102" t="str">
            <v>9200000004</v>
          </cell>
        </row>
        <row r="1103">
          <cell r="A1103" t="str">
            <v>P007</v>
          </cell>
          <cell r="B1103">
            <v>3302000006</v>
          </cell>
          <cell r="C1103" t="str">
            <v>TAMBO BELLTONE</v>
          </cell>
          <cell r="D1103" t="str">
            <v>B1</v>
          </cell>
          <cell r="E1103">
            <v>210</v>
          </cell>
          <cell r="F1103">
            <v>1</v>
          </cell>
          <cell r="G1103">
            <v>14.4</v>
          </cell>
          <cell r="H1103">
            <v>-26</v>
          </cell>
          <cell r="I1103">
            <v>-374.40000000000003</v>
          </cell>
          <cell r="J1103">
            <v>19991030</v>
          </cell>
          <cell r="K1103" t="str">
            <v>5110304007</v>
          </cell>
          <cell r="L1103" t="str">
            <v>6230200000</v>
          </cell>
          <cell r="M1103" t="str">
            <v>9200000012</v>
          </cell>
        </row>
        <row r="1104">
          <cell r="A1104" t="str">
            <v>P007</v>
          </cell>
          <cell r="B1104">
            <v>3302000017</v>
          </cell>
          <cell r="C1104" t="str">
            <v>TAMBO DEMAND</v>
          </cell>
          <cell r="D1104" t="str">
            <v>B1</v>
          </cell>
          <cell r="E1104">
            <v>210</v>
          </cell>
          <cell r="F1104">
            <v>2</v>
          </cell>
          <cell r="G1104">
            <v>27</v>
          </cell>
          <cell r="H1104">
            <v>-25</v>
          </cell>
          <cell r="I1104">
            <v>-675</v>
          </cell>
          <cell r="J1104">
            <v>19991030</v>
          </cell>
          <cell r="K1104" t="str">
            <v>5110304007</v>
          </cell>
          <cell r="L1104" t="str">
            <v>6230200000</v>
          </cell>
          <cell r="M1104" t="str">
            <v>9200000012</v>
          </cell>
        </row>
        <row r="1105">
          <cell r="A1105" t="str">
            <v>P012</v>
          </cell>
          <cell r="B1105">
            <v>3302000020</v>
          </cell>
          <cell r="C1105" t="str">
            <v>TAMBO DUCK</v>
          </cell>
          <cell r="D1105" t="str">
            <v>N1</v>
          </cell>
          <cell r="E1105">
            <v>313</v>
          </cell>
          <cell r="F1105">
            <v>5</v>
          </cell>
          <cell r="G1105">
            <v>5.85</v>
          </cell>
          <cell r="H1105">
            <v>-9</v>
          </cell>
          <cell r="I1105">
            <v>-52.65</v>
          </cell>
          <cell r="J1105">
            <v>19991031</v>
          </cell>
          <cell r="K1105" t="str">
            <v>5110301007</v>
          </cell>
          <cell r="L1105" t="str">
            <v>6230200000</v>
          </cell>
          <cell r="M1105" t="str">
            <v>9200000004</v>
          </cell>
        </row>
        <row r="1106">
          <cell r="A1106" t="str">
            <v>P001</v>
          </cell>
          <cell r="B1106">
            <v>3302000034</v>
          </cell>
          <cell r="C1106" t="str">
            <v>TAMBO JOHNSON</v>
          </cell>
          <cell r="D1106" t="str">
            <v>L1</v>
          </cell>
          <cell r="E1106">
            <v>283</v>
          </cell>
          <cell r="F1106">
            <v>1</v>
          </cell>
          <cell r="G1106">
            <v>12.593999999999999</v>
          </cell>
          <cell r="H1106">
            <v>-9</v>
          </cell>
          <cell r="I1106">
            <v>-113.34599999999999</v>
          </cell>
          <cell r="J1106">
            <v>19991030</v>
          </cell>
          <cell r="K1106" t="str">
            <v>5110301007</v>
          </cell>
          <cell r="L1106" t="str">
            <v>6230200000</v>
          </cell>
          <cell r="M1106" t="str">
            <v>9200000004</v>
          </cell>
        </row>
        <row r="1107">
          <cell r="A1107" t="str">
            <v>P001</v>
          </cell>
          <cell r="B1107">
            <v>3302000036</v>
          </cell>
          <cell r="C1107" t="str">
            <v>TAMBO JURIST</v>
          </cell>
          <cell r="D1107" t="str">
            <v>L1</v>
          </cell>
          <cell r="E1107">
            <v>283</v>
          </cell>
          <cell r="F1107">
            <v>2</v>
          </cell>
          <cell r="G1107">
            <v>-7.0209999999999999</v>
          </cell>
          <cell r="H1107">
            <v>-8</v>
          </cell>
          <cell r="I1107">
            <v>56.167999999999999</v>
          </cell>
          <cell r="J1107">
            <v>19991030</v>
          </cell>
          <cell r="K1107" t="str">
            <v>5110301007</v>
          </cell>
          <cell r="L1107" t="str">
            <v>6230200000</v>
          </cell>
          <cell r="M1107" t="str">
            <v>9200000004</v>
          </cell>
        </row>
        <row r="1108">
          <cell r="A1108" t="str">
            <v>P007</v>
          </cell>
          <cell r="B1108">
            <v>3302000036</v>
          </cell>
          <cell r="C1108" t="str">
            <v>TAMBO JURIST</v>
          </cell>
          <cell r="D1108" t="str">
            <v>B1</v>
          </cell>
          <cell r="E1108">
            <v>210</v>
          </cell>
          <cell r="F1108">
            <v>4</v>
          </cell>
          <cell r="G1108">
            <v>16.32</v>
          </cell>
          <cell r="H1108">
            <v>-25</v>
          </cell>
          <cell r="I1108">
            <v>-408</v>
          </cell>
          <cell r="J1108">
            <v>19991030</v>
          </cell>
          <cell r="K1108" t="str">
            <v>5110304007</v>
          </cell>
          <cell r="L1108" t="str">
            <v>6230200000</v>
          </cell>
          <cell r="M1108" t="str">
            <v>9200000012</v>
          </cell>
        </row>
        <row r="1109">
          <cell r="A1109" t="str">
            <v>P001</v>
          </cell>
          <cell r="B1109">
            <v>3302000038</v>
          </cell>
          <cell r="C1109" t="str">
            <v>TAMBO LINCOLN</v>
          </cell>
          <cell r="D1109" t="str">
            <v>L1</v>
          </cell>
          <cell r="E1109">
            <v>283</v>
          </cell>
          <cell r="F1109">
            <v>3</v>
          </cell>
          <cell r="G1109">
            <v>4.5</v>
          </cell>
          <cell r="H1109">
            <v>-42</v>
          </cell>
          <cell r="I1109">
            <v>-189</v>
          </cell>
          <cell r="J1109">
            <v>19991030</v>
          </cell>
          <cell r="K1109" t="str">
            <v>5110301007</v>
          </cell>
          <cell r="L1109" t="str">
            <v>6230200000</v>
          </cell>
          <cell r="M1109" t="str">
            <v>9200000004</v>
          </cell>
        </row>
        <row r="1110">
          <cell r="A1110" t="str">
            <v>P012</v>
          </cell>
          <cell r="B1110">
            <v>3302000038</v>
          </cell>
          <cell r="C1110" t="str">
            <v>TAMBO LINCOLN</v>
          </cell>
          <cell r="D1110" t="str">
            <v>N1</v>
          </cell>
          <cell r="E1110">
            <v>313</v>
          </cell>
          <cell r="F1110">
            <v>4</v>
          </cell>
          <cell r="G1110">
            <v>4.5</v>
          </cell>
          <cell r="H1110">
            <v>-50</v>
          </cell>
          <cell r="I1110">
            <v>-225</v>
          </cell>
          <cell r="J1110">
            <v>19991031</v>
          </cell>
          <cell r="K1110" t="str">
            <v>5110301007</v>
          </cell>
          <cell r="L1110" t="str">
            <v>6230200000</v>
          </cell>
          <cell r="M1110" t="str">
            <v>9200000004</v>
          </cell>
        </row>
        <row r="1111">
          <cell r="A1111" t="str">
            <v>P001</v>
          </cell>
          <cell r="B1111">
            <v>3302000043</v>
          </cell>
          <cell r="C1111" t="str">
            <v>TAMBO MAURY</v>
          </cell>
          <cell r="D1111" t="str">
            <v>L1</v>
          </cell>
          <cell r="E1111">
            <v>283</v>
          </cell>
          <cell r="F1111">
            <v>4</v>
          </cell>
          <cell r="G1111">
            <v>7.65</v>
          </cell>
          <cell r="H1111">
            <v>-27</v>
          </cell>
          <cell r="I1111">
            <v>-206.55</v>
          </cell>
          <cell r="J1111">
            <v>19991030</v>
          </cell>
          <cell r="K1111" t="str">
            <v>5110301007</v>
          </cell>
          <cell r="L1111" t="str">
            <v>6230200000</v>
          </cell>
          <cell r="M1111" t="str">
            <v>9200000004</v>
          </cell>
        </row>
        <row r="1112">
          <cell r="A1112" t="str">
            <v>P001</v>
          </cell>
          <cell r="B1112">
            <v>3302000064</v>
          </cell>
          <cell r="C1112" t="str">
            <v>TAMBO STAR WALKER</v>
          </cell>
          <cell r="D1112" t="str">
            <v>L1</v>
          </cell>
          <cell r="E1112">
            <v>283</v>
          </cell>
          <cell r="F1112">
            <v>5</v>
          </cell>
          <cell r="G1112">
            <v>6.75</v>
          </cell>
          <cell r="H1112">
            <v>-7</v>
          </cell>
          <cell r="I1112">
            <v>-47.25</v>
          </cell>
          <cell r="J1112">
            <v>19991030</v>
          </cell>
          <cell r="K1112" t="str">
            <v>5110301007</v>
          </cell>
          <cell r="L1112" t="str">
            <v>6230200000</v>
          </cell>
          <cell r="M1112" t="str">
            <v>9200000004</v>
          </cell>
        </row>
        <row r="1113">
          <cell r="A1113" t="str">
            <v>P007</v>
          </cell>
          <cell r="B1113">
            <v>3302000064</v>
          </cell>
          <cell r="C1113" t="str">
            <v>TAMBO STAR WALKER</v>
          </cell>
          <cell r="D1113" t="str">
            <v>B1</v>
          </cell>
          <cell r="E1113">
            <v>210</v>
          </cell>
          <cell r="F1113">
            <v>3</v>
          </cell>
          <cell r="G1113">
            <v>3</v>
          </cell>
          <cell r="H1113">
            <v>-133</v>
          </cell>
          <cell r="I1113">
            <v>-399</v>
          </cell>
          <cell r="J1113">
            <v>19991030</v>
          </cell>
          <cell r="K1113" t="str">
            <v>5110304007</v>
          </cell>
          <cell r="L1113" t="str">
            <v>6230200000</v>
          </cell>
          <cell r="M1113" t="str">
            <v>9200000012</v>
          </cell>
        </row>
        <row r="1114">
          <cell r="A1114" t="str">
            <v>P012</v>
          </cell>
          <cell r="B1114">
            <v>3302000069</v>
          </cell>
          <cell r="C1114" t="str">
            <v>TAMBO TONER</v>
          </cell>
          <cell r="D1114" t="str">
            <v>N1</v>
          </cell>
          <cell r="E1114">
            <v>313</v>
          </cell>
          <cell r="F1114">
            <v>3</v>
          </cell>
          <cell r="G1114">
            <v>3</v>
          </cell>
          <cell r="H1114">
            <v>-35</v>
          </cell>
          <cell r="I1114">
            <v>-105</v>
          </cell>
          <cell r="J1114">
            <v>19991031</v>
          </cell>
          <cell r="K1114" t="str">
            <v>5110301007</v>
          </cell>
          <cell r="L1114" t="str">
            <v>6230200000</v>
          </cell>
          <cell r="M1114" t="str">
            <v>9200000004</v>
          </cell>
        </row>
        <row r="1115">
          <cell r="A1115" t="str">
            <v>P012</v>
          </cell>
          <cell r="B1115">
            <v>3302000076</v>
          </cell>
          <cell r="C1115" t="str">
            <v>TAMBO PONCHO</v>
          </cell>
          <cell r="D1115" t="str">
            <v>N1</v>
          </cell>
          <cell r="E1115">
            <v>313</v>
          </cell>
          <cell r="F1115">
            <v>2</v>
          </cell>
          <cell r="G1115">
            <v>5.4</v>
          </cell>
          <cell r="H1115">
            <v>-16</v>
          </cell>
          <cell r="I1115">
            <v>-86.4</v>
          </cell>
          <cell r="J1115">
            <v>19991031</v>
          </cell>
          <cell r="K1115" t="str">
            <v>5110301007</v>
          </cell>
          <cell r="L1115" t="str">
            <v>6230200000</v>
          </cell>
          <cell r="M1115" t="str">
            <v>9200000004</v>
          </cell>
        </row>
        <row r="1116">
          <cell r="A1116" t="str">
            <v>P001</v>
          </cell>
          <cell r="B1116">
            <v>3302000080</v>
          </cell>
          <cell r="C1116" t="str">
            <v>TAMBO BOSCO</v>
          </cell>
          <cell r="D1116" t="str">
            <v>L1</v>
          </cell>
          <cell r="E1116">
            <v>283</v>
          </cell>
          <cell r="F1116">
            <v>6</v>
          </cell>
          <cell r="G1116">
            <v>11.2</v>
          </cell>
          <cell r="H1116">
            <v>-47</v>
          </cell>
          <cell r="I1116">
            <v>-526.4</v>
          </cell>
          <cell r="J1116">
            <v>19991030</v>
          </cell>
          <cell r="K1116" t="str">
            <v>5110301007</v>
          </cell>
          <cell r="L1116" t="str">
            <v>6230200000</v>
          </cell>
          <cell r="M1116" t="str">
            <v>9200000004</v>
          </cell>
        </row>
        <row r="1117">
          <cell r="A1117" t="str">
            <v>P001</v>
          </cell>
          <cell r="B1117">
            <v>3302000081</v>
          </cell>
          <cell r="C1117" t="str">
            <v>TAMBO LOGAN</v>
          </cell>
          <cell r="D1117" t="str">
            <v>L1</v>
          </cell>
          <cell r="E1117">
            <v>283</v>
          </cell>
          <cell r="F1117">
            <v>7</v>
          </cell>
          <cell r="G1117">
            <v>5.6619999999999999</v>
          </cell>
          <cell r="H1117">
            <v>-4</v>
          </cell>
          <cell r="I1117">
            <v>-22.648</v>
          </cell>
          <cell r="J1117">
            <v>19991030</v>
          </cell>
          <cell r="K1117" t="str">
            <v>5110301007</v>
          </cell>
          <cell r="L1117" t="str">
            <v>6230200000</v>
          </cell>
          <cell r="M1117" t="str">
            <v>9200000004</v>
          </cell>
        </row>
        <row r="1118">
          <cell r="A1118" t="str">
            <v>P001</v>
          </cell>
          <cell r="B1118">
            <v>3302000082</v>
          </cell>
          <cell r="C1118" t="str">
            <v>TAMBO LEXUS</v>
          </cell>
          <cell r="D1118" t="str">
            <v>L1</v>
          </cell>
          <cell r="E1118">
            <v>283</v>
          </cell>
          <cell r="F1118">
            <v>8</v>
          </cell>
          <cell r="G1118">
            <v>7.7</v>
          </cell>
          <cell r="H1118">
            <v>-12</v>
          </cell>
          <cell r="I1118">
            <v>-92.4</v>
          </cell>
          <cell r="J1118">
            <v>19991030</v>
          </cell>
          <cell r="K1118" t="str">
            <v>5110301007</v>
          </cell>
          <cell r="L1118" t="str">
            <v>6230200000</v>
          </cell>
          <cell r="M1118" t="str">
            <v>9200000004</v>
          </cell>
        </row>
        <row r="1119">
          <cell r="A1119" t="str">
            <v>P001</v>
          </cell>
          <cell r="B1119">
            <v>3302000084</v>
          </cell>
          <cell r="C1119" t="str">
            <v>TAMBO HARP</v>
          </cell>
          <cell r="D1119" t="str">
            <v>L1</v>
          </cell>
          <cell r="E1119">
            <v>283</v>
          </cell>
          <cell r="F1119">
            <v>9</v>
          </cell>
          <cell r="G1119">
            <v>10</v>
          </cell>
          <cell r="H1119">
            <v>-2</v>
          </cell>
          <cell r="I1119">
            <v>-20</v>
          </cell>
          <cell r="J1119">
            <v>19991030</v>
          </cell>
          <cell r="K1119" t="str">
            <v>5110301007</v>
          </cell>
          <cell r="L1119" t="str">
            <v>6230200000</v>
          </cell>
          <cell r="M1119" t="str">
            <v>9200000004</v>
          </cell>
        </row>
        <row r="1120">
          <cell r="A1120" t="str">
            <v>P007</v>
          </cell>
          <cell r="B1120">
            <v>3302000084</v>
          </cell>
          <cell r="C1120" t="str">
            <v>TAMBO HARP</v>
          </cell>
          <cell r="D1120" t="str">
            <v>B1</v>
          </cell>
          <cell r="E1120">
            <v>210</v>
          </cell>
          <cell r="F1120">
            <v>5</v>
          </cell>
          <cell r="G1120">
            <v>10</v>
          </cell>
          <cell r="H1120">
            <v>-40</v>
          </cell>
          <cell r="I1120">
            <v>-400</v>
          </cell>
          <cell r="J1120">
            <v>19991030</v>
          </cell>
          <cell r="K1120" t="str">
            <v>5110304007</v>
          </cell>
          <cell r="L1120" t="str">
            <v>6230200000</v>
          </cell>
          <cell r="M1120" t="str">
            <v>9200000012</v>
          </cell>
        </row>
        <row r="1121">
          <cell r="A1121" t="str">
            <v>P007</v>
          </cell>
          <cell r="B1121">
            <v>3302000085</v>
          </cell>
          <cell r="C1121" t="str">
            <v>TAMBO REMARKABLE</v>
          </cell>
          <cell r="D1121" t="str">
            <v>B1</v>
          </cell>
          <cell r="E1121">
            <v>210</v>
          </cell>
          <cell r="F1121">
            <v>6</v>
          </cell>
          <cell r="G1121">
            <v>8.8000000000000007</v>
          </cell>
          <cell r="H1121">
            <v>-50</v>
          </cell>
          <cell r="I1121">
            <v>-440.00000000000006</v>
          </cell>
          <cell r="J1121">
            <v>19991030</v>
          </cell>
          <cell r="K1121" t="str">
            <v>5110304007</v>
          </cell>
          <cell r="L1121" t="str">
            <v>6230200000</v>
          </cell>
          <cell r="M1121" t="str">
            <v>9200000012</v>
          </cell>
        </row>
        <row r="1122">
          <cell r="A1122" t="str">
            <v>P001</v>
          </cell>
          <cell r="B1122">
            <v>3302000086</v>
          </cell>
          <cell r="C1122" t="str">
            <v>TAMBO TWAIN</v>
          </cell>
          <cell r="D1122" t="str">
            <v>L1</v>
          </cell>
          <cell r="E1122">
            <v>283</v>
          </cell>
          <cell r="F1122">
            <v>10</v>
          </cell>
          <cell r="G1122">
            <v>4.8209999999999997</v>
          </cell>
          <cell r="H1122">
            <v>-2</v>
          </cell>
          <cell r="I1122">
            <v>-9.6419999999999995</v>
          </cell>
          <cell r="J1122">
            <v>19991030</v>
          </cell>
          <cell r="K1122" t="str">
            <v>5110301007</v>
          </cell>
          <cell r="L1122" t="str">
            <v>6230200000</v>
          </cell>
          <cell r="M1122" t="str">
            <v>9200000004</v>
          </cell>
        </row>
        <row r="1123">
          <cell r="A1123" t="str">
            <v>P012</v>
          </cell>
          <cell r="B1123">
            <v>3302000087</v>
          </cell>
          <cell r="C1123" t="str">
            <v>TAMBO CASPER</v>
          </cell>
          <cell r="D1123" t="str">
            <v>N1</v>
          </cell>
          <cell r="E1123">
            <v>313</v>
          </cell>
          <cell r="F1123">
            <v>1</v>
          </cell>
          <cell r="G1123">
            <v>10.5</v>
          </cell>
          <cell r="H1123">
            <v>-4</v>
          </cell>
          <cell r="I1123">
            <v>-42</v>
          </cell>
          <cell r="J1123">
            <v>19991031</v>
          </cell>
          <cell r="K1123" t="str">
            <v>5110301007</v>
          </cell>
          <cell r="L1123" t="str">
            <v>6230200000</v>
          </cell>
          <cell r="M1123" t="str">
            <v>9200000004</v>
          </cell>
        </row>
        <row r="1124">
          <cell r="A1124" t="str">
            <v>P009</v>
          </cell>
          <cell r="B1124">
            <v>3401000001</v>
          </cell>
          <cell r="C1124" t="str">
            <v>GAS OIL</v>
          </cell>
          <cell r="D1124" t="str">
            <v>O1</v>
          </cell>
          <cell r="E1124">
            <v>105</v>
          </cell>
          <cell r="F1124">
            <v>3</v>
          </cell>
          <cell r="G1124">
            <v>0.29720000000000002</v>
          </cell>
          <cell r="H1124">
            <v>-886</v>
          </cell>
          <cell r="I1124">
            <v>-263.31920000000002</v>
          </cell>
          <cell r="J1124">
            <v>19991004</v>
          </cell>
          <cell r="K1124" t="str">
            <v>5110201025</v>
          </cell>
          <cell r="L1124" t="str">
            <v>6140100000</v>
          </cell>
          <cell r="M1124" t="str">
            <v>9200000002</v>
          </cell>
        </row>
        <row r="1125">
          <cell r="A1125" t="str">
            <v>P009</v>
          </cell>
          <cell r="B1125">
            <v>3401000001</v>
          </cell>
          <cell r="C1125" t="str">
            <v>GAS OIL</v>
          </cell>
          <cell r="D1125" t="str">
            <v>O1</v>
          </cell>
          <cell r="E1125">
            <v>107</v>
          </cell>
          <cell r="F1125">
            <v>4</v>
          </cell>
          <cell r="G1125">
            <v>0.29720000000000002</v>
          </cell>
          <cell r="H1125">
            <v>-1767</v>
          </cell>
          <cell r="I1125">
            <v>-525.15240000000006</v>
          </cell>
          <cell r="J1125">
            <v>19991011</v>
          </cell>
          <cell r="K1125" t="str">
            <v>5110201025</v>
          </cell>
          <cell r="L1125" t="str">
            <v>6140100000</v>
          </cell>
          <cell r="M1125" t="str">
            <v>9200000002</v>
          </cell>
        </row>
        <row r="1126">
          <cell r="A1126" t="str">
            <v>P009</v>
          </cell>
          <cell r="B1126">
            <v>3401000001</v>
          </cell>
          <cell r="C1126" t="str">
            <v>GAS OIL</v>
          </cell>
          <cell r="D1126" t="str">
            <v>O1</v>
          </cell>
          <cell r="E1126">
            <v>109</v>
          </cell>
          <cell r="F1126">
            <v>4</v>
          </cell>
          <cell r="G1126">
            <v>0.29720000000000002</v>
          </cell>
          <cell r="H1126">
            <v>-537</v>
          </cell>
          <cell r="I1126">
            <v>-159.59640000000002</v>
          </cell>
          <cell r="J1126">
            <v>19991018</v>
          </cell>
          <cell r="K1126" t="str">
            <v>5110201025</v>
          </cell>
          <cell r="L1126" t="str">
            <v>6140100000</v>
          </cell>
          <cell r="M1126" t="str">
            <v>9200000002</v>
          </cell>
        </row>
        <row r="1127">
          <cell r="A1127" t="str">
            <v>P009</v>
          </cell>
          <cell r="B1127">
            <v>3401000001</v>
          </cell>
          <cell r="C1127" t="str">
            <v>GAS OIL</v>
          </cell>
          <cell r="D1127" t="str">
            <v>O1</v>
          </cell>
          <cell r="E1127">
            <v>111</v>
          </cell>
          <cell r="F1127">
            <v>3</v>
          </cell>
          <cell r="G1127">
            <v>0.29720000000000002</v>
          </cell>
          <cell r="H1127">
            <v>-641</v>
          </cell>
          <cell r="I1127">
            <v>-190.5052</v>
          </cell>
          <cell r="J1127">
            <v>19991026</v>
          </cell>
          <cell r="K1127" t="str">
            <v>5110201025</v>
          </cell>
          <cell r="L1127" t="str">
            <v>6140100000</v>
          </cell>
          <cell r="M1127" t="str">
            <v>9200000002</v>
          </cell>
        </row>
        <row r="1128">
          <cell r="A1128" t="str">
            <v>P012</v>
          </cell>
          <cell r="B1128">
            <v>3401000001</v>
          </cell>
          <cell r="C1128" t="str">
            <v>GAS OIL</v>
          </cell>
          <cell r="D1128" t="str">
            <v>N1</v>
          </cell>
          <cell r="E1128">
            <v>315</v>
          </cell>
          <cell r="F1128">
            <v>1</v>
          </cell>
          <cell r="G1128">
            <v>0.26919999999999999</v>
          </cell>
          <cell r="H1128">
            <v>-47</v>
          </cell>
          <cell r="I1128">
            <v>-12.6524</v>
          </cell>
          <cell r="J1128">
            <v>19991031</v>
          </cell>
          <cell r="K1128" t="str">
            <v>5110301030</v>
          </cell>
          <cell r="L1128" t="str">
            <v>6140100000</v>
          </cell>
          <cell r="M1128" t="str">
            <v>9200000004</v>
          </cell>
        </row>
        <row r="1129">
          <cell r="A1129" t="str">
            <v>P003</v>
          </cell>
          <cell r="B1129">
            <v>3401000001</v>
          </cell>
          <cell r="C1129" t="str">
            <v>GAS OIL</v>
          </cell>
          <cell r="D1129" t="str">
            <v>Q1</v>
          </cell>
          <cell r="E1129">
            <v>180</v>
          </cell>
          <cell r="F1129">
            <v>1</v>
          </cell>
          <cell r="G1129">
            <v>0.26919999999999999</v>
          </cell>
          <cell r="H1129">
            <v>-684</v>
          </cell>
          <cell r="I1129">
            <v>-184.1328</v>
          </cell>
          <cell r="J1129">
            <v>19991031</v>
          </cell>
          <cell r="K1129" t="str">
            <v>5120118000</v>
          </cell>
          <cell r="L1129" t="str">
            <v>6140100000</v>
          </cell>
          <cell r="M1129" t="str">
            <v>9200000001</v>
          </cell>
        </row>
        <row r="1130">
          <cell r="A1130" t="str">
            <v>P005</v>
          </cell>
          <cell r="B1130">
            <v>3401000001</v>
          </cell>
          <cell r="C1130" t="str">
            <v>GAS OIL</v>
          </cell>
          <cell r="D1130" t="str">
            <v>H1</v>
          </cell>
          <cell r="E1130">
            <v>208</v>
          </cell>
          <cell r="F1130">
            <v>1</v>
          </cell>
          <cell r="G1130">
            <v>0.26919999999999999</v>
          </cell>
          <cell r="H1130">
            <v>-395</v>
          </cell>
          <cell r="I1130">
            <v>-106.334</v>
          </cell>
          <cell r="J1130">
            <v>19991031</v>
          </cell>
          <cell r="K1130" t="str">
            <v>5120118000</v>
          </cell>
          <cell r="L1130" t="str">
            <v>6140100000</v>
          </cell>
          <cell r="M1130" t="str">
            <v>9200000001</v>
          </cell>
        </row>
        <row r="1131">
          <cell r="A1131" t="str">
            <v>P005</v>
          </cell>
          <cell r="B1131">
            <v>3401000001</v>
          </cell>
          <cell r="C1131" t="str">
            <v>GAS OIL</v>
          </cell>
          <cell r="D1131" t="str">
            <v>H1</v>
          </cell>
          <cell r="E1131">
            <v>209</v>
          </cell>
          <cell r="F1131">
            <v>1</v>
          </cell>
          <cell r="G1131">
            <v>0.26919999999999999</v>
          </cell>
          <cell r="H1131">
            <v>-1145</v>
          </cell>
          <cell r="I1131">
            <v>-308.23399999999998</v>
          </cell>
          <cell r="J1131">
            <v>19991031</v>
          </cell>
          <cell r="K1131" t="str">
            <v>5120118000</v>
          </cell>
          <cell r="L1131" t="str">
            <v>6140100000</v>
          </cell>
          <cell r="M1131" t="str">
            <v>9200000005</v>
          </cell>
        </row>
        <row r="1132">
          <cell r="A1132" t="str">
            <v>P009</v>
          </cell>
          <cell r="B1132">
            <v>3401000001</v>
          </cell>
          <cell r="C1132" t="str">
            <v>GAS OIL</v>
          </cell>
          <cell r="D1132" t="str">
            <v>O1</v>
          </cell>
          <cell r="E1132">
            <v>106</v>
          </cell>
          <cell r="F1132">
            <v>1</v>
          </cell>
          <cell r="G1132">
            <v>0.29720000000000002</v>
          </cell>
          <cell r="H1132">
            <v>-183</v>
          </cell>
          <cell r="I1132">
            <v>-54.387600000000006</v>
          </cell>
          <cell r="J1132">
            <v>19991004</v>
          </cell>
          <cell r="K1132" t="str">
            <v>5120118000</v>
          </cell>
          <cell r="L1132" t="str">
            <v>6140100000</v>
          </cell>
          <cell r="M1132" t="str">
            <v>9200000001</v>
          </cell>
        </row>
        <row r="1133">
          <cell r="A1133" t="str">
            <v>P009</v>
          </cell>
          <cell r="B1133">
            <v>3401000001</v>
          </cell>
          <cell r="C1133" t="str">
            <v>GAS OIL</v>
          </cell>
          <cell r="D1133" t="str">
            <v>O1</v>
          </cell>
          <cell r="E1133">
            <v>108</v>
          </cell>
          <cell r="F1133">
            <v>1</v>
          </cell>
          <cell r="G1133">
            <v>0.29720000000000002</v>
          </cell>
          <cell r="H1133">
            <v>-201</v>
          </cell>
          <cell r="I1133">
            <v>-59.737200000000001</v>
          </cell>
          <cell r="J1133">
            <v>19991011</v>
          </cell>
          <cell r="K1133" t="str">
            <v>5120118000</v>
          </cell>
          <cell r="L1133" t="str">
            <v>6140100000</v>
          </cell>
          <cell r="M1133" t="str">
            <v>9200000001</v>
          </cell>
        </row>
        <row r="1134">
          <cell r="A1134" t="str">
            <v>P009</v>
          </cell>
          <cell r="B1134">
            <v>3401000001</v>
          </cell>
          <cell r="C1134" t="str">
            <v>GAS OIL</v>
          </cell>
          <cell r="D1134" t="str">
            <v>O1</v>
          </cell>
          <cell r="E1134">
            <v>110</v>
          </cell>
          <cell r="F1134">
            <v>1</v>
          </cell>
          <cell r="G1134">
            <v>0.29720000000000002</v>
          </cell>
          <cell r="H1134">
            <v>-1721</v>
          </cell>
          <cell r="I1134">
            <v>-511.48120000000006</v>
          </cell>
          <cell r="J1134">
            <v>19991018</v>
          </cell>
          <cell r="K1134" t="str">
            <v>5120118000</v>
          </cell>
          <cell r="L1134" t="str">
            <v>6140100000</v>
          </cell>
          <cell r="M1134" t="str">
            <v>9200000001</v>
          </cell>
        </row>
        <row r="1135">
          <cell r="A1135" t="str">
            <v>P009</v>
          </cell>
          <cell r="B1135">
            <v>3401000001</v>
          </cell>
          <cell r="C1135" t="str">
            <v>GAS OIL</v>
          </cell>
          <cell r="D1135" t="str">
            <v>O1</v>
          </cell>
          <cell r="E1135">
            <v>112</v>
          </cell>
          <cell r="F1135">
            <v>1</v>
          </cell>
          <cell r="G1135">
            <v>0.29720000000000002</v>
          </cell>
          <cell r="H1135">
            <v>-1730</v>
          </cell>
          <cell r="I1135">
            <v>-514.15600000000006</v>
          </cell>
          <cell r="J1135">
            <v>19991026</v>
          </cell>
          <cell r="K1135" t="str">
            <v>5120118000</v>
          </cell>
          <cell r="L1135" t="str">
            <v>6140100000</v>
          </cell>
          <cell r="M1135" t="str">
            <v>9200000001</v>
          </cell>
        </row>
        <row r="1136">
          <cell r="A1136" t="str">
            <v>P012</v>
          </cell>
          <cell r="B1136">
            <v>3401000001</v>
          </cell>
          <cell r="C1136" t="str">
            <v>GAS OIL</v>
          </cell>
          <cell r="D1136" t="str">
            <v>N1</v>
          </cell>
          <cell r="E1136">
            <v>314</v>
          </cell>
          <cell r="F1136">
            <v>1</v>
          </cell>
          <cell r="G1136">
            <v>0.26919999999999999</v>
          </cell>
          <cell r="H1136">
            <v>-703</v>
          </cell>
          <cell r="I1136">
            <v>-189.24760000000001</v>
          </cell>
          <cell r="J1136">
            <v>19991031</v>
          </cell>
          <cell r="K1136" t="str">
            <v>5120118000</v>
          </cell>
          <cell r="L1136" t="str">
            <v>6140100000</v>
          </cell>
          <cell r="M1136" t="str">
            <v>9200000001</v>
          </cell>
        </row>
        <row r="1137">
          <cell r="A1137" t="str">
            <v>P014</v>
          </cell>
          <cell r="B1137">
            <v>3401000001</v>
          </cell>
          <cell r="C1137" t="str">
            <v>GAS OIL</v>
          </cell>
          <cell r="D1137" t="str">
            <v>S1</v>
          </cell>
          <cell r="E1137">
            <v>285</v>
          </cell>
          <cell r="F1137">
            <v>1</v>
          </cell>
          <cell r="G1137">
            <v>0.26900000000000002</v>
          </cell>
          <cell r="H1137">
            <v>-1380</v>
          </cell>
          <cell r="I1137">
            <v>-371.22</v>
          </cell>
          <cell r="J1137">
            <v>19991031</v>
          </cell>
          <cell r="K1137" t="str">
            <v>5120118000</v>
          </cell>
          <cell r="L1137" t="str">
            <v>6140100000</v>
          </cell>
          <cell r="M1137" t="str">
            <v>9200000001</v>
          </cell>
        </row>
        <row r="1138">
          <cell r="A1138" t="str">
            <v>P014</v>
          </cell>
          <cell r="B1138">
            <v>3401000001</v>
          </cell>
          <cell r="C1138" t="str">
            <v>GAS OIL</v>
          </cell>
          <cell r="D1138" t="str">
            <v>S1</v>
          </cell>
          <cell r="E1138">
            <v>287</v>
          </cell>
          <cell r="F1138">
            <v>1</v>
          </cell>
          <cell r="G1138">
            <v>0.26900000000000002</v>
          </cell>
          <cell r="H1138">
            <v>-3800</v>
          </cell>
          <cell r="I1138">
            <v>-1022.2</v>
          </cell>
          <cell r="J1138">
            <v>19991031</v>
          </cell>
          <cell r="K1138" t="str">
            <v>5120118000</v>
          </cell>
          <cell r="L1138" t="str">
            <v>6140100000</v>
          </cell>
          <cell r="M1138" t="str">
            <v>9200000001</v>
          </cell>
        </row>
        <row r="1139">
          <cell r="A1139" t="str">
            <v>T008</v>
          </cell>
          <cell r="B1139">
            <v>3401000001</v>
          </cell>
          <cell r="C1139" t="str">
            <v>GAS OIL</v>
          </cell>
          <cell r="D1139" t="str">
            <v>E1</v>
          </cell>
          <cell r="E1139">
            <v>421</v>
          </cell>
          <cell r="F1139">
            <v>1</v>
          </cell>
          <cell r="G1139">
            <v>0.26900000000000002</v>
          </cell>
          <cell r="H1139">
            <v>-1287</v>
          </cell>
          <cell r="I1139">
            <v>-346.20300000000003</v>
          </cell>
          <cell r="J1139">
            <v>19991031</v>
          </cell>
          <cell r="K1139" t="str">
            <v>5120118000</v>
          </cell>
          <cell r="L1139" t="str">
            <v>6140100000</v>
          </cell>
          <cell r="M1139" t="str">
            <v>9200000001</v>
          </cell>
        </row>
        <row r="1140">
          <cell r="A1140" t="str">
            <v>T008</v>
          </cell>
          <cell r="B1140">
            <v>3401000001</v>
          </cell>
          <cell r="C1140" t="str">
            <v>GAS OIL</v>
          </cell>
          <cell r="D1140" t="str">
            <v>E1</v>
          </cell>
          <cell r="E1140">
            <v>422</v>
          </cell>
          <cell r="F1140">
            <v>1</v>
          </cell>
          <cell r="G1140">
            <v>0.26900000000000002</v>
          </cell>
          <cell r="H1140">
            <v>-230</v>
          </cell>
          <cell r="I1140">
            <v>-61.870000000000005</v>
          </cell>
          <cell r="J1140">
            <v>19991031</v>
          </cell>
          <cell r="K1140" t="str">
            <v>5120118000</v>
          </cell>
          <cell r="L1140" t="str">
            <v>6140100000</v>
          </cell>
          <cell r="M1140" t="str">
            <v>9200000001</v>
          </cell>
        </row>
        <row r="1141">
          <cell r="A1141" t="str">
            <v>T008</v>
          </cell>
          <cell r="B1141">
            <v>3401000001</v>
          </cell>
          <cell r="C1141" t="str">
            <v>GAS OIL</v>
          </cell>
          <cell r="D1141" t="str">
            <v>E1</v>
          </cell>
          <cell r="E1141">
            <v>423</v>
          </cell>
          <cell r="F1141">
            <v>1</v>
          </cell>
          <cell r="G1141">
            <v>0.26900000000000002</v>
          </cell>
          <cell r="H1141">
            <v>-2400</v>
          </cell>
          <cell r="I1141">
            <v>-645.6</v>
          </cell>
          <cell r="J1141">
            <v>19991031</v>
          </cell>
          <cell r="K1141" t="str">
            <v>5120118000</v>
          </cell>
          <cell r="L1141" t="str">
            <v>6140100000</v>
          </cell>
          <cell r="M1141" t="str">
            <v>9200000001</v>
          </cell>
        </row>
        <row r="1142">
          <cell r="A1142" t="str">
            <v>T008</v>
          </cell>
          <cell r="B1142">
            <v>3401000001</v>
          </cell>
          <cell r="C1142" t="str">
            <v>GAS OIL</v>
          </cell>
          <cell r="D1142" t="str">
            <v>E1</v>
          </cell>
          <cell r="E1142">
            <v>424</v>
          </cell>
          <cell r="F1142">
            <v>1</v>
          </cell>
          <cell r="G1142">
            <v>0.26900000000000002</v>
          </cell>
          <cell r="H1142">
            <v>-2400</v>
          </cell>
          <cell r="I1142">
            <v>-645.6</v>
          </cell>
          <cell r="J1142">
            <v>19991031</v>
          </cell>
          <cell r="K1142" t="str">
            <v>5120118000</v>
          </cell>
          <cell r="L1142" t="str">
            <v>6140100000</v>
          </cell>
          <cell r="M1142" t="str">
            <v>9200000001</v>
          </cell>
        </row>
        <row r="1143">
          <cell r="A1143" t="str">
            <v>P001</v>
          </cell>
          <cell r="B1143">
            <v>3401000001</v>
          </cell>
          <cell r="C1143" t="str">
            <v>GAS OIL</v>
          </cell>
          <cell r="D1143" t="str">
            <v>L1</v>
          </cell>
          <cell r="E1143">
            <v>277</v>
          </cell>
          <cell r="F1143">
            <v>1</v>
          </cell>
          <cell r="G1143">
            <v>0.245</v>
          </cell>
          <cell r="H1143">
            <v>-2500</v>
          </cell>
          <cell r="I1143">
            <v>-612.5</v>
          </cell>
          <cell r="J1143">
            <v>19991030</v>
          </cell>
          <cell r="K1143" t="str">
            <v>5120407000</v>
          </cell>
          <cell r="L1143" t="str">
            <v>6140100000</v>
          </cell>
          <cell r="M1143" t="str">
            <v>9200000005</v>
          </cell>
        </row>
        <row r="1144">
          <cell r="A1144" t="str">
            <v>P003</v>
          </cell>
          <cell r="B1144">
            <v>3401000001</v>
          </cell>
          <cell r="C1144" t="str">
            <v>GAS OIL</v>
          </cell>
          <cell r="D1144" t="str">
            <v>Q1</v>
          </cell>
          <cell r="E1144">
            <v>181</v>
          </cell>
          <cell r="F1144">
            <v>1</v>
          </cell>
          <cell r="G1144">
            <v>0.26919999999999999</v>
          </cell>
          <cell r="H1144">
            <v>-1000</v>
          </cell>
          <cell r="I1144">
            <v>-269.2</v>
          </cell>
          <cell r="J1144">
            <v>19991031</v>
          </cell>
          <cell r="K1144" t="str">
            <v>5120407000</v>
          </cell>
          <cell r="L1144" t="str">
            <v>6140100000</v>
          </cell>
          <cell r="M1144" t="str">
            <v>9200000005</v>
          </cell>
        </row>
        <row r="1145">
          <cell r="A1145" t="str">
            <v>P012</v>
          </cell>
          <cell r="B1145">
            <v>3401000001</v>
          </cell>
          <cell r="C1145" t="str">
            <v>GAS OIL</v>
          </cell>
          <cell r="D1145" t="str">
            <v>N1</v>
          </cell>
          <cell r="E1145">
            <v>316</v>
          </cell>
          <cell r="F1145">
            <v>1</v>
          </cell>
          <cell r="G1145">
            <v>0.26919999999999999</v>
          </cell>
          <cell r="H1145">
            <v>-1317</v>
          </cell>
          <cell r="I1145">
            <v>-354.53640000000001</v>
          </cell>
          <cell r="J1145">
            <v>19991031</v>
          </cell>
          <cell r="K1145" t="str">
            <v>5120407000</v>
          </cell>
          <cell r="L1145" t="str">
            <v>6140100000</v>
          </cell>
          <cell r="M1145" t="str">
            <v>9200000005</v>
          </cell>
        </row>
        <row r="1146">
          <cell r="A1146" t="str">
            <v>P014</v>
          </cell>
          <cell r="B1146">
            <v>3401000001</v>
          </cell>
          <cell r="C1146" t="str">
            <v>GAS OIL</v>
          </cell>
          <cell r="D1146" t="str">
            <v>S1</v>
          </cell>
          <cell r="E1146">
            <v>286</v>
          </cell>
          <cell r="F1146">
            <v>1</v>
          </cell>
          <cell r="G1146">
            <v>0.26900000000000002</v>
          </cell>
          <cell r="H1146">
            <v>-8720</v>
          </cell>
          <cell r="I1146">
            <v>-2345.6800000000003</v>
          </cell>
          <cell r="J1146">
            <v>19991031</v>
          </cell>
          <cell r="K1146" t="str">
            <v>5120407000</v>
          </cell>
          <cell r="L1146" t="str">
            <v>6140100000</v>
          </cell>
          <cell r="M1146" t="str">
            <v>9200000005</v>
          </cell>
        </row>
        <row r="1147">
          <cell r="A1147" t="str">
            <v>P023</v>
          </cell>
          <cell r="B1147">
            <v>3401000001</v>
          </cell>
          <cell r="C1147" t="str">
            <v>GAS OIL</v>
          </cell>
          <cell r="D1147" t="str">
            <v>B1</v>
          </cell>
          <cell r="E1147">
            <v>215</v>
          </cell>
          <cell r="F1147">
            <v>1</v>
          </cell>
          <cell r="G1147">
            <v>0.26919999999999999</v>
          </cell>
          <cell r="H1147">
            <v>-17400</v>
          </cell>
          <cell r="I1147">
            <v>-4684.08</v>
          </cell>
          <cell r="J1147">
            <v>19991030</v>
          </cell>
          <cell r="K1147" t="str">
            <v>5120407000</v>
          </cell>
          <cell r="L1147" t="str">
            <v>6140100000</v>
          </cell>
          <cell r="M1147" t="str">
            <v>9200000005</v>
          </cell>
        </row>
        <row r="1148">
          <cell r="A1148" t="str">
            <v>P023</v>
          </cell>
          <cell r="B1148">
            <v>3401000001</v>
          </cell>
          <cell r="C1148" t="str">
            <v>GAS OIL</v>
          </cell>
          <cell r="D1148" t="str">
            <v>B1</v>
          </cell>
          <cell r="E1148">
            <v>216</v>
          </cell>
          <cell r="F1148">
            <v>1</v>
          </cell>
          <cell r="G1148">
            <v>0.26919999999999999</v>
          </cell>
          <cell r="H1148">
            <v>-3900</v>
          </cell>
          <cell r="I1148">
            <v>-1049.8799999999999</v>
          </cell>
          <cell r="J1148">
            <v>19991030</v>
          </cell>
          <cell r="K1148" t="str">
            <v>5120407000</v>
          </cell>
          <cell r="L1148" t="str">
            <v>6140100000</v>
          </cell>
          <cell r="M1148" t="str">
            <v>9200000005</v>
          </cell>
        </row>
        <row r="1149">
          <cell r="A1149" t="str">
            <v>T008</v>
          </cell>
          <cell r="B1149">
            <v>3401000001</v>
          </cell>
          <cell r="C1149" t="str">
            <v>GAS OIL</v>
          </cell>
          <cell r="D1149" t="str">
            <v>E1</v>
          </cell>
          <cell r="E1149">
            <v>420</v>
          </cell>
          <cell r="F1149">
            <v>1</v>
          </cell>
          <cell r="G1149">
            <v>0.26900000000000002</v>
          </cell>
          <cell r="H1149">
            <v>-3113</v>
          </cell>
          <cell r="I1149">
            <v>-837.39700000000005</v>
          </cell>
          <cell r="J1149">
            <v>19991031</v>
          </cell>
          <cell r="K1149" t="str">
            <v>5120407000</v>
          </cell>
          <cell r="L1149" t="str">
            <v>6140100000</v>
          </cell>
          <cell r="M1149" t="str">
            <v>9200000005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999"/>
      <sheetName val="Gs. Prorrat."/>
      <sheetName val="P.Global"/>
      <sheetName val="Detalle de Ref."/>
      <sheetName val="altas y bajas"/>
      <sheetName val="Hoja2"/>
      <sheetName val="Hoja3"/>
      <sheetName val="Hoja4"/>
      <sheetName val="Hoja5"/>
      <sheetName val="Hoja6"/>
      <sheetName val="Hoja7"/>
      <sheetName val="Hoja8"/>
      <sheetName val="Hoja9"/>
      <sheetName val="Hoja10"/>
      <sheetName val="Hoja11"/>
      <sheetName val="Hoja12"/>
      <sheetName val="Hoja13"/>
      <sheetName val="Hoja14"/>
      <sheetName val="Hoja15"/>
      <sheetName val="Hoja16"/>
      <sheetName val="Hoja1"/>
    </sheetNames>
    <sheetDataSet>
      <sheetData sheetId="0">
        <row r="1">
          <cell r="A1" t="str">
            <v>Detalle de Bienes de Uso Amortizables en 50 años</v>
          </cell>
        </row>
      </sheetData>
      <sheetData sheetId="1">
        <row r="2">
          <cell r="B2" t="str">
            <v>REVALUO IMPOSITIVO BIENES DE USO AL 30/09/99</v>
          </cell>
        </row>
      </sheetData>
      <sheetData sheetId="2"/>
      <sheetData sheetId="3" refreshError="1">
        <row r="1">
          <cell r="A1" t="str">
            <v>Detalle de Bienes de Uso Amortizables en 50 años</v>
          </cell>
          <cell r="C1" t="str">
            <v>Ref.</v>
          </cell>
          <cell r="D1">
            <v>3808746.8942</v>
          </cell>
        </row>
        <row r="2">
          <cell r="A2" t="str">
            <v>Club House</v>
          </cell>
          <cell r="D2">
            <v>1326442.4099999999</v>
          </cell>
        </row>
        <row r="3">
          <cell r="B3" t="str">
            <v>Obra Civil  y Equipamiento</v>
          </cell>
          <cell r="C3">
            <v>1</v>
          </cell>
          <cell r="D3">
            <v>881396.33</v>
          </cell>
        </row>
        <row r="4">
          <cell r="B4" t="str">
            <v>Playa de Estacionamiento y accesos</v>
          </cell>
          <cell r="C4">
            <v>1</v>
          </cell>
          <cell r="D4">
            <v>64987.47</v>
          </cell>
        </row>
        <row r="5">
          <cell r="B5" t="str">
            <v>Natatorios-Sanitarios-Guarderías</v>
          </cell>
          <cell r="C5">
            <v>1</v>
          </cell>
          <cell r="D5">
            <v>380058.61</v>
          </cell>
        </row>
        <row r="6">
          <cell r="A6" t="str">
            <v>Club Hípico (60%)</v>
          </cell>
          <cell r="C6">
            <v>1</v>
          </cell>
          <cell r="D6">
            <v>284022.93599999999</v>
          </cell>
        </row>
        <row r="7">
          <cell r="A7" t="str">
            <v>Areas Deportivas</v>
          </cell>
          <cell r="D7">
            <v>462743.56</v>
          </cell>
        </row>
        <row r="8">
          <cell r="B8" t="str">
            <v>Confitería Club Jóvenes</v>
          </cell>
          <cell r="C8">
            <v>1</v>
          </cell>
          <cell r="D8">
            <v>462743.56</v>
          </cell>
        </row>
        <row r="9">
          <cell r="A9" t="str">
            <v>Area Administrativa</v>
          </cell>
          <cell r="C9">
            <v>1</v>
          </cell>
          <cell r="D9">
            <v>198476.07010000001</v>
          </cell>
        </row>
        <row r="10">
          <cell r="A10" t="str">
            <v>Campo de Golf</v>
          </cell>
          <cell r="D10">
            <v>402364.32</v>
          </cell>
        </row>
        <row r="11">
          <cell r="B11" t="str">
            <v>Vestuario Golf</v>
          </cell>
          <cell r="C11">
            <v>1</v>
          </cell>
          <cell r="D11">
            <v>402364.32</v>
          </cell>
        </row>
        <row r="12">
          <cell r="A12" t="str">
            <v>Depósitos y obradores</v>
          </cell>
          <cell r="D12">
            <v>417767.79440000001</v>
          </cell>
        </row>
        <row r="13">
          <cell r="B13" t="str">
            <v>Deposito - Playon de Carga</v>
          </cell>
          <cell r="C13">
            <v>1</v>
          </cell>
          <cell r="D13">
            <v>265348.46250000002</v>
          </cell>
        </row>
        <row r="14">
          <cell r="B14" t="str">
            <v>Oficinas de Mantenimiento</v>
          </cell>
          <cell r="C14">
            <v>1</v>
          </cell>
          <cell r="D14">
            <v>152419.33189999999</v>
          </cell>
        </row>
        <row r="15">
          <cell r="A15" t="str">
            <v>Obra Exterior al predio</v>
          </cell>
          <cell r="D15">
            <v>329953.15759999998</v>
          </cell>
        </row>
        <row r="16">
          <cell r="B16" t="str">
            <v>Acceso Principal</v>
          </cell>
          <cell r="C16">
            <v>1</v>
          </cell>
          <cell r="D16">
            <v>329953.15759999998</v>
          </cell>
        </row>
        <row r="17">
          <cell r="A17" t="str">
            <v>Obras de Infraestructura</v>
          </cell>
          <cell r="D17">
            <v>386976.64610000001</v>
          </cell>
        </row>
        <row r="18">
          <cell r="B18" t="str">
            <v>Tanques de Agua</v>
          </cell>
          <cell r="C18">
            <v>1</v>
          </cell>
          <cell r="D18">
            <v>177109.03100000002</v>
          </cell>
        </row>
        <row r="19">
          <cell r="B19" t="str">
            <v>Presa y Vertedero</v>
          </cell>
          <cell r="C19">
            <v>1</v>
          </cell>
          <cell r="D19">
            <v>130843.7009</v>
          </cell>
        </row>
        <row r="20">
          <cell r="B20" t="str">
            <v>Pilares de Acceso a Barrios</v>
          </cell>
          <cell r="C20">
            <v>1</v>
          </cell>
          <cell r="D20">
            <v>79023.914199999999</v>
          </cell>
        </row>
        <row r="22">
          <cell r="A22" t="str">
            <v>Detalle de Bienes de Uso Amortizables en 20 años</v>
          </cell>
          <cell r="C22" t="str">
            <v>Ref.</v>
          </cell>
          <cell r="D22">
            <v>249682.33839999998</v>
          </cell>
        </row>
        <row r="23">
          <cell r="A23" t="str">
            <v>Obras de Infraestructura</v>
          </cell>
          <cell r="D23">
            <v>249682.33839999998</v>
          </cell>
        </row>
        <row r="24">
          <cell r="B24" t="str">
            <v>Tratamientos de Afluentes Cuenca Baldov.(50%)</v>
          </cell>
          <cell r="C24">
            <v>2</v>
          </cell>
          <cell r="D24">
            <v>495.25300000000004</v>
          </cell>
        </row>
        <row r="25">
          <cell r="B25" t="str">
            <v>Tratamientos de Afluentes Cuenca Baldov.(50%)</v>
          </cell>
          <cell r="C25">
            <v>2</v>
          </cell>
          <cell r="D25">
            <v>249187.08539999998</v>
          </cell>
        </row>
        <row r="27">
          <cell r="A27" t="str">
            <v>Detalle de Bienes de Uso Amortizables en 15 años</v>
          </cell>
          <cell r="C27" t="str">
            <v>Ref.</v>
          </cell>
          <cell r="D27">
            <v>5681795.7174000004</v>
          </cell>
        </row>
        <row r="28">
          <cell r="A28" t="str">
            <v>Obras de Infraestructura</v>
          </cell>
          <cell r="D28">
            <v>5681795.7174000004</v>
          </cell>
        </row>
        <row r="29">
          <cell r="B29" t="str">
            <v>Red Fluvial y Vial</v>
          </cell>
          <cell r="C29">
            <v>3</v>
          </cell>
          <cell r="D29">
            <v>5652584.5508000003</v>
          </cell>
        </row>
        <row r="30">
          <cell r="B30" t="str">
            <v>Pavimentos</v>
          </cell>
          <cell r="C30">
            <v>3</v>
          </cell>
          <cell r="D30">
            <v>29211.166599999997</v>
          </cell>
        </row>
        <row r="32">
          <cell r="A32" t="str">
            <v>Detalle de Bienes de Uso Amortizables en 10 años</v>
          </cell>
          <cell r="C32" t="str">
            <v>Ref.</v>
          </cell>
          <cell r="D32">
            <v>4401349.4031600002</v>
          </cell>
        </row>
        <row r="33">
          <cell r="A33" t="str">
            <v>Campo de Golf</v>
          </cell>
          <cell r="D33">
            <v>661101.71</v>
          </cell>
        </row>
        <row r="34">
          <cell r="B34" t="str">
            <v>Riego Hoyos 1ero. 18</v>
          </cell>
          <cell r="C34">
            <v>4</v>
          </cell>
          <cell r="D34">
            <v>661101.71</v>
          </cell>
        </row>
        <row r="35">
          <cell r="A35" t="str">
            <v>Obra Exterior al predio</v>
          </cell>
          <cell r="D35">
            <v>266620.07570000004</v>
          </cell>
        </row>
        <row r="36">
          <cell r="B36" t="str">
            <v>Cerco Perimetral</v>
          </cell>
          <cell r="C36">
            <v>4</v>
          </cell>
          <cell r="D36">
            <v>266620.07570000004</v>
          </cell>
        </row>
        <row r="37">
          <cell r="A37" t="str">
            <v>Obras de Infraestructura</v>
          </cell>
          <cell r="D37">
            <v>3223599.2045399998</v>
          </cell>
        </row>
        <row r="38">
          <cell r="B38" t="str">
            <v>Alumbrado Perimetral e Interno de calles (70%)</v>
          </cell>
          <cell r="C38">
            <v>4</v>
          </cell>
          <cell r="D38">
            <v>236023.15659999999</v>
          </cell>
        </row>
        <row r="39">
          <cell r="B39" t="str">
            <v>Provisión y colocación de farolas (70% )</v>
          </cell>
          <cell r="C39">
            <v>4</v>
          </cell>
          <cell r="D39">
            <v>442683.88933999999</v>
          </cell>
        </row>
        <row r="40">
          <cell r="B40" t="str">
            <v>Red de Agua Potable</v>
          </cell>
          <cell r="C40">
            <v>4</v>
          </cell>
          <cell r="D40">
            <v>409784.5895</v>
          </cell>
        </row>
        <row r="41">
          <cell r="B41" t="str">
            <v>Red Cloacal</v>
          </cell>
          <cell r="C41">
            <v>4</v>
          </cell>
          <cell r="D41">
            <v>2135107.5691</v>
          </cell>
        </row>
        <row r="42">
          <cell r="A42" t="str">
            <v>Infraestructuras de Barrios</v>
          </cell>
          <cell r="D42">
            <v>117810.72072</v>
          </cell>
        </row>
        <row r="43">
          <cell r="B43" t="str">
            <v>Red Cloacal</v>
          </cell>
          <cell r="C43">
            <v>4</v>
          </cell>
          <cell r="D43">
            <v>9486.9928999999993</v>
          </cell>
        </row>
        <row r="44">
          <cell r="B44" t="str">
            <v>Alumbrado Interno de Calles (70%)</v>
          </cell>
          <cell r="C44">
            <v>4</v>
          </cell>
          <cell r="D44">
            <v>108323.72782</v>
          </cell>
        </row>
        <row r="45">
          <cell r="A45" t="str">
            <v>Muebles y esculturas</v>
          </cell>
          <cell r="C45">
            <v>4</v>
          </cell>
          <cell r="D45">
            <v>132217.69220000002</v>
          </cell>
        </row>
        <row r="47">
          <cell r="A47" t="str">
            <v>Detalle de Bienes de Uso Amortizables en 5 años</v>
          </cell>
          <cell r="C47" t="str">
            <v>Ref.</v>
          </cell>
          <cell r="D47">
            <v>3028990.5027000001</v>
          </cell>
        </row>
        <row r="48">
          <cell r="A48" t="str">
            <v>Club House</v>
          </cell>
          <cell r="D48">
            <v>204536.91</v>
          </cell>
        </row>
        <row r="49">
          <cell r="B49" t="str">
            <v>Equipamiento Club House</v>
          </cell>
          <cell r="C49">
            <v>5</v>
          </cell>
          <cell r="D49">
            <v>204536.91</v>
          </cell>
        </row>
        <row r="50">
          <cell r="A50" t="str">
            <v>Club Hípico (40%)</v>
          </cell>
          <cell r="C50">
            <v>5</v>
          </cell>
          <cell r="D50">
            <v>189348.62400000001</v>
          </cell>
        </row>
        <row r="51">
          <cell r="A51" t="str">
            <v>Campo de Golf</v>
          </cell>
          <cell r="D51">
            <v>69111.850000000006</v>
          </cell>
        </row>
        <row r="52">
          <cell r="B52" t="str">
            <v>Equipamiento Vestuarios Golf</v>
          </cell>
          <cell r="C52">
            <v>5</v>
          </cell>
          <cell r="D52">
            <v>69111.850000000006</v>
          </cell>
        </row>
        <row r="53">
          <cell r="A53" t="str">
            <v>Obra Exterior al predio</v>
          </cell>
          <cell r="D53">
            <v>1485701.5976</v>
          </cell>
        </row>
        <row r="54">
          <cell r="B54" t="str">
            <v>Extensión Puente Acceso Autopista</v>
          </cell>
          <cell r="C54">
            <v>5</v>
          </cell>
          <cell r="D54">
            <v>1485701.5976</v>
          </cell>
        </row>
        <row r="55">
          <cell r="A55" t="str">
            <v>Obras de Infraestructura</v>
          </cell>
          <cell r="D55">
            <v>847387.78079999995</v>
          </cell>
        </row>
        <row r="56">
          <cell r="B56" t="str">
            <v>Red Interna de Gas</v>
          </cell>
          <cell r="C56">
            <v>5</v>
          </cell>
          <cell r="D56">
            <v>498341.16200000001</v>
          </cell>
        </row>
        <row r="57">
          <cell r="B57" t="str">
            <v>Gasoductos y accesorios de 1/2 presión</v>
          </cell>
          <cell r="C57">
            <v>5</v>
          </cell>
          <cell r="D57">
            <v>98276.2</v>
          </cell>
        </row>
        <row r="58">
          <cell r="B58" t="str">
            <v>Red de Corrientes Débiles</v>
          </cell>
          <cell r="C58">
            <v>5</v>
          </cell>
          <cell r="D58">
            <v>250770.41879999998</v>
          </cell>
        </row>
        <row r="59">
          <cell r="A59" t="str">
            <v>Infraestructuras de Barrios</v>
          </cell>
          <cell r="D59">
            <v>232903.7403</v>
          </cell>
        </row>
        <row r="60">
          <cell r="B60" t="str">
            <v>Sistema de Corrientes Débiles</v>
          </cell>
          <cell r="C60">
            <v>5</v>
          </cell>
          <cell r="D60">
            <v>232903.7403</v>
          </cell>
        </row>
        <row r="62">
          <cell r="A62" t="str">
            <v>Detalle de Bienes de Uso Amortizables en 3 años</v>
          </cell>
          <cell r="C62" t="str">
            <v>Ref.</v>
          </cell>
          <cell r="D62">
            <v>190483.3621</v>
          </cell>
        </row>
        <row r="63">
          <cell r="A63" t="str">
            <v>Campo de Golf</v>
          </cell>
          <cell r="D63">
            <v>91453.32</v>
          </cell>
        </row>
        <row r="64">
          <cell r="B64" t="str">
            <v>Carritos y Equipamiento de Canchas</v>
          </cell>
          <cell r="C64">
            <v>6</v>
          </cell>
          <cell r="D64">
            <v>91453.32</v>
          </cell>
        </row>
        <row r="65">
          <cell r="A65" t="str">
            <v>Obras de Infraestructura</v>
          </cell>
          <cell r="D65">
            <v>99030.042099999991</v>
          </cell>
        </row>
        <row r="66">
          <cell r="B66" t="str">
            <v>Perforaciones de Agua</v>
          </cell>
          <cell r="C66">
            <v>6</v>
          </cell>
          <cell r="D66">
            <v>99030.042099999991</v>
          </cell>
        </row>
        <row r="68">
          <cell r="A68" t="str">
            <v>Detalle de Obra en Curso</v>
          </cell>
          <cell r="C68" t="str">
            <v>Ref.</v>
          </cell>
          <cell r="D68">
            <v>3582776.4094400001</v>
          </cell>
        </row>
        <row r="69">
          <cell r="A69" t="str">
            <v>Areas Deportivas</v>
          </cell>
          <cell r="D69">
            <v>169899</v>
          </cell>
        </row>
        <row r="70">
          <cell r="B70" t="str">
            <v>Canchas y otros</v>
          </cell>
          <cell r="C70">
            <v>9</v>
          </cell>
          <cell r="D70">
            <v>100379.42</v>
          </cell>
        </row>
        <row r="71">
          <cell r="B71" t="str">
            <v>Cancha de Fútbol y Rugby</v>
          </cell>
          <cell r="C71">
            <v>9</v>
          </cell>
          <cell r="D71">
            <v>45369.58</v>
          </cell>
        </row>
        <row r="72">
          <cell r="B72" t="str">
            <v>Bicisenda</v>
          </cell>
          <cell r="C72">
            <v>9</v>
          </cell>
          <cell r="D72">
            <v>24150</v>
          </cell>
        </row>
        <row r="73">
          <cell r="A73" t="str">
            <v>Campo de Golf</v>
          </cell>
          <cell r="D73">
            <v>2404.9699999999998</v>
          </cell>
        </row>
        <row r="74">
          <cell r="B74" t="str">
            <v>Driving Range</v>
          </cell>
          <cell r="C74">
            <v>9</v>
          </cell>
          <cell r="D74">
            <v>2404.9699999999998</v>
          </cell>
        </row>
        <row r="75">
          <cell r="A75" t="str">
            <v>Obras de Infraestructura</v>
          </cell>
          <cell r="D75">
            <v>3312961.76046</v>
          </cell>
        </row>
        <row r="76">
          <cell r="B76" t="str">
            <v>Tanques de Agua</v>
          </cell>
          <cell r="C76">
            <v>9</v>
          </cell>
          <cell r="D76">
            <v>24321</v>
          </cell>
        </row>
        <row r="77">
          <cell r="B77" t="str">
            <v>Tratamientos de Afluentes Cuenca Baldov.( 50%)</v>
          </cell>
          <cell r="C77">
            <v>9</v>
          </cell>
          <cell r="D77">
            <v>31296.637900000002</v>
          </cell>
        </row>
        <row r="78">
          <cell r="B78" t="str">
            <v>Tratamientos de Afluentes Cuenca Baldov.( 50%)</v>
          </cell>
          <cell r="C78">
            <v>9</v>
          </cell>
          <cell r="D78">
            <v>249187.08539999998</v>
          </cell>
        </row>
        <row r="79">
          <cell r="B79" t="str">
            <v>Red Media Tensión Subterránea</v>
          </cell>
          <cell r="C79">
            <v>9</v>
          </cell>
          <cell r="D79">
            <v>1340242.4639999999</v>
          </cell>
        </row>
        <row r="80">
          <cell r="B80" t="str">
            <v>Alumbrado Perimetral e Interno de calles (30%)</v>
          </cell>
          <cell r="C80">
            <v>9</v>
          </cell>
          <cell r="D80">
            <v>101152.78139999999</v>
          </cell>
        </row>
        <row r="81">
          <cell r="B81" t="str">
            <v>Instalación Eléctrica y Baja Tensión</v>
          </cell>
          <cell r="C81">
            <v>9</v>
          </cell>
          <cell r="D81">
            <v>1113860.2486</v>
          </cell>
        </row>
        <row r="82">
          <cell r="B82" t="str">
            <v>Provisión y colocación de farolas (30%)</v>
          </cell>
          <cell r="C82">
            <v>9</v>
          </cell>
          <cell r="D82">
            <v>189721.66686</v>
          </cell>
        </row>
        <row r="83">
          <cell r="B83" t="str">
            <v>Tratamiento de afluentes Autopista</v>
          </cell>
          <cell r="C83">
            <v>9</v>
          </cell>
          <cell r="D83">
            <v>263179.8763</v>
          </cell>
        </row>
        <row r="84">
          <cell r="A84" t="str">
            <v>Infraestructuras de Barrios</v>
          </cell>
          <cell r="D84">
            <v>97510.678979999997</v>
          </cell>
        </row>
        <row r="85">
          <cell r="B85" t="str">
            <v>Red Baja Tensión</v>
          </cell>
          <cell r="C85">
            <v>9</v>
          </cell>
          <cell r="D85">
            <v>51086.224199999997</v>
          </cell>
        </row>
        <row r="86">
          <cell r="B86" t="str">
            <v>Alumbrado Interno de Calles (30%)</v>
          </cell>
          <cell r="C86">
            <v>9</v>
          </cell>
          <cell r="D86">
            <v>46424.45478</v>
          </cell>
        </row>
        <row r="89">
          <cell r="A89" t="str">
            <v>Reclasificación a Resultados</v>
          </cell>
          <cell r="C89" t="str">
            <v>Ref.</v>
          </cell>
          <cell r="D89">
            <v>246801.7928</v>
          </cell>
        </row>
        <row r="90">
          <cell r="A90" t="str">
            <v>Areas Deportivas</v>
          </cell>
          <cell r="D90">
            <v>11315.66</v>
          </cell>
        </row>
        <row r="91">
          <cell r="B91" t="str">
            <v>Vestuarios</v>
          </cell>
          <cell r="C91">
            <v>10</v>
          </cell>
          <cell r="D91">
            <v>1120.6600000000001</v>
          </cell>
        </row>
        <row r="92">
          <cell r="B92" t="str">
            <v>Estacionamiento y Accesos</v>
          </cell>
          <cell r="C92">
            <v>10</v>
          </cell>
          <cell r="D92">
            <v>10195</v>
          </cell>
        </row>
        <row r="93">
          <cell r="A93" t="str">
            <v>Campo de Golf</v>
          </cell>
          <cell r="D93">
            <v>87597.9</v>
          </cell>
        </row>
        <row r="94">
          <cell r="B94" t="str">
            <v>Máquinas y Mantenimiento</v>
          </cell>
          <cell r="C94">
            <v>10</v>
          </cell>
          <cell r="D94">
            <v>5680.84</v>
          </cell>
        </row>
        <row r="95">
          <cell r="B95" t="str">
            <v>Mantenimiento Canchas</v>
          </cell>
          <cell r="C95">
            <v>10</v>
          </cell>
          <cell r="D95">
            <v>81917.06</v>
          </cell>
        </row>
        <row r="96">
          <cell r="A96" t="str">
            <v>Obra Exterior al predio</v>
          </cell>
          <cell r="D96">
            <v>8663.6</v>
          </cell>
        </row>
        <row r="97">
          <cell r="B97" t="str">
            <v>Varios</v>
          </cell>
          <cell r="C97">
            <v>10</v>
          </cell>
          <cell r="D97">
            <v>8663.6</v>
          </cell>
        </row>
        <row r="98">
          <cell r="A98" t="str">
            <v>Obras de Infraestructura</v>
          </cell>
          <cell r="D98">
            <v>139224.63279999999</v>
          </cell>
        </row>
        <row r="99">
          <cell r="B99" t="str">
            <v>Centro de Medición Edesur</v>
          </cell>
          <cell r="C99">
            <v>10</v>
          </cell>
          <cell r="D99">
            <v>1052.7</v>
          </cell>
        </row>
        <row r="100">
          <cell r="B100" t="str">
            <v>Pavimentos</v>
          </cell>
          <cell r="D100">
            <v>435.6</v>
          </cell>
        </row>
        <row r="101">
          <cell r="B101" t="str">
            <v>Presa y Vertedero</v>
          </cell>
          <cell r="D101">
            <v>440.19799999999998</v>
          </cell>
        </row>
        <row r="102">
          <cell r="B102" t="str">
            <v>Limpieza del Lago y Rectific. de Cauce</v>
          </cell>
          <cell r="C102">
            <v>10</v>
          </cell>
          <cell r="D102">
            <v>137296.1348</v>
          </cell>
        </row>
        <row r="104">
          <cell r="A104" t="str">
            <v xml:space="preserve">Detalle de temas cuyo tratamiento contable está  pendiente  </v>
          </cell>
          <cell r="C104" t="str">
            <v>Ref.</v>
          </cell>
          <cell r="D104" t="e">
            <v>#REF!</v>
          </cell>
        </row>
        <row r="105">
          <cell r="A105" t="str">
            <v>Obras de Infraestructura</v>
          </cell>
          <cell r="D105">
            <v>2704873.1314000003</v>
          </cell>
        </row>
        <row r="106">
          <cell r="B106" t="str">
            <v>Red Media Tensión Subterránea</v>
          </cell>
          <cell r="C106">
            <v>11</v>
          </cell>
          <cell r="D106">
            <v>1340242.4639999999</v>
          </cell>
        </row>
        <row r="107">
          <cell r="B107" t="str">
            <v>Instalación Eléctrica y Baja Tensión</v>
          </cell>
          <cell r="C107">
            <v>11</v>
          </cell>
          <cell r="D107">
            <v>1113860.2486</v>
          </cell>
        </row>
        <row r="108">
          <cell r="B108" t="str">
            <v>Red de Corrientes Débiles</v>
          </cell>
          <cell r="C108">
            <v>11</v>
          </cell>
          <cell r="D108">
            <v>250770.41879999998</v>
          </cell>
        </row>
        <row r="109">
          <cell r="A109" t="str">
            <v>Infraestructuras de Barrios</v>
          </cell>
          <cell r="D109">
            <v>283989.9645</v>
          </cell>
        </row>
        <row r="110">
          <cell r="B110" t="str">
            <v>Red Baja Tensión</v>
          </cell>
          <cell r="C110">
            <v>11</v>
          </cell>
          <cell r="D110">
            <v>51086.224199999997</v>
          </cell>
        </row>
        <row r="111">
          <cell r="B111" t="str">
            <v>Sistema de Corrientes Débiles</v>
          </cell>
          <cell r="C111">
            <v>11</v>
          </cell>
          <cell r="D111">
            <v>232903.7403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JJ"/>
      <sheetName val="DDJJA"/>
      <sheetName val="Hoja de Trab"/>
      <sheetName val="Prueba"/>
      <sheetName val="Mayor IVA Débito 10%"/>
      <sheetName val="Mayor IVA Débito 5%"/>
      <sheetName val="Clientes Exentos"/>
      <sheetName val="Mayor IVA Crédito"/>
      <sheetName val="Mayor IVA absorbido Agosto"/>
      <sheetName val="Mayor Retencion IVA Crédito"/>
      <sheetName val="BG Armado"/>
      <sheetName val="BG y ER"/>
      <sheetName val="Conciliación Ingresos"/>
      <sheetName val="Ingresos Diferidos"/>
      <sheetName val="Interconex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RTHAM REGION"/>
      <sheetName val="Interface Hub"/>
      <sheetName val="OILSEEDS PLATFORM"/>
      <sheetName val="COTTON PLATFORM"/>
      <sheetName val="CITRUS PLATFORM"/>
      <sheetName val="SUGAR PLATFORM"/>
      <sheetName val="FREIGHT PLATFORM"/>
      <sheetName val="GRAIN PLATFORM"/>
      <sheetName val="FINANCE PLATFORM"/>
      <sheetName val="COFFEE PLATFORM"/>
      <sheetName val="METALS PLATFORM"/>
      <sheetName val="RICE PLATFORM"/>
      <sheetName val="Summary Results"/>
      <sheetName val="Daily Detail"/>
      <sheetName val="MTD Detail"/>
      <sheetName val="YTD Detail"/>
      <sheetName val="Notes"/>
      <sheetName val="Est MTD-2"/>
      <sheetName val="Est MTD-1"/>
      <sheetName val="YTD ACTUALS"/>
      <sheetName val="EVP UPLOAD"/>
      <sheetName val="Sheet1"/>
      <sheetName val="DATA"/>
      <sheetName val="UPLOAD"/>
      <sheetName val="Email Distribution"/>
      <sheetName val="Feuil1"/>
      <sheetName val="Risk Summary"/>
      <sheetName val="Financials by profit cent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a"/>
      <sheetName val="analisis"/>
      <sheetName val="Exposicion"/>
      <sheetName val="EOAF"/>
      <sheetName val="ESP 311201"/>
      <sheetName val="EPN 1201"/>
      <sheetName val="VARIACIONES"/>
      <sheetName val="Asientos"/>
      <sheetName val="ESP"/>
      <sheetName val="AXI"/>
      <sheetName val="EPN"/>
      <sheetName val="Anexo E"/>
      <sheetName val="Anexo A"/>
      <sheetName val="DeudaBancaria"/>
      <sheetName val="Cred y Pas. Operat"/>
      <sheetName val="Res Fin y REI"/>
      <sheetName val="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1"/>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sheetData sheetId="1"/>
      <sheetData sheetId="2"/>
      <sheetData sheetId="3"/>
      <sheetData sheetId="4">
        <row r="5">
          <cell r="AR5" t="b">
            <v>0</v>
          </cell>
        </row>
        <row r="6">
          <cell r="AR6" t="b">
            <v>0</v>
          </cell>
        </row>
        <row r="12">
          <cell r="AR12" t="str">
            <v/>
          </cell>
        </row>
        <row r="13">
          <cell r="AJ13">
            <v>0</v>
          </cell>
        </row>
        <row r="15">
          <cell r="AK15" t="str">
            <v/>
          </cell>
        </row>
        <row r="20">
          <cell r="Y20" t="str">
            <v/>
          </cell>
        </row>
        <row r="26">
          <cell r="F26">
            <v>0</v>
          </cell>
          <cell r="Y26">
            <v>0</v>
          </cell>
        </row>
      </sheetData>
      <sheetData sheetId="5"/>
      <sheetData sheetId="6">
        <row r="5">
          <cell r="A5">
            <v>0</v>
          </cell>
        </row>
      </sheetData>
      <sheetData sheetId="7">
        <row r="12">
          <cell r="D12" t="str">
            <v>&gt;= 200Low0</v>
          </cell>
        </row>
      </sheetData>
      <sheetData sheetId="8"/>
      <sheetData sheetId="9"/>
      <sheetData sheetId="10">
        <row r="1">
          <cell r="B1" t="str">
            <v>?</v>
          </cell>
          <cell r="D1" t="str">
            <v>?</v>
          </cell>
          <cell r="H1" t="str">
            <v>Ratio Estimation</v>
          </cell>
        </row>
        <row r="2">
          <cell r="B2" t="str">
            <v>Low</v>
          </cell>
          <cell r="D2" t="str">
            <v>Haphazard</v>
          </cell>
          <cell r="H2" t="str">
            <v>Difference Estimation</v>
          </cell>
        </row>
        <row r="3">
          <cell r="B3" t="str">
            <v>Moderate</v>
          </cell>
          <cell r="D3" t="str">
            <v>Random</v>
          </cell>
        </row>
        <row r="4">
          <cell r="B4" t="str">
            <v>High</v>
          </cell>
          <cell r="D4" t="str">
            <v>Systematic</v>
          </cell>
        </row>
      </sheetData>
      <sheetData sheetId="11">
        <row r="3">
          <cell r="C3" t="str">
            <v>US$</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nda A"/>
      <sheetName val="banda B- acertar"/>
      <sheetName val="PARAM-22-12-1999"/>
      <sheetName val="mtclp000221"/>
      <sheetName val="strsp000221"/>
      <sheetName val="Emissão.C.03.12.1999.wjo."/>
      <sheetName val="Sercomtel-22.12.1999"/>
      <sheetName val="Sctl-canais-22.12.1999"/>
      <sheetName val="SERGIO TESSARO"/>
      <sheetName val="Telepar-01.11.1999"/>
      <sheetName val="AUX-diagrama hexagonos"/>
      <sheetName val="CANAL DE CONTROLE"/>
      <sheetName val="DADOS  DA APF 03-12-1999"/>
      <sheetName val="SitesCoordenadas"/>
      <sheetName val="BG Armado"/>
      <sheetName val="banda_A"/>
      <sheetName val="banda_B-_acertar"/>
      <sheetName val="Emissão_C_03_12_1999_wjo_"/>
      <sheetName val="Sercomtel-22_12_1999"/>
      <sheetName val="Sctl-canais-22_12_1999"/>
      <sheetName val="SERGIO_TESSARO"/>
      <sheetName val="Telepar-01_11_1999"/>
      <sheetName val="AUX-diagrama_hexagonos"/>
      <sheetName val="CANAL_DE_CONTROLE"/>
      <sheetName val="DADOS__DA_APF_03-12-1999"/>
      <sheetName val="BG_Armado"/>
      <sheetName val="BG ARS Post ajuste"/>
      <sheetName val="DDJJ"/>
      <sheetName val="Remuneraciones"/>
      <sheetName val="PG Cs.Sociales"/>
      <sheetName val="banda_A1"/>
      <sheetName val="banda_B-_acertar1"/>
      <sheetName val="Emissão_C_03_12_1999_wjo_1"/>
      <sheetName val="Sercomtel-22_12_19991"/>
      <sheetName val="Sctl-canais-22_12_19991"/>
      <sheetName val="SERGIO_TESSARO1"/>
      <sheetName val="Telepar-01_11_19991"/>
      <sheetName val="AUX-diagrama_hexagonos1"/>
      <sheetName val="CANAL_DE_CONTROLE1"/>
      <sheetName val="DADOS__DA_APF_03-12-19991"/>
      <sheetName val="BG_Armado1"/>
      <sheetName val="BG_ARS_Post_ajuste"/>
      <sheetName val="PG_Cs_Sociales"/>
      <sheetName val="banda_A2"/>
      <sheetName val="banda_B-_acertar2"/>
      <sheetName val="Emissão_C_03_12_1999_wjo_2"/>
      <sheetName val="Sercomtel-22_12_19992"/>
      <sheetName val="Sctl-canais-22_12_19992"/>
      <sheetName val="SERGIO_TESSARO2"/>
      <sheetName val="Telepar-01_11_19992"/>
      <sheetName val="AUX-diagrama_hexagonos2"/>
      <sheetName val="CANAL_DE_CONTROLE2"/>
      <sheetName val="DADOS__DA_APF_03-12-19992"/>
      <sheetName val="BG_Armado2"/>
      <sheetName val="PG_Cs_Sociales1"/>
      <sheetName val="BG_ARS_Post_ajuste1"/>
      <sheetName val="banda_A3"/>
      <sheetName val="banda_B-_acertar3"/>
      <sheetName val="Emissão_C_03_12_1999_wjo_3"/>
      <sheetName val="Sercomtel-22_12_19993"/>
      <sheetName val="Sctl-canais-22_12_19993"/>
      <sheetName val="SERGIO_TESSARO3"/>
      <sheetName val="Telepar-01_11_19993"/>
      <sheetName val="AUX-diagrama_hexagonos3"/>
      <sheetName val="CANAL_DE_CONTROLE3"/>
      <sheetName val="DADOS__DA_APF_03-12-19993"/>
      <sheetName val="BG_Armado3"/>
      <sheetName val="PG_Cs_Sociales2"/>
      <sheetName val="BG_ARS_Post_ajuste2"/>
      <sheetName val="banda_A4"/>
      <sheetName val="banda_B-_acertar4"/>
      <sheetName val="Emissão_C_03_12_1999_wjo_4"/>
      <sheetName val="Sercomtel-22_12_19994"/>
      <sheetName val="Sctl-canais-22_12_19994"/>
      <sheetName val="SERGIO_TESSARO4"/>
      <sheetName val="Telepar-01_11_19994"/>
      <sheetName val="AUX-diagrama_hexagonos4"/>
      <sheetName val="CANAL_DE_CONTROLE4"/>
      <sheetName val="DADOS__DA_APF_03-12-19994"/>
      <sheetName val="BG_Armado4"/>
      <sheetName val="PG_Cs_Sociales3"/>
      <sheetName val="BG_ARS_Post_ajuste3"/>
      <sheetName val="banda_A5"/>
      <sheetName val="banda_B-_acertar5"/>
      <sheetName val="Emissão_C_03_12_1999_wjo_5"/>
      <sheetName val="Sercomtel-22_12_19995"/>
      <sheetName val="Sctl-canais-22_12_19995"/>
      <sheetName val="SERGIO_TESSARO5"/>
      <sheetName val="Telepar-01_11_19995"/>
      <sheetName val="AUX-diagrama_hexagonos5"/>
      <sheetName val="CANAL_DE_CONTROLE5"/>
      <sheetName val="DADOS__DA_APF_03-12-19995"/>
      <sheetName val="BG_Armado5"/>
      <sheetName val="PG_Cs_Sociales4"/>
      <sheetName val="BG_ARS_Post_ajuste4"/>
      <sheetName val="banda_A6"/>
      <sheetName val="banda_B-_acertar6"/>
      <sheetName val="Emissão_C_03_12_1999_wjo_6"/>
      <sheetName val="Sercomtel-22_12_19996"/>
      <sheetName val="Sctl-canais-22_12_19996"/>
      <sheetName val="SERGIO_TESSARO6"/>
      <sheetName val="Telepar-01_11_19996"/>
      <sheetName val="AUX-diagrama_hexagonos6"/>
      <sheetName val="CANAL_DE_CONTROLE6"/>
      <sheetName val="DADOS__DA_APF_03-12-19996"/>
      <sheetName val="BG_Armado6"/>
      <sheetName val="PG_Cs_Sociales5"/>
      <sheetName val="BG_ARS_Post_ajuste5"/>
      <sheetName val="banda_A7"/>
      <sheetName val="banda_B-_acertar7"/>
      <sheetName val="Emissão_C_03_12_1999_wjo_7"/>
      <sheetName val="Sercomtel-22_12_19997"/>
      <sheetName val="Sctl-canais-22_12_19997"/>
      <sheetName val="SERGIO_TESSARO7"/>
      <sheetName val="Telepar-01_11_19997"/>
      <sheetName val="AUX-diagrama_hexagonos7"/>
      <sheetName val="CANAL_DE_CONTROLE7"/>
      <sheetName val="DADOS__DA_APF_03-12-19997"/>
      <sheetName val="BG_Armado7"/>
      <sheetName val="PG_Cs_Sociales6"/>
      <sheetName val="BG_ARS_Post_ajuste6"/>
      <sheetName val="banda_A8"/>
      <sheetName val="banda_B-_acertar8"/>
      <sheetName val="Emissão_C_03_12_1999_wjo_8"/>
      <sheetName val="Sercomtel-22_12_19998"/>
      <sheetName val="Sctl-canais-22_12_19998"/>
      <sheetName val="SERGIO_TESSARO8"/>
      <sheetName val="Telepar-01_11_19998"/>
      <sheetName val="AUX-diagrama_hexagonos8"/>
      <sheetName val="CANAL_DE_CONTROLE8"/>
      <sheetName val="DADOS__DA_APF_03-12-19998"/>
      <sheetName val="BG_Armado8"/>
      <sheetName val="PG_Cs_Sociales7"/>
      <sheetName val="BG_ARS_Post_ajuste7"/>
      <sheetName val="banda_A9"/>
      <sheetName val="banda_B-_acertar9"/>
      <sheetName val="Emissão_C_03_12_1999_wjo_9"/>
      <sheetName val="Sercomtel-22_12_19999"/>
      <sheetName val="Sctl-canais-22_12_19999"/>
      <sheetName val="SERGIO_TESSARO9"/>
      <sheetName val="Telepar-01_11_19999"/>
      <sheetName val="AUX-diagrama_hexagonos9"/>
      <sheetName val="CANAL_DE_CONTROLE9"/>
      <sheetName val="DADOS__DA_APF_03-12-19999"/>
      <sheetName val="BG_Armado9"/>
      <sheetName val="PG_Cs_Sociales8"/>
      <sheetName val="BG_ARS_Post_ajuste8"/>
      <sheetName val="banda_A11"/>
      <sheetName val="banda_B-_acertar11"/>
      <sheetName val="Emissão_C_03_12_1999_wjo_11"/>
      <sheetName val="Sercomtel-22_12_199911"/>
      <sheetName val="Sctl-canais-22_12_199911"/>
      <sheetName val="SERGIO_TESSARO11"/>
      <sheetName val="Telepar-01_11_199911"/>
      <sheetName val="AUX-diagrama_hexagonos11"/>
      <sheetName val="CANAL_DE_CONTROLE11"/>
      <sheetName val="DADOS__DA_APF_03-12-199911"/>
      <sheetName val="BG_Armado11"/>
      <sheetName val="PG_Cs_Sociales10"/>
      <sheetName val="BG_ARS_Post_ajuste10"/>
      <sheetName val="banda_A10"/>
      <sheetName val="banda_B-_acertar10"/>
      <sheetName val="Emissão_C_03_12_1999_wjo_10"/>
      <sheetName val="Sercomtel-22_12_199910"/>
      <sheetName val="Sctl-canais-22_12_199910"/>
      <sheetName val="SERGIO_TESSARO10"/>
      <sheetName val="Telepar-01_11_199910"/>
      <sheetName val="AUX-diagrama_hexagonos10"/>
      <sheetName val="CANAL_DE_CONTROLE10"/>
      <sheetName val="DADOS__DA_APF_03-12-199910"/>
      <sheetName val="BG_Armado10"/>
      <sheetName val="PG_Cs_Sociales9"/>
      <sheetName val="BG_ARS_Post_ajuste9"/>
      <sheetName val="mk 244"/>
      <sheetName val="hoja1"/>
    </sheetNames>
    <sheetDataSet>
      <sheetData sheetId="0" refreshError="1"/>
      <sheetData sheetId="1" refreshError="1"/>
      <sheetData sheetId="2" refreshError="1">
        <row r="6">
          <cell r="A6" t="str">
            <v>CÉLULA</v>
          </cell>
          <cell r="B6" t="str">
            <v>MC2</v>
          </cell>
          <cell r="C6" t="str">
            <v>SMO-01</v>
          </cell>
          <cell r="D6" t="str">
            <v>SLZ-01</v>
          </cell>
          <cell r="E6" t="str">
            <v>MC8</v>
          </cell>
          <cell r="F6" t="str">
            <v>TRP-01</v>
          </cell>
          <cell r="H6" t="str">
            <v>CPP2-03</v>
          </cell>
          <cell r="I6" t="str">
            <v>CAS-01</v>
          </cell>
          <cell r="J6" t="str">
            <v>PIO-01</v>
          </cell>
          <cell r="K6" t="str">
            <v>SFR-01</v>
          </cell>
          <cell r="L6" t="str">
            <v>CP1</v>
          </cell>
          <cell r="M6" t="str">
            <v>CAB2-03</v>
          </cell>
          <cell r="N6" t="str">
            <v>APS2-02</v>
          </cell>
          <cell r="O6" t="str">
            <v>JGS-01</v>
          </cell>
          <cell r="P6" t="str">
            <v>MC11</v>
          </cell>
          <cell r="Q6" t="str">
            <v>SJO-01</v>
          </cell>
          <cell r="S6" t="str">
            <v>CPP1-03</v>
          </cell>
          <cell r="T6" t="str">
            <v>RLA-02</v>
          </cell>
          <cell r="U6" t="str">
            <v>APU2-3</v>
          </cell>
          <cell r="V6" t="str">
            <v>JCD-01</v>
          </cell>
          <cell r="X6" t="str">
            <v>OBR-01</v>
          </cell>
          <cell r="Y6" t="str">
            <v>VIZ-01</v>
          </cell>
          <cell r="Z6" t="str">
            <v>RCL-01</v>
          </cell>
          <cell r="AA6" t="str">
            <v>APS1-02</v>
          </cell>
          <cell r="AB6" t="str">
            <v>BAH-01</v>
          </cell>
          <cell r="AD6" t="str">
            <v>PET-01</v>
          </cell>
          <cell r="AE6" t="str">
            <v>APU1-01</v>
          </cell>
          <cell r="AF6" t="str">
            <v>CAB1-02</v>
          </cell>
          <cell r="AG6" t="str">
            <v>IOR-02</v>
          </cell>
          <cell r="AH6" t="str">
            <v>ALP-01</v>
          </cell>
          <cell r="AI6" t="str">
            <v>MC7</v>
          </cell>
          <cell r="AJ6" t="str">
            <v>NWC-01</v>
          </cell>
          <cell r="AK6" t="str">
            <v>PQR-01</v>
          </cell>
          <cell r="AL6" t="str">
            <v>TVT-01</v>
          </cell>
          <cell r="AN6" t="str">
            <v>SAN-01</v>
          </cell>
          <cell r="AO6" t="str">
            <v>SNV-01</v>
          </cell>
          <cell r="AP6" t="str">
            <v>MC4</v>
          </cell>
          <cell r="AQ6" t="str">
            <v>CAB2-02</v>
          </cell>
          <cell r="AS6" t="str">
            <v>MC9</v>
          </cell>
          <cell r="AT6" t="str">
            <v>SMO-03</v>
          </cell>
          <cell r="AU6" t="str">
            <v>TRP-02</v>
          </cell>
          <cell r="AW6" t="str">
            <v>CPP2-02</v>
          </cell>
          <cell r="AY6" t="str">
            <v>CAS-02</v>
          </cell>
          <cell r="AZ6" t="str">
            <v>LRV-01</v>
          </cell>
          <cell r="BA6" t="str">
            <v>MC1</v>
          </cell>
          <cell r="BB6" t="str">
            <v>PIO-02</v>
          </cell>
          <cell r="BC6" t="str">
            <v>SFR-02</v>
          </cell>
          <cell r="BD6" t="str">
            <v>APS2-01</v>
          </cell>
          <cell r="BE6" t="str">
            <v>JGS-02</v>
          </cell>
          <cell r="BF6" t="str">
            <v>SJO-02</v>
          </cell>
          <cell r="BG6" t="str">
            <v>CAB2-01</v>
          </cell>
          <cell r="BH6" t="str">
            <v>CPP1-02</v>
          </cell>
          <cell r="BI6" t="str">
            <v>APU2-02</v>
          </cell>
          <cell r="BJ6" t="str">
            <v>JCD-02</v>
          </cell>
          <cell r="BK6" t="str">
            <v>OBR-02</v>
          </cell>
          <cell r="BL6" t="str">
            <v>TVT-03</v>
          </cell>
          <cell r="BM6" t="str">
            <v>VIZ-02</v>
          </cell>
          <cell r="BN6" t="str">
            <v>WAR-02</v>
          </cell>
          <cell r="BO6" t="str">
            <v>BAH-02</v>
          </cell>
          <cell r="BP6" t="str">
            <v>PET-02</v>
          </cell>
          <cell r="BQ6" t="str">
            <v>MC6</v>
          </cell>
          <cell r="BR6" t="str">
            <v>APU1-02</v>
          </cell>
          <cell r="BT6" t="str">
            <v>CAB1-01</v>
          </cell>
          <cell r="BU6" t="str">
            <v>ALP-02</v>
          </cell>
          <cell r="BV6" t="str">
            <v>NWC-02</v>
          </cell>
          <cell r="BW6" t="str">
            <v>MC13</v>
          </cell>
          <cell r="BX6" t="str">
            <v>TVT-02</v>
          </cell>
          <cell r="BY6" t="str">
            <v>RLA-03</v>
          </cell>
          <cell r="BZ6" t="str">
            <v>SAN-02</v>
          </cell>
          <cell r="CA6" t="str">
            <v>SNV-02</v>
          </cell>
          <cell r="CE6" t="str">
            <v>MC12</v>
          </cell>
          <cell r="CF6" t="str">
            <v>SMO-02</v>
          </cell>
          <cell r="CG6" t="str">
            <v>TRP-03</v>
          </cell>
          <cell r="CH6" t="str">
            <v>CPP2-01</v>
          </cell>
          <cell r="CK6" t="str">
            <v>CAS-03</v>
          </cell>
          <cell r="CL6" t="str">
            <v>MC10</v>
          </cell>
          <cell r="CM6" t="str">
            <v>PIO-03</v>
          </cell>
          <cell r="CN6" t="str">
            <v>SFR-03</v>
          </cell>
          <cell r="CO6" t="str">
            <v>NWC-01</v>
          </cell>
          <cell r="CP6" t="str">
            <v>APS2-03</v>
          </cell>
          <cell r="CQ6" t="str">
            <v>JGS-03</v>
          </cell>
          <cell r="CR6" t="str">
            <v>MC3</v>
          </cell>
          <cell r="CS6" t="str">
            <v>SJO-03</v>
          </cell>
          <cell r="CT6" t="str">
            <v>CPP1-01</v>
          </cell>
          <cell r="CU6" t="str">
            <v>APU2-1</v>
          </cell>
          <cell r="CV6" t="str">
            <v>JCD-03</v>
          </cell>
          <cell r="CW6" t="str">
            <v>OBR-03</v>
          </cell>
          <cell r="CX6" t="str">
            <v>VIZ-03</v>
          </cell>
          <cell r="CY6" t="str">
            <v>APS1-01</v>
          </cell>
          <cell r="CZ6" t="str">
            <v>BAH-03</v>
          </cell>
          <cell r="DA6" t="str">
            <v>PET-03</v>
          </cell>
          <cell r="DB6" t="str">
            <v>IOR-01</v>
          </cell>
          <cell r="DC6" t="str">
            <v>APU1-03</v>
          </cell>
          <cell r="DD6" t="str">
            <v>CAB1-03</v>
          </cell>
          <cell r="DE6" t="str">
            <v>ALP-03</v>
          </cell>
          <cell r="DG6" t="str">
            <v>NWC-03</v>
          </cell>
          <cell r="DH6" t="str">
            <v>LRV-01</v>
          </cell>
          <cell r="DI6" t="str">
            <v>APS1-03</v>
          </cell>
          <cell r="DJ6" t="str">
            <v>RLA-01</v>
          </cell>
          <cell r="DK6" t="str">
            <v>SAN-03</v>
          </cell>
          <cell r="DL6" t="str">
            <v>SNV-03</v>
          </cell>
          <cell r="DO6" t="str">
            <v>IOR-03</v>
          </cell>
        </row>
        <row r="7">
          <cell r="A7" t="str">
            <v>OPERADORA CELULAR</v>
          </cell>
          <cell r="B7" t="str">
            <v>SCTL</v>
          </cell>
          <cell r="C7" t="str">
            <v>SCTL</v>
          </cell>
          <cell r="D7" t="str">
            <v>SCTL</v>
          </cell>
          <cell r="E7" t="str">
            <v>SCTL</v>
          </cell>
          <cell r="F7" t="str">
            <v>SCTL</v>
          </cell>
          <cell r="H7" t="str">
            <v>TIM</v>
          </cell>
          <cell r="I7" t="str">
            <v>SCTL</v>
          </cell>
          <cell r="J7" t="str">
            <v>SCTL</v>
          </cell>
          <cell r="K7" t="str">
            <v>SCTL</v>
          </cell>
          <cell r="L7" t="str">
            <v>SCTL</v>
          </cell>
          <cell r="M7" t="str">
            <v>TIM</v>
          </cell>
          <cell r="N7" t="str">
            <v>TIM</v>
          </cell>
          <cell r="O7" t="str">
            <v>SCTL</v>
          </cell>
          <cell r="P7" t="str">
            <v>SCTL</v>
          </cell>
          <cell r="Q7" t="str">
            <v>SCTL</v>
          </cell>
          <cell r="S7" t="str">
            <v>TIM</v>
          </cell>
          <cell r="T7" t="str">
            <v>TIM</v>
          </cell>
          <cell r="U7" t="str">
            <v>TIM</v>
          </cell>
          <cell r="V7" t="str">
            <v>SCTL</v>
          </cell>
          <cell r="X7" t="str">
            <v>SCTL</v>
          </cell>
          <cell r="Y7" t="str">
            <v>SCTL</v>
          </cell>
          <cell r="Z7" t="str">
            <v>SCTL</v>
          </cell>
          <cell r="AA7" t="str">
            <v>TIM</v>
          </cell>
          <cell r="AB7" t="str">
            <v>SCTL</v>
          </cell>
          <cell r="AD7" t="str">
            <v>SCTL</v>
          </cell>
          <cell r="AE7" t="str">
            <v>TIM</v>
          </cell>
          <cell r="AF7" t="str">
            <v>TIM</v>
          </cell>
          <cell r="AG7" t="str">
            <v>TIM</v>
          </cell>
          <cell r="AH7" t="str">
            <v>SCTL</v>
          </cell>
          <cell r="AI7" t="str">
            <v>SCTL</v>
          </cell>
          <cell r="AJ7" t="str">
            <v>SCTL</v>
          </cell>
          <cell r="AK7" t="str">
            <v>SCTL</v>
          </cell>
          <cell r="AL7" t="str">
            <v>SCTL</v>
          </cell>
          <cell r="AN7" t="str">
            <v>SCTL</v>
          </cell>
          <cell r="AO7" t="str">
            <v>SCTL</v>
          </cell>
          <cell r="AP7" t="str">
            <v>SCTL</v>
          </cell>
          <cell r="AQ7" t="str">
            <v>TIM</v>
          </cell>
          <cell r="AS7" t="str">
            <v>SCTL</v>
          </cell>
          <cell r="AT7" t="str">
            <v>SCTL</v>
          </cell>
          <cell r="AU7" t="str">
            <v>SCTL</v>
          </cell>
          <cell r="AW7" t="str">
            <v>TIM</v>
          </cell>
          <cell r="AY7" t="str">
            <v>SCTL</v>
          </cell>
          <cell r="AZ7" t="str">
            <v>SCTL</v>
          </cell>
          <cell r="BA7" t="str">
            <v>SCTL</v>
          </cell>
          <cell r="BB7" t="str">
            <v>SCTL</v>
          </cell>
          <cell r="BC7" t="str">
            <v>SCTL</v>
          </cell>
          <cell r="BD7" t="str">
            <v>TIM</v>
          </cell>
          <cell r="BE7" t="str">
            <v>SCTL</v>
          </cell>
          <cell r="BF7" t="str">
            <v>SCTL</v>
          </cell>
          <cell r="BG7" t="str">
            <v>TIM</v>
          </cell>
          <cell r="BH7" t="str">
            <v>TIM</v>
          </cell>
          <cell r="BI7" t="str">
            <v>TIM</v>
          </cell>
          <cell r="BJ7" t="str">
            <v>SCTL</v>
          </cell>
          <cell r="BK7" t="str">
            <v>SCTL</v>
          </cell>
          <cell r="BL7" t="str">
            <v>SCTL</v>
          </cell>
          <cell r="BM7" t="str">
            <v>SCTL</v>
          </cell>
          <cell r="BN7" t="str">
            <v>SCTL</v>
          </cell>
          <cell r="BO7" t="str">
            <v>SCTL</v>
          </cell>
          <cell r="BP7" t="str">
            <v>SCTL</v>
          </cell>
          <cell r="BR7" t="str">
            <v>TIM</v>
          </cell>
          <cell r="BT7" t="str">
            <v>TIM</v>
          </cell>
          <cell r="BU7" t="str">
            <v>SCTL</v>
          </cell>
          <cell r="BV7" t="str">
            <v>SCTL</v>
          </cell>
          <cell r="BX7" t="str">
            <v>SCTL</v>
          </cell>
          <cell r="BY7" t="str">
            <v>TIM</v>
          </cell>
          <cell r="BZ7" t="str">
            <v>SCTL</v>
          </cell>
          <cell r="CA7" t="str">
            <v>SCTL</v>
          </cell>
          <cell r="CE7" t="str">
            <v>SCTL</v>
          </cell>
          <cell r="CF7" t="str">
            <v>SCTL</v>
          </cell>
          <cell r="CG7" t="str">
            <v>SCTL</v>
          </cell>
          <cell r="CH7" t="str">
            <v>TIM</v>
          </cell>
          <cell r="CK7" t="str">
            <v>SCTL</v>
          </cell>
          <cell r="CL7" t="str">
            <v>SCTL</v>
          </cell>
          <cell r="CM7" t="str">
            <v>SCTL</v>
          </cell>
          <cell r="CN7" t="str">
            <v>SCTL</v>
          </cell>
          <cell r="CP7" t="str">
            <v>TIM</v>
          </cell>
          <cell r="CQ7" t="str">
            <v>SCTL</v>
          </cell>
          <cell r="CR7" t="str">
            <v>SCTL</v>
          </cell>
          <cell r="CS7" t="str">
            <v>SCTL</v>
          </cell>
          <cell r="CT7" t="str">
            <v>TIM</v>
          </cell>
          <cell r="CU7" t="str">
            <v>TIM</v>
          </cell>
          <cell r="CV7" t="str">
            <v>SCTL</v>
          </cell>
          <cell r="CW7" t="str">
            <v>SCTL</v>
          </cell>
          <cell r="CX7" t="str">
            <v>SCTL</v>
          </cell>
          <cell r="CY7" t="str">
            <v>TIM</v>
          </cell>
          <cell r="CZ7" t="str">
            <v>SCTL</v>
          </cell>
          <cell r="DA7" t="str">
            <v>SCTL</v>
          </cell>
          <cell r="DB7" t="str">
            <v>TIM</v>
          </cell>
          <cell r="DC7" t="str">
            <v>TIM</v>
          </cell>
          <cell r="DD7" t="str">
            <v>TIM</v>
          </cell>
          <cell r="DE7" t="str">
            <v>SCTL</v>
          </cell>
          <cell r="DG7" t="str">
            <v>SCTL</v>
          </cell>
          <cell r="DH7" t="str">
            <v>SCTL</v>
          </cell>
          <cell r="DI7" t="str">
            <v>TIM</v>
          </cell>
          <cell r="DJ7" t="str">
            <v>TIM</v>
          </cell>
          <cell r="DK7" t="str">
            <v>SCTL</v>
          </cell>
          <cell r="DL7" t="str">
            <v>SCTL</v>
          </cell>
          <cell r="DO7" t="str">
            <v>TIM</v>
          </cell>
        </row>
        <row r="8">
          <cell r="A8" t="str">
            <v>TIPO DE ERB ERICSSON</v>
          </cell>
          <cell r="B8" t="str">
            <v>884m</v>
          </cell>
          <cell r="C8" t="str">
            <v>882M</v>
          </cell>
          <cell r="D8" t="str">
            <v>882M</v>
          </cell>
          <cell r="E8" t="str">
            <v>884m</v>
          </cell>
          <cell r="F8" t="str">
            <v>882M</v>
          </cell>
          <cell r="H8" t="str">
            <v>884M</v>
          </cell>
          <cell r="I8" t="str">
            <v>882M</v>
          </cell>
          <cell r="J8" t="str">
            <v>882M</v>
          </cell>
          <cell r="K8" t="str">
            <v>882M</v>
          </cell>
          <cell r="L8" t="str">
            <v>884C</v>
          </cell>
          <cell r="M8" t="str">
            <v>884M</v>
          </cell>
          <cell r="N8" t="str">
            <v>884M</v>
          </cell>
          <cell r="O8" t="str">
            <v>882M</v>
          </cell>
          <cell r="P8" t="str">
            <v>884m</v>
          </cell>
          <cell r="Q8" t="str">
            <v>882M</v>
          </cell>
          <cell r="S8" t="str">
            <v>884M</v>
          </cell>
          <cell r="T8" t="str">
            <v>884M</v>
          </cell>
          <cell r="U8" t="str">
            <v>884M</v>
          </cell>
          <cell r="V8" t="str">
            <v>882M</v>
          </cell>
          <cell r="X8" t="str">
            <v>882M</v>
          </cell>
          <cell r="Y8" t="str">
            <v>882M</v>
          </cell>
          <cell r="Z8" t="str">
            <v>882M</v>
          </cell>
          <cell r="AA8" t="str">
            <v>884M</v>
          </cell>
          <cell r="AB8" t="str">
            <v>882M</v>
          </cell>
          <cell r="AD8" t="str">
            <v>882M</v>
          </cell>
          <cell r="AE8" t="str">
            <v>884M</v>
          </cell>
          <cell r="AF8" t="str">
            <v>884M</v>
          </cell>
          <cell r="AG8" t="str">
            <v>884M</v>
          </cell>
          <cell r="AH8" t="str">
            <v>882M</v>
          </cell>
          <cell r="AI8" t="str">
            <v>884m</v>
          </cell>
          <cell r="AJ8" t="str">
            <v>882M</v>
          </cell>
          <cell r="AK8" t="str">
            <v>882M</v>
          </cell>
          <cell r="AL8" t="str">
            <v>882M</v>
          </cell>
          <cell r="AN8" t="str">
            <v>882M</v>
          </cell>
          <cell r="AO8" t="str">
            <v>882M</v>
          </cell>
          <cell r="AP8" t="str">
            <v>884m</v>
          </cell>
          <cell r="AQ8" t="str">
            <v>884M</v>
          </cell>
          <cell r="AS8" t="str">
            <v>884m</v>
          </cell>
          <cell r="AT8" t="str">
            <v>882M</v>
          </cell>
          <cell r="AU8" t="str">
            <v>882M</v>
          </cell>
          <cell r="AW8" t="str">
            <v>884M</v>
          </cell>
          <cell r="AY8" t="str">
            <v>882M</v>
          </cell>
          <cell r="AZ8" t="str">
            <v>882M</v>
          </cell>
          <cell r="BA8" t="str">
            <v>884m</v>
          </cell>
          <cell r="BB8" t="str">
            <v>882M</v>
          </cell>
          <cell r="BC8" t="str">
            <v>882M</v>
          </cell>
          <cell r="BD8" t="str">
            <v>884M</v>
          </cell>
          <cell r="BE8" t="str">
            <v>882M</v>
          </cell>
          <cell r="BF8" t="str">
            <v>882M</v>
          </cell>
          <cell r="BG8" t="str">
            <v>884M</v>
          </cell>
          <cell r="BH8" t="str">
            <v>884M</v>
          </cell>
          <cell r="BI8" t="str">
            <v>884M</v>
          </cell>
          <cell r="BJ8" t="str">
            <v>882M</v>
          </cell>
          <cell r="BK8" t="str">
            <v>882M</v>
          </cell>
          <cell r="BL8" t="str">
            <v>882M</v>
          </cell>
          <cell r="BM8" t="str">
            <v>882M</v>
          </cell>
          <cell r="BN8" t="str">
            <v>882M</v>
          </cell>
          <cell r="BO8" t="str">
            <v>882M</v>
          </cell>
          <cell r="BP8" t="str">
            <v>882M</v>
          </cell>
          <cell r="BR8" t="str">
            <v>884M</v>
          </cell>
          <cell r="BT8" t="str">
            <v>884M</v>
          </cell>
          <cell r="BU8" t="str">
            <v>882M</v>
          </cell>
          <cell r="BV8" t="str">
            <v>882M</v>
          </cell>
          <cell r="BX8" t="str">
            <v>882M</v>
          </cell>
          <cell r="BY8" t="str">
            <v>884M</v>
          </cell>
          <cell r="BZ8" t="str">
            <v>882M</v>
          </cell>
          <cell r="CA8" t="str">
            <v>882M</v>
          </cell>
          <cell r="CE8" t="str">
            <v>884m</v>
          </cell>
          <cell r="CF8" t="str">
            <v>882M</v>
          </cell>
          <cell r="CG8" t="str">
            <v>882M</v>
          </cell>
          <cell r="CH8" t="str">
            <v>884M</v>
          </cell>
          <cell r="CK8" t="str">
            <v>882M</v>
          </cell>
          <cell r="CL8" t="str">
            <v>884m</v>
          </cell>
          <cell r="CM8" t="str">
            <v>882M</v>
          </cell>
          <cell r="CN8" t="str">
            <v>882M</v>
          </cell>
          <cell r="CP8" t="str">
            <v>884M</v>
          </cell>
          <cell r="CQ8" t="str">
            <v>882M</v>
          </cell>
          <cell r="CR8" t="str">
            <v>884m</v>
          </cell>
          <cell r="CS8" t="str">
            <v>882M</v>
          </cell>
          <cell r="CT8" t="str">
            <v>884M</v>
          </cell>
          <cell r="CU8" t="str">
            <v>884M</v>
          </cell>
          <cell r="CV8" t="str">
            <v>882M</v>
          </cell>
          <cell r="CW8" t="str">
            <v>882M</v>
          </cell>
          <cell r="CX8" t="str">
            <v>882M</v>
          </cell>
          <cell r="CY8" t="str">
            <v>884M</v>
          </cell>
          <cell r="CZ8" t="str">
            <v>882M</v>
          </cell>
          <cell r="DA8" t="str">
            <v>882M</v>
          </cell>
          <cell r="DB8" t="str">
            <v>884M</v>
          </cell>
          <cell r="DC8" t="str">
            <v>884M</v>
          </cell>
          <cell r="DD8" t="str">
            <v>884M</v>
          </cell>
          <cell r="DE8" t="str">
            <v>882M</v>
          </cell>
          <cell r="DG8" t="str">
            <v>882M</v>
          </cell>
          <cell r="DH8" t="str">
            <v>882M</v>
          </cell>
          <cell r="DI8" t="str">
            <v>884M</v>
          </cell>
          <cell r="DJ8" t="str">
            <v>884M</v>
          </cell>
          <cell r="DK8" t="str">
            <v>882M</v>
          </cell>
          <cell r="DL8" t="str">
            <v>882M</v>
          </cell>
          <cell r="DO8" t="str">
            <v>884M</v>
          </cell>
        </row>
        <row r="9">
          <cell r="A9" t="str">
            <v>TOT.CAN.TRÁF. ANA. + DIG.</v>
          </cell>
          <cell r="B9" t="str">
            <v>11 + 11</v>
          </cell>
          <cell r="C9" t="str">
            <v>9 + 5</v>
          </cell>
          <cell r="D9" t="str">
            <v>11 + --</v>
          </cell>
          <cell r="E9" t="str">
            <v>8 + 20</v>
          </cell>
          <cell r="F9" t="str">
            <v>11 + 11</v>
          </cell>
          <cell r="G9" t="str">
            <v xml:space="preserve">0 + </v>
          </cell>
          <cell r="H9" t="str">
            <v>6 + 8</v>
          </cell>
          <cell r="I9" t="str">
            <v>7 + 8</v>
          </cell>
          <cell r="J9" t="str">
            <v>11 + 17</v>
          </cell>
          <cell r="K9" t="str">
            <v>9 + 5</v>
          </cell>
          <cell r="L9" t="str">
            <v>4 + 8</v>
          </cell>
          <cell r="M9" t="str">
            <v>13 + 8</v>
          </cell>
          <cell r="N9" t="str">
            <v>15 + 8</v>
          </cell>
          <cell r="O9" t="str">
            <v>11 + 11</v>
          </cell>
          <cell r="P9" t="str">
            <v>11 + 11</v>
          </cell>
          <cell r="Q9" t="str">
            <v>11 + 8</v>
          </cell>
          <cell r="R9" t="str">
            <v>0 + --</v>
          </cell>
          <cell r="S9" t="str">
            <v>6 + 8</v>
          </cell>
          <cell r="T9" t="str">
            <v>10 + 8</v>
          </cell>
          <cell r="U9" t="str">
            <v>16 + 8</v>
          </cell>
          <cell r="V9" t="str">
            <v>11 + 14</v>
          </cell>
          <cell r="W9" t="str">
            <v xml:space="preserve">0 + </v>
          </cell>
          <cell r="X9" t="str">
            <v>11 + 11</v>
          </cell>
          <cell r="Y9" t="str">
            <v>4 + 5</v>
          </cell>
          <cell r="Z9" t="str">
            <v>7 + --</v>
          </cell>
          <cell r="AA9" t="str">
            <v>15 + 8</v>
          </cell>
          <cell r="AB9" t="str">
            <v>11 + 8</v>
          </cell>
          <cell r="AC9" t="str">
            <v xml:space="preserve">0 + </v>
          </cell>
          <cell r="AD9" t="str">
            <v>11 + 11</v>
          </cell>
          <cell r="AE9" t="str">
            <v>16 + 8</v>
          </cell>
          <cell r="AF9" t="str">
            <v>15 + 8</v>
          </cell>
          <cell r="AG9" t="str">
            <v>11 + 8</v>
          </cell>
          <cell r="AH9" t="str">
            <v>5 + 2</v>
          </cell>
          <cell r="AI9" t="str">
            <v>8 + 20</v>
          </cell>
          <cell r="AJ9" t="str">
            <v>12 + 20</v>
          </cell>
          <cell r="AK9" t="str">
            <v>13 + --</v>
          </cell>
          <cell r="AL9" t="str">
            <v>11 + 8</v>
          </cell>
          <cell r="AM9" t="str">
            <v xml:space="preserve">0 + </v>
          </cell>
          <cell r="AN9" t="str">
            <v>4 + 5</v>
          </cell>
          <cell r="AO9" t="str">
            <v>11 + 11</v>
          </cell>
          <cell r="AP9" t="str">
            <v>9 + 17</v>
          </cell>
          <cell r="AQ9" t="str">
            <v>13 + 8</v>
          </cell>
          <cell r="AR9" t="str">
            <v xml:space="preserve">0 + </v>
          </cell>
          <cell r="AS9" t="str">
            <v>9 + 17</v>
          </cell>
          <cell r="AT9" t="str">
            <v>11 + 11</v>
          </cell>
          <cell r="AU9" t="str">
            <v>11 + 8</v>
          </cell>
          <cell r="AV9" t="str">
            <v xml:space="preserve">0 + </v>
          </cell>
          <cell r="AW9" t="str">
            <v>4 + 8</v>
          </cell>
          <cell r="AX9" t="str">
            <v xml:space="preserve">0 + </v>
          </cell>
          <cell r="AY9" t="str">
            <v>7 + 5</v>
          </cell>
          <cell r="AZ9" t="str">
            <v>17 + --</v>
          </cell>
          <cell r="BA9" t="str">
            <v>4 + 8</v>
          </cell>
          <cell r="BB9" t="str">
            <v>11 + 17</v>
          </cell>
          <cell r="BC9" t="str">
            <v>11 + 14</v>
          </cell>
          <cell r="BD9" t="str">
            <v>15 + 8</v>
          </cell>
          <cell r="BE9" t="str">
            <v>13 + 17</v>
          </cell>
          <cell r="BF9" t="str">
            <v>11 + 11</v>
          </cell>
          <cell r="BG9" t="str">
            <v>13 + 8</v>
          </cell>
          <cell r="BH9" t="str">
            <v>7 + 8</v>
          </cell>
          <cell r="BI9" t="str">
            <v>16 + 8</v>
          </cell>
          <cell r="BJ9" t="str">
            <v>11 + 11</v>
          </cell>
          <cell r="BK9" t="str">
            <v>11 + 5</v>
          </cell>
          <cell r="BL9" t="str">
            <v>11 + 11</v>
          </cell>
          <cell r="BM9" t="str">
            <v>11 + 5</v>
          </cell>
          <cell r="BN9" t="str">
            <v>11 + 5</v>
          </cell>
          <cell r="BO9" t="str">
            <v>11 + 8</v>
          </cell>
          <cell r="BP9" t="str">
            <v>11 + 8</v>
          </cell>
          <cell r="BQ9" t="str">
            <v>11 + 11</v>
          </cell>
          <cell r="BR9" t="str">
            <v>15 + 8</v>
          </cell>
          <cell r="BS9" t="str">
            <v xml:space="preserve">0 + </v>
          </cell>
          <cell r="BT9" t="str">
            <v>15 + 8</v>
          </cell>
          <cell r="BU9" t="str">
            <v>8 + 8</v>
          </cell>
          <cell r="BV9" t="str">
            <v>12 + 20</v>
          </cell>
          <cell r="BW9" t="str">
            <v>11 + 11</v>
          </cell>
          <cell r="BX9" t="str">
            <v>11 + 11</v>
          </cell>
          <cell r="BY9" t="str">
            <v>16 + 8</v>
          </cell>
          <cell r="BZ9" t="str">
            <v>11 + 11</v>
          </cell>
          <cell r="CA9" t="str">
            <v>11 + 17</v>
          </cell>
          <cell r="CB9" t="str">
            <v xml:space="preserve">0 + </v>
          </cell>
          <cell r="CC9" t="str">
            <v xml:space="preserve">0 + </v>
          </cell>
          <cell r="CD9" t="str">
            <v xml:space="preserve">0 + </v>
          </cell>
          <cell r="CE9" t="str">
            <v>11 + 11</v>
          </cell>
          <cell r="CF9" t="str">
            <v>11 + 8</v>
          </cell>
          <cell r="CG9" t="str">
            <v>5 + 5</v>
          </cell>
          <cell r="CH9" t="str">
            <v>5 + 8</v>
          </cell>
          <cell r="CI9" t="str">
            <v xml:space="preserve">0 + </v>
          </cell>
          <cell r="CJ9" t="str">
            <v xml:space="preserve">0 + </v>
          </cell>
          <cell r="CK9" t="str">
            <v>11 + 11</v>
          </cell>
          <cell r="CL9" t="str">
            <v>4 + 8</v>
          </cell>
          <cell r="CM9" t="str">
            <v>11 + 17</v>
          </cell>
          <cell r="CN9" t="str">
            <v>11 + 5</v>
          </cell>
          <cell r="CO9" t="str">
            <v>19 + 11</v>
          </cell>
          <cell r="CP9" t="str">
            <v>15 + 8</v>
          </cell>
          <cell r="CQ9" t="str">
            <v>13 + 17</v>
          </cell>
          <cell r="CR9" t="str">
            <v>4 + 8</v>
          </cell>
          <cell r="CS9" t="str">
            <v>11 + 11</v>
          </cell>
          <cell r="CT9" t="str">
            <v>9 + 8</v>
          </cell>
          <cell r="CU9" t="str">
            <v>16 + 8</v>
          </cell>
          <cell r="CV9" t="str">
            <v>11 + 14</v>
          </cell>
          <cell r="CW9" t="str">
            <v>11 + 5</v>
          </cell>
          <cell r="CX9" t="str">
            <v>11 + 8</v>
          </cell>
          <cell r="CY9" t="str">
            <v>15 + 8</v>
          </cell>
          <cell r="CZ9" t="str">
            <v>11 + 11</v>
          </cell>
          <cell r="DA9" t="str">
            <v>11 + 5</v>
          </cell>
          <cell r="DB9" t="str">
            <v>11 + 8</v>
          </cell>
          <cell r="DC9" t="str">
            <v>15 + 8</v>
          </cell>
          <cell r="DD9" t="str">
            <v>15 + 8</v>
          </cell>
          <cell r="DE9" t="str">
            <v>8 + 8</v>
          </cell>
          <cell r="DF9" t="str">
            <v xml:space="preserve">0 + </v>
          </cell>
          <cell r="DG9" t="str">
            <v>11 + 20</v>
          </cell>
          <cell r="DH9" t="str">
            <v>17 + --</v>
          </cell>
          <cell r="DI9" t="str">
            <v>15 + 8</v>
          </cell>
          <cell r="DJ9" t="str">
            <v>10 + 8</v>
          </cell>
          <cell r="DK9" t="str">
            <v>7 + 5</v>
          </cell>
          <cell r="DL9" t="str">
            <v>10 + 17</v>
          </cell>
          <cell r="DM9" t="str">
            <v xml:space="preserve">0 + </v>
          </cell>
          <cell r="DN9" t="str">
            <v xml:space="preserve">0 + </v>
          </cell>
          <cell r="DO9" t="str">
            <v>11 + 8</v>
          </cell>
        </row>
        <row r="10">
          <cell r="A10" t="str">
            <v>TOT.CV.ANA.1</v>
          </cell>
          <cell r="B10">
            <v>11</v>
          </cell>
          <cell r="C10">
            <v>9</v>
          </cell>
          <cell r="D10">
            <v>11</v>
          </cell>
          <cell r="E10">
            <v>8</v>
          </cell>
          <cell r="F10">
            <v>11</v>
          </cell>
          <cell r="H10">
            <v>6</v>
          </cell>
          <cell r="I10">
            <v>7</v>
          </cell>
          <cell r="J10">
            <v>11</v>
          </cell>
          <cell r="K10">
            <v>9</v>
          </cell>
          <cell r="L10">
            <v>4</v>
          </cell>
          <cell r="M10">
            <v>13</v>
          </cell>
          <cell r="N10">
            <v>15</v>
          </cell>
          <cell r="O10">
            <v>11</v>
          </cell>
          <cell r="P10">
            <v>11</v>
          </cell>
          <cell r="Q10">
            <v>11</v>
          </cell>
          <cell r="S10">
            <v>6</v>
          </cell>
          <cell r="T10">
            <v>10</v>
          </cell>
          <cell r="U10">
            <v>16</v>
          </cell>
          <cell r="V10">
            <v>11</v>
          </cell>
          <cell r="X10">
            <v>11</v>
          </cell>
          <cell r="Y10">
            <v>4</v>
          </cell>
          <cell r="Z10">
            <v>7</v>
          </cell>
          <cell r="AA10">
            <v>15</v>
          </cell>
          <cell r="AB10">
            <v>11</v>
          </cell>
          <cell r="AD10">
            <v>11</v>
          </cell>
          <cell r="AE10">
            <v>16</v>
          </cell>
          <cell r="AF10">
            <v>15</v>
          </cell>
          <cell r="AG10">
            <v>11</v>
          </cell>
          <cell r="AH10">
            <v>5</v>
          </cell>
          <cell r="AI10">
            <v>8</v>
          </cell>
          <cell r="AJ10">
            <v>12</v>
          </cell>
          <cell r="AK10">
            <v>13</v>
          </cell>
          <cell r="AL10">
            <v>11</v>
          </cell>
          <cell r="AN10">
            <v>4</v>
          </cell>
          <cell r="AO10">
            <v>11</v>
          </cell>
          <cell r="AP10">
            <v>9</v>
          </cell>
          <cell r="AQ10">
            <v>13</v>
          </cell>
          <cell r="AS10">
            <v>9</v>
          </cell>
          <cell r="AT10">
            <v>11</v>
          </cell>
          <cell r="AU10">
            <v>11</v>
          </cell>
          <cell r="AW10">
            <v>4</v>
          </cell>
          <cell r="AY10">
            <v>7</v>
          </cell>
          <cell r="AZ10">
            <v>15</v>
          </cell>
          <cell r="BA10">
            <v>4</v>
          </cell>
          <cell r="BB10">
            <v>11</v>
          </cell>
          <cell r="BC10">
            <v>11</v>
          </cell>
          <cell r="BD10">
            <v>15</v>
          </cell>
          <cell r="BE10">
            <v>13</v>
          </cell>
          <cell r="BF10">
            <v>11</v>
          </cell>
          <cell r="BG10">
            <v>13</v>
          </cell>
          <cell r="BH10">
            <v>7</v>
          </cell>
          <cell r="BI10">
            <v>16</v>
          </cell>
          <cell r="BJ10">
            <v>11</v>
          </cell>
          <cell r="BK10">
            <v>11</v>
          </cell>
          <cell r="BL10">
            <v>11</v>
          </cell>
          <cell r="BM10">
            <v>11</v>
          </cell>
          <cell r="BN10">
            <v>11</v>
          </cell>
          <cell r="BO10">
            <v>11</v>
          </cell>
          <cell r="BP10">
            <v>11</v>
          </cell>
          <cell r="BQ10">
            <v>11</v>
          </cell>
          <cell r="BR10">
            <v>15</v>
          </cell>
          <cell r="BT10">
            <v>15</v>
          </cell>
          <cell r="BU10">
            <v>8</v>
          </cell>
          <cell r="BV10">
            <v>12</v>
          </cell>
          <cell r="BW10">
            <v>11</v>
          </cell>
          <cell r="BX10">
            <v>11</v>
          </cell>
          <cell r="BY10">
            <v>16</v>
          </cell>
          <cell r="BZ10">
            <v>11</v>
          </cell>
          <cell r="CA10">
            <v>11</v>
          </cell>
          <cell r="CE10">
            <v>11</v>
          </cell>
          <cell r="CF10">
            <v>11</v>
          </cell>
          <cell r="CG10">
            <v>5</v>
          </cell>
          <cell r="CH10">
            <v>5</v>
          </cell>
          <cell r="CK10">
            <v>11</v>
          </cell>
          <cell r="CL10">
            <v>4</v>
          </cell>
          <cell r="CM10">
            <v>11</v>
          </cell>
          <cell r="CN10">
            <v>11</v>
          </cell>
          <cell r="CO10">
            <v>4</v>
          </cell>
          <cell r="CP10">
            <v>15</v>
          </cell>
          <cell r="CQ10">
            <v>13</v>
          </cell>
          <cell r="CR10">
            <v>4</v>
          </cell>
          <cell r="CS10">
            <v>11</v>
          </cell>
          <cell r="CT10">
            <v>9</v>
          </cell>
          <cell r="CU10">
            <v>16</v>
          </cell>
          <cell r="CV10">
            <v>11</v>
          </cell>
          <cell r="CW10">
            <v>11</v>
          </cell>
          <cell r="CX10">
            <v>11</v>
          </cell>
          <cell r="CY10">
            <v>15</v>
          </cell>
          <cell r="CZ10">
            <v>11</v>
          </cell>
          <cell r="DA10">
            <v>11</v>
          </cell>
          <cell r="DB10">
            <v>11</v>
          </cell>
          <cell r="DC10">
            <v>15</v>
          </cell>
          <cell r="DD10">
            <v>15</v>
          </cell>
          <cell r="DE10">
            <v>8</v>
          </cell>
          <cell r="DG10">
            <v>11</v>
          </cell>
          <cell r="DH10">
            <v>2</v>
          </cell>
          <cell r="DI10">
            <v>15</v>
          </cell>
          <cell r="DJ10">
            <v>10</v>
          </cell>
          <cell r="DK10">
            <v>7</v>
          </cell>
          <cell r="DL10">
            <v>10</v>
          </cell>
          <cell r="DO10">
            <v>11</v>
          </cell>
        </row>
        <row r="11">
          <cell r="A11" t="str">
            <v>DCC</v>
          </cell>
          <cell r="B11">
            <v>2</v>
          </cell>
          <cell r="C11">
            <v>3</v>
          </cell>
          <cell r="D11">
            <v>1</v>
          </cell>
          <cell r="E11">
            <v>1</v>
          </cell>
          <cell r="F11">
            <v>2</v>
          </cell>
          <cell r="H11">
            <v>1</v>
          </cell>
          <cell r="I11">
            <v>3</v>
          </cell>
          <cell r="J11">
            <v>2</v>
          </cell>
          <cell r="K11">
            <v>3</v>
          </cell>
          <cell r="L11">
            <v>0</v>
          </cell>
          <cell r="M11">
            <v>2</v>
          </cell>
          <cell r="N11">
            <v>2</v>
          </cell>
          <cell r="O11">
            <v>2</v>
          </cell>
          <cell r="P11">
            <v>0</v>
          </cell>
          <cell r="Q11">
            <v>1</v>
          </cell>
          <cell r="S11">
            <v>0</v>
          </cell>
          <cell r="T11">
            <v>3</v>
          </cell>
          <cell r="U11">
            <v>1</v>
          </cell>
          <cell r="V11">
            <v>2</v>
          </cell>
          <cell r="X11">
            <v>1</v>
          </cell>
          <cell r="Y11">
            <v>3</v>
          </cell>
          <cell r="Z11">
            <v>0</v>
          </cell>
          <cell r="AA11">
            <v>1</v>
          </cell>
          <cell r="AB11">
            <v>2</v>
          </cell>
          <cell r="AD11">
            <v>1</v>
          </cell>
          <cell r="AE11">
            <v>0</v>
          </cell>
          <cell r="AF11">
            <v>1</v>
          </cell>
          <cell r="AG11">
            <v>3</v>
          </cell>
          <cell r="AH11">
            <v>3</v>
          </cell>
          <cell r="AI11">
            <v>3</v>
          </cell>
          <cell r="AJ11">
            <v>2</v>
          </cell>
          <cell r="AK11">
            <v>1</v>
          </cell>
          <cell r="AL11">
            <v>0</v>
          </cell>
          <cell r="AN11">
            <v>3</v>
          </cell>
          <cell r="AO11">
            <v>1</v>
          </cell>
          <cell r="AP11">
            <v>2</v>
          </cell>
          <cell r="AQ11">
            <v>2</v>
          </cell>
          <cell r="AS11">
            <v>1</v>
          </cell>
          <cell r="AT11">
            <v>3</v>
          </cell>
          <cell r="AU11">
            <v>2</v>
          </cell>
          <cell r="AW11">
            <v>2</v>
          </cell>
          <cell r="AY11">
            <v>3</v>
          </cell>
          <cell r="AZ11">
            <v>0</v>
          </cell>
          <cell r="BA11">
            <v>1</v>
          </cell>
          <cell r="BB11">
            <v>2</v>
          </cell>
          <cell r="BC11">
            <v>1</v>
          </cell>
          <cell r="BD11">
            <v>2</v>
          </cell>
          <cell r="BE11">
            <v>2</v>
          </cell>
          <cell r="BF11">
            <v>1</v>
          </cell>
          <cell r="BG11">
            <v>2</v>
          </cell>
          <cell r="BH11">
            <v>0</v>
          </cell>
          <cell r="BI11">
            <v>1</v>
          </cell>
          <cell r="BJ11">
            <v>2</v>
          </cell>
          <cell r="BK11">
            <v>1</v>
          </cell>
          <cell r="BL11">
            <v>0</v>
          </cell>
          <cell r="BM11">
            <v>0</v>
          </cell>
          <cell r="BN11">
            <v>3</v>
          </cell>
          <cell r="BO11">
            <v>2</v>
          </cell>
          <cell r="BP11">
            <v>1</v>
          </cell>
          <cell r="BQ11">
            <v>1</v>
          </cell>
          <cell r="BR11">
            <v>0</v>
          </cell>
          <cell r="BT11">
            <v>1</v>
          </cell>
          <cell r="BU11">
            <v>1</v>
          </cell>
          <cell r="BV11">
            <v>2</v>
          </cell>
          <cell r="BW11">
            <v>2</v>
          </cell>
          <cell r="BX11">
            <v>0</v>
          </cell>
          <cell r="BY11">
            <v>3</v>
          </cell>
          <cell r="BZ11">
            <v>3</v>
          </cell>
          <cell r="CA11">
            <v>1</v>
          </cell>
          <cell r="CE11">
            <v>1</v>
          </cell>
          <cell r="CF11">
            <v>3</v>
          </cell>
          <cell r="CG11">
            <v>2</v>
          </cell>
          <cell r="CH11">
            <v>1</v>
          </cell>
          <cell r="CK11">
            <v>3</v>
          </cell>
          <cell r="CL11">
            <v>0</v>
          </cell>
          <cell r="CM11">
            <v>2</v>
          </cell>
          <cell r="CN11">
            <v>3</v>
          </cell>
          <cell r="CO11">
            <v>2</v>
          </cell>
          <cell r="CP11">
            <v>2</v>
          </cell>
          <cell r="CQ11">
            <v>2</v>
          </cell>
          <cell r="CR11">
            <v>0</v>
          </cell>
          <cell r="CS11">
            <v>1</v>
          </cell>
          <cell r="CT11">
            <v>0</v>
          </cell>
          <cell r="CU11">
            <v>1</v>
          </cell>
          <cell r="CV11">
            <v>2</v>
          </cell>
          <cell r="CW11">
            <v>1</v>
          </cell>
          <cell r="CX11">
            <v>3</v>
          </cell>
          <cell r="CY11">
            <v>1</v>
          </cell>
          <cell r="CZ11">
            <v>2</v>
          </cell>
          <cell r="DA11">
            <v>1</v>
          </cell>
          <cell r="DB11">
            <v>3</v>
          </cell>
          <cell r="DC11">
            <v>0</v>
          </cell>
          <cell r="DD11">
            <v>1</v>
          </cell>
          <cell r="DE11">
            <v>1</v>
          </cell>
          <cell r="DG11">
            <v>2</v>
          </cell>
          <cell r="DH11" t="str">
            <v>--</v>
          </cell>
          <cell r="DI11">
            <v>1</v>
          </cell>
          <cell r="DJ11">
            <v>3</v>
          </cell>
          <cell r="DK11">
            <v>0</v>
          </cell>
          <cell r="DL11">
            <v>1</v>
          </cell>
          <cell r="DO11">
            <v>3</v>
          </cell>
        </row>
        <row r="12">
          <cell r="A12" t="str">
            <v>SCOL (SD-x)</v>
          </cell>
          <cell r="B12" t="str">
            <v>--</v>
          </cell>
          <cell r="C12">
            <v>1</v>
          </cell>
          <cell r="D12">
            <v>0</v>
          </cell>
          <cell r="E12">
            <v>2</v>
          </cell>
          <cell r="F12">
            <v>0</v>
          </cell>
          <cell r="H12">
            <v>5</v>
          </cell>
          <cell r="I12">
            <v>0</v>
          </cell>
          <cell r="J12">
            <v>0</v>
          </cell>
          <cell r="K12">
            <v>1</v>
          </cell>
          <cell r="L12" t="str">
            <v>--</v>
          </cell>
          <cell r="M12" t="str">
            <v>--</v>
          </cell>
          <cell r="N12">
            <v>4</v>
          </cell>
          <cell r="O12">
            <v>0</v>
          </cell>
          <cell r="P12" t="str">
            <v>--</v>
          </cell>
          <cell r="Q12">
            <v>1</v>
          </cell>
          <cell r="S12">
            <v>11</v>
          </cell>
          <cell r="T12">
            <v>9</v>
          </cell>
          <cell r="U12" t="str">
            <v>--</v>
          </cell>
          <cell r="V12">
            <v>0</v>
          </cell>
          <cell r="X12">
            <v>0</v>
          </cell>
          <cell r="Y12" t="str">
            <v>--</v>
          </cell>
          <cell r="Z12" t="str">
            <v>--</v>
          </cell>
          <cell r="AA12">
            <v>11</v>
          </cell>
          <cell r="AB12">
            <v>0</v>
          </cell>
          <cell r="AD12">
            <v>0</v>
          </cell>
          <cell r="AE12">
            <v>9</v>
          </cell>
          <cell r="AF12">
            <v>10</v>
          </cell>
          <cell r="AG12">
            <v>13</v>
          </cell>
          <cell r="AH12" t="str">
            <v>--</v>
          </cell>
          <cell r="AI12">
            <v>3</v>
          </cell>
          <cell r="AJ12">
            <v>0</v>
          </cell>
          <cell r="AK12">
            <v>1</v>
          </cell>
          <cell r="AL12" t="str">
            <v>--</v>
          </cell>
          <cell r="AN12" t="str">
            <v>--</v>
          </cell>
          <cell r="AO12">
            <v>0</v>
          </cell>
          <cell r="AP12">
            <v>2</v>
          </cell>
          <cell r="AQ12" t="str">
            <v>--</v>
          </cell>
          <cell r="AS12">
            <v>2</v>
          </cell>
          <cell r="AT12">
            <v>1</v>
          </cell>
          <cell r="AU12">
            <v>0</v>
          </cell>
          <cell r="AW12">
            <v>7</v>
          </cell>
          <cell r="AY12">
            <v>0</v>
          </cell>
          <cell r="AZ12">
            <v>0</v>
          </cell>
          <cell r="BA12" t="str">
            <v>--</v>
          </cell>
          <cell r="BB12">
            <v>0</v>
          </cell>
          <cell r="BC12">
            <v>1</v>
          </cell>
          <cell r="BD12">
            <v>14</v>
          </cell>
          <cell r="BE12">
            <v>0</v>
          </cell>
          <cell r="BF12">
            <v>1</v>
          </cell>
          <cell r="BG12" t="str">
            <v>--</v>
          </cell>
          <cell r="BH12">
            <v>0</v>
          </cell>
          <cell r="BI12" t="str">
            <v>--</v>
          </cell>
          <cell r="BJ12">
            <v>0</v>
          </cell>
          <cell r="BK12">
            <v>0</v>
          </cell>
          <cell r="BL12" t="str">
            <v>--</v>
          </cell>
          <cell r="BM12" t="str">
            <v>--</v>
          </cell>
          <cell r="BN12">
            <v>1</v>
          </cell>
          <cell r="BO12">
            <v>0</v>
          </cell>
          <cell r="BP12">
            <v>0</v>
          </cell>
          <cell r="BQ12">
            <v>2</v>
          </cell>
          <cell r="BR12">
            <v>12</v>
          </cell>
          <cell r="BT12">
            <v>11</v>
          </cell>
          <cell r="BU12" t="str">
            <v>--</v>
          </cell>
          <cell r="BV12">
            <v>0</v>
          </cell>
          <cell r="BW12">
            <v>2</v>
          </cell>
          <cell r="BX12" t="str">
            <v>--</v>
          </cell>
          <cell r="BY12">
            <v>0</v>
          </cell>
          <cell r="BZ12" t="str">
            <v>--</v>
          </cell>
          <cell r="CA12">
            <v>0</v>
          </cell>
          <cell r="CE12" t="str">
            <v>--</v>
          </cell>
          <cell r="CF12">
            <v>1</v>
          </cell>
          <cell r="CG12">
            <v>0</v>
          </cell>
          <cell r="CH12">
            <v>5</v>
          </cell>
          <cell r="CK12">
            <v>0</v>
          </cell>
          <cell r="CL12" t="str">
            <v>--</v>
          </cell>
          <cell r="CM12">
            <v>0</v>
          </cell>
          <cell r="CN12">
            <v>1</v>
          </cell>
          <cell r="CO12">
            <v>0</v>
          </cell>
          <cell r="CP12">
            <v>3</v>
          </cell>
          <cell r="CQ12">
            <v>0</v>
          </cell>
          <cell r="CR12" t="str">
            <v>--</v>
          </cell>
          <cell r="CS12">
            <v>1</v>
          </cell>
          <cell r="CT12">
            <v>8</v>
          </cell>
          <cell r="CU12" t="str">
            <v>--</v>
          </cell>
          <cell r="CV12">
            <v>0</v>
          </cell>
          <cell r="CW12">
            <v>0</v>
          </cell>
          <cell r="CX12" t="str">
            <v>--</v>
          </cell>
          <cell r="CY12">
            <v>5</v>
          </cell>
          <cell r="CZ12">
            <v>0</v>
          </cell>
          <cell r="DA12">
            <v>0</v>
          </cell>
          <cell r="DB12">
            <v>6</v>
          </cell>
          <cell r="DC12">
            <v>12</v>
          </cell>
          <cell r="DD12">
            <v>10</v>
          </cell>
          <cell r="DE12" t="str">
            <v>--</v>
          </cell>
          <cell r="DG12">
            <v>0</v>
          </cell>
          <cell r="DH12" t="str">
            <v>--</v>
          </cell>
          <cell r="DI12">
            <v>1</v>
          </cell>
          <cell r="DJ12">
            <v>3</v>
          </cell>
          <cell r="DK12" t="str">
            <v>--</v>
          </cell>
          <cell r="DL12">
            <v>0</v>
          </cell>
          <cell r="DO12">
            <v>4</v>
          </cell>
        </row>
        <row r="13">
          <cell r="A13" t="str">
            <v>SAT1</v>
          </cell>
          <cell r="B13">
            <v>2</v>
          </cell>
          <cell r="C13">
            <v>0</v>
          </cell>
          <cell r="D13">
            <v>1</v>
          </cell>
          <cell r="E13">
            <v>1</v>
          </cell>
          <cell r="F13">
            <v>2</v>
          </cell>
          <cell r="H13">
            <v>1</v>
          </cell>
          <cell r="I13">
            <v>1</v>
          </cell>
          <cell r="J13">
            <v>2</v>
          </cell>
          <cell r="K13">
            <v>0</v>
          </cell>
          <cell r="L13">
            <v>0</v>
          </cell>
          <cell r="M13">
            <v>2</v>
          </cell>
          <cell r="N13">
            <v>2</v>
          </cell>
          <cell r="O13">
            <v>2</v>
          </cell>
          <cell r="P13">
            <v>0</v>
          </cell>
          <cell r="Q13">
            <v>1</v>
          </cell>
          <cell r="S13">
            <v>0</v>
          </cell>
          <cell r="T13">
            <v>2</v>
          </cell>
          <cell r="U13">
            <v>1</v>
          </cell>
          <cell r="V13">
            <v>2</v>
          </cell>
          <cell r="X13">
            <v>1</v>
          </cell>
          <cell r="Y13">
            <v>0</v>
          </cell>
          <cell r="Z13">
            <v>0</v>
          </cell>
          <cell r="AA13">
            <v>1</v>
          </cell>
          <cell r="AB13">
            <v>2</v>
          </cell>
          <cell r="AD13">
            <v>1</v>
          </cell>
          <cell r="AE13">
            <v>0</v>
          </cell>
          <cell r="AF13">
            <v>1</v>
          </cell>
          <cell r="AG13">
            <v>1</v>
          </cell>
          <cell r="AH13">
            <v>0</v>
          </cell>
          <cell r="AI13">
            <v>0</v>
          </cell>
          <cell r="AJ13">
            <v>2</v>
          </cell>
          <cell r="AK13">
            <v>1</v>
          </cell>
          <cell r="AL13">
            <v>1</v>
          </cell>
          <cell r="AN13">
            <v>0</v>
          </cell>
          <cell r="AO13">
            <v>1</v>
          </cell>
          <cell r="AP13">
            <v>2</v>
          </cell>
          <cell r="AQ13">
            <v>2</v>
          </cell>
          <cell r="AS13">
            <v>1</v>
          </cell>
          <cell r="AT13">
            <v>0</v>
          </cell>
          <cell r="AU13">
            <v>2</v>
          </cell>
          <cell r="AW13">
            <v>1</v>
          </cell>
          <cell r="AY13">
            <v>1</v>
          </cell>
          <cell r="AZ13">
            <v>1</v>
          </cell>
          <cell r="BA13">
            <v>0</v>
          </cell>
          <cell r="BB13">
            <v>2</v>
          </cell>
          <cell r="BC13">
            <v>0</v>
          </cell>
          <cell r="BD13">
            <v>2</v>
          </cell>
          <cell r="BE13">
            <v>2</v>
          </cell>
          <cell r="BF13">
            <v>1</v>
          </cell>
          <cell r="BG13">
            <v>2</v>
          </cell>
          <cell r="BH13">
            <v>0</v>
          </cell>
          <cell r="BI13">
            <v>1</v>
          </cell>
          <cell r="BJ13">
            <v>2</v>
          </cell>
          <cell r="BK13">
            <v>1</v>
          </cell>
          <cell r="BL13">
            <v>1</v>
          </cell>
          <cell r="BM13">
            <v>0</v>
          </cell>
          <cell r="BN13">
            <v>0</v>
          </cell>
          <cell r="BO13">
            <v>2</v>
          </cell>
          <cell r="BP13">
            <v>1</v>
          </cell>
          <cell r="BQ13">
            <v>1</v>
          </cell>
          <cell r="BR13">
            <v>0</v>
          </cell>
          <cell r="BT13">
            <v>1</v>
          </cell>
          <cell r="BU13">
            <v>0</v>
          </cell>
          <cell r="BV13">
            <v>2</v>
          </cell>
          <cell r="BW13">
            <v>2</v>
          </cell>
          <cell r="BX13">
            <v>1</v>
          </cell>
          <cell r="BY13">
            <v>2</v>
          </cell>
          <cell r="BZ13">
            <v>0</v>
          </cell>
          <cell r="CA13">
            <v>1</v>
          </cell>
          <cell r="CE13">
            <v>1</v>
          </cell>
          <cell r="CF13">
            <v>0</v>
          </cell>
          <cell r="CG13">
            <v>2</v>
          </cell>
          <cell r="CH13">
            <v>1</v>
          </cell>
          <cell r="CK13">
            <v>2</v>
          </cell>
          <cell r="CL13">
            <v>0</v>
          </cell>
          <cell r="CM13">
            <v>2</v>
          </cell>
          <cell r="CN13">
            <v>0</v>
          </cell>
          <cell r="CO13">
            <v>0</v>
          </cell>
          <cell r="CP13">
            <v>2</v>
          </cell>
          <cell r="CQ13">
            <v>2</v>
          </cell>
          <cell r="CR13">
            <v>0</v>
          </cell>
          <cell r="CS13">
            <v>1</v>
          </cell>
          <cell r="CT13">
            <v>0</v>
          </cell>
          <cell r="CU13">
            <v>1</v>
          </cell>
          <cell r="CV13">
            <v>2</v>
          </cell>
          <cell r="CW13">
            <v>1</v>
          </cell>
          <cell r="CX13">
            <v>0</v>
          </cell>
          <cell r="CY13">
            <v>1</v>
          </cell>
          <cell r="CZ13">
            <v>2</v>
          </cell>
          <cell r="DA13">
            <v>1</v>
          </cell>
          <cell r="DB13">
            <v>1</v>
          </cell>
          <cell r="DC13">
            <v>0</v>
          </cell>
          <cell r="DD13">
            <v>1</v>
          </cell>
          <cell r="DE13">
            <v>0</v>
          </cell>
          <cell r="DG13">
            <v>2</v>
          </cell>
          <cell r="DH13" t="str">
            <v>--</v>
          </cell>
          <cell r="DI13">
            <v>1</v>
          </cell>
          <cell r="DJ13">
            <v>2</v>
          </cell>
          <cell r="DK13">
            <v>0</v>
          </cell>
          <cell r="DL13">
            <v>1</v>
          </cell>
          <cell r="DO13">
            <v>1</v>
          </cell>
        </row>
        <row r="14">
          <cell r="A14" t="str">
            <v>SAT2</v>
          </cell>
          <cell r="B14" t="str">
            <v>--</v>
          </cell>
          <cell r="C14" t="str">
            <v>--</v>
          </cell>
          <cell r="D14" t="str">
            <v>--</v>
          </cell>
          <cell r="E14" t="str">
            <v>--</v>
          </cell>
          <cell r="F14" t="str">
            <v>--</v>
          </cell>
          <cell r="H14" t="str">
            <v>--</v>
          </cell>
          <cell r="I14" t="str">
            <v>--</v>
          </cell>
          <cell r="J14" t="str">
            <v>--</v>
          </cell>
          <cell r="K14" t="str">
            <v>--</v>
          </cell>
          <cell r="L14" t="str">
            <v>--</v>
          </cell>
          <cell r="M14" t="str">
            <v>--</v>
          </cell>
          <cell r="N14" t="str">
            <v>--</v>
          </cell>
          <cell r="O14" t="str">
            <v>--</v>
          </cell>
          <cell r="P14" t="str">
            <v>--</v>
          </cell>
          <cell r="Q14" t="str">
            <v>--</v>
          </cell>
          <cell r="S14" t="str">
            <v>--</v>
          </cell>
          <cell r="T14" t="str">
            <v>--</v>
          </cell>
          <cell r="U14" t="str">
            <v>--</v>
          </cell>
          <cell r="V14" t="str">
            <v>--</v>
          </cell>
          <cell r="X14" t="str">
            <v>--</v>
          </cell>
          <cell r="Y14" t="str">
            <v>--</v>
          </cell>
          <cell r="Z14" t="str">
            <v>--</v>
          </cell>
          <cell r="AA14" t="str">
            <v>--</v>
          </cell>
          <cell r="AB14" t="str">
            <v>--</v>
          </cell>
          <cell r="AD14" t="str">
            <v>--</v>
          </cell>
          <cell r="AE14" t="str">
            <v>--</v>
          </cell>
          <cell r="AF14" t="str">
            <v>--</v>
          </cell>
          <cell r="AG14" t="str">
            <v>--</v>
          </cell>
          <cell r="AH14" t="str">
            <v>--</v>
          </cell>
          <cell r="AI14" t="str">
            <v>--</v>
          </cell>
          <cell r="AJ14" t="str">
            <v>--</v>
          </cell>
          <cell r="AK14" t="str">
            <v>--</v>
          </cell>
          <cell r="AL14" t="str">
            <v>--</v>
          </cell>
          <cell r="AN14" t="str">
            <v>--</v>
          </cell>
          <cell r="AO14" t="str">
            <v>--</v>
          </cell>
          <cell r="AP14" t="str">
            <v>--</v>
          </cell>
          <cell r="AQ14" t="str">
            <v>--</v>
          </cell>
          <cell r="AS14" t="str">
            <v>--</v>
          </cell>
          <cell r="AT14" t="str">
            <v>--</v>
          </cell>
          <cell r="AU14" t="str">
            <v>--</v>
          </cell>
          <cell r="AW14" t="str">
            <v>--</v>
          </cell>
          <cell r="AY14" t="str">
            <v>--</v>
          </cell>
          <cell r="AZ14">
            <v>1</v>
          </cell>
          <cell r="BA14" t="str">
            <v>--</v>
          </cell>
          <cell r="BB14" t="str">
            <v>--</v>
          </cell>
          <cell r="BC14" t="str">
            <v>--</v>
          </cell>
          <cell r="BD14" t="str">
            <v>--</v>
          </cell>
          <cell r="BE14" t="str">
            <v>--</v>
          </cell>
          <cell r="BF14" t="str">
            <v>--</v>
          </cell>
          <cell r="BG14" t="str">
            <v>--</v>
          </cell>
          <cell r="BH14" t="str">
            <v>--</v>
          </cell>
          <cell r="BI14" t="str">
            <v>--</v>
          </cell>
          <cell r="BJ14" t="str">
            <v>--</v>
          </cell>
          <cell r="BK14" t="str">
            <v>--</v>
          </cell>
          <cell r="BL14" t="str">
            <v>--</v>
          </cell>
          <cell r="BM14" t="str">
            <v>--</v>
          </cell>
          <cell r="BN14" t="str">
            <v>--</v>
          </cell>
          <cell r="BO14" t="str">
            <v>--</v>
          </cell>
          <cell r="BP14" t="str">
            <v>--</v>
          </cell>
          <cell r="BQ14" t="str">
            <v>--</v>
          </cell>
          <cell r="BR14" t="str">
            <v>--</v>
          </cell>
          <cell r="BT14" t="str">
            <v>--</v>
          </cell>
          <cell r="BU14" t="str">
            <v>--</v>
          </cell>
          <cell r="BV14" t="str">
            <v>--</v>
          </cell>
          <cell r="BW14" t="str">
            <v>--</v>
          </cell>
          <cell r="BX14" t="str">
            <v>--</v>
          </cell>
          <cell r="BY14" t="str">
            <v>--</v>
          </cell>
          <cell r="BZ14" t="str">
            <v>--</v>
          </cell>
          <cell r="CA14" t="str">
            <v>--</v>
          </cell>
          <cell r="CE14" t="str">
            <v>--</v>
          </cell>
          <cell r="CF14" t="str">
            <v>--</v>
          </cell>
          <cell r="CG14" t="str">
            <v>--</v>
          </cell>
          <cell r="CH14" t="str">
            <v>--</v>
          </cell>
          <cell r="CK14" t="str">
            <v>--</v>
          </cell>
          <cell r="CL14" t="str">
            <v>--</v>
          </cell>
          <cell r="CM14" t="str">
            <v>--</v>
          </cell>
          <cell r="CN14" t="str">
            <v>--</v>
          </cell>
          <cell r="CO14">
            <v>2</v>
          </cell>
          <cell r="CP14" t="str">
            <v>--</v>
          </cell>
          <cell r="CQ14" t="str">
            <v>--</v>
          </cell>
          <cell r="CR14" t="str">
            <v>--</v>
          </cell>
          <cell r="CS14" t="str">
            <v>--</v>
          </cell>
          <cell r="CT14" t="str">
            <v>--</v>
          </cell>
          <cell r="CU14" t="str">
            <v>--</v>
          </cell>
          <cell r="CV14" t="str">
            <v>--</v>
          </cell>
          <cell r="CW14" t="str">
            <v>--</v>
          </cell>
          <cell r="CX14" t="str">
            <v>--</v>
          </cell>
          <cell r="CY14" t="str">
            <v>--</v>
          </cell>
          <cell r="CZ14" t="str">
            <v>--</v>
          </cell>
          <cell r="DA14" t="str">
            <v>--</v>
          </cell>
          <cell r="DB14" t="str">
            <v>--</v>
          </cell>
          <cell r="DC14" t="str">
            <v>--</v>
          </cell>
          <cell r="DD14" t="str">
            <v>--</v>
          </cell>
          <cell r="DE14" t="str">
            <v>--</v>
          </cell>
          <cell r="DG14" t="str">
            <v>--</v>
          </cell>
          <cell r="DH14">
            <v>1</v>
          </cell>
          <cell r="DI14" t="str">
            <v>--</v>
          </cell>
          <cell r="DJ14" t="str">
            <v>--</v>
          </cell>
          <cell r="DK14" t="str">
            <v>--</v>
          </cell>
          <cell r="DL14" t="str">
            <v>--</v>
          </cell>
          <cell r="DO14" t="str">
            <v>--</v>
          </cell>
        </row>
        <row r="15">
          <cell r="A15" t="str">
            <v>OUTRO GR. CV</v>
          </cell>
          <cell r="B15" t="str">
            <v>--</v>
          </cell>
          <cell r="C15" t="str">
            <v>--</v>
          </cell>
          <cell r="D15" t="str">
            <v>--</v>
          </cell>
          <cell r="E15" t="str">
            <v>--</v>
          </cell>
          <cell r="F15" t="str">
            <v>--</v>
          </cell>
          <cell r="H15" t="str">
            <v>--</v>
          </cell>
          <cell r="I15" t="str">
            <v>--</v>
          </cell>
          <cell r="J15" t="str">
            <v>--</v>
          </cell>
          <cell r="K15" t="str">
            <v>--</v>
          </cell>
          <cell r="L15" t="str">
            <v>--</v>
          </cell>
          <cell r="M15" t="str">
            <v>--</v>
          </cell>
          <cell r="N15" t="str">
            <v>--</v>
          </cell>
          <cell r="O15" t="str">
            <v>--</v>
          </cell>
          <cell r="P15" t="str">
            <v>--</v>
          </cell>
          <cell r="Q15" t="str">
            <v>--</v>
          </cell>
          <cell r="S15" t="str">
            <v>--</v>
          </cell>
          <cell r="T15" t="str">
            <v>--</v>
          </cell>
          <cell r="U15" t="str">
            <v>--</v>
          </cell>
          <cell r="V15" t="str">
            <v>--</v>
          </cell>
          <cell r="X15" t="str">
            <v>--</v>
          </cell>
          <cell r="Y15" t="str">
            <v>--</v>
          </cell>
          <cell r="Z15" t="str">
            <v>--</v>
          </cell>
          <cell r="AA15" t="str">
            <v>--</v>
          </cell>
          <cell r="AB15" t="str">
            <v>--</v>
          </cell>
          <cell r="AD15" t="str">
            <v>--</v>
          </cell>
          <cell r="AE15" t="str">
            <v>--</v>
          </cell>
          <cell r="AF15" t="str">
            <v>--</v>
          </cell>
          <cell r="AG15" t="str">
            <v>--</v>
          </cell>
          <cell r="AH15" t="str">
            <v>--</v>
          </cell>
          <cell r="AI15" t="str">
            <v>--</v>
          </cell>
          <cell r="AJ15" t="str">
            <v>--</v>
          </cell>
          <cell r="AK15" t="str">
            <v>--</v>
          </cell>
          <cell r="AL15" t="str">
            <v>--</v>
          </cell>
          <cell r="AN15" t="str">
            <v>--</v>
          </cell>
          <cell r="AO15" t="str">
            <v>--</v>
          </cell>
          <cell r="AP15" t="str">
            <v>--</v>
          </cell>
          <cell r="AQ15" t="str">
            <v>--</v>
          </cell>
          <cell r="AS15" t="str">
            <v>--</v>
          </cell>
          <cell r="AT15" t="str">
            <v>--</v>
          </cell>
          <cell r="AU15" t="str">
            <v>--</v>
          </cell>
          <cell r="AW15" t="str">
            <v>--</v>
          </cell>
          <cell r="AY15" t="str">
            <v>--</v>
          </cell>
          <cell r="AZ15" t="str">
            <v>F3</v>
          </cell>
          <cell r="BA15" t="str">
            <v>--</v>
          </cell>
          <cell r="BB15" t="str">
            <v>--</v>
          </cell>
          <cell r="BC15" t="str">
            <v>--</v>
          </cell>
          <cell r="BD15" t="str">
            <v>--</v>
          </cell>
          <cell r="BE15" t="str">
            <v>--</v>
          </cell>
          <cell r="BF15" t="str">
            <v>--</v>
          </cell>
          <cell r="BG15" t="str">
            <v>--</v>
          </cell>
          <cell r="BH15" t="str">
            <v>--</v>
          </cell>
          <cell r="BI15" t="str">
            <v>--</v>
          </cell>
          <cell r="BJ15" t="str">
            <v>--</v>
          </cell>
          <cell r="BK15" t="str">
            <v>--</v>
          </cell>
          <cell r="BL15" t="str">
            <v>--</v>
          </cell>
          <cell r="BM15" t="str">
            <v>--</v>
          </cell>
          <cell r="BN15" t="str">
            <v>--</v>
          </cell>
          <cell r="BO15" t="str">
            <v>--</v>
          </cell>
          <cell r="BP15" t="str">
            <v>--</v>
          </cell>
          <cell r="BQ15" t="str">
            <v>--</v>
          </cell>
          <cell r="BR15" t="str">
            <v>--</v>
          </cell>
          <cell r="BT15" t="str">
            <v>--</v>
          </cell>
          <cell r="BU15" t="str">
            <v>--</v>
          </cell>
          <cell r="BV15" t="str">
            <v>--</v>
          </cell>
          <cell r="BW15" t="str">
            <v>--</v>
          </cell>
          <cell r="BX15" t="str">
            <v>--</v>
          </cell>
          <cell r="BY15" t="str">
            <v>--</v>
          </cell>
          <cell r="BZ15" t="str">
            <v>--</v>
          </cell>
          <cell r="CA15" t="str">
            <v>--</v>
          </cell>
          <cell r="CE15" t="str">
            <v>--</v>
          </cell>
          <cell r="CF15" t="str">
            <v>--</v>
          </cell>
          <cell r="CG15" t="str">
            <v>--</v>
          </cell>
          <cell r="CH15" t="str">
            <v>--</v>
          </cell>
          <cell r="CK15" t="str">
            <v>--</v>
          </cell>
          <cell r="CL15" t="str">
            <v>--</v>
          </cell>
          <cell r="CM15" t="str">
            <v>--</v>
          </cell>
          <cell r="CN15" t="str">
            <v>--</v>
          </cell>
          <cell r="CO15" t="str">
            <v>F1</v>
          </cell>
          <cell r="CP15" t="str">
            <v>--</v>
          </cell>
          <cell r="CQ15" t="str">
            <v>--</v>
          </cell>
          <cell r="CR15" t="str">
            <v>--</v>
          </cell>
          <cell r="CS15" t="str">
            <v>--</v>
          </cell>
          <cell r="CT15" t="str">
            <v>--</v>
          </cell>
          <cell r="CU15" t="str">
            <v>--</v>
          </cell>
          <cell r="CV15" t="str">
            <v>--</v>
          </cell>
          <cell r="CW15" t="str">
            <v>--</v>
          </cell>
          <cell r="CX15" t="str">
            <v>--</v>
          </cell>
          <cell r="CY15" t="str">
            <v>--</v>
          </cell>
          <cell r="CZ15" t="str">
            <v>--</v>
          </cell>
          <cell r="DA15" t="str">
            <v>--</v>
          </cell>
          <cell r="DB15" t="str">
            <v>--</v>
          </cell>
          <cell r="DC15" t="str">
            <v>--</v>
          </cell>
          <cell r="DD15" t="str">
            <v>--</v>
          </cell>
          <cell r="DE15" t="str">
            <v>--</v>
          </cell>
          <cell r="DG15" t="str">
            <v>--</v>
          </cell>
          <cell r="DH15" t="str">
            <v>B2</v>
          </cell>
          <cell r="DI15" t="str">
            <v>--</v>
          </cell>
          <cell r="DJ15" t="str">
            <v>--</v>
          </cell>
          <cell r="DK15" t="str">
            <v>--</v>
          </cell>
          <cell r="DL15" t="str">
            <v>--</v>
          </cell>
          <cell r="DO15" t="str">
            <v>--</v>
          </cell>
        </row>
        <row r="16">
          <cell r="A16" t="str">
            <v>TOT.CV.ANA.2</v>
          </cell>
          <cell r="B16" t="str">
            <v>--</v>
          </cell>
          <cell r="C16" t="str">
            <v>--</v>
          </cell>
          <cell r="D16" t="str">
            <v>--</v>
          </cell>
          <cell r="E16" t="str">
            <v>--</v>
          </cell>
          <cell r="F16" t="str">
            <v>--</v>
          </cell>
          <cell r="H16" t="str">
            <v>--</v>
          </cell>
          <cell r="I16" t="str">
            <v>--</v>
          </cell>
          <cell r="J16" t="str">
            <v>--</v>
          </cell>
          <cell r="K16" t="str">
            <v>--</v>
          </cell>
          <cell r="L16" t="str">
            <v>--</v>
          </cell>
          <cell r="M16" t="str">
            <v>--</v>
          </cell>
          <cell r="N16" t="str">
            <v>--</v>
          </cell>
          <cell r="O16" t="str">
            <v>--</v>
          </cell>
          <cell r="P16" t="str">
            <v>--</v>
          </cell>
          <cell r="Q16" t="str">
            <v>--</v>
          </cell>
          <cell r="S16" t="str">
            <v>--</v>
          </cell>
          <cell r="T16" t="str">
            <v>--</v>
          </cell>
          <cell r="U16" t="str">
            <v>--</v>
          </cell>
          <cell r="V16" t="str">
            <v>--</v>
          </cell>
          <cell r="X16" t="str">
            <v>--</v>
          </cell>
          <cell r="Y16" t="str">
            <v>--</v>
          </cell>
          <cell r="Z16" t="str">
            <v>--</v>
          </cell>
          <cell r="AA16" t="str">
            <v>--</v>
          </cell>
          <cell r="AB16" t="str">
            <v>--</v>
          </cell>
          <cell r="AD16" t="str">
            <v>--</v>
          </cell>
          <cell r="AE16" t="str">
            <v>--</v>
          </cell>
          <cell r="AF16" t="str">
            <v>--</v>
          </cell>
          <cell r="AG16" t="str">
            <v>--</v>
          </cell>
          <cell r="AH16" t="str">
            <v>--</v>
          </cell>
          <cell r="AI16" t="str">
            <v>--</v>
          </cell>
          <cell r="AJ16" t="str">
            <v>--</v>
          </cell>
          <cell r="AK16" t="str">
            <v>--</v>
          </cell>
          <cell r="AL16" t="str">
            <v>--</v>
          </cell>
          <cell r="AN16" t="str">
            <v>--</v>
          </cell>
          <cell r="AO16" t="str">
            <v>--</v>
          </cell>
          <cell r="AP16" t="str">
            <v>--</v>
          </cell>
          <cell r="AQ16" t="str">
            <v>--</v>
          </cell>
          <cell r="AS16" t="str">
            <v>--</v>
          </cell>
          <cell r="AT16" t="str">
            <v>--</v>
          </cell>
          <cell r="AU16" t="str">
            <v>--</v>
          </cell>
          <cell r="AW16" t="str">
            <v>--</v>
          </cell>
          <cell r="AY16" t="str">
            <v>--</v>
          </cell>
          <cell r="AZ16">
            <v>2</v>
          </cell>
          <cell r="BA16" t="str">
            <v>--</v>
          </cell>
          <cell r="BB16" t="str">
            <v>--</v>
          </cell>
          <cell r="BC16" t="str">
            <v>--</v>
          </cell>
          <cell r="BD16" t="str">
            <v>--</v>
          </cell>
          <cell r="BE16" t="str">
            <v>--</v>
          </cell>
          <cell r="BF16" t="str">
            <v>--</v>
          </cell>
          <cell r="BG16" t="str">
            <v>--</v>
          </cell>
          <cell r="BH16" t="str">
            <v>--</v>
          </cell>
          <cell r="BI16" t="str">
            <v>--</v>
          </cell>
          <cell r="BJ16" t="str">
            <v>--</v>
          </cell>
          <cell r="BK16" t="str">
            <v>--</v>
          </cell>
          <cell r="BL16" t="str">
            <v>--</v>
          </cell>
          <cell r="BM16" t="str">
            <v>--</v>
          </cell>
          <cell r="BN16" t="str">
            <v>--</v>
          </cell>
          <cell r="BO16" t="str">
            <v>--</v>
          </cell>
          <cell r="BP16" t="str">
            <v>--</v>
          </cell>
          <cell r="BQ16" t="str">
            <v>--</v>
          </cell>
          <cell r="BR16" t="str">
            <v>--</v>
          </cell>
          <cell r="BT16" t="str">
            <v>--</v>
          </cell>
          <cell r="BU16" t="str">
            <v>--</v>
          </cell>
          <cell r="BV16" t="str">
            <v>--</v>
          </cell>
          <cell r="BW16" t="str">
            <v>--</v>
          </cell>
          <cell r="BX16" t="str">
            <v>--</v>
          </cell>
          <cell r="BY16" t="str">
            <v>--</v>
          </cell>
          <cell r="BZ16" t="str">
            <v>--</v>
          </cell>
          <cell r="CA16" t="str">
            <v>--</v>
          </cell>
          <cell r="CE16" t="str">
            <v>--</v>
          </cell>
          <cell r="CF16" t="str">
            <v>--</v>
          </cell>
          <cell r="CG16" t="str">
            <v>--</v>
          </cell>
          <cell r="CH16" t="str">
            <v>--</v>
          </cell>
          <cell r="CK16" t="str">
            <v>--</v>
          </cell>
          <cell r="CL16" t="str">
            <v>--</v>
          </cell>
          <cell r="CM16" t="str">
            <v>--</v>
          </cell>
          <cell r="CN16" t="str">
            <v>--</v>
          </cell>
          <cell r="CO16">
            <v>15</v>
          </cell>
          <cell r="CP16" t="str">
            <v>--</v>
          </cell>
          <cell r="CQ16" t="str">
            <v>--</v>
          </cell>
          <cell r="CR16" t="str">
            <v>--</v>
          </cell>
          <cell r="CS16" t="str">
            <v>--</v>
          </cell>
          <cell r="CT16" t="str">
            <v>--</v>
          </cell>
          <cell r="CU16" t="str">
            <v>--</v>
          </cell>
          <cell r="CV16" t="str">
            <v>--</v>
          </cell>
          <cell r="CW16" t="str">
            <v>--</v>
          </cell>
          <cell r="CX16" t="str">
            <v>--</v>
          </cell>
          <cell r="CY16" t="str">
            <v>--</v>
          </cell>
          <cell r="CZ16" t="str">
            <v>--</v>
          </cell>
          <cell r="DA16" t="str">
            <v>--</v>
          </cell>
          <cell r="DB16" t="str">
            <v>--</v>
          </cell>
          <cell r="DC16" t="str">
            <v>--</v>
          </cell>
          <cell r="DD16" t="str">
            <v>--</v>
          </cell>
          <cell r="DE16" t="str">
            <v>--</v>
          </cell>
          <cell r="DG16" t="str">
            <v>--</v>
          </cell>
          <cell r="DH16">
            <v>15</v>
          </cell>
          <cell r="DI16" t="str">
            <v>--</v>
          </cell>
          <cell r="DJ16" t="str">
            <v>--</v>
          </cell>
          <cell r="DK16" t="str">
            <v>--</v>
          </cell>
          <cell r="DL16" t="str">
            <v>--</v>
          </cell>
          <cell r="DO16" t="str">
            <v>--</v>
          </cell>
        </row>
        <row r="18">
          <cell r="A18" t="str">
            <v>TOT.ANA</v>
          </cell>
          <cell r="B18">
            <v>11</v>
          </cell>
          <cell r="C18">
            <v>9</v>
          </cell>
          <cell r="D18">
            <v>11</v>
          </cell>
          <cell r="E18">
            <v>8</v>
          </cell>
          <cell r="F18">
            <v>11</v>
          </cell>
          <cell r="G18">
            <v>0</v>
          </cell>
          <cell r="H18">
            <v>6</v>
          </cell>
          <cell r="I18">
            <v>7</v>
          </cell>
          <cell r="J18">
            <v>11</v>
          </cell>
          <cell r="K18">
            <v>9</v>
          </cell>
          <cell r="L18">
            <v>4</v>
          </cell>
          <cell r="M18">
            <v>13</v>
          </cell>
          <cell r="N18">
            <v>15</v>
          </cell>
          <cell r="O18">
            <v>11</v>
          </cell>
          <cell r="P18">
            <v>11</v>
          </cell>
          <cell r="Q18">
            <v>11</v>
          </cell>
          <cell r="R18">
            <v>0</v>
          </cell>
          <cell r="S18">
            <v>6</v>
          </cell>
          <cell r="T18">
            <v>10</v>
          </cell>
          <cell r="U18">
            <v>16</v>
          </cell>
          <cell r="V18">
            <v>11</v>
          </cell>
          <cell r="W18">
            <v>0</v>
          </cell>
          <cell r="X18">
            <v>11</v>
          </cell>
          <cell r="Y18">
            <v>4</v>
          </cell>
          <cell r="Z18">
            <v>7</v>
          </cell>
          <cell r="AA18">
            <v>15</v>
          </cell>
          <cell r="AB18">
            <v>11</v>
          </cell>
          <cell r="AC18">
            <v>0</v>
          </cell>
          <cell r="AD18">
            <v>11</v>
          </cell>
          <cell r="AE18">
            <v>16</v>
          </cell>
          <cell r="AF18">
            <v>15</v>
          </cell>
          <cell r="AG18">
            <v>11</v>
          </cell>
          <cell r="AH18">
            <v>5</v>
          </cell>
          <cell r="AI18">
            <v>8</v>
          </cell>
          <cell r="AJ18">
            <v>12</v>
          </cell>
          <cell r="AK18">
            <v>13</v>
          </cell>
          <cell r="AL18">
            <v>11</v>
          </cell>
          <cell r="AM18">
            <v>0</v>
          </cell>
          <cell r="AN18">
            <v>4</v>
          </cell>
          <cell r="AO18">
            <v>11</v>
          </cell>
          <cell r="AP18">
            <v>9</v>
          </cell>
          <cell r="AQ18">
            <v>13</v>
          </cell>
          <cell r="AR18">
            <v>0</v>
          </cell>
          <cell r="AS18">
            <v>9</v>
          </cell>
          <cell r="AT18">
            <v>11</v>
          </cell>
          <cell r="AU18">
            <v>11</v>
          </cell>
          <cell r="AV18">
            <v>0</v>
          </cell>
          <cell r="AW18">
            <v>4</v>
          </cell>
          <cell r="AX18">
            <v>0</v>
          </cell>
          <cell r="AY18">
            <v>7</v>
          </cell>
          <cell r="AZ18">
            <v>17</v>
          </cell>
          <cell r="BA18">
            <v>4</v>
          </cell>
          <cell r="BB18">
            <v>11</v>
          </cell>
          <cell r="BC18">
            <v>11</v>
          </cell>
          <cell r="BD18">
            <v>15</v>
          </cell>
          <cell r="BE18">
            <v>13</v>
          </cell>
          <cell r="BF18">
            <v>11</v>
          </cell>
          <cell r="BG18">
            <v>13</v>
          </cell>
          <cell r="BH18">
            <v>7</v>
          </cell>
          <cell r="BI18">
            <v>16</v>
          </cell>
          <cell r="BJ18">
            <v>11</v>
          </cell>
          <cell r="BK18">
            <v>11</v>
          </cell>
          <cell r="BL18">
            <v>11</v>
          </cell>
          <cell r="BM18">
            <v>11</v>
          </cell>
          <cell r="BN18">
            <v>11</v>
          </cell>
          <cell r="BO18">
            <v>11</v>
          </cell>
          <cell r="BP18">
            <v>11</v>
          </cell>
          <cell r="BQ18">
            <v>11</v>
          </cell>
          <cell r="BR18">
            <v>15</v>
          </cell>
          <cell r="BS18">
            <v>0</v>
          </cell>
          <cell r="BT18">
            <v>15</v>
          </cell>
          <cell r="BU18">
            <v>8</v>
          </cell>
          <cell r="BV18">
            <v>12</v>
          </cell>
          <cell r="BW18">
            <v>11</v>
          </cell>
          <cell r="BX18">
            <v>11</v>
          </cell>
          <cell r="BY18">
            <v>16</v>
          </cell>
          <cell r="BZ18">
            <v>11</v>
          </cell>
          <cell r="CA18">
            <v>11</v>
          </cell>
          <cell r="CB18">
            <v>0</v>
          </cell>
          <cell r="CC18">
            <v>0</v>
          </cell>
          <cell r="CD18">
            <v>0</v>
          </cell>
          <cell r="CE18">
            <v>11</v>
          </cell>
          <cell r="CF18">
            <v>11</v>
          </cell>
          <cell r="CG18">
            <v>5</v>
          </cell>
          <cell r="CH18">
            <v>5</v>
          </cell>
          <cell r="CI18">
            <v>0</v>
          </cell>
          <cell r="CJ18">
            <v>0</v>
          </cell>
          <cell r="CK18">
            <v>11</v>
          </cell>
          <cell r="CL18">
            <v>4</v>
          </cell>
          <cell r="CM18">
            <v>11</v>
          </cell>
          <cell r="CN18">
            <v>11</v>
          </cell>
          <cell r="CO18">
            <v>19</v>
          </cell>
          <cell r="CP18">
            <v>15</v>
          </cell>
          <cell r="CQ18">
            <v>13</v>
          </cell>
          <cell r="CR18">
            <v>4</v>
          </cell>
          <cell r="CS18">
            <v>11</v>
          </cell>
          <cell r="CT18">
            <v>9</v>
          </cell>
          <cell r="CU18">
            <v>16</v>
          </cell>
          <cell r="CV18">
            <v>11</v>
          </cell>
          <cell r="CW18">
            <v>11</v>
          </cell>
          <cell r="CX18">
            <v>11</v>
          </cell>
          <cell r="CY18">
            <v>15</v>
          </cell>
          <cell r="CZ18">
            <v>11</v>
          </cell>
          <cell r="DA18">
            <v>11</v>
          </cell>
          <cell r="DB18">
            <v>11</v>
          </cell>
          <cell r="DC18">
            <v>15</v>
          </cell>
          <cell r="DD18">
            <v>15</v>
          </cell>
          <cell r="DE18">
            <v>8</v>
          </cell>
          <cell r="DF18">
            <v>0</v>
          </cell>
          <cell r="DG18">
            <v>11</v>
          </cell>
          <cell r="DH18">
            <v>17</v>
          </cell>
          <cell r="DI18">
            <v>15</v>
          </cell>
          <cell r="DJ18">
            <v>10</v>
          </cell>
          <cell r="DK18">
            <v>7</v>
          </cell>
          <cell r="DL18">
            <v>10</v>
          </cell>
          <cell r="DM18">
            <v>0</v>
          </cell>
          <cell r="DN18">
            <v>0</v>
          </cell>
          <cell r="DO18">
            <v>11</v>
          </cell>
        </row>
        <row r="19">
          <cell r="A19" t="str">
            <v>Hardware A + D</v>
          </cell>
          <cell r="B19">
            <v>16</v>
          </cell>
          <cell r="C19">
            <v>12</v>
          </cell>
          <cell r="D19">
            <v>12</v>
          </cell>
          <cell r="E19">
            <v>16</v>
          </cell>
          <cell r="F19">
            <v>16</v>
          </cell>
          <cell r="G19">
            <v>0.33333333333333331</v>
          </cell>
          <cell r="H19">
            <v>10</v>
          </cell>
          <cell r="I19">
            <v>11</v>
          </cell>
          <cell r="J19">
            <v>18</v>
          </cell>
          <cell r="K19">
            <v>12</v>
          </cell>
          <cell r="L19">
            <v>8</v>
          </cell>
          <cell r="M19">
            <v>17</v>
          </cell>
          <cell r="N19">
            <v>19</v>
          </cell>
          <cell r="O19">
            <v>16</v>
          </cell>
          <cell r="P19">
            <v>16</v>
          </cell>
          <cell r="Q19">
            <v>15</v>
          </cell>
          <cell r="R19">
            <v>0</v>
          </cell>
          <cell r="S19">
            <v>10</v>
          </cell>
          <cell r="T19">
            <v>14</v>
          </cell>
          <cell r="U19">
            <v>20</v>
          </cell>
          <cell r="V19">
            <v>17</v>
          </cell>
          <cell r="W19">
            <v>0.33333333333333331</v>
          </cell>
          <cell r="X19">
            <v>16</v>
          </cell>
          <cell r="Y19">
            <v>7</v>
          </cell>
          <cell r="Z19">
            <v>8</v>
          </cell>
          <cell r="AA19">
            <v>19</v>
          </cell>
          <cell r="AB19">
            <v>15</v>
          </cell>
          <cell r="AC19">
            <v>0.33333333333333331</v>
          </cell>
          <cell r="AD19">
            <v>16</v>
          </cell>
          <cell r="AE19">
            <v>20</v>
          </cell>
          <cell r="AF19">
            <v>19</v>
          </cell>
          <cell r="AG19">
            <v>15</v>
          </cell>
          <cell r="AH19">
            <v>7</v>
          </cell>
          <cell r="AI19">
            <v>16</v>
          </cell>
          <cell r="AJ19">
            <v>20</v>
          </cell>
          <cell r="AK19">
            <v>14</v>
          </cell>
          <cell r="AL19">
            <v>15</v>
          </cell>
          <cell r="AM19">
            <v>0.33333333333333331</v>
          </cell>
          <cell r="AN19">
            <v>7</v>
          </cell>
          <cell r="AO19">
            <v>16</v>
          </cell>
          <cell r="AP19">
            <v>16</v>
          </cell>
          <cell r="AQ19">
            <v>17</v>
          </cell>
          <cell r="AR19">
            <v>0.33333333333333331</v>
          </cell>
          <cell r="AS19">
            <v>16</v>
          </cell>
          <cell r="AT19">
            <v>16</v>
          </cell>
          <cell r="AU19">
            <v>15</v>
          </cell>
          <cell r="AV19">
            <v>0.33333333333333331</v>
          </cell>
          <cell r="AW19">
            <v>8</v>
          </cell>
          <cell r="AX19">
            <v>0.33333333333333331</v>
          </cell>
          <cell r="AY19">
            <v>10</v>
          </cell>
          <cell r="AZ19">
            <v>18</v>
          </cell>
          <cell r="BA19">
            <v>8</v>
          </cell>
          <cell r="BB19">
            <v>18</v>
          </cell>
          <cell r="BC19">
            <v>17</v>
          </cell>
          <cell r="BD19">
            <v>19</v>
          </cell>
          <cell r="BE19">
            <v>20</v>
          </cell>
          <cell r="BF19">
            <v>16</v>
          </cell>
          <cell r="BG19">
            <v>17</v>
          </cell>
          <cell r="BH19">
            <v>11</v>
          </cell>
          <cell r="BI19">
            <v>20</v>
          </cell>
          <cell r="BJ19">
            <v>16</v>
          </cell>
          <cell r="BK19">
            <v>14</v>
          </cell>
          <cell r="BL19">
            <v>16</v>
          </cell>
          <cell r="BM19">
            <v>14</v>
          </cell>
          <cell r="BN19">
            <v>14</v>
          </cell>
          <cell r="BO19">
            <v>15</v>
          </cell>
          <cell r="BP19">
            <v>15</v>
          </cell>
          <cell r="BQ19">
            <v>16</v>
          </cell>
          <cell r="BR19">
            <v>19</v>
          </cell>
          <cell r="BS19">
            <v>0.33333333333333331</v>
          </cell>
          <cell r="BT19">
            <v>19</v>
          </cell>
          <cell r="BU19">
            <v>12</v>
          </cell>
          <cell r="BV19">
            <v>20</v>
          </cell>
          <cell r="BW19">
            <v>16</v>
          </cell>
          <cell r="BX19">
            <v>16</v>
          </cell>
          <cell r="BY19">
            <v>20</v>
          </cell>
          <cell r="BZ19">
            <v>16</v>
          </cell>
          <cell r="CA19">
            <v>18</v>
          </cell>
          <cell r="CB19">
            <v>0.33333333333333331</v>
          </cell>
          <cell r="CC19">
            <v>0.33333333333333331</v>
          </cell>
          <cell r="CD19">
            <v>0.33333333333333331</v>
          </cell>
          <cell r="CE19">
            <v>16</v>
          </cell>
          <cell r="CF19">
            <v>15</v>
          </cell>
          <cell r="CG19">
            <v>8</v>
          </cell>
          <cell r="CH19">
            <v>9</v>
          </cell>
          <cell r="CI19">
            <v>0.33333333333333331</v>
          </cell>
          <cell r="CJ19">
            <v>0.33333333333333331</v>
          </cell>
          <cell r="CK19">
            <v>16</v>
          </cell>
          <cell r="CL19">
            <v>8</v>
          </cell>
          <cell r="CM19">
            <v>18</v>
          </cell>
          <cell r="CN19">
            <v>14</v>
          </cell>
          <cell r="CO19">
            <v>24</v>
          </cell>
          <cell r="CP19">
            <v>19</v>
          </cell>
          <cell r="CQ19">
            <v>20</v>
          </cell>
          <cell r="CR19">
            <v>8</v>
          </cell>
          <cell r="CS19">
            <v>16</v>
          </cell>
          <cell r="CT19">
            <v>13</v>
          </cell>
          <cell r="CU19">
            <v>20</v>
          </cell>
          <cell r="CV19">
            <v>17</v>
          </cell>
          <cell r="CW19">
            <v>14</v>
          </cell>
          <cell r="CX19">
            <v>15</v>
          </cell>
          <cell r="CY19">
            <v>19</v>
          </cell>
          <cell r="CZ19">
            <v>16</v>
          </cell>
          <cell r="DA19">
            <v>14</v>
          </cell>
          <cell r="DB19">
            <v>15</v>
          </cell>
          <cell r="DC19">
            <v>19</v>
          </cell>
          <cell r="DD19">
            <v>19</v>
          </cell>
          <cell r="DE19">
            <v>12</v>
          </cell>
          <cell r="DF19">
            <v>0.33333333333333331</v>
          </cell>
          <cell r="DG19">
            <v>19</v>
          </cell>
          <cell r="DH19">
            <v>18</v>
          </cell>
          <cell r="DI19">
            <v>19</v>
          </cell>
          <cell r="DJ19">
            <v>14</v>
          </cell>
          <cell r="DK19">
            <v>10</v>
          </cell>
          <cell r="DL19">
            <v>17</v>
          </cell>
          <cell r="DM19">
            <v>0.33333333333333331</v>
          </cell>
          <cell r="DN19">
            <v>0.33333333333333331</v>
          </cell>
          <cell r="DO19">
            <v>15</v>
          </cell>
        </row>
        <row r="20">
          <cell r="A20" t="str">
            <v>Hardware Analóg.</v>
          </cell>
          <cell r="B20">
            <v>12</v>
          </cell>
          <cell r="C20">
            <v>10</v>
          </cell>
          <cell r="D20">
            <v>12</v>
          </cell>
          <cell r="E20">
            <v>9</v>
          </cell>
          <cell r="F20">
            <v>12</v>
          </cell>
          <cell r="G20">
            <v>0</v>
          </cell>
          <cell r="H20">
            <v>7</v>
          </cell>
          <cell r="I20">
            <v>8</v>
          </cell>
          <cell r="J20">
            <v>12</v>
          </cell>
          <cell r="K20">
            <v>10</v>
          </cell>
          <cell r="L20">
            <v>5</v>
          </cell>
          <cell r="M20">
            <v>14</v>
          </cell>
          <cell r="N20">
            <v>16</v>
          </cell>
          <cell r="O20">
            <v>12</v>
          </cell>
          <cell r="P20">
            <v>12</v>
          </cell>
          <cell r="Q20">
            <v>12</v>
          </cell>
          <cell r="R20">
            <v>0</v>
          </cell>
          <cell r="S20">
            <v>7</v>
          </cell>
          <cell r="T20">
            <v>11</v>
          </cell>
          <cell r="U20">
            <v>17</v>
          </cell>
          <cell r="V20">
            <v>12</v>
          </cell>
          <cell r="W20">
            <v>0</v>
          </cell>
          <cell r="X20">
            <v>12</v>
          </cell>
          <cell r="Y20">
            <v>5</v>
          </cell>
          <cell r="Z20">
            <v>8</v>
          </cell>
          <cell r="AA20">
            <v>16</v>
          </cell>
          <cell r="AB20">
            <v>12</v>
          </cell>
          <cell r="AC20">
            <v>0</v>
          </cell>
          <cell r="AD20">
            <v>12</v>
          </cell>
          <cell r="AE20">
            <v>17</v>
          </cell>
          <cell r="AF20">
            <v>16</v>
          </cell>
          <cell r="AG20">
            <v>12</v>
          </cell>
          <cell r="AH20">
            <v>6</v>
          </cell>
          <cell r="AI20">
            <v>9</v>
          </cell>
          <cell r="AJ20">
            <v>13</v>
          </cell>
          <cell r="AK20">
            <v>14</v>
          </cell>
          <cell r="AL20">
            <v>12</v>
          </cell>
          <cell r="AM20">
            <v>0</v>
          </cell>
          <cell r="AN20">
            <v>5</v>
          </cell>
          <cell r="AO20">
            <v>12</v>
          </cell>
          <cell r="AP20">
            <v>10</v>
          </cell>
          <cell r="AQ20">
            <v>14</v>
          </cell>
          <cell r="AR20">
            <v>0</v>
          </cell>
          <cell r="AS20">
            <v>10</v>
          </cell>
          <cell r="AT20">
            <v>12</v>
          </cell>
          <cell r="AU20">
            <v>12</v>
          </cell>
          <cell r="AV20">
            <v>0</v>
          </cell>
          <cell r="AW20">
            <v>5</v>
          </cell>
          <cell r="AX20">
            <v>0</v>
          </cell>
          <cell r="AY20">
            <v>8</v>
          </cell>
          <cell r="AZ20">
            <v>18</v>
          </cell>
          <cell r="BA20">
            <v>5</v>
          </cell>
          <cell r="BB20">
            <v>12</v>
          </cell>
          <cell r="BC20">
            <v>12</v>
          </cell>
          <cell r="BD20">
            <v>16</v>
          </cell>
          <cell r="BE20">
            <v>14</v>
          </cell>
          <cell r="BF20">
            <v>12</v>
          </cell>
          <cell r="BG20">
            <v>14</v>
          </cell>
          <cell r="BH20">
            <v>8</v>
          </cell>
          <cell r="BI20">
            <v>17</v>
          </cell>
          <cell r="BJ20">
            <v>12</v>
          </cell>
          <cell r="BK20">
            <v>12</v>
          </cell>
          <cell r="BL20">
            <v>12</v>
          </cell>
          <cell r="BM20">
            <v>12</v>
          </cell>
          <cell r="BN20">
            <v>12</v>
          </cell>
          <cell r="BO20">
            <v>12</v>
          </cell>
          <cell r="BP20">
            <v>12</v>
          </cell>
          <cell r="BQ20">
            <v>12</v>
          </cell>
          <cell r="BR20">
            <v>16</v>
          </cell>
          <cell r="BS20">
            <v>0</v>
          </cell>
          <cell r="BT20">
            <v>16</v>
          </cell>
          <cell r="BU20">
            <v>9</v>
          </cell>
          <cell r="BV20">
            <v>13</v>
          </cell>
          <cell r="BW20">
            <v>12</v>
          </cell>
          <cell r="BX20">
            <v>12</v>
          </cell>
          <cell r="BY20">
            <v>17</v>
          </cell>
          <cell r="BZ20">
            <v>12</v>
          </cell>
          <cell r="CA20">
            <v>12</v>
          </cell>
          <cell r="CB20">
            <v>0</v>
          </cell>
          <cell r="CC20">
            <v>0</v>
          </cell>
          <cell r="CD20">
            <v>0</v>
          </cell>
          <cell r="CE20">
            <v>12</v>
          </cell>
          <cell r="CF20">
            <v>12</v>
          </cell>
          <cell r="CG20">
            <v>6</v>
          </cell>
          <cell r="CH20">
            <v>6</v>
          </cell>
          <cell r="CI20">
            <v>0</v>
          </cell>
          <cell r="CJ20">
            <v>0</v>
          </cell>
          <cell r="CK20">
            <v>12</v>
          </cell>
          <cell r="CL20">
            <v>5</v>
          </cell>
          <cell r="CM20">
            <v>12</v>
          </cell>
          <cell r="CN20">
            <v>12</v>
          </cell>
          <cell r="CO20">
            <v>20</v>
          </cell>
          <cell r="CP20">
            <v>16</v>
          </cell>
          <cell r="CQ20">
            <v>14</v>
          </cell>
          <cell r="CR20">
            <v>5</v>
          </cell>
          <cell r="CS20">
            <v>12</v>
          </cell>
          <cell r="CT20">
            <v>10</v>
          </cell>
          <cell r="CU20">
            <v>17</v>
          </cell>
          <cell r="CV20">
            <v>12</v>
          </cell>
          <cell r="CW20">
            <v>12</v>
          </cell>
          <cell r="CX20">
            <v>12</v>
          </cell>
          <cell r="CY20">
            <v>16</v>
          </cell>
          <cell r="CZ20">
            <v>12</v>
          </cell>
          <cell r="DA20">
            <v>12</v>
          </cell>
          <cell r="DB20">
            <v>12</v>
          </cell>
          <cell r="DC20">
            <v>16</v>
          </cell>
          <cell r="DD20">
            <v>16</v>
          </cell>
          <cell r="DE20">
            <v>9</v>
          </cell>
          <cell r="DF20">
            <v>0</v>
          </cell>
          <cell r="DG20">
            <v>12</v>
          </cell>
          <cell r="DH20">
            <v>18</v>
          </cell>
          <cell r="DI20">
            <v>16</v>
          </cell>
          <cell r="DJ20">
            <v>11</v>
          </cell>
          <cell r="DK20">
            <v>8</v>
          </cell>
          <cell r="DL20">
            <v>11</v>
          </cell>
          <cell r="DM20">
            <v>0</v>
          </cell>
          <cell r="DN20">
            <v>0</v>
          </cell>
          <cell r="DO20">
            <v>12</v>
          </cell>
        </row>
        <row r="21">
          <cell r="A21" t="str">
            <v>Hardware Digital</v>
          </cell>
          <cell r="B21">
            <v>4</v>
          </cell>
          <cell r="C21">
            <v>2</v>
          </cell>
          <cell r="D21">
            <v>0</v>
          </cell>
          <cell r="E21">
            <v>7</v>
          </cell>
          <cell r="F21">
            <v>4</v>
          </cell>
          <cell r="G21">
            <v>0.33333333333333331</v>
          </cell>
          <cell r="H21">
            <v>3</v>
          </cell>
          <cell r="I21">
            <v>3</v>
          </cell>
          <cell r="J21">
            <v>6</v>
          </cell>
          <cell r="K21">
            <v>2</v>
          </cell>
          <cell r="L21">
            <v>3</v>
          </cell>
          <cell r="M21">
            <v>3</v>
          </cell>
          <cell r="N21">
            <v>3</v>
          </cell>
          <cell r="O21">
            <v>4</v>
          </cell>
          <cell r="P21">
            <v>4</v>
          </cell>
          <cell r="Q21">
            <v>3</v>
          </cell>
          <cell r="R21">
            <v>0</v>
          </cell>
          <cell r="S21">
            <v>3</v>
          </cell>
          <cell r="T21">
            <v>3</v>
          </cell>
          <cell r="U21">
            <v>3</v>
          </cell>
          <cell r="V21">
            <v>5</v>
          </cell>
          <cell r="W21">
            <v>0.33333333333333331</v>
          </cell>
          <cell r="X21">
            <v>4</v>
          </cell>
          <cell r="Y21">
            <v>2</v>
          </cell>
          <cell r="Z21">
            <v>0</v>
          </cell>
          <cell r="AA21">
            <v>3</v>
          </cell>
          <cell r="AB21">
            <v>3</v>
          </cell>
          <cell r="AC21">
            <v>0.33333333333333331</v>
          </cell>
          <cell r="AD21">
            <v>4</v>
          </cell>
          <cell r="AE21">
            <v>3</v>
          </cell>
          <cell r="AF21">
            <v>3</v>
          </cell>
          <cell r="AG21">
            <v>3</v>
          </cell>
          <cell r="AH21">
            <v>1</v>
          </cell>
          <cell r="AI21">
            <v>7</v>
          </cell>
          <cell r="AJ21">
            <v>7</v>
          </cell>
          <cell r="AK21">
            <v>0</v>
          </cell>
          <cell r="AL21">
            <v>3</v>
          </cell>
          <cell r="AM21">
            <v>0.33333333333333331</v>
          </cell>
          <cell r="AN21">
            <v>2</v>
          </cell>
          <cell r="AO21">
            <v>4</v>
          </cell>
          <cell r="AP21">
            <v>6</v>
          </cell>
          <cell r="AQ21">
            <v>3</v>
          </cell>
          <cell r="AR21">
            <v>0.33333333333333331</v>
          </cell>
          <cell r="AS21">
            <v>6</v>
          </cell>
          <cell r="AT21">
            <v>4</v>
          </cell>
          <cell r="AU21">
            <v>3</v>
          </cell>
          <cell r="AV21">
            <v>0.33333333333333331</v>
          </cell>
          <cell r="AW21">
            <v>3</v>
          </cell>
          <cell r="AX21">
            <v>0.33333333333333331</v>
          </cell>
          <cell r="AY21">
            <v>2</v>
          </cell>
          <cell r="AZ21">
            <v>0</v>
          </cell>
          <cell r="BA21">
            <v>3</v>
          </cell>
          <cell r="BB21">
            <v>6</v>
          </cell>
          <cell r="BC21">
            <v>5</v>
          </cell>
          <cell r="BD21">
            <v>3</v>
          </cell>
          <cell r="BE21">
            <v>6</v>
          </cell>
          <cell r="BF21">
            <v>4</v>
          </cell>
          <cell r="BG21">
            <v>3</v>
          </cell>
          <cell r="BH21">
            <v>3</v>
          </cell>
          <cell r="BI21">
            <v>3</v>
          </cell>
          <cell r="BJ21">
            <v>4</v>
          </cell>
          <cell r="BK21">
            <v>2</v>
          </cell>
          <cell r="BL21">
            <v>4</v>
          </cell>
          <cell r="BM21">
            <v>2</v>
          </cell>
          <cell r="BN21">
            <v>2</v>
          </cell>
          <cell r="BO21">
            <v>3</v>
          </cell>
          <cell r="BP21">
            <v>3</v>
          </cell>
          <cell r="BQ21">
            <v>4</v>
          </cell>
          <cell r="BR21">
            <v>3</v>
          </cell>
          <cell r="BS21">
            <v>0.33333333333333331</v>
          </cell>
          <cell r="BT21">
            <v>3</v>
          </cell>
          <cell r="BU21">
            <v>3</v>
          </cell>
          <cell r="BV21">
            <v>7</v>
          </cell>
          <cell r="BW21">
            <v>4</v>
          </cell>
          <cell r="BX21">
            <v>4</v>
          </cell>
          <cell r="BY21">
            <v>3</v>
          </cell>
          <cell r="BZ21">
            <v>4</v>
          </cell>
          <cell r="CA21">
            <v>6</v>
          </cell>
          <cell r="CB21">
            <v>0.33333333333333331</v>
          </cell>
          <cell r="CC21">
            <v>0.33333333333333331</v>
          </cell>
          <cell r="CD21">
            <v>0.33333333333333331</v>
          </cell>
          <cell r="CE21">
            <v>4</v>
          </cell>
          <cell r="CF21">
            <v>3</v>
          </cell>
          <cell r="CG21">
            <v>2</v>
          </cell>
          <cell r="CH21">
            <v>3</v>
          </cell>
          <cell r="CI21">
            <v>0.33333333333333331</v>
          </cell>
          <cell r="CJ21">
            <v>0.33333333333333331</v>
          </cell>
          <cell r="CK21">
            <v>4</v>
          </cell>
          <cell r="CL21">
            <v>3</v>
          </cell>
          <cell r="CM21">
            <v>6</v>
          </cell>
          <cell r="CN21">
            <v>2</v>
          </cell>
          <cell r="CO21">
            <v>4</v>
          </cell>
          <cell r="CP21">
            <v>3</v>
          </cell>
          <cell r="CQ21">
            <v>6</v>
          </cell>
          <cell r="CR21">
            <v>3</v>
          </cell>
          <cell r="CS21">
            <v>4</v>
          </cell>
          <cell r="CT21">
            <v>3</v>
          </cell>
          <cell r="CU21">
            <v>3</v>
          </cell>
          <cell r="CV21">
            <v>5</v>
          </cell>
          <cell r="CW21">
            <v>2</v>
          </cell>
          <cell r="CX21">
            <v>3</v>
          </cell>
          <cell r="CY21">
            <v>3</v>
          </cell>
          <cell r="CZ21">
            <v>4</v>
          </cell>
          <cell r="DA21">
            <v>2</v>
          </cell>
          <cell r="DB21">
            <v>3</v>
          </cell>
          <cell r="DC21">
            <v>3</v>
          </cell>
          <cell r="DD21">
            <v>3</v>
          </cell>
          <cell r="DE21">
            <v>3</v>
          </cell>
          <cell r="DF21">
            <v>0.33333333333333331</v>
          </cell>
          <cell r="DG21">
            <v>7</v>
          </cell>
          <cell r="DH21">
            <v>0</v>
          </cell>
          <cell r="DI21">
            <v>3</v>
          </cell>
          <cell r="DJ21">
            <v>3</v>
          </cell>
          <cell r="DK21">
            <v>2</v>
          </cell>
          <cell r="DL21">
            <v>6</v>
          </cell>
          <cell r="DM21">
            <v>0.33333333333333331</v>
          </cell>
          <cell r="DN21">
            <v>0.33333333333333331</v>
          </cell>
          <cell r="DO21">
            <v>3</v>
          </cell>
        </row>
        <row r="22">
          <cell r="A22" t="str">
            <v>TOT.CV.DIG.</v>
          </cell>
          <cell r="B22">
            <v>11</v>
          </cell>
          <cell r="C22">
            <v>5</v>
          </cell>
          <cell r="D22" t="str">
            <v>--</v>
          </cell>
          <cell r="E22">
            <v>20</v>
          </cell>
          <cell r="F22">
            <v>11</v>
          </cell>
          <cell r="H22">
            <v>8</v>
          </cell>
          <cell r="I22">
            <v>8</v>
          </cell>
          <cell r="J22">
            <v>17</v>
          </cell>
          <cell r="K22">
            <v>5</v>
          </cell>
          <cell r="L22">
            <v>8</v>
          </cell>
          <cell r="M22">
            <v>8</v>
          </cell>
          <cell r="N22">
            <v>8</v>
          </cell>
          <cell r="O22">
            <v>11</v>
          </cell>
          <cell r="P22">
            <v>11</v>
          </cell>
          <cell r="Q22">
            <v>8</v>
          </cell>
          <cell r="R22" t="str">
            <v>--</v>
          </cell>
          <cell r="S22">
            <v>8</v>
          </cell>
          <cell r="T22">
            <v>8</v>
          </cell>
          <cell r="U22">
            <v>8</v>
          </cell>
          <cell r="V22">
            <v>14</v>
          </cell>
          <cell r="X22">
            <v>11</v>
          </cell>
          <cell r="Y22">
            <v>5</v>
          </cell>
          <cell r="Z22" t="str">
            <v>--</v>
          </cell>
          <cell r="AA22">
            <v>8</v>
          </cell>
          <cell r="AB22">
            <v>8</v>
          </cell>
          <cell r="AD22">
            <v>11</v>
          </cell>
          <cell r="AE22">
            <v>8</v>
          </cell>
          <cell r="AF22">
            <v>8</v>
          </cell>
          <cell r="AG22">
            <v>8</v>
          </cell>
          <cell r="AH22">
            <v>2</v>
          </cell>
          <cell r="AI22">
            <v>20</v>
          </cell>
          <cell r="AJ22">
            <v>20</v>
          </cell>
          <cell r="AK22" t="str">
            <v>--</v>
          </cell>
          <cell r="AL22">
            <v>8</v>
          </cell>
          <cell r="AN22">
            <v>5</v>
          </cell>
          <cell r="AO22">
            <v>11</v>
          </cell>
          <cell r="AP22">
            <v>17</v>
          </cell>
          <cell r="AQ22">
            <v>8</v>
          </cell>
          <cell r="AS22">
            <v>17</v>
          </cell>
          <cell r="AT22">
            <v>11</v>
          </cell>
          <cell r="AU22">
            <v>8</v>
          </cell>
          <cell r="AW22">
            <v>8</v>
          </cell>
          <cell r="AY22">
            <v>5</v>
          </cell>
          <cell r="AZ22" t="str">
            <v>--</v>
          </cell>
          <cell r="BA22">
            <v>8</v>
          </cell>
          <cell r="BB22">
            <v>17</v>
          </cell>
          <cell r="BC22">
            <v>14</v>
          </cell>
          <cell r="BD22">
            <v>8</v>
          </cell>
          <cell r="BE22">
            <v>17</v>
          </cell>
          <cell r="BF22">
            <v>11</v>
          </cell>
          <cell r="BG22">
            <v>8</v>
          </cell>
          <cell r="BH22">
            <v>8</v>
          </cell>
          <cell r="BI22">
            <v>8</v>
          </cell>
          <cell r="BJ22">
            <v>11</v>
          </cell>
          <cell r="BK22">
            <v>5</v>
          </cell>
          <cell r="BL22">
            <v>11</v>
          </cell>
          <cell r="BM22">
            <v>5</v>
          </cell>
          <cell r="BN22">
            <v>5</v>
          </cell>
          <cell r="BO22">
            <v>8</v>
          </cell>
          <cell r="BP22">
            <v>8</v>
          </cell>
          <cell r="BQ22">
            <v>11</v>
          </cell>
          <cell r="BR22">
            <v>8</v>
          </cell>
          <cell r="BT22">
            <v>8</v>
          </cell>
          <cell r="BU22">
            <v>8</v>
          </cell>
          <cell r="BV22">
            <v>20</v>
          </cell>
          <cell r="BW22">
            <v>11</v>
          </cell>
          <cell r="BX22">
            <v>11</v>
          </cell>
          <cell r="BY22">
            <v>8</v>
          </cell>
          <cell r="BZ22">
            <v>11</v>
          </cell>
          <cell r="CA22">
            <v>17</v>
          </cell>
          <cell r="CE22">
            <v>11</v>
          </cell>
          <cell r="CF22">
            <v>8</v>
          </cell>
          <cell r="CG22">
            <v>5</v>
          </cell>
          <cell r="CH22">
            <v>8</v>
          </cell>
          <cell r="CK22">
            <v>11</v>
          </cell>
          <cell r="CL22">
            <v>8</v>
          </cell>
          <cell r="CM22">
            <v>17</v>
          </cell>
          <cell r="CN22">
            <v>5</v>
          </cell>
          <cell r="CO22">
            <v>11</v>
          </cell>
          <cell r="CP22">
            <v>8</v>
          </cell>
          <cell r="CQ22">
            <v>17</v>
          </cell>
          <cell r="CR22">
            <v>8</v>
          </cell>
          <cell r="CS22">
            <v>11</v>
          </cell>
          <cell r="CT22">
            <v>8</v>
          </cell>
          <cell r="CU22">
            <v>8</v>
          </cell>
          <cell r="CV22">
            <v>14</v>
          </cell>
          <cell r="CW22">
            <v>5</v>
          </cell>
          <cell r="CX22">
            <v>8</v>
          </cell>
          <cell r="CY22">
            <v>8</v>
          </cell>
          <cell r="CZ22">
            <v>11</v>
          </cell>
          <cell r="DA22">
            <v>5</v>
          </cell>
          <cell r="DB22">
            <v>8</v>
          </cell>
          <cell r="DC22">
            <v>8</v>
          </cell>
          <cell r="DD22">
            <v>8</v>
          </cell>
          <cell r="DE22">
            <v>8</v>
          </cell>
          <cell r="DG22">
            <v>20</v>
          </cell>
          <cell r="DH22" t="str">
            <v>--</v>
          </cell>
          <cell r="DI22">
            <v>8</v>
          </cell>
          <cell r="DJ22">
            <v>8</v>
          </cell>
          <cell r="DK22">
            <v>5</v>
          </cell>
          <cell r="DL22">
            <v>17</v>
          </cell>
          <cell r="DO22">
            <v>8</v>
          </cell>
        </row>
        <row r="23">
          <cell r="A23" t="str">
            <v>DVCC</v>
          </cell>
          <cell r="B23">
            <v>7</v>
          </cell>
          <cell r="C23">
            <v>5</v>
          </cell>
          <cell r="D23" t="str">
            <v>--</v>
          </cell>
          <cell r="E23">
            <v>50</v>
          </cell>
          <cell r="F23">
            <v>14</v>
          </cell>
          <cell r="H23">
            <v>32</v>
          </cell>
          <cell r="I23">
            <v>68</v>
          </cell>
          <cell r="J23">
            <v>16</v>
          </cell>
          <cell r="K23">
            <v>8</v>
          </cell>
          <cell r="L23">
            <v>18</v>
          </cell>
          <cell r="M23">
            <v>61</v>
          </cell>
          <cell r="N23">
            <v>241</v>
          </cell>
          <cell r="O23">
            <v>3</v>
          </cell>
          <cell r="P23">
            <v>33</v>
          </cell>
          <cell r="Q23">
            <v>4</v>
          </cell>
          <cell r="R23" t="str">
            <v>--</v>
          </cell>
          <cell r="S23">
            <v>31</v>
          </cell>
          <cell r="T23">
            <v>38</v>
          </cell>
          <cell r="U23">
            <v>25</v>
          </cell>
          <cell r="V23">
            <v>2</v>
          </cell>
          <cell r="X23">
            <v>1</v>
          </cell>
          <cell r="Y23">
            <v>70</v>
          </cell>
          <cell r="Z23" t="str">
            <v>--</v>
          </cell>
          <cell r="AA23">
            <v>240</v>
          </cell>
          <cell r="AB23">
            <v>23</v>
          </cell>
          <cell r="AD23">
            <v>9</v>
          </cell>
          <cell r="AE23">
            <v>24</v>
          </cell>
          <cell r="AF23">
            <v>28</v>
          </cell>
          <cell r="AG23">
            <v>34</v>
          </cell>
          <cell r="AH23">
            <v>60</v>
          </cell>
          <cell r="AI23">
            <v>21</v>
          </cell>
          <cell r="AJ23">
            <v>13</v>
          </cell>
          <cell r="AK23" t="str">
            <v>--</v>
          </cell>
          <cell r="AL23">
            <v>20</v>
          </cell>
          <cell r="AN23">
            <v>64</v>
          </cell>
          <cell r="AO23">
            <v>11</v>
          </cell>
          <cell r="AP23">
            <v>25</v>
          </cell>
          <cell r="AQ23">
            <v>61</v>
          </cell>
          <cell r="AS23">
            <v>36</v>
          </cell>
          <cell r="AT23">
            <v>5</v>
          </cell>
          <cell r="AU23">
            <v>14</v>
          </cell>
          <cell r="AW23">
            <v>32</v>
          </cell>
          <cell r="AY23">
            <v>68</v>
          </cell>
          <cell r="AZ23" t="str">
            <v>--</v>
          </cell>
          <cell r="BA23">
            <v>22</v>
          </cell>
          <cell r="BB23">
            <v>16</v>
          </cell>
          <cell r="BC23">
            <v>8</v>
          </cell>
          <cell r="BD23">
            <v>241</v>
          </cell>
          <cell r="BE23">
            <v>3</v>
          </cell>
          <cell r="BF23">
            <v>4</v>
          </cell>
          <cell r="BG23">
            <v>61</v>
          </cell>
          <cell r="BH23">
            <v>31</v>
          </cell>
          <cell r="BI23">
            <v>25</v>
          </cell>
          <cell r="BJ23">
            <v>2</v>
          </cell>
          <cell r="BK23">
            <v>1</v>
          </cell>
          <cell r="BL23">
            <v>20</v>
          </cell>
          <cell r="BM23">
            <v>70</v>
          </cell>
          <cell r="BN23">
            <v>51</v>
          </cell>
          <cell r="BO23">
            <v>23</v>
          </cell>
          <cell r="BP23">
            <v>9</v>
          </cell>
          <cell r="BQ23">
            <v>15</v>
          </cell>
          <cell r="BR23">
            <v>24</v>
          </cell>
          <cell r="BT23">
            <v>28</v>
          </cell>
          <cell r="BU23">
            <v>60</v>
          </cell>
          <cell r="BV23">
            <v>13</v>
          </cell>
          <cell r="BW23">
            <v>12</v>
          </cell>
          <cell r="BX23">
            <v>20</v>
          </cell>
          <cell r="BY23">
            <v>38</v>
          </cell>
          <cell r="BZ23">
            <v>64</v>
          </cell>
          <cell r="CA23">
            <v>11</v>
          </cell>
          <cell r="CE23">
            <v>6</v>
          </cell>
          <cell r="CF23">
            <v>5</v>
          </cell>
          <cell r="CG23">
            <v>14</v>
          </cell>
          <cell r="CH23">
            <v>32</v>
          </cell>
          <cell r="CK23">
            <v>68</v>
          </cell>
          <cell r="CL23">
            <v>17</v>
          </cell>
          <cell r="CM23">
            <v>16</v>
          </cell>
          <cell r="CN23">
            <v>8</v>
          </cell>
          <cell r="CO23">
            <v>13</v>
          </cell>
          <cell r="CP23">
            <v>241</v>
          </cell>
          <cell r="CQ23">
            <v>3</v>
          </cell>
          <cell r="CR23">
            <v>10</v>
          </cell>
          <cell r="CS23">
            <v>4</v>
          </cell>
          <cell r="CT23">
            <v>31</v>
          </cell>
          <cell r="CU23">
            <v>25</v>
          </cell>
          <cell r="CV23">
            <v>2</v>
          </cell>
          <cell r="CW23">
            <v>1</v>
          </cell>
          <cell r="CX23">
            <v>70</v>
          </cell>
          <cell r="CY23">
            <v>240</v>
          </cell>
          <cell r="CZ23">
            <v>23</v>
          </cell>
          <cell r="DA23">
            <v>9</v>
          </cell>
          <cell r="DB23">
            <v>34</v>
          </cell>
          <cell r="DC23">
            <v>24</v>
          </cell>
          <cell r="DD23">
            <v>28</v>
          </cell>
          <cell r="DE23">
            <v>60</v>
          </cell>
          <cell r="DG23">
            <v>13</v>
          </cell>
          <cell r="DH23" t="str">
            <v>--</v>
          </cell>
          <cell r="DI23">
            <v>240</v>
          </cell>
          <cell r="DJ23">
            <v>38</v>
          </cell>
          <cell r="DK23">
            <v>64</v>
          </cell>
          <cell r="DL23">
            <v>11</v>
          </cell>
          <cell r="DO23">
            <v>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refreshError="1"/>
      <sheetData sheetId="17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P_L"/>
      <sheetName val="DBK ESPAÑA"/>
      <sheetName val="datos balanç"/>
      <sheetName val="datos P&amp;L"/>
      <sheetName val="INICIO"/>
      <sheetName val="DBK INDUSTRIAL"/>
      <sheetName val="FENIX"/>
      <sheetName val="DBK AIR TECHNOLOGIES"/>
      <sheetName val="CONSOLIDADO"/>
      <sheetName val="IC-0"/>
      <sheetName val="IC-1"/>
      <sheetName val="IC-2"/>
      <sheetName val="IC-3"/>
      <sheetName val="IC-4"/>
      <sheetName val="IC-9"/>
      <sheetName val="IC-11"/>
      <sheetName val="IC-13"/>
      <sheetName val="IC-21"/>
      <sheetName val="Ac.IC-1"/>
      <sheetName val="Ac.IC-3"/>
      <sheetName val="Ac.IC-4"/>
      <sheetName val="Ac.IC-9"/>
      <sheetName val="Ac.IC-11"/>
      <sheetName val="Ac.IC-21"/>
      <sheetName val="datos_P_L"/>
      <sheetName val="DBK_ESPAÑA"/>
      <sheetName val="datos_balanç"/>
      <sheetName val="datos_P&amp;L"/>
      <sheetName val="DBK_INDUSTRIAL"/>
      <sheetName val="DBK_AIR_TECHNOLOGIES"/>
      <sheetName val="Ac_IC-1"/>
      <sheetName val="Ac_IC-3"/>
      <sheetName val="Ac_IC-4"/>
      <sheetName val="Ac_IC-9"/>
      <sheetName val="Ac_IC-11"/>
      <sheetName val="Ac_IC-21"/>
    </sheetNames>
    <sheetDataSet>
      <sheetData sheetId="0">
        <row r="5">
          <cell r="K5" t="str">
            <v>SEP-2000</v>
          </cell>
        </row>
      </sheetData>
      <sheetData sheetId="1" refreshError="1">
        <row r="5">
          <cell r="K5" t="str">
            <v>SEP-2000</v>
          </cell>
        </row>
      </sheetData>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K5" t="str">
            <v>SEP-2000</v>
          </cell>
        </row>
      </sheetData>
      <sheetData sheetId="25">
        <row r="5">
          <cell r="K5" t="str">
            <v>SEP-2000</v>
          </cell>
        </row>
      </sheetData>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liminaciones VPP"/>
      <sheetName val="EE.RR"/>
      <sheetName val="q. Resultado por tenencia"/>
      <sheetName val="r. Resultados financieros"/>
      <sheetName val="s. Otros ingresos y egresos"/>
      <sheetName val="Reseña cuadros"/>
    </sheetNames>
    <sheetDataSet>
      <sheetData sheetId="0" refreshError="1">
        <row r="7">
          <cell r="B7">
            <v>40724</v>
          </cell>
          <cell r="C7" t="str">
            <v>30 de junio de 2011</v>
          </cell>
        </row>
        <row r="8">
          <cell r="B8">
            <v>40268</v>
          </cell>
        </row>
        <row r="9">
          <cell r="B9">
            <v>40359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
      <sheetName val="Coef-Cotiz"/>
      <sheetName val="Laminar"/>
      <sheetName val="Maipu 1300"/>
      <sheetName val="Libertador 498"/>
      <sheetName val="Madero 1020"/>
      <sheetName val="Costero A"/>
      <sheetName val="Costero B"/>
      <sheetName val="Costero Dique 4"/>
      <sheetName val="Reconquista 823"/>
      <sheetName val="Suipacha 664"/>
      <sheetName val="Av. de Mayo 589"/>
      <sheetName val="Av. Madero 940"/>
      <sheetName val="Libertador 602"/>
      <sheetName val="Sarmiento 517"/>
      <sheetName val="Intercontinental Plaza"/>
      <sheetName val="Alsina 934"/>
      <sheetName val="Constitucion 1111"/>
      <sheetName val="Rivadavia  2774"/>
      <sheetName val="Abril"/>
      <sheetName val="Thames"/>
      <sheetName val="A.P. Park"/>
      <sheetName val="Comodatos"/>
      <sheetName val="Coch Maipu 1300"/>
      <sheetName val="CochLibertador"/>
      <sheetName val="Coch Madero1020"/>
      <sheetName val="Coch Costero &quot;A&quot;"/>
      <sheetName val="Coch Suipacha 664 "/>
      <sheetName val="Coch Av. Mayo 589"/>
      <sheetName val="Coch Inter"/>
      <sheetName val="Prevision"/>
      <sheetName val="ANEXO A"/>
      <sheetName val="2113000002"/>
      <sheetName val="Hoja1"/>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Bce Resumido AIF"/>
      <sheetName val="controles"/>
      <sheetName val="SyS SAP"/>
      <sheetName val="Bce Patrim"/>
      <sheetName val="EEPN"/>
      <sheetName val="nota numérica"/>
      <sheetName val="Edo Rdos"/>
      <sheetName val="Detalle Interco"/>
      <sheetName val="EOAF"/>
      <sheetName val="ANEXO C"/>
      <sheetName val="Nota Op Interco"/>
      <sheetName val="Nota Rdos interco"/>
      <sheetName val="ANEXO A"/>
      <sheetName val="ANEXO B"/>
      <sheetName val="ANEXO E"/>
      <sheetName val="ANEXO F (Vta)"/>
      <sheetName val="ANEXO F RT 22 (Producc)"/>
      <sheetName val="ANEXO G"/>
      <sheetName val="ANEXO H"/>
      <sheetName val="rt12 activos"/>
      <sheetName val="PT Inf adic+RT12- activos"/>
      <sheetName val="rt12 pasivos"/>
      <sheetName val="Inform adicional"/>
      <sheetName val="PT Inf adic+RT12-pasivos"/>
      <sheetName val="Hoja2"/>
    </sheetNames>
    <sheetDataSet>
      <sheetData sheetId="0" refreshError="1">
        <row r="9">
          <cell r="C9" t="str">
            <v>30 de junio de 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Reconciliation"/>
      <sheetName val="Summary Statutory new"/>
      <sheetName val="Managerial adjustments"/>
      <sheetName val="Appendix III - Legal fees"/>
      <sheetName val="Appendix IV - Audit fees"/>
      <sheetName val="Appendix V - Rental exp"/>
      <sheetName val="Appendix VI - Trading HC"/>
      <sheetName val="START"/>
      <sheetName val="Breakdown"/>
      <sheetName val="Employment cost recurrent"/>
      <sheetName val="Employment cost"/>
      <sheetName val="Employment cost by region"/>
      <sheetName val="Consultancy fees"/>
      <sheetName val="Comm &amp; Office exp"/>
      <sheetName val="Corporate summary by region"/>
      <sheetName val="Empl cost by region (corp)"/>
      <sheetName val="vs Budget"/>
      <sheetName val="Overrun breakdown"/>
      <sheetName val="Detail by region"/>
      <sheetName val="Dimension"/>
      <sheetName val="G&amp;A summary"/>
      <sheetName val="G&amp;A sightseeing"/>
      <sheetName val="Type of expenses"/>
      <sheetName val="Type of expenses &amp; CC"/>
      <sheetName val="G&amp;A platform"/>
      <sheetName val="G&amp;A by CC &amp; HC_Platform (2)"/>
      <sheetName val="Employment cost &amp; CC"/>
      <sheetName val="HC by CC"/>
      <sheetName val="Trading HC by Reg &amp; Platf"/>
      <sheetName val="Headcount"/>
      <sheetName val="Headcount CORP"/>
      <sheetName val="Budget 07 YTD"/>
      <sheetName val="G&amp;A evolution"/>
      <sheetName val="G&amp;A evolution 2006"/>
      <sheetName val="Employment overr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Main Menu"/>
      <sheetName val="P&amp;L"/>
      <sheetName val="Balance Sheets"/>
      <sheetName val="Forecast98"/>
      <sheetName val="P&amp;L FY 1998"/>
      <sheetName val="P&amp;L FY 1997"/>
      <sheetName val="IUSA"/>
      <sheetName val="difference"/>
      <sheetName val="RESULTADO"/>
      <sheetName val="Hoja1"/>
      <sheetName val="tabla"/>
      <sheetName val="outsour-fixo"/>
      <sheetName val="CFO"/>
      <sheetName val="Controles"/>
      <sheetName val="UV-1"/>
      <sheetName val="B"/>
      <sheetName val="Base de datos"/>
      <sheetName val="REVAIDA"/>
      <sheetName val="apertura de gastos"/>
      <sheetName val="db"/>
      <sheetName val="CuadroI"/>
      <sheetName val="Non-Pers Infl"/>
      <sheetName val="Sheet1"/>
      <sheetName val="PL PBC"/>
      <sheetName val="Balance Definitivo ASL 30-06-02"/>
      <sheetName val="BEA Detail"/>
      <sheetName val="Macro"/>
      <sheetName val="ALTAS 2002"/>
      <sheetName val="Graficos RB"/>
      <sheetName val="Rosario"/>
      <sheetName val="UTES ARG"/>
      <sheetName val="Main_Menu"/>
      <sheetName val="Balance_Sheets"/>
      <sheetName val="P&amp;L_FY_1998"/>
      <sheetName val="P&amp;L_FY_1997"/>
      <sheetName val="apertura_de_gastos"/>
      <sheetName val="Base_de_datos"/>
      <sheetName val="Non-Pers_Infl"/>
      <sheetName val="Cover Page"/>
      <sheetName val="BusDev"/>
      <sheetName val="Consol"/>
      <sheetName val="Entity"/>
      <sheetName val="Period"/>
      <sheetName val="Unconsol"/>
      <sheetName val="Date Update"/>
      <sheetName val="Resumen"/>
      <sheetName val="PRINCESS MARISOL"/>
      <sheetName val="Location Codes"/>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PATRIM"/>
      <sheetName val="ESTADO DE RESULTADOS"/>
      <sheetName val="EEPN"/>
      <sheetName val="ORIGEN Y APLICACION DE FONDOS"/>
      <sheetName val="ANEXO A"/>
      <sheetName val="ANEXO B"/>
      <sheetName val="ANEXO D"/>
      <sheetName val="ANEXO D "/>
      <sheetName val="ANEXO F"/>
      <sheetName val="ANEXO E AXI"/>
      <sheetName val="ANEXO G"/>
      <sheetName val="ANEXO H"/>
      <sheetName val="B 1-3 Non-Statistical Sampling"/>
      <sheetName val="diferencia cbio prest"/>
      <sheetName val="Sarmiento 517"/>
      <sheetName val="Reconquista 823"/>
      <sheetName val="1 - Banco ITAU"/>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sheetData sheetId="9" refreshError="1"/>
      <sheetData sheetId="10"/>
      <sheetData sheetId="11"/>
      <sheetData sheetId="12" refreshError="1"/>
      <sheetData sheetId="13" refreshError="1"/>
      <sheetData sheetId="14" refreshError="1"/>
      <sheetData sheetId="15" refreshError="1"/>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allSamp"/>
      <sheetName val="Check_Spell"/>
      <sheetName val="Accept Reject RSU"/>
      <sheetName val="Targeted Testing"/>
      <sheetName val="Non-Statistical Sampling"/>
      <sheetName val="Accept Reject"/>
      <sheetName val="AR Drop Downs"/>
      <sheetName val="ARLU"/>
      <sheetName val="Instructions"/>
      <sheetName val="First Sample Results"/>
      <sheetName val="DropDown"/>
      <sheetName val="Currency"/>
    </sheetNames>
    <sheetDataSet>
      <sheetData sheetId="0" refreshError="1"/>
      <sheetData sheetId="1" refreshError="1"/>
      <sheetData sheetId="2" refreshError="1"/>
      <sheetData sheetId="3"/>
      <sheetData sheetId="4"/>
      <sheetData sheetId="5"/>
      <sheetData sheetId="6" refreshError="1">
        <row r="6">
          <cell r="A6" t="str">
            <v>Low</v>
          </cell>
          <cell r="C6">
            <v>0</v>
          </cell>
          <cell r="E6" t="str">
            <v>Yes</v>
          </cell>
          <cell r="G6" t="str">
            <v>Haphazard</v>
          </cell>
          <cell r="I6" t="str">
            <v>&gt;= 200</v>
          </cell>
          <cell r="K6">
            <v>0</v>
          </cell>
        </row>
        <row r="7">
          <cell r="A7" t="str">
            <v>Moderate</v>
          </cell>
          <cell r="C7">
            <v>1</v>
          </cell>
          <cell r="E7" t="str">
            <v>No</v>
          </cell>
          <cell r="G7" t="str">
            <v>Random</v>
          </cell>
          <cell r="I7" t="str">
            <v>100 - 199</v>
          </cell>
          <cell r="K7">
            <v>1</v>
          </cell>
        </row>
        <row r="8">
          <cell r="A8" t="str">
            <v>High</v>
          </cell>
          <cell r="C8">
            <v>2</v>
          </cell>
          <cell r="E8" t="str">
            <v>N/A</v>
          </cell>
          <cell r="I8" t="str">
            <v>50 - 99</v>
          </cell>
          <cell r="K8">
            <v>2</v>
          </cell>
        </row>
        <row r="9">
          <cell r="I9" t="str">
            <v>20 - 49</v>
          </cell>
          <cell r="K9">
            <v>3</v>
          </cell>
        </row>
        <row r="10">
          <cell r="I10" t="str">
            <v>&lt; 20</v>
          </cell>
          <cell r="K10">
            <v>4</v>
          </cell>
        </row>
        <row r="11">
          <cell r="K11">
            <v>5</v>
          </cell>
        </row>
        <row r="12">
          <cell r="K12">
            <v>6</v>
          </cell>
        </row>
        <row r="13">
          <cell r="K13">
            <v>7</v>
          </cell>
        </row>
        <row r="14">
          <cell r="K14">
            <v>8</v>
          </cell>
        </row>
        <row r="15">
          <cell r="K15">
            <v>9</v>
          </cell>
        </row>
        <row r="16">
          <cell r="K16">
            <v>10</v>
          </cell>
        </row>
        <row r="17">
          <cell r="K17">
            <v>11</v>
          </cell>
        </row>
        <row r="18">
          <cell r="K18">
            <v>12</v>
          </cell>
        </row>
        <row r="19">
          <cell r="K19">
            <v>13</v>
          </cell>
        </row>
        <row r="20">
          <cell r="K20">
            <v>14</v>
          </cell>
        </row>
        <row r="21">
          <cell r="K21">
            <v>15</v>
          </cell>
        </row>
        <row r="22">
          <cell r="K22">
            <v>16</v>
          </cell>
        </row>
        <row r="23">
          <cell r="K23">
            <v>17</v>
          </cell>
        </row>
        <row r="24">
          <cell r="K24">
            <v>18</v>
          </cell>
        </row>
        <row r="25">
          <cell r="K25">
            <v>19</v>
          </cell>
        </row>
        <row r="26">
          <cell r="K26">
            <v>20</v>
          </cell>
        </row>
        <row r="27">
          <cell r="K27" t="str">
            <v>&gt;20</v>
          </cell>
        </row>
      </sheetData>
      <sheetData sheetId="7"/>
      <sheetData sheetId="8" refreshError="1"/>
      <sheetData sheetId="9" refreshError="1"/>
      <sheetData sheetId="10"/>
      <sheetData sheetId="1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
      <sheetName val="Reclas"/>
      <sheetName val="Incobrables"/>
      <sheetName val="Prevision"/>
    </sheetNames>
    <sheetDataSet>
      <sheetData sheetId="0"/>
      <sheetData sheetId="1"/>
      <sheetData sheetId="2"/>
      <sheetData sheetId="3" refreshError="1">
        <row r="2">
          <cell r="N2" t="str">
            <v/>
          </cell>
          <cell r="P2" t="str">
            <v/>
          </cell>
          <cell r="Q2" t="str">
            <v/>
          </cell>
        </row>
        <row r="3">
          <cell r="N3" t="str">
            <v/>
          </cell>
          <cell r="P3" t="str">
            <v/>
          </cell>
          <cell r="Q3" t="str">
            <v/>
          </cell>
        </row>
        <row r="7">
          <cell r="N7" t="str">
            <v>SocGLA</v>
          </cell>
          <cell r="P7" t="str">
            <v>Acreedor</v>
          </cell>
          <cell r="Q7" t="str">
            <v>Doc.comp.</v>
          </cell>
        </row>
        <row r="8">
          <cell r="N8" t="str">
            <v/>
          </cell>
          <cell r="P8" t="str">
            <v/>
          </cell>
          <cell r="Q8" t="str">
            <v/>
          </cell>
        </row>
        <row r="11">
          <cell r="N11" t="str">
            <v>SocGLA</v>
          </cell>
          <cell r="P11" t="str">
            <v>Acreedor</v>
          </cell>
          <cell r="Q11" t="str">
            <v>Doc.comp.</v>
          </cell>
        </row>
        <row r="12">
          <cell r="N12" t="str">
            <v/>
          </cell>
          <cell r="P12" t="str">
            <v/>
          </cell>
          <cell r="Q12" t="str">
            <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Carátula"/>
      <sheetName val="0.1 Control General"/>
      <sheetName val="0.2 Detalle de tareas"/>
      <sheetName val="0.3 Check list"/>
      <sheetName val="0.4 Relevamiento"/>
      <sheetName val="0.5 Planilla para 1er Informe"/>
      <sheetName val="0.6 Planilla Impuganciones"/>
      <sheetName val="0.7 Planillas p- 2do. Infor (1)"/>
      <sheetName val="0.8 Planillas p- 2do. Infor (2)"/>
      <sheetName val="0.9 Resumen Control"/>
      <sheetName val="0.10 Verif. Hechuka Soc."/>
      <sheetName val="0.11 Verif. Hechauka A&amp;A"/>
      <sheetName val="1.1 DDJJ del IVA s-Soc."/>
      <sheetName val="1.2 DDJJ del IVA s-A&amp;A"/>
      <sheetName val="1.3 Diferen. en llenado de DDJJ"/>
      <sheetName val="1.4 DDJJ Ret. IVA - Form. 122"/>
      <sheetName val="1.5 DDJJ Ret. Renta - Form. 109"/>
      <sheetName val="1.6 DDJJ del IVA s-Soc. (Rect.)"/>
      <sheetName val="1.7 Diferen. en llenado (Rect.)"/>
      <sheetName val="2.1 LHV - Consolidado Soc."/>
      <sheetName val="2.2 LHV - Consolidado A&amp;A"/>
      <sheetName val="2.3 NC Emitidas Soc."/>
      <sheetName val="2.4 NC Emitidas A&amp;A"/>
      <sheetName val="2.5 Mayor IVA DF"/>
      <sheetName val="2.6 Conciliación DF"/>
      <sheetName val="3.1 Ingresos Acumulados"/>
      <sheetName val="3.2 Mayores Ingresos"/>
      <sheetName val="3.3 Conciliación de ingresos"/>
      <sheetName val="3.4 Clasificación mensual"/>
      <sheetName val="3.5 EERR-Ingresos"/>
      <sheetName val="3.6 Dif. Ingresos vs DDJJ"/>
      <sheetName val="3.7 Control Final Ingresos "/>
      <sheetName val="4.1 LC - Original"/>
      <sheetName val="4.2 LC - Observaciones Grav."/>
      <sheetName val="4.3 LC - Definitivo Grav."/>
      <sheetName val="4.4 LHC - Soc. Original"/>
      <sheetName val="4.5 LHC - Definitivo Integral"/>
      <sheetName val="4.6 Mayor IVA CF"/>
      <sheetName val="4.7 Conciliación CF Original"/>
      <sheetName val="4.8 Conciliación CF Definitivo"/>
      <sheetName val="4.9 Control Final"/>
      <sheetName val="5.1 Control de pagos"/>
      <sheetName val="TC-2008"/>
      <sheetName val="LHR-Soc."/>
      <sheetName val="Ret.Recibidas"/>
      <sheetName val="Seguimientos de Saldos"/>
      <sheetName val="3.1 Ingresos Acumulados (2)"/>
      <sheetName val="Hoja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 sdos rtdo"/>
      <sheetName val="FEBMZO"/>
      <sheetName val="DIEN02 (2)"/>
      <sheetName val="Expensas"/>
      <sheetName val="Sarmiento 517"/>
      <sheetName val="Reconquista 823"/>
      <sheetName val="control anexo deloitte"/>
    </sheetNames>
    <sheetDataSet>
      <sheetData sheetId="0" refreshError="1"/>
      <sheetData sheetId="1" refreshError="1">
        <row r="2">
          <cell r="A2" t="str">
            <v>9,1,1,01,01,01</v>
          </cell>
          <cell r="B2" t="str">
            <v>Costo Vta Inmuebles Variable</v>
          </cell>
          <cell r="C2">
            <v>342456.63</v>
          </cell>
          <cell r="D2">
            <v>342456.63</v>
          </cell>
          <cell r="E2">
            <v>0</v>
          </cell>
          <cell r="F2">
            <v>361374.5</v>
          </cell>
          <cell r="G2">
            <v>18917.869999999995</v>
          </cell>
          <cell r="H2">
            <v>669645.78</v>
          </cell>
        </row>
        <row r="3">
          <cell r="A3" t="str">
            <v>9,1,1,01,01,02</v>
          </cell>
          <cell r="B3" t="str">
            <v>Costo de Cesi¢n de Boletos</v>
          </cell>
          <cell r="C3">
            <v>0</v>
          </cell>
          <cell r="D3">
            <v>0</v>
          </cell>
          <cell r="E3">
            <v>0</v>
          </cell>
          <cell r="G3">
            <v>0</v>
          </cell>
          <cell r="H3">
            <v>308.88</v>
          </cell>
        </row>
        <row r="4">
          <cell r="A4" t="str">
            <v>9,1,1,01,01,03</v>
          </cell>
          <cell r="B4" t="str">
            <v>Sellados</v>
          </cell>
          <cell r="C4">
            <v>9780</v>
          </cell>
          <cell r="D4">
            <v>12038.4</v>
          </cell>
          <cell r="E4">
            <v>2258.3999999999996</v>
          </cell>
          <cell r="F4">
            <v>12743.4</v>
          </cell>
          <cell r="G4">
            <v>705</v>
          </cell>
          <cell r="H4">
            <v>906.7</v>
          </cell>
        </row>
        <row r="5">
          <cell r="A5" t="str">
            <v>9,1,1,01,02,01</v>
          </cell>
          <cell r="B5" t="str">
            <v>ABL-BC</v>
          </cell>
          <cell r="C5">
            <v>239902.37</v>
          </cell>
          <cell r="D5">
            <v>239902.37</v>
          </cell>
          <cell r="E5">
            <v>0</v>
          </cell>
          <cell r="F5">
            <v>243750.1</v>
          </cell>
          <cell r="G5">
            <v>3847.7300000000105</v>
          </cell>
          <cell r="H5">
            <v>2352.94</v>
          </cell>
        </row>
        <row r="6">
          <cell r="A6" t="str">
            <v>9,1,1,01,02,03</v>
          </cell>
          <cell r="B6" t="str">
            <v>Electricidad BC</v>
          </cell>
          <cell r="C6">
            <v>0</v>
          </cell>
          <cell r="D6">
            <v>0</v>
          </cell>
          <cell r="E6">
            <v>0</v>
          </cell>
          <cell r="F6">
            <v>593.61</v>
          </cell>
          <cell r="G6">
            <v>593.61</v>
          </cell>
          <cell r="H6">
            <v>0</v>
          </cell>
        </row>
        <row r="7">
          <cell r="A7" t="str">
            <v>9,1,1,01,02,06</v>
          </cell>
          <cell r="B7" t="str">
            <v>Expensas - BC</v>
          </cell>
          <cell r="C7">
            <v>180346.82</v>
          </cell>
          <cell r="D7">
            <v>165359.03</v>
          </cell>
          <cell r="E7">
            <v>-14987.790000000008</v>
          </cell>
          <cell r="F7">
            <v>241898.86</v>
          </cell>
          <cell r="G7">
            <v>76539.829999999987</v>
          </cell>
          <cell r="H7">
            <v>-815.93</v>
          </cell>
        </row>
        <row r="8">
          <cell r="A8" t="str">
            <v>9,1,1,01,02,07</v>
          </cell>
          <cell r="B8" t="str">
            <v>Gastos de Mantenimiento - BC</v>
          </cell>
          <cell r="C8">
            <v>37615.410000000003</v>
          </cell>
          <cell r="D8">
            <v>38639.410000000003</v>
          </cell>
          <cell r="E8">
            <v>1024</v>
          </cell>
          <cell r="F8">
            <v>38639.410000000003</v>
          </cell>
          <cell r="G8">
            <v>0</v>
          </cell>
          <cell r="H8">
            <v>0</v>
          </cell>
        </row>
        <row r="9">
          <cell r="A9" t="str">
            <v>9,1,1,01,02,08</v>
          </cell>
          <cell r="B9" t="str">
            <v>Impuesto Inmobiliario - BC</v>
          </cell>
          <cell r="C9">
            <v>18472.98</v>
          </cell>
          <cell r="D9">
            <v>18562.09</v>
          </cell>
          <cell r="E9">
            <v>89.110000000000582</v>
          </cell>
          <cell r="F9">
            <v>18562.09</v>
          </cell>
          <cell r="G9">
            <v>0</v>
          </cell>
          <cell r="H9">
            <v>0</v>
          </cell>
        </row>
        <row r="10">
          <cell r="A10" t="str">
            <v>9,1,1,01,02,99</v>
          </cell>
          <cell r="B10" t="str">
            <v>Otros - BC</v>
          </cell>
          <cell r="C10">
            <v>13442.78</v>
          </cell>
          <cell r="D10">
            <v>13447.78</v>
          </cell>
          <cell r="E10">
            <v>5</v>
          </cell>
          <cell r="F10">
            <v>17267.580000000002</v>
          </cell>
          <cell r="G10">
            <v>3819.8000000000011</v>
          </cell>
          <cell r="H10">
            <v>0</v>
          </cell>
        </row>
        <row r="11">
          <cell r="A11" t="str">
            <v>9,1,1,02,01,01</v>
          </cell>
          <cell r="B11" t="str">
            <v>Depreciaciones</v>
          </cell>
          <cell r="C11">
            <v>15673.01</v>
          </cell>
          <cell r="D11">
            <v>18275.28</v>
          </cell>
          <cell r="E11">
            <v>2602.2699999999986</v>
          </cell>
          <cell r="F11">
            <v>20877.55</v>
          </cell>
          <cell r="G11">
            <v>2602.2700000000004</v>
          </cell>
          <cell r="H11">
            <v>2602.27</v>
          </cell>
        </row>
        <row r="12">
          <cell r="A12" t="str">
            <v>9,1,1,02,02,01</v>
          </cell>
          <cell r="B12" t="str">
            <v>ABL IR ud</v>
          </cell>
          <cell r="C12">
            <v>5654</v>
          </cell>
          <cell r="D12">
            <v>5654</v>
          </cell>
          <cell r="E12">
            <v>0</v>
          </cell>
          <cell r="F12">
            <v>5654</v>
          </cell>
          <cell r="G12">
            <v>0</v>
          </cell>
          <cell r="H12">
            <v>600</v>
          </cell>
        </row>
        <row r="13">
          <cell r="A13" t="str">
            <v>9,1,1,02,02,03</v>
          </cell>
          <cell r="B13" t="str">
            <v>Electricidad IR ud</v>
          </cell>
          <cell r="C13">
            <v>0</v>
          </cell>
          <cell r="D13">
            <v>0</v>
          </cell>
          <cell r="E13">
            <v>0</v>
          </cell>
          <cell r="G13">
            <v>0</v>
          </cell>
          <cell r="H13">
            <v>451.14</v>
          </cell>
        </row>
        <row r="14">
          <cell r="A14" t="str">
            <v>9,1,1,02,02,05</v>
          </cell>
          <cell r="B14" t="str">
            <v>Tel‚fono IR ud</v>
          </cell>
          <cell r="C14">
            <v>0</v>
          </cell>
          <cell r="D14">
            <v>0</v>
          </cell>
          <cell r="E14">
            <v>0</v>
          </cell>
          <cell r="G14">
            <v>0</v>
          </cell>
          <cell r="H14">
            <v>130.85</v>
          </cell>
        </row>
        <row r="15">
          <cell r="A15" t="str">
            <v>9,1,1,02,02,06</v>
          </cell>
          <cell r="B15" t="str">
            <v>Expensas IR ud</v>
          </cell>
          <cell r="C15">
            <v>448</v>
          </cell>
          <cell r="D15">
            <v>896</v>
          </cell>
          <cell r="E15">
            <v>448</v>
          </cell>
          <cell r="F15">
            <v>896</v>
          </cell>
          <cell r="G15">
            <v>0</v>
          </cell>
          <cell r="H15">
            <v>448</v>
          </cell>
        </row>
        <row r="16">
          <cell r="A16" t="str">
            <v>9,1,1,02,02,07</v>
          </cell>
          <cell r="B16" t="str">
            <v>Gastos de Mantenimiento IR ud</v>
          </cell>
          <cell r="C16">
            <v>5645.07</v>
          </cell>
          <cell r="D16">
            <v>5989.07</v>
          </cell>
          <cell r="E16">
            <v>344</v>
          </cell>
          <cell r="F16">
            <v>7021.07</v>
          </cell>
          <cell r="G16">
            <v>1032</v>
          </cell>
          <cell r="H16">
            <v>838</v>
          </cell>
        </row>
        <row r="17">
          <cell r="A17" t="str">
            <v>9,1,1,02,02,08</v>
          </cell>
          <cell r="B17" t="str">
            <v>Gastos de Eventos IR ud</v>
          </cell>
          <cell r="C17">
            <v>965</v>
          </cell>
          <cell r="D17">
            <v>4080</v>
          </cell>
          <cell r="E17">
            <v>3115</v>
          </cell>
          <cell r="F17">
            <v>6758.75</v>
          </cell>
          <cell r="G17">
            <v>2678.75</v>
          </cell>
          <cell r="H17">
            <v>0</v>
          </cell>
        </row>
        <row r="18">
          <cell r="A18" t="str">
            <v>9,1,2,01,01,00</v>
          </cell>
          <cell r="B18" t="str">
            <v>Sueldos</v>
          </cell>
          <cell r="C18">
            <v>57474.400000000001</v>
          </cell>
          <cell r="D18">
            <v>63354.93</v>
          </cell>
          <cell r="E18">
            <v>5880.5299999999988</v>
          </cell>
          <cell r="F18">
            <v>69118.22</v>
          </cell>
          <cell r="G18">
            <v>5763.2900000000009</v>
          </cell>
          <cell r="H18">
            <v>5644.16</v>
          </cell>
        </row>
        <row r="19">
          <cell r="A19" t="str">
            <v>9,1,2,01,02,00</v>
          </cell>
          <cell r="B19" t="str">
            <v>SAC</v>
          </cell>
          <cell r="C19">
            <v>2428.42</v>
          </cell>
          <cell r="D19">
            <v>3511.75</v>
          </cell>
          <cell r="E19">
            <v>1083.33</v>
          </cell>
          <cell r="F19">
            <v>4595.08</v>
          </cell>
          <cell r="G19">
            <v>1083.33</v>
          </cell>
          <cell r="H19">
            <v>1083.33</v>
          </cell>
        </row>
        <row r="20">
          <cell r="A20" t="str">
            <v>9,1,2,01,04,00</v>
          </cell>
          <cell r="B20" t="str">
            <v>Indemnizaciones</v>
          </cell>
          <cell r="C20">
            <v>33477.800000000003</v>
          </cell>
          <cell r="D20">
            <v>33477.800000000003</v>
          </cell>
          <cell r="E20">
            <v>0</v>
          </cell>
          <cell r="F20">
            <v>33477.800000000003</v>
          </cell>
          <cell r="G20">
            <v>0</v>
          </cell>
          <cell r="H20">
            <v>0</v>
          </cell>
        </row>
        <row r="21">
          <cell r="A21" t="str">
            <v>9,1,2,01,06,00</v>
          </cell>
          <cell r="B21" t="str">
            <v>Cargas Sociales</v>
          </cell>
          <cell r="C21">
            <v>15583.57</v>
          </cell>
          <cell r="D21">
            <v>17023.68</v>
          </cell>
          <cell r="E21">
            <v>1440.1100000000006</v>
          </cell>
          <cell r="F21">
            <v>18774.07</v>
          </cell>
          <cell r="G21">
            <v>1750.3899999999994</v>
          </cell>
          <cell r="H21">
            <v>1930.39</v>
          </cell>
        </row>
        <row r="22">
          <cell r="A22" t="str">
            <v>9,1,2,01,07,00</v>
          </cell>
          <cell r="B22" t="str">
            <v>Seguros</v>
          </cell>
          <cell r="C22">
            <v>400.84</v>
          </cell>
          <cell r="D22">
            <v>400.84</v>
          </cell>
          <cell r="E22">
            <v>0</v>
          </cell>
          <cell r="F22">
            <v>400.84</v>
          </cell>
          <cell r="G22">
            <v>0</v>
          </cell>
          <cell r="H22">
            <v>63.19</v>
          </cell>
        </row>
        <row r="23">
          <cell r="A23" t="str">
            <v>9,1,2,01,09,00</v>
          </cell>
          <cell r="B23" t="str">
            <v>Excedente Vacaciones</v>
          </cell>
          <cell r="C23">
            <v>606.66</v>
          </cell>
          <cell r="D23">
            <v>707.77</v>
          </cell>
          <cell r="E23">
            <v>101.11000000000001</v>
          </cell>
          <cell r="F23">
            <v>808.88</v>
          </cell>
          <cell r="G23">
            <v>101.11000000000001</v>
          </cell>
          <cell r="H23">
            <v>973.95</v>
          </cell>
        </row>
        <row r="24">
          <cell r="A24" t="str">
            <v>9,1,2,02,02,00</v>
          </cell>
          <cell r="B24" t="str">
            <v>Honorarios Contables</v>
          </cell>
          <cell r="C24">
            <v>9000</v>
          </cell>
          <cell r="D24">
            <v>9000</v>
          </cell>
          <cell r="E24">
            <v>0</v>
          </cell>
          <cell r="F24">
            <v>12000</v>
          </cell>
          <cell r="G24">
            <v>3000</v>
          </cell>
          <cell r="H24">
            <v>3000</v>
          </cell>
        </row>
        <row r="25">
          <cell r="A25" t="str">
            <v>9,1,2,02,03,00</v>
          </cell>
          <cell r="B25" t="str">
            <v>Honorarios Juridicos</v>
          </cell>
          <cell r="C25">
            <v>16197.7</v>
          </cell>
          <cell r="D25">
            <v>16197.7</v>
          </cell>
          <cell r="E25">
            <v>0</v>
          </cell>
          <cell r="F25">
            <v>19165.830000000002</v>
          </cell>
          <cell r="G25">
            <v>2968.130000000001</v>
          </cell>
          <cell r="H25">
            <v>1541.5</v>
          </cell>
        </row>
        <row r="26">
          <cell r="A26" t="str">
            <v>9,1,2,02,04,00</v>
          </cell>
          <cell r="B26" t="str">
            <v>Honorarios Impositivos</v>
          </cell>
          <cell r="C26">
            <v>2400</v>
          </cell>
          <cell r="D26">
            <v>2400</v>
          </cell>
          <cell r="E26">
            <v>0</v>
          </cell>
          <cell r="F26">
            <v>2800</v>
          </cell>
          <cell r="G26">
            <v>400</v>
          </cell>
          <cell r="H26">
            <v>800</v>
          </cell>
        </row>
        <row r="27">
          <cell r="A27" t="str">
            <v>9,1,2,03,01,00</v>
          </cell>
          <cell r="B27" t="str">
            <v>Honorarios Convenio Administrat</v>
          </cell>
          <cell r="D27">
            <v>0</v>
          </cell>
          <cell r="E27">
            <v>0</v>
          </cell>
          <cell r="G27">
            <v>0</v>
          </cell>
          <cell r="H27">
            <v>0</v>
          </cell>
        </row>
        <row r="28">
          <cell r="A28" t="str">
            <v>9,1,2,04,01,00</v>
          </cell>
          <cell r="B28" t="str">
            <v>Refrigerios y Cafeter¡a</v>
          </cell>
          <cell r="C28">
            <v>2648.11</v>
          </cell>
          <cell r="D28">
            <v>2998.11</v>
          </cell>
          <cell r="E28">
            <v>350</v>
          </cell>
          <cell r="F28">
            <v>4060.69</v>
          </cell>
          <cell r="G28">
            <v>1062.58</v>
          </cell>
          <cell r="H28">
            <v>350</v>
          </cell>
        </row>
        <row r="29">
          <cell r="A29" t="str">
            <v>9,1,2,05,01,00</v>
          </cell>
          <cell r="B29" t="str">
            <v>Librer¡a y Papeler¡a</v>
          </cell>
          <cell r="C29">
            <v>1221.7</v>
          </cell>
          <cell r="D29">
            <v>2847.42</v>
          </cell>
          <cell r="E29">
            <v>1625.72</v>
          </cell>
          <cell r="F29">
            <v>3059.6</v>
          </cell>
          <cell r="G29">
            <v>212.17999999999984</v>
          </cell>
          <cell r="H29">
            <v>15.5</v>
          </cell>
        </row>
        <row r="30">
          <cell r="A30" t="str">
            <v>9,1,2,05,03,00</v>
          </cell>
          <cell r="B30" t="str">
            <v>Fotocopias</v>
          </cell>
          <cell r="C30">
            <v>210</v>
          </cell>
          <cell r="D30">
            <v>210</v>
          </cell>
          <cell r="E30">
            <v>0</v>
          </cell>
          <cell r="F30">
            <v>210</v>
          </cell>
          <cell r="G30">
            <v>0</v>
          </cell>
          <cell r="H30">
            <v>0</v>
          </cell>
        </row>
        <row r="31">
          <cell r="A31" t="str">
            <v>9,1,2,05,04,00</v>
          </cell>
          <cell r="B31" t="str">
            <v>Correo</v>
          </cell>
          <cell r="C31">
            <v>334.14</v>
          </cell>
          <cell r="D31">
            <v>388.44</v>
          </cell>
          <cell r="E31">
            <v>54.300000000000011</v>
          </cell>
          <cell r="F31">
            <v>448.69</v>
          </cell>
          <cell r="G31">
            <v>60.25</v>
          </cell>
          <cell r="H31">
            <v>0</v>
          </cell>
        </row>
        <row r="32">
          <cell r="A32" t="str">
            <v>9,1,2,05,07,00</v>
          </cell>
          <cell r="B32" t="str">
            <v>Certificaciones</v>
          </cell>
          <cell r="C32">
            <v>16</v>
          </cell>
          <cell r="D32">
            <v>32</v>
          </cell>
          <cell r="E32">
            <v>16</v>
          </cell>
          <cell r="F32">
            <v>104.58</v>
          </cell>
          <cell r="G32">
            <v>72.58</v>
          </cell>
          <cell r="H32">
            <v>0</v>
          </cell>
        </row>
        <row r="33">
          <cell r="A33" t="str">
            <v>9,1,2,05,08,00</v>
          </cell>
          <cell r="B33" t="str">
            <v>Limpieza de Oficinas</v>
          </cell>
          <cell r="C33">
            <v>1920</v>
          </cell>
          <cell r="D33">
            <v>1920</v>
          </cell>
          <cell r="E33">
            <v>0</v>
          </cell>
          <cell r="F33">
            <v>2688</v>
          </cell>
          <cell r="G33">
            <v>768</v>
          </cell>
          <cell r="H33">
            <v>0</v>
          </cell>
        </row>
        <row r="34">
          <cell r="A34" t="str">
            <v>9,1,2,05,09,00</v>
          </cell>
          <cell r="B34" t="str">
            <v>Vigilancia</v>
          </cell>
          <cell r="C34">
            <v>596.4</v>
          </cell>
          <cell r="D34">
            <v>596.4</v>
          </cell>
          <cell r="E34">
            <v>0</v>
          </cell>
          <cell r="F34">
            <v>596.4</v>
          </cell>
          <cell r="G34">
            <v>0</v>
          </cell>
          <cell r="H34">
            <v>0</v>
          </cell>
        </row>
        <row r="35">
          <cell r="A35" t="str">
            <v>9,1,2,05,10,00</v>
          </cell>
          <cell r="B35" t="str">
            <v>Vi ticos</v>
          </cell>
          <cell r="C35">
            <v>8609.24</v>
          </cell>
          <cell r="D35">
            <v>8609.24</v>
          </cell>
          <cell r="E35">
            <v>0</v>
          </cell>
          <cell r="F35">
            <v>9732.67</v>
          </cell>
          <cell r="G35">
            <v>1123.4300000000003</v>
          </cell>
          <cell r="H35">
            <v>77.44</v>
          </cell>
        </row>
        <row r="36">
          <cell r="A36" t="str">
            <v>9,1,2,05,20,00</v>
          </cell>
          <cell r="B36" t="str">
            <v>ABL</v>
          </cell>
          <cell r="C36">
            <v>21.4</v>
          </cell>
          <cell r="D36">
            <v>21.4</v>
          </cell>
          <cell r="E36">
            <v>0</v>
          </cell>
          <cell r="F36">
            <v>21.4</v>
          </cell>
          <cell r="G36">
            <v>0</v>
          </cell>
          <cell r="H36">
            <v>0</v>
          </cell>
        </row>
        <row r="37">
          <cell r="A37" t="str">
            <v>9,1,2,05,23,00</v>
          </cell>
          <cell r="B37" t="str">
            <v>Tel‚fonos</v>
          </cell>
          <cell r="C37">
            <v>1966.81</v>
          </cell>
          <cell r="D37">
            <v>1966.81</v>
          </cell>
          <cell r="E37">
            <v>0</v>
          </cell>
          <cell r="F37">
            <v>5354.96</v>
          </cell>
          <cell r="G37">
            <v>3388.15</v>
          </cell>
          <cell r="H37">
            <v>632.05999999999995</v>
          </cell>
        </row>
        <row r="38">
          <cell r="A38" t="str">
            <v>9,1,2,05,25,00</v>
          </cell>
          <cell r="B38" t="str">
            <v>Patentes</v>
          </cell>
          <cell r="C38">
            <v>895.97</v>
          </cell>
          <cell r="D38">
            <v>895.97</v>
          </cell>
          <cell r="E38">
            <v>0</v>
          </cell>
          <cell r="F38">
            <v>895.97</v>
          </cell>
          <cell r="G38">
            <v>0</v>
          </cell>
          <cell r="H38">
            <v>0</v>
          </cell>
        </row>
        <row r="39">
          <cell r="A39" t="str">
            <v>9,1,2,05,42,00</v>
          </cell>
          <cell r="B39" t="str">
            <v>Seguros Varios</v>
          </cell>
          <cell r="C39">
            <v>421.03</v>
          </cell>
          <cell r="D39">
            <v>421.03</v>
          </cell>
          <cell r="E39">
            <v>0</v>
          </cell>
          <cell r="F39">
            <v>421.03</v>
          </cell>
          <cell r="G39">
            <v>0</v>
          </cell>
          <cell r="H39">
            <v>0</v>
          </cell>
        </row>
        <row r="40">
          <cell r="A40" t="str">
            <v>9,1,2,10,99,00</v>
          </cell>
          <cell r="B40" t="str">
            <v>Varios de Mantenimiento</v>
          </cell>
          <cell r="C40">
            <v>740.43</v>
          </cell>
          <cell r="D40">
            <v>740.43</v>
          </cell>
          <cell r="E40">
            <v>0</v>
          </cell>
          <cell r="F40">
            <v>765.43</v>
          </cell>
          <cell r="G40">
            <v>25</v>
          </cell>
          <cell r="H40">
            <v>0</v>
          </cell>
        </row>
        <row r="41">
          <cell r="A41" t="str">
            <v>9,1,2,12,01,00</v>
          </cell>
          <cell r="B41" t="str">
            <v>Multas</v>
          </cell>
          <cell r="C41">
            <v>169.07</v>
          </cell>
          <cell r="D41">
            <v>169.07</v>
          </cell>
          <cell r="E41">
            <v>0</v>
          </cell>
          <cell r="F41">
            <v>682.2</v>
          </cell>
          <cell r="G41">
            <v>513.13000000000011</v>
          </cell>
          <cell r="H41">
            <v>2695</v>
          </cell>
        </row>
        <row r="42">
          <cell r="A42" t="str">
            <v>9,1,2,12,02,00</v>
          </cell>
          <cell r="B42" t="str">
            <v>Gastos Judiciales</v>
          </cell>
          <cell r="C42">
            <v>300</v>
          </cell>
          <cell r="D42">
            <v>300</v>
          </cell>
          <cell r="E42">
            <v>0</v>
          </cell>
          <cell r="F42">
            <v>300</v>
          </cell>
          <cell r="G42">
            <v>0</v>
          </cell>
          <cell r="H42">
            <v>0</v>
          </cell>
        </row>
        <row r="43">
          <cell r="A43" t="str">
            <v>9,1,2,12,99,00</v>
          </cell>
          <cell r="B43" t="str">
            <v>Varios Diversos</v>
          </cell>
          <cell r="C43">
            <v>91.2</v>
          </cell>
          <cell r="D43">
            <v>91.2</v>
          </cell>
          <cell r="E43">
            <v>0</v>
          </cell>
          <cell r="F43">
            <v>91.2</v>
          </cell>
          <cell r="G43">
            <v>0</v>
          </cell>
          <cell r="H43">
            <v>0</v>
          </cell>
        </row>
        <row r="44">
          <cell r="A44" t="str">
            <v>9,1,3,02,01,00</v>
          </cell>
          <cell r="B44" t="str">
            <v>Sellados Ventas (Recupero)</v>
          </cell>
          <cell r="C44">
            <v>-4689.16</v>
          </cell>
          <cell r="D44">
            <v>-4689.16</v>
          </cell>
          <cell r="E44">
            <v>0</v>
          </cell>
          <cell r="F44">
            <v>-5041.66</v>
          </cell>
          <cell r="G44">
            <v>-352.5</v>
          </cell>
          <cell r="H44">
            <v>-1263.3399999999999</v>
          </cell>
        </row>
        <row r="45">
          <cell r="A45" t="str">
            <v>9,1,3,03,01,00</v>
          </cell>
          <cell r="B45" t="str">
            <v>Impuestos y Gs. de Escrib. Vent</v>
          </cell>
          <cell r="C45">
            <v>149680.75</v>
          </cell>
          <cell r="D45">
            <v>149680.75</v>
          </cell>
          <cell r="E45">
            <v>0</v>
          </cell>
          <cell r="F45">
            <v>156408.16</v>
          </cell>
          <cell r="G45">
            <v>6727.4100000000035</v>
          </cell>
          <cell r="H45">
            <v>-36355.15</v>
          </cell>
        </row>
        <row r="46">
          <cell r="A46" t="str">
            <v>9,1,3,06,01,00</v>
          </cell>
          <cell r="B46" t="str">
            <v>Gastos de Gesti¢n Comercial Ven</v>
          </cell>
          <cell r="C46">
            <v>5010.49</v>
          </cell>
          <cell r="D46">
            <v>5010.49</v>
          </cell>
          <cell r="E46">
            <v>0</v>
          </cell>
          <cell r="F46">
            <v>5010.49</v>
          </cell>
          <cell r="G46">
            <v>0</v>
          </cell>
          <cell r="H46">
            <v>0</v>
          </cell>
        </row>
        <row r="47">
          <cell r="A47" t="str">
            <v>9,1,3,07,01,00</v>
          </cell>
          <cell r="B47" t="str">
            <v>Publicidad Ventas</v>
          </cell>
          <cell r="C47">
            <v>10072.36</v>
          </cell>
          <cell r="D47">
            <v>10860.69</v>
          </cell>
          <cell r="E47">
            <v>788.32999999999993</v>
          </cell>
          <cell r="F47">
            <v>10860.69</v>
          </cell>
          <cell r="G47">
            <v>0</v>
          </cell>
          <cell r="H47">
            <v>714</v>
          </cell>
        </row>
        <row r="48">
          <cell r="A48" t="str">
            <v>9,1,4,01,04,00</v>
          </cell>
          <cell r="B48" t="str">
            <v>Intereses Ds Impositivas y Prev</v>
          </cell>
          <cell r="C48">
            <v>4.0599999999999996</v>
          </cell>
          <cell r="D48">
            <v>4.0599999999999996</v>
          </cell>
          <cell r="E48">
            <v>0</v>
          </cell>
          <cell r="F48">
            <v>4.0599999999999996</v>
          </cell>
          <cell r="G48">
            <v>0</v>
          </cell>
          <cell r="H48">
            <v>10.82</v>
          </cell>
        </row>
        <row r="49">
          <cell r="A49" t="str">
            <v>9,1,4,01,05,00</v>
          </cell>
          <cell r="B49" t="str">
            <v>Otros Intereses Pagados</v>
          </cell>
          <cell r="C49">
            <v>52188.4</v>
          </cell>
          <cell r="D49">
            <v>52188.4</v>
          </cell>
          <cell r="E49">
            <v>0</v>
          </cell>
          <cell r="F49">
            <v>52188.4</v>
          </cell>
          <cell r="G49">
            <v>0</v>
          </cell>
          <cell r="H49">
            <v>0</v>
          </cell>
        </row>
        <row r="50">
          <cell r="A50" t="str">
            <v>9,1,4,02,02,00</v>
          </cell>
          <cell r="B50" t="str">
            <v>Rtdo. por Tenencia T¡tulos</v>
          </cell>
          <cell r="C50">
            <v>0</v>
          </cell>
          <cell r="D50">
            <v>77.89</v>
          </cell>
          <cell r="E50">
            <v>77.89</v>
          </cell>
          <cell r="F50">
            <v>28.71</v>
          </cell>
          <cell r="G50">
            <v>-49.18</v>
          </cell>
          <cell r="H50">
            <v>-28.71</v>
          </cell>
        </row>
        <row r="51">
          <cell r="A51" t="str">
            <v>9,1,4,02,08,00</v>
          </cell>
          <cell r="B51" t="str">
            <v>Rtdo Fideicomiso</v>
          </cell>
          <cell r="C51">
            <v>59971.3</v>
          </cell>
          <cell r="D51">
            <v>59971.3</v>
          </cell>
          <cell r="E51">
            <v>0</v>
          </cell>
          <cell r="F51">
            <v>59971.3</v>
          </cell>
          <cell r="G51">
            <v>0</v>
          </cell>
          <cell r="H51">
            <v>22967.919999999998</v>
          </cell>
        </row>
        <row r="52">
          <cell r="A52" t="str">
            <v>9,1,4,03,01,00</v>
          </cell>
          <cell r="B52" t="str">
            <v>Diferencia de Cambio</v>
          </cell>
          <cell r="C52">
            <v>608.04</v>
          </cell>
          <cell r="D52">
            <v>-8048.6500000000005</v>
          </cell>
          <cell r="E52">
            <v>-8656.69</v>
          </cell>
          <cell r="F52">
            <v>-9329.92</v>
          </cell>
          <cell r="G52">
            <v>-1281.2699999999995</v>
          </cell>
          <cell r="H52">
            <v>-491.74</v>
          </cell>
        </row>
        <row r="53">
          <cell r="A53" t="str">
            <v>9,1,4,05,04,00</v>
          </cell>
          <cell r="B53" t="str">
            <v>Ajustes por Redondeo</v>
          </cell>
          <cell r="C53">
            <v>3.74</v>
          </cell>
          <cell r="D53">
            <v>3.2300000000000004</v>
          </cell>
          <cell r="E53">
            <v>-0.50999999999999979</v>
          </cell>
          <cell r="F53">
            <v>6.26</v>
          </cell>
          <cell r="G53">
            <v>3.0299999999999994</v>
          </cell>
          <cell r="H53">
            <v>1.53</v>
          </cell>
        </row>
        <row r="54">
          <cell r="A54" t="str">
            <v>9,1,4,06,02,00</v>
          </cell>
          <cell r="B54" t="str">
            <v>Gtos. Bancarios Otros Bancos</v>
          </cell>
          <cell r="C54">
            <v>6609.82</v>
          </cell>
          <cell r="D54">
            <v>6930.3099999999995</v>
          </cell>
          <cell r="E54">
            <v>320.48999999999978</v>
          </cell>
          <cell r="F54">
            <v>7346.55</v>
          </cell>
          <cell r="G54">
            <v>416.24000000000069</v>
          </cell>
          <cell r="H54">
            <v>421.82</v>
          </cell>
        </row>
        <row r="55">
          <cell r="A55" t="str">
            <v>9,1,4,06,04,00</v>
          </cell>
          <cell r="B55" t="str">
            <v>Impuesto deb y cred Ley de Cmpe</v>
          </cell>
          <cell r="C55">
            <v>30519.11</v>
          </cell>
          <cell r="D55">
            <v>33872.11</v>
          </cell>
          <cell r="E55">
            <v>3353</v>
          </cell>
          <cell r="F55">
            <v>37314.76</v>
          </cell>
          <cell r="G55">
            <v>3442.6500000000015</v>
          </cell>
          <cell r="H55">
            <v>1524.61</v>
          </cell>
        </row>
        <row r="56">
          <cell r="A56" t="str">
            <v>9,1,5,01,01,00</v>
          </cell>
          <cell r="B56" t="str">
            <v>IVA No Computable</v>
          </cell>
          <cell r="C56">
            <v>45707.12</v>
          </cell>
          <cell r="D56">
            <v>48846.76</v>
          </cell>
          <cell r="E56">
            <v>3139.6399999999994</v>
          </cell>
          <cell r="F56">
            <v>52853.65</v>
          </cell>
          <cell r="G56">
            <v>4006.8899999999994</v>
          </cell>
          <cell r="H56">
            <v>4109.8</v>
          </cell>
        </row>
        <row r="57">
          <cell r="A57" t="str">
            <v>9,1,5,03,01,00</v>
          </cell>
          <cell r="B57" t="str">
            <v>Amortizaci¢n Intangibles</v>
          </cell>
          <cell r="C57">
            <v>22180.39</v>
          </cell>
          <cell r="D57">
            <v>22180.39</v>
          </cell>
          <cell r="E57">
            <v>0</v>
          </cell>
          <cell r="F57">
            <v>23423.99</v>
          </cell>
          <cell r="G57">
            <v>1243.6000000000022</v>
          </cell>
          <cell r="H57">
            <v>52916.21</v>
          </cell>
        </row>
        <row r="58">
          <cell r="A58" t="str">
            <v>9,1,5,03,02,00</v>
          </cell>
          <cell r="B58" t="str">
            <v>Amortizaci¢n Intangibles reclas</v>
          </cell>
          <cell r="C58">
            <v>17923.12</v>
          </cell>
          <cell r="D58">
            <v>17923.12</v>
          </cell>
          <cell r="E58">
            <v>0</v>
          </cell>
          <cell r="F58">
            <v>18937.64</v>
          </cell>
          <cell r="G58">
            <v>1014.5200000000004</v>
          </cell>
          <cell r="H58">
            <v>-13109.44</v>
          </cell>
        </row>
        <row r="59">
          <cell r="A59" t="str">
            <v>9,2,1,01,01,01</v>
          </cell>
          <cell r="B59" t="str">
            <v>Terrenos</v>
          </cell>
          <cell r="C59">
            <v>-462253.39</v>
          </cell>
          <cell r="D59">
            <v>-462253.39</v>
          </cell>
          <cell r="E59">
            <v>0</v>
          </cell>
          <cell r="F59">
            <v>-486753.39</v>
          </cell>
          <cell r="G59">
            <v>-24500</v>
          </cell>
          <cell r="H59">
            <v>-788797.94</v>
          </cell>
        </row>
        <row r="60">
          <cell r="A60" t="str">
            <v>9,2,1,01,01,02</v>
          </cell>
          <cell r="B60" t="str">
            <v>Comisiones Cobradas</v>
          </cell>
          <cell r="C60">
            <v>-26155.15</v>
          </cell>
          <cell r="D60">
            <v>-26155.15</v>
          </cell>
          <cell r="E60">
            <v>0</v>
          </cell>
          <cell r="F60">
            <v>-27205.15</v>
          </cell>
          <cell r="G60">
            <v>-1050</v>
          </cell>
          <cell r="H60">
            <v>-2310</v>
          </cell>
        </row>
        <row r="61">
          <cell r="A61" t="str">
            <v>9,2,1,02,01,00</v>
          </cell>
          <cell r="B61" t="str">
            <v>Casa Principal</v>
          </cell>
          <cell r="C61">
            <v>-33957.07</v>
          </cell>
          <cell r="D61">
            <v>-38957.07</v>
          </cell>
          <cell r="E61">
            <v>-5000</v>
          </cell>
          <cell r="F61">
            <v>-41957.07</v>
          </cell>
          <cell r="G61">
            <v>-3000</v>
          </cell>
          <cell r="H61">
            <v>-18000</v>
          </cell>
        </row>
        <row r="62">
          <cell r="A62" t="str">
            <v>9,2,1,02,02,00</v>
          </cell>
          <cell r="B62" t="str">
            <v>Locales Comerciales</v>
          </cell>
          <cell r="C62">
            <v>-9900</v>
          </cell>
          <cell r="D62">
            <v>-11550</v>
          </cell>
          <cell r="E62">
            <v>-1650</v>
          </cell>
          <cell r="F62">
            <v>-13200</v>
          </cell>
          <cell r="G62">
            <v>-1650</v>
          </cell>
          <cell r="H62">
            <v>-1698.14</v>
          </cell>
        </row>
        <row r="63">
          <cell r="A63" t="str">
            <v>9,2,1,03,02,02</v>
          </cell>
          <cell r="B63" t="str">
            <v>Administraci¢n de Cuentas Cor</v>
          </cell>
          <cell r="C63">
            <v>-1859.5</v>
          </cell>
          <cell r="D63">
            <v>-2147.35</v>
          </cell>
          <cell r="E63">
            <v>-287.84999999999991</v>
          </cell>
          <cell r="F63">
            <v>-2435.1999999999998</v>
          </cell>
          <cell r="G63">
            <v>-287.84999999999991</v>
          </cell>
          <cell r="H63">
            <v>0</v>
          </cell>
        </row>
        <row r="64">
          <cell r="A64" t="str">
            <v>9,2,1,04,01,01</v>
          </cell>
          <cell r="B64" t="str">
            <v>Terrenos</v>
          </cell>
          <cell r="C64">
            <v>-46949.97</v>
          </cell>
          <cell r="D64">
            <v>-47182.23</v>
          </cell>
          <cell r="E64">
            <v>-232.26000000000204</v>
          </cell>
          <cell r="F64">
            <v>-47412.05</v>
          </cell>
          <cell r="G64">
            <v>-229.81999999999971</v>
          </cell>
          <cell r="H64">
            <v>-227.35</v>
          </cell>
        </row>
        <row r="65">
          <cell r="A65" t="str">
            <v>9,2,1,04,02,01</v>
          </cell>
          <cell r="B65" t="str">
            <v>Intereses Punitorios</v>
          </cell>
          <cell r="C65">
            <v>-6826.43</v>
          </cell>
          <cell r="D65">
            <v>-6826.43</v>
          </cell>
          <cell r="E65">
            <v>0</v>
          </cell>
          <cell r="F65">
            <v>-6826.44</v>
          </cell>
          <cell r="G65">
            <v>-9.999999999308784E-3</v>
          </cell>
          <cell r="H65">
            <v>-417.5</v>
          </cell>
        </row>
        <row r="66">
          <cell r="A66" t="str">
            <v>9,2,1,10,01,00</v>
          </cell>
          <cell r="B66" t="str">
            <v>Ingresos Brutos por Ventas</v>
          </cell>
          <cell r="C66">
            <v>50093.66</v>
          </cell>
          <cell r="D66">
            <v>50107.140000000007</v>
          </cell>
          <cell r="E66">
            <v>13.480000000003201</v>
          </cell>
          <cell r="F66">
            <v>50855.62</v>
          </cell>
          <cell r="G66">
            <v>748.47999999999593</v>
          </cell>
          <cell r="H66">
            <v>2577.25</v>
          </cell>
        </row>
        <row r="67">
          <cell r="A67" t="str">
            <v>9,2,1,10,02,00</v>
          </cell>
          <cell r="B67" t="str">
            <v>Ingresos Brutos por Alquileres</v>
          </cell>
          <cell r="C67">
            <v>1377.08</v>
          </cell>
          <cell r="D67">
            <v>1606.84</v>
          </cell>
          <cell r="E67">
            <v>229.76</v>
          </cell>
          <cell r="F67">
            <v>1767.5</v>
          </cell>
          <cell r="G67">
            <v>160.66000000000008</v>
          </cell>
          <cell r="H67">
            <v>680.58</v>
          </cell>
        </row>
        <row r="68">
          <cell r="A68" t="str">
            <v>9,2,1,10,03,00</v>
          </cell>
          <cell r="B68" t="str">
            <v>Ingresos Brutos por Comisiones</v>
          </cell>
          <cell r="C68">
            <v>1543.44</v>
          </cell>
          <cell r="D68">
            <v>1543.44</v>
          </cell>
          <cell r="E68">
            <v>0</v>
          </cell>
          <cell r="F68">
            <v>1605.97</v>
          </cell>
          <cell r="G68">
            <v>62.529999999999973</v>
          </cell>
          <cell r="H68">
            <v>137.56</v>
          </cell>
        </row>
        <row r="69">
          <cell r="A69" t="str">
            <v>9,2,1,10,04,00</v>
          </cell>
          <cell r="B69" t="str">
            <v>Ingresos Brutos por Intereses</v>
          </cell>
          <cell r="C69">
            <v>70.38</v>
          </cell>
          <cell r="D69">
            <v>71.69</v>
          </cell>
          <cell r="E69">
            <v>1.3100000000000023</v>
          </cell>
          <cell r="F69">
            <v>71.69</v>
          </cell>
          <cell r="G69">
            <v>0</v>
          </cell>
          <cell r="H69">
            <v>4.38</v>
          </cell>
        </row>
        <row r="70">
          <cell r="A70" t="str">
            <v>9,2,1,10,05,00</v>
          </cell>
          <cell r="B70" t="str">
            <v>Ingresos Brutos Otros Conceptos</v>
          </cell>
          <cell r="C70">
            <v>847.23</v>
          </cell>
          <cell r="D70">
            <v>961.96</v>
          </cell>
          <cell r="E70">
            <v>114.73000000000002</v>
          </cell>
          <cell r="F70">
            <v>1114.8499999999999</v>
          </cell>
          <cell r="G70">
            <v>152.88999999999987</v>
          </cell>
          <cell r="H70">
            <v>242.98</v>
          </cell>
        </row>
        <row r="71">
          <cell r="A71" t="str">
            <v>9,2,2,02,11,00</v>
          </cell>
          <cell r="B71" t="str">
            <v>Resultado F.C.I.</v>
          </cell>
          <cell r="C71">
            <v>-15930.56</v>
          </cell>
          <cell r="D71">
            <v>-16161.07</v>
          </cell>
          <cell r="E71">
            <v>-230.51000000000022</v>
          </cell>
          <cell r="F71">
            <v>-16161.07</v>
          </cell>
          <cell r="G71">
            <v>0</v>
          </cell>
          <cell r="H71">
            <v>-281.10000000000002</v>
          </cell>
        </row>
        <row r="72">
          <cell r="A72" t="str">
            <v>9,2,2,02,13,00</v>
          </cell>
          <cell r="B72" t="str">
            <v>Valuaci¢n Bonos fideicomiso</v>
          </cell>
          <cell r="C72">
            <v>87868.98</v>
          </cell>
          <cell r="D72">
            <v>84462.33</v>
          </cell>
          <cell r="E72">
            <v>-3406.6499999999942</v>
          </cell>
          <cell r="F72">
            <v>81010.8</v>
          </cell>
          <cell r="G72">
            <v>-3451.5299999999988</v>
          </cell>
          <cell r="H72">
            <v>-1074.0900000000256</v>
          </cell>
        </row>
        <row r="73">
          <cell r="A73" t="str">
            <v>9,2,2,03,01,00</v>
          </cell>
          <cell r="B73" t="str">
            <v>Diferencia de Cambio</v>
          </cell>
          <cell r="C73">
            <v>0</v>
          </cell>
          <cell r="D73">
            <v>-182716.08</v>
          </cell>
          <cell r="E73">
            <v>-182716.08</v>
          </cell>
          <cell r="F73">
            <v>-184884.92</v>
          </cell>
          <cell r="G73">
            <v>-2168.8400000000256</v>
          </cell>
          <cell r="H73">
            <v>-8132.68</v>
          </cell>
        </row>
        <row r="74">
          <cell r="A74" t="str">
            <v>9,2,4,02,01,00</v>
          </cell>
          <cell r="B74" t="str">
            <v>Recupero de Gastos Varios</v>
          </cell>
          <cell r="C74">
            <v>-1175</v>
          </cell>
          <cell r="D74">
            <v>-1175</v>
          </cell>
          <cell r="E74">
            <v>0</v>
          </cell>
          <cell r="F74">
            <v>-1399</v>
          </cell>
          <cell r="G74">
            <v>-224</v>
          </cell>
          <cell r="H74">
            <v>-4463.8</v>
          </cell>
        </row>
        <row r="75">
          <cell r="A75" t="str">
            <v>9,2,4,03,01,00</v>
          </cell>
          <cell r="B75" t="str">
            <v>Diversos</v>
          </cell>
          <cell r="C75">
            <v>-13268.27</v>
          </cell>
          <cell r="D75">
            <v>-13268.27</v>
          </cell>
          <cell r="E75">
            <v>0</v>
          </cell>
          <cell r="F75">
            <v>-13268.27</v>
          </cell>
          <cell r="G75">
            <v>0</v>
          </cell>
          <cell r="H75">
            <v>-2882.28</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r_libertador"/>
      <sheetName val="otr_rio"/>
      <sheetName val="OTR_RUMAALA"/>
      <sheetName val="grafos"/>
      <sheetName val="Base"/>
    </sheetNames>
    <sheetDataSet>
      <sheetData sheetId="0" refreshError="1"/>
      <sheetData sheetId="1"/>
      <sheetData sheetId="2" refreshError="1"/>
      <sheetData sheetId="3" refreshError="1"/>
      <sheetData sheetId="4"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 109"/>
      <sheetName val="Form 122"/>
      <sheetName val="Conciliación de Retenciones"/>
      <sheetName val="Resumen Retenciones a Ingresar"/>
      <sheetName val="Mayor Ret. IVA Local"/>
      <sheetName val="Hechauka Ret. Locales (A&amp;A)"/>
      <sheetName val="LC-Original"/>
      <sheetName val="Consulta 2"/>
      <sheetName val="Diferencia Mayor_vs_Hechauka"/>
      <sheetName val="Hechauka Consolidado"/>
      <sheetName val="Retenciones al Exterior (A&amp;A)"/>
      <sheetName val="Notas"/>
      <sheetName val="Fact. Incluidas en el LC"/>
      <sheetName val="TC BCP - 2011"/>
      <sheetName val="Mayor RSC"/>
      <sheetName val="Consulta 1"/>
      <sheetName val="Hechauka Retenciones PPC"/>
      <sheetName val="Fecha de pago"/>
      <sheetName val="Form. 109 (Banco)"/>
      <sheetName val="Form. 122 (Banco)"/>
      <sheetName val="Check list"/>
      <sheetName val="Bonos"/>
      <sheetName val="Inventario CDA BBVA Suiza"/>
      <sheetName val="Mayores Retenciones Diciembre"/>
      <sheetName val="Retenciones Exterior PPC"/>
      <sheetName val="Interes por prestamos"/>
      <sheetName val="PPC_Conciliación_Octubre_Rta."/>
      <sheetName val="PPC_Conciliación_Octubre_IVA"/>
      <sheetName val="TC-2011 (Exterior)"/>
      <sheetName val="Mayor Ret IVA Exterior"/>
      <sheetName val="Mayor Ret.Renta Exterior"/>
      <sheetName val="M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3">
          <cell r="G13">
            <v>1945600</v>
          </cell>
        </row>
      </sheetData>
      <sheetData sheetId="24" refreshError="1"/>
      <sheetData sheetId="25">
        <row r="101">
          <cell r="E101">
            <v>287944.09000000003</v>
          </cell>
        </row>
      </sheetData>
      <sheetData sheetId="26" refreshError="1"/>
      <sheetData sheetId="27" refreshError="1"/>
      <sheetData sheetId="28">
        <row r="346">
          <cell r="E346">
            <v>4203</v>
          </cell>
        </row>
      </sheetData>
      <sheetData sheetId="29">
        <row r="18">
          <cell r="G18">
            <v>779462</v>
          </cell>
        </row>
      </sheetData>
      <sheetData sheetId="30">
        <row r="18">
          <cell r="G18">
            <v>1375750</v>
          </cell>
        </row>
      </sheetData>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Datos del Balance"/>
      <sheetName val="Armador"/>
      <sheetName val="Saldos"/>
      <sheetName val="Bce Patrim"/>
      <sheetName val="EEPN"/>
      <sheetName val="EOAF"/>
      <sheetName val="EOAF (2)"/>
      <sheetName val="PT EOAF"/>
      <sheetName val="Armado nota numérica"/>
      <sheetName val="nota numérica"/>
      <sheetName val="RT12"/>
      <sheetName val="RT12-apertura"/>
      <sheetName val="ANEXO A"/>
      <sheetName val="ANEXO C"/>
      <sheetName val="ANEXO E"/>
      <sheetName val="ANEXO G"/>
      <sheetName val="ANEXO F"/>
      <sheetName val="Edo Rdos"/>
      <sheetName val="ANEXO H"/>
      <sheetName val="INDICES"/>
    </sheetNames>
    <sheetDataSet>
      <sheetData sheetId="0"/>
      <sheetData sheetId="1" refreshError="1">
        <row r="8">
          <cell r="B8">
            <v>38442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NANCIAS"/>
      <sheetName val="I.G.M.P."/>
      <sheetName val="Incob-ExArcor"/>
      <sheetName val="Rtado.Vta.Bs.Uso"/>
    </sheetNames>
    <sheetDataSet>
      <sheetData sheetId="0"/>
      <sheetData sheetId="1" refreshError="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5"/>
      <sheetName val="flujo"/>
      <sheetName val="Bal.Impositivo"/>
      <sheetName val="cuadro Revaluo"/>
      <sheetName val="Comparativo"/>
      <sheetName val="BCEGRAL"/>
      <sheetName val="EVP"/>
      <sheetName val="Anexo IV"/>
      <sheetName val="Hoja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 RB"/>
      <sheetName val="cadencias "/>
      <sheetName val="Raw Materials (2)"/>
      <sheetName val="MEDO"/>
      <sheetName val="WHITE NIGHT"/>
      <sheetName val="MO Jones"/>
      <sheetName val="MULTIPACK 192"/>
      <sheetName val="MULTIPACK 384"/>
      <sheetName val="MULTIPACK 240"/>
      <sheetName val="DIAL Wo. SWITCH"/>
      <sheetName val="White Nights"/>
      <sheetName val="Set MK08 DIAL USA WoS"/>
      <sheetName val="RB240"/>
      <sheetName val="RB384"/>
      <sheetName val="RB192"/>
      <sheetName val="COLX6"/>
      <sheetName val="Refill RB"/>
      <sheetName val="Set RB jones"/>
      <sheetName val="Set_RB"/>
      <sheetName val="cadencias_"/>
      <sheetName val="Raw_Materials_(2)"/>
      <sheetName val="WHITE_NIGHT"/>
      <sheetName val="MO_Jones"/>
      <sheetName val="MULTIPACK_192"/>
      <sheetName val="MULTIPACK_384"/>
      <sheetName val="MULTIPACK_240"/>
      <sheetName val="DIAL_Wo__SWITCH"/>
      <sheetName val="White_Nights"/>
      <sheetName val="Set_MK08_DIAL_USA_WoS"/>
      <sheetName val="Refill_RB"/>
      <sheetName val="Set_RB_jones"/>
    </sheetNames>
    <sheetDataSet>
      <sheetData sheetId="0">
        <row r="6">
          <cell r="J6">
            <v>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6">
          <cell r="J6">
            <v>10</v>
          </cell>
        </row>
      </sheetData>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Hub"/>
      <sheetName val="Sheet1"/>
      <sheetName val="Summary Platform Results"/>
      <sheetName val="Summary Region Results"/>
      <sheetName val="Platform &amp; Region DLY"/>
      <sheetName val="Platform &amp; Region MTD"/>
      <sheetName val="Platform &amp; Region YTD"/>
      <sheetName val="Notes"/>
      <sheetName val="Est MTD-2"/>
      <sheetName val="Est MTD-1"/>
      <sheetName val="EVP UPLOAD"/>
      <sheetName val="YTD ACTUALS"/>
      <sheetName val="DATA"/>
      <sheetName val="UPLOAD"/>
      <sheetName val="Email Distribution"/>
      <sheetName val="Feuil1"/>
      <sheetName val="Risk Summary"/>
      <sheetName val="Financials by profit centre"/>
    </sheetNames>
    <sheetDataSet>
      <sheetData sheetId="0" refreshError="1">
        <row r="12">
          <cell r="C12">
            <v>39078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ummary"/>
      <sheetName val="Quarterly P&amp;L overview"/>
      <sheetName val="P&amp;L by platform USD"/>
      <sheetName val="P&amp;L by platform INR"/>
      <sheetName val="Gross margin summary"/>
      <sheetName val="Quantities"/>
      <sheetName val="Capex summary"/>
      <sheetName val="Statutory G&amp;A"/>
    </sheetNames>
    <sheetDataSet>
      <sheetData sheetId="0" refreshError="1">
        <row r="1">
          <cell r="A1">
            <v>44.811300000000003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
      <sheetName val="P&amp;L summary"/>
      <sheetName val="Quarterly P&amp;L overview"/>
      <sheetName val="P&amp;L by platform USD"/>
      <sheetName val="P&amp;L by platform RMB"/>
      <sheetName val="Gross margin summary"/>
      <sheetName val="Quantities"/>
      <sheetName val="Capex summary"/>
      <sheetName val="Statutory G&amp;A"/>
    </sheetNames>
    <sheetDataSet>
      <sheetData sheetId="0" refreshError="1"/>
      <sheetData sheetId="1" refreshError="1">
        <row r="1">
          <cell r="A1">
            <v>7.8</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del Balance"/>
      <sheetName val="Información"/>
      <sheetName val="controles"/>
      <sheetName val="Bce básico Resumido AIF "/>
      <sheetName val="Bce Conso Resumido AIF"/>
      <sheetName val="Bce Patrim"/>
      <sheetName val="Nota numérica"/>
      <sheetName val="EE.RR"/>
      <sheetName val="Resultado por tenencia"/>
      <sheetName val="Otros ingresos y egresos"/>
      <sheetName val="Info por segmento"/>
      <sheetName val="Soporte Segment"/>
      <sheetName val="Reseña cuadros"/>
      <sheetName val="Elim InterCo"/>
      <sheetName val="Rdos elim interCo"/>
      <sheetName val="Mayores valores"/>
      <sheetName val="Mayores valores 2"/>
      <sheetName val="Eliminaciones VPP"/>
      <sheetName val="Comprobacion art 33"/>
      <sheetName val="Irsa"/>
    </sheetNames>
    <sheetDataSet>
      <sheetData sheetId="0">
        <row r="7">
          <cell r="B7">
            <v>39994</v>
          </cell>
        </row>
      </sheetData>
      <sheetData sheetId="1" refreshError="1"/>
      <sheetData sheetId="2" refreshError="1"/>
      <sheetData sheetId="3" refreshError="1"/>
      <sheetData sheetId="4" refreshError="1"/>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es"/>
      <sheetName val="EDO SIT PATRIM"/>
      <sheetName val="ESP_TIPEO"/>
      <sheetName val="Reclasificaciones"/>
      <sheetName val="EDO RDOS"/>
      <sheetName val="Segmento"/>
      <sheetName val="EEPN"/>
      <sheetName val="EOAF"/>
      <sheetName val="NOTA 4"/>
      <sheetName val="PRESTAMOS"/>
      <sheetName val=" VTOS"/>
      <sheetName val="VTOS_TIPEO"/>
      <sheetName val="ANEXO_A"/>
      <sheetName val="ANEXO_B"/>
      <sheetName val="ANEXO C"/>
      <sheetName val="INVERSIONES"/>
      <sheetName val="PREVISIONES"/>
      <sheetName val="CTO VTAS"/>
      <sheetName val="MON.EXTRANJERA"/>
      <sheetName val="ANEXO 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H - PLat - CC - SB"/>
      <sheetName val="Indirect Soft - Plat - CC - SB"/>
      <sheetName val="Dim"/>
      <sheetName val="Données (SB) G&amp;A"/>
      <sheetName val="Données (SB) Soft &amp; Grp G&amp;A"/>
      <sheetName val="Données table sbox"/>
      <sheetName val="Format OH Dir &amp; Ind"/>
      <sheetName val="Format Corporate"/>
    </sheetNames>
    <sheetDataSet>
      <sheetData sheetId="0" refreshError="1"/>
      <sheetData sheetId="1" refreshError="1"/>
      <sheetData sheetId="2" refreshError="1"/>
      <sheetData sheetId="3" refreshError="1"/>
      <sheetData sheetId="4" refreshError="1"/>
      <sheetData sheetId="5" refreshError="1">
        <row r="3">
          <cell r="A3" t="str">
            <v>Code</v>
          </cell>
          <cell r="B3" t="str">
            <v>Long description</v>
          </cell>
          <cell r="C3" t="str">
            <v>Platform (Long description)</v>
          </cell>
          <cell r="D3" t="str">
            <v>Reporting Unit (Code)</v>
          </cell>
          <cell r="E3" t="str">
            <v>SBox Sub Region (Code)</v>
          </cell>
          <cell r="F3" t="str">
            <v>Region (Code)</v>
          </cell>
          <cell r="G3" t="str">
            <v>SBox Type (Code)</v>
          </cell>
          <cell r="H3" t="str">
            <v>BOX (Code)</v>
          </cell>
        </row>
        <row r="4">
          <cell r="A4" t="str">
            <v>B0012</v>
          </cell>
          <cell r="B4" t="str">
            <v>B0012-B-ETHANOL-UK-LDTLTD-CASH</v>
          </cell>
          <cell r="C4" t="str">
            <v>Sugar</v>
          </cell>
          <cell r="D4" t="str">
            <v>LDTLTD</v>
          </cell>
          <cell r="E4" t="str">
            <v>London</v>
          </cell>
          <cell r="F4" t="str">
            <v>EBS</v>
          </cell>
          <cell r="G4" t="str">
            <v>BASIC</v>
          </cell>
          <cell r="H4" t="str">
            <v>LOSUGAR</v>
          </cell>
        </row>
        <row r="5">
          <cell r="A5" t="str">
            <v>B0015</v>
          </cell>
          <cell r="B5" t="str">
            <v>B0015-B-COCOA-UK-LDTLTD-CASH</v>
          </cell>
          <cell r="C5" t="str">
            <v>Coffee</v>
          </cell>
          <cell r="D5" t="str">
            <v>LDTLTD</v>
          </cell>
          <cell r="E5" t="str">
            <v>London</v>
          </cell>
          <cell r="F5" t="str">
            <v>EBS</v>
          </cell>
          <cell r="G5" t="str">
            <v>BASIC</v>
          </cell>
          <cell r="H5" t="str">
            <v>LOCOCOA</v>
          </cell>
        </row>
        <row r="6">
          <cell r="A6" t="str">
            <v>B0016</v>
          </cell>
          <cell r="B6" t="str">
            <v>B0016-B-COCOA-UK-LDTLTD-HEDGE</v>
          </cell>
          <cell r="C6" t="str">
            <v>Coffee</v>
          </cell>
          <cell r="D6" t="str">
            <v>LDTLTD</v>
          </cell>
          <cell r="E6" t="str">
            <v>London</v>
          </cell>
          <cell r="F6" t="str">
            <v>EBS</v>
          </cell>
          <cell r="G6" t="str">
            <v>BASIC</v>
          </cell>
          <cell r="H6" t="str">
            <v>LOCOCOA</v>
          </cell>
        </row>
        <row r="7">
          <cell r="A7" t="str">
            <v>B0017</v>
          </cell>
          <cell r="B7" t="str">
            <v>B0017-B-ALLCOM-WE-LDROMA-MARKET</v>
          </cell>
          <cell r="C7" t="str">
            <v>Service</v>
          </cell>
          <cell r="D7" t="str">
            <v>LDROMA</v>
          </cell>
          <cell r="E7" t="str">
            <v>Western Europe</v>
          </cell>
          <cell r="F7" t="str">
            <v>EBS</v>
          </cell>
          <cell r="G7" t="str">
            <v>BASIC</v>
          </cell>
          <cell r="H7" t="str">
            <v>NONE</v>
          </cell>
        </row>
        <row r="8">
          <cell r="A8" t="str">
            <v>B0018</v>
          </cell>
          <cell r="B8" t="str">
            <v>B0018-B-ALLGRAIN-WE-HAMB-DISTRIB</v>
          </cell>
          <cell r="C8" t="str">
            <v>Grain</v>
          </cell>
          <cell r="D8" t="str">
            <v>HAMB</v>
          </cell>
          <cell r="E8" t="str">
            <v>Western Europe</v>
          </cell>
          <cell r="F8" t="str">
            <v>EBS</v>
          </cell>
          <cell r="G8" t="str">
            <v>BASIC</v>
          </cell>
          <cell r="H8" t="str">
            <v>NONE</v>
          </cell>
        </row>
        <row r="9">
          <cell r="A9" t="str">
            <v>B0021</v>
          </cell>
          <cell r="B9" t="str">
            <v>B0021-B-COFFEE-UK-LDTLTD-HEDGE</v>
          </cell>
          <cell r="C9" t="str">
            <v>Coffee</v>
          </cell>
          <cell r="D9" t="str">
            <v>LDTLTD</v>
          </cell>
          <cell r="E9" t="str">
            <v>London</v>
          </cell>
          <cell r="F9" t="str">
            <v>EBS</v>
          </cell>
          <cell r="G9" t="str">
            <v>BASIC</v>
          </cell>
          <cell r="H9" t="str">
            <v>LOCOFFEE</v>
          </cell>
        </row>
        <row r="10">
          <cell r="A10" t="str">
            <v>B0022</v>
          </cell>
          <cell r="B10" t="str">
            <v>B0022-B-COFFEE-WE-COFFEEAG-DISTRIB</v>
          </cell>
          <cell r="C10" t="str">
            <v>Coffee</v>
          </cell>
          <cell r="D10" t="str">
            <v>COFFEEAG</v>
          </cell>
          <cell r="E10" t="str">
            <v>Western Europe</v>
          </cell>
          <cell r="F10" t="str">
            <v>EBS</v>
          </cell>
          <cell r="G10" t="str">
            <v>BASIC</v>
          </cell>
          <cell r="H10" t="str">
            <v>LOCOFFEE</v>
          </cell>
        </row>
        <row r="11">
          <cell r="A11" t="str">
            <v>B0024</v>
          </cell>
          <cell r="B11" t="str">
            <v>B0024-B-CTA-UK-LDTLTD-HEDGE</v>
          </cell>
          <cell r="C11" t="str">
            <v>Finance</v>
          </cell>
          <cell r="D11" t="str">
            <v>LDTLTD</v>
          </cell>
          <cell r="E11" t="str">
            <v>London</v>
          </cell>
          <cell r="F11" t="str">
            <v>EBS</v>
          </cell>
          <cell r="G11" t="str">
            <v>BASIC</v>
          </cell>
          <cell r="H11" t="str">
            <v>LOFIN</v>
          </cell>
        </row>
        <row r="12">
          <cell r="A12" t="str">
            <v>B0025</v>
          </cell>
          <cell r="B12" t="str">
            <v>B0025-B-ALLFIN-UK-LDCOMFIN-HEDGE</v>
          </cell>
          <cell r="C12" t="str">
            <v>Finance</v>
          </cell>
          <cell r="D12" t="str">
            <v>LDCOMFIN</v>
          </cell>
          <cell r="E12" t="str">
            <v>London</v>
          </cell>
          <cell r="F12" t="str">
            <v>EBS</v>
          </cell>
          <cell r="G12" t="str">
            <v>BASIC</v>
          </cell>
          <cell r="H12" t="str">
            <v>LOFIN</v>
          </cell>
        </row>
        <row r="13">
          <cell r="A13" t="str">
            <v>B0028</v>
          </cell>
          <cell r="B13" t="str">
            <v>B0028-B-EQUITY-UK-LDCOMFIN-HEDGE</v>
          </cell>
          <cell r="C13" t="str">
            <v>Finance</v>
          </cell>
          <cell r="D13" t="str">
            <v>LDCOMFIN</v>
          </cell>
          <cell r="E13" t="str">
            <v>London</v>
          </cell>
          <cell r="F13" t="str">
            <v>EBS</v>
          </cell>
          <cell r="G13" t="str">
            <v>BASIC</v>
          </cell>
          <cell r="H13" t="str">
            <v>LOFIN</v>
          </cell>
        </row>
        <row r="14">
          <cell r="A14" t="str">
            <v>B0033</v>
          </cell>
          <cell r="B14" t="str">
            <v>B0033-B-RICE-UK-LDTLTD-CASH</v>
          </cell>
          <cell r="C14" t="str">
            <v>Rice</v>
          </cell>
          <cell r="D14" t="str">
            <v>LDTLTD</v>
          </cell>
          <cell r="E14" t="str">
            <v>London</v>
          </cell>
          <cell r="F14" t="str">
            <v>EBS</v>
          </cell>
          <cell r="G14" t="str">
            <v>BASIC</v>
          </cell>
          <cell r="H14" t="str">
            <v>LORICE</v>
          </cell>
        </row>
        <row r="15">
          <cell r="A15" t="str">
            <v>B0035</v>
          </cell>
          <cell r="B15" t="str">
            <v>B0035-B-METAL-UK-LDTLTD-HEDGE</v>
          </cell>
          <cell r="C15" t="str">
            <v>Finance</v>
          </cell>
          <cell r="D15" t="str">
            <v>LDTLTD</v>
          </cell>
          <cell r="E15" t="str">
            <v>London</v>
          </cell>
          <cell r="F15" t="str">
            <v>EBS</v>
          </cell>
          <cell r="G15" t="str">
            <v>BASIC</v>
          </cell>
          <cell r="H15" t="str">
            <v>LOFIN</v>
          </cell>
        </row>
        <row r="16">
          <cell r="A16" t="str">
            <v>B0036</v>
          </cell>
          <cell r="B16" t="str">
            <v>B0036-B-SUGAR-UK-LDTLTD-CASH</v>
          </cell>
          <cell r="C16" t="str">
            <v>Sugar</v>
          </cell>
          <cell r="D16" t="str">
            <v>LDTLTD</v>
          </cell>
          <cell r="E16" t="str">
            <v>London</v>
          </cell>
          <cell r="F16" t="str">
            <v>EBS</v>
          </cell>
          <cell r="G16" t="str">
            <v>BASIC</v>
          </cell>
          <cell r="H16" t="str">
            <v>LOSUGAR</v>
          </cell>
        </row>
        <row r="17">
          <cell r="A17" t="str">
            <v>B0037</v>
          </cell>
          <cell r="B17" t="str">
            <v>B0037-B-SUGAR-UK-LDTLTD-HEDGE</v>
          </cell>
          <cell r="C17" t="str">
            <v>Sugar</v>
          </cell>
          <cell r="D17" t="str">
            <v>LDTLTD</v>
          </cell>
          <cell r="E17" t="str">
            <v>London</v>
          </cell>
          <cell r="F17" t="str">
            <v>EBS</v>
          </cell>
          <cell r="G17" t="str">
            <v>BASIC</v>
          </cell>
          <cell r="H17" t="str">
            <v>LOSUGAR</v>
          </cell>
        </row>
        <row r="18">
          <cell r="A18" t="str">
            <v>B0042</v>
          </cell>
          <cell r="B18" t="str">
            <v>B0042-B-ALLGRAIN-BSU-LDVOSTOK-ORIGIN</v>
          </cell>
          <cell r="C18" t="str">
            <v>Grain</v>
          </cell>
          <cell r="D18" t="str">
            <v>LDVOSTOK</v>
          </cell>
          <cell r="E18" t="str">
            <v>Black Sea Unit</v>
          </cell>
          <cell r="F18" t="str">
            <v>EBS</v>
          </cell>
          <cell r="G18" t="str">
            <v>BASIC</v>
          </cell>
          <cell r="H18" t="str">
            <v>EBSGRAIN</v>
          </cell>
        </row>
        <row r="19">
          <cell r="A19" t="str">
            <v>B0043</v>
          </cell>
          <cell r="B19" t="str">
            <v>B0043-B-ALLGRAIN-BSU-LDUKRAINE-ORIGIN</v>
          </cell>
          <cell r="C19" t="str">
            <v>Grain</v>
          </cell>
          <cell r="D19" t="str">
            <v>LDUKRAINE</v>
          </cell>
          <cell r="E19" t="str">
            <v>Black Sea Unit</v>
          </cell>
          <cell r="F19" t="str">
            <v>EBS</v>
          </cell>
          <cell r="G19" t="str">
            <v>BASIC</v>
          </cell>
          <cell r="H19" t="str">
            <v>EBSGRAIN</v>
          </cell>
        </row>
        <row r="20">
          <cell r="A20" t="str">
            <v>B0044</v>
          </cell>
          <cell r="B20" t="str">
            <v>B0044-B-SEED-BSU-LDUKRAINE-CASH</v>
          </cell>
          <cell r="C20" t="str">
            <v>Oilseeds</v>
          </cell>
          <cell r="D20" t="str">
            <v>LDUKRAINE</v>
          </cell>
          <cell r="E20" t="str">
            <v>Black Sea Unit</v>
          </cell>
          <cell r="F20" t="str">
            <v>EBS</v>
          </cell>
          <cell r="G20" t="str">
            <v>BASIC</v>
          </cell>
          <cell r="H20" t="str">
            <v>EBSOIL</v>
          </cell>
        </row>
        <row r="21">
          <cell r="A21" t="str">
            <v>B0045</v>
          </cell>
          <cell r="B21" t="str">
            <v>B0045-B-SEED-BSU-LDVOSTOK-CASH</v>
          </cell>
          <cell r="C21" t="str">
            <v>Oilseeds</v>
          </cell>
          <cell r="D21" t="str">
            <v>LDVOSTOK</v>
          </cell>
          <cell r="E21" t="str">
            <v>Black Sea Unit</v>
          </cell>
          <cell r="F21" t="str">
            <v>EBS</v>
          </cell>
          <cell r="G21" t="str">
            <v>BASIC</v>
          </cell>
          <cell r="H21" t="str">
            <v>EBSOIL</v>
          </cell>
        </row>
        <row r="22">
          <cell r="A22" t="str">
            <v>B0047</v>
          </cell>
          <cell r="B22" t="str">
            <v>B0047-B-ALLGRAIN-BSU-SUNGRAIN-SILO</v>
          </cell>
          <cell r="C22" t="str">
            <v>Grain</v>
          </cell>
          <cell r="D22" t="str">
            <v>SUNGRAIN</v>
          </cell>
          <cell r="E22" t="str">
            <v>Black Sea Unit</v>
          </cell>
          <cell r="F22" t="str">
            <v>EBS</v>
          </cell>
          <cell r="G22" t="str">
            <v>BASIC</v>
          </cell>
          <cell r="H22" t="str">
            <v>EBSGRAIN</v>
          </cell>
        </row>
        <row r="23">
          <cell r="A23" t="str">
            <v>B0048</v>
          </cell>
          <cell r="B23" t="str">
            <v>B0048-B-SUGAR-BSU-LDVOSTOK-DISTRIB</v>
          </cell>
          <cell r="C23" t="str">
            <v>Sugar</v>
          </cell>
          <cell r="D23" t="str">
            <v>LDVOSTOK</v>
          </cell>
          <cell r="E23" t="str">
            <v>Black Sea Unit</v>
          </cell>
          <cell r="F23" t="str">
            <v>EBS</v>
          </cell>
          <cell r="G23" t="str">
            <v>BASIC</v>
          </cell>
          <cell r="H23" t="str">
            <v>LOSUGAR</v>
          </cell>
        </row>
        <row r="24">
          <cell r="A24" t="str">
            <v>B0049</v>
          </cell>
          <cell r="B24" t="str">
            <v>B0049-B-SUGAR-BSU-LDUKRAINE-DISTRIB</v>
          </cell>
          <cell r="C24" t="str">
            <v>Sugar</v>
          </cell>
          <cell r="D24" t="str">
            <v>LDUKRAINE</v>
          </cell>
          <cell r="E24" t="str">
            <v>Black Sea Unit</v>
          </cell>
          <cell r="F24" t="str">
            <v>EBS</v>
          </cell>
          <cell r="G24" t="str">
            <v>BASIC</v>
          </cell>
          <cell r="H24" t="str">
            <v>LOSUGAR</v>
          </cell>
        </row>
        <row r="25">
          <cell r="A25" t="str">
            <v>B0050</v>
          </cell>
          <cell r="B25" t="str">
            <v>B0050-B-ALLGRAIN-WE-SESOSTRIS-CASH</v>
          </cell>
          <cell r="C25" t="str">
            <v>Grain</v>
          </cell>
          <cell r="D25" t="str">
            <v>SESOSTRIS</v>
          </cell>
          <cell r="E25" t="str">
            <v>Western Europe</v>
          </cell>
          <cell r="F25" t="str">
            <v>EBS</v>
          </cell>
          <cell r="G25" t="str">
            <v>BASIC</v>
          </cell>
          <cell r="H25" t="str">
            <v>EBSGRAIN</v>
          </cell>
        </row>
        <row r="26">
          <cell r="A26" t="str">
            <v>B0053</v>
          </cell>
          <cell r="B26" t="str">
            <v>B0053-B-SEED-WE-SESOSTRIS-DISTRIB</v>
          </cell>
          <cell r="C26" t="str">
            <v>Oilseeds</v>
          </cell>
          <cell r="D26" t="str">
            <v>SESOSTRIS</v>
          </cell>
          <cell r="E26" t="str">
            <v>Western Europe</v>
          </cell>
          <cell r="F26" t="str">
            <v>EBS</v>
          </cell>
          <cell r="G26" t="str">
            <v>BASIC</v>
          </cell>
          <cell r="H26" t="str">
            <v>EBSOIL</v>
          </cell>
        </row>
        <row r="27">
          <cell r="A27" t="str">
            <v>B0059</v>
          </cell>
          <cell r="B27" t="str">
            <v>B0059-B-SOYAMEAL-WE-LDITAL-DISTRIB</v>
          </cell>
          <cell r="C27" t="str">
            <v>Oilseeds</v>
          </cell>
          <cell r="D27" t="str">
            <v>LDITAL</v>
          </cell>
          <cell r="E27" t="str">
            <v>Western Europe</v>
          </cell>
          <cell r="F27" t="str">
            <v>EBS</v>
          </cell>
          <cell r="G27" t="str">
            <v>BASIC</v>
          </cell>
          <cell r="H27" t="str">
            <v>EBSOIL</v>
          </cell>
        </row>
        <row r="28">
          <cell r="A28" t="str">
            <v>B0062</v>
          </cell>
          <cell r="B28" t="str">
            <v>B0062-B-ALLGRAIN-WE-LDPOLSKA-CASH</v>
          </cell>
          <cell r="C28" t="str">
            <v>Grain</v>
          </cell>
          <cell r="D28" t="str">
            <v>LDPOLSKA</v>
          </cell>
          <cell r="E28" t="str">
            <v>Western Europe</v>
          </cell>
          <cell r="F28" t="str">
            <v>EBS</v>
          </cell>
          <cell r="G28" t="str">
            <v>BASIC</v>
          </cell>
          <cell r="H28" t="str">
            <v>EBSGRAIN</v>
          </cell>
        </row>
        <row r="29">
          <cell r="A29" t="str">
            <v>B0063</v>
          </cell>
          <cell r="B29" t="str">
            <v>B0063-B-SEED-WE-LDPOLSKA-CASH</v>
          </cell>
          <cell r="C29" t="str">
            <v>Oilseeds</v>
          </cell>
          <cell r="D29" t="str">
            <v>LDPOLSKA</v>
          </cell>
          <cell r="E29" t="str">
            <v>Western Europe</v>
          </cell>
          <cell r="F29" t="str">
            <v>EBS</v>
          </cell>
          <cell r="G29" t="str">
            <v>BASIC</v>
          </cell>
          <cell r="H29" t="str">
            <v>EBSOIL</v>
          </cell>
        </row>
        <row r="30">
          <cell r="A30" t="str">
            <v>B0064</v>
          </cell>
          <cell r="B30" t="str">
            <v>B0064-B-SOYAMEAL-WE-LDPOLSKA-DISTRIB</v>
          </cell>
          <cell r="C30" t="str">
            <v>Oilseeds</v>
          </cell>
          <cell r="D30" t="str">
            <v>LDPOLSKA</v>
          </cell>
          <cell r="E30" t="str">
            <v>Western Europe</v>
          </cell>
          <cell r="F30" t="str">
            <v>EBS</v>
          </cell>
          <cell r="G30" t="str">
            <v>BASIC</v>
          </cell>
          <cell r="H30" t="str">
            <v>EBSOIL</v>
          </cell>
        </row>
        <row r="31">
          <cell r="A31" t="str">
            <v>B0065</v>
          </cell>
          <cell r="B31" t="str">
            <v>B0065-B-ALLGRAIN-WE-LDNEG-CASH</v>
          </cell>
          <cell r="C31" t="str">
            <v>Grain</v>
          </cell>
          <cell r="D31" t="str">
            <v>LDNEG</v>
          </cell>
          <cell r="E31" t="str">
            <v>Western Europe</v>
          </cell>
          <cell r="F31" t="str">
            <v>EBS</v>
          </cell>
          <cell r="G31" t="str">
            <v>BASIC</v>
          </cell>
          <cell r="H31" t="str">
            <v>EBSGRAIN</v>
          </cell>
        </row>
        <row r="32">
          <cell r="A32" t="str">
            <v>B0068</v>
          </cell>
          <cell r="B32" t="str">
            <v>B0068-B-ALLGRAIN-WE-LDBULGAR-CASH</v>
          </cell>
          <cell r="C32" t="str">
            <v>Grain</v>
          </cell>
          <cell r="D32" t="str">
            <v>LDBULGAR</v>
          </cell>
          <cell r="E32" t="str">
            <v>Western Europe</v>
          </cell>
          <cell r="F32" t="str">
            <v>EBS</v>
          </cell>
          <cell r="G32" t="str">
            <v>BASIC</v>
          </cell>
          <cell r="H32" t="str">
            <v>EBSGRAIN</v>
          </cell>
        </row>
        <row r="33">
          <cell r="A33" t="str">
            <v>B0069</v>
          </cell>
          <cell r="B33" t="str">
            <v>B0069-B-SEED-WE-LDBULGAR-CASH</v>
          </cell>
          <cell r="C33" t="str">
            <v>Oilseeds</v>
          </cell>
          <cell r="D33" t="str">
            <v>LDBULGAR</v>
          </cell>
          <cell r="E33" t="str">
            <v>Western Europe</v>
          </cell>
          <cell r="F33" t="str">
            <v>EBS</v>
          </cell>
          <cell r="G33" t="str">
            <v>BASIC</v>
          </cell>
          <cell r="H33" t="str">
            <v>EBSOIL</v>
          </cell>
        </row>
        <row r="34">
          <cell r="A34" t="str">
            <v>B0070</v>
          </cell>
          <cell r="B34" t="str">
            <v>B0070-B-SOYAMEAL-WE-LDNEG-CASH</v>
          </cell>
          <cell r="C34" t="str">
            <v>Oilseeds</v>
          </cell>
          <cell r="D34" t="str">
            <v>LDNEG</v>
          </cell>
          <cell r="E34" t="str">
            <v>Western Europe</v>
          </cell>
          <cell r="F34" t="str">
            <v>EBS</v>
          </cell>
          <cell r="G34" t="str">
            <v>BASIC</v>
          </cell>
          <cell r="H34" t="str">
            <v>EBSOIL</v>
          </cell>
        </row>
        <row r="35">
          <cell r="A35" t="str">
            <v>B0071</v>
          </cell>
          <cell r="B35" t="str">
            <v>B0071-B-SOYAMEAL-WE-LDNEG-HEDGE</v>
          </cell>
          <cell r="C35" t="str">
            <v>Oilseeds</v>
          </cell>
          <cell r="D35" t="str">
            <v>LDNEG</v>
          </cell>
          <cell r="E35" t="str">
            <v>Western Europe</v>
          </cell>
          <cell r="F35" t="str">
            <v>EBS</v>
          </cell>
          <cell r="G35" t="str">
            <v>BASIC</v>
          </cell>
          <cell r="H35" t="str">
            <v>EBSOIL</v>
          </cell>
        </row>
        <row r="36">
          <cell r="A36" t="str">
            <v>B0073</v>
          </cell>
          <cell r="B36" t="str">
            <v>B0073-B-SEED-WE-LDNEG-CASH</v>
          </cell>
          <cell r="C36" t="str">
            <v>Oilseeds</v>
          </cell>
          <cell r="D36" t="str">
            <v>LDNEG</v>
          </cell>
          <cell r="E36" t="str">
            <v>Western Europe</v>
          </cell>
          <cell r="F36" t="str">
            <v>EBS</v>
          </cell>
          <cell r="G36" t="str">
            <v>BASIC</v>
          </cell>
          <cell r="H36" t="str">
            <v>EBSOIL</v>
          </cell>
        </row>
        <row r="37">
          <cell r="A37" t="str">
            <v>B0076</v>
          </cell>
          <cell r="B37" t="str">
            <v>B0076-B-ALLOIL-WE-LDNEG-CASH</v>
          </cell>
          <cell r="C37" t="str">
            <v>Oilseeds</v>
          </cell>
          <cell r="D37" t="str">
            <v>LDNEG</v>
          </cell>
          <cell r="E37" t="str">
            <v>Western Europe</v>
          </cell>
          <cell r="F37" t="str">
            <v>EBS</v>
          </cell>
          <cell r="G37" t="str">
            <v>BASIC</v>
          </cell>
          <cell r="H37" t="str">
            <v>GLOOIL</v>
          </cell>
        </row>
        <row r="38">
          <cell r="A38" t="str">
            <v>B0077</v>
          </cell>
          <cell r="B38" t="str">
            <v>B0077-B-ALLOIL-WE-LDNEG-HEDGE</v>
          </cell>
          <cell r="C38" t="str">
            <v>Oilseeds</v>
          </cell>
          <cell r="D38" t="str">
            <v>LDNEG</v>
          </cell>
          <cell r="E38" t="str">
            <v>Western Europe</v>
          </cell>
          <cell r="F38" t="str">
            <v>EBS</v>
          </cell>
          <cell r="G38" t="str">
            <v>BASIC</v>
          </cell>
          <cell r="H38" t="str">
            <v>GLOOIL</v>
          </cell>
        </row>
        <row r="39">
          <cell r="A39" t="str">
            <v>B0078</v>
          </cell>
          <cell r="B39" t="str">
            <v>B0078-B-ALLFIN-UK-SOCEF-HEDGE</v>
          </cell>
          <cell r="C39" t="str">
            <v>Finance</v>
          </cell>
          <cell r="D39" t="str">
            <v>SOCEF</v>
          </cell>
          <cell r="E39" t="str">
            <v>London</v>
          </cell>
          <cell r="F39" t="str">
            <v>EBS</v>
          </cell>
          <cell r="G39" t="str">
            <v>BASIC</v>
          </cell>
          <cell r="H39" t="str">
            <v>LOFIN</v>
          </cell>
        </row>
        <row r="40">
          <cell r="A40" t="str">
            <v>B0079</v>
          </cell>
          <cell r="B40" t="str">
            <v>B0079-B-COFFEE-UK-LDTLTD-CASH</v>
          </cell>
          <cell r="C40" t="str">
            <v>Coffee</v>
          </cell>
          <cell r="D40" t="str">
            <v>LDTLTD</v>
          </cell>
          <cell r="E40" t="str">
            <v>London</v>
          </cell>
          <cell r="F40" t="str">
            <v>EBS</v>
          </cell>
          <cell r="G40" t="str">
            <v>BASIC</v>
          </cell>
          <cell r="H40" t="str">
            <v>LOCOFFEE</v>
          </cell>
        </row>
        <row r="41">
          <cell r="A41" t="str">
            <v>B0082</v>
          </cell>
          <cell r="B41" t="str">
            <v>B0082-B-ALLGRAIN-WE-LDNEG-HEDGE</v>
          </cell>
          <cell r="C41" t="str">
            <v>Grain</v>
          </cell>
          <cell r="D41" t="str">
            <v>LDNEG</v>
          </cell>
          <cell r="E41" t="str">
            <v>Western Europe</v>
          </cell>
          <cell r="F41" t="str">
            <v>EBS</v>
          </cell>
          <cell r="G41" t="str">
            <v>BASIC</v>
          </cell>
          <cell r="H41" t="str">
            <v>EBSGRAIN</v>
          </cell>
        </row>
        <row r="42">
          <cell r="A42" t="str">
            <v>B0088</v>
          </cell>
          <cell r="B42" t="str">
            <v>B0088-B-CUBA-WE-LDNEG-CASH</v>
          </cell>
          <cell r="C42" t="str">
            <v>Other</v>
          </cell>
          <cell r="D42" t="str">
            <v>LDNEG</v>
          </cell>
          <cell r="E42" t="str">
            <v>Western Europe</v>
          </cell>
          <cell r="F42" t="str">
            <v>EBS</v>
          </cell>
          <cell r="G42" t="str">
            <v>BASIC</v>
          </cell>
          <cell r="H42" t="str">
            <v>CUBA</v>
          </cell>
        </row>
        <row r="43">
          <cell r="A43" t="str">
            <v>B0095</v>
          </cell>
          <cell r="B43" t="str">
            <v>B0095-B-FREIGHT-WE-LDNEG-CASH</v>
          </cell>
          <cell r="C43" t="str">
            <v>Freight</v>
          </cell>
          <cell r="D43" t="str">
            <v>LDNEG</v>
          </cell>
          <cell r="E43" t="str">
            <v>Western Europe</v>
          </cell>
          <cell r="F43" t="str">
            <v>EBS</v>
          </cell>
          <cell r="G43" t="str">
            <v>BASIC</v>
          </cell>
          <cell r="H43" t="str">
            <v>GLOFRE</v>
          </cell>
        </row>
        <row r="44">
          <cell r="A44" t="str">
            <v>B0097</v>
          </cell>
          <cell r="B44" t="str">
            <v>B0097-B-FDGRAIN-AF-LDAFRICA-CASH</v>
          </cell>
          <cell r="C44" t="str">
            <v>Grain</v>
          </cell>
          <cell r="D44" t="str">
            <v>LDAFRICA</v>
          </cell>
          <cell r="E44" t="str">
            <v>Africa</v>
          </cell>
          <cell r="F44" t="str">
            <v>EBS</v>
          </cell>
          <cell r="G44" t="str">
            <v>BASIC</v>
          </cell>
          <cell r="H44" t="str">
            <v>AFRGRAIN</v>
          </cell>
        </row>
        <row r="45">
          <cell r="A45" t="str">
            <v>B0098</v>
          </cell>
          <cell r="B45" t="str">
            <v>B0098-B-FDGRAIN-AF-LDAFRICA-HEDGE</v>
          </cell>
          <cell r="C45" t="str">
            <v>Grain</v>
          </cell>
          <cell r="D45" t="str">
            <v>LDAFRICA</v>
          </cell>
          <cell r="E45" t="str">
            <v>Africa</v>
          </cell>
          <cell r="F45" t="str">
            <v>EBS</v>
          </cell>
          <cell r="G45" t="str">
            <v>BASIC</v>
          </cell>
          <cell r="H45" t="str">
            <v>AFRGRAIN</v>
          </cell>
        </row>
        <row r="46">
          <cell r="A46" t="str">
            <v>B0101</v>
          </cell>
          <cell r="B46" t="str">
            <v>B0101-B-SEED-AF-LDAFRICA-CASH</v>
          </cell>
          <cell r="C46" t="str">
            <v>Oilseeds</v>
          </cell>
          <cell r="D46" t="str">
            <v>LDAFRICA</v>
          </cell>
          <cell r="E46" t="str">
            <v>Africa</v>
          </cell>
          <cell r="F46" t="str">
            <v>EBS</v>
          </cell>
          <cell r="G46" t="str">
            <v>BASIC</v>
          </cell>
          <cell r="H46" t="str">
            <v>AFROIL</v>
          </cell>
        </row>
        <row r="47">
          <cell r="A47" t="str">
            <v>B0102</v>
          </cell>
          <cell r="B47" t="str">
            <v>B0102-B-SEED-AF-LDAFRICA-HEDGE</v>
          </cell>
          <cell r="C47" t="str">
            <v>Oilseeds</v>
          </cell>
          <cell r="D47" t="str">
            <v>LDAFRICA</v>
          </cell>
          <cell r="E47" t="str">
            <v>Africa</v>
          </cell>
          <cell r="F47" t="str">
            <v>EBS</v>
          </cell>
          <cell r="G47" t="str">
            <v>BASIC</v>
          </cell>
          <cell r="H47" t="str">
            <v>AFROIL</v>
          </cell>
        </row>
        <row r="48">
          <cell r="A48" t="str">
            <v>B0103</v>
          </cell>
          <cell r="B48" t="str">
            <v>B0103-B-WHEAT-NA-LDCANADA-CASH</v>
          </cell>
          <cell r="C48" t="str">
            <v>Grain</v>
          </cell>
          <cell r="D48" t="str">
            <v>LDCANADA</v>
          </cell>
          <cell r="E48" t="str">
            <v>North America</v>
          </cell>
          <cell r="F48" t="str">
            <v>NORTHAM</v>
          </cell>
          <cell r="G48" t="str">
            <v>BASIC</v>
          </cell>
          <cell r="H48" t="str">
            <v>NAGRAIN</v>
          </cell>
        </row>
        <row r="49">
          <cell r="A49" t="str">
            <v>B0104</v>
          </cell>
          <cell r="B49" t="str">
            <v>B0104-B-WHEAT-NA-LDCANADA-HEDGE</v>
          </cell>
          <cell r="C49" t="str">
            <v>Grain</v>
          </cell>
          <cell r="D49" t="str">
            <v>LDCANADA</v>
          </cell>
          <cell r="E49" t="str">
            <v>North America</v>
          </cell>
          <cell r="F49" t="str">
            <v>NORTHAM</v>
          </cell>
          <cell r="G49" t="str">
            <v>BASIC</v>
          </cell>
          <cell r="H49" t="str">
            <v>NAGRAIN</v>
          </cell>
        </row>
        <row r="50">
          <cell r="A50" t="str">
            <v>B0105</v>
          </cell>
          <cell r="B50" t="str">
            <v>B0105-B-ALLB-SD-NA-LDCANADA-CASH</v>
          </cell>
          <cell r="C50" t="str">
            <v>Oilseeds</v>
          </cell>
          <cell r="D50" t="str">
            <v>LDCANADA</v>
          </cell>
          <cell r="E50" t="str">
            <v>North America</v>
          </cell>
          <cell r="F50" t="str">
            <v>NORTHAM</v>
          </cell>
          <cell r="G50" t="str">
            <v>BASIC</v>
          </cell>
          <cell r="H50" t="str">
            <v>NAOIL</v>
          </cell>
        </row>
        <row r="51">
          <cell r="A51" t="str">
            <v>B0106</v>
          </cell>
          <cell r="B51" t="str">
            <v>B0106-B-ALLB-SD-NA-LDCANADA-HEDGE</v>
          </cell>
          <cell r="C51" t="str">
            <v>Oilseeds</v>
          </cell>
          <cell r="D51" t="str">
            <v>LDCANADA</v>
          </cell>
          <cell r="E51" t="str">
            <v>North America</v>
          </cell>
          <cell r="F51" t="str">
            <v>NORTHAM</v>
          </cell>
          <cell r="G51" t="str">
            <v>BASIC</v>
          </cell>
          <cell r="H51" t="str">
            <v>NAOIL</v>
          </cell>
        </row>
        <row r="52">
          <cell r="A52" t="str">
            <v>B0107</v>
          </cell>
          <cell r="B52" t="str">
            <v>B0107-B-FDGRAIN-NA-LDCANADA-CASH</v>
          </cell>
          <cell r="C52" t="str">
            <v>Grain</v>
          </cell>
          <cell r="D52" t="str">
            <v>LDCANADA</v>
          </cell>
          <cell r="E52" t="str">
            <v>North America</v>
          </cell>
          <cell r="F52" t="str">
            <v>NORTHAM</v>
          </cell>
          <cell r="G52" t="str">
            <v>BASIC</v>
          </cell>
          <cell r="H52" t="str">
            <v>NAGRAIN</v>
          </cell>
        </row>
        <row r="53">
          <cell r="A53" t="str">
            <v>B0108</v>
          </cell>
          <cell r="B53" t="str">
            <v>B0108-B-FDGRAIN-NA-LDCANADA-HEDGE</v>
          </cell>
          <cell r="C53" t="str">
            <v>Grain</v>
          </cell>
          <cell r="D53" t="str">
            <v>LDCANADA</v>
          </cell>
          <cell r="E53" t="str">
            <v>North America</v>
          </cell>
          <cell r="F53" t="str">
            <v>NORTHAM</v>
          </cell>
          <cell r="G53" t="str">
            <v>BASIC</v>
          </cell>
          <cell r="H53" t="str">
            <v>NAGRAIN</v>
          </cell>
        </row>
        <row r="54">
          <cell r="A54" t="str">
            <v>B0111</v>
          </cell>
          <cell r="B54" t="str">
            <v>B0111-B-ELEV-NA-LDCANADA-SILO</v>
          </cell>
          <cell r="C54" t="str">
            <v>Grain</v>
          </cell>
          <cell r="D54" t="str">
            <v>LDCANADA</v>
          </cell>
          <cell r="E54" t="str">
            <v>North America</v>
          </cell>
          <cell r="F54" t="str">
            <v>NORTHAM</v>
          </cell>
          <cell r="G54" t="str">
            <v>BASIC</v>
          </cell>
          <cell r="H54" t="str">
            <v>NAGRAIN</v>
          </cell>
        </row>
        <row r="55">
          <cell r="A55" t="str">
            <v>B0112</v>
          </cell>
          <cell r="B55" t="str">
            <v>B0112-B-ALLGRAIN-WE-LDITAL-CASH</v>
          </cell>
          <cell r="C55" t="str">
            <v>Grain</v>
          </cell>
          <cell r="D55" t="str">
            <v>LDITAL</v>
          </cell>
          <cell r="E55" t="str">
            <v>Western Europe</v>
          </cell>
          <cell r="F55" t="str">
            <v>EBS</v>
          </cell>
          <cell r="G55" t="str">
            <v>BASIC</v>
          </cell>
          <cell r="H55" t="str">
            <v>EBSGRAIN</v>
          </cell>
        </row>
        <row r="56">
          <cell r="A56" t="str">
            <v>B0116</v>
          </cell>
          <cell r="B56" t="str">
            <v>B0116-B-ALLGRAIN-WE-LUSOGRAIN-CASH</v>
          </cell>
          <cell r="C56" t="str">
            <v>Grain</v>
          </cell>
          <cell r="D56" t="str">
            <v>LUSOGRAIN</v>
          </cell>
          <cell r="E56" t="str">
            <v>Western Europe</v>
          </cell>
          <cell r="F56" t="str">
            <v>EBS</v>
          </cell>
          <cell r="G56" t="str">
            <v>BASIC</v>
          </cell>
          <cell r="H56" t="str">
            <v>EBSGRAIN</v>
          </cell>
        </row>
        <row r="57">
          <cell r="A57" t="str">
            <v>B0117</v>
          </cell>
          <cell r="B57" t="str">
            <v>B0117-B-SOYAMEAL-WE-LUSOGRAIN-DISTRIB</v>
          </cell>
          <cell r="C57" t="str">
            <v>Oilseeds</v>
          </cell>
          <cell r="D57" t="str">
            <v>LUSOGRAIN</v>
          </cell>
          <cell r="E57" t="str">
            <v>Western Europe</v>
          </cell>
          <cell r="F57" t="str">
            <v>EBS</v>
          </cell>
          <cell r="G57" t="str">
            <v>BASIC</v>
          </cell>
          <cell r="H57" t="str">
            <v>EBSOIL</v>
          </cell>
        </row>
        <row r="58">
          <cell r="A58" t="str">
            <v>B0125</v>
          </cell>
          <cell r="B58" t="str">
            <v>B0125-P-ORANGEJ-BR-CITINC-HEDGE</v>
          </cell>
          <cell r="C58" t="str">
            <v>Citrus</v>
          </cell>
          <cell r="D58" t="str">
            <v>CITINC</v>
          </cell>
          <cell r="E58" t="str">
            <v>Brasil</v>
          </cell>
          <cell r="F58" t="str">
            <v>BRAZIL</v>
          </cell>
          <cell r="G58" t="str">
            <v>PLATFORM</v>
          </cell>
          <cell r="H58" t="str">
            <v>CITPLAT</v>
          </cell>
        </row>
        <row r="59">
          <cell r="A59" t="str">
            <v>B0127</v>
          </cell>
          <cell r="B59" t="str">
            <v>B0127-B-ORANGEJ-BR-CITINC-DISTRIB</v>
          </cell>
          <cell r="C59" t="str">
            <v>Citrus</v>
          </cell>
          <cell r="D59" t="str">
            <v>CITINC</v>
          </cell>
          <cell r="E59" t="str">
            <v>Brasil</v>
          </cell>
          <cell r="F59" t="str">
            <v>BRAZIL</v>
          </cell>
          <cell r="G59" t="str">
            <v>BASIC</v>
          </cell>
          <cell r="H59" t="str">
            <v>BRCIT</v>
          </cell>
        </row>
        <row r="60">
          <cell r="A60" t="str">
            <v>B0129</v>
          </cell>
          <cell r="B60" t="str">
            <v>B0129-B-CITRUS-BR-CITINC-PROCESS</v>
          </cell>
          <cell r="C60" t="str">
            <v>Citrus</v>
          </cell>
          <cell r="D60" t="str">
            <v>CITINC</v>
          </cell>
          <cell r="E60" t="str">
            <v>Brasil</v>
          </cell>
          <cell r="F60" t="str">
            <v>BRAZIL</v>
          </cell>
          <cell r="G60" t="str">
            <v>BASIC</v>
          </cell>
          <cell r="H60" t="str">
            <v>NACIT</v>
          </cell>
        </row>
        <row r="61">
          <cell r="A61" t="str">
            <v>B0130</v>
          </cell>
          <cell r="B61" t="str">
            <v>B0130-B-COCOA-NA-CORPCOCOA-CASH</v>
          </cell>
          <cell r="C61" t="str">
            <v>Coffee</v>
          </cell>
          <cell r="D61" t="str">
            <v>CORPCOCOA</v>
          </cell>
          <cell r="E61" t="str">
            <v>North America</v>
          </cell>
          <cell r="F61" t="str">
            <v>NORTHAM</v>
          </cell>
          <cell r="G61" t="str">
            <v>BASIC</v>
          </cell>
          <cell r="H61" t="str">
            <v>NACOCOA</v>
          </cell>
        </row>
        <row r="62">
          <cell r="A62" t="str">
            <v>B0131</v>
          </cell>
          <cell r="B62" t="str">
            <v>B0131-B-COCOA-NA-CORPCOCOA-HEDGE</v>
          </cell>
          <cell r="C62" t="str">
            <v>Coffee</v>
          </cell>
          <cell r="D62" t="str">
            <v>CORPCOCOA</v>
          </cell>
          <cell r="E62" t="str">
            <v>North America</v>
          </cell>
          <cell r="F62" t="str">
            <v>NORTHAM</v>
          </cell>
          <cell r="G62" t="str">
            <v>BASIC</v>
          </cell>
          <cell r="H62" t="str">
            <v>NACOCOA</v>
          </cell>
        </row>
        <row r="63">
          <cell r="A63" t="str">
            <v>B0133</v>
          </cell>
          <cell r="B63" t="str">
            <v>B0133-B-COFFEE-NA-CORPCOFFEE-CASH</v>
          </cell>
          <cell r="C63" t="str">
            <v>Coffee</v>
          </cell>
          <cell r="D63" t="str">
            <v>CORPCOFFEE</v>
          </cell>
          <cell r="E63" t="str">
            <v>North America</v>
          </cell>
          <cell r="F63" t="str">
            <v>NORTHAM</v>
          </cell>
          <cell r="G63" t="str">
            <v>BASIC</v>
          </cell>
          <cell r="H63" t="str">
            <v>NACOFFEE</v>
          </cell>
        </row>
        <row r="64">
          <cell r="A64" t="str">
            <v>B0134</v>
          </cell>
          <cell r="B64" t="str">
            <v>B0134-B-COFFEE-NA-CORPCOFFEE-HEDGE</v>
          </cell>
          <cell r="C64" t="str">
            <v>Coffee</v>
          </cell>
          <cell r="D64" t="str">
            <v>CORPCOFFEE</v>
          </cell>
          <cell r="E64" t="str">
            <v>North America</v>
          </cell>
          <cell r="F64" t="str">
            <v>NORTHAM</v>
          </cell>
          <cell r="G64" t="str">
            <v>BASIC</v>
          </cell>
          <cell r="H64" t="str">
            <v>NACOFFEE</v>
          </cell>
        </row>
        <row r="65">
          <cell r="A65" t="str">
            <v>B0135</v>
          </cell>
          <cell r="B65" t="str">
            <v>B0135-B-FDGRAIN-NA-CORPGRAIN-CASH</v>
          </cell>
          <cell r="C65" t="str">
            <v>Grain</v>
          </cell>
          <cell r="D65" t="str">
            <v>CORPGRAIN</v>
          </cell>
          <cell r="E65" t="str">
            <v>North America</v>
          </cell>
          <cell r="F65" t="str">
            <v>NORTHAM</v>
          </cell>
          <cell r="G65" t="str">
            <v>BASIC</v>
          </cell>
          <cell r="H65" t="str">
            <v>NAGRAIN</v>
          </cell>
        </row>
        <row r="66">
          <cell r="A66" t="str">
            <v>B0136</v>
          </cell>
          <cell r="B66" t="str">
            <v>B0136-B-FDGRAIN-NA-CORPGRAIN-HEDGE</v>
          </cell>
          <cell r="C66" t="str">
            <v>Grain</v>
          </cell>
          <cell r="D66" t="str">
            <v>CORPGRAIN</v>
          </cell>
          <cell r="E66" t="str">
            <v>North America</v>
          </cell>
          <cell r="F66" t="str">
            <v>NORTHAM</v>
          </cell>
          <cell r="G66" t="str">
            <v>BASIC</v>
          </cell>
          <cell r="H66" t="str">
            <v>NAGRAIN</v>
          </cell>
        </row>
        <row r="67">
          <cell r="A67" t="str">
            <v>B0137</v>
          </cell>
          <cell r="B67" t="str">
            <v>B0137-B-ALLGRAIN-NA-CORPGRAIN-HEDGE</v>
          </cell>
          <cell r="C67" t="str">
            <v>Grain</v>
          </cell>
          <cell r="D67" t="str">
            <v>CORPGRAIN</v>
          </cell>
          <cell r="E67" t="str">
            <v>North America</v>
          </cell>
          <cell r="F67" t="str">
            <v>NORTHAM</v>
          </cell>
          <cell r="G67" t="str">
            <v>BASIC</v>
          </cell>
          <cell r="H67" t="str">
            <v>NAGRAIN</v>
          </cell>
        </row>
        <row r="68">
          <cell r="A68" t="str">
            <v>B0138</v>
          </cell>
          <cell r="B68" t="str">
            <v>B0138-B-SOYACO-NA-CORPGRAIN-HEDGE</v>
          </cell>
          <cell r="C68" t="str">
            <v>Oilseeds</v>
          </cell>
          <cell r="D68" t="str">
            <v>CORPGRAIN</v>
          </cell>
          <cell r="E68" t="str">
            <v>North America</v>
          </cell>
          <cell r="F68" t="str">
            <v>NORTHAM</v>
          </cell>
          <cell r="G68" t="str">
            <v>BASIC</v>
          </cell>
          <cell r="H68" t="str">
            <v>NAOIL</v>
          </cell>
        </row>
        <row r="69">
          <cell r="A69" t="str">
            <v>B0139</v>
          </cell>
          <cell r="B69" t="str">
            <v>B0139-B-WHEAT-NA-CORPGRAIN-CASH</v>
          </cell>
          <cell r="C69" t="str">
            <v>Grain</v>
          </cell>
          <cell r="D69" t="str">
            <v>CORPGRAIN</v>
          </cell>
          <cell r="E69" t="str">
            <v>North America</v>
          </cell>
          <cell r="F69" t="str">
            <v>NORTHAM</v>
          </cell>
          <cell r="G69" t="str">
            <v>BASIC</v>
          </cell>
          <cell r="H69" t="str">
            <v>NAGRAIN</v>
          </cell>
        </row>
        <row r="70">
          <cell r="A70" t="str">
            <v>B0140</v>
          </cell>
          <cell r="B70" t="str">
            <v>B0140-B-WHEAT-NA-CORPGRAIN-HEDGE</v>
          </cell>
          <cell r="C70" t="str">
            <v>Grain</v>
          </cell>
          <cell r="D70" t="str">
            <v>CORPGRAIN</v>
          </cell>
          <cell r="E70" t="str">
            <v>North America</v>
          </cell>
          <cell r="F70" t="str">
            <v>NORTHAM</v>
          </cell>
          <cell r="G70" t="str">
            <v>BASIC</v>
          </cell>
          <cell r="H70" t="str">
            <v>NAGRAIN</v>
          </cell>
        </row>
        <row r="71">
          <cell r="A71" t="str">
            <v>B0142</v>
          </cell>
          <cell r="B71" t="str">
            <v>B0142-B-SOYACO-NA-CORPGRAIN-CASH</v>
          </cell>
          <cell r="C71" t="str">
            <v>Oilseeds</v>
          </cell>
          <cell r="D71" t="str">
            <v>CORPGRAIN</v>
          </cell>
          <cell r="E71" t="str">
            <v>North America</v>
          </cell>
          <cell r="F71" t="str">
            <v>NORTHAM</v>
          </cell>
          <cell r="G71" t="str">
            <v>BASIC</v>
          </cell>
          <cell r="H71" t="str">
            <v>NAOIL</v>
          </cell>
        </row>
        <row r="72">
          <cell r="A72" t="str">
            <v>B0143</v>
          </cell>
          <cell r="B72" t="str">
            <v>B0143-B-SOYABEAN-NA-CORPGRAIN-HEDGE</v>
          </cell>
          <cell r="C72" t="str">
            <v>Oilseeds</v>
          </cell>
          <cell r="D72" t="str">
            <v>CORPGRAIN</v>
          </cell>
          <cell r="E72" t="str">
            <v>North America</v>
          </cell>
          <cell r="F72" t="str">
            <v>NORTHAM</v>
          </cell>
          <cell r="G72" t="str">
            <v>BASIC</v>
          </cell>
          <cell r="H72" t="str">
            <v>NAOIL</v>
          </cell>
        </row>
        <row r="73">
          <cell r="A73" t="str">
            <v>B0145</v>
          </cell>
          <cell r="B73" t="str">
            <v>B0145-B-COFFEE-NA-LDPERU-ORIGIN</v>
          </cell>
          <cell r="C73" t="str">
            <v>Coffee</v>
          </cell>
          <cell r="D73" t="str">
            <v>LDPERU</v>
          </cell>
          <cell r="E73" t="str">
            <v>North America</v>
          </cell>
          <cell r="F73" t="str">
            <v>NORTHAM</v>
          </cell>
          <cell r="G73" t="str">
            <v>BASIC</v>
          </cell>
          <cell r="H73" t="str">
            <v>NACOFFEE</v>
          </cell>
        </row>
        <row r="74">
          <cell r="A74" t="str">
            <v>B0147</v>
          </cell>
          <cell r="B74" t="str">
            <v>B0147-B-COFFEE-NA-COMPROMEX-ORIGIN</v>
          </cell>
          <cell r="C74" t="str">
            <v>Coffee</v>
          </cell>
          <cell r="D74" t="str">
            <v>COMPROMEX</v>
          </cell>
          <cell r="E74" t="str">
            <v>North America</v>
          </cell>
          <cell r="F74" t="str">
            <v>NORTHAM</v>
          </cell>
          <cell r="G74" t="str">
            <v>BASIC</v>
          </cell>
          <cell r="H74" t="str">
            <v>NACOFFEE</v>
          </cell>
        </row>
        <row r="75">
          <cell r="A75" t="str">
            <v>B0148</v>
          </cell>
          <cell r="B75" t="str">
            <v>B0148-B-ALLGRAIN-NA-COMPROMEX-CASH</v>
          </cell>
          <cell r="C75" t="str">
            <v>Grain</v>
          </cell>
          <cell r="D75" t="str">
            <v>COMPROMEX</v>
          </cell>
          <cell r="E75" t="str">
            <v>North America</v>
          </cell>
          <cell r="F75" t="str">
            <v>NORTHAM</v>
          </cell>
          <cell r="G75" t="str">
            <v>BASIC</v>
          </cell>
          <cell r="H75" t="str">
            <v>NAGRAIN</v>
          </cell>
        </row>
        <row r="76">
          <cell r="A76" t="str">
            <v>B0149</v>
          </cell>
          <cell r="B76" t="str">
            <v>B0149-B-ALLGRAIN-NA-LDPERU-CASH</v>
          </cell>
          <cell r="C76" t="str">
            <v>Grain</v>
          </cell>
          <cell r="D76" t="str">
            <v>LDPERU</v>
          </cell>
          <cell r="E76" t="str">
            <v>North America</v>
          </cell>
          <cell r="F76" t="str">
            <v>NORTHAM</v>
          </cell>
          <cell r="G76" t="str">
            <v>BASIC</v>
          </cell>
          <cell r="H76" t="str">
            <v>NAGRAIN</v>
          </cell>
        </row>
        <row r="77">
          <cell r="A77" t="str">
            <v>B0151</v>
          </cell>
          <cell r="B77" t="str">
            <v>B0151-B-SUGAR-NA-LDPERU-DISTRIB</v>
          </cell>
          <cell r="C77" t="str">
            <v>Sugar</v>
          </cell>
          <cell r="D77" t="str">
            <v>LDPERU</v>
          </cell>
          <cell r="E77" t="str">
            <v>North America</v>
          </cell>
          <cell r="F77" t="str">
            <v>NORTHAM</v>
          </cell>
          <cell r="G77" t="str">
            <v>BASIC</v>
          </cell>
          <cell r="H77" t="str">
            <v>NASUGAR</v>
          </cell>
        </row>
        <row r="78">
          <cell r="A78" t="str">
            <v>B0152</v>
          </cell>
          <cell r="B78" t="str">
            <v>B0152-B-SUGAR-NA-COMPROMEX-DISTRIB</v>
          </cell>
          <cell r="C78" t="str">
            <v>Sugar</v>
          </cell>
          <cell r="D78" t="str">
            <v>COMPROMEX</v>
          </cell>
          <cell r="E78" t="str">
            <v>North America</v>
          </cell>
          <cell r="F78" t="str">
            <v>NORTHAM</v>
          </cell>
          <cell r="G78" t="str">
            <v>BASIC</v>
          </cell>
          <cell r="H78" t="str">
            <v>NASUGAR</v>
          </cell>
        </row>
        <row r="79">
          <cell r="A79" t="str">
            <v>B0153</v>
          </cell>
          <cell r="B79" t="str">
            <v>B0153-B-SUGAR-NA-CORPSUGAR-CASH</v>
          </cell>
          <cell r="C79" t="str">
            <v>Sugar</v>
          </cell>
          <cell r="D79" t="str">
            <v>CORPSUGAR</v>
          </cell>
          <cell r="E79" t="str">
            <v>North America</v>
          </cell>
          <cell r="F79" t="str">
            <v>NORTHAM</v>
          </cell>
          <cell r="G79" t="str">
            <v>BASIC</v>
          </cell>
          <cell r="H79" t="str">
            <v>NASUGAR</v>
          </cell>
        </row>
        <row r="80">
          <cell r="A80" t="str">
            <v>B0154</v>
          </cell>
          <cell r="B80" t="str">
            <v>B0154-B-SUGAR-NA-CORPSUGAR-HEDGE</v>
          </cell>
          <cell r="C80" t="str">
            <v>Sugar</v>
          </cell>
          <cell r="D80" t="str">
            <v>CORPSUGAR</v>
          </cell>
          <cell r="E80" t="str">
            <v>North America</v>
          </cell>
          <cell r="F80" t="str">
            <v>NORTHAM</v>
          </cell>
          <cell r="G80" t="str">
            <v>BASIC</v>
          </cell>
          <cell r="H80" t="str">
            <v>NASUGAR</v>
          </cell>
        </row>
        <row r="81">
          <cell r="A81" t="str">
            <v>B0155</v>
          </cell>
          <cell r="B81" t="str">
            <v>B0155-B-EQUITY-NA-CORPGRAIN-HEDGE</v>
          </cell>
          <cell r="C81" t="str">
            <v>Finance</v>
          </cell>
          <cell r="D81" t="str">
            <v>CORPGRAIN</v>
          </cell>
          <cell r="E81" t="str">
            <v>North America</v>
          </cell>
          <cell r="F81" t="str">
            <v>NORTHAM</v>
          </cell>
          <cell r="G81" t="str">
            <v>BASIC</v>
          </cell>
          <cell r="H81" t="str">
            <v>NAFIN</v>
          </cell>
        </row>
        <row r="82">
          <cell r="A82" t="str">
            <v>B0156</v>
          </cell>
          <cell r="B82" t="str">
            <v>B0156-B-FREIGHT-NA-CORPFREIGHT-CASH</v>
          </cell>
          <cell r="C82" t="str">
            <v>Freight</v>
          </cell>
          <cell r="D82" t="str">
            <v>CORPFREIGHT</v>
          </cell>
          <cell r="E82" t="str">
            <v>North America</v>
          </cell>
          <cell r="F82" t="str">
            <v>NORTHAM</v>
          </cell>
          <cell r="G82" t="str">
            <v>BASIC</v>
          </cell>
          <cell r="H82" t="str">
            <v>GLOFRE</v>
          </cell>
        </row>
        <row r="83">
          <cell r="A83" t="str">
            <v>B0160</v>
          </cell>
          <cell r="B83" t="str">
            <v>B0160-B-ELEV-NA-CORPKANSAS-TERMINAL</v>
          </cell>
          <cell r="C83" t="str">
            <v>Grain</v>
          </cell>
          <cell r="D83" t="str">
            <v>CORPKANSAS</v>
          </cell>
          <cell r="E83" t="str">
            <v>North America</v>
          </cell>
          <cell r="F83" t="str">
            <v>NORTHAM</v>
          </cell>
          <cell r="G83" t="str">
            <v>BASIC</v>
          </cell>
          <cell r="H83" t="str">
            <v>NAGRAIN</v>
          </cell>
        </row>
        <row r="84">
          <cell r="A84" t="str">
            <v>B0161</v>
          </cell>
          <cell r="B84" t="str">
            <v>B0161-B-ELEV-NA-CORPKANSAS-TERMINAL</v>
          </cell>
          <cell r="C84" t="str">
            <v>Grain</v>
          </cell>
          <cell r="D84" t="str">
            <v>CORPKANSAS</v>
          </cell>
          <cell r="E84" t="str">
            <v>North America</v>
          </cell>
          <cell r="F84" t="str">
            <v>NORTHAM</v>
          </cell>
          <cell r="G84" t="str">
            <v>BASIC</v>
          </cell>
          <cell r="H84" t="str">
            <v>NAGRAIN</v>
          </cell>
        </row>
        <row r="85">
          <cell r="A85" t="str">
            <v>B0162</v>
          </cell>
          <cell r="B85" t="str">
            <v>B0162-B-ELEV-NA-LDCANADA-TERMINAL</v>
          </cell>
          <cell r="C85" t="str">
            <v>Grain</v>
          </cell>
          <cell r="D85" t="str">
            <v>LDCANADA</v>
          </cell>
          <cell r="E85" t="str">
            <v>North America</v>
          </cell>
          <cell r="F85" t="str">
            <v>NORTHAM</v>
          </cell>
          <cell r="G85" t="str">
            <v>BASIC</v>
          </cell>
          <cell r="H85" t="str">
            <v>NAGRAIN</v>
          </cell>
        </row>
        <row r="86">
          <cell r="A86" t="str">
            <v>B0163</v>
          </cell>
          <cell r="B86" t="str">
            <v>B0163-B-ALLGRAIN-NA-CORPKANSAS-SILO</v>
          </cell>
          <cell r="C86" t="str">
            <v>Grain</v>
          </cell>
          <cell r="D86" t="str">
            <v>CORPKANSAS</v>
          </cell>
          <cell r="E86" t="str">
            <v>North America</v>
          </cell>
          <cell r="F86" t="str">
            <v>NORTHAM</v>
          </cell>
          <cell r="G86" t="str">
            <v>BASIC</v>
          </cell>
          <cell r="H86" t="str">
            <v>NAGRAIN</v>
          </cell>
        </row>
        <row r="87">
          <cell r="A87" t="str">
            <v>B0165</v>
          </cell>
          <cell r="B87" t="str">
            <v>B0165-B-COFFEE-AS-LDASIAPTE-HEDGE</v>
          </cell>
          <cell r="C87" t="str">
            <v>Coffee</v>
          </cell>
          <cell r="D87" t="str">
            <v>LDASIAPTE</v>
          </cell>
          <cell r="E87" t="str">
            <v>Asia</v>
          </cell>
          <cell r="F87" t="str">
            <v>ASIA</v>
          </cell>
          <cell r="G87" t="str">
            <v>BASIC</v>
          </cell>
          <cell r="H87" t="str">
            <v>ASCOFFEE</v>
          </cell>
        </row>
        <row r="88">
          <cell r="A88" t="str">
            <v>B0173</v>
          </cell>
          <cell r="B88" t="str">
            <v>B0173-B-ALLGRAIN-AS-LDINDIA-CASH</v>
          </cell>
          <cell r="C88" t="str">
            <v>Grain</v>
          </cell>
          <cell r="D88" t="str">
            <v>LDINDIA</v>
          </cell>
          <cell r="E88" t="str">
            <v>Asia</v>
          </cell>
          <cell r="F88" t="str">
            <v>ASIA</v>
          </cell>
          <cell r="G88" t="str">
            <v>BASIC</v>
          </cell>
          <cell r="H88" t="str">
            <v>ASGRAIN</v>
          </cell>
        </row>
        <row r="89">
          <cell r="A89" t="str">
            <v>B0177</v>
          </cell>
          <cell r="B89" t="str">
            <v>B0177-B-ALLGRAIN-AS-LDASIAPTE-CASH</v>
          </cell>
          <cell r="C89" t="str">
            <v>Grain</v>
          </cell>
          <cell r="D89" t="str">
            <v>LDASIAPTE</v>
          </cell>
          <cell r="E89" t="str">
            <v>Asia</v>
          </cell>
          <cell r="F89" t="str">
            <v>ASIA</v>
          </cell>
          <cell r="G89" t="str">
            <v>BASIC</v>
          </cell>
          <cell r="H89" t="str">
            <v>ASGRAIN</v>
          </cell>
        </row>
        <row r="90">
          <cell r="A90" t="str">
            <v>B0179</v>
          </cell>
          <cell r="B90" t="str">
            <v>B0179-B-ALLGRAIN-AS-LDASIAPTE-HEDGE</v>
          </cell>
          <cell r="C90" t="str">
            <v>Grain</v>
          </cell>
          <cell r="D90" t="str">
            <v>LDASIAPTE</v>
          </cell>
          <cell r="E90" t="str">
            <v>Asia</v>
          </cell>
          <cell r="F90" t="str">
            <v>ASIA</v>
          </cell>
          <cell r="G90" t="str">
            <v>BASIC</v>
          </cell>
          <cell r="H90" t="str">
            <v>ASGRAIN</v>
          </cell>
        </row>
        <row r="91">
          <cell r="A91" t="str">
            <v>B0181</v>
          </cell>
          <cell r="B91" t="str">
            <v>B0181-B-SOYAOIL-AS-LDINDIA-CASH</v>
          </cell>
          <cell r="C91" t="str">
            <v>Oilseeds</v>
          </cell>
          <cell r="D91" t="str">
            <v>LDINDIA</v>
          </cell>
          <cell r="E91" t="str">
            <v>Asia</v>
          </cell>
          <cell r="F91" t="str">
            <v>ASIA</v>
          </cell>
          <cell r="G91" t="str">
            <v>BASIC</v>
          </cell>
          <cell r="H91" t="str">
            <v>ASOIL</v>
          </cell>
        </row>
        <row r="92">
          <cell r="A92" t="str">
            <v>B0184</v>
          </cell>
          <cell r="B92" t="str">
            <v>B0184-B-SOYACO-AS-LDASIAPTE-HEDGE</v>
          </cell>
          <cell r="C92" t="str">
            <v>Oilseeds</v>
          </cell>
          <cell r="D92" t="str">
            <v>LDASIAPTE</v>
          </cell>
          <cell r="E92" t="str">
            <v>Asia</v>
          </cell>
          <cell r="F92" t="str">
            <v>ASIA</v>
          </cell>
          <cell r="G92" t="str">
            <v>BASIC</v>
          </cell>
          <cell r="H92" t="str">
            <v>ASOIL</v>
          </cell>
        </row>
        <row r="93">
          <cell r="A93" t="str">
            <v>B0186</v>
          </cell>
          <cell r="B93" t="str">
            <v>B0186-B-SUGAR-AS-LDASIAPTE-HEDGE</v>
          </cell>
          <cell r="C93" t="str">
            <v>Sugar</v>
          </cell>
          <cell r="D93" t="str">
            <v>LDASIAPTE</v>
          </cell>
          <cell r="E93" t="str">
            <v>Asia</v>
          </cell>
          <cell r="F93" t="str">
            <v>ASIA</v>
          </cell>
          <cell r="G93" t="str">
            <v>BASIC</v>
          </cell>
          <cell r="H93" t="str">
            <v>ASSUGAR</v>
          </cell>
        </row>
        <row r="94">
          <cell r="A94" t="str">
            <v>B0187</v>
          </cell>
          <cell r="B94" t="str">
            <v>B0187-B-SUGAR-AS-LDASIAPTE-CASH</v>
          </cell>
          <cell r="C94" t="str">
            <v>Sugar</v>
          </cell>
          <cell r="D94" t="str">
            <v>LDASIAPTE</v>
          </cell>
          <cell r="E94" t="str">
            <v>Asia</v>
          </cell>
          <cell r="F94" t="str">
            <v>ASIA</v>
          </cell>
          <cell r="G94" t="str">
            <v>BASIC</v>
          </cell>
          <cell r="H94" t="str">
            <v>ASSUGAR</v>
          </cell>
        </row>
        <row r="95">
          <cell r="A95" t="str">
            <v>B0189</v>
          </cell>
          <cell r="B95" t="str">
            <v>B0189-B-SUGAR-AS-LDINDIA-CASH</v>
          </cell>
          <cell r="C95" t="str">
            <v>Sugar</v>
          </cell>
          <cell r="D95" t="str">
            <v>LDINDIA</v>
          </cell>
          <cell r="E95" t="str">
            <v>Asia</v>
          </cell>
          <cell r="F95" t="str">
            <v>ASIA</v>
          </cell>
          <cell r="G95" t="str">
            <v>BASIC</v>
          </cell>
          <cell r="H95" t="str">
            <v>ASSUGAR</v>
          </cell>
        </row>
        <row r="96">
          <cell r="A96" t="str">
            <v>B0194</v>
          </cell>
          <cell r="B96" t="str">
            <v>B0194-B-CITRUS-BR-COINFRUT-PROCESS</v>
          </cell>
          <cell r="C96" t="str">
            <v>Citrus</v>
          </cell>
          <cell r="D96" t="str">
            <v>COINFRUT</v>
          </cell>
          <cell r="E96" t="str">
            <v>Brasil</v>
          </cell>
          <cell r="F96" t="str">
            <v>BRAZIL</v>
          </cell>
          <cell r="G96" t="str">
            <v>BASIC</v>
          </cell>
          <cell r="H96" t="str">
            <v>NACIT</v>
          </cell>
        </row>
        <row r="97">
          <cell r="A97" t="str">
            <v>B0196</v>
          </cell>
          <cell r="B97" t="str">
            <v>B0196-B-CITRUS-BR-CITJTERM-PROCESS</v>
          </cell>
          <cell r="C97" t="str">
            <v>Citrus</v>
          </cell>
          <cell r="D97" t="str">
            <v>CITJTERM</v>
          </cell>
          <cell r="E97" t="str">
            <v>Brasil</v>
          </cell>
          <cell r="F97" t="str">
            <v>BRAZIL</v>
          </cell>
          <cell r="G97" t="str">
            <v>BASIC</v>
          </cell>
          <cell r="H97" t="str">
            <v>NACIT</v>
          </cell>
        </row>
        <row r="98">
          <cell r="A98" t="str">
            <v>B0198</v>
          </cell>
          <cell r="B98" t="str">
            <v>B0198-B-COFFEE-BR-COINBRA-CASH</v>
          </cell>
          <cell r="C98" t="str">
            <v>Coffee</v>
          </cell>
          <cell r="D98" t="str">
            <v>COINBRA</v>
          </cell>
          <cell r="E98" t="str">
            <v>Brasil</v>
          </cell>
          <cell r="F98" t="str">
            <v>BRAZIL</v>
          </cell>
          <cell r="G98" t="str">
            <v>BASIC</v>
          </cell>
          <cell r="H98" t="str">
            <v>BRCOFFEE</v>
          </cell>
        </row>
        <row r="99">
          <cell r="A99" t="str">
            <v>B0200</v>
          </cell>
          <cell r="B99" t="str">
            <v>B0200-B-COFFEE-BR-NETHBV-CASH</v>
          </cell>
          <cell r="C99" t="str">
            <v>Coffee</v>
          </cell>
          <cell r="D99" t="str">
            <v>NETHBV</v>
          </cell>
          <cell r="E99" t="str">
            <v>Brasil</v>
          </cell>
          <cell r="F99" t="str">
            <v>BRAZIL</v>
          </cell>
          <cell r="G99" t="str">
            <v>BASIC</v>
          </cell>
          <cell r="H99" t="str">
            <v>BRCOFFEE</v>
          </cell>
        </row>
        <row r="100">
          <cell r="A100" t="str">
            <v>B0202</v>
          </cell>
          <cell r="B100" t="str">
            <v>B0202-B-COFFEE-BR-COINTRAD-HEDGE</v>
          </cell>
          <cell r="C100" t="str">
            <v>Coffee</v>
          </cell>
          <cell r="D100" t="str">
            <v>COINTRAD</v>
          </cell>
          <cell r="E100" t="str">
            <v>Brasil</v>
          </cell>
          <cell r="F100" t="str">
            <v>BRAZIL</v>
          </cell>
          <cell r="G100" t="str">
            <v>BASIC</v>
          </cell>
          <cell r="H100" t="str">
            <v>BRCOFFEE</v>
          </cell>
        </row>
        <row r="101">
          <cell r="A101" t="str">
            <v>B0204</v>
          </cell>
          <cell r="B101" t="str">
            <v>B0204-B-COTTON-BR-COINBRA-CASH</v>
          </cell>
          <cell r="C101" t="str">
            <v>Cotton</v>
          </cell>
          <cell r="D101" t="str">
            <v>COINBRA</v>
          </cell>
          <cell r="E101" t="str">
            <v>Brasil</v>
          </cell>
          <cell r="F101" t="str">
            <v>BRAZIL</v>
          </cell>
          <cell r="G101" t="str">
            <v>BASIC</v>
          </cell>
          <cell r="H101" t="str">
            <v>COTTONJV</v>
          </cell>
        </row>
        <row r="102">
          <cell r="A102" t="str">
            <v>B0205</v>
          </cell>
          <cell r="B102" t="str">
            <v>B0205-B-COTTON-BR-COINTRAD-CASH</v>
          </cell>
          <cell r="C102" t="str">
            <v>Cotton</v>
          </cell>
          <cell r="D102" t="str">
            <v>COINTRAD</v>
          </cell>
          <cell r="E102" t="str">
            <v>Brasil</v>
          </cell>
          <cell r="F102" t="str">
            <v>BRAZIL</v>
          </cell>
          <cell r="G102" t="str">
            <v>BASIC</v>
          </cell>
          <cell r="H102" t="str">
            <v>COTTONJV</v>
          </cell>
        </row>
        <row r="103">
          <cell r="A103" t="str">
            <v>B0206</v>
          </cell>
          <cell r="B103" t="str">
            <v>B0206-B-COTTON-BR-NETHBV-CASH</v>
          </cell>
          <cell r="C103" t="str">
            <v>Cotton</v>
          </cell>
          <cell r="D103" t="str">
            <v>NETHBV</v>
          </cell>
          <cell r="E103" t="str">
            <v>Brasil</v>
          </cell>
          <cell r="F103" t="str">
            <v>BRAZIL</v>
          </cell>
          <cell r="G103" t="str">
            <v>BASIC</v>
          </cell>
          <cell r="H103" t="str">
            <v>COTTONJV</v>
          </cell>
        </row>
        <row r="104">
          <cell r="A104" t="str">
            <v>B0207</v>
          </cell>
          <cell r="B104" t="str">
            <v>B0207-B-ALLGRAIN-BR-COINBRA-ORIGIN</v>
          </cell>
          <cell r="C104" t="str">
            <v>Grain</v>
          </cell>
          <cell r="D104" t="str">
            <v>COINBRA</v>
          </cell>
          <cell r="E104" t="str">
            <v>Brasil</v>
          </cell>
          <cell r="F104" t="str">
            <v>BRAZIL</v>
          </cell>
          <cell r="G104" t="str">
            <v>BASIC</v>
          </cell>
          <cell r="H104" t="str">
            <v>BRGRAIN</v>
          </cell>
        </row>
        <row r="105">
          <cell r="A105" t="str">
            <v>B0210</v>
          </cell>
          <cell r="B105" t="str">
            <v>B0210-B-ALLGRAIN-BR-NETHBV-ORIGIN</v>
          </cell>
          <cell r="C105" t="str">
            <v>Grain</v>
          </cell>
          <cell r="D105" t="str">
            <v>NETHBV</v>
          </cell>
          <cell r="E105" t="str">
            <v>Brasil</v>
          </cell>
          <cell r="F105" t="str">
            <v>BRAZIL</v>
          </cell>
          <cell r="G105" t="str">
            <v>BASIC</v>
          </cell>
          <cell r="H105" t="str">
            <v>BRGRAIN</v>
          </cell>
        </row>
        <row r="106">
          <cell r="A106" t="str">
            <v>B0215</v>
          </cell>
          <cell r="B106" t="str">
            <v>B0215-B-ALLFIN-BR-COINBRA-HEDGE</v>
          </cell>
          <cell r="C106" t="str">
            <v>Finance</v>
          </cell>
          <cell r="D106" t="str">
            <v>COINBRA</v>
          </cell>
          <cell r="E106" t="str">
            <v>Brasil</v>
          </cell>
          <cell r="F106" t="str">
            <v>BRAZIL</v>
          </cell>
          <cell r="G106" t="str">
            <v>BASIC</v>
          </cell>
          <cell r="H106" t="str">
            <v>BRFIN</v>
          </cell>
        </row>
        <row r="107">
          <cell r="A107" t="str">
            <v>B0216</v>
          </cell>
          <cell r="B107" t="str">
            <v>B0216-B-SOYABEAN-BR-COINBRA-ORIGIN</v>
          </cell>
          <cell r="C107" t="str">
            <v>Oilseeds</v>
          </cell>
          <cell r="D107" t="str">
            <v>COINBRA</v>
          </cell>
          <cell r="E107" t="str">
            <v>Brasil</v>
          </cell>
          <cell r="F107" t="str">
            <v>BRAZIL</v>
          </cell>
          <cell r="G107" t="str">
            <v>BASIC</v>
          </cell>
          <cell r="H107" t="str">
            <v>BROIL</v>
          </cell>
        </row>
        <row r="108">
          <cell r="A108" t="str">
            <v>B0220</v>
          </cell>
          <cell r="B108" t="str">
            <v>B0220-B-SOYACO-BR-COINBRA-CASH</v>
          </cell>
          <cell r="C108" t="str">
            <v>Oilseeds</v>
          </cell>
          <cell r="D108" t="str">
            <v>COINBRA</v>
          </cell>
          <cell r="E108" t="str">
            <v>Brasil</v>
          </cell>
          <cell r="F108" t="str">
            <v>BRAZIL</v>
          </cell>
          <cell r="G108" t="str">
            <v>BASIC</v>
          </cell>
          <cell r="H108" t="str">
            <v>BROIL</v>
          </cell>
        </row>
        <row r="109">
          <cell r="A109" t="str">
            <v>B0221</v>
          </cell>
          <cell r="B109" t="str">
            <v>B0221-B-SOYACO-BR-COINBRA-CRUSH</v>
          </cell>
          <cell r="C109" t="str">
            <v>Oilseeds</v>
          </cell>
          <cell r="D109" t="str">
            <v>COINBRA</v>
          </cell>
          <cell r="E109" t="str">
            <v>Brasil</v>
          </cell>
          <cell r="F109" t="str">
            <v>BRAZIL</v>
          </cell>
          <cell r="G109" t="str">
            <v>BASIC</v>
          </cell>
          <cell r="H109" t="str">
            <v>BROIL</v>
          </cell>
        </row>
        <row r="110">
          <cell r="A110" t="str">
            <v>B0223</v>
          </cell>
          <cell r="B110" t="str">
            <v>B0223-B-SOYACO-BR-COINBRA-LECITHIN</v>
          </cell>
          <cell r="C110" t="str">
            <v>Oilseeds</v>
          </cell>
          <cell r="D110" t="str">
            <v>COINBRA</v>
          </cell>
          <cell r="E110" t="str">
            <v>Brasil</v>
          </cell>
          <cell r="F110" t="str">
            <v>BRAZIL</v>
          </cell>
          <cell r="G110" t="str">
            <v>BASIC</v>
          </cell>
          <cell r="H110" t="str">
            <v>BROIL</v>
          </cell>
        </row>
        <row r="111">
          <cell r="A111" t="str">
            <v>B0225</v>
          </cell>
          <cell r="B111" t="str">
            <v>B0225-B-SUGAR-BR-COINTRAD-HEDGE</v>
          </cell>
          <cell r="C111" t="str">
            <v>Sugar</v>
          </cell>
          <cell r="D111" t="str">
            <v>COINTRAD</v>
          </cell>
          <cell r="E111" t="str">
            <v>Brasil</v>
          </cell>
          <cell r="F111" t="str">
            <v>BRAZIL</v>
          </cell>
          <cell r="G111" t="str">
            <v>BASIC</v>
          </cell>
          <cell r="H111" t="str">
            <v>BRSUGAR</v>
          </cell>
        </row>
        <row r="112">
          <cell r="A112" t="str">
            <v>B0226</v>
          </cell>
          <cell r="B112" t="str">
            <v>B0226-B-SUGAR-BR-COINBRA-HEDGE</v>
          </cell>
          <cell r="C112" t="str">
            <v>Sugar</v>
          </cell>
          <cell r="D112" t="str">
            <v>COINBRA</v>
          </cell>
          <cell r="E112" t="str">
            <v>Brasil</v>
          </cell>
          <cell r="F112" t="str">
            <v>BRAZIL</v>
          </cell>
          <cell r="G112" t="str">
            <v>BASIC</v>
          </cell>
          <cell r="H112" t="str">
            <v>BRSUGAR</v>
          </cell>
        </row>
        <row r="113">
          <cell r="A113" t="str">
            <v>B0230</v>
          </cell>
          <cell r="B113" t="str">
            <v>B0230-B-SUGETH-BR-COINBRA-CASH</v>
          </cell>
          <cell r="C113" t="str">
            <v>Sugar</v>
          </cell>
          <cell r="D113" t="str">
            <v>COINBRA</v>
          </cell>
          <cell r="E113" t="str">
            <v>Brasil</v>
          </cell>
          <cell r="F113" t="str">
            <v>BRAZIL</v>
          </cell>
          <cell r="G113" t="str">
            <v>BASIC</v>
          </cell>
          <cell r="H113" t="str">
            <v>BRSUGAR</v>
          </cell>
        </row>
        <row r="114">
          <cell r="A114" t="str">
            <v>B0231</v>
          </cell>
          <cell r="B114" t="str">
            <v>B0231-B-SUGETH-BR-CRESCIU-MILL</v>
          </cell>
          <cell r="C114" t="str">
            <v>Sugar</v>
          </cell>
          <cell r="D114" t="str">
            <v>CRESCIU</v>
          </cell>
          <cell r="E114" t="str">
            <v>Brasil</v>
          </cell>
          <cell r="F114" t="str">
            <v>BRAZIL</v>
          </cell>
          <cell r="G114" t="str">
            <v>BASIC</v>
          </cell>
          <cell r="H114" t="str">
            <v>BRSUGAR</v>
          </cell>
        </row>
        <row r="115">
          <cell r="A115" t="str">
            <v>B0234</v>
          </cell>
          <cell r="B115" t="str">
            <v>B0234-B-SUGETH-BR-SAOCAR-MILL</v>
          </cell>
          <cell r="C115" t="str">
            <v>Sugar</v>
          </cell>
          <cell r="D115" t="str">
            <v>SAOCAR</v>
          </cell>
          <cell r="E115" t="str">
            <v>Brasil</v>
          </cell>
          <cell r="F115" t="str">
            <v>BRAZIL</v>
          </cell>
          <cell r="G115" t="str">
            <v>BASIC</v>
          </cell>
          <cell r="H115" t="str">
            <v>BRSUGAR</v>
          </cell>
        </row>
        <row r="116">
          <cell r="A116" t="str">
            <v>B0236</v>
          </cell>
          <cell r="B116" t="str">
            <v>B0236-B-ALLGRAIN-AU-LDAUSTRAL-CASH</v>
          </cell>
          <cell r="C116" t="str">
            <v>Grain</v>
          </cell>
          <cell r="D116" t="str">
            <v>LDAUSTRAL</v>
          </cell>
          <cell r="E116" t="str">
            <v>Australia</v>
          </cell>
          <cell r="F116" t="str">
            <v>ARGENTIN</v>
          </cell>
          <cell r="G116" t="str">
            <v>BASIC</v>
          </cell>
          <cell r="H116" t="str">
            <v>ARGGRAIN</v>
          </cell>
        </row>
        <row r="117">
          <cell r="A117" t="str">
            <v>B0237</v>
          </cell>
          <cell r="B117" t="str">
            <v>B0237-B-ALLGRAIN-AU-LDAUSTRAL-HEDGE</v>
          </cell>
          <cell r="C117" t="str">
            <v>Grain</v>
          </cell>
          <cell r="D117" t="str">
            <v>LDAUSTRAL</v>
          </cell>
          <cell r="E117" t="str">
            <v>Australia</v>
          </cell>
          <cell r="F117" t="str">
            <v>ARGENTIN</v>
          </cell>
          <cell r="G117" t="str">
            <v>BASIC</v>
          </cell>
          <cell r="H117" t="str">
            <v>ARGGRAIN</v>
          </cell>
        </row>
        <row r="118">
          <cell r="A118" t="str">
            <v>B0240</v>
          </cell>
          <cell r="B118" t="str">
            <v>B0240-B-SEED-AU-LDAUSTRAL-CASH</v>
          </cell>
          <cell r="C118" t="str">
            <v>Oilseeds</v>
          </cell>
          <cell r="D118" t="str">
            <v>LDAUSTRAL</v>
          </cell>
          <cell r="E118" t="str">
            <v>Australia</v>
          </cell>
          <cell r="F118" t="str">
            <v>ARGENTIN</v>
          </cell>
          <cell r="G118" t="str">
            <v>BASIC</v>
          </cell>
          <cell r="H118" t="str">
            <v>ARGOIL</v>
          </cell>
        </row>
        <row r="119">
          <cell r="A119" t="str">
            <v>B0241</v>
          </cell>
          <cell r="B119" t="str">
            <v>B0241-B-SEED-AU-LDAUSTRAL-HEDGE</v>
          </cell>
          <cell r="C119" t="str">
            <v>Oilseeds</v>
          </cell>
          <cell r="D119" t="str">
            <v>LDAUSTRAL</v>
          </cell>
          <cell r="E119" t="str">
            <v>Australia</v>
          </cell>
          <cell r="F119" t="str">
            <v>ARGENTIN</v>
          </cell>
          <cell r="G119" t="str">
            <v>BASIC</v>
          </cell>
          <cell r="H119" t="str">
            <v>ARGOIL</v>
          </cell>
        </row>
        <row r="120">
          <cell r="A120" t="str">
            <v>B0242</v>
          </cell>
          <cell r="B120" t="str">
            <v>B0242-B-WOOL-AU-LDAUSTRAL-CASH</v>
          </cell>
          <cell r="C120" t="str">
            <v>Other</v>
          </cell>
          <cell r="D120" t="str">
            <v>LDAUSTRAL</v>
          </cell>
          <cell r="E120" t="str">
            <v>Australia</v>
          </cell>
          <cell r="F120" t="str">
            <v>ARGENTIN</v>
          </cell>
          <cell r="G120" t="str">
            <v>BASIC</v>
          </cell>
          <cell r="H120" t="str">
            <v>ARGDIV</v>
          </cell>
        </row>
        <row r="121">
          <cell r="A121" t="str">
            <v>B0244</v>
          </cell>
          <cell r="B121" t="str">
            <v>B0244-B-FDGRAIN-AR-SACEIF-CASH</v>
          </cell>
          <cell r="C121" t="str">
            <v>Grain</v>
          </cell>
          <cell r="D121" t="str">
            <v>SACEIF</v>
          </cell>
          <cell r="E121" t="str">
            <v>Argentina</v>
          </cell>
          <cell r="F121" t="str">
            <v>ARGENTIN</v>
          </cell>
          <cell r="G121" t="str">
            <v>BASIC</v>
          </cell>
          <cell r="H121" t="str">
            <v>ARGGRAIN</v>
          </cell>
        </row>
        <row r="122">
          <cell r="A122" t="str">
            <v>B0246</v>
          </cell>
          <cell r="B122" t="str">
            <v>B0246-B-WHEAT-AR-SACEIF-CASH</v>
          </cell>
          <cell r="C122" t="str">
            <v>Grain</v>
          </cell>
          <cell r="D122" t="str">
            <v>SACEIF</v>
          </cell>
          <cell r="E122" t="str">
            <v>Argentina</v>
          </cell>
          <cell r="F122" t="str">
            <v>ARGENTIN</v>
          </cell>
          <cell r="G122" t="str">
            <v>BASIC</v>
          </cell>
          <cell r="H122" t="str">
            <v>ARGGRAIN</v>
          </cell>
        </row>
        <row r="123">
          <cell r="A123" t="str">
            <v>B0247</v>
          </cell>
          <cell r="B123" t="str">
            <v>B0247-B-WHEAT-AR-URUGRAIN-HEDGE</v>
          </cell>
          <cell r="C123" t="str">
            <v>Grain</v>
          </cell>
          <cell r="D123" t="str">
            <v>URUGRAIN</v>
          </cell>
          <cell r="E123" t="str">
            <v>Argentina</v>
          </cell>
          <cell r="F123" t="str">
            <v>ARGENTIN</v>
          </cell>
          <cell r="G123" t="str">
            <v>BASIC</v>
          </cell>
          <cell r="H123" t="str">
            <v>ARGGRAIN</v>
          </cell>
        </row>
        <row r="124">
          <cell r="A124" t="str">
            <v>B0248</v>
          </cell>
          <cell r="B124" t="str">
            <v>B0248-B-FDGRAIN-AR-URUGRAIN-CASH</v>
          </cell>
          <cell r="C124" t="str">
            <v>Grain</v>
          </cell>
          <cell r="D124" t="str">
            <v>URUGRAIN</v>
          </cell>
          <cell r="E124" t="str">
            <v>Argentina</v>
          </cell>
          <cell r="F124" t="str">
            <v>ARGENTIN</v>
          </cell>
          <cell r="G124" t="str">
            <v>BASIC</v>
          </cell>
          <cell r="H124" t="str">
            <v>ARGGRAIN</v>
          </cell>
        </row>
        <row r="125">
          <cell r="A125" t="str">
            <v>B0249</v>
          </cell>
          <cell r="B125" t="str">
            <v>B0249-B-FDGRAIN-AR-URUGRAIN-HEDGE</v>
          </cell>
          <cell r="C125" t="str">
            <v>Grain</v>
          </cell>
          <cell r="D125" t="str">
            <v>URUGRAIN</v>
          </cell>
          <cell r="E125" t="str">
            <v>Argentina</v>
          </cell>
          <cell r="F125" t="str">
            <v>ARGENTIN</v>
          </cell>
          <cell r="G125" t="str">
            <v>BASIC</v>
          </cell>
          <cell r="H125" t="str">
            <v>ARGGRAIN</v>
          </cell>
        </row>
        <row r="126">
          <cell r="A126" t="str">
            <v>B0250</v>
          </cell>
          <cell r="B126" t="str">
            <v>B0250-B-WHEAT-AR-URUGRAIN-CASH</v>
          </cell>
          <cell r="C126" t="str">
            <v>Grain</v>
          </cell>
          <cell r="D126" t="str">
            <v>URUGRAIN</v>
          </cell>
          <cell r="E126" t="str">
            <v>Argentina</v>
          </cell>
          <cell r="F126" t="str">
            <v>ARGENTIN</v>
          </cell>
          <cell r="G126" t="str">
            <v>BASIC</v>
          </cell>
          <cell r="H126" t="str">
            <v>ARGGRAIN</v>
          </cell>
        </row>
        <row r="127">
          <cell r="A127" t="str">
            <v>B0252</v>
          </cell>
          <cell r="B127" t="str">
            <v>B0252-B-FDGRAIN-AR-NETHBV-CASH</v>
          </cell>
          <cell r="C127" t="str">
            <v>Grain</v>
          </cell>
          <cell r="D127" t="str">
            <v>NETHBV</v>
          </cell>
          <cell r="E127" t="str">
            <v>Argentina</v>
          </cell>
          <cell r="F127" t="str">
            <v>ARGENTIN</v>
          </cell>
          <cell r="G127" t="str">
            <v>BASIC</v>
          </cell>
          <cell r="H127" t="str">
            <v>ARGGRAIN</v>
          </cell>
        </row>
        <row r="128">
          <cell r="A128" t="str">
            <v>B0254</v>
          </cell>
          <cell r="B128" t="str">
            <v>B0254-B-WHEAT-AR-NETHBV-CASH</v>
          </cell>
          <cell r="C128" t="str">
            <v>Grain</v>
          </cell>
          <cell r="D128" t="str">
            <v>NETHBV</v>
          </cell>
          <cell r="E128" t="str">
            <v>Argentina</v>
          </cell>
          <cell r="F128" t="str">
            <v>ARGENTIN</v>
          </cell>
          <cell r="G128" t="str">
            <v>BASIC</v>
          </cell>
          <cell r="H128" t="str">
            <v>ARGGRAIN</v>
          </cell>
        </row>
        <row r="129">
          <cell r="A129" t="str">
            <v>B0256</v>
          </cell>
          <cell r="B129" t="str">
            <v>B0256-B-SOYABEAN-AR-SACEIF-ORIGIN</v>
          </cell>
          <cell r="C129" t="str">
            <v>Oilseeds</v>
          </cell>
          <cell r="D129" t="str">
            <v>SACEIF</v>
          </cell>
          <cell r="E129" t="str">
            <v>Argentina</v>
          </cell>
          <cell r="F129" t="str">
            <v>ARGENTIN</v>
          </cell>
          <cell r="G129" t="str">
            <v>BASIC</v>
          </cell>
          <cell r="H129" t="str">
            <v>ARGOIL</v>
          </cell>
        </row>
        <row r="130">
          <cell r="A130" t="str">
            <v>B0259</v>
          </cell>
          <cell r="B130" t="str">
            <v>B0259-B-SOYACO-AR-SACEIF-CASH</v>
          </cell>
          <cell r="C130" t="str">
            <v>Oilseeds</v>
          </cell>
          <cell r="D130" t="str">
            <v>SACEIF</v>
          </cell>
          <cell r="E130" t="str">
            <v>Argentina</v>
          </cell>
          <cell r="F130" t="str">
            <v>ARGENTIN</v>
          </cell>
          <cell r="G130" t="str">
            <v>BASIC</v>
          </cell>
          <cell r="H130" t="str">
            <v>ARGOIL</v>
          </cell>
        </row>
        <row r="131">
          <cell r="A131" t="str">
            <v>B0260</v>
          </cell>
          <cell r="B131" t="str">
            <v>B0260-B-SOYACO-AR-URUGRAIN-CASH</v>
          </cell>
          <cell r="C131" t="str">
            <v>Oilseeds</v>
          </cell>
          <cell r="D131" t="str">
            <v>URUGRAIN</v>
          </cell>
          <cell r="E131" t="str">
            <v>Argentina</v>
          </cell>
          <cell r="F131" t="str">
            <v>ARGENTIN</v>
          </cell>
          <cell r="G131" t="str">
            <v>BASIC</v>
          </cell>
          <cell r="H131" t="str">
            <v>ARGOIL</v>
          </cell>
        </row>
        <row r="132">
          <cell r="A132" t="str">
            <v>B0262</v>
          </cell>
          <cell r="B132" t="str">
            <v>B0262-B-SOYACO-AR-URUGRAIN-HEDGE</v>
          </cell>
          <cell r="C132" t="str">
            <v>Oilseeds</v>
          </cell>
          <cell r="D132" t="str">
            <v>URUGRAIN</v>
          </cell>
          <cell r="E132" t="str">
            <v>Argentina</v>
          </cell>
          <cell r="F132" t="str">
            <v>ARGENTIN</v>
          </cell>
          <cell r="G132" t="str">
            <v>BASIC</v>
          </cell>
          <cell r="H132" t="str">
            <v>ARGOIL</v>
          </cell>
        </row>
        <row r="133">
          <cell r="A133" t="str">
            <v>B0265</v>
          </cell>
          <cell r="B133" t="str">
            <v>B0265-B-SOYACO-AR-NETHBV-CASH</v>
          </cell>
          <cell r="C133" t="str">
            <v>Oilseeds</v>
          </cell>
          <cell r="D133" t="str">
            <v>NETHBV</v>
          </cell>
          <cell r="E133" t="str">
            <v>Argentina</v>
          </cell>
          <cell r="F133" t="str">
            <v>ARGENTIN</v>
          </cell>
          <cell r="G133" t="str">
            <v>BASIC</v>
          </cell>
          <cell r="H133" t="str">
            <v>ARGOIL</v>
          </cell>
        </row>
        <row r="134">
          <cell r="A134" t="str">
            <v>B0266</v>
          </cell>
          <cell r="B134" t="str">
            <v>B0266-B-SOYACO-AR-SACEIF-CRUSH</v>
          </cell>
          <cell r="C134" t="str">
            <v>Oilseeds</v>
          </cell>
          <cell r="D134" t="str">
            <v>SACEIF</v>
          </cell>
          <cell r="E134" t="str">
            <v>Argentina</v>
          </cell>
          <cell r="F134" t="str">
            <v>ARGENTIN</v>
          </cell>
          <cell r="G134" t="str">
            <v>BASIC</v>
          </cell>
          <cell r="H134" t="str">
            <v>ARGOIL</v>
          </cell>
        </row>
        <row r="135">
          <cell r="A135" t="str">
            <v>B0267</v>
          </cell>
          <cell r="B135" t="str">
            <v>B0267-B-ALLFIN-AR-SACEIF-HEDGE</v>
          </cell>
          <cell r="C135" t="str">
            <v>Finance</v>
          </cell>
          <cell r="D135" t="str">
            <v>SACEIF</v>
          </cell>
          <cell r="E135" t="str">
            <v>Argentina</v>
          </cell>
          <cell r="F135" t="str">
            <v>ARGENTIN</v>
          </cell>
          <cell r="G135" t="str">
            <v>BASIC</v>
          </cell>
          <cell r="H135" t="str">
            <v>ARGFIN</v>
          </cell>
        </row>
        <row r="136">
          <cell r="A136" t="str">
            <v>B0268</v>
          </cell>
          <cell r="B136" t="str">
            <v>B0268-B-ALLFIN-AR-URUGRAIN-HEDGE</v>
          </cell>
          <cell r="C136" t="str">
            <v>Finance</v>
          </cell>
          <cell r="D136" t="str">
            <v>URUGRAIN</v>
          </cell>
          <cell r="E136" t="str">
            <v>Argentina</v>
          </cell>
          <cell r="F136" t="str">
            <v>ARGENTIN</v>
          </cell>
          <cell r="G136" t="str">
            <v>BASIC</v>
          </cell>
          <cell r="H136" t="str">
            <v>ARGFIN</v>
          </cell>
        </row>
        <row r="137">
          <cell r="A137" t="str">
            <v>B0269</v>
          </cell>
          <cell r="B137" t="str">
            <v>B0269-B-MILK-AR-SACEIF-CASH</v>
          </cell>
          <cell r="C137" t="str">
            <v>Other</v>
          </cell>
          <cell r="D137" t="str">
            <v>SACEIF</v>
          </cell>
          <cell r="E137" t="str">
            <v>Argentina</v>
          </cell>
          <cell r="F137" t="str">
            <v>ARGENTIN</v>
          </cell>
          <cell r="G137" t="str">
            <v>BASIC</v>
          </cell>
          <cell r="H137" t="str">
            <v>ARGDIV</v>
          </cell>
        </row>
        <row r="138">
          <cell r="A138" t="str">
            <v>B0270</v>
          </cell>
          <cell r="B138" t="str">
            <v>B0270-B-SOYAMEAL-WE-SESOSTRIS-DISTRIB</v>
          </cell>
          <cell r="C138" t="str">
            <v>Oilseeds</v>
          </cell>
          <cell r="D138" t="str">
            <v>SESOSTRIS</v>
          </cell>
          <cell r="E138" t="str">
            <v>Western Europe</v>
          </cell>
          <cell r="F138" t="str">
            <v>EBS</v>
          </cell>
          <cell r="G138" t="str">
            <v>BASIC</v>
          </cell>
          <cell r="H138" t="str">
            <v>EBSOIL</v>
          </cell>
        </row>
        <row r="139">
          <cell r="A139" t="str">
            <v>B0271</v>
          </cell>
          <cell r="B139" t="str">
            <v>B0271-B-ALLCOM-WE-LDNEG-MARKET</v>
          </cell>
          <cell r="C139" t="str">
            <v>Service</v>
          </cell>
          <cell r="D139" t="str">
            <v>LDNEG</v>
          </cell>
          <cell r="E139" t="str">
            <v>Western Europe</v>
          </cell>
          <cell r="F139" t="str">
            <v>EBS</v>
          </cell>
          <cell r="G139" t="str">
            <v>BASIC</v>
          </cell>
          <cell r="H139" t="str">
            <v>EBSMKG</v>
          </cell>
        </row>
        <row r="140">
          <cell r="A140" t="str">
            <v>B0274</v>
          </cell>
          <cell r="B140" t="str">
            <v>B0274-B-ALLCOM-WE-LDNEG-MANAGT</v>
          </cell>
          <cell r="C140" t="str">
            <v>Service</v>
          </cell>
          <cell r="D140" t="str">
            <v>LDNEG</v>
          </cell>
          <cell r="E140" t="str">
            <v>Western Europe</v>
          </cell>
          <cell r="F140" t="str">
            <v>EBS</v>
          </cell>
          <cell r="G140" t="str">
            <v>BASIC</v>
          </cell>
          <cell r="H140" t="str">
            <v>SCGMAN</v>
          </cell>
        </row>
        <row r="141">
          <cell r="A141" t="str">
            <v>B0275</v>
          </cell>
          <cell r="B141" t="str">
            <v>B0275-B-ALLCOM-UK-LDTLTD-MANAGT</v>
          </cell>
          <cell r="C141" t="str">
            <v>Service</v>
          </cell>
          <cell r="D141" t="str">
            <v>LDTLTD</v>
          </cell>
          <cell r="E141" t="str">
            <v>London</v>
          </cell>
          <cell r="F141" t="str">
            <v>EBS</v>
          </cell>
          <cell r="G141" t="str">
            <v>BASIC</v>
          </cell>
          <cell r="H141" t="str">
            <v>SCGMAN</v>
          </cell>
        </row>
        <row r="142">
          <cell r="A142" t="str">
            <v>B0278</v>
          </cell>
          <cell r="B142" t="str">
            <v>B0278-B-SOYACO-AS-LDASIAPTE-CASH</v>
          </cell>
          <cell r="C142" t="str">
            <v>Oilseeds</v>
          </cell>
          <cell r="D142" t="str">
            <v>LDASIAPTE</v>
          </cell>
          <cell r="E142" t="str">
            <v>Asia</v>
          </cell>
          <cell r="F142" t="str">
            <v>ASIA</v>
          </cell>
          <cell r="G142" t="str">
            <v>BASIC</v>
          </cell>
          <cell r="H142" t="str">
            <v>ASOIL</v>
          </cell>
        </row>
        <row r="143">
          <cell r="A143" t="str">
            <v>B0282</v>
          </cell>
          <cell r="B143" t="str">
            <v>B0282-B-ALLCOM-AS-LDASIAPTE-MARKET</v>
          </cell>
          <cell r="C143" t="str">
            <v>Service</v>
          </cell>
          <cell r="D143" t="str">
            <v>LDASIAPTE</v>
          </cell>
          <cell r="E143" t="str">
            <v>Asia</v>
          </cell>
          <cell r="F143" t="str">
            <v>ASIA</v>
          </cell>
          <cell r="G143" t="str">
            <v>BASIC</v>
          </cell>
          <cell r="H143" t="str">
            <v>ASMKG</v>
          </cell>
        </row>
        <row r="144">
          <cell r="A144" t="str">
            <v>B0285</v>
          </cell>
          <cell r="B144" t="str">
            <v>B0285-B-ALLCOM-AS-LDSHANGH-MARKET</v>
          </cell>
          <cell r="C144" t="str">
            <v>Service</v>
          </cell>
          <cell r="D144" t="str">
            <v>LDSHANGH</v>
          </cell>
          <cell r="E144" t="str">
            <v>Asia</v>
          </cell>
          <cell r="F144" t="str">
            <v>ASIA</v>
          </cell>
          <cell r="G144" t="str">
            <v>BASIC</v>
          </cell>
          <cell r="H144" t="str">
            <v>ASMKG</v>
          </cell>
        </row>
        <row r="145">
          <cell r="A145" t="str">
            <v>B0286</v>
          </cell>
          <cell r="B145" t="str">
            <v>B0286-B-ALLCOM-AS-LDINDONE-MARKET</v>
          </cell>
          <cell r="C145" t="str">
            <v>Service</v>
          </cell>
          <cell r="D145" t="str">
            <v>LDINDONE</v>
          </cell>
          <cell r="E145" t="str">
            <v>Asia</v>
          </cell>
          <cell r="F145" t="str">
            <v>ASIA</v>
          </cell>
          <cell r="G145" t="str">
            <v>BASIC</v>
          </cell>
          <cell r="H145" t="str">
            <v>ASMKG</v>
          </cell>
        </row>
        <row r="146">
          <cell r="A146" t="str">
            <v>B0287</v>
          </cell>
          <cell r="B146" t="str">
            <v>B0287-B-ALLCOM-AS-LDTSDN-MARKET</v>
          </cell>
          <cell r="C146" t="str">
            <v>Service</v>
          </cell>
          <cell r="D146" t="str">
            <v>LDTSDN</v>
          </cell>
          <cell r="E146" t="str">
            <v>Asia</v>
          </cell>
          <cell r="F146" t="str">
            <v>ASIA</v>
          </cell>
          <cell r="G146" t="str">
            <v>BASIC</v>
          </cell>
          <cell r="H146" t="str">
            <v>ASMKG</v>
          </cell>
        </row>
        <row r="147">
          <cell r="A147" t="str">
            <v>B0288</v>
          </cell>
          <cell r="B147" t="str">
            <v>B0288-B-ALLCOM-AS-LDPHILIP-MARKET</v>
          </cell>
          <cell r="C147" t="str">
            <v>Service</v>
          </cell>
          <cell r="D147" t="str">
            <v>LDPHILIP</v>
          </cell>
          <cell r="E147" t="str">
            <v>Asia</v>
          </cell>
          <cell r="F147" t="str">
            <v>ASIA</v>
          </cell>
          <cell r="G147" t="str">
            <v>BASIC</v>
          </cell>
          <cell r="H147" t="str">
            <v>ASMKG</v>
          </cell>
        </row>
        <row r="148">
          <cell r="A148" t="str">
            <v>B0297</v>
          </cell>
          <cell r="B148" t="str">
            <v>B0297-B-WHEAT-NA-CORPGRAIN-CASH</v>
          </cell>
          <cell r="C148" t="str">
            <v>Grain</v>
          </cell>
          <cell r="D148" t="str">
            <v>CORPGRAIN</v>
          </cell>
          <cell r="E148" t="str">
            <v>North America</v>
          </cell>
          <cell r="F148" t="str">
            <v>NORTHAM</v>
          </cell>
          <cell r="G148" t="str">
            <v>BASIC</v>
          </cell>
          <cell r="H148" t="str">
            <v>NAGRAIN</v>
          </cell>
        </row>
        <row r="149">
          <cell r="A149" t="str">
            <v>B0298</v>
          </cell>
          <cell r="B149" t="str">
            <v>B0298-B-ALLB-SD-NA-CORPGRAIN-CASH</v>
          </cell>
          <cell r="C149" t="str">
            <v>Oilseeds</v>
          </cell>
          <cell r="D149" t="str">
            <v>CORPGRAIN</v>
          </cell>
          <cell r="E149" t="str">
            <v>North America</v>
          </cell>
          <cell r="F149" t="str">
            <v>NORTHAM</v>
          </cell>
          <cell r="G149" t="str">
            <v>BASIC</v>
          </cell>
          <cell r="H149" t="str">
            <v>NAOIL</v>
          </cell>
        </row>
        <row r="150">
          <cell r="A150" t="str">
            <v>B0300</v>
          </cell>
          <cell r="B150" t="str">
            <v>B0300-B-SOYABEAN-NA-CORPGRAIN-SILO</v>
          </cell>
          <cell r="C150" t="str">
            <v>Oilseeds</v>
          </cell>
          <cell r="D150" t="str">
            <v>CORPGRAIN</v>
          </cell>
          <cell r="E150" t="str">
            <v>North America</v>
          </cell>
          <cell r="F150" t="str">
            <v>NORTHAM</v>
          </cell>
          <cell r="G150" t="str">
            <v>BASIC</v>
          </cell>
          <cell r="H150" t="str">
            <v>NAOIL</v>
          </cell>
        </row>
        <row r="151">
          <cell r="A151" t="str">
            <v>B0301</v>
          </cell>
          <cell r="B151" t="str">
            <v>B0301-B-SOYABEAN-NA-CORPGRAIN-CASH</v>
          </cell>
          <cell r="C151" t="str">
            <v>Oilseeds</v>
          </cell>
          <cell r="D151" t="str">
            <v>CORPGRAIN</v>
          </cell>
          <cell r="E151" t="str">
            <v>North America</v>
          </cell>
          <cell r="F151" t="str">
            <v>NORTHAM</v>
          </cell>
          <cell r="G151" t="str">
            <v>BASIC</v>
          </cell>
          <cell r="H151" t="str">
            <v>NAOIL</v>
          </cell>
        </row>
        <row r="152">
          <cell r="A152" t="str">
            <v>B0302</v>
          </cell>
          <cell r="B152" t="str">
            <v>B0302-B-ELEV-NA-CORPKANSAS-TERMINAL</v>
          </cell>
          <cell r="C152" t="str">
            <v>Grain</v>
          </cell>
          <cell r="D152" t="str">
            <v>CORPKANSAS</v>
          </cell>
          <cell r="E152" t="str">
            <v>North America</v>
          </cell>
          <cell r="F152" t="str">
            <v>NORTHAM</v>
          </cell>
          <cell r="G152" t="str">
            <v>BASIC</v>
          </cell>
          <cell r="H152" t="str">
            <v>NAGRAIN</v>
          </cell>
        </row>
        <row r="153">
          <cell r="A153" t="str">
            <v>B0304</v>
          </cell>
          <cell r="B153" t="str">
            <v>B0304-B-SWAP-NA-CORPGRAIN-HEDGE</v>
          </cell>
          <cell r="C153" t="str">
            <v>Other</v>
          </cell>
          <cell r="D153" t="str">
            <v>CORPGRAIN</v>
          </cell>
          <cell r="E153" t="str">
            <v>North America</v>
          </cell>
          <cell r="F153" t="str">
            <v>NORTHAM</v>
          </cell>
          <cell r="G153" t="str">
            <v>BASIC</v>
          </cell>
          <cell r="H153" t="str">
            <v>MINIMACR</v>
          </cell>
        </row>
        <row r="154">
          <cell r="A154" t="str">
            <v>B0305</v>
          </cell>
          <cell r="B154" t="str">
            <v>B0305-B-MILO-NA-CORPGRAIN-CASH</v>
          </cell>
          <cell r="C154" t="str">
            <v>Grain</v>
          </cell>
          <cell r="D154" t="str">
            <v>CORPGRAIN</v>
          </cell>
          <cell r="E154" t="str">
            <v>North America</v>
          </cell>
          <cell r="F154" t="str">
            <v>NORTHAM</v>
          </cell>
          <cell r="G154" t="str">
            <v>BASIC</v>
          </cell>
          <cell r="H154" t="str">
            <v>NAGRAIN</v>
          </cell>
        </row>
        <row r="155">
          <cell r="A155" t="str">
            <v>B0306</v>
          </cell>
          <cell r="B155" t="str">
            <v>B0306-B-SPGRAIN-NA-CORPGRAIN-CASH</v>
          </cell>
          <cell r="C155" t="str">
            <v>Grain</v>
          </cell>
          <cell r="D155" t="str">
            <v>CORPGRAIN</v>
          </cell>
          <cell r="E155" t="str">
            <v>North America</v>
          </cell>
          <cell r="F155" t="str">
            <v>NORTHAM</v>
          </cell>
          <cell r="G155" t="str">
            <v>BASIC</v>
          </cell>
          <cell r="H155" t="str">
            <v>NAGRAIN</v>
          </cell>
        </row>
        <row r="156">
          <cell r="A156" t="str">
            <v>B0309</v>
          </cell>
          <cell r="B156" t="str">
            <v>B0309-B-MINIMACR-NA-CORPGRAIN-HEDGE</v>
          </cell>
          <cell r="C156" t="str">
            <v>Other</v>
          </cell>
          <cell r="D156" t="str">
            <v>CORPGRAIN</v>
          </cell>
          <cell r="E156" t="str">
            <v>North America</v>
          </cell>
          <cell r="F156" t="str">
            <v>NORTHAM</v>
          </cell>
          <cell r="G156" t="str">
            <v>BASIC</v>
          </cell>
          <cell r="H156" t="str">
            <v>MINIMACR</v>
          </cell>
        </row>
        <row r="157">
          <cell r="A157" t="str">
            <v>B0310</v>
          </cell>
          <cell r="B157" t="str">
            <v>B0310-B-MINIMACR-NA-CORPGRAIN-HEDGE</v>
          </cell>
          <cell r="C157" t="str">
            <v>Other</v>
          </cell>
          <cell r="D157" t="str">
            <v>CORPGRAIN</v>
          </cell>
          <cell r="E157" t="str">
            <v>North America</v>
          </cell>
          <cell r="F157" t="str">
            <v>NORTHAM</v>
          </cell>
          <cell r="G157" t="str">
            <v>BASIC</v>
          </cell>
          <cell r="H157" t="str">
            <v>MINIMACR</v>
          </cell>
        </row>
        <row r="158">
          <cell r="A158" t="str">
            <v>B0311</v>
          </cell>
          <cell r="B158" t="str">
            <v>B0311-B-ALLCOM-NA-CORPGRAIN-MANAGT</v>
          </cell>
          <cell r="C158" t="str">
            <v>Service</v>
          </cell>
          <cell r="D158" t="str">
            <v>CORPGRAIN</v>
          </cell>
          <cell r="E158" t="str">
            <v>North America</v>
          </cell>
          <cell r="F158" t="str">
            <v>NORTHAM</v>
          </cell>
          <cell r="G158" t="str">
            <v>BASIC</v>
          </cell>
          <cell r="H158" t="str">
            <v>SCGMAN</v>
          </cell>
        </row>
        <row r="159">
          <cell r="A159" t="str">
            <v>B0315</v>
          </cell>
          <cell r="B159" t="str">
            <v>B0315-B-OPTION-NA-CORPGRAIN-HEDGE</v>
          </cell>
          <cell r="C159" t="str">
            <v>Grain</v>
          </cell>
          <cell r="D159" t="str">
            <v>CORPGRAIN</v>
          </cell>
          <cell r="E159" t="str">
            <v>North America</v>
          </cell>
          <cell r="F159" t="str">
            <v>NORTHAM</v>
          </cell>
          <cell r="G159" t="str">
            <v>BASIC</v>
          </cell>
          <cell r="H159" t="str">
            <v>NAGRAIN</v>
          </cell>
        </row>
        <row r="160">
          <cell r="A160" t="str">
            <v>B0317</v>
          </cell>
          <cell r="B160" t="str">
            <v>B0317-B-COTTON-AR-SACEIF-CASH</v>
          </cell>
          <cell r="C160" t="str">
            <v>Cotton</v>
          </cell>
          <cell r="D160" t="str">
            <v>SACEIF</v>
          </cell>
          <cell r="E160" t="str">
            <v>Argentina</v>
          </cell>
          <cell r="F160" t="str">
            <v>ARGENTIN</v>
          </cell>
          <cell r="G160" t="str">
            <v>BASIC</v>
          </cell>
          <cell r="H160" t="str">
            <v>COTTONJV</v>
          </cell>
        </row>
        <row r="161">
          <cell r="A161" t="str">
            <v>B0318</v>
          </cell>
          <cell r="B161" t="str">
            <v>B0318-B-ALLCOM-AR-SACEIF-MANAGT</v>
          </cell>
          <cell r="C161" t="str">
            <v>Service</v>
          </cell>
          <cell r="D161" t="str">
            <v>SACEIF</v>
          </cell>
          <cell r="E161" t="str">
            <v>Argentina</v>
          </cell>
          <cell r="F161" t="str">
            <v>ARGENTIN</v>
          </cell>
          <cell r="G161" t="str">
            <v>BASIC</v>
          </cell>
          <cell r="H161" t="str">
            <v>SCGMAN</v>
          </cell>
        </row>
        <row r="162">
          <cell r="A162" t="str">
            <v>B0319</v>
          </cell>
          <cell r="B162" t="str">
            <v>B0319-B-ALLCOM-BR-COINBRA-MANAGT</v>
          </cell>
          <cell r="C162" t="str">
            <v>Service</v>
          </cell>
          <cell r="D162" t="str">
            <v>COINBRA</v>
          </cell>
          <cell r="E162" t="str">
            <v>Brasil</v>
          </cell>
          <cell r="F162" t="str">
            <v>BRAZIL</v>
          </cell>
          <cell r="G162" t="str">
            <v>BASIC</v>
          </cell>
          <cell r="H162" t="str">
            <v>SCGMAN</v>
          </cell>
        </row>
        <row r="163">
          <cell r="A163" t="str">
            <v>B0320</v>
          </cell>
          <cell r="B163" t="str">
            <v>B0320-B-ELEV-AR-SACEIF-TERMINAL</v>
          </cell>
          <cell r="C163" t="str">
            <v>Grain</v>
          </cell>
          <cell r="D163" t="str">
            <v>SACEIF</v>
          </cell>
          <cell r="E163" t="str">
            <v>Argentina</v>
          </cell>
          <cell r="F163" t="str">
            <v>ARGENTIN</v>
          </cell>
          <cell r="G163" t="str">
            <v>BASIC</v>
          </cell>
          <cell r="H163" t="str">
            <v>ARGELEV</v>
          </cell>
        </row>
        <row r="164">
          <cell r="A164" t="str">
            <v>B0321</v>
          </cell>
          <cell r="B164" t="str">
            <v>B0321-B-ELEV-BR-COINBRA-TERMINAL</v>
          </cell>
          <cell r="C164" t="str">
            <v>Grain</v>
          </cell>
          <cell r="D164" t="str">
            <v>COINBRA</v>
          </cell>
          <cell r="E164" t="str">
            <v>Brasil</v>
          </cell>
          <cell r="F164" t="str">
            <v>BRAZIL</v>
          </cell>
          <cell r="G164" t="str">
            <v>BASIC</v>
          </cell>
          <cell r="H164" t="str">
            <v>BRELEV</v>
          </cell>
        </row>
        <row r="165">
          <cell r="A165" t="str">
            <v>B0322</v>
          </cell>
          <cell r="B165" t="str">
            <v>B0322-B-SOYACO-BR-COINBRA-CASH</v>
          </cell>
          <cell r="C165" t="str">
            <v>Oilseeds</v>
          </cell>
          <cell r="D165" t="str">
            <v>COINBRA</v>
          </cell>
          <cell r="E165" t="str">
            <v>Brasil</v>
          </cell>
          <cell r="F165" t="str">
            <v>BRAZIL</v>
          </cell>
          <cell r="G165" t="str">
            <v>BASIC</v>
          </cell>
          <cell r="H165" t="str">
            <v>BROIL</v>
          </cell>
        </row>
        <row r="166">
          <cell r="A166" t="str">
            <v>B0324</v>
          </cell>
          <cell r="B166" t="str">
            <v>B0324-B-SOYACO-BR-COINBRA-REFINING</v>
          </cell>
          <cell r="C166" t="str">
            <v>Oilseeds</v>
          </cell>
          <cell r="D166" t="str">
            <v>COINBRA</v>
          </cell>
          <cell r="E166" t="str">
            <v>Brasil</v>
          </cell>
          <cell r="F166" t="str">
            <v>BRAZIL</v>
          </cell>
          <cell r="G166" t="str">
            <v>BASIC</v>
          </cell>
          <cell r="H166" t="str">
            <v>BROIL</v>
          </cell>
        </row>
        <row r="167">
          <cell r="A167" t="str">
            <v>B0325</v>
          </cell>
          <cell r="B167" t="str">
            <v>B0325-B-WHEAT-AF-LDAFRICA-CASH</v>
          </cell>
          <cell r="C167" t="str">
            <v>Grain</v>
          </cell>
          <cell r="D167" t="str">
            <v>LDAFRICA</v>
          </cell>
          <cell r="E167" t="str">
            <v>Africa</v>
          </cell>
          <cell r="F167" t="str">
            <v>EBS</v>
          </cell>
          <cell r="G167" t="str">
            <v>BASIC</v>
          </cell>
          <cell r="H167" t="str">
            <v>AFRGRAIN</v>
          </cell>
        </row>
        <row r="168">
          <cell r="A168" t="str">
            <v>B0326</v>
          </cell>
          <cell r="B168" t="str">
            <v>B0326-B-WHEAT-AF-LDAFRICA-HEDGE</v>
          </cell>
          <cell r="C168" t="str">
            <v>Grain</v>
          </cell>
          <cell r="D168" t="str">
            <v>LDAFRICA</v>
          </cell>
          <cell r="E168" t="str">
            <v>Africa</v>
          </cell>
          <cell r="F168" t="str">
            <v>EBS</v>
          </cell>
          <cell r="G168" t="str">
            <v>BASIC</v>
          </cell>
          <cell r="H168" t="str">
            <v>AFRGRAIN</v>
          </cell>
        </row>
        <row r="169">
          <cell r="A169" t="str">
            <v>B0328</v>
          </cell>
          <cell r="B169" t="str">
            <v>B0328-B-SOYABEAN-AU-LDAUSTRAL-CASH</v>
          </cell>
          <cell r="C169" t="str">
            <v>Oilseeds</v>
          </cell>
          <cell r="D169" t="str">
            <v>LDAUSTRAL</v>
          </cell>
          <cell r="E169" t="str">
            <v>Australia</v>
          </cell>
          <cell r="F169" t="str">
            <v>ARGENTIN</v>
          </cell>
          <cell r="G169" t="str">
            <v>BASIC</v>
          </cell>
          <cell r="H169" t="str">
            <v>ARGOIL</v>
          </cell>
        </row>
        <row r="170">
          <cell r="A170" t="str">
            <v>B0329</v>
          </cell>
          <cell r="B170" t="str">
            <v>B0329-B-SOYABEAN-AU-LDAUSTRAL-HEDGE</v>
          </cell>
          <cell r="C170" t="str">
            <v>Oilseeds</v>
          </cell>
          <cell r="D170" t="str">
            <v>LDAUSTRAL</v>
          </cell>
          <cell r="E170" t="str">
            <v>Australia</v>
          </cell>
          <cell r="F170" t="str">
            <v>ARGENTIN</v>
          </cell>
          <cell r="G170" t="str">
            <v>BASIC</v>
          </cell>
          <cell r="H170" t="str">
            <v>ARGOIL</v>
          </cell>
        </row>
        <row r="171">
          <cell r="A171" t="str">
            <v>B0330</v>
          </cell>
          <cell r="B171" t="str">
            <v>B0330-B-CITRUS-BR-CITLDABR-PROCESS</v>
          </cell>
          <cell r="C171" t="str">
            <v>Citrus</v>
          </cell>
          <cell r="D171" t="str">
            <v>CITLDABR</v>
          </cell>
          <cell r="E171" t="str">
            <v>Brasil</v>
          </cell>
          <cell r="F171" t="str">
            <v>BRAZIL</v>
          </cell>
          <cell r="G171" t="str">
            <v>BASIC</v>
          </cell>
          <cell r="H171" t="str">
            <v>BRCIT</v>
          </cell>
        </row>
        <row r="172">
          <cell r="A172" t="str">
            <v>B0331</v>
          </cell>
          <cell r="B172" t="str">
            <v>B0331-B-ALLFIN-BR-COINTRAD-HEDGE</v>
          </cell>
          <cell r="C172" t="str">
            <v>Finance</v>
          </cell>
          <cell r="D172" t="str">
            <v>COINTRAD</v>
          </cell>
          <cell r="E172" t="str">
            <v>Brasil</v>
          </cell>
          <cell r="F172" t="str">
            <v>BRAZIL</v>
          </cell>
          <cell r="G172" t="str">
            <v>BASIC</v>
          </cell>
          <cell r="H172" t="str">
            <v>BRFIN</v>
          </cell>
        </row>
        <row r="173">
          <cell r="A173" t="str">
            <v>B0332</v>
          </cell>
          <cell r="B173" t="str">
            <v>B0332-B-ALLFIN-BR-COINVEST-HEDGE</v>
          </cell>
          <cell r="C173" t="str">
            <v>Finance</v>
          </cell>
          <cell r="D173" t="str">
            <v>COINVEST</v>
          </cell>
          <cell r="E173" t="str">
            <v>Brasil</v>
          </cell>
          <cell r="F173" t="str">
            <v>BRAZIL</v>
          </cell>
          <cell r="G173" t="str">
            <v>BASIC</v>
          </cell>
          <cell r="H173" t="str">
            <v>BRFIN</v>
          </cell>
        </row>
        <row r="174">
          <cell r="A174" t="str">
            <v>B0335</v>
          </cell>
          <cell r="B174" t="str">
            <v>B0335-B-COFFEE-BR-COINBRA-HEDGE</v>
          </cell>
          <cell r="C174" t="str">
            <v>Coffee</v>
          </cell>
          <cell r="D174" t="str">
            <v>COINBRA</v>
          </cell>
          <cell r="E174" t="str">
            <v>Brasil</v>
          </cell>
          <cell r="F174" t="str">
            <v>BRAZIL</v>
          </cell>
          <cell r="G174" t="str">
            <v>BASIC</v>
          </cell>
          <cell r="H174" t="str">
            <v>BRCOFFEE</v>
          </cell>
        </row>
        <row r="175">
          <cell r="A175" t="str">
            <v>B0341</v>
          </cell>
          <cell r="B175" t="str">
            <v>B0341-B-SOYACO-BR-COINTRAD-CASH</v>
          </cell>
          <cell r="C175" t="str">
            <v>Oilseeds</v>
          </cell>
          <cell r="D175" t="str">
            <v>COINTRAD</v>
          </cell>
          <cell r="E175" t="str">
            <v>Brasil</v>
          </cell>
          <cell r="F175" t="str">
            <v>BRAZIL</v>
          </cell>
          <cell r="G175" t="str">
            <v>BASIC</v>
          </cell>
          <cell r="H175" t="str">
            <v>BROIL</v>
          </cell>
        </row>
        <row r="176">
          <cell r="A176" t="str">
            <v>B0342</v>
          </cell>
          <cell r="B176" t="str">
            <v>B0342-B-SOYACO-BR-COINTRAD-HEDGE</v>
          </cell>
          <cell r="C176" t="str">
            <v>Oilseeds</v>
          </cell>
          <cell r="D176" t="str">
            <v>COINTRAD</v>
          </cell>
          <cell r="E176" t="str">
            <v>Brasil</v>
          </cell>
          <cell r="F176" t="str">
            <v>BRAZIL</v>
          </cell>
          <cell r="G176" t="str">
            <v>BASIC</v>
          </cell>
          <cell r="H176" t="str">
            <v>BROIL</v>
          </cell>
        </row>
        <row r="177">
          <cell r="A177" t="str">
            <v>B0343</v>
          </cell>
          <cell r="B177" t="str">
            <v>B0343-B-SOYACO-AR-URUGRAIN-CASH</v>
          </cell>
          <cell r="C177" t="str">
            <v>Oilseeds</v>
          </cell>
          <cell r="D177" t="str">
            <v>URUGRAIN</v>
          </cell>
          <cell r="E177" t="str">
            <v>Argentina</v>
          </cell>
          <cell r="F177" t="str">
            <v>ARGENTIN</v>
          </cell>
          <cell r="G177" t="str">
            <v>BASIC</v>
          </cell>
          <cell r="H177" t="str">
            <v>ARGOIL</v>
          </cell>
        </row>
        <row r="178">
          <cell r="A178" t="str">
            <v>B0344</v>
          </cell>
          <cell r="B178" t="str">
            <v>B0344-B-SOYACO-AR-SACEIF-HIPRO</v>
          </cell>
          <cell r="C178" t="str">
            <v>Oilseeds</v>
          </cell>
          <cell r="D178" t="str">
            <v>SACEIF</v>
          </cell>
          <cell r="E178" t="str">
            <v>Argentina</v>
          </cell>
          <cell r="F178" t="str">
            <v>ARGENTIN</v>
          </cell>
          <cell r="G178" t="str">
            <v>BASIC</v>
          </cell>
          <cell r="H178" t="str">
            <v>ARGOIL</v>
          </cell>
        </row>
        <row r="179">
          <cell r="A179" t="str">
            <v>B0345</v>
          </cell>
          <cell r="B179" t="str">
            <v>B0345-B-SOYABEAN-AR-URUGRAIN-ORIGIN</v>
          </cell>
          <cell r="C179" t="str">
            <v>Oilseeds</v>
          </cell>
          <cell r="D179" t="str">
            <v>URUGRAIN</v>
          </cell>
          <cell r="E179" t="str">
            <v>Argentina</v>
          </cell>
          <cell r="F179" t="str">
            <v>ARGENTIN</v>
          </cell>
          <cell r="G179" t="str">
            <v>BASIC</v>
          </cell>
          <cell r="H179" t="str">
            <v>ARGOIL</v>
          </cell>
        </row>
        <row r="180">
          <cell r="A180" t="str">
            <v>B0347</v>
          </cell>
          <cell r="B180" t="str">
            <v>B0347-B-MEAT-AR-NETHBV-CASH</v>
          </cell>
          <cell r="C180" t="str">
            <v>Other</v>
          </cell>
          <cell r="D180" t="str">
            <v>NETHBV</v>
          </cell>
          <cell r="E180" t="str">
            <v>Argentina</v>
          </cell>
          <cell r="F180" t="str">
            <v>ARGENTIN</v>
          </cell>
          <cell r="G180" t="str">
            <v>BASIC</v>
          </cell>
          <cell r="H180" t="str">
            <v>ARGDIV</v>
          </cell>
        </row>
        <row r="181">
          <cell r="A181" t="str">
            <v>B0348</v>
          </cell>
          <cell r="B181" t="str">
            <v>B0348-B-ALLCOM-UK-LDSERVICE-MANAGT</v>
          </cell>
          <cell r="C181" t="str">
            <v>Service</v>
          </cell>
          <cell r="D181" t="str">
            <v>LDSERVICE</v>
          </cell>
          <cell r="E181" t="str">
            <v>London</v>
          </cell>
          <cell r="F181" t="str">
            <v>EBS</v>
          </cell>
          <cell r="G181" t="str">
            <v>BASIC</v>
          </cell>
          <cell r="H181" t="str">
            <v>SCGMAN</v>
          </cell>
        </row>
        <row r="182">
          <cell r="A182" t="str">
            <v>B0350</v>
          </cell>
          <cell r="B182" t="str">
            <v>B0350-B-SOYACO-BR-COINBRA-HEDGE</v>
          </cell>
          <cell r="C182" t="str">
            <v>Oilseeds</v>
          </cell>
          <cell r="D182" t="str">
            <v>COINBRA</v>
          </cell>
          <cell r="E182" t="str">
            <v>Brasil</v>
          </cell>
          <cell r="F182" t="str">
            <v>BRAZIL</v>
          </cell>
          <cell r="G182" t="str">
            <v>BASIC</v>
          </cell>
          <cell r="H182" t="str">
            <v>BROIL</v>
          </cell>
        </row>
        <row r="183">
          <cell r="A183" t="str">
            <v>B0351</v>
          </cell>
          <cell r="B183" t="str">
            <v>B0351-P-COFFEE-BR-COINBRA-CASH</v>
          </cell>
          <cell r="C183" t="str">
            <v>Coffee</v>
          </cell>
          <cell r="D183" t="str">
            <v>COINBRA</v>
          </cell>
          <cell r="E183" t="str">
            <v>Brasil</v>
          </cell>
          <cell r="F183" t="str">
            <v>BRAZIL</v>
          </cell>
          <cell r="G183" t="str">
            <v>PLATFORM</v>
          </cell>
          <cell r="H183" t="str">
            <v>COFPLAT</v>
          </cell>
        </row>
        <row r="184">
          <cell r="A184" t="str">
            <v>B0353</v>
          </cell>
          <cell r="B184" t="str">
            <v>B0353-P-SUGAR-BR-COINBRA-CASH</v>
          </cell>
          <cell r="C184" t="str">
            <v>Sugar</v>
          </cell>
          <cell r="D184" t="str">
            <v>COINBRA</v>
          </cell>
          <cell r="E184" t="str">
            <v>Brasil</v>
          </cell>
          <cell r="F184" t="str">
            <v>BRAZIL</v>
          </cell>
          <cell r="G184" t="str">
            <v>PLATFORM</v>
          </cell>
          <cell r="H184" t="str">
            <v>SUGPLAT</v>
          </cell>
        </row>
        <row r="185">
          <cell r="A185" t="str">
            <v>B0354</v>
          </cell>
          <cell r="B185" t="str">
            <v>B0354-P-ALLFIN-BR-COINBRA-HEDGE</v>
          </cell>
          <cell r="C185" t="str">
            <v>Finance</v>
          </cell>
          <cell r="D185" t="str">
            <v>COINBRA</v>
          </cell>
          <cell r="E185" t="str">
            <v>Brasil</v>
          </cell>
          <cell r="F185" t="str">
            <v>BRAZIL</v>
          </cell>
          <cell r="G185" t="str">
            <v>PLATFORM</v>
          </cell>
          <cell r="H185" t="str">
            <v>FINPLAT</v>
          </cell>
        </row>
        <row r="186">
          <cell r="A186" t="str">
            <v>B0356</v>
          </cell>
          <cell r="B186" t="str">
            <v>B0356-P-SOYACO-BR-COINBRA-CASH</v>
          </cell>
          <cell r="C186" t="str">
            <v>Oilseeds</v>
          </cell>
          <cell r="D186" t="str">
            <v>COINBRA</v>
          </cell>
          <cell r="E186" t="str">
            <v>Brasil</v>
          </cell>
          <cell r="F186" t="str">
            <v>BRAZIL</v>
          </cell>
          <cell r="G186" t="str">
            <v>PLATFORM</v>
          </cell>
          <cell r="H186" t="str">
            <v>OILPLAT</v>
          </cell>
        </row>
        <row r="187">
          <cell r="A187" t="str">
            <v>B0357</v>
          </cell>
          <cell r="B187" t="str">
            <v>B0357-B-ALLCOM-BR-COINTRAD-MANAGT</v>
          </cell>
          <cell r="C187" t="str">
            <v>Service</v>
          </cell>
          <cell r="D187" t="str">
            <v>COINTRAD</v>
          </cell>
          <cell r="E187" t="str">
            <v>Brasil</v>
          </cell>
          <cell r="F187" t="str">
            <v>BRAZIL</v>
          </cell>
          <cell r="G187" t="str">
            <v>BASIC</v>
          </cell>
          <cell r="H187" t="str">
            <v>SCGMAN</v>
          </cell>
        </row>
        <row r="188">
          <cell r="A188" t="str">
            <v>B0358</v>
          </cell>
          <cell r="B188" t="str">
            <v>B0358-B-COFFEE-BR-COINTRAD-CASH</v>
          </cell>
          <cell r="C188" t="str">
            <v>Coffee</v>
          </cell>
          <cell r="D188" t="str">
            <v>COINTRAD</v>
          </cell>
          <cell r="E188" t="str">
            <v>Brasil</v>
          </cell>
          <cell r="F188" t="str">
            <v>BRAZIL</v>
          </cell>
          <cell r="G188" t="str">
            <v>BASIC</v>
          </cell>
          <cell r="H188" t="str">
            <v>BRCOFFEE</v>
          </cell>
        </row>
        <row r="189">
          <cell r="A189" t="str">
            <v>B0359</v>
          </cell>
          <cell r="B189" t="str">
            <v>B0359-B-SUGAR-BR-COINTRAD-CASH</v>
          </cell>
          <cell r="C189" t="str">
            <v>Sugar</v>
          </cell>
          <cell r="D189" t="str">
            <v>COINTRAD</v>
          </cell>
          <cell r="E189" t="str">
            <v>Brasil</v>
          </cell>
          <cell r="F189" t="str">
            <v>BRAZIL</v>
          </cell>
          <cell r="G189" t="str">
            <v>BASIC</v>
          </cell>
          <cell r="H189" t="str">
            <v>BRSUGAR</v>
          </cell>
        </row>
        <row r="190">
          <cell r="A190" t="str">
            <v>B0361</v>
          </cell>
          <cell r="B190" t="str">
            <v>B0361-B-ALLCOM-WE-LDEGYPT-MARKET</v>
          </cell>
          <cell r="C190" t="str">
            <v>Service</v>
          </cell>
          <cell r="D190" t="str">
            <v>LDEGYPT</v>
          </cell>
          <cell r="E190" t="str">
            <v>Western Europe</v>
          </cell>
          <cell r="F190" t="str">
            <v>EBS</v>
          </cell>
          <cell r="G190" t="str">
            <v>BASIC</v>
          </cell>
          <cell r="H190" t="str">
            <v>EBSMKG</v>
          </cell>
        </row>
        <row r="191">
          <cell r="A191" t="str">
            <v>B0362</v>
          </cell>
          <cell r="B191" t="str">
            <v>B0362-B-ALLCOM-WE-LDKENYA-MARKET</v>
          </cell>
          <cell r="C191" t="str">
            <v>Service</v>
          </cell>
          <cell r="D191" t="str">
            <v>LDKENYA</v>
          </cell>
          <cell r="E191" t="str">
            <v>Western Europe</v>
          </cell>
          <cell r="F191" t="str">
            <v>EBS</v>
          </cell>
          <cell r="G191" t="str">
            <v>BASIC</v>
          </cell>
          <cell r="H191" t="str">
            <v>EBSMKG</v>
          </cell>
        </row>
        <row r="192">
          <cell r="A192" t="str">
            <v>B0363</v>
          </cell>
          <cell r="B192" t="str">
            <v>B0363-B-ALLCOM-WE-SESOSPA-MARKET</v>
          </cell>
          <cell r="C192" t="str">
            <v>Service</v>
          </cell>
          <cell r="D192" t="str">
            <v>SESOSPA</v>
          </cell>
          <cell r="E192" t="str">
            <v>Western Europe</v>
          </cell>
          <cell r="F192" t="str">
            <v>EBS</v>
          </cell>
          <cell r="G192" t="str">
            <v>BASIC</v>
          </cell>
          <cell r="H192" t="str">
            <v>EBSMKG</v>
          </cell>
        </row>
        <row r="193">
          <cell r="A193" t="str">
            <v>B0364</v>
          </cell>
          <cell r="B193" t="str">
            <v>B0364-P-ALLOIL-WE-LDNEG-CASH</v>
          </cell>
          <cell r="C193" t="str">
            <v>Oilseeds</v>
          </cell>
          <cell r="D193" t="str">
            <v>LDNEG</v>
          </cell>
          <cell r="E193" t="str">
            <v>Western Europe</v>
          </cell>
          <cell r="F193" t="str">
            <v>EBS</v>
          </cell>
          <cell r="G193" t="str">
            <v>PLATFORM</v>
          </cell>
          <cell r="H193" t="str">
            <v>OILPLAT</v>
          </cell>
        </row>
        <row r="194">
          <cell r="A194" t="str">
            <v>B0365</v>
          </cell>
          <cell r="B194" t="str">
            <v>B0365-P-ALLGRAIN-WE-LDNEG-CASH</v>
          </cell>
          <cell r="C194" t="str">
            <v>Grain</v>
          </cell>
          <cell r="D194" t="str">
            <v>LDNEG</v>
          </cell>
          <cell r="E194" t="str">
            <v>Western Europe</v>
          </cell>
          <cell r="F194" t="str">
            <v>EBS</v>
          </cell>
          <cell r="G194" t="str">
            <v>PLATFORM</v>
          </cell>
          <cell r="H194" t="str">
            <v>GRAPLAT</v>
          </cell>
        </row>
        <row r="195">
          <cell r="A195" t="str">
            <v>B0366</v>
          </cell>
          <cell r="B195" t="str">
            <v>B0366-P-ALLGRAIN-NA-CORPGRAIN-CASH</v>
          </cell>
          <cell r="C195" t="str">
            <v>Grain</v>
          </cell>
          <cell r="D195" t="str">
            <v>CORPGRAIN</v>
          </cell>
          <cell r="E195" t="str">
            <v>North America</v>
          </cell>
          <cell r="F195" t="str">
            <v>NORTHAM</v>
          </cell>
          <cell r="G195" t="str">
            <v>PLATFORM</v>
          </cell>
          <cell r="H195" t="str">
            <v>GRAPLAT</v>
          </cell>
        </row>
        <row r="196">
          <cell r="A196" t="str">
            <v>B0367</v>
          </cell>
          <cell r="B196" t="str">
            <v>B0367-P-ALLGRAIN-NA-CORPGRAIN-HEDGE</v>
          </cell>
          <cell r="C196" t="str">
            <v>Grain</v>
          </cell>
          <cell r="D196" t="str">
            <v>CORPGRAIN</v>
          </cell>
          <cell r="E196" t="str">
            <v>North America</v>
          </cell>
          <cell r="F196" t="str">
            <v>NORTHAM</v>
          </cell>
          <cell r="G196" t="str">
            <v>PLATFORM</v>
          </cell>
          <cell r="H196" t="str">
            <v>GRAPLAT</v>
          </cell>
        </row>
        <row r="197">
          <cell r="A197" t="str">
            <v>B0368</v>
          </cell>
          <cell r="B197" t="str">
            <v>B0368-B-ALLFIN-UK-LDTLTD-HEDGE</v>
          </cell>
          <cell r="C197" t="str">
            <v>Finance</v>
          </cell>
          <cell r="D197" t="str">
            <v>LDTLTD</v>
          </cell>
          <cell r="E197" t="str">
            <v>London</v>
          </cell>
          <cell r="F197" t="str">
            <v>EBS</v>
          </cell>
          <cell r="G197" t="str">
            <v>BASIC</v>
          </cell>
          <cell r="H197" t="str">
            <v>LOFIN</v>
          </cell>
        </row>
        <row r="198">
          <cell r="A198" t="str">
            <v>B0369</v>
          </cell>
          <cell r="B198" t="str">
            <v>B0369-B-EQUITY-UK-LDTLTD-HEDGE</v>
          </cell>
          <cell r="C198" t="str">
            <v>Finance</v>
          </cell>
          <cell r="D198" t="str">
            <v>LDTLTD</v>
          </cell>
          <cell r="E198" t="str">
            <v>London</v>
          </cell>
          <cell r="F198" t="str">
            <v>EBS</v>
          </cell>
          <cell r="G198" t="str">
            <v>BASIC</v>
          </cell>
          <cell r="H198" t="str">
            <v>LOFIN</v>
          </cell>
        </row>
        <row r="199">
          <cell r="A199" t="str">
            <v>B0370</v>
          </cell>
          <cell r="B199" t="str">
            <v>B0370-P-COFFEE-UK-LDTLTD-HEDGE</v>
          </cell>
          <cell r="C199" t="str">
            <v>Coffee</v>
          </cell>
          <cell r="D199" t="str">
            <v>LDTLTD</v>
          </cell>
          <cell r="E199" t="str">
            <v>London</v>
          </cell>
          <cell r="F199" t="str">
            <v>EBS</v>
          </cell>
          <cell r="G199" t="str">
            <v>PLATFORM</v>
          </cell>
          <cell r="H199" t="str">
            <v>COFPLAT</v>
          </cell>
        </row>
        <row r="200">
          <cell r="A200" t="str">
            <v>B0371</v>
          </cell>
          <cell r="B200" t="str">
            <v>B0371-P-COFFEE-UK-LDTLTD-CASH</v>
          </cell>
          <cell r="C200" t="str">
            <v>Coffee</v>
          </cell>
          <cell r="D200" t="str">
            <v>LDTLTD</v>
          </cell>
          <cell r="E200" t="str">
            <v>London</v>
          </cell>
          <cell r="F200" t="str">
            <v>EBS</v>
          </cell>
          <cell r="G200" t="str">
            <v>PLATFORM</v>
          </cell>
          <cell r="H200" t="str">
            <v>COFPLAT</v>
          </cell>
        </row>
        <row r="201">
          <cell r="A201" t="str">
            <v>B0373</v>
          </cell>
          <cell r="B201" t="str">
            <v>B0373-P-SUGAR-UK-LDTLTD-HEDGE</v>
          </cell>
          <cell r="C201" t="str">
            <v>Sugar</v>
          </cell>
          <cell r="D201" t="str">
            <v>LDTLTD</v>
          </cell>
          <cell r="E201" t="str">
            <v>London</v>
          </cell>
          <cell r="F201" t="str">
            <v>EBS</v>
          </cell>
          <cell r="G201" t="str">
            <v>PLATFORM</v>
          </cell>
          <cell r="H201" t="str">
            <v>SUGPLAT</v>
          </cell>
        </row>
        <row r="202">
          <cell r="A202" t="str">
            <v>B0374</v>
          </cell>
          <cell r="B202" t="str">
            <v>B0374-P-SUGAR-UK-LDTLTD-CASH</v>
          </cell>
          <cell r="C202" t="str">
            <v>Sugar</v>
          </cell>
          <cell r="D202" t="str">
            <v>LDTLTD</v>
          </cell>
          <cell r="E202" t="str">
            <v>London</v>
          </cell>
          <cell r="F202" t="str">
            <v>EBS</v>
          </cell>
          <cell r="G202" t="str">
            <v>PLATFORM</v>
          </cell>
          <cell r="H202" t="str">
            <v>SUGPLAT</v>
          </cell>
        </row>
        <row r="203">
          <cell r="A203" t="str">
            <v>B0375</v>
          </cell>
          <cell r="B203" t="str">
            <v>B0375-P-COCOA-UK-LDTLTD-HEDGE</v>
          </cell>
          <cell r="C203" t="str">
            <v>Coffee</v>
          </cell>
          <cell r="D203" t="str">
            <v>LDTLTD</v>
          </cell>
          <cell r="E203" t="str">
            <v>London</v>
          </cell>
          <cell r="F203" t="str">
            <v>EBS</v>
          </cell>
          <cell r="G203" t="str">
            <v>PLATFORM</v>
          </cell>
          <cell r="H203" t="str">
            <v>COCPLAT</v>
          </cell>
        </row>
        <row r="204">
          <cell r="A204" t="str">
            <v>B0376</v>
          </cell>
          <cell r="B204" t="str">
            <v>B0376-P-COCOA-UK-LDTLTD-CASH</v>
          </cell>
          <cell r="C204" t="str">
            <v>Coffee</v>
          </cell>
          <cell r="D204" t="str">
            <v>LDTLTD</v>
          </cell>
          <cell r="E204" t="str">
            <v>London</v>
          </cell>
          <cell r="F204" t="str">
            <v>EBS</v>
          </cell>
          <cell r="G204" t="str">
            <v>PLATFORM</v>
          </cell>
          <cell r="H204" t="str">
            <v>COCPLAT</v>
          </cell>
        </row>
        <row r="205">
          <cell r="A205" t="str">
            <v>B0377</v>
          </cell>
          <cell r="B205" t="str">
            <v>B0377-P-ALLFIN-UK-LDCOMFIN-HEDGE</v>
          </cell>
          <cell r="C205" t="str">
            <v>Finance</v>
          </cell>
          <cell r="D205" t="str">
            <v>LDCOMFIN</v>
          </cell>
          <cell r="E205" t="str">
            <v>London</v>
          </cell>
          <cell r="F205" t="str">
            <v>EBS</v>
          </cell>
          <cell r="G205" t="str">
            <v>PLATFORM</v>
          </cell>
          <cell r="H205" t="str">
            <v>FINPLAT</v>
          </cell>
        </row>
        <row r="206">
          <cell r="A206" t="str">
            <v>B0380</v>
          </cell>
          <cell r="B206" t="str">
            <v>B0380-B-CRYSUGAR-UK-LDTLTD-CASH</v>
          </cell>
          <cell r="C206" t="str">
            <v>Sugar</v>
          </cell>
          <cell r="D206" t="str">
            <v>LDTLTD</v>
          </cell>
          <cell r="E206" t="str">
            <v>London</v>
          </cell>
          <cell r="F206" t="str">
            <v>EBS</v>
          </cell>
          <cell r="G206" t="str">
            <v>BASIC</v>
          </cell>
          <cell r="H206" t="str">
            <v>SUGARJV</v>
          </cell>
        </row>
        <row r="207">
          <cell r="A207" t="str">
            <v>B0387</v>
          </cell>
          <cell r="B207" t="str">
            <v>B0387-B-SOYACO-BR-AROEIRA-CASH</v>
          </cell>
          <cell r="C207" t="str">
            <v>Oilseeds</v>
          </cell>
          <cell r="D207" t="str">
            <v>AROEIRA</v>
          </cell>
          <cell r="E207" t="str">
            <v>Brasil</v>
          </cell>
          <cell r="F207" t="str">
            <v>BRAZIL</v>
          </cell>
          <cell r="G207" t="str">
            <v>BASIC</v>
          </cell>
          <cell r="H207" t="str">
            <v>BROIL</v>
          </cell>
        </row>
        <row r="208">
          <cell r="A208" t="str">
            <v>B0389</v>
          </cell>
          <cell r="B208" t="str">
            <v>B0389-B-SOYACO-BR-AROEIRA-REFINING</v>
          </cell>
          <cell r="C208" t="str">
            <v>Oilseeds</v>
          </cell>
          <cell r="D208" t="str">
            <v>AROEIRA</v>
          </cell>
          <cell r="E208" t="str">
            <v>Brasil</v>
          </cell>
          <cell r="F208" t="str">
            <v>BRAZIL</v>
          </cell>
          <cell r="G208" t="str">
            <v>BASIC</v>
          </cell>
          <cell r="H208" t="str">
            <v>BROIL</v>
          </cell>
        </row>
        <row r="209">
          <cell r="A209" t="str">
            <v>B0390</v>
          </cell>
          <cell r="B209" t="str">
            <v>B0390-B-SOYACO-BR-MANGA-CASH</v>
          </cell>
          <cell r="C209" t="str">
            <v>Oilseeds</v>
          </cell>
          <cell r="D209" t="str">
            <v>MANGA</v>
          </cell>
          <cell r="E209" t="str">
            <v>Brasil</v>
          </cell>
          <cell r="F209" t="str">
            <v>BRAZIL</v>
          </cell>
          <cell r="G209" t="str">
            <v>BASIC</v>
          </cell>
          <cell r="H209" t="str">
            <v>BROIL</v>
          </cell>
        </row>
        <row r="210">
          <cell r="A210" t="str">
            <v>B0391</v>
          </cell>
          <cell r="B210" t="str">
            <v>B0391-B-SOYABEAN-BR-MANGA-ORIGIN</v>
          </cell>
          <cell r="C210" t="str">
            <v>Oilseeds</v>
          </cell>
          <cell r="D210" t="str">
            <v>MANGA</v>
          </cell>
          <cell r="E210" t="str">
            <v>Brasil</v>
          </cell>
          <cell r="F210" t="str">
            <v>BRAZIL</v>
          </cell>
          <cell r="G210" t="str">
            <v>BASIC</v>
          </cell>
          <cell r="H210" t="str">
            <v>BROIL</v>
          </cell>
        </row>
        <row r="211">
          <cell r="A211" t="str">
            <v>B0392</v>
          </cell>
          <cell r="B211" t="str">
            <v>B0392-B-CUBA-BR-COINBRA-CASH</v>
          </cell>
          <cell r="C211" t="str">
            <v>Other</v>
          </cell>
          <cell r="D211" t="str">
            <v>COINBRA</v>
          </cell>
          <cell r="E211" t="str">
            <v>Brasil</v>
          </cell>
          <cell r="F211" t="str">
            <v>BRAZIL</v>
          </cell>
          <cell r="G211" t="str">
            <v>BASIC</v>
          </cell>
          <cell r="H211" t="str">
            <v>CUBA</v>
          </cell>
        </row>
        <row r="212">
          <cell r="A212" t="str">
            <v>B0396</v>
          </cell>
          <cell r="B212" t="str">
            <v>B0396-B-ALLCOM-NA-LDILLINOIS-DORMCY</v>
          </cell>
          <cell r="C212" t="str">
            <v>Service</v>
          </cell>
          <cell r="D212" t="str">
            <v>LDILLINOIS</v>
          </cell>
          <cell r="E212" t="str">
            <v>North America</v>
          </cell>
          <cell r="F212" t="str">
            <v>NORTHAM</v>
          </cell>
          <cell r="G212" t="str">
            <v>BASIC</v>
          </cell>
          <cell r="H212" t="str">
            <v>NONE</v>
          </cell>
        </row>
        <row r="213">
          <cell r="A213" t="str">
            <v>B0398</v>
          </cell>
          <cell r="B213" t="str">
            <v>B0398-B-ALLCOM-NA-LDDISTRI-DORMCY</v>
          </cell>
          <cell r="C213" t="str">
            <v>Service</v>
          </cell>
          <cell r="D213" t="str">
            <v>LDDISTRI</v>
          </cell>
          <cell r="E213" t="str">
            <v>North America</v>
          </cell>
          <cell r="F213" t="str">
            <v>NORTHAM</v>
          </cell>
          <cell r="G213" t="str">
            <v>BASIC</v>
          </cell>
          <cell r="H213" t="str">
            <v>NONE</v>
          </cell>
        </row>
        <row r="214">
          <cell r="A214" t="str">
            <v>B0399</v>
          </cell>
          <cell r="B214" t="str">
            <v>B0399-B-ALLCOM-NA-LDPREMIUM-DORMCY</v>
          </cell>
          <cell r="C214" t="str">
            <v>Service</v>
          </cell>
          <cell r="D214" t="str">
            <v>LDPREMIUM</v>
          </cell>
          <cell r="E214" t="str">
            <v>North America</v>
          </cell>
          <cell r="F214" t="str">
            <v>NORTHAM</v>
          </cell>
          <cell r="G214" t="str">
            <v>BASIC</v>
          </cell>
          <cell r="H214" t="str">
            <v>NONE</v>
          </cell>
        </row>
        <row r="215">
          <cell r="A215" t="str">
            <v>B0400</v>
          </cell>
          <cell r="B215" t="str">
            <v>B0400-B-ALLCOM-NA-LDAGRIC-DORMCY</v>
          </cell>
          <cell r="C215" t="str">
            <v>Service</v>
          </cell>
          <cell r="D215" t="str">
            <v>LDAGRIC</v>
          </cell>
          <cell r="E215" t="str">
            <v>North America</v>
          </cell>
          <cell r="F215" t="str">
            <v>NORTHAM</v>
          </cell>
          <cell r="G215" t="str">
            <v>BASIC</v>
          </cell>
          <cell r="H215" t="str">
            <v>NONE</v>
          </cell>
        </row>
        <row r="216">
          <cell r="A216" t="str">
            <v>B0401</v>
          </cell>
          <cell r="B216" t="str">
            <v>B0401-B-ALLCOM-NA-BIGMUDDY-DORMCY</v>
          </cell>
          <cell r="C216" t="str">
            <v>Service</v>
          </cell>
          <cell r="D216" t="str">
            <v>BIGMUDDY</v>
          </cell>
          <cell r="E216" t="str">
            <v>North America</v>
          </cell>
          <cell r="F216" t="str">
            <v>NORTHAM</v>
          </cell>
          <cell r="G216" t="str">
            <v>BASIC</v>
          </cell>
          <cell r="H216" t="str">
            <v>NONE</v>
          </cell>
        </row>
        <row r="217">
          <cell r="A217" t="str">
            <v>B0402</v>
          </cell>
          <cell r="B217" t="str">
            <v>B0402-B-ALLCOM-NA-ROCKYVIEW-DORMCY</v>
          </cell>
          <cell r="C217" t="str">
            <v>Service</v>
          </cell>
          <cell r="D217" t="str">
            <v>ROCKYVIEW</v>
          </cell>
          <cell r="E217" t="str">
            <v>North America</v>
          </cell>
          <cell r="F217" t="str">
            <v>NORTHAM</v>
          </cell>
          <cell r="G217" t="str">
            <v>BASIC</v>
          </cell>
          <cell r="H217" t="str">
            <v>NONE</v>
          </cell>
        </row>
        <row r="218">
          <cell r="A218" t="str">
            <v>B0403</v>
          </cell>
          <cell r="B218" t="str">
            <v>B0403-B-ALLCOM-NA-LDINTFINLTD-DORMCY</v>
          </cell>
          <cell r="C218" t="str">
            <v>Service</v>
          </cell>
          <cell r="D218" t="str">
            <v>LDINTFINLTD</v>
          </cell>
          <cell r="E218" t="str">
            <v>North America</v>
          </cell>
          <cell r="F218" t="str">
            <v>NORTHAM</v>
          </cell>
          <cell r="G218" t="str">
            <v>BASIC</v>
          </cell>
          <cell r="H218" t="str">
            <v>NONE</v>
          </cell>
        </row>
        <row r="219">
          <cell r="A219" t="str">
            <v>B0404</v>
          </cell>
          <cell r="B219" t="str">
            <v>B0404-B-ALLCOM-NA-GROWLINE-DORMCY</v>
          </cell>
          <cell r="C219" t="str">
            <v>Service</v>
          </cell>
          <cell r="D219" t="str">
            <v>GROWLINE</v>
          </cell>
          <cell r="E219" t="str">
            <v>North America</v>
          </cell>
          <cell r="F219" t="str">
            <v>NORTHAM</v>
          </cell>
          <cell r="G219" t="str">
            <v>BASIC</v>
          </cell>
          <cell r="H219" t="str">
            <v>NONE</v>
          </cell>
        </row>
        <row r="220">
          <cell r="A220" t="str">
            <v>B0405</v>
          </cell>
          <cell r="B220" t="str">
            <v>B0405-B-ALLCOM-NA-877839AL-DORMCY</v>
          </cell>
          <cell r="C220" t="str">
            <v>Service</v>
          </cell>
          <cell r="D220" t="str">
            <v>877839AL</v>
          </cell>
          <cell r="E220" t="str">
            <v>North America</v>
          </cell>
          <cell r="F220" t="str">
            <v>NORTHAM</v>
          </cell>
          <cell r="G220" t="str">
            <v>BASIC</v>
          </cell>
          <cell r="H220" t="str">
            <v>NONE</v>
          </cell>
        </row>
        <row r="221">
          <cell r="A221" t="str">
            <v>B0406</v>
          </cell>
          <cell r="B221" t="str">
            <v>B0406-B-ALLCOM-NA-AGINFONET-DORMCY</v>
          </cell>
          <cell r="C221" t="str">
            <v>Service</v>
          </cell>
          <cell r="D221" t="str">
            <v>AGINFONET</v>
          </cell>
          <cell r="E221" t="str">
            <v>North America</v>
          </cell>
          <cell r="F221" t="str">
            <v>NORTHAM</v>
          </cell>
          <cell r="G221" t="str">
            <v>BASIC</v>
          </cell>
          <cell r="H221" t="str">
            <v>NONE</v>
          </cell>
        </row>
        <row r="222">
          <cell r="A222" t="str">
            <v>B0407</v>
          </cell>
          <cell r="B222" t="str">
            <v>B0407-P-SOYACO-NA-CORPGRAIN-HEDGE</v>
          </cell>
          <cell r="C222" t="str">
            <v>Oilseeds</v>
          </cell>
          <cell r="D222" t="str">
            <v>CORPGRAIN</v>
          </cell>
          <cell r="E222" t="str">
            <v>North America</v>
          </cell>
          <cell r="F222" t="str">
            <v>NORTHAM</v>
          </cell>
          <cell r="G222" t="str">
            <v>PLATFORM</v>
          </cell>
          <cell r="H222" t="str">
            <v>OILPLAT</v>
          </cell>
        </row>
        <row r="223">
          <cell r="A223" t="str">
            <v>B0408</v>
          </cell>
          <cell r="B223" t="str">
            <v>B0408-M-COFFEE-NA-CORPGRAIN-HEDGE</v>
          </cell>
          <cell r="C223" t="str">
            <v>Coffee</v>
          </cell>
          <cell r="D223" t="str">
            <v>CORPGRAIN</v>
          </cell>
          <cell r="E223" t="str">
            <v>North America</v>
          </cell>
          <cell r="F223" t="str">
            <v>NORTHAM</v>
          </cell>
          <cell r="G223" t="str">
            <v>MACRO</v>
          </cell>
          <cell r="H223" t="str">
            <v>MACCOF</v>
          </cell>
        </row>
        <row r="224">
          <cell r="A224" t="str">
            <v>B0409</v>
          </cell>
          <cell r="B224" t="str">
            <v>B0409-M-SOYACO-NA-CORPGRAIN-HEDGE</v>
          </cell>
          <cell r="C224" t="str">
            <v>Oilseeds</v>
          </cell>
          <cell r="D224" t="str">
            <v>CORPGRAIN</v>
          </cell>
          <cell r="E224" t="str">
            <v>North America</v>
          </cell>
          <cell r="F224" t="str">
            <v>NORTHAM</v>
          </cell>
          <cell r="G224" t="str">
            <v>MACRO</v>
          </cell>
          <cell r="H224" t="str">
            <v>MACOIL</v>
          </cell>
        </row>
        <row r="225">
          <cell r="A225" t="str">
            <v>B0410</v>
          </cell>
          <cell r="B225" t="str">
            <v>B0410-M-ALLGRAIN-NA-CORPGRAIN-HEDGE</v>
          </cell>
          <cell r="C225" t="str">
            <v>Grain</v>
          </cell>
          <cell r="D225" t="str">
            <v>CORPGRAIN</v>
          </cell>
          <cell r="E225" t="str">
            <v>North America</v>
          </cell>
          <cell r="F225" t="str">
            <v>NORTHAM</v>
          </cell>
          <cell r="G225" t="str">
            <v>MACRO</v>
          </cell>
          <cell r="H225" t="str">
            <v>MACGRA</v>
          </cell>
        </row>
        <row r="226">
          <cell r="A226" t="str">
            <v>B0411</v>
          </cell>
          <cell r="B226" t="str">
            <v>B0411-B-MEAT-NA-ATLMEAT-DORMCY</v>
          </cell>
          <cell r="C226" t="str">
            <v>Other</v>
          </cell>
          <cell r="D226" t="str">
            <v>ATLMEAT</v>
          </cell>
          <cell r="E226" t="str">
            <v>North America</v>
          </cell>
          <cell r="F226" t="str">
            <v>NORTHAM</v>
          </cell>
          <cell r="G226" t="str">
            <v>BASIC</v>
          </cell>
          <cell r="H226" t="str">
            <v>NONE</v>
          </cell>
        </row>
        <row r="227">
          <cell r="A227" t="str">
            <v>B0412</v>
          </cell>
          <cell r="B227" t="str">
            <v>B0412-B-ALLGRAIN-BR-COINVEST-CASH</v>
          </cell>
          <cell r="C227" t="str">
            <v>Grain</v>
          </cell>
          <cell r="D227" t="str">
            <v>COINVEST</v>
          </cell>
          <cell r="E227" t="str">
            <v>Brasil</v>
          </cell>
          <cell r="F227" t="str">
            <v>BRAZIL</v>
          </cell>
          <cell r="G227" t="str">
            <v>BASIC</v>
          </cell>
          <cell r="H227" t="str">
            <v>BRGRAIN</v>
          </cell>
        </row>
        <row r="228">
          <cell r="A228" t="str">
            <v>B0413</v>
          </cell>
          <cell r="B228" t="str">
            <v>B0413-B-SOYACO-BR-COINVEST-HEDGE</v>
          </cell>
          <cell r="C228" t="str">
            <v>Oilseeds</v>
          </cell>
          <cell r="D228" t="str">
            <v>COINVEST</v>
          </cell>
          <cell r="E228" t="str">
            <v>Brasil</v>
          </cell>
          <cell r="F228" t="str">
            <v>BRAZIL</v>
          </cell>
          <cell r="G228" t="str">
            <v>BASIC</v>
          </cell>
          <cell r="H228" t="str">
            <v>BROIL</v>
          </cell>
        </row>
        <row r="229">
          <cell r="A229" t="str">
            <v>B0414</v>
          </cell>
          <cell r="B229" t="str">
            <v>B0414-B-COFFEE-BR-COINVEST-HEDGE</v>
          </cell>
          <cell r="C229" t="str">
            <v>Coffee</v>
          </cell>
          <cell r="D229" t="str">
            <v>COINVEST</v>
          </cell>
          <cell r="E229" t="str">
            <v>Brasil</v>
          </cell>
          <cell r="F229" t="str">
            <v>BRAZIL</v>
          </cell>
          <cell r="G229" t="str">
            <v>BASIC</v>
          </cell>
          <cell r="H229" t="str">
            <v>BRCOFFEE</v>
          </cell>
        </row>
        <row r="230">
          <cell r="A230" t="str">
            <v>B0415</v>
          </cell>
          <cell r="B230" t="str">
            <v>B0415-B-SUGAR-BR-COINVEST-HEDGE</v>
          </cell>
          <cell r="C230" t="str">
            <v>Sugar</v>
          </cell>
          <cell r="D230" t="str">
            <v>COINVEST</v>
          </cell>
          <cell r="E230" t="str">
            <v>Brasil</v>
          </cell>
          <cell r="F230" t="str">
            <v>BRAZIL</v>
          </cell>
          <cell r="G230" t="str">
            <v>BASIC</v>
          </cell>
          <cell r="H230" t="str">
            <v>BRSUGAR</v>
          </cell>
        </row>
        <row r="231">
          <cell r="A231" t="str">
            <v>B0416</v>
          </cell>
          <cell r="B231" t="str">
            <v>B0416-B-ALLCOM-BR-COINVEST-MANAGT</v>
          </cell>
          <cell r="C231" t="str">
            <v>Service</v>
          </cell>
          <cell r="D231" t="str">
            <v>COINVEST</v>
          </cell>
          <cell r="E231" t="str">
            <v>Brasil</v>
          </cell>
          <cell r="F231" t="str">
            <v>BRAZIL</v>
          </cell>
          <cell r="G231" t="str">
            <v>BASIC</v>
          </cell>
          <cell r="H231" t="str">
            <v>SCGMAN</v>
          </cell>
        </row>
        <row r="232">
          <cell r="A232" t="str">
            <v>B0417</v>
          </cell>
          <cell r="B232" t="str">
            <v>B0417-B-SUGETH-BR-COINDIST-CASH</v>
          </cell>
          <cell r="C232" t="str">
            <v>Sugar</v>
          </cell>
          <cell r="D232" t="str">
            <v>COINDIST</v>
          </cell>
          <cell r="E232" t="str">
            <v>Brasil</v>
          </cell>
          <cell r="F232" t="str">
            <v>BRAZIL</v>
          </cell>
          <cell r="G232" t="str">
            <v>BASIC</v>
          </cell>
          <cell r="H232" t="str">
            <v>BRSUGAR</v>
          </cell>
        </row>
        <row r="233">
          <cell r="A233" t="str">
            <v>B0418</v>
          </cell>
          <cell r="B233" t="str">
            <v>B0418-B-SUGETH-BR-COINDIST-HEDGE</v>
          </cell>
          <cell r="C233" t="str">
            <v>Sugar</v>
          </cell>
          <cell r="D233" t="str">
            <v>COINDIST</v>
          </cell>
          <cell r="E233" t="str">
            <v>Brasil</v>
          </cell>
          <cell r="F233" t="str">
            <v>BRAZIL</v>
          </cell>
          <cell r="G233" t="str">
            <v>BASIC</v>
          </cell>
          <cell r="H233" t="str">
            <v>BRSUGAR</v>
          </cell>
        </row>
        <row r="234">
          <cell r="A234" t="str">
            <v>B0419</v>
          </cell>
          <cell r="B234" t="str">
            <v>B0419-P-SUGAR-BR-COINDIST-CASH</v>
          </cell>
          <cell r="C234" t="str">
            <v>Sugar</v>
          </cell>
          <cell r="D234" t="str">
            <v>COINDIST</v>
          </cell>
          <cell r="E234" t="str">
            <v>Brasil</v>
          </cell>
          <cell r="F234" t="str">
            <v>BRAZIL</v>
          </cell>
          <cell r="G234" t="str">
            <v>PLATFORM</v>
          </cell>
          <cell r="H234" t="str">
            <v>SUGPLAT</v>
          </cell>
        </row>
        <row r="235">
          <cell r="A235" t="str">
            <v>B0421</v>
          </cell>
          <cell r="B235" t="str">
            <v>B0421-B-WATERWAY-BR-COINBRA-WATERWAY</v>
          </cell>
          <cell r="C235" t="str">
            <v>Other</v>
          </cell>
          <cell r="D235" t="str">
            <v>COINBRA</v>
          </cell>
          <cell r="E235" t="str">
            <v>Brasil</v>
          </cell>
          <cell r="F235" t="str">
            <v>BRAZIL</v>
          </cell>
          <cell r="G235" t="str">
            <v>BASIC</v>
          </cell>
          <cell r="H235" t="str">
            <v>BRWATER</v>
          </cell>
        </row>
        <row r="236">
          <cell r="A236" t="str">
            <v>B0422</v>
          </cell>
          <cell r="B236" t="str">
            <v>B0422-B-SOYACO-BR-COINFRUT-CASH</v>
          </cell>
          <cell r="C236" t="str">
            <v>Oilseeds</v>
          </cell>
          <cell r="D236" t="str">
            <v>COINFRUT</v>
          </cell>
          <cell r="E236" t="str">
            <v>Brasil</v>
          </cell>
          <cell r="F236" t="str">
            <v>BRAZIL</v>
          </cell>
          <cell r="G236" t="str">
            <v>BASIC</v>
          </cell>
          <cell r="H236" t="str">
            <v>BROIL</v>
          </cell>
        </row>
        <row r="237">
          <cell r="A237" t="str">
            <v>B0423</v>
          </cell>
          <cell r="B237" t="str">
            <v>B0423-B-SOYACO-BR-SAOCAR-CASH</v>
          </cell>
          <cell r="C237" t="str">
            <v>Oilseeds</v>
          </cell>
          <cell r="D237" t="str">
            <v>SAOCAR</v>
          </cell>
          <cell r="E237" t="str">
            <v>Brasil</v>
          </cell>
          <cell r="F237" t="str">
            <v>BRAZIL</v>
          </cell>
          <cell r="G237" t="str">
            <v>BASIC</v>
          </cell>
          <cell r="H237" t="str">
            <v>BROIL</v>
          </cell>
        </row>
        <row r="238">
          <cell r="A238" t="str">
            <v>B0424</v>
          </cell>
          <cell r="B238" t="str">
            <v>B0424-B-SOYACO-BR-NETHBV-CASH</v>
          </cell>
          <cell r="C238" t="str">
            <v>Oilseeds</v>
          </cell>
          <cell r="D238" t="str">
            <v>NETHBV</v>
          </cell>
          <cell r="E238" t="str">
            <v>Brasil</v>
          </cell>
          <cell r="F238" t="str">
            <v>BRAZIL</v>
          </cell>
          <cell r="G238" t="str">
            <v>BASIC</v>
          </cell>
          <cell r="H238" t="str">
            <v>BROIL</v>
          </cell>
        </row>
        <row r="239">
          <cell r="A239" t="str">
            <v>B0425</v>
          </cell>
          <cell r="B239" t="str">
            <v>B0425-B-SOYACO-BR-NETHBV-HEDGE</v>
          </cell>
          <cell r="C239" t="str">
            <v>Oilseeds</v>
          </cell>
          <cell r="D239" t="str">
            <v>NETHBV</v>
          </cell>
          <cell r="E239" t="str">
            <v>Brasil</v>
          </cell>
          <cell r="F239" t="str">
            <v>BRAZIL</v>
          </cell>
          <cell r="G239" t="str">
            <v>BASIC</v>
          </cell>
          <cell r="H239" t="str">
            <v>BROIL</v>
          </cell>
        </row>
        <row r="240">
          <cell r="A240" t="str">
            <v>B0426</v>
          </cell>
          <cell r="B240" t="str">
            <v>B0426-P-SOYACO-BR-NETHBV-CASH</v>
          </cell>
          <cell r="C240" t="str">
            <v>Oilseeds</v>
          </cell>
          <cell r="D240" t="str">
            <v>NETHBV</v>
          </cell>
          <cell r="E240" t="str">
            <v>Brasil</v>
          </cell>
          <cell r="F240" t="str">
            <v>BRAZIL</v>
          </cell>
          <cell r="G240" t="str">
            <v>PLATFORM</v>
          </cell>
          <cell r="H240" t="str">
            <v>OILPLAT</v>
          </cell>
        </row>
        <row r="241">
          <cell r="A241" t="str">
            <v>B0427</v>
          </cell>
          <cell r="B241" t="str">
            <v>B0427-B-COFFEE-BR-NETHBV-HEDGE</v>
          </cell>
          <cell r="C241" t="str">
            <v>Coffee</v>
          </cell>
          <cell r="D241" t="str">
            <v>NETHBV</v>
          </cell>
          <cell r="E241" t="str">
            <v>Brasil</v>
          </cell>
          <cell r="F241" t="str">
            <v>BRAZIL</v>
          </cell>
          <cell r="G241" t="str">
            <v>BASIC</v>
          </cell>
          <cell r="H241" t="str">
            <v>BRCOFFEE</v>
          </cell>
        </row>
        <row r="242">
          <cell r="A242" t="str">
            <v>B0428</v>
          </cell>
          <cell r="B242" t="str">
            <v>B0428-P-COFFEE-BR-NETHBV-CASH</v>
          </cell>
          <cell r="C242" t="str">
            <v>Coffee</v>
          </cell>
          <cell r="D242" t="str">
            <v>NETHBV</v>
          </cell>
          <cell r="E242" t="str">
            <v>Brasil</v>
          </cell>
          <cell r="F242" t="str">
            <v>BRAZIL</v>
          </cell>
          <cell r="G242" t="str">
            <v>PLATFORM</v>
          </cell>
          <cell r="H242" t="str">
            <v>COFPLAT</v>
          </cell>
        </row>
        <row r="243">
          <cell r="A243" t="str">
            <v>B0430</v>
          </cell>
          <cell r="B243" t="str">
            <v>B0430-B-SUGETH-BR-SAOCAR-HEDGE</v>
          </cell>
          <cell r="C243" t="str">
            <v>Sugar</v>
          </cell>
          <cell r="D243" t="str">
            <v>SAOCAR</v>
          </cell>
          <cell r="E243" t="str">
            <v>Brasil</v>
          </cell>
          <cell r="F243" t="str">
            <v>BRAZIL</v>
          </cell>
          <cell r="G243" t="str">
            <v>BASIC</v>
          </cell>
          <cell r="H243" t="str">
            <v>BRSUGAR</v>
          </cell>
        </row>
        <row r="244">
          <cell r="A244" t="str">
            <v>B0431</v>
          </cell>
          <cell r="B244" t="str">
            <v>B0431-P-SUGAR-BR-SAOCAR-CASH</v>
          </cell>
          <cell r="C244" t="str">
            <v>Sugar</v>
          </cell>
          <cell r="D244" t="str">
            <v>SAOCAR</v>
          </cell>
          <cell r="E244" t="str">
            <v>Brasil</v>
          </cell>
          <cell r="F244" t="str">
            <v>BRAZIL</v>
          </cell>
          <cell r="G244" t="str">
            <v>PLATFORM</v>
          </cell>
          <cell r="H244" t="str">
            <v>SUGPLAT</v>
          </cell>
        </row>
        <row r="245">
          <cell r="A245" t="str">
            <v>B0432</v>
          </cell>
          <cell r="B245" t="str">
            <v>B0432-B-SUGETH-BR-NETHBV-HEDGE</v>
          </cell>
          <cell r="C245" t="str">
            <v>Sugar</v>
          </cell>
          <cell r="D245" t="str">
            <v>NETHBV</v>
          </cell>
          <cell r="E245" t="str">
            <v>Brasil</v>
          </cell>
          <cell r="F245" t="str">
            <v>BRAZIL</v>
          </cell>
          <cell r="G245" t="str">
            <v>BASIC</v>
          </cell>
          <cell r="H245" t="str">
            <v>BRSUGAR</v>
          </cell>
        </row>
        <row r="246">
          <cell r="A246" t="str">
            <v>B0433</v>
          </cell>
          <cell r="B246" t="str">
            <v>B0433-P-SUGAR-BR-NETHBV-CASH</v>
          </cell>
          <cell r="C246" t="str">
            <v>Sugar</v>
          </cell>
          <cell r="D246" t="str">
            <v>NETHBV</v>
          </cell>
          <cell r="E246" t="str">
            <v>Brasil</v>
          </cell>
          <cell r="F246" t="str">
            <v>BRAZIL</v>
          </cell>
          <cell r="G246" t="str">
            <v>PLATFORM</v>
          </cell>
          <cell r="H246" t="str">
            <v>SUGPLAT</v>
          </cell>
        </row>
        <row r="247">
          <cell r="A247" t="str">
            <v>B0434</v>
          </cell>
          <cell r="B247" t="str">
            <v>B0434-B-SUGETH-BR-CRESCIU-HEDGE</v>
          </cell>
          <cell r="C247" t="str">
            <v>Sugar</v>
          </cell>
          <cell r="D247" t="str">
            <v>CRESCIU</v>
          </cell>
          <cell r="E247" t="str">
            <v>Brasil</v>
          </cell>
          <cell r="F247" t="str">
            <v>BRAZIL</v>
          </cell>
          <cell r="G247" t="str">
            <v>BASIC</v>
          </cell>
          <cell r="H247" t="str">
            <v>BRSUGAR</v>
          </cell>
        </row>
        <row r="248">
          <cell r="A248" t="str">
            <v>B0435</v>
          </cell>
          <cell r="B248" t="str">
            <v>B0435-P-SUGAR-BR-CRESCIU-CASH</v>
          </cell>
          <cell r="C248" t="str">
            <v>Sugar</v>
          </cell>
          <cell r="D248" t="str">
            <v>CRESCIU</v>
          </cell>
          <cell r="E248" t="str">
            <v>Brasil</v>
          </cell>
          <cell r="F248" t="str">
            <v>BRAZIL</v>
          </cell>
          <cell r="G248" t="str">
            <v>PLATFORM</v>
          </cell>
          <cell r="H248" t="str">
            <v>SUGPLAT</v>
          </cell>
        </row>
        <row r="249">
          <cell r="A249" t="str">
            <v>B0436</v>
          </cell>
          <cell r="B249" t="str">
            <v>B0436-B-SUGETH-BR-NETHBV-CASH</v>
          </cell>
          <cell r="C249" t="str">
            <v>Sugar</v>
          </cell>
          <cell r="D249" t="str">
            <v>NETHBV</v>
          </cell>
          <cell r="E249" t="str">
            <v>Brasil</v>
          </cell>
          <cell r="F249" t="str">
            <v>BRAZIL</v>
          </cell>
          <cell r="G249" t="str">
            <v>BASIC</v>
          </cell>
          <cell r="H249" t="str">
            <v>BRSUGAR</v>
          </cell>
        </row>
        <row r="250">
          <cell r="A250" t="str">
            <v>B0438</v>
          </cell>
          <cell r="B250" t="str">
            <v>B0438-B-CITRUS-BR-COINBRA-HEDGE</v>
          </cell>
          <cell r="C250" t="str">
            <v>Citrus</v>
          </cell>
          <cell r="D250" t="str">
            <v>COINBRA</v>
          </cell>
          <cell r="E250" t="str">
            <v>Brasil</v>
          </cell>
          <cell r="F250" t="str">
            <v>BRAZIL</v>
          </cell>
          <cell r="G250" t="str">
            <v>BASIC</v>
          </cell>
          <cell r="H250" t="str">
            <v>BRCIT</v>
          </cell>
        </row>
        <row r="251">
          <cell r="A251" t="str">
            <v>B0439</v>
          </cell>
          <cell r="B251" t="str">
            <v>B0439-B-COTTON-BR-NETHBV-HEDGE</v>
          </cell>
          <cell r="C251" t="str">
            <v>Cotton</v>
          </cell>
          <cell r="D251" t="str">
            <v>NETHBV</v>
          </cell>
          <cell r="E251" t="str">
            <v>Brasil</v>
          </cell>
          <cell r="F251" t="str">
            <v>BRAZIL</v>
          </cell>
          <cell r="G251" t="str">
            <v>BASIC</v>
          </cell>
          <cell r="H251" t="str">
            <v>COTTONJV</v>
          </cell>
        </row>
        <row r="252">
          <cell r="A252" t="str">
            <v>B0440</v>
          </cell>
          <cell r="B252" t="str">
            <v>B0440-B-COTTON-BR-COINBRA-HEDGE</v>
          </cell>
          <cell r="C252" t="str">
            <v>Cotton</v>
          </cell>
          <cell r="D252" t="str">
            <v>COINBRA</v>
          </cell>
          <cell r="E252" t="str">
            <v>Brasil</v>
          </cell>
          <cell r="F252" t="str">
            <v>BRAZIL</v>
          </cell>
          <cell r="G252" t="str">
            <v>BASIC</v>
          </cell>
          <cell r="H252" t="str">
            <v>COTTONJV</v>
          </cell>
        </row>
        <row r="253">
          <cell r="A253" t="str">
            <v>B0443</v>
          </cell>
          <cell r="B253" t="str">
            <v>B0443-B-TREASURY-BR-COINBRA-TREASURY</v>
          </cell>
          <cell r="C253" t="str">
            <v>Other</v>
          </cell>
          <cell r="D253" t="str">
            <v>COINBRA</v>
          </cell>
          <cell r="E253" t="str">
            <v>Brasil</v>
          </cell>
          <cell r="F253" t="str">
            <v>BRAZIL</v>
          </cell>
          <cell r="G253" t="str">
            <v>BASIC</v>
          </cell>
          <cell r="H253" t="str">
            <v>NONE</v>
          </cell>
        </row>
        <row r="254">
          <cell r="A254" t="str">
            <v>B0444</v>
          </cell>
          <cell r="B254" t="str">
            <v>B0444-B-TREASURY-BR-COINDIST-TREASURY</v>
          </cell>
          <cell r="C254" t="str">
            <v>Other</v>
          </cell>
          <cell r="D254" t="str">
            <v>COINDIST</v>
          </cell>
          <cell r="E254" t="str">
            <v>Brasil</v>
          </cell>
          <cell r="F254" t="str">
            <v>BRAZIL</v>
          </cell>
          <cell r="G254" t="str">
            <v>BASIC</v>
          </cell>
          <cell r="H254" t="str">
            <v>NONE</v>
          </cell>
        </row>
        <row r="255">
          <cell r="A255" t="str">
            <v>B0445</v>
          </cell>
          <cell r="B255" t="str">
            <v>B0445-B-TREASURY-BR-COINFRUT-TREASURY</v>
          </cell>
          <cell r="C255" t="str">
            <v>Other</v>
          </cell>
          <cell r="D255" t="str">
            <v>COINFRUT</v>
          </cell>
          <cell r="E255" t="str">
            <v>Brasil</v>
          </cell>
          <cell r="F255" t="str">
            <v>BRAZIL</v>
          </cell>
          <cell r="G255" t="str">
            <v>BASIC</v>
          </cell>
          <cell r="H255" t="str">
            <v>NONE</v>
          </cell>
        </row>
        <row r="256">
          <cell r="A256" t="str">
            <v>B0446</v>
          </cell>
          <cell r="B256" t="str">
            <v>B0446-B-TREASURY-BR-SAOCAR-TREASURY</v>
          </cell>
          <cell r="C256" t="str">
            <v>Other</v>
          </cell>
          <cell r="D256" t="str">
            <v>SAOCAR</v>
          </cell>
          <cell r="E256" t="str">
            <v>Brasil</v>
          </cell>
          <cell r="F256" t="str">
            <v>BRAZIL</v>
          </cell>
          <cell r="G256" t="str">
            <v>BASIC</v>
          </cell>
          <cell r="H256" t="str">
            <v>NONE</v>
          </cell>
        </row>
        <row r="257">
          <cell r="A257" t="str">
            <v>B0447</v>
          </cell>
          <cell r="B257" t="str">
            <v>B0447-B-TREASURY-BR-CRESCIU-TREASURY</v>
          </cell>
          <cell r="C257" t="str">
            <v>Other</v>
          </cell>
          <cell r="D257" t="str">
            <v>CRESCIU</v>
          </cell>
          <cell r="E257" t="str">
            <v>Brasil</v>
          </cell>
          <cell r="F257" t="str">
            <v>BRAZIL</v>
          </cell>
          <cell r="G257" t="str">
            <v>BASIC</v>
          </cell>
          <cell r="H257" t="str">
            <v>NONE</v>
          </cell>
        </row>
        <row r="258">
          <cell r="A258" t="str">
            <v>B0448</v>
          </cell>
          <cell r="B258" t="str">
            <v>B0448-B-TREASURY-BR-COINVEST-TREASURY</v>
          </cell>
          <cell r="C258" t="str">
            <v>Other</v>
          </cell>
          <cell r="D258" t="str">
            <v>COINVEST</v>
          </cell>
          <cell r="E258" t="str">
            <v>Brasil</v>
          </cell>
          <cell r="F258" t="str">
            <v>BRAZIL</v>
          </cell>
          <cell r="G258" t="str">
            <v>BASIC</v>
          </cell>
          <cell r="H258" t="str">
            <v>NONE</v>
          </cell>
        </row>
        <row r="259">
          <cell r="A259" t="str">
            <v>B0449</v>
          </cell>
          <cell r="B259" t="str">
            <v>B0449-B-TREASURY-BR-COINTRAD-TREASURY</v>
          </cell>
          <cell r="C259" t="str">
            <v>Other</v>
          </cell>
          <cell r="D259" t="str">
            <v>COINTRAD</v>
          </cell>
          <cell r="E259" t="str">
            <v>Brasil</v>
          </cell>
          <cell r="F259" t="str">
            <v>BRAZIL</v>
          </cell>
          <cell r="G259" t="str">
            <v>BASIC</v>
          </cell>
          <cell r="H259" t="str">
            <v>NONE</v>
          </cell>
        </row>
        <row r="260">
          <cell r="A260" t="str">
            <v>B0450</v>
          </cell>
          <cell r="B260" t="str">
            <v>B0450-B-TREASURY-BR-SOCAMER-TREASURY</v>
          </cell>
          <cell r="C260" t="str">
            <v>Other</v>
          </cell>
          <cell r="D260" t="str">
            <v>SOCAMER</v>
          </cell>
          <cell r="E260" t="str">
            <v>Brasil</v>
          </cell>
          <cell r="F260" t="str">
            <v>BRAZIL</v>
          </cell>
          <cell r="G260" t="str">
            <v>BASIC</v>
          </cell>
          <cell r="H260" t="str">
            <v>NONE</v>
          </cell>
        </row>
        <row r="261">
          <cell r="A261" t="str">
            <v>B0457</v>
          </cell>
          <cell r="B261" t="str">
            <v>B0457-B-SUGAR-UK-LDSUGAR-CASH</v>
          </cell>
          <cell r="C261" t="str">
            <v>Sugar</v>
          </cell>
          <cell r="D261" t="str">
            <v>LDSUGAR</v>
          </cell>
          <cell r="E261" t="str">
            <v>London</v>
          </cell>
          <cell r="F261" t="str">
            <v>EBS</v>
          </cell>
          <cell r="G261" t="str">
            <v>BASIC</v>
          </cell>
          <cell r="H261" t="str">
            <v>LOSUGAR</v>
          </cell>
        </row>
        <row r="262">
          <cell r="A262" t="str">
            <v>B0458</v>
          </cell>
          <cell r="B262" t="str">
            <v>B0458-B-SUGAR-UK-ROSYTH-CASH</v>
          </cell>
          <cell r="C262" t="str">
            <v>Sugar</v>
          </cell>
          <cell r="D262" t="str">
            <v>ROSYTH</v>
          </cell>
          <cell r="E262" t="str">
            <v>London</v>
          </cell>
          <cell r="F262" t="str">
            <v>EBS</v>
          </cell>
          <cell r="G262" t="str">
            <v>BASIC</v>
          </cell>
          <cell r="H262" t="str">
            <v>LOSUGAR</v>
          </cell>
        </row>
        <row r="263">
          <cell r="A263" t="str">
            <v>B0459</v>
          </cell>
          <cell r="B263" t="str">
            <v>B0459-B-SUGAR-UK-KAZHOLD-CASH</v>
          </cell>
          <cell r="C263" t="str">
            <v>Sugar</v>
          </cell>
          <cell r="D263" t="str">
            <v>KAZHOLD</v>
          </cell>
          <cell r="E263" t="str">
            <v>London</v>
          </cell>
          <cell r="F263" t="str">
            <v>EBS</v>
          </cell>
          <cell r="G263" t="str">
            <v>BASIC</v>
          </cell>
          <cell r="H263" t="str">
            <v>LOSUGAR</v>
          </cell>
        </row>
        <row r="264">
          <cell r="A264" t="str">
            <v>B0460</v>
          </cell>
          <cell r="B264" t="str">
            <v>B0460-B-SUGAR-UK-KAZTRAD-CASH</v>
          </cell>
          <cell r="C264" t="str">
            <v>Sugar</v>
          </cell>
          <cell r="D264" t="str">
            <v>KAZTRAD</v>
          </cell>
          <cell r="E264" t="str">
            <v>London</v>
          </cell>
          <cell r="F264" t="str">
            <v>EBS</v>
          </cell>
          <cell r="G264" t="str">
            <v>BASIC</v>
          </cell>
          <cell r="H264" t="str">
            <v>LOSUGAR</v>
          </cell>
        </row>
        <row r="265">
          <cell r="A265" t="str">
            <v>B0461</v>
          </cell>
          <cell r="B265" t="str">
            <v>B0461-B-SUGAR-UK-OZDOR-CASH</v>
          </cell>
          <cell r="C265" t="str">
            <v>Sugar</v>
          </cell>
          <cell r="D265" t="str">
            <v>OZDOR</v>
          </cell>
          <cell r="E265" t="str">
            <v>London</v>
          </cell>
          <cell r="F265" t="str">
            <v>EBS</v>
          </cell>
          <cell r="G265" t="str">
            <v>BASIC</v>
          </cell>
          <cell r="H265" t="str">
            <v>LOSUGAR</v>
          </cell>
        </row>
        <row r="266">
          <cell r="A266" t="str">
            <v>B0462</v>
          </cell>
          <cell r="B266" t="str">
            <v>B0462-B-SUGAR-UK-LDSCOMMOD-CASH</v>
          </cell>
          <cell r="C266" t="str">
            <v>Sugar</v>
          </cell>
          <cell r="D266" t="str">
            <v>LDSCOMMOD</v>
          </cell>
          <cell r="E266" t="str">
            <v>London</v>
          </cell>
          <cell r="F266" t="str">
            <v>EBS</v>
          </cell>
          <cell r="G266" t="str">
            <v>BASIC</v>
          </cell>
          <cell r="H266" t="str">
            <v>LOSUGAR</v>
          </cell>
        </row>
        <row r="267">
          <cell r="A267" t="str">
            <v>B0463</v>
          </cell>
          <cell r="B267" t="str">
            <v>B0463-B-ALLCOM-UK-ITS-MANAGT</v>
          </cell>
          <cell r="C267" t="str">
            <v>Service</v>
          </cell>
          <cell r="D267" t="str">
            <v>ITS</v>
          </cell>
          <cell r="E267" t="str">
            <v>London</v>
          </cell>
          <cell r="F267" t="str">
            <v>EBS</v>
          </cell>
          <cell r="G267" t="str">
            <v>BASIC</v>
          </cell>
          <cell r="H267" t="str">
            <v>SCGMAN</v>
          </cell>
        </row>
        <row r="268">
          <cell r="A268" t="str">
            <v>B0464</v>
          </cell>
          <cell r="B268" t="str">
            <v>B0464-B-ALLCOM-UK-LDAMHOLD-MANAGT</v>
          </cell>
          <cell r="C268" t="str">
            <v>Service</v>
          </cell>
          <cell r="D268" t="str">
            <v>LDAMHOLD</v>
          </cell>
          <cell r="E268" t="str">
            <v>London</v>
          </cell>
          <cell r="F268" t="str">
            <v>EBS</v>
          </cell>
          <cell r="G268" t="str">
            <v>BASIC</v>
          </cell>
          <cell r="H268" t="str">
            <v>SCGMAN</v>
          </cell>
        </row>
        <row r="269">
          <cell r="A269" t="str">
            <v>B0465</v>
          </cell>
          <cell r="B269" t="str">
            <v>B0465-B-ALLCOM-UK-LDAMLTD-MANAGT</v>
          </cell>
          <cell r="C269" t="str">
            <v>Service</v>
          </cell>
          <cell r="D269" t="str">
            <v>LDAMLTD</v>
          </cell>
          <cell r="E269" t="str">
            <v>London</v>
          </cell>
          <cell r="F269" t="str">
            <v>EBS</v>
          </cell>
          <cell r="G269" t="str">
            <v>BASIC</v>
          </cell>
          <cell r="H269" t="str">
            <v>SCGMAN</v>
          </cell>
        </row>
        <row r="270">
          <cell r="A270" t="str">
            <v>B0466</v>
          </cell>
          <cell r="B270" t="str">
            <v>B0466-B-ALLCOM-UK-LDFINLTD-MANAGT</v>
          </cell>
          <cell r="C270" t="str">
            <v>Service</v>
          </cell>
          <cell r="D270" t="str">
            <v>LDFINLTD</v>
          </cell>
          <cell r="E270" t="str">
            <v>London</v>
          </cell>
          <cell r="F270" t="str">
            <v>EBS</v>
          </cell>
          <cell r="G270" t="str">
            <v>BASIC</v>
          </cell>
          <cell r="H270" t="str">
            <v>SCGMAN</v>
          </cell>
        </row>
        <row r="271">
          <cell r="A271" t="str">
            <v>B0467</v>
          </cell>
          <cell r="B271" t="str">
            <v>B0467-B-ALLCOM-UK-LDLTD-MANAGT</v>
          </cell>
          <cell r="C271" t="str">
            <v>Service</v>
          </cell>
          <cell r="D271" t="str">
            <v>LDLTD</v>
          </cell>
          <cell r="E271" t="str">
            <v>London</v>
          </cell>
          <cell r="F271" t="str">
            <v>EBS</v>
          </cell>
          <cell r="G271" t="str">
            <v>BASIC</v>
          </cell>
          <cell r="H271" t="str">
            <v>SCGMAN</v>
          </cell>
        </row>
        <row r="272">
          <cell r="A272" t="str">
            <v>B0468</v>
          </cell>
          <cell r="B272" t="str">
            <v>B0468-B-ALLCOM-UK-LDTF-MANAGT</v>
          </cell>
          <cell r="C272" t="str">
            <v>Service</v>
          </cell>
          <cell r="D272" t="str">
            <v>LDTF</v>
          </cell>
          <cell r="E272" t="str">
            <v>London</v>
          </cell>
          <cell r="F272" t="str">
            <v>EBS</v>
          </cell>
          <cell r="G272" t="str">
            <v>BASIC</v>
          </cell>
          <cell r="H272" t="str">
            <v>SCGMAN</v>
          </cell>
        </row>
        <row r="273">
          <cell r="A273" t="str">
            <v>B0469</v>
          </cell>
          <cell r="B273" t="str">
            <v>B0469-B-ALLCOM-UK-LDTPLTD-MANAGT</v>
          </cell>
          <cell r="C273" t="str">
            <v>Service</v>
          </cell>
          <cell r="D273" t="str">
            <v>LDTPLTD</v>
          </cell>
          <cell r="E273" t="str">
            <v>London</v>
          </cell>
          <cell r="F273" t="str">
            <v>EBS</v>
          </cell>
          <cell r="G273" t="str">
            <v>BASIC</v>
          </cell>
          <cell r="H273" t="str">
            <v>SCGMAN</v>
          </cell>
        </row>
        <row r="274">
          <cell r="A274" t="str">
            <v>B0470</v>
          </cell>
          <cell r="B274" t="str">
            <v>B0470-B-ALLCOM-UK-LDCOMMOD-DORMCY</v>
          </cell>
          <cell r="C274" t="str">
            <v>Service</v>
          </cell>
          <cell r="D274" t="str">
            <v>LDCOMMOD</v>
          </cell>
          <cell r="E274" t="str">
            <v>London</v>
          </cell>
          <cell r="F274" t="str">
            <v>EBS</v>
          </cell>
          <cell r="G274" t="str">
            <v>BASIC</v>
          </cell>
          <cell r="H274" t="str">
            <v>NONE</v>
          </cell>
        </row>
        <row r="275">
          <cell r="A275" t="str">
            <v>B0471</v>
          </cell>
          <cell r="B275" t="str">
            <v>B0471-B-FREIGHT-UK-LDCOMFIN-CASH</v>
          </cell>
          <cell r="C275" t="str">
            <v>Freight</v>
          </cell>
          <cell r="D275" t="str">
            <v>LDCOMFIN</v>
          </cell>
          <cell r="E275" t="str">
            <v>London</v>
          </cell>
          <cell r="F275" t="str">
            <v>EBS</v>
          </cell>
          <cell r="G275" t="str">
            <v>BASIC</v>
          </cell>
          <cell r="H275" t="str">
            <v>GLOFRE</v>
          </cell>
        </row>
        <row r="276">
          <cell r="A276" t="str">
            <v>B0472</v>
          </cell>
          <cell r="B276" t="str">
            <v>B0472-B-FREIGHT-UK-LDTLTD-CASH</v>
          </cell>
          <cell r="C276" t="str">
            <v>Freight</v>
          </cell>
          <cell r="D276" t="str">
            <v>LDTLTD</v>
          </cell>
          <cell r="E276" t="str">
            <v>London</v>
          </cell>
          <cell r="F276" t="str">
            <v>EBS</v>
          </cell>
          <cell r="G276" t="str">
            <v>BASIC</v>
          </cell>
          <cell r="H276" t="str">
            <v>GLOFRE</v>
          </cell>
        </row>
        <row r="277">
          <cell r="A277" t="str">
            <v>B0473</v>
          </cell>
          <cell r="B277" t="str">
            <v>B0473-B-ALLGRAIN-AS-LDINDIA-HEDGE</v>
          </cell>
          <cell r="C277" t="str">
            <v>Grain</v>
          </cell>
          <cell r="D277" t="str">
            <v>LDINDIA</v>
          </cell>
          <cell r="E277" t="str">
            <v>Asia</v>
          </cell>
          <cell r="F277" t="str">
            <v>ASIA</v>
          </cell>
          <cell r="G277" t="str">
            <v>BASIC</v>
          </cell>
          <cell r="H277" t="str">
            <v>ASGRAIN</v>
          </cell>
        </row>
        <row r="278">
          <cell r="A278" t="str">
            <v>B0474</v>
          </cell>
          <cell r="B278" t="str">
            <v>B0474-B-SUGAR-AS-LDINDIA-HEDGE</v>
          </cell>
          <cell r="C278" t="str">
            <v>Sugar</v>
          </cell>
          <cell r="D278" t="str">
            <v>LDINDIA</v>
          </cell>
          <cell r="E278" t="str">
            <v>Asia</v>
          </cell>
          <cell r="F278" t="str">
            <v>ASIA</v>
          </cell>
          <cell r="G278" t="str">
            <v>BASIC</v>
          </cell>
          <cell r="H278" t="str">
            <v>ASSUGAR</v>
          </cell>
        </row>
        <row r="279">
          <cell r="A279" t="str">
            <v>B0475</v>
          </cell>
          <cell r="B279" t="str">
            <v>B0475-B-ALLCOM-AS-WFOE-MARKET</v>
          </cell>
          <cell r="C279" t="str">
            <v>Service</v>
          </cell>
          <cell r="D279" t="str">
            <v>WFOE</v>
          </cell>
          <cell r="E279" t="str">
            <v>Asia</v>
          </cell>
          <cell r="F279" t="str">
            <v>ASIA</v>
          </cell>
          <cell r="G279" t="str">
            <v>BASIC</v>
          </cell>
          <cell r="H279" t="str">
            <v>ASMKG</v>
          </cell>
        </row>
        <row r="280">
          <cell r="A280" t="str">
            <v>B0476</v>
          </cell>
          <cell r="B280" t="str">
            <v>B0476-B-ALLGRAIN-AS-WFOE-CASH</v>
          </cell>
          <cell r="C280" t="str">
            <v>Grain</v>
          </cell>
          <cell r="D280" t="str">
            <v>WFOE</v>
          </cell>
          <cell r="E280" t="str">
            <v>Asia</v>
          </cell>
          <cell r="F280" t="str">
            <v>ASIA</v>
          </cell>
          <cell r="G280" t="str">
            <v>BASIC</v>
          </cell>
          <cell r="H280" t="str">
            <v>ASGRAIN</v>
          </cell>
        </row>
        <row r="281">
          <cell r="A281" t="str">
            <v>B0477</v>
          </cell>
          <cell r="B281" t="str">
            <v>B0477-B-ALLGRAIN-AS-WFOE-HEDGE</v>
          </cell>
          <cell r="C281" t="str">
            <v>Grain</v>
          </cell>
          <cell r="D281" t="str">
            <v>WFOE</v>
          </cell>
          <cell r="E281" t="str">
            <v>Asia</v>
          </cell>
          <cell r="F281" t="str">
            <v>ASIA</v>
          </cell>
          <cell r="G281" t="str">
            <v>BASIC</v>
          </cell>
          <cell r="H281" t="str">
            <v>ASGRAIN</v>
          </cell>
        </row>
        <row r="282">
          <cell r="A282" t="str">
            <v>B0478</v>
          </cell>
          <cell r="B282" t="str">
            <v>B0478-B-SOYACO-AS-WFOE-CASH</v>
          </cell>
          <cell r="C282" t="str">
            <v>Oilseeds</v>
          </cell>
          <cell r="D282" t="str">
            <v>WFOE</v>
          </cell>
          <cell r="E282" t="str">
            <v>Asia</v>
          </cell>
          <cell r="F282" t="str">
            <v>ASIA</v>
          </cell>
          <cell r="G282" t="str">
            <v>BASIC</v>
          </cell>
          <cell r="H282" t="str">
            <v>ASOIL</v>
          </cell>
        </row>
        <row r="283">
          <cell r="A283" t="str">
            <v>B0479</v>
          </cell>
          <cell r="B283" t="str">
            <v>B0479-B-SOYACO-AS-WFOE-HEDGE</v>
          </cell>
          <cell r="C283" t="str">
            <v>Oilseeds</v>
          </cell>
          <cell r="D283" t="str">
            <v>WFOE</v>
          </cell>
          <cell r="E283" t="str">
            <v>Asia</v>
          </cell>
          <cell r="F283" t="str">
            <v>ASIA</v>
          </cell>
          <cell r="G283" t="str">
            <v>BASIC</v>
          </cell>
          <cell r="H283" t="str">
            <v>ASOIL</v>
          </cell>
        </row>
        <row r="284">
          <cell r="A284" t="str">
            <v>B0480</v>
          </cell>
          <cell r="B284" t="str">
            <v>B0480-B-SUGAR-AS-WFOE-CASH</v>
          </cell>
          <cell r="C284" t="str">
            <v>Sugar</v>
          </cell>
          <cell r="D284" t="str">
            <v>WFOE</v>
          </cell>
          <cell r="E284" t="str">
            <v>Asia</v>
          </cell>
          <cell r="F284" t="str">
            <v>ASIA</v>
          </cell>
          <cell r="G284" t="str">
            <v>BASIC</v>
          </cell>
          <cell r="H284" t="str">
            <v>ASSUGAR</v>
          </cell>
        </row>
        <row r="285">
          <cell r="A285" t="str">
            <v>B0481</v>
          </cell>
          <cell r="B285" t="str">
            <v>B0481-B-SUGAR-AS-WFOE-HEDGE</v>
          </cell>
          <cell r="C285" t="str">
            <v>Sugar</v>
          </cell>
          <cell r="D285" t="str">
            <v>WFOE</v>
          </cell>
          <cell r="E285" t="str">
            <v>Asia</v>
          </cell>
          <cell r="F285" t="str">
            <v>ASIA</v>
          </cell>
          <cell r="G285" t="str">
            <v>BASIC</v>
          </cell>
          <cell r="H285" t="str">
            <v>ASSUGAR</v>
          </cell>
        </row>
        <row r="286">
          <cell r="A286" t="str">
            <v>B0482</v>
          </cell>
          <cell r="B286" t="str">
            <v>B0482-B-TRANSPORT-NA-CORPKANSAS-HOPPER</v>
          </cell>
          <cell r="C286" t="str">
            <v>Other</v>
          </cell>
          <cell r="D286" t="str">
            <v>CORPKANSAS</v>
          </cell>
          <cell r="E286" t="str">
            <v>North America</v>
          </cell>
          <cell r="F286" t="str">
            <v>NORTHAM</v>
          </cell>
          <cell r="G286" t="str">
            <v>BASIC</v>
          </cell>
          <cell r="H286" t="str">
            <v>NAELEV</v>
          </cell>
        </row>
        <row r="287">
          <cell r="A287" t="str">
            <v>B0483</v>
          </cell>
          <cell r="B287" t="str">
            <v>B0483-B-WHEAT-NA-COMSUPPLY-CASH</v>
          </cell>
          <cell r="C287" t="str">
            <v>Grain</v>
          </cell>
          <cell r="D287" t="str">
            <v>COMSUPPLY</v>
          </cell>
          <cell r="E287" t="str">
            <v>North America</v>
          </cell>
          <cell r="F287" t="str">
            <v>NORTHAM</v>
          </cell>
          <cell r="G287" t="str">
            <v>BASIC</v>
          </cell>
          <cell r="H287" t="str">
            <v>NAGRAIN</v>
          </cell>
        </row>
        <row r="288">
          <cell r="A288" t="str">
            <v>B0485</v>
          </cell>
          <cell r="B288" t="str">
            <v>B0485-B-ALLCOM-AR-URUGRAIN-MANAGT</v>
          </cell>
          <cell r="C288" t="str">
            <v>Service</v>
          </cell>
          <cell r="D288" t="str">
            <v>URUGRAIN</v>
          </cell>
          <cell r="E288" t="str">
            <v>Argentina</v>
          </cell>
          <cell r="F288" t="str">
            <v>ARGENTIN</v>
          </cell>
          <cell r="G288" t="str">
            <v>BASIC</v>
          </cell>
          <cell r="H288" t="str">
            <v>SCGMAN</v>
          </cell>
        </row>
        <row r="289">
          <cell r="A289" t="str">
            <v>B0486</v>
          </cell>
          <cell r="B289" t="str">
            <v>B0486-B-ALLCOM-AR-NETHBV-MANAGT</v>
          </cell>
          <cell r="C289" t="str">
            <v>Service</v>
          </cell>
          <cell r="D289" t="str">
            <v>NETHBV</v>
          </cell>
          <cell r="E289" t="str">
            <v>Argentina</v>
          </cell>
          <cell r="F289" t="str">
            <v>ARGENTIN</v>
          </cell>
          <cell r="G289" t="str">
            <v>BASIC</v>
          </cell>
          <cell r="H289" t="str">
            <v>SCGMAN</v>
          </cell>
        </row>
        <row r="290">
          <cell r="A290" t="str">
            <v>B0487</v>
          </cell>
          <cell r="B290" t="str">
            <v>B0487-B-ALLCOM-AR-LDPARAG-MANAGT</v>
          </cell>
          <cell r="C290" t="str">
            <v>Service</v>
          </cell>
          <cell r="D290" t="str">
            <v>LDPARAG</v>
          </cell>
          <cell r="E290" t="str">
            <v>Argentina</v>
          </cell>
          <cell r="F290" t="str">
            <v>ARGENTIN</v>
          </cell>
          <cell r="G290" t="str">
            <v>BASIC</v>
          </cell>
          <cell r="H290" t="str">
            <v>SCGMAN</v>
          </cell>
        </row>
        <row r="291">
          <cell r="A291" t="str">
            <v>B0488</v>
          </cell>
          <cell r="B291" t="str">
            <v>B0488-P-ALLFIN-AR-SACEIF-HEDGE</v>
          </cell>
          <cell r="C291" t="str">
            <v>Finance</v>
          </cell>
          <cell r="D291" t="str">
            <v>SACEIF</v>
          </cell>
          <cell r="E291" t="str">
            <v>Argentina</v>
          </cell>
          <cell r="F291" t="str">
            <v>ARGENTIN</v>
          </cell>
          <cell r="G291" t="str">
            <v>PLATFORM</v>
          </cell>
          <cell r="H291" t="str">
            <v>FINPLAT</v>
          </cell>
        </row>
        <row r="292">
          <cell r="A292" t="str">
            <v>B0489</v>
          </cell>
          <cell r="B292" t="str">
            <v>B0489-M-ALLFIN-AR-SACEIF-HEDGE</v>
          </cell>
          <cell r="C292" t="str">
            <v>Finance</v>
          </cell>
          <cell r="D292" t="str">
            <v>SACEIF</v>
          </cell>
          <cell r="E292" t="str">
            <v>Argentina</v>
          </cell>
          <cell r="F292" t="str">
            <v>ARGENTIN</v>
          </cell>
          <cell r="G292" t="str">
            <v>MACRO</v>
          </cell>
          <cell r="H292" t="str">
            <v>MACFIN</v>
          </cell>
        </row>
        <row r="293">
          <cell r="A293" t="str">
            <v>B0490</v>
          </cell>
          <cell r="B293" t="str">
            <v>B0490-P-ALLFIN-AR-URUGRAIN-HEDGE</v>
          </cell>
          <cell r="C293" t="str">
            <v>Finance</v>
          </cell>
          <cell r="D293" t="str">
            <v>URUGRAIN</v>
          </cell>
          <cell r="E293" t="str">
            <v>Argentina</v>
          </cell>
          <cell r="F293" t="str">
            <v>ARGENTIN</v>
          </cell>
          <cell r="G293" t="str">
            <v>PLATFORM</v>
          </cell>
          <cell r="H293" t="str">
            <v>FINPLAT</v>
          </cell>
        </row>
        <row r="294">
          <cell r="A294" t="str">
            <v>B0491</v>
          </cell>
          <cell r="B294" t="str">
            <v>B0491-M-ALLFIN-AR-URUGRAIN-HEDGE</v>
          </cell>
          <cell r="C294" t="str">
            <v>Finance</v>
          </cell>
          <cell r="D294" t="str">
            <v>URUGRAIN</v>
          </cell>
          <cell r="E294" t="str">
            <v>Argentina</v>
          </cell>
          <cell r="F294" t="str">
            <v>ARGENTIN</v>
          </cell>
          <cell r="G294" t="str">
            <v>MACRO</v>
          </cell>
          <cell r="H294" t="str">
            <v>MACFIN</v>
          </cell>
        </row>
        <row r="295">
          <cell r="A295" t="str">
            <v>B0492</v>
          </cell>
          <cell r="B295" t="str">
            <v>B0492-B-COTTON-AR-URUGRAIN-CASH</v>
          </cell>
          <cell r="C295" t="str">
            <v>Cotton</v>
          </cell>
          <cell r="D295" t="str">
            <v>URUGRAIN</v>
          </cell>
          <cell r="E295" t="str">
            <v>Argentina</v>
          </cell>
          <cell r="F295" t="str">
            <v>ARGENTIN</v>
          </cell>
          <cell r="G295" t="str">
            <v>BASIC</v>
          </cell>
          <cell r="H295" t="str">
            <v>COTTONJV</v>
          </cell>
        </row>
        <row r="296">
          <cell r="A296" t="str">
            <v>B0493</v>
          </cell>
          <cell r="B296" t="str">
            <v>B0493-B-COTTON-AR-NETHBV-CASH</v>
          </cell>
          <cell r="C296" t="str">
            <v>Cotton</v>
          </cell>
          <cell r="D296" t="str">
            <v>NETHBV</v>
          </cell>
          <cell r="E296" t="str">
            <v>Argentina</v>
          </cell>
          <cell r="F296" t="str">
            <v>ARGENTIN</v>
          </cell>
          <cell r="G296" t="str">
            <v>BASIC</v>
          </cell>
          <cell r="H296" t="str">
            <v>COTTONJV</v>
          </cell>
        </row>
        <row r="297">
          <cell r="A297" t="str">
            <v>B0494</v>
          </cell>
          <cell r="B297" t="str">
            <v>B0494-B-MILK-AR-URUGRAIN-CASH</v>
          </cell>
          <cell r="C297" t="str">
            <v>Other</v>
          </cell>
          <cell r="D297" t="str">
            <v>URUGRAIN</v>
          </cell>
          <cell r="E297" t="str">
            <v>Argentina</v>
          </cell>
          <cell r="F297" t="str">
            <v>ARGENTIN</v>
          </cell>
          <cell r="G297" t="str">
            <v>BASIC</v>
          </cell>
          <cell r="H297" t="str">
            <v>ARGDIV</v>
          </cell>
        </row>
        <row r="298">
          <cell r="A298" t="str">
            <v>B0495</v>
          </cell>
          <cell r="B298" t="str">
            <v>B0495-B-MILK-AR-NETHBV-CASH</v>
          </cell>
          <cell r="C298" t="str">
            <v>Other</v>
          </cell>
          <cell r="D298" t="str">
            <v>NETHBV</v>
          </cell>
          <cell r="E298" t="str">
            <v>Argentina</v>
          </cell>
          <cell r="F298" t="str">
            <v>ARGENTIN</v>
          </cell>
          <cell r="G298" t="str">
            <v>BASIC</v>
          </cell>
          <cell r="H298" t="str">
            <v>ARGDIV</v>
          </cell>
        </row>
        <row r="299">
          <cell r="A299" t="str">
            <v>B0496</v>
          </cell>
          <cell r="B299" t="str">
            <v>B0496-B-MEAT-AR-URUGRAIN-CASH</v>
          </cell>
          <cell r="C299" t="str">
            <v>Other</v>
          </cell>
          <cell r="D299" t="str">
            <v>URUGRAIN</v>
          </cell>
          <cell r="E299" t="str">
            <v>Argentina</v>
          </cell>
          <cell r="F299" t="str">
            <v>ARGENTIN</v>
          </cell>
          <cell r="G299" t="str">
            <v>BASIC</v>
          </cell>
          <cell r="H299" t="str">
            <v>ARGDIV</v>
          </cell>
        </row>
        <row r="300">
          <cell r="A300" t="str">
            <v>B0497</v>
          </cell>
          <cell r="B300" t="str">
            <v>B0497-B-WHEAT-AR-LDPARAG-CASH</v>
          </cell>
          <cell r="C300" t="str">
            <v>Grain</v>
          </cell>
          <cell r="D300" t="str">
            <v>LDPARAG</v>
          </cell>
          <cell r="E300" t="str">
            <v>Argentina</v>
          </cell>
          <cell r="F300" t="str">
            <v>ARGENTIN</v>
          </cell>
          <cell r="G300" t="str">
            <v>BASIC</v>
          </cell>
          <cell r="H300" t="str">
            <v>ARGGRAIN</v>
          </cell>
        </row>
        <row r="301">
          <cell r="A301" t="str">
            <v>B0498</v>
          </cell>
          <cell r="B301" t="str">
            <v>B0498-B-WHEAT-AR-LDPARAG-HEDGE</v>
          </cell>
          <cell r="C301" t="str">
            <v>Grain</v>
          </cell>
          <cell r="D301" t="str">
            <v>LDPARAG</v>
          </cell>
          <cell r="E301" t="str">
            <v>Argentina</v>
          </cell>
          <cell r="F301" t="str">
            <v>ARGENTIN</v>
          </cell>
          <cell r="G301" t="str">
            <v>BASIC</v>
          </cell>
          <cell r="H301" t="str">
            <v>ARGGRAIN</v>
          </cell>
        </row>
        <row r="302">
          <cell r="A302" t="str">
            <v>B0499</v>
          </cell>
          <cell r="B302" t="str">
            <v>B0499-P-WHEAT-AR-LDPARAG-CASH</v>
          </cell>
          <cell r="C302" t="str">
            <v>Grain</v>
          </cell>
          <cell r="D302" t="str">
            <v>LDPARAG</v>
          </cell>
          <cell r="E302" t="str">
            <v>Argentina</v>
          </cell>
          <cell r="F302" t="str">
            <v>ARGENTIN</v>
          </cell>
          <cell r="G302" t="str">
            <v>PLATFORM</v>
          </cell>
          <cell r="H302" t="str">
            <v>GRAPLAT</v>
          </cell>
        </row>
        <row r="303">
          <cell r="A303" t="str">
            <v>B0500</v>
          </cell>
          <cell r="B303" t="str">
            <v>B0500-B-WHEAT-AR-NETHBV-CASH</v>
          </cell>
          <cell r="C303" t="str">
            <v>Grain</v>
          </cell>
          <cell r="D303" t="str">
            <v>NETHBV</v>
          </cell>
          <cell r="E303" t="str">
            <v>Argentina</v>
          </cell>
          <cell r="F303" t="str">
            <v>ARGENTIN</v>
          </cell>
          <cell r="G303" t="str">
            <v>BASIC</v>
          </cell>
          <cell r="H303" t="str">
            <v>ARGGRAIN</v>
          </cell>
        </row>
        <row r="304">
          <cell r="A304" t="str">
            <v>B0501</v>
          </cell>
          <cell r="B304" t="str">
            <v>B0501-P-WHEAT-AR-NETHBV-CASH</v>
          </cell>
          <cell r="C304" t="str">
            <v>Grain</v>
          </cell>
          <cell r="D304" t="str">
            <v>NETHBV</v>
          </cell>
          <cell r="E304" t="str">
            <v>Argentina</v>
          </cell>
          <cell r="F304" t="str">
            <v>ARGENTIN</v>
          </cell>
          <cell r="G304" t="str">
            <v>PLATFORM</v>
          </cell>
          <cell r="H304" t="str">
            <v>GRAPLAT</v>
          </cell>
        </row>
        <row r="305">
          <cell r="A305" t="str">
            <v>B0502</v>
          </cell>
          <cell r="B305" t="str">
            <v>B0502-P-WHEAT-AR-SACEIF-CASH</v>
          </cell>
          <cell r="C305" t="str">
            <v>Grain</v>
          </cell>
          <cell r="D305" t="str">
            <v>SACEIF</v>
          </cell>
          <cell r="E305" t="str">
            <v>Argentina</v>
          </cell>
          <cell r="F305" t="str">
            <v>ARGENTIN</v>
          </cell>
          <cell r="G305" t="str">
            <v>PLATFORM</v>
          </cell>
          <cell r="H305" t="str">
            <v>GRAPLAT</v>
          </cell>
        </row>
        <row r="306">
          <cell r="A306" t="str">
            <v>B0503</v>
          </cell>
          <cell r="B306" t="str">
            <v>B0503-P-WHEAT-AR-URUGRAIN-CASH</v>
          </cell>
          <cell r="C306" t="str">
            <v>Grain</v>
          </cell>
          <cell r="D306" t="str">
            <v>URUGRAIN</v>
          </cell>
          <cell r="E306" t="str">
            <v>Argentina</v>
          </cell>
          <cell r="F306" t="str">
            <v>ARGENTIN</v>
          </cell>
          <cell r="G306" t="str">
            <v>PLATFORM</v>
          </cell>
          <cell r="H306" t="str">
            <v>GRAPLAT</v>
          </cell>
        </row>
        <row r="307">
          <cell r="A307" t="str">
            <v>B0504</v>
          </cell>
          <cell r="B307" t="str">
            <v>B0504-B-WHEAT-AR-SACEIF-HEDGE</v>
          </cell>
          <cell r="C307" t="str">
            <v>Grain</v>
          </cell>
          <cell r="D307" t="str">
            <v>SACEIF</v>
          </cell>
          <cell r="E307" t="str">
            <v>Argentina</v>
          </cell>
          <cell r="F307" t="str">
            <v>ARGENTIN</v>
          </cell>
          <cell r="G307" t="str">
            <v>BASIC</v>
          </cell>
          <cell r="H307" t="str">
            <v>ARGGRAIN</v>
          </cell>
        </row>
        <row r="308">
          <cell r="A308" t="str">
            <v>B0505</v>
          </cell>
          <cell r="B308" t="str">
            <v>B0505-B-FDGRAIN-AR-SACEIF-HEDGE</v>
          </cell>
          <cell r="C308" t="str">
            <v>Grain</v>
          </cell>
          <cell r="D308" t="str">
            <v>SACEIF</v>
          </cell>
          <cell r="E308" t="str">
            <v>Argentina</v>
          </cell>
          <cell r="F308" t="str">
            <v>ARGENTIN</v>
          </cell>
          <cell r="G308" t="str">
            <v>BASIC</v>
          </cell>
          <cell r="H308" t="str">
            <v>ARGGRAIN</v>
          </cell>
        </row>
        <row r="309">
          <cell r="A309" t="str">
            <v>B0506</v>
          </cell>
          <cell r="B309" t="str">
            <v>B0506-B-FDGRAIN-AR-NETHBV-HEDGE</v>
          </cell>
          <cell r="C309" t="str">
            <v>Grain</v>
          </cell>
          <cell r="D309" t="str">
            <v>NETHBV</v>
          </cell>
          <cell r="E309" t="str">
            <v>Argentina</v>
          </cell>
          <cell r="F309" t="str">
            <v>ARGENTIN</v>
          </cell>
          <cell r="G309" t="str">
            <v>BASIC</v>
          </cell>
          <cell r="H309" t="str">
            <v>ARGGRAIN</v>
          </cell>
        </row>
        <row r="310">
          <cell r="A310" t="str">
            <v>B0507</v>
          </cell>
          <cell r="B310" t="str">
            <v>B0507-B-FDGRAIN-AR-LDPARAG-HEDGE</v>
          </cell>
          <cell r="C310" t="str">
            <v>Grain</v>
          </cell>
          <cell r="D310" t="str">
            <v>LDPARAG</v>
          </cell>
          <cell r="E310" t="str">
            <v>Argentina</v>
          </cell>
          <cell r="F310" t="str">
            <v>ARGENTIN</v>
          </cell>
          <cell r="G310" t="str">
            <v>BASIC</v>
          </cell>
          <cell r="H310" t="str">
            <v>ARGGRAIN</v>
          </cell>
        </row>
        <row r="311">
          <cell r="A311" t="str">
            <v>B0508</v>
          </cell>
          <cell r="B311" t="str">
            <v>B0508-B-FDGRAIN-AR-LDPARAG-CASH</v>
          </cell>
          <cell r="C311" t="str">
            <v>Grain</v>
          </cell>
          <cell r="D311" t="str">
            <v>LDPARAG</v>
          </cell>
          <cell r="E311" t="str">
            <v>Argentina</v>
          </cell>
          <cell r="F311" t="str">
            <v>ARGENTIN</v>
          </cell>
          <cell r="G311" t="str">
            <v>BASIC</v>
          </cell>
          <cell r="H311" t="str">
            <v>ARGGRAIN</v>
          </cell>
        </row>
        <row r="312">
          <cell r="A312" t="str">
            <v>B0509</v>
          </cell>
          <cell r="B312" t="str">
            <v>B0509-B-FDGRAIN-AR-SACEIF-CASH</v>
          </cell>
          <cell r="C312" t="str">
            <v>Grain</v>
          </cell>
          <cell r="D312" t="str">
            <v>SACEIF</v>
          </cell>
          <cell r="E312" t="str">
            <v>Argentina</v>
          </cell>
          <cell r="F312" t="str">
            <v>ARGENTIN</v>
          </cell>
          <cell r="G312" t="str">
            <v>BASIC</v>
          </cell>
          <cell r="H312" t="str">
            <v>GRAPLAT</v>
          </cell>
        </row>
        <row r="313">
          <cell r="A313" t="str">
            <v>B0510</v>
          </cell>
          <cell r="B313" t="str">
            <v>B0510-B-FDGRAIN-AR-URUGRAIN-CASH</v>
          </cell>
          <cell r="C313" t="str">
            <v>Grain</v>
          </cell>
          <cell r="D313" t="str">
            <v>URUGRAIN</v>
          </cell>
          <cell r="E313" t="str">
            <v>Argentina</v>
          </cell>
          <cell r="F313" t="str">
            <v>ARGENTIN</v>
          </cell>
          <cell r="G313" t="str">
            <v>BASIC</v>
          </cell>
          <cell r="H313" t="str">
            <v>GRAPLAT</v>
          </cell>
        </row>
        <row r="314">
          <cell r="A314" t="str">
            <v>B0511</v>
          </cell>
          <cell r="B314" t="str">
            <v>B0511-B-FDGRAIN-AR-NETHBV-CASH</v>
          </cell>
          <cell r="C314" t="str">
            <v>Grain</v>
          </cell>
          <cell r="D314" t="str">
            <v>NETHBV</v>
          </cell>
          <cell r="E314" t="str">
            <v>Argentina</v>
          </cell>
          <cell r="F314" t="str">
            <v>ARGENTIN</v>
          </cell>
          <cell r="G314" t="str">
            <v>BASIC</v>
          </cell>
          <cell r="H314" t="str">
            <v>GRAPLAT</v>
          </cell>
        </row>
        <row r="315">
          <cell r="A315" t="str">
            <v>B0512</v>
          </cell>
          <cell r="B315" t="str">
            <v>B0512-B-FDGRAIN-AR-LDPARAG-CASH</v>
          </cell>
          <cell r="C315" t="str">
            <v>Grain</v>
          </cell>
          <cell r="D315" t="str">
            <v>LDPARAG</v>
          </cell>
          <cell r="E315" t="str">
            <v>Argentina</v>
          </cell>
          <cell r="F315" t="str">
            <v>ARGENTIN</v>
          </cell>
          <cell r="G315" t="str">
            <v>BASIC</v>
          </cell>
          <cell r="H315" t="str">
            <v>GRAPLAT</v>
          </cell>
        </row>
        <row r="316">
          <cell r="A316" t="str">
            <v>B0513</v>
          </cell>
          <cell r="B316" t="str">
            <v>B0513-B-SOYACO-AR-LDPARAG-CASH</v>
          </cell>
          <cell r="C316" t="str">
            <v>Oilseeds</v>
          </cell>
          <cell r="D316" t="str">
            <v>LDPARAG</v>
          </cell>
          <cell r="E316" t="str">
            <v>Argentina</v>
          </cell>
          <cell r="F316" t="str">
            <v>ARGENTIN</v>
          </cell>
          <cell r="G316" t="str">
            <v>BASIC</v>
          </cell>
          <cell r="H316" t="str">
            <v>ARGOIL</v>
          </cell>
        </row>
        <row r="317">
          <cell r="A317" t="str">
            <v>B0514</v>
          </cell>
          <cell r="B317" t="str">
            <v>B0514-B-SOYABEAN-AR-LDPARAG-ORIGIN</v>
          </cell>
          <cell r="C317" t="str">
            <v>Oilseeds</v>
          </cell>
          <cell r="D317" t="str">
            <v>LDPARAG</v>
          </cell>
          <cell r="E317" t="str">
            <v>Argentina</v>
          </cell>
          <cell r="F317" t="str">
            <v>ARGENTIN</v>
          </cell>
          <cell r="G317" t="str">
            <v>BASIC</v>
          </cell>
          <cell r="H317" t="str">
            <v>ARGOIL</v>
          </cell>
        </row>
        <row r="318">
          <cell r="A318" t="str">
            <v>B0515</v>
          </cell>
          <cell r="B318" t="str">
            <v>B0515-B-SOYACO-AR-SACEIF-CASH</v>
          </cell>
          <cell r="C318" t="str">
            <v>Oilseeds</v>
          </cell>
          <cell r="D318" t="str">
            <v>SACEIF</v>
          </cell>
          <cell r="E318" t="str">
            <v>Argentina</v>
          </cell>
          <cell r="F318" t="str">
            <v>ARGENTIN</v>
          </cell>
          <cell r="G318" t="str">
            <v>BASIC</v>
          </cell>
          <cell r="H318" t="str">
            <v>ARGOIL</v>
          </cell>
        </row>
        <row r="319">
          <cell r="A319" t="str">
            <v>B0516</v>
          </cell>
          <cell r="B319" t="str">
            <v>B0516-B-SOYACO-AR-SACEIF-HEDGE</v>
          </cell>
          <cell r="C319" t="str">
            <v>Oilseeds</v>
          </cell>
          <cell r="D319" t="str">
            <v>SACEIF</v>
          </cell>
          <cell r="E319" t="str">
            <v>Argentina</v>
          </cell>
          <cell r="F319" t="str">
            <v>ARGENTIN</v>
          </cell>
          <cell r="G319" t="str">
            <v>BASIC</v>
          </cell>
          <cell r="H319" t="str">
            <v>ARGOIL</v>
          </cell>
        </row>
        <row r="320">
          <cell r="A320" t="str">
            <v>B0517</v>
          </cell>
          <cell r="B320" t="str">
            <v>B0517-P-SOYACO-AR-SACEIF-CASH</v>
          </cell>
          <cell r="C320" t="str">
            <v>Oilseeds</v>
          </cell>
          <cell r="D320" t="str">
            <v>SACEIF</v>
          </cell>
          <cell r="E320" t="str">
            <v>Argentina</v>
          </cell>
          <cell r="F320" t="str">
            <v>ARGENTIN</v>
          </cell>
          <cell r="G320" t="str">
            <v>PLATFORM</v>
          </cell>
          <cell r="H320" t="str">
            <v>OILPLAT</v>
          </cell>
        </row>
        <row r="321">
          <cell r="A321" t="str">
            <v>B0518</v>
          </cell>
          <cell r="B321" t="str">
            <v>B0518-P-SOYACO-AR-URUGRAIN-CASH</v>
          </cell>
          <cell r="C321" t="str">
            <v>Oilseeds</v>
          </cell>
          <cell r="D321" t="str">
            <v>URUGRAIN</v>
          </cell>
          <cell r="E321" t="str">
            <v>Argentina</v>
          </cell>
          <cell r="F321" t="str">
            <v>ARGENTIN</v>
          </cell>
          <cell r="G321" t="str">
            <v>PLATFORM</v>
          </cell>
          <cell r="H321" t="str">
            <v>OILPLAT</v>
          </cell>
        </row>
        <row r="322">
          <cell r="A322" t="str">
            <v>B0519</v>
          </cell>
          <cell r="B322" t="str">
            <v>B0519-B-SOYACO-AR-NETHBV-CASH</v>
          </cell>
          <cell r="C322" t="str">
            <v>Oilseeds</v>
          </cell>
          <cell r="D322" t="str">
            <v>NETHBV</v>
          </cell>
          <cell r="E322" t="str">
            <v>Argentina</v>
          </cell>
          <cell r="F322" t="str">
            <v>ARGENTIN</v>
          </cell>
          <cell r="G322" t="str">
            <v>BASIC</v>
          </cell>
          <cell r="H322" t="str">
            <v>ARGOIL</v>
          </cell>
        </row>
        <row r="323">
          <cell r="A323" t="str">
            <v>B0520</v>
          </cell>
          <cell r="B323" t="str">
            <v>B0520-B-SOYACO-AR-NETHBV-HEDGE</v>
          </cell>
          <cell r="C323" t="str">
            <v>Oilseeds</v>
          </cell>
          <cell r="D323" t="str">
            <v>NETHBV</v>
          </cell>
          <cell r="E323" t="str">
            <v>Argentina</v>
          </cell>
          <cell r="F323" t="str">
            <v>ARGENTIN</v>
          </cell>
          <cell r="G323" t="str">
            <v>BASIC</v>
          </cell>
          <cell r="H323" t="str">
            <v>ARGOIL</v>
          </cell>
        </row>
        <row r="324">
          <cell r="A324" t="str">
            <v>B0521</v>
          </cell>
          <cell r="B324" t="str">
            <v>B0521-P-SOYACO-AR-NETHBV-CASH</v>
          </cell>
          <cell r="C324" t="str">
            <v>Oilseeds</v>
          </cell>
          <cell r="D324" t="str">
            <v>NETHBV</v>
          </cell>
          <cell r="E324" t="str">
            <v>Argentina</v>
          </cell>
          <cell r="F324" t="str">
            <v>ARGENTIN</v>
          </cell>
          <cell r="G324" t="str">
            <v>PLATFORM</v>
          </cell>
          <cell r="H324" t="str">
            <v>OILPLAT</v>
          </cell>
        </row>
        <row r="325">
          <cell r="A325" t="str">
            <v>B0522</v>
          </cell>
          <cell r="B325" t="str">
            <v>B0522-B-SOYACO-AR-LDPARAG-CASH</v>
          </cell>
          <cell r="C325" t="str">
            <v>Oilseeds</v>
          </cell>
          <cell r="D325" t="str">
            <v>LDPARAG</v>
          </cell>
          <cell r="E325" t="str">
            <v>Argentina</v>
          </cell>
          <cell r="F325" t="str">
            <v>ARGENTIN</v>
          </cell>
          <cell r="G325" t="str">
            <v>BASIC</v>
          </cell>
          <cell r="H325" t="str">
            <v>ARGOIL</v>
          </cell>
        </row>
        <row r="326">
          <cell r="A326" t="str">
            <v>B0523</v>
          </cell>
          <cell r="B326" t="str">
            <v>B0523-B-SOYACO-AR-LDPARAG-HEDGE</v>
          </cell>
          <cell r="C326" t="str">
            <v>Oilseeds</v>
          </cell>
          <cell r="D326" t="str">
            <v>LDPARAG</v>
          </cell>
          <cell r="E326" t="str">
            <v>Argentina</v>
          </cell>
          <cell r="F326" t="str">
            <v>ARGENTIN</v>
          </cell>
          <cell r="G326" t="str">
            <v>BASIC</v>
          </cell>
          <cell r="H326" t="str">
            <v>ARGOIL</v>
          </cell>
        </row>
        <row r="327">
          <cell r="A327" t="str">
            <v>B0524</v>
          </cell>
          <cell r="B327" t="str">
            <v>B0524-P-SOYACO-AR-LDPARAG-CASH</v>
          </cell>
          <cell r="C327" t="str">
            <v>Oilseeds</v>
          </cell>
          <cell r="D327" t="str">
            <v>LDPARAG</v>
          </cell>
          <cell r="E327" t="str">
            <v>Argentina</v>
          </cell>
          <cell r="F327" t="str">
            <v>ARGENTIN</v>
          </cell>
          <cell r="G327" t="str">
            <v>PLATFORM</v>
          </cell>
          <cell r="H327" t="str">
            <v>OILPLAT</v>
          </cell>
        </row>
        <row r="328">
          <cell r="A328" t="str">
            <v>B0525</v>
          </cell>
          <cell r="B328" t="str">
            <v>B0525-B-CITRUS-BR-CITINC-CASH</v>
          </cell>
          <cell r="C328" t="str">
            <v>Citrus</v>
          </cell>
          <cell r="D328" t="str">
            <v>CITINC</v>
          </cell>
          <cell r="E328" t="str">
            <v>Brasil</v>
          </cell>
          <cell r="F328" t="str">
            <v>BRAZIL</v>
          </cell>
          <cell r="G328" t="str">
            <v>BASIC</v>
          </cell>
          <cell r="H328" t="str">
            <v>BRCIT</v>
          </cell>
        </row>
        <row r="329">
          <cell r="A329" t="str">
            <v>B0526</v>
          </cell>
          <cell r="B329" t="str">
            <v>B0526-B-CITRUS-BR-CITINC-HEDGE</v>
          </cell>
          <cell r="C329" t="str">
            <v>Citrus</v>
          </cell>
          <cell r="D329" t="str">
            <v>CITINC</v>
          </cell>
          <cell r="E329" t="str">
            <v>Brasil</v>
          </cell>
          <cell r="F329" t="str">
            <v>BRAZIL</v>
          </cell>
          <cell r="G329" t="str">
            <v>BASIC</v>
          </cell>
          <cell r="H329" t="str">
            <v>BRCIT</v>
          </cell>
        </row>
        <row r="330">
          <cell r="A330" t="str">
            <v>B0527</v>
          </cell>
          <cell r="B330" t="str">
            <v>B0527-B-CITRUS-BR-COINFRUT-CASH</v>
          </cell>
          <cell r="C330" t="str">
            <v>Citrus</v>
          </cell>
          <cell r="D330" t="str">
            <v>COINFRUT</v>
          </cell>
          <cell r="E330" t="str">
            <v>Brasil</v>
          </cell>
          <cell r="F330" t="str">
            <v>BRAZIL</v>
          </cell>
          <cell r="G330" t="str">
            <v>BASIC</v>
          </cell>
          <cell r="H330" t="str">
            <v>BRCIT</v>
          </cell>
        </row>
        <row r="331">
          <cell r="A331" t="str">
            <v>B0528</v>
          </cell>
          <cell r="B331" t="str">
            <v>B0528-B-ALLCOM-BR-COINBRA-ADMIN</v>
          </cell>
          <cell r="C331" t="str">
            <v>Service</v>
          </cell>
          <cell r="D331" t="str">
            <v>COINBRA</v>
          </cell>
          <cell r="E331" t="str">
            <v>Brasil</v>
          </cell>
          <cell r="F331" t="str">
            <v>BRAZIL</v>
          </cell>
          <cell r="G331" t="str">
            <v>BASIC</v>
          </cell>
          <cell r="H331" t="str">
            <v>NONE</v>
          </cell>
        </row>
        <row r="332">
          <cell r="A332" t="str">
            <v>B0529</v>
          </cell>
          <cell r="B332" t="str">
            <v>B0529-B-ALLCOM-BR-COINVEST-ADMIN</v>
          </cell>
          <cell r="C332" t="str">
            <v>Service</v>
          </cell>
          <cell r="D332" t="str">
            <v>COINVEST</v>
          </cell>
          <cell r="E332" t="str">
            <v>Brasil</v>
          </cell>
          <cell r="F332" t="str">
            <v>BRAZIL</v>
          </cell>
          <cell r="G332" t="str">
            <v>BASIC</v>
          </cell>
          <cell r="H332" t="str">
            <v>NONE</v>
          </cell>
        </row>
        <row r="333">
          <cell r="A333" t="str">
            <v>B0530</v>
          </cell>
          <cell r="B333" t="str">
            <v>B0530-B-ALLCOM-BR-COINTRAD-ADMIN</v>
          </cell>
          <cell r="C333" t="str">
            <v>Service</v>
          </cell>
          <cell r="D333" t="str">
            <v>COINTRAD</v>
          </cell>
          <cell r="E333" t="str">
            <v>Brasil</v>
          </cell>
          <cell r="F333" t="str">
            <v>BRAZIL</v>
          </cell>
          <cell r="G333" t="str">
            <v>BASIC</v>
          </cell>
          <cell r="H333" t="str">
            <v>SCGMAN</v>
          </cell>
        </row>
        <row r="334">
          <cell r="A334" t="str">
            <v>B0531</v>
          </cell>
          <cell r="B334" t="str">
            <v>B0531-B-ALLCOM-AR-SACEIF-ADMIN</v>
          </cell>
          <cell r="C334" t="str">
            <v>Service</v>
          </cell>
          <cell r="D334" t="str">
            <v>SACEIF</v>
          </cell>
          <cell r="E334" t="str">
            <v>Argentina</v>
          </cell>
          <cell r="F334" t="str">
            <v>ARGENTIN</v>
          </cell>
          <cell r="G334" t="str">
            <v>BASIC</v>
          </cell>
          <cell r="H334" t="str">
            <v>NONE</v>
          </cell>
        </row>
        <row r="335">
          <cell r="A335" t="str">
            <v>B0532</v>
          </cell>
          <cell r="B335" t="str">
            <v>B0532-B-ALLCOM-AR-URUGRAIN-ADMIN</v>
          </cell>
          <cell r="C335" t="str">
            <v>Service</v>
          </cell>
          <cell r="D335" t="str">
            <v>URUGRAIN</v>
          </cell>
          <cell r="E335" t="str">
            <v>Argentina</v>
          </cell>
          <cell r="F335" t="str">
            <v>ARGENTIN</v>
          </cell>
          <cell r="G335" t="str">
            <v>BASIC</v>
          </cell>
          <cell r="H335" t="str">
            <v>NONE</v>
          </cell>
        </row>
        <row r="336">
          <cell r="A336" t="str">
            <v>B0533</v>
          </cell>
          <cell r="B336" t="str">
            <v>B0533-B-ALLCOM-AR-NETHBV-ADMIN</v>
          </cell>
          <cell r="C336" t="str">
            <v>Service</v>
          </cell>
          <cell r="D336" t="str">
            <v>NETHBV</v>
          </cell>
          <cell r="E336" t="str">
            <v>Argentina</v>
          </cell>
          <cell r="F336" t="str">
            <v>ARGENTIN</v>
          </cell>
          <cell r="G336" t="str">
            <v>BASIC</v>
          </cell>
          <cell r="H336" t="str">
            <v>NONE</v>
          </cell>
        </row>
        <row r="337">
          <cell r="A337" t="str">
            <v>B0534</v>
          </cell>
          <cell r="B337" t="str">
            <v>B0534-B-ALLCOM-AR-LDPARAG-ADMIN</v>
          </cell>
          <cell r="C337" t="str">
            <v>Service</v>
          </cell>
          <cell r="D337" t="str">
            <v>LDPARAG</v>
          </cell>
          <cell r="E337" t="str">
            <v>Argentina</v>
          </cell>
          <cell r="F337" t="str">
            <v>ARGENTIN</v>
          </cell>
          <cell r="G337" t="str">
            <v>BASIC</v>
          </cell>
          <cell r="H337" t="str">
            <v>NONE</v>
          </cell>
        </row>
        <row r="338">
          <cell r="A338" t="str">
            <v>B0535</v>
          </cell>
          <cell r="B338" t="str">
            <v>B0535-B-FDGRAIN-NA-CORPKANSAS-CASH</v>
          </cell>
          <cell r="C338" t="str">
            <v>Grain</v>
          </cell>
          <cell r="D338" t="str">
            <v>CORPKANSAS</v>
          </cell>
          <cell r="E338" t="str">
            <v>North America</v>
          </cell>
          <cell r="F338" t="str">
            <v>NORTHAM</v>
          </cell>
          <cell r="G338" t="str">
            <v>BASIC</v>
          </cell>
          <cell r="H338" t="str">
            <v>NAGRAIN</v>
          </cell>
        </row>
        <row r="339">
          <cell r="A339" t="str">
            <v>B0536</v>
          </cell>
          <cell r="B339" t="str">
            <v>B0536-B-FDGRAIN-NA-CORPKANSAS-HEDGE</v>
          </cell>
          <cell r="C339" t="str">
            <v>Grain</v>
          </cell>
          <cell r="D339" t="str">
            <v>CORPKANSAS</v>
          </cell>
          <cell r="E339" t="str">
            <v>North America</v>
          </cell>
          <cell r="F339" t="str">
            <v>NORTHAM</v>
          </cell>
          <cell r="G339" t="str">
            <v>BASIC</v>
          </cell>
          <cell r="H339" t="str">
            <v>NAGRAIN</v>
          </cell>
        </row>
        <row r="340">
          <cell r="A340" t="str">
            <v>B0537</v>
          </cell>
          <cell r="B340" t="str">
            <v>B0537-B-WHEAT-NA-CORPKANSAS-CASH</v>
          </cell>
          <cell r="C340" t="str">
            <v>Grain</v>
          </cell>
          <cell r="D340" t="str">
            <v>CORPKANSAS</v>
          </cell>
          <cell r="E340" t="str">
            <v>North America</v>
          </cell>
          <cell r="F340" t="str">
            <v>NORTHAM</v>
          </cell>
          <cell r="G340" t="str">
            <v>BASIC</v>
          </cell>
          <cell r="H340" t="str">
            <v>NAGRAIN</v>
          </cell>
        </row>
        <row r="341">
          <cell r="A341" t="str">
            <v>B0538</v>
          </cell>
          <cell r="B341" t="str">
            <v>B0538-B-WHEAT-NA-CORPKANSAS-HEDGE</v>
          </cell>
          <cell r="C341" t="str">
            <v>Grain</v>
          </cell>
          <cell r="D341" t="str">
            <v>CORPKANSAS</v>
          </cell>
          <cell r="E341" t="str">
            <v>North America</v>
          </cell>
          <cell r="F341" t="str">
            <v>NORTHAM</v>
          </cell>
          <cell r="G341" t="str">
            <v>BASIC</v>
          </cell>
          <cell r="H341" t="str">
            <v>NAGRAIN</v>
          </cell>
        </row>
        <row r="342">
          <cell r="A342" t="str">
            <v>B0539</v>
          </cell>
          <cell r="B342" t="str">
            <v>B0539-B-SOYACO-NA-CORPKANSAS-CASH</v>
          </cell>
          <cell r="C342" t="str">
            <v>Oilseeds</v>
          </cell>
          <cell r="D342" t="str">
            <v>CORPKANSAS</v>
          </cell>
          <cell r="E342" t="str">
            <v>North America</v>
          </cell>
          <cell r="F342" t="str">
            <v>NORTHAM</v>
          </cell>
          <cell r="G342" t="str">
            <v>BASIC</v>
          </cell>
          <cell r="H342" t="str">
            <v>NAOIL</v>
          </cell>
        </row>
        <row r="343">
          <cell r="A343" t="str">
            <v>B0540</v>
          </cell>
          <cell r="B343" t="str">
            <v>B0540-B-SOYABEAN-NA-CORPKANSAS-HEDGE</v>
          </cell>
          <cell r="C343" t="str">
            <v>Oilseeds</v>
          </cell>
          <cell r="D343" t="str">
            <v>CORPKANSAS</v>
          </cell>
          <cell r="E343" t="str">
            <v>North America</v>
          </cell>
          <cell r="F343" t="str">
            <v>NORTHAM</v>
          </cell>
          <cell r="G343" t="str">
            <v>BASIC</v>
          </cell>
          <cell r="H343" t="str">
            <v>NAOIL</v>
          </cell>
        </row>
        <row r="344">
          <cell r="A344" t="str">
            <v>B0541</v>
          </cell>
          <cell r="B344" t="str">
            <v>B0541-B-MILO-NA-CORPKANSAS-CASH</v>
          </cell>
          <cell r="C344" t="str">
            <v>Grain</v>
          </cell>
          <cell r="D344" t="str">
            <v>CORPKANSAS</v>
          </cell>
          <cell r="E344" t="str">
            <v>North America</v>
          </cell>
          <cell r="F344" t="str">
            <v>NORTHAM</v>
          </cell>
          <cell r="G344" t="str">
            <v>BASIC</v>
          </cell>
          <cell r="H344" t="str">
            <v>NAGRAIN</v>
          </cell>
        </row>
        <row r="345">
          <cell r="A345" t="str">
            <v>B0542</v>
          </cell>
          <cell r="B345" t="str">
            <v>B0542-B-SPGRAIN-NA-CORPKANSAS-CASH</v>
          </cell>
          <cell r="C345" t="str">
            <v>Grain</v>
          </cell>
          <cell r="D345" t="str">
            <v>CORPKANSAS</v>
          </cell>
          <cell r="E345" t="str">
            <v>North America</v>
          </cell>
          <cell r="F345" t="str">
            <v>NORTHAM</v>
          </cell>
          <cell r="G345" t="str">
            <v>BASIC</v>
          </cell>
          <cell r="H345" t="str">
            <v>NAGRAIN</v>
          </cell>
        </row>
        <row r="346">
          <cell r="A346" t="str">
            <v>B0544</v>
          </cell>
          <cell r="B346" t="str">
            <v>B0544-B-ALLCOM-NA-CORPKANSAS-MANAGT</v>
          </cell>
          <cell r="C346" t="str">
            <v>Service</v>
          </cell>
          <cell r="D346" t="str">
            <v>CORPKANSAS</v>
          </cell>
          <cell r="E346" t="str">
            <v>North America</v>
          </cell>
          <cell r="F346" t="str">
            <v>NORTHAM</v>
          </cell>
          <cell r="G346" t="str">
            <v>BASIC</v>
          </cell>
          <cell r="H346" t="str">
            <v>SCGMAN</v>
          </cell>
        </row>
        <row r="347">
          <cell r="A347" t="str">
            <v>B0545</v>
          </cell>
          <cell r="B347" t="str">
            <v>B0545-B-TRANSPORT-NA-CORPKANSAS-HOPPER</v>
          </cell>
          <cell r="C347" t="str">
            <v>Other</v>
          </cell>
          <cell r="D347" t="str">
            <v>CORPKANSAS</v>
          </cell>
          <cell r="E347" t="str">
            <v>North America</v>
          </cell>
          <cell r="F347" t="str">
            <v>NORTHAM</v>
          </cell>
          <cell r="G347" t="str">
            <v>BASIC</v>
          </cell>
          <cell r="H347" t="str">
            <v>NAELEV</v>
          </cell>
        </row>
        <row r="348">
          <cell r="A348" t="str">
            <v>B0546</v>
          </cell>
          <cell r="B348" t="str">
            <v>B0546-B-ELEV-NA-CORPKANSAS-TERMINAL</v>
          </cell>
          <cell r="C348" t="str">
            <v>Grain</v>
          </cell>
          <cell r="D348" t="str">
            <v>CORPKANSAS</v>
          </cell>
          <cell r="E348" t="str">
            <v>North America</v>
          </cell>
          <cell r="F348" t="str">
            <v>NORTHAM</v>
          </cell>
          <cell r="G348" t="str">
            <v>BASIC</v>
          </cell>
          <cell r="H348" t="str">
            <v>NAGRAIN</v>
          </cell>
        </row>
        <row r="349">
          <cell r="A349" t="str">
            <v>B0547</v>
          </cell>
          <cell r="B349" t="str">
            <v>B0547-B-ELEV-NA-CORPGRAIN-TERMINAL</v>
          </cell>
          <cell r="C349" t="str">
            <v>Grain</v>
          </cell>
          <cell r="D349" t="str">
            <v>CORPGRAIN</v>
          </cell>
          <cell r="E349" t="str">
            <v>North America</v>
          </cell>
          <cell r="F349" t="str">
            <v>NORTHAM</v>
          </cell>
          <cell r="G349" t="str">
            <v>BASIC</v>
          </cell>
          <cell r="H349" t="str">
            <v>BROIL</v>
          </cell>
        </row>
        <row r="350">
          <cell r="A350" t="str">
            <v>B0549</v>
          </cell>
          <cell r="B350" t="str">
            <v>B0549-B-SOYACO-BR-COINSERV-CASH</v>
          </cell>
          <cell r="C350" t="str">
            <v>Oilseeds</v>
          </cell>
          <cell r="D350" t="str">
            <v>COINSERV</v>
          </cell>
          <cell r="E350" t="str">
            <v>Brasil</v>
          </cell>
          <cell r="F350" t="str">
            <v>BRAZIL</v>
          </cell>
          <cell r="G350" t="str">
            <v>BASIC</v>
          </cell>
          <cell r="H350" t="str">
            <v>ARGELEV</v>
          </cell>
        </row>
        <row r="351">
          <cell r="A351" t="str">
            <v>B0550</v>
          </cell>
          <cell r="B351" t="str">
            <v>B0550-B-SOYAOIL-AS-LDINDIA-HEDGE</v>
          </cell>
          <cell r="C351" t="str">
            <v>Oilseeds</v>
          </cell>
          <cell r="D351" t="str">
            <v>LDINDIA</v>
          </cell>
          <cell r="E351" t="str">
            <v>Asia</v>
          </cell>
          <cell r="F351" t="str">
            <v>ASIA</v>
          </cell>
          <cell r="G351" t="str">
            <v>BASIC</v>
          </cell>
          <cell r="H351" t="str">
            <v>NONE</v>
          </cell>
        </row>
        <row r="352">
          <cell r="A352" t="str">
            <v>B0551</v>
          </cell>
          <cell r="B352" t="str">
            <v>B0551-B-ELEV-AR-URUGRAIN-TERMINAL</v>
          </cell>
          <cell r="C352" t="str">
            <v>Grain</v>
          </cell>
          <cell r="D352" t="str">
            <v>URUGRAIN</v>
          </cell>
          <cell r="E352" t="str">
            <v>Argentina</v>
          </cell>
          <cell r="F352" t="str">
            <v>ARGENTIN</v>
          </cell>
          <cell r="G352" t="str">
            <v>BASIC</v>
          </cell>
          <cell r="H352" t="str">
            <v>ASOIL</v>
          </cell>
        </row>
        <row r="353">
          <cell r="A353" t="str">
            <v>B0552</v>
          </cell>
          <cell r="B353" t="str">
            <v>B0552-B-ALLCOM-UK-LDCIVOIRE-CASH</v>
          </cell>
          <cell r="C353" t="str">
            <v>Service</v>
          </cell>
          <cell r="D353" t="str">
            <v>LDCIVOIRE</v>
          </cell>
          <cell r="E353" t="str">
            <v>London</v>
          </cell>
          <cell r="F353" t="str">
            <v>EBS</v>
          </cell>
          <cell r="G353" t="str">
            <v>BASIC</v>
          </cell>
          <cell r="H353" t="str">
            <v>NAGRAIN</v>
          </cell>
        </row>
        <row r="354">
          <cell r="A354" t="str">
            <v>B0553</v>
          </cell>
          <cell r="B354" t="str">
            <v>B0553-B-SOYACO-NA-CORPGRAIN-SILO</v>
          </cell>
          <cell r="C354" t="str">
            <v>Oilseeds</v>
          </cell>
          <cell r="D354" t="str">
            <v>CORPGRAIN</v>
          </cell>
          <cell r="E354" t="str">
            <v>North America</v>
          </cell>
          <cell r="F354" t="str">
            <v>NORTHAM</v>
          </cell>
          <cell r="G354" t="str">
            <v>BASIC</v>
          </cell>
          <cell r="H354" t="str">
            <v>NAOIL</v>
          </cell>
        </row>
        <row r="355">
          <cell r="A355" t="str">
            <v>B0556</v>
          </cell>
          <cell r="B355" t="str">
            <v>B0556-M-SUGAR-UK-LDTLTD-HEDGE</v>
          </cell>
          <cell r="C355" t="str">
            <v>Sugar</v>
          </cell>
          <cell r="D355" t="str">
            <v>LDTLTD</v>
          </cell>
          <cell r="E355" t="str">
            <v>London</v>
          </cell>
          <cell r="F355" t="str">
            <v>EBS</v>
          </cell>
          <cell r="G355" t="str">
            <v>MACRO</v>
          </cell>
          <cell r="H355" t="str">
            <v>MACSUG</v>
          </cell>
        </row>
        <row r="356">
          <cell r="A356" t="str">
            <v>B0557</v>
          </cell>
          <cell r="B356" t="str">
            <v>B0557-M-SUGAR-BR-COINDIST-HEDGE</v>
          </cell>
          <cell r="C356" t="str">
            <v>Sugar</v>
          </cell>
          <cell r="D356" t="str">
            <v>COINDIST</v>
          </cell>
          <cell r="E356" t="str">
            <v>Brasil</v>
          </cell>
          <cell r="F356" t="str">
            <v>BRAZIL</v>
          </cell>
          <cell r="G356" t="str">
            <v>MACRO</v>
          </cell>
          <cell r="H356" t="str">
            <v>MACSUG</v>
          </cell>
        </row>
        <row r="357">
          <cell r="A357" t="str">
            <v>B0558</v>
          </cell>
          <cell r="B357" t="str">
            <v>B0558-M-SUGAR-BR-CRESCIU-HEDGE</v>
          </cell>
          <cell r="C357" t="str">
            <v>Sugar</v>
          </cell>
          <cell r="D357" t="str">
            <v>CRESCIU</v>
          </cell>
          <cell r="E357" t="str">
            <v>Brasil</v>
          </cell>
          <cell r="F357" t="str">
            <v>BRAZIL</v>
          </cell>
          <cell r="G357" t="str">
            <v>MACRO</v>
          </cell>
          <cell r="H357" t="str">
            <v>MACSUG</v>
          </cell>
        </row>
        <row r="358">
          <cell r="A358" t="str">
            <v>B0559</v>
          </cell>
          <cell r="B358" t="str">
            <v>B0559-M-SUGAR-BR-SAOCAR-HEDGE</v>
          </cell>
          <cell r="C358" t="str">
            <v>Sugar</v>
          </cell>
          <cell r="D358" t="str">
            <v>SAOCAR</v>
          </cell>
          <cell r="E358" t="str">
            <v>Brasil</v>
          </cell>
          <cell r="F358" t="str">
            <v>BRAZIL</v>
          </cell>
          <cell r="G358" t="str">
            <v>MACRO</v>
          </cell>
          <cell r="H358" t="str">
            <v>MACSUG</v>
          </cell>
        </row>
        <row r="359">
          <cell r="A359" t="str">
            <v>B0560</v>
          </cell>
          <cell r="B359" t="str">
            <v>B0560-M-SUGAR-BR-COINBRA-HEDGE</v>
          </cell>
          <cell r="C359" t="str">
            <v>Sugar</v>
          </cell>
          <cell r="D359" t="str">
            <v>COINBRA</v>
          </cell>
          <cell r="E359" t="str">
            <v>Brasil</v>
          </cell>
          <cell r="F359" t="str">
            <v>BRAZIL</v>
          </cell>
          <cell r="G359" t="str">
            <v>MACRO</v>
          </cell>
          <cell r="H359" t="str">
            <v>MACSUG</v>
          </cell>
        </row>
        <row r="360">
          <cell r="A360" t="str">
            <v>B0561</v>
          </cell>
          <cell r="B360" t="str">
            <v>B0561-M-ENERGY-NA-CORPGRAIN-HEDGE</v>
          </cell>
          <cell r="C360" t="str">
            <v>Other</v>
          </cell>
          <cell r="D360" t="str">
            <v>CORPGRAIN</v>
          </cell>
          <cell r="E360" t="str">
            <v>North America</v>
          </cell>
          <cell r="F360" t="str">
            <v>NORTHAM</v>
          </cell>
          <cell r="G360" t="str">
            <v>MACRO</v>
          </cell>
          <cell r="H360" t="str">
            <v>MACENE</v>
          </cell>
        </row>
        <row r="361">
          <cell r="A361" t="str">
            <v>B0562</v>
          </cell>
          <cell r="B361" t="str">
            <v>B0562-M-FREIGHT-NA-CORPGRAIN-HEDGE</v>
          </cell>
          <cell r="C361" t="str">
            <v>Freight</v>
          </cell>
          <cell r="D361" t="str">
            <v>CORPGRAIN</v>
          </cell>
          <cell r="E361" t="str">
            <v>North America</v>
          </cell>
          <cell r="F361" t="str">
            <v>NORTHAM</v>
          </cell>
          <cell r="G361" t="str">
            <v>MACRO</v>
          </cell>
          <cell r="H361" t="str">
            <v>MACFRE</v>
          </cell>
        </row>
        <row r="362">
          <cell r="A362" t="str">
            <v>B0563</v>
          </cell>
          <cell r="B362" t="str">
            <v>B0563-M-CITRUS-NA-CITINC-HEDGE</v>
          </cell>
          <cell r="C362" t="str">
            <v>Citrus</v>
          </cell>
          <cell r="D362" t="str">
            <v>CITINC</v>
          </cell>
          <cell r="E362" t="str">
            <v>North America</v>
          </cell>
          <cell r="F362" t="str">
            <v>NORTHAM</v>
          </cell>
          <cell r="G362" t="str">
            <v>MACRO</v>
          </cell>
          <cell r="H362" t="str">
            <v>MACCIT</v>
          </cell>
        </row>
        <row r="363">
          <cell r="A363" t="str">
            <v>B0564</v>
          </cell>
          <cell r="B363" t="str">
            <v>B0564-M-ALLFIN-UK-LDCOMFIN-HEDGE</v>
          </cell>
          <cell r="C363" t="str">
            <v>Finance</v>
          </cell>
          <cell r="D363" t="str">
            <v>LDCOMFIN</v>
          </cell>
          <cell r="E363" t="str">
            <v>London</v>
          </cell>
          <cell r="F363" t="str">
            <v>EBS</v>
          </cell>
          <cell r="G363" t="str">
            <v>MACRO</v>
          </cell>
          <cell r="H363" t="str">
            <v>MACFIN</v>
          </cell>
        </row>
        <row r="364">
          <cell r="A364" t="str">
            <v>B0565</v>
          </cell>
          <cell r="B364" t="str">
            <v>B0565-M-ALLFIN-BR-COINBRA-HEDGE</v>
          </cell>
          <cell r="C364" t="str">
            <v>Finance</v>
          </cell>
          <cell r="D364" t="str">
            <v>COINBRA</v>
          </cell>
          <cell r="E364" t="str">
            <v>Brasil</v>
          </cell>
          <cell r="F364" t="str">
            <v>BRAZIL</v>
          </cell>
          <cell r="G364" t="str">
            <v>MACRO</v>
          </cell>
          <cell r="H364" t="str">
            <v>MACFIN</v>
          </cell>
        </row>
        <row r="365">
          <cell r="A365" t="str">
            <v>B0566</v>
          </cell>
          <cell r="B365" t="str">
            <v>B0566-M-ALLFIN-BR-COINVEST-HEDGE</v>
          </cell>
          <cell r="C365" t="str">
            <v>Finance</v>
          </cell>
          <cell r="D365" t="str">
            <v>COINVEST</v>
          </cell>
          <cell r="E365" t="str">
            <v>Brasil</v>
          </cell>
          <cell r="F365" t="str">
            <v>BRAZIL</v>
          </cell>
          <cell r="G365" t="str">
            <v>MACRO</v>
          </cell>
          <cell r="H365" t="str">
            <v>MACFIN</v>
          </cell>
        </row>
        <row r="366">
          <cell r="A366" t="str">
            <v>B0567</v>
          </cell>
          <cell r="B366" t="str">
            <v>B0567-M-ALLFIN-UK-SOCEF-HEDGE</v>
          </cell>
          <cell r="C366" t="str">
            <v>Finance</v>
          </cell>
          <cell r="D366" t="str">
            <v>SOCEF</v>
          </cell>
          <cell r="E366" t="str">
            <v>London</v>
          </cell>
          <cell r="F366" t="str">
            <v>EBS</v>
          </cell>
          <cell r="G366" t="str">
            <v>MACRO</v>
          </cell>
          <cell r="H366" t="str">
            <v>MACFIN</v>
          </cell>
        </row>
        <row r="367">
          <cell r="A367" t="str">
            <v>B0568</v>
          </cell>
          <cell r="B367" t="str">
            <v>B0568-M-COCOA-NA-CORPGRAIN-HEDGE</v>
          </cell>
          <cell r="C367" t="str">
            <v>Coffee</v>
          </cell>
          <cell r="D367" t="str">
            <v>CORPGRAIN</v>
          </cell>
          <cell r="E367" t="str">
            <v>North America</v>
          </cell>
          <cell r="F367" t="str">
            <v>NORTHAM</v>
          </cell>
          <cell r="G367" t="str">
            <v>MACRO</v>
          </cell>
          <cell r="H367" t="str">
            <v>MACCOC</v>
          </cell>
        </row>
        <row r="368">
          <cell r="A368" t="str">
            <v>B0569</v>
          </cell>
          <cell r="B368" t="str">
            <v>B0569-B-BIOFUELS-WE-LDNEG-CASH</v>
          </cell>
          <cell r="C368" t="str">
            <v>Other</v>
          </cell>
          <cell r="D368" t="str">
            <v>LDNEG</v>
          </cell>
          <cell r="E368" t="str">
            <v>Western Europe</v>
          </cell>
          <cell r="F368" t="str">
            <v>EBS</v>
          </cell>
          <cell r="G368" t="str">
            <v>BASIC</v>
          </cell>
          <cell r="H368" t="str">
            <v>BIOFUELS</v>
          </cell>
        </row>
        <row r="369">
          <cell r="A369" t="str">
            <v>B0570</v>
          </cell>
          <cell r="B369" t="str">
            <v>B0570-B-MEAT-AR-SACEIF-CASH</v>
          </cell>
          <cell r="C369" t="str">
            <v>Other</v>
          </cell>
          <cell r="D369" t="str">
            <v>SACEIF</v>
          </cell>
          <cell r="E369" t="str">
            <v>Argentina</v>
          </cell>
          <cell r="F369" t="str">
            <v>ARGENTIN</v>
          </cell>
          <cell r="G369" t="str">
            <v>BASIC</v>
          </cell>
          <cell r="H369" t="str">
            <v>ARGDIV</v>
          </cell>
        </row>
        <row r="370">
          <cell r="A370" t="str">
            <v>B0571</v>
          </cell>
          <cell r="B370" t="str">
            <v>B0571-B-ALLFIN-AR-SACEIF-HEDGE</v>
          </cell>
          <cell r="C370" t="str">
            <v>Finance</v>
          </cell>
          <cell r="D370" t="str">
            <v>SACEIF</v>
          </cell>
          <cell r="E370" t="str">
            <v>Argentina</v>
          </cell>
          <cell r="F370" t="str">
            <v>ARGENTIN</v>
          </cell>
          <cell r="G370" t="str">
            <v>BASIC</v>
          </cell>
          <cell r="H370" t="str">
            <v>ARGFIN</v>
          </cell>
        </row>
        <row r="371">
          <cell r="A371" t="str">
            <v>B0572</v>
          </cell>
          <cell r="B371" t="str">
            <v>B0572-B-SEED-AR-SACEIF-CASH</v>
          </cell>
          <cell r="C371" t="str">
            <v>Oilseeds</v>
          </cell>
          <cell r="D371" t="str">
            <v>SACEIF</v>
          </cell>
          <cell r="E371" t="str">
            <v>Argentina</v>
          </cell>
          <cell r="F371" t="str">
            <v>ARGENTIN</v>
          </cell>
          <cell r="G371" t="str">
            <v>BASIC</v>
          </cell>
          <cell r="H371" t="str">
            <v>ARGOIL</v>
          </cell>
        </row>
        <row r="372">
          <cell r="A372" t="str">
            <v>B0573</v>
          </cell>
          <cell r="B372" t="str">
            <v>B0573-B-SEED-AR-URUGRAIN-CASH</v>
          </cell>
          <cell r="C372" t="str">
            <v>Oilseeds</v>
          </cell>
          <cell r="D372" t="str">
            <v>URUGRAIN</v>
          </cell>
          <cell r="E372" t="str">
            <v>Argentina</v>
          </cell>
          <cell r="F372" t="str">
            <v>ARGENTIN</v>
          </cell>
          <cell r="G372" t="str">
            <v>BASIC</v>
          </cell>
          <cell r="H372" t="str">
            <v>ARGOIL</v>
          </cell>
        </row>
        <row r="373">
          <cell r="A373" t="str">
            <v>B0574</v>
          </cell>
          <cell r="B373" t="str">
            <v>B0574-B-SEED-AR-NETHBV-CASH</v>
          </cell>
          <cell r="C373" t="str">
            <v>Oilseeds</v>
          </cell>
          <cell r="D373" t="str">
            <v>NETHBV</v>
          </cell>
          <cell r="E373" t="str">
            <v>Argentina</v>
          </cell>
          <cell r="F373" t="str">
            <v>ARGENTIN</v>
          </cell>
          <cell r="G373" t="str">
            <v>BASIC</v>
          </cell>
          <cell r="H373" t="str">
            <v>ARGOIL</v>
          </cell>
        </row>
        <row r="374">
          <cell r="A374" t="str">
            <v>B0575</v>
          </cell>
          <cell r="B374" t="str">
            <v>B0575-B-ALLFIN-AR-SACEIF-HEDGE</v>
          </cell>
          <cell r="C374" t="str">
            <v>Finance</v>
          </cell>
          <cell r="D374" t="str">
            <v>SACEIF</v>
          </cell>
          <cell r="E374" t="str">
            <v>Argentina</v>
          </cell>
          <cell r="F374" t="str">
            <v>ARGENTIN</v>
          </cell>
          <cell r="G374" t="str">
            <v>BASIC</v>
          </cell>
          <cell r="H374" t="str">
            <v>ARGFIN</v>
          </cell>
        </row>
        <row r="375">
          <cell r="A375" t="str">
            <v>C0001</v>
          </cell>
          <cell r="B375" t="str">
            <v>C0001-COTTONGP-CGP-WFOE</v>
          </cell>
          <cell r="C375" t="str">
            <v>Allenberg</v>
          </cell>
          <cell r="D375" t="str">
            <v>WFOE</v>
          </cell>
          <cell r="E375" t="str">
            <v>Cotton Group</v>
          </cell>
          <cell r="F375" t="str">
            <v>COTTONGP</v>
          </cell>
        </row>
        <row r="376">
          <cell r="A376" t="str">
            <v>C0002</v>
          </cell>
          <cell r="B376" t="str">
            <v>C0002-COTTONGP-CGP-LDTLTD</v>
          </cell>
          <cell r="C376" t="str">
            <v>Allenberg</v>
          </cell>
          <cell r="D376" t="str">
            <v>LDTLTD</v>
          </cell>
          <cell r="E376" t="str">
            <v>Cotton Group</v>
          </cell>
          <cell r="F376" t="str">
            <v>COTTONGP</v>
          </cell>
        </row>
        <row r="377">
          <cell r="A377" t="str">
            <v>C0003</v>
          </cell>
          <cell r="B377" t="str">
            <v>C0003-COTTONGP-CGP-COINBRA</v>
          </cell>
          <cell r="C377" t="str">
            <v>Allenberg</v>
          </cell>
          <cell r="D377" t="str">
            <v>COINBRA</v>
          </cell>
          <cell r="E377" t="str">
            <v>Cotton Group</v>
          </cell>
          <cell r="F377" t="str">
            <v>COTTONGP</v>
          </cell>
        </row>
        <row r="378">
          <cell r="A378" t="str">
            <v>C0004</v>
          </cell>
          <cell r="B378" t="str">
            <v>C0004-COTTONGP-CGP-SACEIF</v>
          </cell>
          <cell r="C378" t="str">
            <v>Allenberg</v>
          </cell>
          <cell r="D378" t="str">
            <v>SACEIF</v>
          </cell>
          <cell r="E378" t="str">
            <v>Cotton Group</v>
          </cell>
          <cell r="F378" t="str">
            <v>COTTONGP</v>
          </cell>
        </row>
        <row r="379">
          <cell r="A379" t="str">
            <v>C0005</v>
          </cell>
          <cell r="B379" t="str">
            <v>C0005-COTTONGP-CGP-LDPARAG</v>
          </cell>
          <cell r="C379" t="str">
            <v>Cotton</v>
          </cell>
          <cell r="D379" t="str">
            <v>LDPARAG</v>
          </cell>
          <cell r="E379" t="str">
            <v>Cotton Group</v>
          </cell>
          <cell r="F379" t="str">
            <v>COTTONGP</v>
          </cell>
        </row>
        <row r="380">
          <cell r="A380" t="str">
            <v>X0001</v>
          </cell>
          <cell r="B380" t="str">
            <v>X0001-B-SOYAMEAL-WE-LDNEG-CASH</v>
          </cell>
          <cell r="C380" t="str">
            <v>Oilseeds</v>
          </cell>
          <cell r="D380" t="str">
            <v>LDNEG</v>
          </cell>
          <cell r="E380" t="str">
            <v>Western Europe</v>
          </cell>
          <cell r="F380" t="str">
            <v>EBS</v>
          </cell>
          <cell r="G380" t="str">
            <v>BASIC</v>
          </cell>
          <cell r="H380" t="str">
            <v>GLOOIL</v>
          </cell>
        </row>
        <row r="381">
          <cell r="A381" t="str">
            <v>X0002</v>
          </cell>
          <cell r="B381" t="str">
            <v>X0002-B-FDWHEAT-WE-LDNEG-CASH</v>
          </cell>
          <cell r="C381" t="str">
            <v>Grain</v>
          </cell>
          <cell r="D381" t="str">
            <v>LDNEG</v>
          </cell>
          <cell r="E381" t="str">
            <v>Western Europe</v>
          </cell>
          <cell r="F381" t="str">
            <v>EBS</v>
          </cell>
          <cell r="G381" t="str">
            <v>BASIC</v>
          </cell>
          <cell r="H381" t="str">
            <v>EBSGRAIN</v>
          </cell>
        </row>
        <row r="382">
          <cell r="A382" t="str">
            <v>X0003</v>
          </cell>
          <cell r="B382" t="str">
            <v>X0003-B-WHEAT-WE-LDNEG-CASH</v>
          </cell>
          <cell r="C382" t="str">
            <v>Grain</v>
          </cell>
          <cell r="D382" t="str">
            <v>LDNEG</v>
          </cell>
          <cell r="E382" t="str">
            <v>Western Europe</v>
          </cell>
          <cell r="F382" t="str">
            <v>EBS</v>
          </cell>
          <cell r="G382" t="str">
            <v>BASIC</v>
          </cell>
          <cell r="H382" t="str">
            <v>EBSGRAIN</v>
          </cell>
        </row>
        <row r="383">
          <cell r="A383" t="str">
            <v>X0004</v>
          </cell>
          <cell r="B383" t="str">
            <v>X0004-B-MINIMACR-WE-LDNEG-HEDGE</v>
          </cell>
          <cell r="C383" t="str">
            <v>Other</v>
          </cell>
          <cell r="D383" t="str">
            <v>LDNEG</v>
          </cell>
          <cell r="E383" t="str">
            <v>Western Europe</v>
          </cell>
          <cell r="F383" t="str">
            <v>EBS</v>
          </cell>
          <cell r="G383" t="str">
            <v>BASIC</v>
          </cell>
          <cell r="H383" t="str">
            <v>GLOOIL</v>
          </cell>
        </row>
      </sheetData>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VDEB"/>
      <sheetName val="MOVCRE"/>
      <sheetName val="Prevision"/>
    </sheetNames>
    <sheetDataSet>
      <sheetData sheetId="0">
        <row r="1">
          <cell r="A1" t="str">
            <v>CODIGO</v>
          </cell>
        </row>
      </sheetData>
      <sheetData sheetId="1" refreshError="1">
        <row r="1">
          <cell r="A1" t="str">
            <v>CODIGO</v>
          </cell>
          <cell r="C1" t="str">
            <v>LETRA</v>
          </cell>
          <cell r="D1" t="str">
            <v>NUMCOM</v>
          </cell>
          <cell r="E1" t="str">
            <v>FECHA</v>
          </cell>
          <cell r="F1" t="str">
            <v>IMPTOT</v>
          </cell>
          <cell r="G1" t="str">
            <v>IMPNET</v>
          </cell>
          <cell r="H1" t="str">
            <v>IMPIVA</v>
          </cell>
          <cell r="I1" t="str">
            <v>ALICUOTA</v>
          </cell>
          <cell r="J1" t="str">
            <v>BUSO</v>
          </cell>
          <cell r="K1" t="str">
            <v>IVARET</v>
          </cell>
          <cell r="L1" t="str">
            <v>POSI</v>
          </cell>
        </row>
        <row r="2">
          <cell r="A2" t="str">
            <v>4131</v>
          </cell>
          <cell r="B2" t="e">
            <v>#N/A</v>
          </cell>
          <cell r="C2" t="str">
            <v>A</v>
          </cell>
          <cell r="D2" t="str">
            <v>000100000005</v>
          </cell>
          <cell r="E2">
            <v>36314</v>
          </cell>
          <cell r="F2">
            <v>108</v>
          </cell>
          <cell r="G2">
            <v>89.26</v>
          </cell>
          <cell r="H2">
            <v>18.739999999999998</v>
          </cell>
          <cell r="I2">
            <v>0.21</v>
          </cell>
          <cell r="J2">
            <v>0</v>
          </cell>
          <cell r="K2">
            <v>0</v>
          </cell>
          <cell r="L2" t="str">
            <v>0799</v>
          </cell>
        </row>
        <row r="3">
          <cell r="A3" t="str">
            <v>113</v>
          </cell>
          <cell r="B3" t="str">
            <v>FEDERAL EXPRESS CORP.</v>
          </cell>
          <cell r="C3" t="str">
            <v>C</v>
          </cell>
          <cell r="D3" t="str">
            <v>000500003365</v>
          </cell>
          <cell r="E3">
            <v>36315</v>
          </cell>
          <cell r="F3">
            <v>64</v>
          </cell>
          <cell r="G3">
            <v>0</v>
          </cell>
          <cell r="H3">
            <v>0</v>
          </cell>
          <cell r="I3">
            <v>0.21</v>
          </cell>
          <cell r="J3">
            <v>0</v>
          </cell>
          <cell r="K3">
            <v>0</v>
          </cell>
          <cell r="L3" t="str">
            <v>0799</v>
          </cell>
        </row>
        <row r="4">
          <cell r="A4" t="str">
            <v>187</v>
          </cell>
          <cell r="B4" t="str">
            <v>VICENTE FORLANO (DIARIOS)</v>
          </cell>
          <cell r="C4" t="str">
            <v>C</v>
          </cell>
          <cell r="D4" t="str">
            <v>000000007815</v>
          </cell>
          <cell r="E4">
            <v>36311</v>
          </cell>
          <cell r="F4">
            <v>29.1</v>
          </cell>
          <cell r="G4">
            <v>0</v>
          </cell>
          <cell r="H4">
            <v>0</v>
          </cell>
          <cell r="I4">
            <v>0.21</v>
          </cell>
          <cell r="J4">
            <v>0</v>
          </cell>
          <cell r="K4">
            <v>0</v>
          </cell>
          <cell r="L4" t="str">
            <v>0799</v>
          </cell>
        </row>
        <row r="5">
          <cell r="A5" t="str">
            <v>8915</v>
          </cell>
          <cell r="B5" t="e">
            <v>#N/A</v>
          </cell>
          <cell r="C5" t="str">
            <v>A</v>
          </cell>
          <cell r="D5" t="str">
            <v>000100000390</v>
          </cell>
          <cell r="E5">
            <v>36321</v>
          </cell>
          <cell r="F5">
            <v>254.1</v>
          </cell>
          <cell r="G5">
            <v>210</v>
          </cell>
          <cell r="H5">
            <v>44.1</v>
          </cell>
          <cell r="I5">
            <v>0.21</v>
          </cell>
          <cell r="J5">
            <v>0</v>
          </cell>
          <cell r="K5">
            <v>0</v>
          </cell>
          <cell r="L5" t="str">
            <v>0799</v>
          </cell>
        </row>
        <row r="6">
          <cell r="A6" t="str">
            <v>800</v>
          </cell>
          <cell r="B6" t="str">
            <v>CAMARA ARG. CORRED. DE TIT VAL</v>
          </cell>
          <cell r="C6" t="str">
            <v>C</v>
          </cell>
          <cell r="D6" t="str">
            <v>000000000062</v>
          </cell>
          <cell r="E6">
            <v>36321</v>
          </cell>
          <cell r="F6">
            <v>100</v>
          </cell>
          <cell r="G6">
            <v>0</v>
          </cell>
          <cell r="H6">
            <v>0</v>
          </cell>
          <cell r="I6">
            <v>0.21</v>
          </cell>
          <cell r="J6">
            <v>0</v>
          </cell>
          <cell r="K6">
            <v>0</v>
          </cell>
          <cell r="L6" t="str">
            <v>0799</v>
          </cell>
        </row>
        <row r="7">
          <cell r="A7" t="str">
            <v>777</v>
          </cell>
          <cell r="B7" t="str">
            <v>GWU SRL</v>
          </cell>
          <cell r="C7" t="str">
            <v>A</v>
          </cell>
          <cell r="D7" t="str">
            <v>000100000314</v>
          </cell>
          <cell r="E7">
            <v>36326</v>
          </cell>
          <cell r="F7">
            <v>74.55</v>
          </cell>
          <cell r="G7">
            <v>61.61</v>
          </cell>
          <cell r="H7">
            <v>12.94</v>
          </cell>
          <cell r="I7">
            <v>0.21</v>
          </cell>
          <cell r="J7">
            <v>0</v>
          </cell>
          <cell r="K7">
            <v>0</v>
          </cell>
          <cell r="L7" t="str">
            <v>0699</v>
          </cell>
        </row>
        <row r="8">
          <cell r="A8" t="str">
            <v>201</v>
          </cell>
          <cell r="B8" t="str">
            <v>OFISHOP</v>
          </cell>
          <cell r="C8" t="str">
            <v>A</v>
          </cell>
          <cell r="D8" t="str">
            <v>000500033202</v>
          </cell>
          <cell r="E8">
            <v>36339</v>
          </cell>
          <cell r="F8">
            <v>2.2599999999999998</v>
          </cell>
          <cell r="G8">
            <v>1.87</v>
          </cell>
          <cell r="H8">
            <v>0.39</v>
          </cell>
          <cell r="I8">
            <v>0.21</v>
          </cell>
          <cell r="J8">
            <v>0</v>
          </cell>
          <cell r="K8">
            <v>0</v>
          </cell>
          <cell r="L8" t="str">
            <v>0799</v>
          </cell>
        </row>
        <row r="9">
          <cell r="A9" t="str">
            <v>105</v>
          </cell>
          <cell r="B9" t="str">
            <v>ROBERTO FERNANDEZ</v>
          </cell>
          <cell r="C9" t="str">
            <v>A</v>
          </cell>
          <cell r="D9" t="str">
            <v>000100000102</v>
          </cell>
          <cell r="E9">
            <v>36346</v>
          </cell>
          <cell r="F9">
            <v>968</v>
          </cell>
          <cell r="G9">
            <v>800</v>
          </cell>
          <cell r="H9">
            <v>168</v>
          </cell>
          <cell r="I9">
            <v>0.21</v>
          </cell>
          <cell r="J9">
            <v>0</v>
          </cell>
          <cell r="K9">
            <v>0</v>
          </cell>
          <cell r="L9" t="str">
            <v>0799</v>
          </cell>
        </row>
        <row r="10">
          <cell r="A10" t="str">
            <v>131</v>
          </cell>
          <cell r="B10" t="str">
            <v>REUTERS LTD</v>
          </cell>
          <cell r="C10" t="str">
            <v>A</v>
          </cell>
          <cell r="D10" t="str">
            <v>000100000565</v>
          </cell>
          <cell r="E10">
            <v>36281</v>
          </cell>
          <cell r="F10">
            <v>9706.4</v>
          </cell>
          <cell r="G10">
            <v>8021.82</v>
          </cell>
          <cell r="H10">
            <v>1684.58</v>
          </cell>
          <cell r="I10">
            <v>0.21</v>
          </cell>
          <cell r="J10">
            <v>0</v>
          </cell>
          <cell r="K10">
            <v>0</v>
          </cell>
          <cell r="L10" t="str">
            <v>0799</v>
          </cell>
        </row>
        <row r="11">
          <cell r="A11" t="str">
            <v>131</v>
          </cell>
          <cell r="B11" t="str">
            <v>REUTERS LTD</v>
          </cell>
          <cell r="C11" t="str">
            <v>A</v>
          </cell>
          <cell r="D11" t="str">
            <v>000100000865</v>
          </cell>
          <cell r="E11">
            <v>36312</v>
          </cell>
          <cell r="F11">
            <v>2126.96</v>
          </cell>
          <cell r="G11">
            <v>1757.82</v>
          </cell>
          <cell r="H11">
            <v>369.14</v>
          </cell>
          <cell r="I11">
            <v>0.21</v>
          </cell>
          <cell r="J11">
            <v>0</v>
          </cell>
          <cell r="K11">
            <v>0</v>
          </cell>
          <cell r="L11" t="str">
            <v>0799</v>
          </cell>
        </row>
        <row r="12">
          <cell r="A12" t="str">
            <v>101</v>
          </cell>
          <cell r="B12" t="str">
            <v>BREA SOLANS &amp; ASOCIADOS S.C.</v>
          </cell>
          <cell r="C12" t="str">
            <v>A</v>
          </cell>
          <cell r="D12" t="str">
            <v>000100001149</v>
          </cell>
          <cell r="E12">
            <v>36349</v>
          </cell>
          <cell r="F12">
            <v>2255.98</v>
          </cell>
          <cell r="G12">
            <v>1838</v>
          </cell>
          <cell r="H12">
            <v>385.98</v>
          </cell>
          <cell r="I12">
            <v>0.21</v>
          </cell>
          <cell r="J12">
            <v>0</v>
          </cell>
          <cell r="K12">
            <v>0</v>
          </cell>
          <cell r="L12" t="str">
            <v>0799</v>
          </cell>
        </row>
        <row r="13">
          <cell r="A13" t="str">
            <v>113</v>
          </cell>
          <cell r="B13" t="str">
            <v>FEDERAL EXPRESS CORP.</v>
          </cell>
          <cell r="C13" t="str">
            <v>A</v>
          </cell>
          <cell r="D13" t="str">
            <v>000500034346</v>
          </cell>
          <cell r="E13">
            <v>36349</v>
          </cell>
          <cell r="F13">
            <v>28</v>
          </cell>
          <cell r="G13">
            <v>0</v>
          </cell>
          <cell r="H13">
            <v>0</v>
          </cell>
          <cell r="I13">
            <v>0.21</v>
          </cell>
          <cell r="J13">
            <v>0</v>
          </cell>
          <cell r="K13">
            <v>0</v>
          </cell>
          <cell r="L13" t="str">
            <v>0799</v>
          </cell>
        </row>
        <row r="14">
          <cell r="A14" t="str">
            <v>201</v>
          </cell>
          <cell r="B14" t="str">
            <v>OFISHOP</v>
          </cell>
          <cell r="C14" t="str">
            <v>A</v>
          </cell>
          <cell r="D14" t="str">
            <v>000500033446</v>
          </cell>
          <cell r="E14">
            <v>36342</v>
          </cell>
          <cell r="F14">
            <v>49.6</v>
          </cell>
          <cell r="G14">
            <v>40.99</v>
          </cell>
          <cell r="H14">
            <v>8.61</v>
          </cell>
          <cell r="I14">
            <v>0.21</v>
          </cell>
          <cell r="J14">
            <v>0</v>
          </cell>
          <cell r="K14">
            <v>0</v>
          </cell>
          <cell r="L14" t="str">
            <v>0799</v>
          </cell>
        </row>
        <row r="15">
          <cell r="A15" t="str">
            <v>123</v>
          </cell>
          <cell r="B15" t="str">
            <v>ELECTRO STAR (GUSTAVO RAMOS)</v>
          </cell>
          <cell r="C15" t="str">
            <v>A</v>
          </cell>
          <cell r="D15" t="str">
            <v>000100007623</v>
          </cell>
          <cell r="E15">
            <v>36336</v>
          </cell>
          <cell r="F15">
            <v>6.53</v>
          </cell>
          <cell r="G15">
            <v>5.4</v>
          </cell>
          <cell r="H15">
            <v>1.1299999999999999</v>
          </cell>
          <cell r="I15">
            <v>0.21</v>
          </cell>
          <cell r="J15">
            <v>0</v>
          </cell>
          <cell r="K15">
            <v>0</v>
          </cell>
          <cell r="L15" t="str">
            <v>0799</v>
          </cell>
        </row>
        <row r="16">
          <cell r="A16" t="str">
            <v>3003</v>
          </cell>
          <cell r="B16" t="e">
            <v>#N/A</v>
          </cell>
          <cell r="C16" t="str">
            <v>C</v>
          </cell>
          <cell r="D16" t="str">
            <v>000200000826</v>
          </cell>
          <cell r="E16">
            <v>36348</v>
          </cell>
          <cell r="F16">
            <v>20</v>
          </cell>
          <cell r="G16">
            <v>0</v>
          </cell>
          <cell r="H16">
            <v>0</v>
          </cell>
          <cell r="I16">
            <v>0.21</v>
          </cell>
          <cell r="J16">
            <v>0</v>
          </cell>
          <cell r="K16">
            <v>0</v>
          </cell>
          <cell r="L16" t="str">
            <v>0799</v>
          </cell>
        </row>
        <row r="17">
          <cell r="A17" t="str">
            <v>6528</v>
          </cell>
          <cell r="B17" t="e">
            <v>#N/A</v>
          </cell>
          <cell r="C17" t="str">
            <v>A</v>
          </cell>
          <cell r="D17" t="str">
            <v>001100000071</v>
          </cell>
          <cell r="E17">
            <v>36326</v>
          </cell>
          <cell r="F17">
            <v>19.5</v>
          </cell>
          <cell r="G17">
            <v>16.12</v>
          </cell>
          <cell r="H17">
            <v>3.38</v>
          </cell>
          <cell r="I17">
            <v>0.21</v>
          </cell>
          <cell r="J17">
            <v>0</v>
          </cell>
          <cell r="K17">
            <v>0</v>
          </cell>
          <cell r="L17" t="str">
            <v>0799</v>
          </cell>
        </row>
        <row r="18">
          <cell r="A18" t="str">
            <v>117</v>
          </cell>
          <cell r="B18" t="str">
            <v>SPARKLING S.A.</v>
          </cell>
          <cell r="C18" t="str">
            <v>A</v>
          </cell>
          <cell r="D18" t="str">
            <v>000100527580</v>
          </cell>
          <cell r="E18">
            <v>36341</v>
          </cell>
          <cell r="F18">
            <v>70.790000000000006</v>
          </cell>
          <cell r="G18">
            <v>58.5</v>
          </cell>
          <cell r="H18">
            <v>12.29</v>
          </cell>
          <cell r="I18">
            <v>0.21</v>
          </cell>
          <cell r="J18">
            <v>0</v>
          </cell>
          <cell r="K18">
            <v>0</v>
          </cell>
          <cell r="L18" t="str">
            <v>0799</v>
          </cell>
        </row>
        <row r="19">
          <cell r="A19" t="str">
            <v>117</v>
          </cell>
          <cell r="B19" t="str">
            <v>SPARKLING S.A.</v>
          </cell>
          <cell r="C19" t="str">
            <v>A</v>
          </cell>
          <cell r="D19" t="str">
            <v>000100518815</v>
          </cell>
          <cell r="E19">
            <v>36311</v>
          </cell>
          <cell r="F19">
            <v>104.42</v>
          </cell>
          <cell r="G19">
            <v>86.3</v>
          </cell>
          <cell r="H19">
            <v>18.12</v>
          </cell>
          <cell r="I19">
            <v>0.21</v>
          </cell>
          <cell r="J19">
            <v>0</v>
          </cell>
          <cell r="K19">
            <v>0</v>
          </cell>
          <cell r="L19" t="str">
            <v>0799</v>
          </cell>
        </row>
        <row r="20">
          <cell r="A20" t="str">
            <v>201</v>
          </cell>
          <cell r="B20" t="str">
            <v>OFISHOP</v>
          </cell>
          <cell r="C20" t="str">
            <v>A</v>
          </cell>
          <cell r="D20" t="str">
            <v>000500033708</v>
          </cell>
          <cell r="E20">
            <v>36349</v>
          </cell>
          <cell r="F20">
            <v>4.2</v>
          </cell>
          <cell r="G20">
            <v>3.47</v>
          </cell>
          <cell r="H20">
            <v>0.73</v>
          </cell>
          <cell r="I20">
            <v>0.21</v>
          </cell>
          <cell r="J20">
            <v>0</v>
          </cell>
          <cell r="K20">
            <v>0</v>
          </cell>
          <cell r="L20" t="str">
            <v>0799</v>
          </cell>
        </row>
        <row r="21">
          <cell r="A21" t="str">
            <v>184</v>
          </cell>
          <cell r="B21" t="str">
            <v>LOS INMORTALES</v>
          </cell>
          <cell r="C21" t="str">
            <v>A</v>
          </cell>
          <cell r="D21" t="str">
            <v>000100000516</v>
          </cell>
          <cell r="E21">
            <v>36349</v>
          </cell>
          <cell r="F21">
            <v>110</v>
          </cell>
          <cell r="G21">
            <v>0</v>
          </cell>
          <cell r="H21">
            <v>0</v>
          </cell>
          <cell r="I21">
            <v>0.21</v>
          </cell>
          <cell r="J21">
            <v>0</v>
          </cell>
          <cell r="K21">
            <v>0</v>
          </cell>
          <cell r="L21" t="str">
            <v>0799</v>
          </cell>
        </row>
        <row r="22">
          <cell r="A22" t="str">
            <v>160</v>
          </cell>
          <cell r="B22" t="str">
            <v>RUBRICOM S.A.</v>
          </cell>
          <cell r="C22" t="str">
            <v>A</v>
          </cell>
          <cell r="D22" t="str">
            <v>000100004251</v>
          </cell>
          <cell r="E22">
            <v>36322</v>
          </cell>
          <cell r="F22">
            <v>15.73</v>
          </cell>
          <cell r="G22">
            <v>13</v>
          </cell>
          <cell r="H22">
            <v>2.73</v>
          </cell>
          <cell r="I22">
            <v>0.21</v>
          </cell>
          <cell r="J22">
            <v>0</v>
          </cell>
          <cell r="K22">
            <v>0</v>
          </cell>
          <cell r="L22" t="str">
            <v>0799</v>
          </cell>
        </row>
        <row r="23">
          <cell r="A23" t="str">
            <v>800</v>
          </cell>
          <cell r="B23" t="str">
            <v>CAMARA ARG. CORRED. DE TIT VAL</v>
          </cell>
          <cell r="C23" t="str">
            <v>C</v>
          </cell>
          <cell r="D23" t="str">
            <v>000000000066</v>
          </cell>
          <cell r="E23">
            <v>36357</v>
          </cell>
          <cell r="F23">
            <v>100</v>
          </cell>
          <cell r="G23">
            <v>0</v>
          </cell>
          <cell r="H23">
            <v>0</v>
          </cell>
          <cell r="I23">
            <v>0.21</v>
          </cell>
          <cell r="J23">
            <v>0</v>
          </cell>
          <cell r="K23">
            <v>0</v>
          </cell>
          <cell r="L23" t="str">
            <v>0799</v>
          </cell>
        </row>
        <row r="24">
          <cell r="A24" t="str">
            <v>187</v>
          </cell>
          <cell r="B24" t="str">
            <v>VICENTE FORLANO (DIARIOS)</v>
          </cell>
          <cell r="C24" t="str">
            <v>C</v>
          </cell>
          <cell r="D24" t="str">
            <v>000000007874</v>
          </cell>
          <cell r="E24">
            <v>36341</v>
          </cell>
          <cell r="F24">
            <v>31.4</v>
          </cell>
          <cell r="G24">
            <v>0</v>
          </cell>
          <cell r="H24">
            <v>0</v>
          </cell>
          <cell r="I24">
            <v>0.21</v>
          </cell>
          <cell r="J24">
            <v>0</v>
          </cell>
          <cell r="K24">
            <v>0</v>
          </cell>
          <cell r="L24" t="str">
            <v>0799</v>
          </cell>
        </row>
        <row r="25">
          <cell r="F25">
            <v>16249.52</v>
          </cell>
          <cell r="G25">
            <v>13004.159999999998</v>
          </cell>
          <cell r="H25">
            <v>2730.86</v>
          </cell>
          <cell r="J25">
            <v>0</v>
          </cell>
          <cell r="K25">
            <v>0</v>
          </cell>
        </row>
        <row r="27">
          <cell r="A27" t="str">
            <v>118</v>
          </cell>
          <cell r="B27" t="str">
            <v>EDESUR S.A.</v>
          </cell>
          <cell r="C27" t="str">
            <v>A</v>
          </cell>
          <cell r="D27" t="str">
            <v>990302106118</v>
          </cell>
          <cell r="E27">
            <v>36346</v>
          </cell>
          <cell r="F27">
            <v>190.31</v>
          </cell>
          <cell r="G27">
            <v>142.04</v>
          </cell>
          <cell r="H27">
            <v>38.35</v>
          </cell>
          <cell r="I27">
            <v>0.27</v>
          </cell>
          <cell r="J27">
            <v>0</v>
          </cell>
          <cell r="K27">
            <v>0</v>
          </cell>
          <cell r="L27" t="str">
            <v>0799</v>
          </cell>
        </row>
        <row r="28">
          <cell r="A28" t="str">
            <v>110</v>
          </cell>
          <cell r="B28" t="str">
            <v>TELEFONICA DE ARGENTINA S.A.</v>
          </cell>
          <cell r="C28" t="str">
            <v>A</v>
          </cell>
          <cell r="D28" t="str">
            <v>300905831999</v>
          </cell>
          <cell r="E28">
            <v>36326</v>
          </cell>
          <cell r="F28">
            <v>8.59</v>
          </cell>
          <cell r="G28">
            <v>6.76</v>
          </cell>
          <cell r="H28">
            <v>1.83</v>
          </cell>
          <cell r="I28">
            <v>0.27</v>
          </cell>
          <cell r="J28">
            <v>0</v>
          </cell>
          <cell r="K28">
            <v>0</v>
          </cell>
          <cell r="L28" t="str">
            <v>0799</v>
          </cell>
        </row>
        <row r="29">
          <cell r="A29" t="str">
            <v>110</v>
          </cell>
          <cell r="B29" t="str">
            <v>TELEFONICA DE ARGENTINA S.A.</v>
          </cell>
          <cell r="C29" t="str">
            <v>A</v>
          </cell>
          <cell r="D29" t="str">
            <v>300905831999</v>
          </cell>
          <cell r="E29">
            <v>36326</v>
          </cell>
          <cell r="F29">
            <v>8.59</v>
          </cell>
          <cell r="G29">
            <v>6.76</v>
          </cell>
          <cell r="H29">
            <v>1.83</v>
          </cell>
          <cell r="I29">
            <v>0.27</v>
          </cell>
          <cell r="J29">
            <v>0</v>
          </cell>
          <cell r="K29">
            <v>0</v>
          </cell>
          <cell r="L29" t="str">
            <v>0799</v>
          </cell>
        </row>
        <row r="30">
          <cell r="A30" t="str">
            <v>172</v>
          </cell>
          <cell r="B30" t="str">
            <v>CAMARO CARRO'S</v>
          </cell>
          <cell r="C30" t="str">
            <v>C</v>
          </cell>
          <cell r="D30" t="str">
            <v>000000010907</v>
          </cell>
          <cell r="E30">
            <v>36314</v>
          </cell>
          <cell r="F30">
            <v>77.8</v>
          </cell>
          <cell r="G30">
            <v>0</v>
          </cell>
          <cell r="H30">
            <v>0</v>
          </cell>
          <cell r="I30">
            <v>0.27</v>
          </cell>
          <cell r="J30">
            <v>0</v>
          </cell>
          <cell r="K30">
            <v>0</v>
          </cell>
          <cell r="L30" t="str">
            <v>0799</v>
          </cell>
        </row>
        <row r="31">
          <cell r="A31" t="str">
            <v>110</v>
          </cell>
          <cell r="B31" t="str">
            <v>TELEFONICA DE ARGENTINA S.A.</v>
          </cell>
          <cell r="C31" t="str">
            <v>A</v>
          </cell>
          <cell r="D31" t="str">
            <v>641990250081</v>
          </cell>
          <cell r="E31">
            <v>36353</v>
          </cell>
          <cell r="F31">
            <v>8977.42</v>
          </cell>
          <cell r="G31">
            <v>6801.08</v>
          </cell>
          <cell r="H31">
            <v>1836.29</v>
          </cell>
          <cell r="I31">
            <v>0.27</v>
          </cell>
          <cell r="J31">
            <v>0</v>
          </cell>
          <cell r="K31">
            <v>340.05</v>
          </cell>
          <cell r="L31" t="str">
            <v>0799</v>
          </cell>
        </row>
        <row r="32">
          <cell r="A32" t="str">
            <v>803</v>
          </cell>
          <cell r="B32" t="str">
            <v>CMR</v>
          </cell>
          <cell r="C32" t="str">
            <v>A</v>
          </cell>
          <cell r="D32" t="str">
            <v>000106852814</v>
          </cell>
          <cell r="E32">
            <v>36332</v>
          </cell>
          <cell r="F32">
            <v>148.84</v>
          </cell>
          <cell r="G32">
            <v>117.2</v>
          </cell>
          <cell r="H32">
            <v>31.64</v>
          </cell>
          <cell r="I32">
            <v>0.27</v>
          </cell>
          <cell r="J32">
            <v>0</v>
          </cell>
          <cell r="K32">
            <v>0</v>
          </cell>
          <cell r="L32" t="str">
            <v>0799</v>
          </cell>
        </row>
        <row r="33">
          <cell r="A33" t="str">
            <v>208</v>
          </cell>
          <cell r="B33" t="str">
            <v>IMPSAT</v>
          </cell>
          <cell r="C33" t="str">
            <v>A</v>
          </cell>
          <cell r="D33" t="str">
            <v>005000004290</v>
          </cell>
          <cell r="E33">
            <v>36178</v>
          </cell>
          <cell r="F33">
            <v>45.01</v>
          </cell>
          <cell r="G33">
            <v>0</v>
          </cell>
          <cell r="H33">
            <v>0</v>
          </cell>
          <cell r="I33">
            <v>0.27</v>
          </cell>
          <cell r="J33">
            <v>0</v>
          </cell>
          <cell r="K33">
            <v>0</v>
          </cell>
          <cell r="L33" t="str">
            <v>0799</v>
          </cell>
        </row>
        <row r="34">
          <cell r="A34" t="str">
            <v>208</v>
          </cell>
          <cell r="B34" t="str">
            <v>IMPSAT</v>
          </cell>
          <cell r="C34" t="str">
            <v>A</v>
          </cell>
          <cell r="D34" t="str">
            <v>005000050991</v>
          </cell>
          <cell r="E34">
            <v>36248</v>
          </cell>
          <cell r="F34">
            <v>45.01</v>
          </cell>
          <cell r="G34">
            <v>0</v>
          </cell>
          <cell r="H34">
            <v>0</v>
          </cell>
          <cell r="I34">
            <v>0.27</v>
          </cell>
          <cell r="J34">
            <v>0</v>
          </cell>
          <cell r="K34">
            <v>0</v>
          </cell>
          <cell r="L34" t="str">
            <v>0799</v>
          </cell>
        </row>
        <row r="35">
          <cell r="A35" t="str">
            <v>805</v>
          </cell>
          <cell r="B35" t="str">
            <v>QUISPE SA</v>
          </cell>
          <cell r="C35" t="str">
            <v>A</v>
          </cell>
          <cell r="D35" t="str">
            <v>000100000156</v>
          </cell>
          <cell r="E35">
            <v>36313</v>
          </cell>
          <cell r="F35">
            <v>1186.3499999999999</v>
          </cell>
          <cell r="G35">
            <v>0</v>
          </cell>
          <cell r="H35">
            <v>0</v>
          </cell>
          <cell r="I35">
            <v>0.27</v>
          </cell>
          <cell r="J35">
            <v>0</v>
          </cell>
          <cell r="K35">
            <v>0</v>
          </cell>
          <cell r="L35" t="str">
            <v>0799</v>
          </cell>
        </row>
        <row r="36">
          <cell r="A36" t="str">
            <v>113</v>
          </cell>
          <cell r="B36" t="str">
            <v>FEDERAL EXPRESS CORP.</v>
          </cell>
          <cell r="C36" t="str">
            <v>C</v>
          </cell>
          <cell r="D36" t="str">
            <v>000500034335</v>
          </cell>
          <cell r="E36">
            <v>36349</v>
          </cell>
          <cell r="F36">
            <v>64</v>
          </cell>
          <cell r="G36">
            <v>0</v>
          </cell>
          <cell r="H36">
            <v>0</v>
          </cell>
          <cell r="I36">
            <v>0.27</v>
          </cell>
          <cell r="J36">
            <v>0</v>
          </cell>
          <cell r="K36">
            <v>0</v>
          </cell>
          <cell r="L36" t="str">
            <v>0799</v>
          </cell>
        </row>
        <row r="37">
          <cell r="A37" t="str">
            <v>110</v>
          </cell>
          <cell r="B37" t="str">
            <v>TELEFONICA DE ARGENTINA S.A.</v>
          </cell>
          <cell r="C37" t="str">
            <v>A</v>
          </cell>
          <cell r="D37" t="str">
            <v>518740824199</v>
          </cell>
          <cell r="E37">
            <v>36360</v>
          </cell>
          <cell r="F37">
            <v>1285.0999999999999</v>
          </cell>
          <cell r="G37">
            <v>1012.03</v>
          </cell>
          <cell r="H37">
            <v>273.25</v>
          </cell>
          <cell r="I37">
            <v>0.27</v>
          </cell>
          <cell r="J37">
            <v>0</v>
          </cell>
          <cell r="K37">
            <v>0</v>
          </cell>
          <cell r="L37" t="str">
            <v>0799</v>
          </cell>
        </row>
        <row r="38">
          <cell r="A38" t="str">
            <v>110</v>
          </cell>
          <cell r="B38" t="str">
            <v>TELEFONICA DE ARGENTINA S.A.</v>
          </cell>
          <cell r="C38" t="str">
            <v>A</v>
          </cell>
          <cell r="D38" t="str">
            <v>518740823199</v>
          </cell>
          <cell r="E38">
            <v>36360</v>
          </cell>
          <cell r="F38">
            <v>4576.1099999999997</v>
          </cell>
          <cell r="G38">
            <v>3613.43</v>
          </cell>
          <cell r="H38">
            <v>972.93</v>
          </cell>
          <cell r="I38">
            <v>0.27</v>
          </cell>
          <cell r="J38">
            <v>0</v>
          </cell>
          <cell r="K38">
            <v>0</v>
          </cell>
          <cell r="L38" t="str">
            <v>0799</v>
          </cell>
        </row>
      </sheetData>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Uso Trim."/>
      <sheetName val="Asset Explanations"/>
    </sheetNames>
    <sheetDataSet>
      <sheetData sheetId="0" refreshError="1">
        <row r="5">
          <cell r="Z5">
            <v>1.0295000000000001</v>
          </cell>
        </row>
        <row r="6">
          <cell r="Z6">
            <v>1.0330999999999999</v>
          </cell>
        </row>
        <row r="8">
          <cell r="Z8">
            <v>1.0044</v>
          </cell>
        </row>
        <row r="9">
          <cell r="Z9">
            <v>1.0014000000000001</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JUSTMENTS ON MTD"/>
      <sheetName val="ADJUSTMENTS ON YTD"/>
      <sheetName val="Interface Hub"/>
      <sheetName val="Summary Platform Results"/>
      <sheetName val="Summary Region Results"/>
      <sheetName val="Platform &amp; Region DLY"/>
      <sheetName val="Platform &amp; Region MTD"/>
      <sheetName val="Platform &amp; Region YTD"/>
      <sheetName val="Notes"/>
      <sheetName val="EVP UPLOAD"/>
      <sheetName val="Est MTD-2"/>
      <sheetName val="Est MTD-1"/>
      <sheetName val="YTD ACTUALS"/>
      <sheetName val="Sheet1"/>
      <sheetName val="DATA"/>
      <sheetName val="UPLOAD"/>
      <sheetName val="Feuil1"/>
      <sheetName val="Risk Summary"/>
      <sheetName val="Financials by profit centre"/>
      <sheetName val="RunSQL"/>
    </sheetNames>
    <sheetDataSet>
      <sheetData sheetId="0" refreshError="1"/>
      <sheetData sheetId="1" refreshError="1"/>
      <sheetData sheetId="2" refreshError="1">
        <row r="5">
          <cell r="U5" t="str">
            <v>JAN</v>
          </cell>
          <cell r="V5" t="str">
            <v>January</v>
          </cell>
        </row>
        <row r="6">
          <cell r="U6" t="str">
            <v>FEB</v>
          </cell>
          <cell r="V6" t="str">
            <v>February</v>
          </cell>
        </row>
        <row r="7">
          <cell r="C7">
            <v>39141</v>
          </cell>
          <cell r="U7" t="str">
            <v>MAR</v>
          </cell>
          <cell r="V7" t="str">
            <v>March</v>
          </cell>
        </row>
        <row r="8">
          <cell r="U8" t="str">
            <v>APR</v>
          </cell>
          <cell r="V8" t="str">
            <v>April</v>
          </cell>
        </row>
        <row r="9">
          <cell r="U9" t="str">
            <v>MAY</v>
          </cell>
          <cell r="V9" t="str">
            <v>May</v>
          </cell>
        </row>
        <row r="10">
          <cell r="U10" t="str">
            <v>JUN</v>
          </cell>
          <cell r="V10" t="str">
            <v>June</v>
          </cell>
        </row>
        <row r="11">
          <cell r="U11" t="str">
            <v>JUL</v>
          </cell>
          <cell r="V11" t="str">
            <v>July</v>
          </cell>
        </row>
        <row r="12">
          <cell r="U12" t="str">
            <v>AUG</v>
          </cell>
          <cell r="V12" t="str">
            <v>August</v>
          </cell>
        </row>
        <row r="13">
          <cell r="U13" t="str">
            <v>SEP</v>
          </cell>
          <cell r="V13" t="str">
            <v>September</v>
          </cell>
        </row>
        <row r="14">
          <cell r="U14" t="str">
            <v>OCT</v>
          </cell>
          <cell r="V14" t="str">
            <v>October</v>
          </cell>
        </row>
        <row r="15">
          <cell r="U15" t="str">
            <v>NOV</v>
          </cell>
          <cell r="V15" t="str">
            <v>November</v>
          </cell>
        </row>
        <row r="16">
          <cell r="U16" t="str">
            <v>DEC</v>
          </cell>
          <cell r="V16" t="str">
            <v>December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BY RISKBOX"/>
      <sheetName val="RESULTS ACTIVITY, REGION"/>
      <sheetName val="DATA"/>
      <sheetName val="SBOX-PLID-RISKBOX_MAP"/>
      <sheetName val="SQL1"/>
      <sheetName val="SQL"/>
      <sheetName val="EMAIL TEXT"/>
    </sheetNames>
    <sheetDataSet>
      <sheetData sheetId="0" refreshError="1"/>
      <sheetData sheetId="1" refreshError="1"/>
      <sheetData sheetId="2" refreshError="1">
        <row r="2">
          <cell r="U2" t="str">
            <v>SUGAR</v>
          </cell>
        </row>
      </sheetData>
      <sheetData sheetId="3" refreshError="1"/>
      <sheetData sheetId="4" refreshError="1"/>
      <sheetData sheetId="5" refreshError="1"/>
      <sheetData sheetId="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efreshError="1"/>
      <sheetData sheetId="1">
        <row r="2">
          <cell r="A2" t="str">
            <v>Temporal</v>
          </cell>
        </row>
        <row r="3">
          <cell r="A3" t="str">
            <v>Permanente</v>
          </cell>
        </row>
      </sheetData>
      <sheetData sheetId="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ueva reseña Jun-05 Def"/>
      <sheetName val="IRSA Jun-05"/>
      <sheetName val="IBSA Jun-05"/>
      <sheetName val="Baldo Jun-05"/>
      <sheetName val="nueva reseña Jun-05"/>
      <sheetName val="nueva reseña"/>
      <sheetName val="RESUMEN "/>
      <sheetName val="IRSA dic-04"/>
      <sheetName val="IBSA dic-04"/>
      <sheetName val="BALDO dic-04"/>
      <sheetName val="Prevision"/>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
      <sheetName val="Sheet1"/>
      <sheetName val="RRHH"/>
      <sheetName val="CAL"/>
      <sheetName val="LOGISTICA"/>
      <sheetName val="mantto"/>
      <sheetName val="INGENIERIA"/>
      <sheetName val="DIR INDUST."/>
      <sheetName val="MKT"/>
      <sheetName val="Admon"/>
      <sheetName val="COMPRAS"/>
      <sheetName val="MANTENIMIENTO"/>
      <sheetName val="0.3 Check list"/>
      <sheetName val="Set RB"/>
      <sheetName val="DIR_INDUST_"/>
      <sheetName val="0_3_Check_list"/>
    </sheetNames>
    <sheetDataSet>
      <sheetData sheetId="0">
        <row r="4">
          <cell r="H4">
            <v>10.3</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sheetData sheetId="1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wC"/>
      <sheetName val="Resumen"/>
      <sheetName val="TORRE RIO"/>
      <sheetName val="TORRE PARQUE"/>
      <sheetName val="GASTOS COMUNES TORRES"/>
      <sheetName val="SHOWROOM"/>
      <sheetName val="Resumen ind"/>
      <sheetName val="GRAFOS INDIRECTOS"/>
      <sheetName val="Resumen grafos"/>
      <sheetName val="GRAFOS"/>
      <sheetName val="ORDENES RUMMA"/>
      <sheetName val="ORDENES RIO"/>
      <sheetName val="ORDENES LIBERTADOR"/>
    </sheetNames>
    <sheetDataSet>
      <sheetData sheetId="0" refreshError="1"/>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rsonal Superior"/>
      <sheetName val="Honorarios"/>
      <sheetName val="Donaciones"/>
      <sheetName val="#REF"/>
      <sheetName val="Balance_General"/>
    </sheetNames>
    <sheetDataSet>
      <sheetData sheetId="0"/>
      <sheetData sheetId="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de pruebas"/>
      <sheetName val="IR - Cálculo comparativo"/>
      <sheetName val="IR - Cálculos Auxiliares"/>
      <sheetName val="Balab 31.12.09 s-DT (detallado)"/>
      <sheetName val="IR Deloitte"/>
      <sheetName val="Balance 2009 s-DT"/>
      <sheetName val="Cuadro Rev. 2009"/>
      <sheetName val="Cuadro Rev. 2008"/>
      <sheetName val="Balance 2008"/>
      <sheetName val="Resumen s-DT"/>
      <sheetName val="Balce 31.12.09 s-DT"/>
      <sheetName val="Honorarios s-DT"/>
      <sheetName val="Rem. Pers. Superior s-DT"/>
      <sheetName val="Alquileres s-DT"/>
      <sheetName val="Mayores s-DT"/>
      <sheetName val="Balance"/>
      <sheetName val="Dividendos 2008 PPC"/>
      <sheetName val="0.5 Conciliación-IVA CF"/>
    </sheetNames>
    <sheetDataSet>
      <sheetData sheetId="0" refreshError="1"/>
      <sheetData sheetId="1" refreshError="1"/>
      <sheetData sheetId="2">
        <row r="87">
          <cell r="J87">
            <v>6325521954</v>
          </cell>
        </row>
      </sheetData>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erminación de IR"/>
      <sheetName val="CALCULO IR - 1"/>
      <sheetName val="CALCULO IR - 2"/>
      <sheetName val="Detalle de Ingresos"/>
      <sheetName val="Detalle de Egresos"/>
      <sheetName val="BG"/>
      <sheetName val="Tickmarks"/>
    </sheetNames>
    <sheetDataSet>
      <sheetData sheetId="0">
        <row r="20">
          <cell r="D20">
            <v>571485.09999996424</v>
          </cell>
        </row>
      </sheetData>
      <sheetData sheetId="1" refreshError="1"/>
      <sheetData sheetId="2">
        <row r="36">
          <cell r="E36">
            <v>381036521</v>
          </cell>
        </row>
      </sheetData>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ivos"/>
      <sheetName val="Cálculo IRACIS e IMAGRO "/>
      <sheetName val="Limites RPS"/>
      <sheetName val="Limites Honorarios"/>
      <sheetName val="Determ. Pédidas compensables"/>
      <sheetName val="Determ. Imp. Diferido"/>
      <sheetName val="Balance al 31.12.09"/>
      <sheetName val="Balance al 30.09.2009"/>
      <sheetName val="Determ. Pérdida Compensable"/>
      <sheetName val="Plan de cuentas"/>
      <sheetName val="ACCIONISTAS"/>
      <sheetName val="Costo_adq_animales"/>
      <sheetName val="PPC STOCK CEREALES"/>
      <sheetName val="PPC Balance a Dic 2011"/>
      <sheetName val="PPC Valuacion"/>
      <sheetName val="Tickmarks"/>
      <sheetName val="EE.RR. Consolidad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de asistencias año 2000"/>
      <sheetName val="Balance"/>
      <sheetName val="Estado de Resultados"/>
      <sheetName val="#REF"/>
      <sheetName val="Sueldos y Jornales"/>
      <sheetName val="Estado_de_Resultados"/>
      <sheetName val="Control_de_asistencias_año_2000"/>
      <sheetName val="Sueldos_y_Jornales"/>
      <sheetName val="Listas"/>
      <sheetName val="1 Listas de validación"/>
      <sheetName val="Marcos Battisitini"/>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itary Pricing"/>
      <sheetName val="MGW"/>
      <sheetName val="Sheet3"/>
      <sheetName val="Price Summary per Country"/>
      <sheetName val="Sheet2"/>
      <sheetName val="GCS per country"/>
      <sheetName val="MSS per country"/>
      <sheetName val="MSSi per country"/>
      <sheetName val="MGW per Columbia"/>
      <sheetName val="MGW per Ecuador"/>
      <sheetName val="MGW per Argentina"/>
      <sheetName val="MGW per Brazil"/>
      <sheetName val="Unitary Prices Application SW"/>
      <sheetName val="Application SW per country"/>
      <sheetName val="MGW 200K Col"/>
      <sheetName val="MGW 250K Col"/>
      <sheetName val="MGW 250K Col (2)"/>
      <sheetName val="Sheet1"/>
      <sheetName val="MGW 400K Col"/>
      <sheetName val="MGW 600K Col"/>
      <sheetName val="MGW 200K Ecu"/>
      <sheetName val="MGW 360k Ecu"/>
      <sheetName val="MGW 400K Ecu"/>
      <sheetName val="MGW 540K Ecu"/>
      <sheetName val="MGW 600k Ecu"/>
      <sheetName val="MGW 180k CTI"/>
      <sheetName val="MGW 240k CTI"/>
      <sheetName val="MGW 480k CTI"/>
      <sheetName val="MGW 180k CTI BA"/>
      <sheetName val="MGW 240k CTI BA"/>
      <sheetName val="MGW 480k CTI BA"/>
      <sheetName val="MGW 600k CTI BA"/>
      <sheetName val="MGW 600k CTI Transit"/>
      <sheetName val="MGW Medium Claro"/>
      <sheetName val="MGW Small Claro"/>
      <sheetName val="MGW Big Claro"/>
      <sheetName val="MSS_400K"/>
      <sheetName val="MSS_60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row r="25">
          <cell r="E25">
            <v>1.3</v>
          </cell>
        </row>
      </sheetData>
      <sheetData sheetId="3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ildado"/>
      <sheetName val="Cálculo IR"/>
      <sheetName val="Personal Superior"/>
      <sheetName val="Límite honorarios"/>
      <sheetName val="Previsiones"/>
      <sheetName val="GND"/>
      <sheetName val="Donaciones"/>
      <sheetName val="XREF"/>
      <sheetName val="Tickmarks"/>
    </sheetNames>
    <sheetDataSet>
      <sheetData sheetId="0" refreshError="1"/>
      <sheetData sheetId="1"/>
      <sheetData sheetId="2" refreshError="1"/>
      <sheetData sheetId="3"/>
      <sheetData sheetId="4" refreshError="1"/>
      <sheetData sheetId="5"/>
      <sheetData sheetId="6" refreshError="1"/>
      <sheetData sheetId="7"/>
      <sheetData sheetId="8"/>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ADO"/>
      <sheetName val="Adaptación p-20F"/>
      <sheetName val="controles"/>
      <sheetName val="Datos del Balance"/>
      <sheetName val="eliminaciones vpp"/>
      <sheetName val="EBITDA"/>
      <sheetName val="EBITDA(Vtas establecim.eoaf)"/>
      <sheetName val="Bce Patrim"/>
      <sheetName val="Bce Resumido AIF"/>
      <sheetName val="Edo Rdos"/>
      <sheetName val="Edo Rdos (cactus)"/>
      <sheetName val="EOAF"/>
      <sheetName val="elim interco"/>
      <sheetName val="RDOS elim interco"/>
      <sheetName val="nota numérica cactus"/>
      <sheetName val="nota numérica"/>
      <sheetName val="rt12 activos"/>
      <sheetName val="rt12 pasivos"/>
      <sheetName val="rtdo por acción"/>
      <sheetName val="info por segmento"/>
      <sheetName val="ANEXO A"/>
      <sheetName val="ANEXO B"/>
      <sheetName val="ANEXO C"/>
      <sheetName val="ANEXO C  cactus"/>
      <sheetName val="ANEXO E"/>
      <sheetName val="ANEXO F"/>
      <sheetName val="Anexo F cactus"/>
      <sheetName val="ANEXO G"/>
      <sheetName val="ANEXO G (cactus)"/>
      <sheetName val="ANEXO H"/>
      <sheetName val="Anexo H (Cactus)"/>
      <sheetName val="Anexo H (VIEJO)"/>
      <sheetName val="Reseña cuadros"/>
      <sheetName val="INDICES"/>
    </sheetNames>
    <sheetDataSet>
      <sheetData sheetId="0" refreshError="1"/>
      <sheetData sheetId="1" refreshError="1"/>
      <sheetData sheetId="2" refreshError="1"/>
      <sheetData sheetId="3" refreshError="1">
        <row r="9">
          <cell r="B9">
            <v>38077</v>
          </cell>
        </row>
        <row r="10">
          <cell r="B10">
            <v>38168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L DIC 2021"/>
      <sheetName val="plan de cuentas"/>
      <sheetName val="BAL MARZO 2022"/>
      <sheetName val="BAL JUNIO 2022"/>
      <sheetName val="BAL SEPTIEMBRE 2022"/>
      <sheetName val="BAL DICIEMBRE 2022"/>
      <sheetName val="Indice"/>
      <sheetName val="Nota1"/>
      <sheetName val="Nota 2 "/>
      <sheetName val="BG"/>
      <sheetName val="Nota 3"/>
      <sheetName val="Nota 4"/>
      <sheetName val="Nota 5 "/>
      <sheetName val="Nota 5  (2)"/>
      <sheetName val="Nota 6"/>
      <sheetName val="Nota 7"/>
      <sheetName val="Nota 8"/>
      <sheetName val="Nota 9"/>
      <sheetName val="Nota 10"/>
      <sheetName val="Nota 11"/>
      <sheetName val="Nota 12"/>
      <sheetName val="Nota 13"/>
      <sheetName val="Nota 14"/>
      <sheetName val="Nota 15"/>
      <sheetName val="Nota 16"/>
      <sheetName val="Nota 17"/>
      <sheetName val="Nota 18"/>
      <sheetName val="Nota 19"/>
      <sheetName val="Nota 20"/>
      <sheetName val=" Nota 21"/>
      <sheetName val="Nota 22"/>
      <sheetName val="Nota 23"/>
      <sheetName val="Nota 24"/>
      <sheetName val="Nota 25"/>
      <sheetName val="Nota 26"/>
      <sheetName val="Nota 27"/>
      <sheetName val="Nota 28"/>
      <sheetName val="Nota 29"/>
      <sheetName val="Nota 30"/>
      <sheetName val="ER"/>
      <sheetName val="Nota 31"/>
      <sheetName val="Nota 32"/>
      <sheetName val="Nota 33"/>
      <sheetName val="Nota 34"/>
      <sheetName val="Nota 35"/>
      <sheetName val="EVPN"/>
      <sheetName val="EVPN (2)"/>
      <sheetName val="EFE"/>
      <sheetName val="Nota 36"/>
      <sheetName val="Nota 37"/>
      <sheetName val="Nota 38"/>
      <sheetName val="Nota 39"/>
      <sheetName val="Nota 40"/>
      <sheetName val="Base de Monedas"/>
    </sheetNames>
    <sheetDataSet>
      <sheetData sheetId="0"/>
      <sheetData sheetId="1"/>
      <sheetData sheetId="2"/>
      <sheetData sheetId="3"/>
      <sheetData sheetId="4"/>
      <sheetData sheetId="5"/>
      <sheetData sheetId="6"/>
      <sheetData sheetId="7"/>
      <sheetData sheetId="8"/>
      <sheetData sheetId="9">
        <row r="7">
          <cell r="G7">
            <v>44926</v>
          </cell>
        </row>
        <row r="12">
          <cell r="G12">
            <v>435272271.57503772</v>
          </cell>
        </row>
        <row r="13">
          <cell r="G13">
            <v>-37973630.056999996</v>
          </cell>
        </row>
        <row r="25">
          <cell r="G25">
            <v>488045602.76275331</v>
          </cell>
        </row>
        <row r="26">
          <cell r="G26">
            <v>-64592603.590999998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ENTAS SAP"/>
      <sheetName val="ARMADO"/>
    </sheetNames>
    <sheetDataSet>
      <sheetData sheetId="0">
        <row r="1">
          <cell r="A1" t="str">
            <v>Sumas saldos 30/09/2007</v>
          </cell>
          <cell r="C1" t="str">
            <v>y_sad_11000026</v>
          </cell>
          <cell r="I1" t="str">
            <v>INCOME HYP</v>
          </cell>
          <cell r="N1" t="str">
            <v>historico. vs. Ajustado</v>
          </cell>
          <cell r="P1" t="str">
            <v>ajustado (y_sad_92000005)</v>
          </cell>
          <cell r="R1" t="str">
            <v>ajustado vs historico</v>
          </cell>
        </row>
        <row r="2">
          <cell r="A2" t="str">
            <v>reporte 04/10/2007</v>
          </cell>
          <cell r="I2" t="str">
            <v>CTIN</v>
          </cell>
          <cell r="J2" t="str">
            <v>CTIPy</v>
          </cell>
          <cell r="M2" t="str">
            <v>CTIL</v>
          </cell>
        </row>
        <row r="3">
          <cell r="C3" t="str">
            <v>CTIPy</v>
          </cell>
          <cell r="F3" t="str">
            <v>CTIL</v>
          </cell>
          <cell r="G3" t="str">
            <v>Total</v>
          </cell>
          <cell r="I3">
            <v>4</v>
          </cell>
          <cell r="J3">
            <v>5</v>
          </cell>
          <cell r="M3">
            <v>7</v>
          </cell>
          <cell r="N3" t="str">
            <v>CTIU</v>
          </cell>
          <cell r="P3" t="str">
            <v>CTIU</v>
          </cell>
          <cell r="R3" t="str">
            <v>CTIU</v>
          </cell>
        </row>
        <row r="4">
          <cell r="A4">
            <v>110100</v>
          </cell>
          <cell r="B4" t="str">
            <v>Fondo Fijo</v>
          </cell>
          <cell r="C4">
            <v>39119395</v>
          </cell>
          <cell r="F4">
            <v>0</v>
          </cell>
          <cell r="G4">
            <v>12012</v>
          </cell>
          <cell r="J4">
            <v>0</v>
          </cell>
          <cell r="N4" t="e">
            <v>#N/A</v>
          </cell>
          <cell r="R4" t="e">
            <v>#N/A</v>
          </cell>
        </row>
        <row r="5">
          <cell r="A5">
            <v>113004</v>
          </cell>
          <cell r="B5" t="str">
            <v>ABN Cta Cte Transitoria Gs</v>
          </cell>
          <cell r="C5">
            <v>6350130951</v>
          </cell>
          <cell r="F5">
            <v>0</v>
          </cell>
          <cell r="G5">
            <v>38100</v>
          </cell>
          <cell r="J5">
            <v>0</v>
          </cell>
          <cell r="N5" t="e">
            <v>#N/A</v>
          </cell>
          <cell r="R5" t="e">
            <v>#N/A</v>
          </cell>
        </row>
        <row r="6">
          <cell r="A6">
            <v>113005</v>
          </cell>
          <cell r="B6" t="str">
            <v>ABN CA Transitoria Gs</v>
          </cell>
          <cell r="C6">
            <v>0</v>
          </cell>
          <cell r="F6">
            <v>0</v>
          </cell>
          <cell r="G6">
            <v>38100</v>
          </cell>
          <cell r="J6">
            <v>0</v>
          </cell>
          <cell r="N6" t="e">
            <v>#N/A</v>
          </cell>
          <cell r="R6" t="e">
            <v>#N/A</v>
          </cell>
        </row>
        <row r="7">
          <cell r="A7">
            <v>113006</v>
          </cell>
          <cell r="B7" t="str">
            <v>ABN Cta Cte Transitoria USD</v>
          </cell>
          <cell r="C7">
            <v>0</v>
          </cell>
          <cell r="F7">
            <v>0</v>
          </cell>
          <cell r="G7">
            <v>0</v>
          </cell>
          <cell r="J7">
            <v>0</v>
          </cell>
          <cell r="N7" t="e">
            <v>#N/A</v>
          </cell>
          <cell r="R7" t="e">
            <v>#N/A</v>
          </cell>
        </row>
        <row r="8">
          <cell r="A8">
            <v>113007</v>
          </cell>
          <cell r="B8" t="str">
            <v>ABN CA Transitoria Dólares</v>
          </cell>
          <cell r="C8">
            <v>0</v>
          </cell>
          <cell r="F8">
            <v>0</v>
          </cell>
          <cell r="G8">
            <v>-2061187</v>
          </cell>
          <cell r="J8">
            <v>0</v>
          </cell>
          <cell r="N8" t="e">
            <v>#N/A</v>
          </cell>
          <cell r="R8" t="e">
            <v>#N/A</v>
          </cell>
        </row>
        <row r="9">
          <cell r="A9">
            <v>113008</v>
          </cell>
          <cell r="B9" t="str">
            <v>Citibank Cta Cte Transitoria Gs</v>
          </cell>
          <cell r="C9">
            <v>-30226945</v>
          </cell>
          <cell r="F9">
            <v>0</v>
          </cell>
          <cell r="G9">
            <v>1437274</v>
          </cell>
          <cell r="J9">
            <v>0</v>
          </cell>
          <cell r="N9" t="e">
            <v>#N/A</v>
          </cell>
          <cell r="R9" t="e">
            <v>#N/A</v>
          </cell>
        </row>
        <row r="10">
          <cell r="A10">
            <v>113009</v>
          </cell>
          <cell r="B10" t="str">
            <v>INTERBANCO Cta Cte Transitoria Gs</v>
          </cell>
          <cell r="C10">
            <v>298762739</v>
          </cell>
          <cell r="F10">
            <v>0</v>
          </cell>
          <cell r="G10">
            <v>1437274</v>
          </cell>
          <cell r="J10">
            <v>0</v>
          </cell>
          <cell r="N10" t="e">
            <v>#N/A</v>
          </cell>
          <cell r="R10" t="e">
            <v>#N/A</v>
          </cell>
        </row>
        <row r="11">
          <cell r="A11">
            <v>113010</v>
          </cell>
          <cell r="B11" t="str">
            <v>INTERBANCO Cta Cte Transitoria USD</v>
          </cell>
          <cell r="C11">
            <v>-23745337</v>
          </cell>
          <cell r="F11">
            <v>0</v>
          </cell>
          <cell r="G11">
            <v>1437274</v>
          </cell>
          <cell r="J11">
            <v>0</v>
          </cell>
          <cell r="N11" t="e">
            <v>#N/A</v>
          </cell>
          <cell r="R11" t="e">
            <v>#N/A</v>
          </cell>
        </row>
        <row r="12">
          <cell r="A12">
            <v>113011</v>
          </cell>
          <cell r="B12" t="str">
            <v>Citibank Cta Cte Transitoria USD</v>
          </cell>
          <cell r="C12">
            <v>0</v>
          </cell>
          <cell r="F12">
            <v>0</v>
          </cell>
          <cell r="G12">
            <v>1437274</v>
          </cell>
          <cell r="J12">
            <v>0</v>
          </cell>
          <cell r="N12" t="e">
            <v>#N/A</v>
          </cell>
          <cell r="R12" t="e">
            <v>#N/A</v>
          </cell>
        </row>
        <row r="13">
          <cell r="A13">
            <v>113012</v>
          </cell>
          <cell r="B13" t="str">
            <v>BBVA Cta Cte Transitoria USD</v>
          </cell>
          <cell r="C13">
            <v>1826265407</v>
          </cell>
          <cell r="F13">
            <v>0</v>
          </cell>
          <cell r="G13">
            <v>1437274</v>
          </cell>
          <cell r="J13">
            <v>0</v>
          </cell>
          <cell r="N13" t="e">
            <v>#N/A</v>
          </cell>
          <cell r="R13" t="e">
            <v>#N/A</v>
          </cell>
        </row>
        <row r="14">
          <cell r="A14">
            <v>113013</v>
          </cell>
          <cell r="B14" t="str">
            <v>BBVA Cta Cte Transitoria Gs</v>
          </cell>
          <cell r="C14">
            <v>-1833473652</v>
          </cell>
          <cell r="F14">
            <v>0</v>
          </cell>
          <cell r="G14">
            <v>1437274</v>
          </cell>
          <cell r="J14">
            <v>0</v>
          </cell>
          <cell r="N14" t="e">
            <v>#N/A</v>
          </cell>
          <cell r="R14" t="e">
            <v>#N/A</v>
          </cell>
        </row>
        <row r="15">
          <cell r="A15">
            <v>113104</v>
          </cell>
          <cell r="B15" t="str">
            <v>ABN Cta Cte Definitiva Gs</v>
          </cell>
          <cell r="C15">
            <v>3378345296</v>
          </cell>
          <cell r="F15">
            <v>0</v>
          </cell>
          <cell r="G15">
            <v>1437274</v>
          </cell>
          <cell r="J15">
            <v>0</v>
          </cell>
          <cell r="N15" t="e">
            <v>#N/A</v>
          </cell>
          <cell r="R15" t="e">
            <v>#N/A</v>
          </cell>
        </row>
        <row r="16">
          <cell r="A16">
            <v>113106</v>
          </cell>
          <cell r="B16" t="str">
            <v>ABN Cta Cte Definitiva USD</v>
          </cell>
          <cell r="C16">
            <v>0</v>
          </cell>
          <cell r="F16">
            <v>0</v>
          </cell>
          <cell r="G16">
            <v>1437274</v>
          </cell>
          <cell r="J16">
            <v>0</v>
          </cell>
          <cell r="N16" t="e">
            <v>#N/A</v>
          </cell>
          <cell r="R16" t="e">
            <v>#N/A</v>
          </cell>
        </row>
        <row r="17">
          <cell r="A17">
            <v>113108</v>
          </cell>
          <cell r="B17" t="str">
            <v>Citibank Cta Cte Definitiva Gs</v>
          </cell>
          <cell r="C17">
            <v>1138983305</v>
          </cell>
          <cell r="F17">
            <v>0</v>
          </cell>
          <cell r="G17">
            <v>1437274</v>
          </cell>
          <cell r="J17">
            <v>0</v>
          </cell>
          <cell r="N17" t="e">
            <v>#N/A</v>
          </cell>
          <cell r="R17" t="e">
            <v>#N/A</v>
          </cell>
        </row>
        <row r="18">
          <cell r="A18">
            <v>113109</v>
          </cell>
          <cell r="B18" t="str">
            <v>INTERBANCO Cta Cte Definitiva Gs</v>
          </cell>
          <cell r="C18">
            <v>383047767</v>
          </cell>
          <cell r="F18">
            <v>0</v>
          </cell>
          <cell r="G18">
            <v>1437274</v>
          </cell>
          <cell r="J18">
            <v>0</v>
          </cell>
          <cell r="N18" t="e">
            <v>#N/A</v>
          </cell>
          <cell r="R18" t="e">
            <v>#N/A</v>
          </cell>
        </row>
        <row r="19">
          <cell r="A19">
            <v>113110</v>
          </cell>
          <cell r="B19" t="str">
            <v>INTERBANCO Cta Cte Definitiva USD</v>
          </cell>
          <cell r="C19">
            <v>905080400</v>
          </cell>
          <cell r="F19">
            <v>0</v>
          </cell>
          <cell r="G19">
            <v>1437274</v>
          </cell>
          <cell r="J19">
            <v>0</v>
          </cell>
          <cell r="N19" t="e">
            <v>#N/A</v>
          </cell>
          <cell r="R19" t="e">
            <v>#N/A</v>
          </cell>
        </row>
        <row r="20">
          <cell r="A20">
            <v>113111</v>
          </cell>
          <cell r="B20" t="str">
            <v>Citibank Cta Cte Definitiva USD</v>
          </cell>
          <cell r="C20">
            <v>49169243</v>
          </cell>
          <cell r="F20">
            <v>0</v>
          </cell>
          <cell r="G20">
            <v>1437274</v>
          </cell>
          <cell r="J20">
            <v>0</v>
          </cell>
          <cell r="N20" t="e">
            <v>#N/A</v>
          </cell>
          <cell r="R20" t="e">
            <v>#N/A</v>
          </cell>
        </row>
        <row r="21">
          <cell r="A21">
            <v>113112</v>
          </cell>
          <cell r="B21" t="str">
            <v>BBVA  Cta Cte Definitiva USD</v>
          </cell>
          <cell r="C21">
            <v>2818482564</v>
          </cell>
          <cell r="F21">
            <v>0</v>
          </cell>
          <cell r="G21">
            <v>1437274</v>
          </cell>
          <cell r="J21">
            <v>0</v>
          </cell>
          <cell r="N21" t="e">
            <v>#N/A</v>
          </cell>
          <cell r="R21" t="e">
            <v>#N/A</v>
          </cell>
        </row>
        <row r="22">
          <cell r="A22">
            <v>113113</v>
          </cell>
          <cell r="B22" t="str">
            <v>BBVA Cta Cte Definitiva Gs</v>
          </cell>
          <cell r="C22">
            <v>303482862</v>
          </cell>
          <cell r="F22">
            <v>0</v>
          </cell>
          <cell r="G22">
            <v>1437274</v>
          </cell>
          <cell r="J22">
            <v>0</v>
          </cell>
          <cell r="N22" t="e">
            <v>#N/A</v>
          </cell>
          <cell r="R22" t="e">
            <v>#N/A</v>
          </cell>
        </row>
        <row r="23">
          <cell r="A23">
            <v>114025</v>
          </cell>
          <cell r="B23" t="str">
            <v>Banco Nacional de Fomento - Transitoria</v>
          </cell>
          <cell r="C23">
            <v>-4159347</v>
          </cell>
          <cell r="F23">
            <v>0</v>
          </cell>
          <cell r="G23">
            <v>1437274</v>
          </cell>
          <cell r="J23">
            <v>0</v>
          </cell>
          <cell r="N23" t="e">
            <v>#N/A</v>
          </cell>
          <cell r="R23" t="e">
            <v>#N/A</v>
          </cell>
        </row>
        <row r="24">
          <cell r="A24">
            <v>114125</v>
          </cell>
          <cell r="B24" t="str">
            <v>Banco Nacional de Fomento</v>
          </cell>
          <cell r="C24">
            <v>155940455</v>
          </cell>
          <cell r="F24">
            <v>0</v>
          </cell>
          <cell r="G24">
            <v>1437274</v>
          </cell>
          <cell r="J24">
            <v>0</v>
          </cell>
          <cell r="N24" t="e">
            <v>#N/A</v>
          </cell>
          <cell r="R24" t="e">
            <v>#N/A</v>
          </cell>
        </row>
        <row r="25">
          <cell r="A25">
            <v>120004</v>
          </cell>
          <cell r="B25" t="str">
            <v>I.V.A. - Credito Fiscal PLaza Directo Red</v>
          </cell>
          <cell r="C25">
            <v>81024092942</v>
          </cell>
          <cell r="F25">
            <v>0</v>
          </cell>
          <cell r="G25">
            <v>1437274</v>
          </cell>
          <cell r="J25">
            <v>0</v>
          </cell>
          <cell r="N25" t="e">
            <v>#N/A</v>
          </cell>
          <cell r="R25" t="e">
            <v>#N/A</v>
          </cell>
        </row>
        <row r="26">
          <cell r="A26">
            <v>120020</v>
          </cell>
          <cell r="B26" t="str">
            <v>IVA CF por compra bienes usados</v>
          </cell>
          <cell r="C26">
            <v>51375795</v>
          </cell>
          <cell r="F26">
            <v>0</v>
          </cell>
          <cell r="G26">
            <v>1437274</v>
          </cell>
          <cell r="J26">
            <v>0</v>
          </cell>
          <cell r="N26" t="e">
            <v>#N/A</v>
          </cell>
          <cell r="R26" t="e">
            <v>#N/A</v>
          </cell>
        </row>
        <row r="27">
          <cell r="A27">
            <v>120026</v>
          </cell>
          <cell r="B27" t="str">
            <v>I.V.A. Importaciones Directo de Red</v>
          </cell>
          <cell r="C27">
            <v>9317508</v>
          </cell>
          <cell r="F27">
            <v>0</v>
          </cell>
          <cell r="G27">
            <v>1437274</v>
          </cell>
          <cell r="J27">
            <v>0</v>
          </cell>
          <cell r="N27" t="e">
            <v>#N/A</v>
          </cell>
          <cell r="R27" t="e">
            <v>#N/A</v>
          </cell>
        </row>
        <row r="28">
          <cell r="A28">
            <v>120106</v>
          </cell>
          <cell r="B28" t="str">
            <v>Retención IVA crédito fiscal -Paraguay</v>
          </cell>
          <cell r="C28">
            <v>750122397</v>
          </cell>
          <cell r="F28">
            <v>0</v>
          </cell>
          <cell r="G28">
            <v>1437274</v>
          </cell>
          <cell r="J28">
            <v>0</v>
          </cell>
          <cell r="N28" t="e">
            <v>#N/A</v>
          </cell>
          <cell r="R28" t="e">
            <v>#N/A</v>
          </cell>
        </row>
        <row r="29">
          <cell r="A29">
            <v>124004</v>
          </cell>
          <cell r="B29" t="str">
            <v>Anticipo imp. a la renta- retención - Paraguay</v>
          </cell>
          <cell r="C29">
            <v>1464188856</v>
          </cell>
          <cell r="F29">
            <v>0</v>
          </cell>
          <cell r="G29">
            <v>1437274</v>
          </cell>
          <cell r="J29">
            <v>0</v>
          </cell>
          <cell r="N29" t="e">
            <v>#N/A</v>
          </cell>
          <cell r="R29" t="e">
            <v>#N/A</v>
          </cell>
        </row>
        <row r="30">
          <cell r="A30">
            <v>129102</v>
          </cell>
          <cell r="B30" t="str">
            <v>Activo Diferido Quebrantos</v>
          </cell>
          <cell r="C30">
            <v>0</v>
          </cell>
          <cell r="F30">
            <v>0</v>
          </cell>
          <cell r="G30">
            <v>1437274</v>
          </cell>
          <cell r="J30">
            <v>0</v>
          </cell>
          <cell r="N30" t="e">
            <v>#N/A</v>
          </cell>
          <cell r="R30" t="e">
            <v>#N/A</v>
          </cell>
        </row>
        <row r="31">
          <cell r="A31">
            <v>130001</v>
          </cell>
          <cell r="B31" t="str">
            <v>Suscriptores Corriente 30 días</v>
          </cell>
          <cell r="C31">
            <v>20328989588</v>
          </cell>
          <cell r="F31">
            <v>0</v>
          </cell>
          <cell r="G31">
            <v>1437274</v>
          </cell>
          <cell r="J31">
            <v>0</v>
          </cell>
          <cell r="N31" t="e">
            <v>#N/A</v>
          </cell>
          <cell r="R31" t="e">
            <v>#N/A</v>
          </cell>
        </row>
        <row r="32">
          <cell r="A32">
            <v>130002</v>
          </cell>
          <cell r="B32" t="str">
            <v>Documentos a cobrar Suscriptores</v>
          </cell>
          <cell r="C32">
            <v>7880931</v>
          </cell>
          <cell r="F32">
            <v>0</v>
          </cell>
          <cell r="G32">
            <v>824927</v>
          </cell>
          <cell r="J32">
            <v>0</v>
          </cell>
          <cell r="N32" t="e">
            <v>#N/A</v>
          </cell>
          <cell r="R32" t="e">
            <v>#N/A</v>
          </cell>
        </row>
        <row r="33">
          <cell r="A33">
            <v>130003</v>
          </cell>
          <cell r="B33" t="str">
            <v>Otros Créditos</v>
          </cell>
          <cell r="C33">
            <v>1295125946</v>
          </cell>
          <cell r="F33">
            <v>0</v>
          </cell>
          <cell r="G33">
            <v>-340083</v>
          </cell>
          <cell r="J33">
            <v>0</v>
          </cell>
          <cell r="N33" t="e">
            <v>#N/A</v>
          </cell>
          <cell r="R33" t="e">
            <v>#N/A</v>
          </cell>
        </row>
        <row r="34">
          <cell r="A34">
            <v>130011</v>
          </cell>
          <cell r="B34" t="str">
            <v>Créditos de no clientes</v>
          </cell>
          <cell r="C34">
            <v>-230108974</v>
          </cell>
          <cell r="F34">
            <v>0</v>
          </cell>
          <cell r="G34">
            <v>-340083</v>
          </cell>
          <cell r="J34">
            <v>0</v>
          </cell>
          <cell r="N34" t="e">
            <v>#N/A</v>
          </cell>
          <cell r="R34" t="e">
            <v>#N/A</v>
          </cell>
        </row>
        <row r="35">
          <cell r="A35">
            <v>130021</v>
          </cell>
          <cell r="B35" t="str">
            <v>Clientes Eventuales</v>
          </cell>
          <cell r="C35">
            <v>1433940160</v>
          </cell>
          <cell r="F35">
            <v>0</v>
          </cell>
          <cell r="G35">
            <v>960000</v>
          </cell>
          <cell r="J35">
            <v>0</v>
          </cell>
          <cell r="N35" t="e">
            <v>#N/A</v>
          </cell>
          <cell r="R35" t="e">
            <v>#N/A</v>
          </cell>
        </row>
        <row r="36">
          <cell r="A36">
            <v>130032</v>
          </cell>
          <cell r="B36" t="str">
            <v>Suscriptores Roaming</v>
          </cell>
          <cell r="C36">
            <v>133574630</v>
          </cell>
          <cell r="F36">
            <v>0</v>
          </cell>
          <cell r="G36">
            <v>960000</v>
          </cell>
          <cell r="J36">
            <v>0</v>
          </cell>
          <cell r="N36" t="e">
            <v>#N/A</v>
          </cell>
          <cell r="R36" t="e">
            <v>#N/A</v>
          </cell>
        </row>
        <row r="37">
          <cell r="A37">
            <v>130034</v>
          </cell>
          <cell r="B37" t="str">
            <v>Suscriptores Prov. Vtas.Productos</v>
          </cell>
          <cell r="C37">
            <v>46320510</v>
          </cell>
          <cell r="F37">
            <v>0</v>
          </cell>
          <cell r="G37">
            <v>960000</v>
          </cell>
          <cell r="J37">
            <v>0</v>
          </cell>
          <cell r="N37" t="e">
            <v>#N/A</v>
          </cell>
          <cell r="R37" t="e">
            <v>#N/A</v>
          </cell>
        </row>
        <row r="38">
          <cell r="A38">
            <v>130036</v>
          </cell>
          <cell r="B38" t="str">
            <v>Suscriptores Prov. Vtas. Servicios</v>
          </cell>
          <cell r="C38">
            <v>1962909925</v>
          </cell>
          <cell r="F38">
            <v>0</v>
          </cell>
          <cell r="G38">
            <v>960000</v>
          </cell>
          <cell r="J38">
            <v>0</v>
          </cell>
          <cell r="N38" t="e">
            <v>#N/A</v>
          </cell>
          <cell r="R38" t="e">
            <v>#N/A</v>
          </cell>
        </row>
        <row r="39">
          <cell r="A39">
            <v>130037</v>
          </cell>
          <cell r="B39" t="str">
            <v>Suscriptores Prov. Vta.Serv.C. Fact.por Adel.</v>
          </cell>
          <cell r="C39">
            <v>-148349505</v>
          </cell>
          <cell r="F39">
            <v>0</v>
          </cell>
          <cell r="G39">
            <v>-1953</v>
          </cell>
          <cell r="J39">
            <v>0</v>
          </cell>
          <cell r="N39" t="e">
            <v>#N/A</v>
          </cell>
          <cell r="R39" t="e">
            <v>#N/A</v>
          </cell>
        </row>
        <row r="40">
          <cell r="A40">
            <v>130039</v>
          </cell>
          <cell r="B40" t="str">
            <v>Créditos con Filiales por Exportación de Equipos</v>
          </cell>
          <cell r="C40">
            <v>19770952508</v>
          </cell>
          <cell r="F40">
            <v>0</v>
          </cell>
          <cell r="G40">
            <v>0</v>
          </cell>
          <cell r="J40">
            <v>0</v>
          </cell>
          <cell r="N40" t="e">
            <v>#N/A</v>
          </cell>
          <cell r="R40" t="e">
            <v>#N/A</v>
          </cell>
        </row>
        <row r="41">
          <cell r="A41">
            <v>130042</v>
          </cell>
          <cell r="B41" t="str">
            <v>Gastos por Juicio a Cobrar</v>
          </cell>
          <cell r="C41">
            <v>361968700</v>
          </cell>
          <cell r="F41">
            <v>0</v>
          </cell>
          <cell r="G41">
            <v>205</v>
          </cell>
          <cell r="J41">
            <v>0</v>
          </cell>
          <cell r="N41" t="e">
            <v>#N/A</v>
          </cell>
          <cell r="R41" t="e">
            <v>#N/A</v>
          </cell>
        </row>
        <row r="42">
          <cell r="A42">
            <v>130097</v>
          </cell>
          <cell r="B42" t="str">
            <v>Valuación Temporaria Créditos con Filiales</v>
          </cell>
          <cell r="C42">
            <v>-2112691872</v>
          </cell>
          <cell r="F42">
            <v>0</v>
          </cell>
          <cell r="G42">
            <v>205</v>
          </cell>
          <cell r="J42">
            <v>0</v>
          </cell>
          <cell r="N42" t="e">
            <v>#N/A</v>
          </cell>
          <cell r="R42" t="e">
            <v>#N/A</v>
          </cell>
        </row>
        <row r="43">
          <cell r="A43">
            <v>130098</v>
          </cell>
          <cell r="B43" t="str">
            <v>Valuación Temporaria Clientes Eventuales</v>
          </cell>
          <cell r="C43">
            <v>-571061550</v>
          </cell>
          <cell r="F43">
            <v>0</v>
          </cell>
          <cell r="G43">
            <v>205</v>
          </cell>
          <cell r="J43">
            <v>0</v>
          </cell>
          <cell r="N43" t="e">
            <v>#N/A</v>
          </cell>
          <cell r="R43" t="e">
            <v>#N/A</v>
          </cell>
        </row>
        <row r="44">
          <cell r="A44">
            <v>130101</v>
          </cell>
          <cell r="B44" t="str">
            <v>Suscriptores Compensación</v>
          </cell>
          <cell r="C44">
            <v>608844203</v>
          </cell>
          <cell r="F44">
            <v>0</v>
          </cell>
          <cell r="G44">
            <v>0</v>
          </cell>
          <cell r="J44">
            <v>0</v>
          </cell>
          <cell r="N44" t="e">
            <v>#N/A</v>
          </cell>
          <cell r="R44" t="e">
            <v>#N/A</v>
          </cell>
        </row>
        <row r="45">
          <cell r="A45">
            <v>130111</v>
          </cell>
          <cell r="B45" t="str">
            <v>Previsión Suscriptores Incobrables</v>
          </cell>
          <cell r="C45">
            <v>-10020194758</v>
          </cell>
          <cell r="F45">
            <v>0</v>
          </cell>
          <cell r="G45">
            <v>0</v>
          </cell>
          <cell r="J45">
            <v>0</v>
          </cell>
          <cell r="N45" t="e">
            <v>#N/A</v>
          </cell>
          <cell r="R45" t="e">
            <v>#N/A</v>
          </cell>
        </row>
        <row r="46">
          <cell r="A46">
            <v>130113</v>
          </cell>
          <cell r="B46" t="str">
            <v>Previsión Adicional Incobrabilidad</v>
          </cell>
          <cell r="C46">
            <v>-6419881345</v>
          </cell>
          <cell r="F46">
            <v>0</v>
          </cell>
          <cell r="G46">
            <v>0</v>
          </cell>
          <cell r="J46">
            <v>0</v>
          </cell>
          <cell r="N46" t="e">
            <v>#N/A</v>
          </cell>
          <cell r="R46" t="e">
            <v>#N/A</v>
          </cell>
        </row>
        <row r="47">
          <cell r="A47">
            <v>132001</v>
          </cell>
          <cell r="B47" t="str">
            <v>Tarj. de Cred. Argencard - Mastercard</v>
          </cell>
          <cell r="C47">
            <v>18265545</v>
          </cell>
          <cell r="F47">
            <v>0</v>
          </cell>
          <cell r="G47">
            <v>-1024515</v>
          </cell>
          <cell r="J47">
            <v>0</v>
          </cell>
          <cell r="N47" t="e">
            <v>#N/A</v>
          </cell>
          <cell r="R47" t="e">
            <v>#N/A</v>
          </cell>
        </row>
        <row r="48">
          <cell r="A48">
            <v>132002</v>
          </cell>
          <cell r="B48" t="str">
            <v>Tarj. de Cred. Visa</v>
          </cell>
          <cell r="C48">
            <v>24595542</v>
          </cell>
          <cell r="F48">
            <v>0</v>
          </cell>
          <cell r="G48">
            <v>-12161</v>
          </cell>
          <cell r="J48">
            <v>0</v>
          </cell>
          <cell r="N48" t="e">
            <v>#N/A</v>
          </cell>
          <cell r="R48" t="e">
            <v>#N/A</v>
          </cell>
        </row>
        <row r="49">
          <cell r="A49">
            <v>132003</v>
          </cell>
          <cell r="B49" t="str">
            <v>Tarj. de Cred. A.Express</v>
          </cell>
          <cell r="C49">
            <v>11770550</v>
          </cell>
          <cell r="F49">
            <v>0</v>
          </cell>
          <cell r="G49">
            <v>1856792</v>
          </cell>
          <cell r="J49">
            <v>0</v>
          </cell>
          <cell r="N49" t="e">
            <v>#N/A</v>
          </cell>
          <cell r="R49" t="e">
            <v>#N/A</v>
          </cell>
        </row>
        <row r="50">
          <cell r="A50">
            <v>132004</v>
          </cell>
          <cell r="B50" t="str">
            <v>Tarj. de Cred. Cabal</v>
          </cell>
          <cell r="C50">
            <v>166931517</v>
          </cell>
          <cell r="F50">
            <v>0</v>
          </cell>
          <cell r="G50">
            <v>62636</v>
          </cell>
          <cell r="J50">
            <v>0</v>
          </cell>
          <cell r="N50" t="e">
            <v>#N/A</v>
          </cell>
          <cell r="R50" t="e">
            <v>#N/A</v>
          </cell>
        </row>
        <row r="51">
          <cell r="A51">
            <v>132026</v>
          </cell>
          <cell r="B51" t="str">
            <v>Tarj de Cred Bancard</v>
          </cell>
          <cell r="C51">
            <v>1782298661</v>
          </cell>
          <cell r="F51">
            <v>0</v>
          </cell>
          <cell r="G51">
            <v>3341786</v>
          </cell>
          <cell r="J51">
            <v>0</v>
          </cell>
          <cell r="N51" t="e">
            <v>#N/A</v>
          </cell>
          <cell r="R51" t="e">
            <v>#N/A</v>
          </cell>
        </row>
        <row r="52">
          <cell r="A52">
            <v>132027</v>
          </cell>
          <cell r="B52" t="str">
            <v>Tarj de Cred Cooperativa Universitaria</v>
          </cell>
          <cell r="C52">
            <v>-12111439</v>
          </cell>
          <cell r="F52">
            <v>0</v>
          </cell>
          <cell r="G52">
            <v>829396</v>
          </cell>
          <cell r="J52">
            <v>0</v>
          </cell>
          <cell r="N52" t="e">
            <v>#N/A</v>
          </cell>
          <cell r="R52" t="e">
            <v>#N/A</v>
          </cell>
        </row>
        <row r="53">
          <cell r="A53">
            <v>132028</v>
          </cell>
          <cell r="B53" t="str">
            <v>Tarj de Credito Carta Clave</v>
          </cell>
          <cell r="C53">
            <v>1110424</v>
          </cell>
          <cell r="F53">
            <v>0</v>
          </cell>
          <cell r="G53">
            <v>17009</v>
          </cell>
          <cell r="J53">
            <v>0</v>
          </cell>
          <cell r="N53" t="e">
            <v>#N/A</v>
          </cell>
          <cell r="R53" t="e">
            <v>#N/A</v>
          </cell>
        </row>
        <row r="54">
          <cell r="A54">
            <v>132029</v>
          </cell>
          <cell r="B54" t="str">
            <v>Tarj de Credito Procard</v>
          </cell>
          <cell r="C54">
            <v>-269508105</v>
          </cell>
          <cell r="F54">
            <v>0</v>
          </cell>
          <cell r="G54">
            <v>17009</v>
          </cell>
          <cell r="J54">
            <v>0</v>
          </cell>
          <cell r="N54" t="e">
            <v>#N/A</v>
          </cell>
          <cell r="R54" t="e">
            <v>#N/A</v>
          </cell>
        </row>
        <row r="55">
          <cell r="A55">
            <v>132030</v>
          </cell>
          <cell r="B55" t="str">
            <v>Tarj de Credito Dinelco</v>
          </cell>
          <cell r="C55">
            <v>-2002508</v>
          </cell>
          <cell r="F55">
            <v>0</v>
          </cell>
          <cell r="G55">
            <v>277461</v>
          </cell>
          <cell r="J55">
            <v>0</v>
          </cell>
          <cell r="N55" t="e">
            <v>#N/A</v>
          </cell>
          <cell r="R55" t="e">
            <v>#N/A</v>
          </cell>
        </row>
        <row r="56">
          <cell r="A56">
            <v>132031</v>
          </cell>
          <cell r="B56" t="str">
            <v>Tarjeta de Débito Infonet</v>
          </cell>
          <cell r="C56">
            <v>950477558</v>
          </cell>
          <cell r="F56">
            <v>0</v>
          </cell>
          <cell r="G56">
            <v>0</v>
          </cell>
          <cell r="J56">
            <v>0</v>
          </cell>
          <cell r="N56" t="e">
            <v>#N/A</v>
          </cell>
          <cell r="R56" t="e">
            <v>#N/A</v>
          </cell>
        </row>
        <row r="57">
          <cell r="A57">
            <v>132032</v>
          </cell>
          <cell r="B57" t="str">
            <v>Tarjeta de Debito Dinelco</v>
          </cell>
          <cell r="C57">
            <v>3158626</v>
          </cell>
          <cell r="F57">
            <v>0</v>
          </cell>
          <cell r="G57">
            <v>149694</v>
          </cell>
          <cell r="J57">
            <v>0</v>
          </cell>
          <cell r="N57" t="e">
            <v>#N/A</v>
          </cell>
          <cell r="R57" t="e">
            <v>#N/A</v>
          </cell>
        </row>
        <row r="58">
          <cell r="A58">
            <v>133001</v>
          </cell>
          <cell r="B58" t="str">
            <v>D.A. Argencard-Mastercard</v>
          </cell>
          <cell r="C58">
            <v>134200</v>
          </cell>
          <cell r="F58">
            <v>0</v>
          </cell>
          <cell r="G58">
            <v>15587</v>
          </cell>
          <cell r="J58">
            <v>0</v>
          </cell>
          <cell r="N58" t="e">
            <v>#N/A</v>
          </cell>
          <cell r="R58" t="e">
            <v>#N/A</v>
          </cell>
        </row>
        <row r="59">
          <cell r="A59">
            <v>133003</v>
          </cell>
          <cell r="B59" t="str">
            <v>D.A. American Express</v>
          </cell>
          <cell r="C59">
            <v>-11380170</v>
          </cell>
          <cell r="F59">
            <v>0</v>
          </cell>
          <cell r="G59">
            <v>21344</v>
          </cell>
          <cell r="J59">
            <v>0</v>
          </cell>
          <cell r="N59" t="e">
            <v>#N/A</v>
          </cell>
          <cell r="R59" t="e">
            <v>#N/A</v>
          </cell>
        </row>
        <row r="60">
          <cell r="A60">
            <v>133004</v>
          </cell>
          <cell r="B60" t="str">
            <v>D.A. Cabal</v>
          </cell>
          <cell r="C60">
            <v>13740469</v>
          </cell>
          <cell r="F60">
            <v>0</v>
          </cell>
          <cell r="G60">
            <v>36077</v>
          </cell>
          <cell r="J60">
            <v>0</v>
          </cell>
          <cell r="N60" t="e">
            <v>#N/A</v>
          </cell>
          <cell r="R60" t="e">
            <v>#N/A</v>
          </cell>
        </row>
        <row r="61">
          <cell r="A61">
            <v>133005</v>
          </cell>
          <cell r="B61" t="str">
            <v>D.A. Diners Club</v>
          </cell>
          <cell r="C61">
            <v>18427</v>
          </cell>
          <cell r="F61">
            <v>0</v>
          </cell>
          <cell r="G61">
            <v>-53912</v>
          </cell>
          <cell r="J61">
            <v>0</v>
          </cell>
          <cell r="N61" t="e">
            <v>#N/A</v>
          </cell>
          <cell r="R61" t="e">
            <v>#N/A</v>
          </cell>
        </row>
        <row r="62">
          <cell r="A62">
            <v>133028</v>
          </cell>
          <cell r="B62" t="str">
            <v>D.A. Bancard</v>
          </cell>
          <cell r="C62">
            <v>722360782</v>
          </cell>
          <cell r="F62">
            <v>0</v>
          </cell>
          <cell r="G62">
            <v>504</v>
          </cell>
          <cell r="J62">
            <v>0</v>
          </cell>
          <cell r="N62" t="e">
            <v>#N/A</v>
          </cell>
          <cell r="R62" t="e">
            <v>#N/A</v>
          </cell>
        </row>
        <row r="63">
          <cell r="A63">
            <v>133029</v>
          </cell>
          <cell r="B63" t="str">
            <v>D.A. Cooperativa Universitaria</v>
          </cell>
          <cell r="C63">
            <v>30838339</v>
          </cell>
          <cell r="F63">
            <v>0</v>
          </cell>
          <cell r="G63">
            <v>40762</v>
          </cell>
          <cell r="J63">
            <v>0</v>
          </cell>
          <cell r="N63" t="e">
            <v>#N/A</v>
          </cell>
          <cell r="R63" t="e">
            <v>#N/A</v>
          </cell>
        </row>
        <row r="64">
          <cell r="A64">
            <v>133030</v>
          </cell>
          <cell r="B64" t="str">
            <v>D.A Carta Clave</v>
          </cell>
          <cell r="C64">
            <v>2663014</v>
          </cell>
          <cell r="F64">
            <v>0</v>
          </cell>
          <cell r="G64">
            <v>40762</v>
          </cell>
          <cell r="J64">
            <v>0</v>
          </cell>
          <cell r="N64" t="e">
            <v>#N/A</v>
          </cell>
          <cell r="R64" t="e">
            <v>#N/A</v>
          </cell>
        </row>
        <row r="65">
          <cell r="A65">
            <v>133031</v>
          </cell>
          <cell r="B65" t="str">
            <v>D.A. Procard</v>
          </cell>
          <cell r="C65">
            <v>117915740</v>
          </cell>
          <cell r="F65">
            <v>0</v>
          </cell>
          <cell r="G65">
            <v>40762</v>
          </cell>
          <cell r="J65">
            <v>0</v>
          </cell>
          <cell r="N65" t="e">
            <v>#N/A</v>
          </cell>
          <cell r="R65" t="e">
            <v>#N/A</v>
          </cell>
        </row>
        <row r="66">
          <cell r="A66">
            <v>133032</v>
          </cell>
          <cell r="B66" t="str">
            <v>D.A. Dinelco</v>
          </cell>
          <cell r="C66">
            <v>826420</v>
          </cell>
          <cell r="F66">
            <v>0</v>
          </cell>
          <cell r="G66">
            <v>40762</v>
          </cell>
          <cell r="J66">
            <v>0</v>
          </cell>
          <cell r="N66" t="e">
            <v>#N/A</v>
          </cell>
          <cell r="R66" t="e">
            <v>#N/A</v>
          </cell>
        </row>
        <row r="67">
          <cell r="A67">
            <v>133033</v>
          </cell>
          <cell r="B67" t="str">
            <v>Boca Cobranza Pronet SA</v>
          </cell>
          <cell r="C67">
            <v>1154638339</v>
          </cell>
          <cell r="F67">
            <v>0</v>
          </cell>
          <cell r="G67">
            <v>40762</v>
          </cell>
          <cell r="J67">
            <v>0</v>
          </cell>
          <cell r="N67" t="e">
            <v>#N/A</v>
          </cell>
          <cell r="R67" t="e">
            <v>#N/A</v>
          </cell>
        </row>
        <row r="68">
          <cell r="A68">
            <v>133034</v>
          </cell>
          <cell r="B68" t="str">
            <v>Boca de Cobranza Netel</v>
          </cell>
          <cell r="C68">
            <v>-2471237132</v>
          </cell>
          <cell r="F68">
            <v>0</v>
          </cell>
          <cell r="G68">
            <v>14054</v>
          </cell>
          <cell r="J68">
            <v>0</v>
          </cell>
          <cell r="N68" t="e">
            <v>#N/A</v>
          </cell>
          <cell r="R68" t="e">
            <v>#N/A</v>
          </cell>
        </row>
        <row r="69">
          <cell r="A69">
            <v>133035</v>
          </cell>
          <cell r="B69" t="str">
            <v>Boca de Cobranza Stream</v>
          </cell>
          <cell r="C69">
            <v>-319833084</v>
          </cell>
          <cell r="F69">
            <v>0</v>
          </cell>
          <cell r="G69">
            <v>0</v>
          </cell>
          <cell r="J69">
            <v>0</v>
          </cell>
          <cell r="N69" t="e">
            <v>#N/A</v>
          </cell>
          <cell r="R69" t="e">
            <v>#N/A</v>
          </cell>
        </row>
        <row r="70">
          <cell r="A70">
            <v>133036</v>
          </cell>
          <cell r="B70" t="str">
            <v>Boca de Cobranza Infonet</v>
          </cell>
          <cell r="C70">
            <v>-5148038500</v>
          </cell>
          <cell r="F70">
            <v>0</v>
          </cell>
          <cell r="G70">
            <v>0</v>
          </cell>
          <cell r="J70">
            <v>0</v>
          </cell>
          <cell r="N70" t="e">
            <v>#N/A</v>
          </cell>
          <cell r="R70" t="e">
            <v>#N/A</v>
          </cell>
        </row>
        <row r="71">
          <cell r="A71">
            <v>133038</v>
          </cell>
          <cell r="B71" t="str">
            <v>Boca Cobranza Nexo</v>
          </cell>
          <cell r="C71">
            <v>1598133</v>
          </cell>
          <cell r="F71">
            <v>0</v>
          </cell>
          <cell r="G71">
            <v>0</v>
          </cell>
          <cell r="J71">
            <v>0</v>
          </cell>
          <cell r="N71" t="e">
            <v>#N/A</v>
          </cell>
          <cell r="R71" t="e">
            <v>#N/A</v>
          </cell>
        </row>
        <row r="72">
          <cell r="A72">
            <v>133039</v>
          </cell>
          <cell r="B72" t="str">
            <v>Boca Cobranza Chaco</v>
          </cell>
          <cell r="C72">
            <v>103936985</v>
          </cell>
          <cell r="F72">
            <v>0</v>
          </cell>
          <cell r="G72">
            <v>0</v>
          </cell>
          <cell r="J72">
            <v>0</v>
          </cell>
          <cell r="N72" t="e">
            <v>#N/A</v>
          </cell>
          <cell r="R72" t="e">
            <v>#N/A</v>
          </cell>
        </row>
        <row r="73">
          <cell r="A73">
            <v>133046</v>
          </cell>
          <cell r="B73" t="str">
            <v>Tarjeta de Débito  Procard</v>
          </cell>
          <cell r="C73">
            <v>2500470</v>
          </cell>
          <cell r="F73">
            <v>0</v>
          </cell>
          <cell r="G73">
            <v>0</v>
          </cell>
          <cell r="J73">
            <v>0</v>
          </cell>
          <cell r="N73" t="e">
            <v>#N/A</v>
          </cell>
          <cell r="R73" t="e">
            <v>#N/A</v>
          </cell>
        </row>
        <row r="74">
          <cell r="A74">
            <v>134101</v>
          </cell>
          <cell r="B74" t="str">
            <v>Valores a depositar</v>
          </cell>
          <cell r="C74">
            <v>3314887034</v>
          </cell>
          <cell r="F74">
            <v>0</v>
          </cell>
          <cell r="G74">
            <v>0</v>
          </cell>
          <cell r="J74">
            <v>0</v>
          </cell>
          <cell r="N74" t="e">
            <v>#N/A</v>
          </cell>
          <cell r="R74" t="e">
            <v>#N/A</v>
          </cell>
        </row>
        <row r="75">
          <cell r="A75">
            <v>134203</v>
          </cell>
          <cell r="B75" t="str">
            <v>Puente Cobranza Store</v>
          </cell>
          <cell r="C75">
            <v>727961686</v>
          </cell>
          <cell r="F75">
            <v>0</v>
          </cell>
          <cell r="G75">
            <v>0</v>
          </cell>
          <cell r="J75">
            <v>0</v>
          </cell>
          <cell r="N75" t="e">
            <v>#N/A</v>
          </cell>
          <cell r="R75" t="e">
            <v>#N/A</v>
          </cell>
        </row>
        <row r="76">
          <cell r="A76">
            <v>134211</v>
          </cell>
          <cell r="B76" t="str">
            <v>Puente Devolución Servicio Universal</v>
          </cell>
          <cell r="C76">
            <v>9968746</v>
          </cell>
          <cell r="F76">
            <v>0</v>
          </cell>
          <cell r="G76">
            <v>0</v>
          </cell>
          <cell r="J76">
            <v>0</v>
          </cell>
          <cell r="N76" t="e">
            <v>#N/A</v>
          </cell>
          <cell r="R76" t="e">
            <v>#N/A</v>
          </cell>
        </row>
        <row r="77">
          <cell r="A77">
            <v>135001</v>
          </cell>
          <cell r="B77" t="str">
            <v>Suscriptores . - Equipos en Parte de Pago</v>
          </cell>
          <cell r="C77">
            <v>0</v>
          </cell>
          <cell r="F77">
            <v>0</v>
          </cell>
          <cell r="G77">
            <v>-5111</v>
          </cell>
          <cell r="J77">
            <v>0</v>
          </cell>
          <cell r="N77" t="e">
            <v>#N/A</v>
          </cell>
          <cell r="R77" t="e">
            <v>#N/A</v>
          </cell>
        </row>
        <row r="78">
          <cell r="A78">
            <v>143013</v>
          </cell>
          <cell r="B78" t="str">
            <v>Roaming a Cobrar pend. Conciliar</v>
          </cell>
          <cell r="C78">
            <v>-924296102</v>
          </cell>
          <cell r="F78">
            <v>0</v>
          </cell>
          <cell r="G78">
            <v>-5111</v>
          </cell>
          <cell r="J78">
            <v>0</v>
          </cell>
          <cell r="N78" t="e">
            <v>#N/A</v>
          </cell>
          <cell r="R78" t="e">
            <v>#N/A</v>
          </cell>
        </row>
        <row r="79">
          <cell r="A79">
            <v>143040</v>
          </cell>
          <cell r="B79" t="str">
            <v>Roaming a Cobrar en Firme</v>
          </cell>
          <cell r="C79">
            <v>253135469</v>
          </cell>
          <cell r="F79">
            <v>0</v>
          </cell>
          <cell r="G79">
            <v>-5111</v>
          </cell>
          <cell r="J79">
            <v>0</v>
          </cell>
          <cell r="N79" t="e">
            <v>#N/A</v>
          </cell>
          <cell r="R79" t="e">
            <v>#N/A</v>
          </cell>
        </row>
        <row r="80">
          <cell r="A80">
            <v>143041</v>
          </cell>
          <cell r="B80" t="str">
            <v>Roaming Provisiones a Cobrar</v>
          </cell>
          <cell r="C80">
            <v>4278397589</v>
          </cell>
          <cell r="F80">
            <v>0</v>
          </cell>
          <cell r="G80">
            <v>106703</v>
          </cell>
          <cell r="J80">
            <v>0</v>
          </cell>
          <cell r="N80" t="e">
            <v>#N/A</v>
          </cell>
          <cell r="R80" t="e">
            <v>#N/A</v>
          </cell>
        </row>
        <row r="81">
          <cell r="A81">
            <v>151003</v>
          </cell>
          <cell r="B81" t="str">
            <v>Accesorios</v>
          </cell>
          <cell r="C81">
            <v>739102102</v>
          </cell>
          <cell r="F81">
            <v>0</v>
          </cell>
          <cell r="G81">
            <v>3819796</v>
          </cell>
          <cell r="J81">
            <v>0</v>
          </cell>
          <cell r="N81" t="e">
            <v>#N/A</v>
          </cell>
          <cell r="R81" t="e">
            <v>#N/A</v>
          </cell>
        </row>
        <row r="82">
          <cell r="A82">
            <v>151010</v>
          </cell>
          <cell r="B82" t="str">
            <v>Equipos GSM</v>
          </cell>
          <cell r="C82">
            <v>15137393349</v>
          </cell>
          <cell r="F82">
            <v>0</v>
          </cell>
          <cell r="G82">
            <v>122323</v>
          </cell>
          <cell r="J82">
            <v>0</v>
          </cell>
          <cell r="N82" t="e">
            <v>#N/A</v>
          </cell>
          <cell r="R82" t="e">
            <v>#N/A</v>
          </cell>
        </row>
        <row r="83">
          <cell r="A83">
            <v>151011</v>
          </cell>
          <cell r="B83" t="str">
            <v>Tarjetas SIM</v>
          </cell>
          <cell r="C83">
            <v>4118287106</v>
          </cell>
          <cell r="F83">
            <v>0</v>
          </cell>
          <cell r="G83">
            <v>-1709002</v>
          </cell>
          <cell r="J83">
            <v>0</v>
          </cell>
          <cell r="N83" t="e">
            <v>#N/A</v>
          </cell>
          <cell r="R83" t="e">
            <v>#N/A</v>
          </cell>
        </row>
        <row r="84">
          <cell r="A84">
            <v>151012</v>
          </cell>
          <cell r="B84" t="str">
            <v>GSM Usados</v>
          </cell>
          <cell r="C84">
            <v>260751003</v>
          </cell>
          <cell r="F84">
            <v>0</v>
          </cell>
          <cell r="G84">
            <v>-440</v>
          </cell>
          <cell r="J84">
            <v>0</v>
          </cell>
          <cell r="N84" t="e">
            <v>#N/A</v>
          </cell>
          <cell r="R84" t="e">
            <v>#N/A</v>
          </cell>
        </row>
        <row r="85">
          <cell r="A85">
            <v>151013</v>
          </cell>
          <cell r="B85" t="str">
            <v>Kits GSM</v>
          </cell>
          <cell r="C85">
            <v>215604039</v>
          </cell>
          <cell r="F85">
            <v>0</v>
          </cell>
          <cell r="G85">
            <v>0</v>
          </cell>
          <cell r="J85">
            <v>0</v>
          </cell>
          <cell r="N85" t="e">
            <v>#N/A</v>
          </cell>
          <cell r="R85" t="e">
            <v>#N/A</v>
          </cell>
        </row>
        <row r="86">
          <cell r="A86">
            <v>151098</v>
          </cell>
          <cell r="B86" t="str">
            <v>Ajuste Valuacion de Inventario</v>
          </cell>
          <cell r="C86">
            <v>-5693757328</v>
          </cell>
          <cell r="F86">
            <v>0</v>
          </cell>
          <cell r="G86">
            <v>0</v>
          </cell>
          <cell r="J86">
            <v>0</v>
          </cell>
          <cell r="N86" t="e">
            <v>#N/A</v>
          </cell>
          <cell r="R86" t="e">
            <v>#N/A</v>
          </cell>
        </row>
        <row r="87">
          <cell r="A87">
            <v>152003</v>
          </cell>
          <cell r="B87" t="str">
            <v>Bienes de Cambio en Tránsito</v>
          </cell>
          <cell r="C87">
            <v>1978471899</v>
          </cell>
          <cell r="F87">
            <v>0</v>
          </cell>
          <cell r="G87">
            <v>0</v>
          </cell>
          <cell r="J87">
            <v>0</v>
          </cell>
          <cell r="N87" t="e">
            <v>#N/A</v>
          </cell>
          <cell r="R87" t="e">
            <v>#N/A</v>
          </cell>
        </row>
        <row r="88">
          <cell r="A88">
            <v>153001</v>
          </cell>
          <cell r="B88" t="str">
            <v>Previsión Obsolescencia Bienes de Cambio</v>
          </cell>
          <cell r="C88">
            <v>-572599206</v>
          </cell>
          <cell r="F88">
            <v>0</v>
          </cell>
          <cell r="G88">
            <v>0</v>
          </cell>
          <cell r="J88">
            <v>0</v>
          </cell>
          <cell r="N88" t="e">
            <v>#N/A</v>
          </cell>
          <cell r="R88" t="e">
            <v>#N/A</v>
          </cell>
        </row>
        <row r="89">
          <cell r="A89">
            <v>155010</v>
          </cell>
          <cell r="B89" t="str">
            <v>Stock TarjetasPrepagas</v>
          </cell>
          <cell r="C89">
            <v>809903033</v>
          </cell>
          <cell r="F89">
            <v>0</v>
          </cell>
          <cell r="G89">
            <v>-1465898</v>
          </cell>
          <cell r="J89">
            <v>0</v>
          </cell>
          <cell r="N89" t="e">
            <v>#N/A</v>
          </cell>
          <cell r="R89" t="e">
            <v>#N/A</v>
          </cell>
        </row>
        <row r="90">
          <cell r="A90">
            <v>155099</v>
          </cell>
          <cell r="B90" t="str">
            <v>Diferencia Mig Bs Cambio</v>
          </cell>
          <cell r="C90">
            <v>201933666</v>
          </cell>
          <cell r="F90">
            <v>0</v>
          </cell>
          <cell r="G90">
            <v>-1465898</v>
          </cell>
          <cell r="J90">
            <v>0</v>
          </cell>
          <cell r="N90" t="e">
            <v>#N/A</v>
          </cell>
          <cell r="R90" t="e">
            <v>#N/A</v>
          </cell>
        </row>
        <row r="91">
          <cell r="A91">
            <v>160000</v>
          </cell>
          <cell r="B91" t="str">
            <v>ANTICIPO A PROVEEDORES EN DEL EXTERIOR</v>
          </cell>
          <cell r="C91">
            <v>221130915</v>
          </cell>
          <cell r="F91">
            <v>0</v>
          </cell>
          <cell r="G91">
            <v>-1465898</v>
          </cell>
          <cell r="J91">
            <v>0</v>
          </cell>
          <cell r="N91" t="e">
            <v>#N/A</v>
          </cell>
          <cell r="R91" t="e">
            <v>#N/A</v>
          </cell>
        </row>
        <row r="92">
          <cell r="A92">
            <v>160001</v>
          </cell>
          <cell r="B92" t="str">
            <v>Anticipo a despachantes de aduana</v>
          </cell>
          <cell r="C92">
            <v>511937790</v>
          </cell>
          <cell r="F92">
            <v>0</v>
          </cell>
          <cell r="G92">
            <v>0</v>
          </cell>
          <cell r="J92">
            <v>0</v>
          </cell>
          <cell r="N92" t="e">
            <v>#N/A</v>
          </cell>
          <cell r="R92" t="e">
            <v>#N/A</v>
          </cell>
        </row>
        <row r="93">
          <cell r="A93">
            <v>160002</v>
          </cell>
          <cell r="B93" t="str">
            <v>Adelantos p/gastos a rendir</v>
          </cell>
          <cell r="C93">
            <v>23802450</v>
          </cell>
          <cell r="F93">
            <v>0</v>
          </cell>
          <cell r="G93">
            <v>0</v>
          </cell>
          <cell r="J93">
            <v>0</v>
          </cell>
          <cell r="N93" t="e">
            <v>#N/A</v>
          </cell>
          <cell r="R93" t="e">
            <v>#N/A</v>
          </cell>
        </row>
        <row r="94">
          <cell r="A94">
            <v>160008</v>
          </cell>
          <cell r="B94" t="str">
            <v>IXT a Cobrar en Firme</v>
          </cell>
          <cell r="C94">
            <v>66170532</v>
          </cell>
          <cell r="F94">
            <v>0</v>
          </cell>
          <cell r="G94">
            <v>-2596614</v>
          </cell>
          <cell r="J94">
            <v>0</v>
          </cell>
          <cell r="N94" t="e">
            <v>#N/A</v>
          </cell>
          <cell r="R94" t="e">
            <v>#N/A</v>
          </cell>
        </row>
        <row r="95">
          <cell r="A95">
            <v>160009</v>
          </cell>
          <cell r="B95" t="str">
            <v>ITX Provisiones a Cobrar</v>
          </cell>
          <cell r="C95">
            <v>2441122467</v>
          </cell>
          <cell r="F95">
            <v>0</v>
          </cell>
          <cell r="G95">
            <v>-3952491</v>
          </cell>
          <cell r="J95">
            <v>0</v>
          </cell>
          <cell r="N95" t="e">
            <v>#N/A</v>
          </cell>
          <cell r="R95" t="e">
            <v>#N/A</v>
          </cell>
        </row>
        <row r="96">
          <cell r="A96">
            <v>160097</v>
          </cell>
          <cell r="B96" t="str">
            <v>Valuación Moneda extranjera Cuentas de ITX y TOLL</v>
          </cell>
          <cell r="C96">
            <v>-3631329</v>
          </cell>
          <cell r="F96">
            <v>0</v>
          </cell>
          <cell r="G96">
            <v>-3952491</v>
          </cell>
          <cell r="J96">
            <v>0</v>
          </cell>
          <cell r="N96" t="e">
            <v>#N/A</v>
          </cell>
          <cell r="R96" t="e">
            <v>#N/A</v>
          </cell>
        </row>
        <row r="97">
          <cell r="A97">
            <v>160098</v>
          </cell>
          <cell r="B97" t="str">
            <v>Valuación Moneda extranjera Cuentas de Roamnig</v>
          </cell>
          <cell r="C97">
            <v>-279341748</v>
          </cell>
          <cell r="F97">
            <v>0</v>
          </cell>
          <cell r="G97">
            <v>-3952491</v>
          </cell>
          <cell r="J97">
            <v>0</v>
          </cell>
          <cell r="N97" t="e">
            <v>#N/A</v>
          </cell>
          <cell r="R97" t="e">
            <v>#N/A</v>
          </cell>
        </row>
        <row r="98">
          <cell r="A98">
            <v>161001</v>
          </cell>
          <cell r="B98" t="str">
            <v>Agentes</v>
          </cell>
          <cell r="C98">
            <v>32172625167</v>
          </cell>
          <cell r="F98">
            <v>0</v>
          </cell>
          <cell r="G98">
            <v>-3952491</v>
          </cell>
          <cell r="J98">
            <v>0</v>
          </cell>
          <cell r="N98" t="e">
            <v>#N/A</v>
          </cell>
          <cell r="R98" t="e">
            <v>#N/A</v>
          </cell>
        </row>
        <row r="99">
          <cell r="A99">
            <v>161005</v>
          </cell>
          <cell r="B99" t="str">
            <v xml:space="preserve"> N.Crédito a Recibir Comis. Agen.</v>
          </cell>
          <cell r="C99">
            <v>455506962</v>
          </cell>
          <cell r="F99">
            <v>0</v>
          </cell>
          <cell r="G99">
            <v>-3952491</v>
          </cell>
          <cell r="J99">
            <v>0</v>
          </cell>
          <cell r="N99" t="e">
            <v>#N/A</v>
          </cell>
          <cell r="R99" t="e">
            <v>#N/A</v>
          </cell>
        </row>
        <row r="100">
          <cell r="A100">
            <v>161006</v>
          </cell>
          <cell r="B100" t="str">
            <v>Agentes Manual</v>
          </cell>
          <cell r="C100">
            <v>-145148627</v>
          </cell>
          <cell r="F100">
            <v>0</v>
          </cell>
          <cell r="G100">
            <v>-3952491</v>
          </cell>
          <cell r="J100">
            <v>0</v>
          </cell>
          <cell r="N100" t="e">
            <v>#N/A</v>
          </cell>
          <cell r="R100" t="e">
            <v>#N/A</v>
          </cell>
        </row>
        <row r="101">
          <cell r="A101">
            <v>161013</v>
          </cell>
          <cell r="B101" t="str">
            <v>Adelantos  Agentes</v>
          </cell>
          <cell r="C101">
            <v>531302440</v>
          </cell>
          <cell r="F101">
            <v>0</v>
          </cell>
          <cell r="G101">
            <v>-3952491</v>
          </cell>
          <cell r="J101">
            <v>0</v>
          </cell>
          <cell r="N101" t="e">
            <v>#N/A</v>
          </cell>
          <cell r="R101" t="e">
            <v>#N/A</v>
          </cell>
        </row>
        <row r="102">
          <cell r="A102">
            <v>161014</v>
          </cell>
          <cell r="B102" t="str">
            <v>Tarjetas de Créditos Dealers</v>
          </cell>
          <cell r="C102">
            <v>11274249</v>
          </cell>
          <cell r="F102">
            <v>0</v>
          </cell>
          <cell r="G102">
            <v>228</v>
          </cell>
          <cell r="J102">
            <v>0</v>
          </cell>
          <cell r="N102" t="e">
            <v>#N/A</v>
          </cell>
          <cell r="R102" t="e">
            <v>#N/A</v>
          </cell>
        </row>
        <row r="103">
          <cell r="A103">
            <v>161101</v>
          </cell>
          <cell r="B103" t="str">
            <v>Agentes Interfase Maveric</v>
          </cell>
          <cell r="C103">
            <v>5418767720</v>
          </cell>
          <cell r="F103">
            <v>0</v>
          </cell>
          <cell r="G103">
            <v>228</v>
          </cell>
          <cell r="J103">
            <v>0</v>
          </cell>
          <cell r="N103" t="e">
            <v>#N/A</v>
          </cell>
          <cell r="R103" t="e">
            <v>#N/A</v>
          </cell>
        </row>
        <row r="104">
          <cell r="A104">
            <v>162002</v>
          </cell>
          <cell r="B104" t="str">
            <v>Adelantos de sueldo a empleados</v>
          </cell>
          <cell r="C104">
            <v>91719393</v>
          </cell>
          <cell r="F104">
            <v>0</v>
          </cell>
          <cell r="G104">
            <v>-4891878</v>
          </cell>
          <cell r="J104">
            <v>0</v>
          </cell>
          <cell r="N104" t="e">
            <v>#N/A</v>
          </cell>
          <cell r="R104" t="e">
            <v>#N/A</v>
          </cell>
        </row>
        <row r="105">
          <cell r="A105">
            <v>163001</v>
          </cell>
          <cell r="B105" t="str">
            <v>ANTICIPO A PROVEEDORES LOCALES</v>
          </cell>
          <cell r="C105">
            <v>24398153019</v>
          </cell>
          <cell r="F105">
            <v>0</v>
          </cell>
          <cell r="G105">
            <v>-1296894</v>
          </cell>
          <cell r="J105">
            <v>0</v>
          </cell>
          <cell r="N105" t="e">
            <v>#N/A</v>
          </cell>
          <cell r="R105" t="e">
            <v>#N/A</v>
          </cell>
        </row>
        <row r="106">
          <cell r="A106">
            <v>163002</v>
          </cell>
          <cell r="B106" t="str">
            <v>Facturación a cobrar Interconexion (Ds. CPP)</v>
          </cell>
          <cell r="C106">
            <v>12818671683</v>
          </cell>
          <cell r="F106">
            <v>0</v>
          </cell>
          <cell r="G106">
            <v>-1296894</v>
          </cell>
          <cell r="J106">
            <v>0</v>
          </cell>
          <cell r="N106" t="e">
            <v>#N/A</v>
          </cell>
          <cell r="R106" t="e">
            <v>#N/A</v>
          </cell>
        </row>
        <row r="107">
          <cell r="A107">
            <v>163005</v>
          </cell>
          <cell r="B107" t="str">
            <v>Crédito No Clientes - Bienes de Uso</v>
          </cell>
          <cell r="C107">
            <v>39432001</v>
          </cell>
          <cell r="F107">
            <v>0</v>
          </cell>
          <cell r="G107">
            <v>0</v>
          </cell>
          <cell r="J107">
            <v>0</v>
          </cell>
          <cell r="N107" t="e">
            <v>#N/A</v>
          </cell>
          <cell r="R107" t="e">
            <v>#N/A</v>
          </cell>
        </row>
        <row r="108">
          <cell r="A108">
            <v>165001</v>
          </cell>
          <cell r="B108" t="str">
            <v>Gs.Pag. por Adel. Alq. Sitios</v>
          </cell>
          <cell r="C108">
            <v>4397745944</v>
          </cell>
          <cell r="F108">
            <v>0</v>
          </cell>
          <cell r="G108">
            <v>0</v>
          </cell>
          <cell r="J108">
            <v>0</v>
          </cell>
          <cell r="N108" t="e">
            <v>#N/A</v>
          </cell>
          <cell r="R108" t="e">
            <v>#N/A</v>
          </cell>
        </row>
        <row r="109">
          <cell r="A109">
            <v>165002</v>
          </cell>
          <cell r="B109" t="str">
            <v>Gs.Pag. por Adel. Alq. Edif.</v>
          </cell>
          <cell r="C109">
            <v>497341241</v>
          </cell>
          <cell r="F109">
            <v>0</v>
          </cell>
          <cell r="G109">
            <v>0</v>
          </cell>
          <cell r="J109">
            <v>0</v>
          </cell>
          <cell r="N109" t="e">
            <v>#N/A</v>
          </cell>
          <cell r="R109" t="e">
            <v>#N/A</v>
          </cell>
        </row>
        <row r="110">
          <cell r="A110">
            <v>165003</v>
          </cell>
          <cell r="B110" t="str">
            <v>Gs.Pag. por Adel. Seguros</v>
          </cell>
          <cell r="C110">
            <v>173349174</v>
          </cell>
          <cell r="F110">
            <v>0</v>
          </cell>
          <cell r="G110">
            <v>0</v>
          </cell>
          <cell r="J110">
            <v>0</v>
          </cell>
          <cell r="N110" t="e">
            <v>#N/A</v>
          </cell>
          <cell r="R110" t="e">
            <v>#N/A</v>
          </cell>
        </row>
        <row r="111">
          <cell r="A111">
            <v>165009</v>
          </cell>
          <cell r="B111" t="str">
            <v>Conatel Arancel anual pagado por adelant</v>
          </cell>
          <cell r="C111">
            <v>0</v>
          </cell>
          <cell r="F111">
            <v>0</v>
          </cell>
          <cell r="G111">
            <v>0</v>
          </cell>
          <cell r="J111">
            <v>0</v>
          </cell>
          <cell r="N111" t="e">
            <v>#N/A</v>
          </cell>
          <cell r="R111" t="e">
            <v>#N/A</v>
          </cell>
        </row>
        <row r="112">
          <cell r="A112">
            <v>165010</v>
          </cell>
          <cell r="B112" t="str">
            <v>Enlace de microondas pagado por adelanta</v>
          </cell>
          <cell r="C112">
            <v>0</v>
          </cell>
          <cell r="F112">
            <v>0</v>
          </cell>
          <cell r="G112">
            <v>0</v>
          </cell>
          <cell r="J112">
            <v>0</v>
          </cell>
          <cell r="N112" t="e">
            <v>#N/A</v>
          </cell>
          <cell r="R112" t="e">
            <v>#N/A</v>
          </cell>
        </row>
        <row r="113">
          <cell r="A113">
            <v>166001</v>
          </cell>
          <cell r="B113" t="str">
            <v>Cuentas Varias por Cobrar Dep Gtia Alq. Inmuebles</v>
          </cell>
          <cell r="C113">
            <v>249875357</v>
          </cell>
          <cell r="F113">
            <v>0</v>
          </cell>
          <cell r="G113">
            <v>42483</v>
          </cell>
          <cell r="J113">
            <v>0</v>
          </cell>
          <cell r="N113" t="e">
            <v>#N/A</v>
          </cell>
          <cell r="R113" t="e">
            <v>#N/A</v>
          </cell>
        </row>
        <row r="114">
          <cell r="A114">
            <v>166004</v>
          </cell>
          <cell r="B114" t="str">
            <v>Intereses pagados por Adelantado</v>
          </cell>
          <cell r="C114">
            <v>172718819</v>
          </cell>
          <cell r="F114">
            <v>0</v>
          </cell>
          <cell r="G114">
            <v>42483</v>
          </cell>
          <cell r="J114">
            <v>0</v>
          </cell>
          <cell r="N114" t="e">
            <v>#N/A</v>
          </cell>
          <cell r="R114" t="e">
            <v>#N/A</v>
          </cell>
        </row>
        <row r="115">
          <cell r="A115">
            <v>168001</v>
          </cell>
          <cell r="B115" t="str">
            <v>Deposito de Garantias</v>
          </cell>
          <cell r="C115">
            <v>29318000</v>
          </cell>
          <cell r="F115">
            <v>0</v>
          </cell>
          <cell r="G115">
            <v>42483</v>
          </cell>
          <cell r="J115">
            <v>0</v>
          </cell>
          <cell r="N115" t="e">
            <v>#N/A</v>
          </cell>
          <cell r="R115" t="e">
            <v>#N/A</v>
          </cell>
        </row>
        <row r="116">
          <cell r="A116">
            <v>169501</v>
          </cell>
          <cell r="B116" t="str">
            <v>Repuestos en Stock</v>
          </cell>
          <cell r="C116">
            <v>12636006</v>
          </cell>
          <cell r="F116">
            <v>0</v>
          </cell>
          <cell r="G116">
            <v>42483</v>
          </cell>
          <cell r="J116">
            <v>0</v>
          </cell>
          <cell r="N116" t="e">
            <v>#N/A</v>
          </cell>
          <cell r="R116" t="e">
            <v>#N/A</v>
          </cell>
        </row>
        <row r="117">
          <cell r="A117">
            <v>169502</v>
          </cell>
          <cell r="B117" t="str">
            <v>Stock Materiales para Proyectos</v>
          </cell>
          <cell r="C117">
            <v>708327389</v>
          </cell>
          <cell r="F117">
            <v>0</v>
          </cell>
          <cell r="G117">
            <v>42483</v>
          </cell>
          <cell r="J117">
            <v>0</v>
          </cell>
          <cell r="N117" t="e">
            <v>#N/A</v>
          </cell>
          <cell r="R117" t="e">
            <v>#N/A</v>
          </cell>
        </row>
        <row r="118">
          <cell r="A118">
            <v>169504</v>
          </cell>
          <cell r="B118" t="str">
            <v>Bienes en transito filiales</v>
          </cell>
          <cell r="C118">
            <v>111481920</v>
          </cell>
          <cell r="F118">
            <v>0</v>
          </cell>
          <cell r="G118">
            <v>42483</v>
          </cell>
          <cell r="J118">
            <v>0</v>
          </cell>
          <cell r="N118" t="e">
            <v>#N/A</v>
          </cell>
          <cell r="R118" t="e">
            <v>#N/A</v>
          </cell>
        </row>
        <row r="119">
          <cell r="A119">
            <v>171003</v>
          </cell>
          <cell r="B119" t="str">
            <v>gastos pagados por adelantado</v>
          </cell>
          <cell r="C119">
            <v>1856586328</v>
          </cell>
          <cell r="F119">
            <v>0</v>
          </cell>
          <cell r="G119">
            <v>42483</v>
          </cell>
          <cell r="J119">
            <v>0</v>
          </cell>
          <cell r="N119" t="e">
            <v>#N/A</v>
          </cell>
          <cell r="R119" t="e">
            <v>#N/A</v>
          </cell>
        </row>
        <row r="120">
          <cell r="A120">
            <v>200001</v>
          </cell>
          <cell r="B120" t="str">
            <v>Red Terrenos</v>
          </cell>
          <cell r="C120">
            <v>963804065</v>
          </cell>
          <cell r="F120">
            <v>0</v>
          </cell>
          <cell r="G120">
            <v>42483</v>
          </cell>
          <cell r="J120">
            <v>0</v>
          </cell>
          <cell r="N120" t="e">
            <v>#N/A</v>
          </cell>
          <cell r="R120" t="e">
            <v>#N/A</v>
          </cell>
        </row>
        <row r="121">
          <cell r="A121">
            <v>200002</v>
          </cell>
          <cell r="B121" t="str">
            <v>Red Construcción Sitios</v>
          </cell>
          <cell r="C121">
            <v>34705917775</v>
          </cell>
          <cell r="F121">
            <v>0</v>
          </cell>
          <cell r="G121">
            <v>42483</v>
          </cell>
          <cell r="J121">
            <v>0</v>
          </cell>
          <cell r="N121" t="e">
            <v>#N/A</v>
          </cell>
          <cell r="R121" t="e">
            <v>#N/A</v>
          </cell>
        </row>
        <row r="122">
          <cell r="A122">
            <v>200003</v>
          </cell>
          <cell r="B122" t="str">
            <v>Red Equipos Celular</v>
          </cell>
          <cell r="C122">
            <v>198153613801</v>
          </cell>
          <cell r="F122">
            <v>0</v>
          </cell>
          <cell r="G122">
            <v>42483</v>
          </cell>
          <cell r="J122">
            <v>0</v>
          </cell>
          <cell r="N122" t="e">
            <v>#N/A</v>
          </cell>
          <cell r="R122" t="e">
            <v>#N/A</v>
          </cell>
        </row>
        <row r="123">
          <cell r="A123">
            <v>200004</v>
          </cell>
          <cell r="B123" t="str">
            <v>Red Equipos Transmisión</v>
          </cell>
          <cell r="C123">
            <v>97014958585</v>
          </cell>
          <cell r="F123">
            <v>0</v>
          </cell>
          <cell r="G123">
            <v>42483</v>
          </cell>
          <cell r="J123">
            <v>0</v>
          </cell>
          <cell r="N123" t="e">
            <v>#N/A</v>
          </cell>
          <cell r="R123" t="e">
            <v>#N/A</v>
          </cell>
        </row>
        <row r="124">
          <cell r="A124">
            <v>200005</v>
          </cell>
          <cell r="B124" t="str">
            <v>Red Equipos Conmutación</v>
          </cell>
          <cell r="C124">
            <v>91174585323</v>
          </cell>
          <cell r="F124">
            <v>0</v>
          </cell>
          <cell r="G124">
            <v>42483</v>
          </cell>
          <cell r="J124">
            <v>0</v>
          </cell>
          <cell r="N124" t="e">
            <v>#N/A</v>
          </cell>
          <cell r="R124" t="e">
            <v>#N/A</v>
          </cell>
        </row>
        <row r="125">
          <cell r="A125">
            <v>200006</v>
          </cell>
          <cell r="B125" t="str">
            <v>Red Equipos de Medición</v>
          </cell>
          <cell r="C125">
            <v>2605374383</v>
          </cell>
          <cell r="F125">
            <v>0</v>
          </cell>
          <cell r="G125">
            <v>42483</v>
          </cell>
          <cell r="J125">
            <v>0</v>
          </cell>
          <cell r="N125" t="e">
            <v>#N/A</v>
          </cell>
          <cell r="R125" t="e">
            <v>#N/A</v>
          </cell>
        </row>
        <row r="126">
          <cell r="A126">
            <v>200007</v>
          </cell>
          <cell r="B126" t="str">
            <v>Red Equipos de Apoyo</v>
          </cell>
          <cell r="C126">
            <v>2830351231</v>
          </cell>
          <cell r="F126">
            <v>0</v>
          </cell>
          <cell r="G126">
            <v>42483</v>
          </cell>
          <cell r="J126">
            <v>0</v>
          </cell>
          <cell r="N126" t="e">
            <v>#N/A</v>
          </cell>
          <cell r="R126" t="e">
            <v>#N/A</v>
          </cell>
        </row>
        <row r="127">
          <cell r="A127">
            <v>200008</v>
          </cell>
          <cell r="B127" t="str">
            <v>Red Vehiculos</v>
          </cell>
          <cell r="C127">
            <v>876202333</v>
          </cell>
          <cell r="F127">
            <v>0</v>
          </cell>
          <cell r="G127">
            <v>42483</v>
          </cell>
          <cell r="J127">
            <v>0</v>
          </cell>
          <cell r="N127" t="e">
            <v>#N/A</v>
          </cell>
          <cell r="R127" t="e">
            <v>#N/A</v>
          </cell>
        </row>
        <row r="128">
          <cell r="A128">
            <v>200012</v>
          </cell>
          <cell r="B128" t="str">
            <v>Red Edificios PCS</v>
          </cell>
          <cell r="C128">
            <v>1842128841</v>
          </cell>
          <cell r="F128">
            <v>0</v>
          </cell>
          <cell r="G128">
            <v>42483</v>
          </cell>
          <cell r="J128">
            <v>0</v>
          </cell>
          <cell r="N128" t="e">
            <v>#N/A</v>
          </cell>
          <cell r="R128" t="e">
            <v>#N/A</v>
          </cell>
        </row>
        <row r="129">
          <cell r="A129">
            <v>200013</v>
          </cell>
          <cell r="B129" t="str">
            <v>Obras civiles</v>
          </cell>
          <cell r="C129">
            <v>115669345384</v>
          </cell>
          <cell r="F129">
            <v>0</v>
          </cell>
          <cell r="G129">
            <v>42483</v>
          </cell>
          <cell r="J129">
            <v>0</v>
          </cell>
          <cell r="N129" t="e">
            <v>#N/A</v>
          </cell>
          <cell r="R129" t="e">
            <v>#N/A</v>
          </cell>
        </row>
        <row r="130">
          <cell r="A130">
            <v>200014</v>
          </cell>
          <cell r="B130" t="str">
            <v>Generadores</v>
          </cell>
          <cell r="C130">
            <v>5899150939</v>
          </cell>
          <cell r="F130">
            <v>0</v>
          </cell>
          <cell r="G130">
            <v>42483</v>
          </cell>
          <cell r="J130">
            <v>0</v>
          </cell>
          <cell r="N130" t="e">
            <v>#N/A</v>
          </cell>
          <cell r="R130" t="e">
            <v>#N/A</v>
          </cell>
        </row>
        <row r="131">
          <cell r="A131">
            <v>200049</v>
          </cell>
          <cell r="B131" t="str">
            <v>Importaciones en curso-activo fijo</v>
          </cell>
          <cell r="C131">
            <v>411695076</v>
          </cell>
          <cell r="F131">
            <v>0</v>
          </cell>
          <cell r="G131">
            <v>42483</v>
          </cell>
          <cell r="J131">
            <v>0</v>
          </cell>
          <cell r="N131" t="e">
            <v>#N/A</v>
          </cell>
          <cell r="R131" t="e">
            <v>#N/A</v>
          </cell>
        </row>
        <row r="132">
          <cell r="A132">
            <v>200059</v>
          </cell>
          <cell r="B132" t="str">
            <v>Previsión Otros Activos Fijos</v>
          </cell>
          <cell r="C132">
            <v>1</v>
          </cell>
          <cell r="F132">
            <v>0</v>
          </cell>
          <cell r="G132">
            <v>42483</v>
          </cell>
          <cell r="J132">
            <v>0</v>
          </cell>
          <cell r="N132" t="e">
            <v>#N/A</v>
          </cell>
          <cell r="R132" t="e">
            <v>#N/A</v>
          </cell>
        </row>
        <row r="133">
          <cell r="A133">
            <v>200101</v>
          </cell>
          <cell r="B133" t="str">
            <v>Depreciación Ac. Red Construcción Sitios</v>
          </cell>
          <cell r="C133">
            <v>-14987679874</v>
          </cell>
          <cell r="F133">
            <v>0</v>
          </cell>
          <cell r="G133">
            <v>42483</v>
          </cell>
          <cell r="J133">
            <v>0</v>
          </cell>
          <cell r="N133" t="e">
            <v>#N/A</v>
          </cell>
          <cell r="R133" t="e">
            <v>#N/A</v>
          </cell>
        </row>
        <row r="134">
          <cell r="A134">
            <v>200102</v>
          </cell>
          <cell r="B134" t="str">
            <v>Depreciación Ac. Red Celular</v>
          </cell>
          <cell r="C134">
            <v>-55282367605</v>
          </cell>
          <cell r="F134">
            <v>0</v>
          </cell>
          <cell r="G134">
            <v>42483</v>
          </cell>
          <cell r="J134">
            <v>0</v>
          </cell>
          <cell r="N134" t="e">
            <v>#N/A</v>
          </cell>
          <cell r="R134" t="e">
            <v>#N/A</v>
          </cell>
        </row>
        <row r="135">
          <cell r="A135">
            <v>200103</v>
          </cell>
          <cell r="B135" t="str">
            <v>Depreciación Ac.Red. Eq.Transmisión</v>
          </cell>
          <cell r="C135">
            <v>-24534342056</v>
          </cell>
          <cell r="F135">
            <v>0</v>
          </cell>
          <cell r="G135">
            <v>42483</v>
          </cell>
          <cell r="J135">
            <v>0</v>
          </cell>
          <cell r="N135" t="e">
            <v>#N/A</v>
          </cell>
          <cell r="R135" t="e">
            <v>#N/A</v>
          </cell>
        </row>
        <row r="136">
          <cell r="A136">
            <v>200104</v>
          </cell>
          <cell r="B136" t="str">
            <v>Depreciación Ac.Red. Antenas Eq. de Conmutación</v>
          </cell>
          <cell r="C136">
            <v>-19496964600</v>
          </cell>
          <cell r="F136">
            <v>0</v>
          </cell>
          <cell r="G136">
            <v>42483</v>
          </cell>
          <cell r="J136">
            <v>0</v>
          </cell>
          <cell r="N136" t="e">
            <v>#N/A</v>
          </cell>
          <cell r="R136" t="e">
            <v>#N/A</v>
          </cell>
        </row>
        <row r="137">
          <cell r="A137">
            <v>200105</v>
          </cell>
          <cell r="B137" t="str">
            <v>Depreciación Ac.Red Equipos de Medición</v>
          </cell>
          <cell r="C137">
            <v>-2045488950</v>
          </cell>
          <cell r="F137">
            <v>0</v>
          </cell>
          <cell r="G137">
            <v>42483</v>
          </cell>
          <cell r="J137">
            <v>0</v>
          </cell>
          <cell r="N137" t="e">
            <v>#N/A</v>
          </cell>
          <cell r="R137" t="e">
            <v>#N/A</v>
          </cell>
        </row>
        <row r="138">
          <cell r="A138">
            <v>200106</v>
          </cell>
          <cell r="B138" t="str">
            <v>Depreciación Ac.Red Equipos de Apoyo</v>
          </cell>
          <cell r="C138">
            <v>-1585280362</v>
          </cell>
          <cell r="F138">
            <v>0</v>
          </cell>
          <cell r="G138">
            <v>42483</v>
          </cell>
          <cell r="J138">
            <v>0</v>
          </cell>
          <cell r="N138" t="e">
            <v>#N/A</v>
          </cell>
          <cell r="R138" t="e">
            <v>#N/A</v>
          </cell>
        </row>
        <row r="139">
          <cell r="A139">
            <v>200107</v>
          </cell>
          <cell r="B139" t="str">
            <v>Depreciación Ac.Red Vehiculos</v>
          </cell>
          <cell r="C139">
            <v>-654635605</v>
          </cell>
          <cell r="F139">
            <v>0</v>
          </cell>
          <cell r="G139">
            <v>42483</v>
          </cell>
          <cell r="J139">
            <v>0</v>
          </cell>
          <cell r="N139" t="e">
            <v>#N/A</v>
          </cell>
          <cell r="R139" t="e">
            <v>#N/A</v>
          </cell>
        </row>
        <row r="140">
          <cell r="A140">
            <v>200111</v>
          </cell>
          <cell r="B140" t="str">
            <v>Depreciaciones Edificios</v>
          </cell>
          <cell r="C140">
            <v>-86217931</v>
          </cell>
          <cell r="F140">
            <v>0</v>
          </cell>
          <cell r="G140">
            <v>42483</v>
          </cell>
          <cell r="J140">
            <v>0</v>
          </cell>
          <cell r="N140" t="e">
            <v>#N/A</v>
          </cell>
          <cell r="R140" t="e">
            <v>#N/A</v>
          </cell>
        </row>
        <row r="141">
          <cell r="A141">
            <v>200113</v>
          </cell>
          <cell r="B141" t="str">
            <v>Depreciaciones obras civiles</v>
          </cell>
          <cell r="C141">
            <v>-19606961856</v>
          </cell>
          <cell r="F141">
            <v>0</v>
          </cell>
          <cell r="G141">
            <v>42483</v>
          </cell>
          <cell r="J141">
            <v>0</v>
          </cell>
          <cell r="N141" t="e">
            <v>#N/A</v>
          </cell>
          <cell r="R141" t="e">
            <v>#N/A</v>
          </cell>
        </row>
        <row r="142">
          <cell r="A142">
            <v>200114</v>
          </cell>
          <cell r="B142" t="str">
            <v>Depreciaciones generadores</v>
          </cell>
          <cell r="C142">
            <v>-3029208322</v>
          </cell>
          <cell r="F142">
            <v>0</v>
          </cell>
          <cell r="G142">
            <v>42483</v>
          </cell>
          <cell r="J142">
            <v>0</v>
          </cell>
          <cell r="N142" t="e">
            <v>#N/A</v>
          </cell>
          <cell r="R142" t="e">
            <v>#N/A</v>
          </cell>
        </row>
        <row r="143">
          <cell r="A143">
            <v>200304</v>
          </cell>
          <cell r="B143" t="str">
            <v>No de la Red Equipos de Computación</v>
          </cell>
          <cell r="C143">
            <v>11792302335</v>
          </cell>
          <cell r="F143">
            <v>0</v>
          </cell>
          <cell r="G143">
            <v>42483</v>
          </cell>
          <cell r="J143">
            <v>0</v>
          </cell>
          <cell r="N143" t="e">
            <v>#N/A</v>
          </cell>
          <cell r="R143" t="e">
            <v>#N/A</v>
          </cell>
        </row>
        <row r="144">
          <cell r="A144">
            <v>200305</v>
          </cell>
          <cell r="B144" t="str">
            <v>No de la Red Muebles y Equipos de Oficina</v>
          </cell>
          <cell r="C144">
            <v>3227897201</v>
          </cell>
          <cell r="F144">
            <v>0</v>
          </cell>
          <cell r="G144">
            <v>42483</v>
          </cell>
          <cell r="J144">
            <v>0</v>
          </cell>
          <cell r="N144" t="e">
            <v>#N/A</v>
          </cell>
          <cell r="R144" t="e">
            <v>#N/A</v>
          </cell>
        </row>
        <row r="145">
          <cell r="A145">
            <v>200308</v>
          </cell>
          <cell r="B145" t="str">
            <v>Software constable administrativo</v>
          </cell>
          <cell r="C145">
            <v>492873750</v>
          </cell>
          <cell r="F145">
            <v>0</v>
          </cell>
          <cell r="G145">
            <v>42483</v>
          </cell>
          <cell r="J145">
            <v>0</v>
          </cell>
          <cell r="N145" t="e">
            <v>#N/A</v>
          </cell>
          <cell r="R145" t="e">
            <v>#N/A</v>
          </cell>
        </row>
        <row r="146">
          <cell r="A146">
            <v>200309</v>
          </cell>
          <cell r="B146" t="str">
            <v>Aplicaciones para PC's</v>
          </cell>
          <cell r="C146">
            <v>1597996846</v>
          </cell>
          <cell r="F146">
            <v>0</v>
          </cell>
          <cell r="G146">
            <v>42483</v>
          </cell>
          <cell r="J146">
            <v>0</v>
          </cell>
          <cell r="N146" t="e">
            <v>#N/A</v>
          </cell>
          <cell r="R146" t="e">
            <v>#N/A</v>
          </cell>
        </row>
        <row r="147">
          <cell r="A147">
            <v>200310</v>
          </cell>
          <cell r="B147" t="str">
            <v>Otros softwares</v>
          </cell>
          <cell r="C147">
            <v>3249730728</v>
          </cell>
          <cell r="F147">
            <v>0</v>
          </cell>
          <cell r="G147">
            <v>42483</v>
          </cell>
          <cell r="J147">
            <v>0</v>
          </cell>
          <cell r="N147" t="e">
            <v>#N/A</v>
          </cell>
          <cell r="R147" t="e">
            <v>#N/A</v>
          </cell>
        </row>
        <row r="148">
          <cell r="A148">
            <v>200311</v>
          </cell>
          <cell r="B148" t="str">
            <v>Equipos de Informática - Notebooks</v>
          </cell>
          <cell r="C148">
            <v>438927089</v>
          </cell>
          <cell r="F148">
            <v>0</v>
          </cell>
          <cell r="G148">
            <v>42483</v>
          </cell>
          <cell r="J148">
            <v>0</v>
          </cell>
          <cell r="N148" t="e">
            <v>#N/A</v>
          </cell>
          <cell r="R148" t="e">
            <v>#N/A</v>
          </cell>
        </row>
        <row r="149">
          <cell r="A149">
            <v>200312</v>
          </cell>
          <cell r="B149" t="str">
            <v>Equipos de aire acondicionado</v>
          </cell>
          <cell r="C149">
            <v>803347033</v>
          </cell>
          <cell r="F149">
            <v>0</v>
          </cell>
          <cell r="G149">
            <v>42483</v>
          </cell>
          <cell r="J149">
            <v>0</v>
          </cell>
          <cell r="N149" t="e">
            <v>#N/A</v>
          </cell>
          <cell r="R149" t="e">
            <v>#N/A</v>
          </cell>
        </row>
        <row r="150">
          <cell r="A150">
            <v>200313</v>
          </cell>
          <cell r="B150" t="str">
            <v>Muebles y útiles</v>
          </cell>
          <cell r="C150">
            <v>1721971586</v>
          </cell>
          <cell r="F150">
            <v>0</v>
          </cell>
          <cell r="G150">
            <v>42483</v>
          </cell>
          <cell r="J150">
            <v>0</v>
          </cell>
          <cell r="N150" t="e">
            <v>#N/A</v>
          </cell>
          <cell r="R150" t="e">
            <v>#N/A</v>
          </cell>
        </row>
        <row r="151">
          <cell r="A151">
            <v>200403</v>
          </cell>
          <cell r="B151" t="str">
            <v>Depreciación Ac.No Red Equipos y Computación</v>
          </cell>
          <cell r="C151">
            <v>-7940403412</v>
          </cell>
          <cell r="F151">
            <v>0</v>
          </cell>
          <cell r="G151">
            <v>42483</v>
          </cell>
          <cell r="J151">
            <v>0</v>
          </cell>
          <cell r="N151" t="e">
            <v>#N/A</v>
          </cell>
          <cell r="R151" t="e">
            <v>#N/A</v>
          </cell>
        </row>
        <row r="152">
          <cell r="A152">
            <v>200404</v>
          </cell>
          <cell r="B152" t="str">
            <v>Depreciación Ac.No Red Muebles y Equipos de Oficin</v>
          </cell>
          <cell r="C152">
            <v>-1862212896</v>
          </cell>
          <cell r="F152">
            <v>0</v>
          </cell>
          <cell r="G152">
            <v>42483</v>
          </cell>
          <cell r="J152">
            <v>0</v>
          </cell>
          <cell r="N152" t="e">
            <v>#N/A</v>
          </cell>
          <cell r="R152" t="e">
            <v>#N/A</v>
          </cell>
        </row>
        <row r="153">
          <cell r="A153">
            <v>200408</v>
          </cell>
          <cell r="B153" t="str">
            <v>Depreciaciones software contable adminis</v>
          </cell>
          <cell r="C153">
            <v>-98574751</v>
          </cell>
          <cell r="F153">
            <v>0</v>
          </cell>
          <cell r="G153">
            <v>42483</v>
          </cell>
          <cell r="J153">
            <v>0</v>
          </cell>
          <cell r="N153" t="e">
            <v>#N/A</v>
          </cell>
          <cell r="R153" t="e">
            <v>#N/A</v>
          </cell>
        </row>
        <row r="154">
          <cell r="A154">
            <v>200409</v>
          </cell>
          <cell r="B154" t="str">
            <v>Deprec Aplicaciones para PC's Revaluo</v>
          </cell>
          <cell r="C154">
            <v>-1103204288</v>
          </cell>
          <cell r="F154">
            <v>0</v>
          </cell>
          <cell r="G154">
            <v>42483</v>
          </cell>
          <cell r="J154">
            <v>0</v>
          </cell>
          <cell r="N154" t="e">
            <v>#N/A</v>
          </cell>
          <cell r="R154" t="e">
            <v>#N/A</v>
          </cell>
        </row>
        <row r="155">
          <cell r="A155">
            <v>200410</v>
          </cell>
          <cell r="B155" t="str">
            <v>Depreciaciones Otros softwares</v>
          </cell>
          <cell r="C155">
            <v>-2038188054</v>
          </cell>
          <cell r="F155">
            <v>0</v>
          </cell>
          <cell r="G155">
            <v>42483</v>
          </cell>
          <cell r="J155">
            <v>0</v>
          </cell>
          <cell r="N155" t="e">
            <v>#N/A</v>
          </cell>
          <cell r="R155" t="e">
            <v>#N/A</v>
          </cell>
        </row>
        <row r="156">
          <cell r="A156">
            <v>200411</v>
          </cell>
          <cell r="B156" t="str">
            <v>Depreciación Equipos Inform - Noteb</v>
          </cell>
          <cell r="C156">
            <v>-318171845</v>
          </cell>
          <cell r="F156">
            <v>0</v>
          </cell>
          <cell r="G156">
            <v>-54411</v>
          </cell>
          <cell r="J156">
            <v>0</v>
          </cell>
          <cell r="N156" t="e">
            <v>#N/A</v>
          </cell>
          <cell r="R156" t="e">
            <v>#N/A</v>
          </cell>
        </row>
        <row r="157">
          <cell r="A157">
            <v>200412</v>
          </cell>
          <cell r="B157" t="str">
            <v>Depreciaciones equipos de aire acondicio</v>
          </cell>
          <cell r="C157">
            <v>-473445916</v>
          </cell>
          <cell r="F157">
            <v>0</v>
          </cell>
          <cell r="G157">
            <v>11798</v>
          </cell>
          <cell r="J157">
            <v>0</v>
          </cell>
          <cell r="N157" t="e">
            <v>#N/A</v>
          </cell>
          <cell r="R157" t="e">
            <v>#N/A</v>
          </cell>
        </row>
        <row r="158">
          <cell r="A158">
            <v>200413</v>
          </cell>
          <cell r="B158" t="str">
            <v>Depreciaciones muebles y útiles</v>
          </cell>
          <cell r="C158">
            <v>-1321094468</v>
          </cell>
          <cell r="F158">
            <v>0</v>
          </cell>
          <cell r="G158">
            <v>0</v>
          </cell>
          <cell r="J158">
            <v>0</v>
          </cell>
          <cell r="N158" t="e">
            <v>#N/A</v>
          </cell>
          <cell r="R158" t="e">
            <v>#N/A</v>
          </cell>
        </row>
        <row r="159">
          <cell r="A159">
            <v>200501</v>
          </cell>
          <cell r="B159" t="str">
            <v>Obra en Curso Medidas de Inversión</v>
          </cell>
          <cell r="C159">
            <v>0</v>
          </cell>
          <cell r="F159">
            <v>0</v>
          </cell>
          <cell r="G159">
            <v>0</v>
          </cell>
          <cell r="J159">
            <v>0</v>
          </cell>
          <cell r="N159" t="e">
            <v>#N/A</v>
          </cell>
          <cell r="R159" t="e">
            <v>#N/A</v>
          </cell>
        </row>
        <row r="160">
          <cell r="A160">
            <v>200512</v>
          </cell>
          <cell r="B160" t="str">
            <v>Obras en Curso de la Red</v>
          </cell>
          <cell r="C160">
            <v>2058043581</v>
          </cell>
          <cell r="F160">
            <v>0</v>
          </cell>
          <cell r="G160">
            <v>0</v>
          </cell>
          <cell r="J160">
            <v>0</v>
          </cell>
          <cell r="N160" t="e">
            <v>#N/A</v>
          </cell>
          <cell r="R160" t="e">
            <v>#N/A</v>
          </cell>
        </row>
        <row r="161">
          <cell r="A161">
            <v>200517</v>
          </cell>
          <cell r="B161" t="str">
            <v>Obra en curso Non Network BIENES DE USO</v>
          </cell>
          <cell r="C161">
            <v>0</v>
          </cell>
          <cell r="F161">
            <v>0</v>
          </cell>
          <cell r="G161">
            <v>0</v>
          </cell>
          <cell r="J161">
            <v>0</v>
          </cell>
          <cell r="N161" t="e">
            <v>#N/A</v>
          </cell>
          <cell r="R161" t="e">
            <v>#N/A</v>
          </cell>
        </row>
        <row r="162">
          <cell r="A162">
            <v>200650</v>
          </cell>
          <cell r="B162" t="str">
            <v>Mejoras en General</v>
          </cell>
          <cell r="C162">
            <v>1785466634</v>
          </cell>
          <cell r="F162">
            <v>0</v>
          </cell>
          <cell r="G162">
            <v>15</v>
          </cell>
          <cell r="J162">
            <v>0</v>
          </cell>
          <cell r="N162" t="e">
            <v>#N/A</v>
          </cell>
          <cell r="R162" t="e">
            <v>#N/A</v>
          </cell>
        </row>
        <row r="163">
          <cell r="A163">
            <v>200750</v>
          </cell>
          <cell r="B163" t="str">
            <v>Depreciacion Mejoras en General</v>
          </cell>
          <cell r="C163">
            <v>-1066056739</v>
          </cell>
          <cell r="F163">
            <v>0</v>
          </cell>
          <cell r="G163">
            <v>0</v>
          </cell>
          <cell r="J163">
            <v>0</v>
          </cell>
          <cell r="N163" t="e">
            <v>#N/A</v>
          </cell>
          <cell r="R163" t="e">
            <v>#N/A</v>
          </cell>
        </row>
        <row r="164">
          <cell r="A164">
            <v>201103</v>
          </cell>
          <cell r="B164" t="str">
            <v>Materiales Warehouse y CAR - Valoración Usados</v>
          </cell>
          <cell r="C164">
            <v>-2097092</v>
          </cell>
          <cell r="F164">
            <v>0</v>
          </cell>
          <cell r="G164">
            <v>112</v>
          </cell>
          <cell r="J164">
            <v>0</v>
          </cell>
          <cell r="N164" t="e">
            <v>#N/A</v>
          </cell>
          <cell r="R164" t="e">
            <v>#N/A</v>
          </cell>
        </row>
        <row r="165">
          <cell r="A165">
            <v>280006</v>
          </cell>
          <cell r="B165" t="str">
            <v>Desarrollo de Sistemas- Bs. de Uso</v>
          </cell>
          <cell r="C165">
            <v>257002604</v>
          </cell>
          <cell r="F165">
            <v>0</v>
          </cell>
          <cell r="G165">
            <v>0</v>
          </cell>
          <cell r="J165">
            <v>0</v>
          </cell>
          <cell r="N165" t="e">
            <v>#N/A</v>
          </cell>
          <cell r="R165" t="e">
            <v>#N/A</v>
          </cell>
        </row>
        <row r="166">
          <cell r="A166">
            <v>280008</v>
          </cell>
          <cell r="B166" t="str">
            <v>VO Licencia Manual</v>
          </cell>
          <cell r="C166">
            <v>11956200706</v>
          </cell>
          <cell r="F166">
            <v>0</v>
          </cell>
          <cell r="G166">
            <v>0</v>
          </cell>
          <cell r="J166">
            <v>0</v>
          </cell>
          <cell r="N166" t="e">
            <v>#N/A</v>
          </cell>
          <cell r="R166" t="e">
            <v>#N/A</v>
          </cell>
        </row>
        <row r="167">
          <cell r="A167">
            <v>280011</v>
          </cell>
          <cell r="B167" t="str">
            <v>Cargos diferidos</v>
          </cell>
          <cell r="C167">
            <v>0</v>
          </cell>
          <cell r="F167">
            <v>0</v>
          </cell>
          <cell r="G167">
            <v>0</v>
          </cell>
          <cell r="J167">
            <v>0</v>
          </cell>
          <cell r="N167" t="e">
            <v>#N/A</v>
          </cell>
          <cell r="R167" t="e">
            <v>#N/A</v>
          </cell>
        </row>
        <row r="168">
          <cell r="A168">
            <v>280017</v>
          </cell>
          <cell r="B168" t="str">
            <v>Derecho sobre líneas telefónicas</v>
          </cell>
          <cell r="C168">
            <v>828445817</v>
          </cell>
          <cell r="F168">
            <v>0</v>
          </cell>
          <cell r="G168">
            <v>0</v>
          </cell>
          <cell r="J168">
            <v>0</v>
          </cell>
          <cell r="N168" t="e">
            <v>#N/A</v>
          </cell>
          <cell r="R168" t="e">
            <v>#N/A</v>
          </cell>
        </row>
        <row r="169">
          <cell r="A169">
            <v>280020</v>
          </cell>
          <cell r="B169" t="str">
            <v>Cargos Diferidos Manuales (Py)</v>
          </cell>
          <cell r="C169">
            <v>0</v>
          </cell>
          <cell r="F169">
            <v>0</v>
          </cell>
          <cell r="G169">
            <v>0</v>
          </cell>
          <cell r="J169">
            <v>0</v>
          </cell>
          <cell r="N169" t="e">
            <v>#N/A</v>
          </cell>
          <cell r="R169" t="e">
            <v>#N/A</v>
          </cell>
        </row>
        <row r="170">
          <cell r="A170">
            <v>280506</v>
          </cell>
          <cell r="B170" t="str">
            <v>Depreciación acumulada Base de Datos- Bs. de Uso</v>
          </cell>
          <cell r="C170">
            <v>-74543855</v>
          </cell>
          <cell r="F170">
            <v>0</v>
          </cell>
          <cell r="G170">
            <v>0</v>
          </cell>
          <cell r="J170">
            <v>0</v>
          </cell>
          <cell r="N170" t="e">
            <v>#N/A</v>
          </cell>
          <cell r="R170" t="e">
            <v>#N/A</v>
          </cell>
        </row>
        <row r="171">
          <cell r="A171">
            <v>280511</v>
          </cell>
          <cell r="B171" t="str">
            <v>Amortización Ac. Cargos Diferidos</v>
          </cell>
          <cell r="C171">
            <v>-2</v>
          </cell>
          <cell r="F171">
            <v>0</v>
          </cell>
          <cell r="G171">
            <v>0</v>
          </cell>
          <cell r="J171">
            <v>0</v>
          </cell>
          <cell r="N171" t="e">
            <v>#N/A</v>
          </cell>
          <cell r="R171" t="e">
            <v>#N/A</v>
          </cell>
        </row>
        <row r="172">
          <cell r="A172">
            <v>280518</v>
          </cell>
          <cell r="B172" t="str">
            <v>Depreciación acumulada Intangibles</v>
          </cell>
          <cell r="C172">
            <v>-10426506014</v>
          </cell>
          <cell r="F172">
            <v>0</v>
          </cell>
          <cell r="G172">
            <v>0</v>
          </cell>
          <cell r="J172">
            <v>0</v>
          </cell>
          <cell r="N172" t="e">
            <v>#N/A</v>
          </cell>
          <cell r="R172" t="e">
            <v>#N/A</v>
          </cell>
        </row>
        <row r="173">
          <cell r="A173">
            <v>280520</v>
          </cell>
          <cell r="B173" t="str">
            <v>Amort. Acum. Cargos Diferidos Manuales (Py)</v>
          </cell>
          <cell r="C173">
            <v>0</v>
          </cell>
          <cell r="F173">
            <v>0</v>
          </cell>
          <cell r="G173">
            <v>1031</v>
          </cell>
          <cell r="J173">
            <v>0</v>
          </cell>
          <cell r="N173" t="e">
            <v>#N/A</v>
          </cell>
          <cell r="R173" t="e">
            <v>#N/A</v>
          </cell>
        </row>
        <row r="174">
          <cell r="A174">
            <v>290001</v>
          </cell>
          <cell r="B174" t="str">
            <v>Terrenos Ajuste por Inflación</v>
          </cell>
          <cell r="C174">
            <v>340121475</v>
          </cell>
          <cell r="F174">
            <v>0</v>
          </cell>
          <cell r="G174">
            <v>1031</v>
          </cell>
          <cell r="J174">
            <v>0</v>
          </cell>
          <cell r="N174" t="e">
            <v>#N/A</v>
          </cell>
          <cell r="R174" t="e">
            <v>#N/A</v>
          </cell>
        </row>
        <row r="175">
          <cell r="A175">
            <v>290002</v>
          </cell>
          <cell r="B175" t="str">
            <v>Equipos e Instalaciones Ajuste por Inflación</v>
          </cell>
          <cell r="C175">
            <v>25148514623</v>
          </cell>
          <cell r="F175">
            <v>0</v>
          </cell>
          <cell r="G175">
            <v>1031</v>
          </cell>
          <cell r="J175">
            <v>0</v>
          </cell>
          <cell r="N175" t="e">
            <v>#N/A</v>
          </cell>
          <cell r="R175" t="e">
            <v>#N/A</v>
          </cell>
        </row>
        <row r="176">
          <cell r="A176">
            <v>290003</v>
          </cell>
          <cell r="B176" t="str">
            <v>Obras Civiles Ajuste por Inflación</v>
          </cell>
          <cell r="C176">
            <v>12316036392</v>
          </cell>
          <cell r="F176">
            <v>0</v>
          </cell>
          <cell r="G176">
            <v>1031</v>
          </cell>
          <cell r="J176">
            <v>0</v>
          </cell>
          <cell r="N176" t="e">
            <v>#N/A</v>
          </cell>
          <cell r="R176" t="e">
            <v>#N/A</v>
          </cell>
        </row>
        <row r="177">
          <cell r="A177">
            <v>290004</v>
          </cell>
          <cell r="B177" t="str">
            <v>Rodados Ajuste por Inflación</v>
          </cell>
          <cell r="C177">
            <v>315217111</v>
          </cell>
          <cell r="F177">
            <v>0</v>
          </cell>
          <cell r="G177">
            <v>-3803724</v>
          </cell>
          <cell r="J177">
            <v>0</v>
          </cell>
          <cell r="N177" t="e">
            <v>#N/A</v>
          </cell>
          <cell r="R177" t="e">
            <v>#N/A</v>
          </cell>
        </row>
        <row r="178">
          <cell r="A178">
            <v>290005</v>
          </cell>
          <cell r="B178" t="str">
            <v>Equipos de Computación Ajuste por Inflación</v>
          </cell>
          <cell r="C178">
            <v>3623842841</v>
          </cell>
          <cell r="F178">
            <v>0</v>
          </cell>
          <cell r="G178">
            <v>7294</v>
          </cell>
          <cell r="J178">
            <v>0</v>
          </cell>
          <cell r="N178" t="e">
            <v>#N/A</v>
          </cell>
          <cell r="R178" t="e">
            <v>#N/A</v>
          </cell>
        </row>
        <row r="179">
          <cell r="A179">
            <v>290006</v>
          </cell>
          <cell r="B179" t="str">
            <v>Muebles y Utiles de Oficina Ajuste por Inflación</v>
          </cell>
          <cell r="C179">
            <v>876184570</v>
          </cell>
          <cell r="F179">
            <v>0</v>
          </cell>
          <cell r="G179">
            <v>305992</v>
          </cell>
          <cell r="J179">
            <v>0</v>
          </cell>
          <cell r="N179" t="e">
            <v>#N/A</v>
          </cell>
          <cell r="R179" t="e">
            <v>#N/A</v>
          </cell>
        </row>
        <row r="180">
          <cell r="A180">
            <v>290008</v>
          </cell>
          <cell r="B180" t="str">
            <v>Bienes Varios Ajuste por Inflación</v>
          </cell>
          <cell r="C180">
            <v>24650081</v>
          </cell>
          <cell r="F180">
            <v>0</v>
          </cell>
          <cell r="G180">
            <v>305992</v>
          </cell>
          <cell r="J180">
            <v>0</v>
          </cell>
          <cell r="N180" t="e">
            <v>#N/A</v>
          </cell>
          <cell r="R180" t="e">
            <v>#N/A</v>
          </cell>
        </row>
        <row r="181">
          <cell r="A181">
            <v>290011</v>
          </cell>
          <cell r="B181" t="str">
            <v>Software contable adm - Revaluo</v>
          </cell>
          <cell r="C181">
            <v>33022541</v>
          </cell>
          <cell r="F181">
            <v>0</v>
          </cell>
          <cell r="G181">
            <v>5514083</v>
          </cell>
          <cell r="J181">
            <v>0</v>
          </cell>
          <cell r="N181" t="e">
            <v>#N/A</v>
          </cell>
          <cell r="R181" t="e">
            <v>#N/A</v>
          </cell>
        </row>
        <row r="182">
          <cell r="A182">
            <v>290012</v>
          </cell>
          <cell r="B182" t="str">
            <v>Aplicaciones para PC's - Revalúo</v>
          </cell>
          <cell r="C182">
            <v>533814321</v>
          </cell>
          <cell r="F182">
            <v>0</v>
          </cell>
          <cell r="G182">
            <v>80912</v>
          </cell>
          <cell r="J182">
            <v>0</v>
          </cell>
          <cell r="N182" t="e">
            <v>#N/A</v>
          </cell>
          <cell r="R182" t="e">
            <v>#N/A</v>
          </cell>
        </row>
        <row r="183">
          <cell r="A183">
            <v>290013</v>
          </cell>
          <cell r="B183" t="str">
            <v>Otros softwares - Revalúo</v>
          </cell>
          <cell r="C183">
            <v>843671292</v>
          </cell>
          <cell r="F183">
            <v>0</v>
          </cell>
          <cell r="G183">
            <v>148670</v>
          </cell>
          <cell r="J183">
            <v>0</v>
          </cell>
          <cell r="N183" t="e">
            <v>#N/A</v>
          </cell>
          <cell r="R183" t="e">
            <v>#N/A</v>
          </cell>
        </row>
        <row r="184">
          <cell r="A184">
            <v>290014</v>
          </cell>
          <cell r="B184" t="str">
            <v>Equipos de Inform - Notebook - Rev</v>
          </cell>
          <cell r="C184">
            <v>154247784</v>
          </cell>
          <cell r="F184">
            <v>0</v>
          </cell>
          <cell r="G184">
            <v>-579</v>
          </cell>
          <cell r="J184">
            <v>0</v>
          </cell>
          <cell r="N184" t="e">
            <v>#N/A</v>
          </cell>
          <cell r="R184" t="e">
            <v>#N/A</v>
          </cell>
        </row>
        <row r="185">
          <cell r="A185">
            <v>290015</v>
          </cell>
          <cell r="B185" t="str">
            <v>Obras civiles - Revalúo</v>
          </cell>
          <cell r="C185">
            <v>13682954456</v>
          </cell>
          <cell r="F185">
            <v>0</v>
          </cell>
          <cell r="G185">
            <v>0</v>
          </cell>
          <cell r="J185">
            <v>0</v>
          </cell>
          <cell r="N185" t="e">
            <v>#N/A</v>
          </cell>
          <cell r="R185" t="e">
            <v>#N/A</v>
          </cell>
        </row>
        <row r="186">
          <cell r="A186">
            <v>290016</v>
          </cell>
          <cell r="B186" t="str">
            <v>Generadores - Revalúo</v>
          </cell>
          <cell r="C186">
            <v>3128801420</v>
          </cell>
          <cell r="F186">
            <v>0</v>
          </cell>
          <cell r="G186">
            <v>0</v>
          </cell>
          <cell r="J186">
            <v>0</v>
          </cell>
          <cell r="N186" t="e">
            <v>#N/A</v>
          </cell>
          <cell r="R186" t="e">
            <v>#N/A</v>
          </cell>
        </row>
        <row r="187">
          <cell r="A187">
            <v>290017</v>
          </cell>
          <cell r="B187" t="str">
            <v>Equipos de aire acondicionado - Revalúo</v>
          </cell>
          <cell r="C187">
            <v>236207437</v>
          </cell>
          <cell r="F187">
            <v>0</v>
          </cell>
          <cell r="G187">
            <v>107</v>
          </cell>
          <cell r="J187">
            <v>0</v>
          </cell>
          <cell r="N187" t="e">
            <v>#N/A</v>
          </cell>
          <cell r="R187" t="e">
            <v>#N/A</v>
          </cell>
        </row>
        <row r="188">
          <cell r="A188">
            <v>290018</v>
          </cell>
          <cell r="B188" t="str">
            <v>Muebles y útiles - Revalúo</v>
          </cell>
          <cell r="C188">
            <v>649491849</v>
          </cell>
          <cell r="F188">
            <v>0</v>
          </cell>
          <cell r="G188">
            <v>984185</v>
          </cell>
          <cell r="J188">
            <v>0</v>
          </cell>
          <cell r="N188" t="e">
            <v>#N/A</v>
          </cell>
          <cell r="R188" t="e">
            <v>#N/A</v>
          </cell>
        </row>
        <row r="189">
          <cell r="A189">
            <v>290019</v>
          </cell>
          <cell r="B189" t="str">
            <v>Equipos de BTS - Revalúo</v>
          </cell>
          <cell r="C189">
            <v>46598497940</v>
          </cell>
          <cell r="F189">
            <v>0</v>
          </cell>
          <cell r="G189">
            <v>984185</v>
          </cell>
          <cell r="J189">
            <v>0</v>
          </cell>
          <cell r="N189" t="e">
            <v>#N/A</v>
          </cell>
          <cell r="R189" t="e">
            <v>#N/A</v>
          </cell>
        </row>
        <row r="190">
          <cell r="A190">
            <v>290020</v>
          </cell>
          <cell r="B190" t="str">
            <v>Instalaciones eléctricas - Revalúo</v>
          </cell>
          <cell r="C190">
            <v>1681841823</v>
          </cell>
          <cell r="F190">
            <v>0</v>
          </cell>
          <cell r="G190">
            <v>984185</v>
          </cell>
          <cell r="J190">
            <v>0</v>
          </cell>
          <cell r="N190" t="e">
            <v>#N/A</v>
          </cell>
          <cell r="R190" t="e">
            <v>#N/A</v>
          </cell>
        </row>
        <row r="191">
          <cell r="A191">
            <v>290021</v>
          </cell>
          <cell r="B191" t="str">
            <v>Equipos de microondas - Revalúo</v>
          </cell>
          <cell r="C191">
            <v>12256711596</v>
          </cell>
          <cell r="F191">
            <v>0</v>
          </cell>
          <cell r="G191">
            <v>984185</v>
          </cell>
          <cell r="J191">
            <v>0</v>
          </cell>
          <cell r="N191" t="e">
            <v>#N/A</v>
          </cell>
          <cell r="R191" t="e">
            <v>#N/A</v>
          </cell>
        </row>
        <row r="192">
          <cell r="A192">
            <v>290022</v>
          </cell>
          <cell r="B192" t="str">
            <v>Herramientas - Revalúo</v>
          </cell>
          <cell r="C192">
            <v>1039107153</v>
          </cell>
          <cell r="F192">
            <v>0</v>
          </cell>
          <cell r="G192">
            <v>984185</v>
          </cell>
          <cell r="J192">
            <v>0</v>
          </cell>
          <cell r="N192" t="e">
            <v>#N/A</v>
          </cell>
          <cell r="R192" t="e">
            <v>#N/A</v>
          </cell>
        </row>
        <row r="193">
          <cell r="A193">
            <v>290023</v>
          </cell>
          <cell r="B193" t="str">
            <v>Terreno para celdas - Revalúo</v>
          </cell>
          <cell r="C193">
            <v>394630268</v>
          </cell>
          <cell r="F193">
            <v>0</v>
          </cell>
          <cell r="G193">
            <v>984185</v>
          </cell>
          <cell r="J193">
            <v>0</v>
          </cell>
          <cell r="N193" t="e">
            <v>#N/A</v>
          </cell>
          <cell r="R193" t="e">
            <v>#N/A</v>
          </cell>
        </row>
        <row r="194">
          <cell r="A194">
            <v>290024</v>
          </cell>
          <cell r="B194" t="str">
            <v>Mejoras en propiedad de terceros - Reval</v>
          </cell>
          <cell r="C194">
            <v>455976051</v>
          </cell>
          <cell r="F194">
            <v>0</v>
          </cell>
          <cell r="G194">
            <v>984185</v>
          </cell>
          <cell r="J194">
            <v>0</v>
          </cell>
          <cell r="N194" t="e">
            <v>#N/A</v>
          </cell>
          <cell r="R194" t="e">
            <v>#N/A</v>
          </cell>
        </row>
        <row r="195">
          <cell r="A195">
            <v>290102</v>
          </cell>
          <cell r="B195" t="str">
            <v>Depre. Ac. Obras Civiles Ajuste por Inflación</v>
          </cell>
          <cell r="C195">
            <v>-6850504414</v>
          </cell>
          <cell r="F195">
            <v>0</v>
          </cell>
          <cell r="G195">
            <v>984185</v>
          </cell>
          <cell r="J195">
            <v>0</v>
          </cell>
          <cell r="N195" t="e">
            <v>#N/A</v>
          </cell>
          <cell r="R195" t="e">
            <v>#N/A</v>
          </cell>
        </row>
        <row r="196">
          <cell r="A196">
            <v>290103</v>
          </cell>
          <cell r="B196" t="str">
            <v>Depre. Ac. Rodados Ajuste por Inflación</v>
          </cell>
          <cell r="C196">
            <v>-277063440</v>
          </cell>
          <cell r="F196">
            <v>0</v>
          </cell>
          <cell r="G196">
            <v>21085612</v>
          </cell>
          <cell r="J196">
            <v>0</v>
          </cell>
          <cell r="N196" t="e">
            <v>#N/A</v>
          </cell>
          <cell r="R196" t="e">
            <v>#N/A</v>
          </cell>
        </row>
        <row r="197">
          <cell r="A197">
            <v>290104</v>
          </cell>
          <cell r="B197" t="str">
            <v>Depre. Ac. Equipos de Computación Ajuste por Infla</v>
          </cell>
          <cell r="C197">
            <v>-2978420272</v>
          </cell>
          <cell r="F197">
            <v>0</v>
          </cell>
          <cell r="G197">
            <v>21085612</v>
          </cell>
          <cell r="J197">
            <v>0</v>
          </cell>
          <cell r="N197" t="e">
            <v>#N/A</v>
          </cell>
          <cell r="R197" t="e">
            <v>#N/A</v>
          </cell>
        </row>
        <row r="198">
          <cell r="A198">
            <v>290105</v>
          </cell>
          <cell r="B198" t="str">
            <v>Depre. Ac. Muebles y Utiles Oficina Ajuste por Inf</v>
          </cell>
          <cell r="C198">
            <v>-641656640</v>
          </cell>
          <cell r="F198">
            <v>0</v>
          </cell>
          <cell r="G198">
            <v>21085612</v>
          </cell>
          <cell r="J198">
            <v>0</v>
          </cell>
          <cell r="N198" t="e">
            <v>#N/A</v>
          </cell>
          <cell r="R198" t="e">
            <v>#N/A</v>
          </cell>
        </row>
        <row r="199">
          <cell r="A199">
            <v>290107</v>
          </cell>
          <cell r="B199" t="str">
            <v>Depre. Ac. Bienes Varios Ajuste por Inflación</v>
          </cell>
          <cell r="C199">
            <v>-3975444</v>
          </cell>
          <cell r="F199">
            <v>0</v>
          </cell>
          <cell r="G199">
            <v>21085612</v>
          </cell>
          <cell r="J199">
            <v>0</v>
          </cell>
          <cell r="N199" t="e">
            <v>#N/A</v>
          </cell>
          <cell r="R199" t="e">
            <v>#N/A</v>
          </cell>
        </row>
        <row r="200">
          <cell r="A200">
            <v>290111</v>
          </cell>
          <cell r="B200" t="str">
            <v>Deprec software contable adminis revaluo</v>
          </cell>
          <cell r="C200">
            <v>-1651128</v>
          </cell>
          <cell r="F200">
            <v>0</v>
          </cell>
          <cell r="G200">
            <v>21085612</v>
          </cell>
          <cell r="J200">
            <v>0</v>
          </cell>
          <cell r="N200" t="e">
            <v>#N/A</v>
          </cell>
          <cell r="R200" t="e">
            <v>#N/A</v>
          </cell>
        </row>
        <row r="201">
          <cell r="A201">
            <v>290112</v>
          </cell>
          <cell r="B201" t="str">
            <v>Depreciaciones Aplicaciones para PC's</v>
          </cell>
          <cell r="C201">
            <v>-466070564</v>
          </cell>
          <cell r="F201">
            <v>0</v>
          </cell>
          <cell r="G201">
            <v>0</v>
          </cell>
          <cell r="J201">
            <v>0</v>
          </cell>
          <cell r="N201" t="e">
            <v>#N/A</v>
          </cell>
          <cell r="R201" t="e">
            <v>#N/A</v>
          </cell>
        </row>
        <row r="202">
          <cell r="A202">
            <v>290113</v>
          </cell>
          <cell r="B202" t="str">
            <v>Depreciaciones Otros softwares revaluo</v>
          </cell>
          <cell r="C202">
            <v>-581911874</v>
          </cell>
          <cell r="F202">
            <v>0</v>
          </cell>
          <cell r="G202">
            <v>0</v>
          </cell>
          <cell r="J202">
            <v>0</v>
          </cell>
          <cell r="N202" t="e">
            <v>#N/A</v>
          </cell>
          <cell r="R202" t="e">
            <v>#N/A</v>
          </cell>
        </row>
        <row r="203">
          <cell r="A203">
            <v>290114</v>
          </cell>
          <cell r="B203" t="str">
            <v>Depre Equipos Inform - Noteb Revaluo</v>
          </cell>
          <cell r="C203">
            <v>-138316475</v>
          </cell>
          <cell r="F203">
            <v>0</v>
          </cell>
          <cell r="G203">
            <v>0</v>
          </cell>
          <cell r="J203">
            <v>0</v>
          </cell>
          <cell r="N203" t="e">
            <v>#N/A</v>
          </cell>
          <cell r="R203" t="e">
            <v>#N/A</v>
          </cell>
        </row>
        <row r="204">
          <cell r="A204">
            <v>290115</v>
          </cell>
          <cell r="B204" t="str">
            <v>Deprec obras civiles revaluo</v>
          </cell>
          <cell r="C204">
            <v>-3715292732</v>
          </cell>
          <cell r="F204">
            <v>0</v>
          </cell>
          <cell r="G204">
            <v>0</v>
          </cell>
          <cell r="J204">
            <v>0</v>
          </cell>
          <cell r="N204" t="e">
            <v>#N/A</v>
          </cell>
          <cell r="R204" t="e">
            <v>#N/A</v>
          </cell>
        </row>
        <row r="205">
          <cell r="A205">
            <v>290116</v>
          </cell>
          <cell r="B205" t="str">
            <v>Depreciaciones generadores Revaluo</v>
          </cell>
          <cell r="C205">
            <v>-1682196768</v>
          </cell>
          <cell r="F205">
            <v>0</v>
          </cell>
          <cell r="G205">
            <v>0</v>
          </cell>
          <cell r="J205">
            <v>0</v>
          </cell>
          <cell r="N205" t="e">
            <v>#N/A</v>
          </cell>
          <cell r="R205" t="e">
            <v>#N/A</v>
          </cell>
        </row>
        <row r="206">
          <cell r="A206">
            <v>290117</v>
          </cell>
          <cell r="B206" t="str">
            <v>Deprec equipos de aire acondicio</v>
          </cell>
          <cell r="C206">
            <v>-198243361</v>
          </cell>
          <cell r="F206">
            <v>0</v>
          </cell>
          <cell r="G206">
            <v>0</v>
          </cell>
          <cell r="J206">
            <v>0</v>
          </cell>
          <cell r="N206" t="e">
            <v>#N/A</v>
          </cell>
          <cell r="R206" t="e">
            <v>#N/A</v>
          </cell>
        </row>
        <row r="207">
          <cell r="A207">
            <v>290118</v>
          </cell>
          <cell r="B207" t="str">
            <v>Depreciaciones muebles y útiles revaluo</v>
          </cell>
          <cell r="C207">
            <v>-553936753</v>
          </cell>
          <cell r="F207">
            <v>0</v>
          </cell>
          <cell r="G207">
            <v>0</v>
          </cell>
          <cell r="J207">
            <v>0</v>
          </cell>
          <cell r="N207" t="e">
            <v>#N/A</v>
          </cell>
          <cell r="R207" t="e">
            <v>#N/A</v>
          </cell>
        </row>
        <row r="208">
          <cell r="A208">
            <v>290119</v>
          </cell>
          <cell r="B208" t="str">
            <v>Depreciaciones equipos de BTS Revaluo</v>
          </cell>
          <cell r="C208">
            <v>-19655320131</v>
          </cell>
          <cell r="F208">
            <v>0</v>
          </cell>
          <cell r="G208">
            <v>0</v>
          </cell>
          <cell r="J208">
            <v>0</v>
          </cell>
          <cell r="N208" t="e">
            <v>#N/A</v>
          </cell>
          <cell r="R208" t="e">
            <v>#N/A</v>
          </cell>
        </row>
        <row r="209">
          <cell r="A209">
            <v>290120</v>
          </cell>
          <cell r="B209" t="str">
            <v>Deprec instalaciones eléctricas Revaluo</v>
          </cell>
          <cell r="C209">
            <v>-947559537</v>
          </cell>
          <cell r="F209">
            <v>0</v>
          </cell>
          <cell r="G209">
            <v>0</v>
          </cell>
          <cell r="J209">
            <v>0</v>
          </cell>
          <cell r="N209" t="e">
            <v>#N/A</v>
          </cell>
          <cell r="R209" t="e">
            <v>#N/A</v>
          </cell>
        </row>
        <row r="210">
          <cell r="A210">
            <v>290121</v>
          </cell>
          <cell r="B210" t="str">
            <v>Deprec equipos de microondas revaluo</v>
          </cell>
          <cell r="C210">
            <v>-9610556519</v>
          </cell>
          <cell r="F210">
            <v>0</v>
          </cell>
          <cell r="G210">
            <v>0</v>
          </cell>
          <cell r="J210">
            <v>0</v>
          </cell>
          <cell r="N210" t="e">
            <v>#N/A</v>
          </cell>
          <cell r="R210" t="e">
            <v>#N/A</v>
          </cell>
        </row>
        <row r="211">
          <cell r="A211">
            <v>290122</v>
          </cell>
          <cell r="B211" t="str">
            <v>Eq.para Prueb. Campo &amp; Herram</v>
          </cell>
          <cell r="C211">
            <v>-964898866</v>
          </cell>
          <cell r="F211">
            <v>0</v>
          </cell>
          <cell r="G211">
            <v>0</v>
          </cell>
          <cell r="J211">
            <v>0</v>
          </cell>
          <cell r="N211" t="e">
            <v>#N/A</v>
          </cell>
          <cell r="R211" t="e">
            <v>#N/A</v>
          </cell>
        </row>
        <row r="212">
          <cell r="A212">
            <v>290124</v>
          </cell>
          <cell r="B212" t="str">
            <v>Deprec mejoras en propiedad terc  revaluo</v>
          </cell>
          <cell r="C212">
            <v>-320289893</v>
          </cell>
          <cell r="F212">
            <v>0</v>
          </cell>
          <cell r="G212">
            <v>0</v>
          </cell>
          <cell r="J212">
            <v>0</v>
          </cell>
          <cell r="N212" t="e">
            <v>#N/A</v>
          </cell>
          <cell r="R212" t="e">
            <v>#N/A</v>
          </cell>
        </row>
        <row r="213">
          <cell r="A213">
            <v>290125</v>
          </cell>
          <cell r="B213" t="str">
            <v>Deprec Eq.de Comun. Switch revaluo</v>
          </cell>
          <cell r="C213">
            <v>-5449926697</v>
          </cell>
          <cell r="F213">
            <v>0</v>
          </cell>
          <cell r="G213">
            <v>0</v>
          </cell>
          <cell r="J213">
            <v>0</v>
          </cell>
          <cell r="N213" t="e">
            <v>#N/A</v>
          </cell>
          <cell r="R213" t="e">
            <v>#N/A</v>
          </cell>
        </row>
        <row r="214">
          <cell r="A214">
            <v>290126</v>
          </cell>
          <cell r="B214" t="str">
            <v>Depreciaciones Edificio Revalúo</v>
          </cell>
          <cell r="C214">
            <v>-26099406</v>
          </cell>
          <cell r="F214">
            <v>0</v>
          </cell>
          <cell r="G214">
            <v>0</v>
          </cell>
          <cell r="J214">
            <v>0</v>
          </cell>
          <cell r="N214" t="e">
            <v>#N/A</v>
          </cell>
          <cell r="R214" t="e">
            <v>#N/A</v>
          </cell>
        </row>
        <row r="215">
          <cell r="A215">
            <v>311001</v>
          </cell>
          <cell r="B215" t="str">
            <v>Proveedores en moneda nacional</v>
          </cell>
          <cell r="C215">
            <v>-11618034152</v>
          </cell>
          <cell r="F215">
            <v>0</v>
          </cell>
          <cell r="G215">
            <v>0</v>
          </cell>
          <cell r="J215">
            <v>0</v>
          </cell>
          <cell r="N215" t="e">
            <v>#N/A</v>
          </cell>
          <cell r="R215" t="e">
            <v>#N/A</v>
          </cell>
        </row>
        <row r="216">
          <cell r="A216">
            <v>311003</v>
          </cell>
          <cell r="B216" t="str">
            <v>Empleados RG FF</v>
          </cell>
          <cell r="C216">
            <v>8544272</v>
          </cell>
          <cell r="F216">
            <v>0</v>
          </cell>
          <cell r="G216">
            <v>0</v>
          </cell>
          <cell r="J216">
            <v>0</v>
          </cell>
          <cell r="N216" t="e">
            <v>#N/A</v>
          </cell>
          <cell r="R216" t="e">
            <v>#N/A</v>
          </cell>
        </row>
        <row r="217">
          <cell r="A217">
            <v>311004</v>
          </cell>
          <cell r="B217" t="str">
            <v>Agentes</v>
          </cell>
          <cell r="C217">
            <v>-147643960</v>
          </cell>
          <cell r="F217">
            <v>0</v>
          </cell>
          <cell r="G217">
            <v>0</v>
          </cell>
          <cell r="J217">
            <v>0</v>
          </cell>
          <cell r="N217" t="e">
            <v>#N/A</v>
          </cell>
          <cell r="R217" t="e">
            <v>#N/A</v>
          </cell>
        </row>
        <row r="218">
          <cell r="A218">
            <v>311006</v>
          </cell>
          <cell r="B218" t="str">
            <v>Provision Producto</v>
          </cell>
          <cell r="C218">
            <v>290098909</v>
          </cell>
          <cell r="F218">
            <v>0</v>
          </cell>
          <cell r="G218">
            <v>0</v>
          </cell>
          <cell r="J218">
            <v>0</v>
          </cell>
          <cell r="N218" t="e">
            <v>#N/A</v>
          </cell>
          <cell r="R218" t="e">
            <v>#N/A</v>
          </cell>
        </row>
        <row r="219">
          <cell r="A219">
            <v>311009</v>
          </cell>
          <cell r="B219" t="str">
            <v>Agentes Valores en Garantía</v>
          </cell>
          <cell r="C219">
            <v>-289530580</v>
          </cell>
          <cell r="F219">
            <v>0</v>
          </cell>
          <cell r="G219">
            <v>0</v>
          </cell>
          <cell r="J219">
            <v>0</v>
          </cell>
          <cell r="N219" t="e">
            <v>#N/A</v>
          </cell>
          <cell r="R219" t="e">
            <v>#N/A</v>
          </cell>
        </row>
        <row r="220">
          <cell r="A220">
            <v>311012</v>
          </cell>
          <cell r="B220" t="str">
            <v>ITX a pagar en firme</v>
          </cell>
          <cell r="C220">
            <v>-8154797215</v>
          </cell>
          <cell r="F220">
            <v>0</v>
          </cell>
          <cell r="G220">
            <v>0</v>
          </cell>
          <cell r="J220">
            <v>0</v>
          </cell>
          <cell r="N220" t="e">
            <v>#N/A</v>
          </cell>
          <cell r="R220" t="e">
            <v>#N/A</v>
          </cell>
        </row>
        <row r="221">
          <cell r="A221">
            <v>311015</v>
          </cell>
          <cell r="B221" t="str">
            <v>Proveedores de Comunicación</v>
          </cell>
          <cell r="C221">
            <v>-3087098433</v>
          </cell>
          <cell r="F221">
            <v>0</v>
          </cell>
          <cell r="G221">
            <v>0</v>
          </cell>
          <cell r="J221">
            <v>0</v>
          </cell>
          <cell r="N221" t="e">
            <v>#N/A</v>
          </cell>
          <cell r="R221" t="e">
            <v>#N/A</v>
          </cell>
        </row>
        <row r="222">
          <cell r="A222">
            <v>311017</v>
          </cell>
          <cell r="B222" t="str">
            <v>Provision NC a recibir venta de Filiales</v>
          </cell>
          <cell r="C222">
            <v>6422025500</v>
          </cell>
          <cell r="F222">
            <v>0</v>
          </cell>
          <cell r="G222">
            <v>0</v>
          </cell>
          <cell r="J222">
            <v>0</v>
          </cell>
          <cell r="N222" t="e">
            <v>#N/A</v>
          </cell>
          <cell r="R222" t="e">
            <v>#N/A</v>
          </cell>
        </row>
        <row r="223">
          <cell r="A223">
            <v>312001</v>
          </cell>
          <cell r="B223" t="str">
            <v>Proveedores en moneda extranjera</v>
          </cell>
          <cell r="C223">
            <v>-61091346647</v>
          </cell>
          <cell r="F223">
            <v>0</v>
          </cell>
          <cell r="G223">
            <v>0</v>
          </cell>
          <cell r="J223">
            <v>0</v>
          </cell>
          <cell r="N223" t="e">
            <v>#N/A</v>
          </cell>
          <cell r="R223" t="e">
            <v>#N/A</v>
          </cell>
        </row>
        <row r="224">
          <cell r="A224">
            <v>313000</v>
          </cell>
          <cell r="B224" t="str">
            <v>Recl. Partes relacionadas activo-pasivo (SL)</v>
          </cell>
          <cell r="C224">
            <v>-111481920</v>
          </cell>
          <cell r="F224">
            <v>0</v>
          </cell>
          <cell r="G224">
            <v>0</v>
          </cell>
          <cell r="J224">
            <v>0</v>
          </cell>
          <cell r="N224" t="e">
            <v>#N/A</v>
          </cell>
          <cell r="R224" t="e">
            <v>#N/A</v>
          </cell>
        </row>
        <row r="225">
          <cell r="A225">
            <v>313001</v>
          </cell>
          <cell r="B225" t="str">
            <v>Provisión Facturas a Recibir Bienes de Capital</v>
          </cell>
          <cell r="C225">
            <v>-1064269952</v>
          </cell>
          <cell r="F225">
            <v>0</v>
          </cell>
          <cell r="G225">
            <v>0</v>
          </cell>
          <cell r="J225">
            <v>0</v>
          </cell>
          <cell r="N225" t="e">
            <v>#N/A</v>
          </cell>
          <cell r="R225" t="e">
            <v>#N/A</v>
          </cell>
        </row>
        <row r="226">
          <cell r="A226">
            <v>313003</v>
          </cell>
          <cell r="B226" t="str">
            <v>Prov Fact a Recibir Repuestos</v>
          </cell>
          <cell r="C226">
            <v>-219547082</v>
          </cell>
          <cell r="F226">
            <v>0</v>
          </cell>
          <cell r="G226">
            <v>0</v>
          </cell>
          <cell r="J226">
            <v>0</v>
          </cell>
          <cell r="N226" t="e">
            <v>#N/A</v>
          </cell>
          <cell r="R226" t="e">
            <v>#N/A</v>
          </cell>
        </row>
        <row r="227">
          <cell r="A227">
            <v>313004</v>
          </cell>
          <cell r="B227" t="str">
            <v>Provision Facturas a Recibir</v>
          </cell>
          <cell r="C227">
            <v>-1737532924</v>
          </cell>
          <cell r="F227">
            <v>0</v>
          </cell>
          <cell r="G227">
            <v>0</v>
          </cell>
          <cell r="J227">
            <v>0</v>
          </cell>
          <cell r="N227" t="e">
            <v>#N/A</v>
          </cell>
          <cell r="R227" t="e">
            <v>#N/A</v>
          </cell>
        </row>
        <row r="228">
          <cell r="A228">
            <v>313005</v>
          </cell>
          <cell r="B228" t="str">
            <v>Prov Fact a Recibir Bienes de Cambio</v>
          </cell>
          <cell r="C228">
            <v>-2134952849</v>
          </cell>
          <cell r="F228">
            <v>0</v>
          </cell>
          <cell r="G228">
            <v>0</v>
          </cell>
          <cell r="J228">
            <v>0</v>
          </cell>
          <cell r="N228" t="e">
            <v>#N/A</v>
          </cell>
          <cell r="R228" t="e">
            <v>#N/A</v>
          </cell>
        </row>
        <row r="229">
          <cell r="A229">
            <v>313007</v>
          </cell>
          <cell r="B229" t="str">
            <v>Provisión Honorarios Legales</v>
          </cell>
          <cell r="C229">
            <v>0</v>
          </cell>
          <cell r="F229">
            <v>0</v>
          </cell>
          <cell r="G229">
            <v>1001653</v>
          </cell>
          <cell r="J229">
            <v>0</v>
          </cell>
          <cell r="N229" t="e">
            <v>#N/A</v>
          </cell>
          <cell r="R229" t="e">
            <v>#N/A</v>
          </cell>
        </row>
        <row r="230">
          <cell r="A230">
            <v>313008</v>
          </cell>
          <cell r="B230" t="str">
            <v>Prov Fact a Recibir Intangibles</v>
          </cell>
          <cell r="C230">
            <v>-10352408311</v>
          </cell>
          <cell r="F230">
            <v>0</v>
          </cell>
          <cell r="G230">
            <v>1001653</v>
          </cell>
          <cell r="J230">
            <v>0</v>
          </cell>
          <cell r="N230" t="e">
            <v>#N/A</v>
          </cell>
          <cell r="R230" t="e">
            <v>#N/A</v>
          </cell>
        </row>
        <row r="231">
          <cell r="A231">
            <v>313010</v>
          </cell>
          <cell r="B231" t="str">
            <v>Prov Costos Indirectos</v>
          </cell>
          <cell r="C231">
            <v>-14195484</v>
          </cell>
          <cell r="F231">
            <v>0</v>
          </cell>
          <cell r="G231">
            <v>1001653</v>
          </cell>
          <cell r="J231">
            <v>0</v>
          </cell>
          <cell r="N231" t="e">
            <v>#N/A</v>
          </cell>
          <cell r="R231" t="e">
            <v>#N/A</v>
          </cell>
        </row>
        <row r="232">
          <cell r="A232">
            <v>313012</v>
          </cell>
          <cell r="B232" t="str">
            <v>Prov Fact a Recibir Capex Ordenes Internas</v>
          </cell>
          <cell r="C232">
            <v>0</v>
          </cell>
          <cell r="F232">
            <v>0</v>
          </cell>
          <cell r="G232">
            <v>1001653</v>
          </cell>
          <cell r="J232">
            <v>0</v>
          </cell>
          <cell r="N232" t="e">
            <v>#N/A</v>
          </cell>
          <cell r="R232" t="e">
            <v>#N/A</v>
          </cell>
        </row>
        <row r="233">
          <cell r="A233">
            <v>313099</v>
          </cell>
          <cell r="B233" t="str">
            <v>Valuacion Moneda Extranjera - Ctas Ptes</v>
          </cell>
          <cell r="C233">
            <v>-80764404</v>
          </cell>
          <cell r="F233">
            <v>0</v>
          </cell>
          <cell r="G233">
            <v>0</v>
          </cell>
          <cell r="J233">
            <v>0</v>
          </cell>
          <cell r="N233" t="e">
            <v>#N/A</v>
          </cell>
          <cell r="R233" t="e">
            <v>#N/A</v>
          </cell>
        </row>
        <row r="234">
          <cell r="A234">
            <v>314040</v>
          </cell>
          <cell r="B234" t="str">
            <v>Prov Roaming</v>
          </cell>
          <cell r="C234">
            <v>-3091907902</v>
          </cell>
          <cell r="F234">
            <v>0</v>
          </cell>
          <cell r="G234">
            <v>0</v>
          </cell>
          <cell r="J234">
            <v>0</v>
          </cell>
          <cell r="N234" t="e">
            <v>#N/A</v>
          </cell>
          <cell r="R234" t="e">
            <v>#N/A</v>
          </cell>
        </row>
        <row r="235">
          <cell r="A235">
            <v>315037</v>
          </cell>
          <cell r="B235" t="str">
            <v>Prov Toll</v>
          </cell>
          <cell r="C235">
            <v>-4038509410</v>
          </cell>
          <cell r="F235">
            <v>0</v>
          </cell>
          <cell r="G235">
            <v>0</v>
          </cell>
          <cell r="J235">
            <v>0</v>
          </cell>
          <cell r="N235" t="e">
            <v>#N/A</v>
          </cell>
          <cell r="R235" t="e">
            <v>#N/A</v>
          </cell>
        </row>
        <row r="236">
          <cell r="A236">
            <v>315099</v>
          </cell>
          <cell r="B236" t="str">
            <v>Valuacion Moneda Extranjera</v>
          </cell>
          <cell r="C236">
            <v>10512849500</v>
          </cell>
          <cell r="F236">
            <v>0</v>
          </cell>
          <cell r="G236">
            <v>0</v>
          </cell>
          <cell r="J236">
            <v>0</v>
          </cell>
          <cell r="N236" t="e">
            <v>#N/A</v>
          </cell>
          <cell r="R236" t="e">
            <v>#N/A</v>
          </cell>
        </row>
        <row r="237">
          <cell r="A237">
            <v>316001</v>
          </cell>
          <cell r="B237" t="str">
            <v>Provision Comision Agentes Ventas</v>
          </cell>
          <cell r="C237">
            <v>-6694241764</v>
          </cell>
          <cell r="F237">
            <v>0</v>
          </cell>
          <cell r="G237">
            <v>0</v>
          </cell>
          <cell r="J237">
            <v>0</v>
          </cell>
          <cell r="N237" t="e">
            <v>#N/A</v>
          </cell>
          <cell r="R237" t="e">
            <v>#N/A</v>
          </cell>
        </row>
        <row r="238">
          <cell r="A238">
            <v>316004</v>
          </cell>
          <cell r="B238" t="str">
            <v>Provisión Cargo fijo retail -POS-</v>
          </cell>
          <cell r="C238">
            <v>586728349</v>
          </cell>
          <cell r="F238">
            <v>0</v>
          </cell>
          <cell r="G238">
            <v>0</v>
          </cell>
          <cell r="J238">
            <v>0</v>
          </cell>
          <cell r="N238" t="e">
            <v>#N/A</v>
          </cell>
          <cell r="R238" t="e">
            <v>#N/A</v>
          </cell>
        </row>
        <row r="239">
          <cell r="A239">
            <v>316005</v>
          </cell>
          <cell r="B239" t="str">
            <v>Provisión Comisiones por Ventas Agentes</v>
          </cell>
          <cell r="C239">
            <v>-1095223379</v>
          </cell>
          <cell r="F239">
            <v>0</v>
          </cell>
          <cell r="G239">
            <v>0</v>
          </cell>
          <cell r="J239">
            <v>0</v>
          </cell>
          <cell r="N239" t="e">
            <v>#N/A</v>
          </cell>
          <cell r="R239" t="e">
            <v>#N/A</v>
          </cell>
        </row>
        <row r="240">
          <cell r="A240">
            <v>316007</v>
          </cell>
          <cell r="B240" t="str">
            <v>Prov.Com.Directa Cross y Telemarketing</v>
          </cell>
          <cell r="C240">
            <v>0</v>
          </cell>
          <cell r="F240">
            <v>0</v>
          </cell>
          <cell r="G240">
            <v>0</v>
          </cell>
          <cell r="J240">
            <v>0</v>
          </cell>
          <cell r="N240" t="e">
            <v>#N/A</v>
          </cell>
          <cell r="R240" t="e">
            <v>#N/A</v>
          </cell>
        </row>
        <row r="241">
          <cell r="A241">
            <v>316008</v>
          </cell>
          <cell r="B241" t="str">
            <v>Incentivos Indirecta GSM</v>
          </cell>
          <cell r="C241">
            <v>-367067273</v>
          </cell>
          <cell r="F241">
            <v>0</v>
          </cell>
          <cell r="G241">
            <v>62226</v>
          </cell>
          <cell r="J241">
            <v>0</v>
          </cell>
          <cell r="N241" t="e">
            <v>#N/A</v>
          </cell>
          <cell r="R241" t="e">
            <v>#N/A</v>
          </cell>
        </row>
        <row r="242">
          <cell r="A242">
            <v>316009</v>
          </cell>
          <cell r="B242" t="str">
            <v>Provisión Fondo promocional de Ventas Canal Retail</v>
          </cell>
          <cell r="C242">
            <v>-2431362000</v>
          </cell>
          <cell r="F242">
            <v>0</v>
          </cell>
          <cell r="G242">
            <v>62226</v>
          </cell>
          <cell r="J242">
            <v>0</v>
          </cell>
          <cell r="N242" t="e">
            <v>#N/A</v>
          </cell>
          <cell r="R242" t="e">
            <v>#N/A</v>
          </cell>
        </row>
        <row r="243">
          <cell r="A243">
            <v>316107</v>
          </cell>
          <cell r="B243" t="str">
            <v>Provision Comisiones Venta Tarjeta Prepaga</v>
          </cell>
          <cell r="C243">
            <v>-39000000</v>
          </cell>
          <cell r="F243">
            <v>0</v>
          </cell>
          <cell r="G243">
            <v>62226</v>
          </cell>
          <cell r="J243">
            <v>0</v>
          </cell>
          <cell r="N243" t="e">
            <v>#N/A</v>
          </cell>
          <cell r="R243" t="e">
            <v>#N/A</v>
          </cell>
        </row>
        <row r="244">
          <cell r="A244">
            <v>316104</v>
          </cell>
          <cell r="B244" t="str">
            <v>Provisión Comisiones Grupo IDEAS</v>
          </cell>
          <cell r="C244">
            <v>-10731462</v>
          </cell>
          <cell r="F244">
            <v>0</v>
          </cell>
          <cell r="G244">
            <v>62226</v>
          </cell>
          <cell r="J244">
            <v>0</v>
          </cell>
          <cell r="N244" t="e">
            <v>#N/A</v>
          </cell>
          <cell r="R244" t="e">
            <v>#N/A</v>
          </cell>
        </row>
        <row r="245">
          <cell r="A245">
            <v>320001</v>
          </cell>
          <cell r="B245" t="str">
            <v>Sueldos</v>
          </cell>
          <cell r="C245">
            <v>-1341797</v>
          </cell>
          <cell r="F245">
            <v>0</v>
          </cell>
          <cell r="G245">
            <v>17192</v>
          </cell>
          <cell r="J245">
            <v>0</v>
          </cell>
          <cell r="N245" t="e">
            <v>#N/A</v>
          </cell>
          <cell r="R245" t="e">
            <v>#N/A</v>
          </cell>
        </row>
        <row r="246">
          <cell r="A246">
            <v>320002</v>
          </cell>
          <cell r="B246" t="str">
            <v>Provision Aguinaldo</v>
          </cell>
          <cell r="C246">
            <v>-420411752</v>
          </cell>
          <cell r="F246">
            <v>0</v>
          </cell>
          <cell r="G246">
            <v>41472</v>
          </cell>
          <cell r="J246">
            <v>0</v>
          </cell>
          <cell r="N246" t="e">
            <v>#N/A</v>
          </cell>
          <cell r="R246" t="e">
            <v>#N/A</v>
          </cell>
        </row>
        <row r="247">
          <cell r="A247">
            <v>320004</v>
          </cell>
          <cell r="B247" t="str">
            <v>Provision Bonos</v>
          </cell>
          <cell r="C247">
            <v>-637747601</v>
          </cell>
          <cell r="F247">
            <v>0</v>
          </cell>
          <cell r="G247">
            <v>295681</v>
          </cell>
          <cell r="J247">
            <v>0</v>
          </cell>
          <cell r="N247" t="e">
            <v>#N/A</v>
          </cell>
          <cell r="R247" t="e">
            <v>#N/A</v>
          </cell>
        </row>
        <row r="248">
          <cell r="A248">
            <v>320005</v>
          </cell>
          <cell r="B248" t="str">
            <v>Provision Vacaciones</v>
          </cell>
          <cell r="C248">
            <v>-138326669</v>
          </cell>
          <cell r="F248">
            <v>0</v>
          </cell>
          <cell r="G248">
            <v>295681</v>
          </cell>
          <cell r="J248">
            <v>0</v>
          </cell>
          <cell r="N248" t="e">
            <v>#N/A</v>
          </cell>
          <cell r="R248" t="e">
            <v>#N/A</v>
          </cell>
        </row>
        <row r="249">
          <cell r="A249">
            <v>320010</v>
          </cell>
          <cell r="B249" t="str">
            <v>Previsiones p/ indemnización y desp</v>
          </cell>
          <cell r="C249">
            <v>-850121212</v>
          </cell>
          <cell r="F249">
            <v>0</v>
          </cell>
          <cell r="G249">
            <v>52040</v>
          </cell>
          <cell r="J249">
            <v>0</v>
          </cell>
          <cell r="N249" t="e">
            <v>#N/A</v>
          </cell>
          <cell r="R249" t="e">
            <v>#N/A</v>
          </cell>
        </row>
        <row r="250">
          <cell r="A250">
            <v>321001</v>
          </cell>
          <cell r="B250" t="str">
            <v>Provision Tickets</v>
          </cell>
          <cell r="C250">
            <v>64320000</v>
          </cell>
          <cell r="F250">
            <v>0</v>
          </cell>
          <cell r="G250">
            <v>42483</v>
          </cell>
          <cell r="J250">
            <v>0</v>
          </cell>
          <cell r="N250" t="e">
            <v>#N/A</v>
          </cell>
          <cell r="R250" t="e">
            <v>#N/A</v>
          </cell>
        </row>
        <row r="251">
          <cell r="A251">
            <v>322001</v>
          </cell>
          <cell r="B251" t="str">
            <v>IPS a pagar</v>
          </cell>
          <cell r="C251">
            <v>-163185630</v>
          </cell>
          <cell r="F251">
            <v>0</v>
          </cell>
          <cell r="G251">
            <v>42483</v>
          </cell>
          <cell r="J251">
            <v>0</v>
          </cell>
          <cell r="N251" t="e">
            <v>#N/A</v>
          </cell>
          <cell r="R251" t="e">
            <v>#N/A</v>
          </cell>
        </row>
        <row r="252">
          <cell r="A252">
            <v>322010</v>
          </cell>
          <cell r="B252" t="str">
            <v>Embargos Judiciales</v>
          </cell>
          <cell r="C252">
            <v>0</v>
          </cell>
          <cell r="F252">
            <v>0</v>
          </cell>
          <cell r="G252">
            <v>42483</v>
          </cell>
          <cell r="J252">
            <v>0</v>
          </cell>
          <cell r="N252" t="e">
            <v>#N/A</v>
          </cell>
          <cell r="R252" t="e">
            <v>#N/A</v>
          </cell>
        </row>
        <row r="253">
          <cell r="A253">
            <v>322101</v>
          </cell>
          <cell r="B253" t="str">
            <v>Provision Comisiones Empleados Directa</v>
          </cell>
          <cell r="C253">
            <v>-187565370</v>
          </cell>
          <cell r="F253">
            <v>0</v>
          </cell>
          <cell r="G253">
            <v>42483</v>
          </cell>
          <cell r="J253">
            <v>0</v>
          </cell>
          <cell r="N253" t="e">
            <v>#N/A</v>
          </cell>
          <cell r="R253" t="e">
            <v>#N/A</v>
          </cell>
        </row>
        <row r="254">
          <cell r="A254">
            <v>323183</v>
          </cell>
          <cell r="B254" t="str">
            <v>Garantía CTI a pagar</v>
          </cell>
          <cell r="C254">
            <v>-499740110</v>
          </cell>
          <cell r="F254">
            <v>0</v>
          </cell>
          <cell r="G254">
            <v>42483</v>
          </cell>
          <cell r="J254">
            <v>0</v>
          </cell>
          <cell r="N254" t="e">
            <v>#N/A</v>
          </cell>
          <cell r="R254" t="e">
            <v>#N/A</v>
          </cell>
        </row>
        <row r="255">
          <cell r="A255">
            <v>330014</v>
          </cell>
          <cell r="B255" t="str">
            <v>I.V.A. 10% Paraguay</v>
          </cell>
          <cell r="C255">
            <v>-11198136579</v>
          </cell>
          <cell r="F255">
            <v>0</v>
          </cell>
          <cell r="G255">
            <v>42483</v>
          </cell>
          <cell r="J255">
            <v>0</v>
          </cell>
          <cell r="N255" t="e">
            <v>#N/A</v>
          </cell>
          <cell r="R255" t="e">
            <v>#N/A</v>
          </cell>
        </row>
        <row r="256">
          <cell r="A256">
            <v>330015</v>
          </cell>
          <cell r="B256" t="str">
            <v>I.V.A. 5% Paraguay</v>
          </cell>
          <cell r="C256">
            <v>-1945376</v>
          </cell>
          <cell r="F256">
            <v>0</v>
          </cell>
          <cell r="G256">
            <v>42483</v>
          </cell>
          <cell r="J256">
            <v>0</v>
          </cell>
          <cell r="N256" t="e">
            <v>#N/A</v>
          </cell>
          <cell r="R256" t="e">
            <v>#N/A</v>
          </cell>
        </row>
        <row r="257">
          <cell r="A257">
            <v>330102</v>
          </cell>
          <cell r="B257" t="str">
            <v>Retención IVA Renta a pagar</v>
          </cell>
          <cell r="C257">
            <v>-5714207</v>
          </cell>
          <cell r="F257">
            <v>0</v>
          </cell>
          <cell r="G257">
            <v>42483</v>
          </cell>
          <cell r="J257">
            <v>0</v>
          </cell>
          <cell r="N257" t="e">
            <v>#N/A</v>
          </cell>
          <cell r="R257" t="e">
            <v>#N/A</v>
          </cell>
        </row>
        <row r="258">
          <cell r="A258">
            <v>339003</v>
          </cell>
          <cell r="B258" t="str">
            <v>Impuesto Inmobiliario Municipal</v>
          </cell>
          <cell r="C258">
            <v>11513100</v>
          </cell>
          <cell r="F258">
            <v>0</v>
          </cell>
          <cell r="G258">
            <v>42483</v>
          </cell>
          <cell r="J258">
            <v>0</v>
          </cell>
          <cell r="N258" t="e">
            <v>#N/A</v>
          </cell>
          <cell r="R258" t="e">
            <v>#N/A</v>
          </cell>
        </row>
        <row r="259">
          <cell r="A259">
            <v>340000</v>
          </cell>
          <cell r="B259" t="str">
            <v>Depósito en Garantía</v>
          </cell>
          <cell r="C259">
            <v>258578163</v>
          </cell>
          <cell r="F259">
            <v>0</v>
          </cell>
          <cell r="G259">
            <v>42483</v>
          </cell>
          <cell r="J259">
            <v>0</v>
          </cell>
          <cell r="N259" t="e">
            <v>#N/A</v>
          </cell>
          <cell r="R259" t="e">
            <v>#N/A</v>
          </cell>
        </row>
        <row r="260">
          <cell r="A260">
            <v>340007</v>
          </cell>
          <cell r="B260" t="str">
            <v>Ingreso Diferido Tarjeta Prepaga</v>
          </cell>
          <cell r="C260">
            <v>-557995022</v>
          </cell>
          <cell r="F260">
            <v>0</v>
          </cell>
          <cell r="G260">
            <v>42483</v>
          </cell>
          <cell r="J260">
            <v>0</v>
          </cell>
          <cell r="N260" t="e">
            <v>#N/A</v>
          </cell>
          <cell r="R260" t="e">
            <v>#N/A</v>
          </cell>
        </row>
        <row r="261">
          <cell r="A261">
            <v>340008</v>
          </cell>
          <cell r="B261" t="str">
            <v>Ingresos Diferidos Transf.Saldo Tarj. Prep. a Reg</v>
          </cell>
          <cell r="C261">
            <v>0</v>
          </cell>
          <cell r="F261">
            <v>0</v>
          </cell>
          <cell r="G261">
            <v>42483</v>
          </cell>
          <cell r="J261">
            <v>0</v>
          </cell>
          <cell r="N261" t="e">
            <v>#N/A</v>
          </cell>
          <cell r="R261" t="e">
            <v>#N/A</v>
          </cell>
        </row>
        <row r="262">
          <cell r="A262">
            <v>340010</v>
          </cell>
          <cell r="B262" t="str">
            <v>Ingreso Diferido Cuenta Segura</v>
          </cell>
          <cell r="C262">
            <v>-8093399560</v>
          </cell>
          <cell r="F262">
            <v>0</v>
          </cell>
          <cell r="G262">
            <v>42483</v>
          </cell>
          <cell r="J262">
            <v>0</v>
          </cell>
          <cell r="N262" t="e">
            <v>#N/A</v>
          </cell>
          <cell r="R262" t="e">
            <v>#N/A</v>
          </cell>
        </row>
        <row r="263">
          <cell r="A263">
            <v>340011</v>
          </cell>
          <cell r="B263" t="str">
            <v>Acreditacion de Regalos Cta. Orden</v>
          </cell>
          <cell r="C263">
            <v>-1219500970</v>
          </cell>
          <cell r="F263">
            <v>0</v>
          </cell>
          <cell r="G263">
            <v>42483</v>
          </cell>
          <cell r="J263">
            <v>0</v>
          </cell>
          <cell r="N263" t="e">
            <v>#N/A</v>
          </cell>
          <cell r="R263" t="e">
            <v>#N/A</v>
          </cell>
        </row>
        <row r="264">
          <cell r="A264">
            <v>340012</v>
          </cell>
          <cell r="B264" t="str">
            <v>Consumo de Regalos Cta. Orden</v>
          </cell>
          <cell r="C264">
            <v>1219500970</v>
          </cell>
          <cell r="F264">
            <v>0</v>
          </cell>
          <cell r="G264">
            <v>42483</v>
          </cell>
          <cell r="J264">
            <v>0</v>
          </cell>
          <cell r="N264" t="e">
            <v>#N/A</v>
          </cell>
          <cell r="R264" t="e">
            <v>#N/A</v>
          </cell>
        </row>
        <row r="265">
          <cell r="A265">
            <v>341001</v>
          </cell>
          <cell r="B265" t="str">
            <v>Provision Mantenimiento de la Red</v>
          </cell>
          <cell r="C265">
            <v>-329549771</v>
          </cell>
          <cell r="F265">
            <v>0</v>
          </cell>
          <cell r="G265">
            <v>42483</v>
          </cell>
          <cell r="J265">
            <v>0</v>
          </cell>
          <cell r="N265" t="e">
            <v>#N/A</v>
          </cell>
          <cell r="R265" t="e">
            <v>#N/A</v>
          </cell>
        </row>
        <row r="266">
          <cell r="A266">
            <v>341003</v>
          </cell>
          <cell r="B266" t="str">
            <v>Prevision Contingencias</v>
          </cell>
          <cell r="C266">
            <v>-958050540</v>
          </cell>
          <cell r="F266">
            <v>0</v>
          </cell>
          <cell r="G266">
            <v>42483</v>
          </cell>
          <cell r="J266">
            <v>0</v>
          </cell>
          <cell r="N266" t="e">
            <v>#N/A</v>
          </cell>
          <cell r="R266" t="e">
            <v>#N/A</v>
          </cell>
        </row>
        <row r="267">
          <cell r="A267">
            <v>342001</v>
          </cell>
          <cell r="B267" t="str">
            <v>Alquileres de Sitios Vencidos No Pagados</v>
          </cell>
          <cell r="C267">
            <v>-4482643647</v>
          </cell>
          <cell r="F267">
            <v>0</v>
          </cell>
          <cell r="G267">
            <v>42483</v>
          </cell>
          <cell r="J267">
            <v>0</v>
          </cell>
          <cell r="N267" t="e">
            <v>#N/A</v>
          </cell>
          <cell r="R267" t="e">
            <v>#N/A</v>
          </cell>
        </row>
        <row r="268">
          <cell r="A268">
            <v>342007</v>
          </cell>
          <cell r="B268" t="str">
            <v>Honorarios compañías Relacionadas</v>
          </cell>
          <cell r="C268">
            <v>-1</v>
          </cell>
          <cell r="F268">
            <v>0</v>
          </cell>
          <cell r="G268">
            <v>42483</v>
          </cell>
          <cell r="J268">
            <v>0</v>
          </cell>
          <cell r="N268" t="e">
            <v>#N/A</v>
          </cell>
          <cell r="R268" t="e">
            <v>#N/A</v>
          </cell>
        </row>
        <row r="269">
          <cell r="A269">
            <v>342009</v>
          </cell>
          <cell r="B269" t="str">
            <v>Provisiones Varias</v>
          </cell>
          <cell r="C269">
            <v>-27362035402</v>
          </cell>
          <cell r="F269">
            <v>0</v>
          </cell>
          <cell r="G269">
            <v>42483</v>
          </cell>
          <cell r="J269">
            <v>0</v>
          </cell>
          <cell r="N269" t="e">
            <v>#N/A</v>
          </cell>
          <cell r="R269" t="e">
            <v>#N/A</v>
          </cell>
        </row>
        <row r="270">
          <cell r="A270">
            <v>343005</v>
          </cell>
          <cell r="B270" t="str">
            <v>Provision Publicidad</v>
          </cell>
          <cell r="C270">
            <v>-910542704</v>
          </cell>
          <cell r="F270">
            <v>0</v>
          </cell>
          <cell r="G270">
            <v>42483</v>
          </cell>
          <cell r="J270">
            <v>0</v>
          </cell>
          <cell r="N270" t="e">
            <v>#N/A</v>
          </cell>
          <cell r="R270" t="e">
            <v>#N/A</v>
          </cell>
        </row>
        <row r="271">
          <cell r="A271">
            <v>343008</v>
          </cell>
          <cell r="B271" t="str">
            <v>Provisión Sistemas</v>
          </cell>
          <cell r="C271">
            <v>0</v>
          </cell>
          <cell r="F271">
            <v>0</v>
          </cell>
          <cell r="G271">
            <v>42483</v>
          </cell>
          <cell r="J271">
            <v>0</v>
          </cell>
          <cell r="N271" t="e">
            <v>#N/A</v>
          </cell>
          <cell r="R271" t="e">
            <v>#N/A</v>
          </cell>
        </row>
        <row r="272">
          <cell r="A272">
            <v>350001</v>
          </cell>
          <cell r="B272" t="str">
            <v>Depositos Suscriptores</v>
          </cell>
          <cell r="C272">
            <v>-388985154</v>
          </cell>
          <cell r="F272">
            <v>0</v>
          </cell>
          <cell r="G272">
            <v>42483</v>
          </cell>
          <cell r="J272">
            <v>0</v>
          </cell>
          <cell r="N272" t="e">
            <v>#N/A</v>
          </cell>
          <cell r="R272" t="e">
            <v>#N/A</v>
          </cell>
        </row>
        <row r="273">
          <cell r="A273">
            <v>380002</v>
          </cell>
          <cell r="B273" t="str">
            <v>Proveedores Equipos y Plantas (SL)</v>
          </cell>
          <cell r="C273">
            <v>62310408</v>
          </cell>
          <cell r="F273">
            <v>0</v>
          </cell>
          <cell r="G273">
            <v>42483</v>
          </cell>
          <cell r="J273">
            <v>0</v>
          </cell>
          <cell r="N273" t="e">
            <v>#N/A</v>
          </cell>
          <cell r="R273" t="e">
            <v>#N/A</v>
          </cell>
        </row>
        <row r="274">
          <cell r="A274">
            <v>400002</v>
          </cell>
          <cell r="B274" t="str">
            <v>Pmos.Capital Corto Plazo</v>
          </cell>
          <cell r="C274">
            <v>-94350000000</v>
          </cell>
          <cell r="F274">
            <v>0</v>
          </cell>
          <cell r="G274">
            <v>-54411</v>
          </cell>
          <cell r="J274">
            <v>0</v>
          </cell>
          <cell r="N274" t="e">
            <v>#N/A</v>
          </cell>
          <cell r="R274" t="e">
            <v>#N/A</v>
          </cell>
        </row>
        <row r="275">
          <cell r="A275">
            <v>400003</v>
          </cell>
          <cell r="B275" t="str">
            <v>Honorarios a Pagar - Consultoria Externa</v>
          </cell>
          <cell r="C275">
            <v>0</v>
          </cell>
          <cell r="F275">
            <v>0</v>
          </cell>
          <cell r="G275">
            <v>-54411</v>
          </cell>
          <cell r="J275">
            <v>0</v>
          </cell>
          <cell r="N275" t="e">
            <v>#N/A</v>
          </cell>
          <cell r="R275" t="e">
            <v>#N/A</v>
          </cell>
        </row>
        <row r="276">
          <cell r="A276">
            <v>400018</v>
          </cell>
          <cell r="B276" t="str">
            <v>Pmos.Intereses a Pagar Corto Plazo</v>
          </cell>
          <cell r="C276">
            <v>-1226410273</v>
          </cell>
          <cell r="F276">
            <v>0</v>
          </cell>
          <cell r="G276">
            <v>-54411</v>
          </cell>
          <cell r="J276">
            <v>0</v>
          </cell>
          <cell r="N276" t="e">
            <v>#N/A</v>
          </cell>
          <cell r="R276" t="e">
            <v>#N/A</v>
          </cell>
        </row>
        <row r="277">
          <cell r="A277">
            <v>430004</v>
          </cell>
          <cell r="B277" t="str">
            <v>Restitucion de Activos - No Cte.</v>
          </cell>
          <cell r="C277">
            <v>0</v>
          </cell>
          <cell r="F277">
            <v>0</v>
          </cell>
          <cell r="G277">
            <v>-54411</v>
          </cell>
          <cell r="J277">
            <v>0</v>
          </cell>
          <cell r="N277" t="e">
            <v>#N/A</v>
          </cell>
          <cell r="R277" t="e">
            <v>#N/A</v>
          </cell>
        </row>
        <row r="278">
          <cell r="A278">
            <v>511001</v>
          </cell>
          <cell r="B278" t="str">
            <v>Capital Suscripto</v>
          </cell>
          <cell r="C278">
            <v>-869000000004</v>
          </cell>
          <cell r="F278">
            <v>0</v>
          </cell>
          <cell r="G278">
            <v>-54411</v>
          </cell>
          <cell r="J278">
            <v>0</v>
          </cell>
          <cell r="N278" t="e">
            <v>#N/A</v>
          </cell>
          <cell r="R278" t="e">
            <v>#N/A</v>
          </cell>
        </row>
        <row r="279">
          <cell r="A279">
            <v>514001</v>
          </cell>
          <cell r="B279" t="str">
            <v>Aportes Irrevocables</v>
          </cell>
          <cell r="C279">
            <v>-16665500001</v>
          </cell>
          <cell r="F279">
            <v>0</v>
          </cell>
          <cell r="G279">
            <v>-54411</v>
          </cell>
          <cell r="J279">
            <v>0</v>
          </cell>
          <cell r="N279" t="e">
            <v>#N/A</v>
          </cell>
          <cell r="R279" t="e">
            <v>#N/A</v>
          </cell>
        </row>
        <row r="280">
          <cell r="A280">
            <v>515002</v>
          </cell>
          <cell r="B280" t="str">
            <v>Reserva de revalúo</v>
          </cell>
          <cell r="C280">
            <v>-117357542404</v>
          </cell>
          <cell r="F280">
            <v>0</v>
          </cell>
          <cell r="G280">
            <v>11798</v>
          </cell>
          <cell r="J280">
            <v>0</v>
          </cell>
          <cell r="N280" t="e">
            <v>#N/A</v>
          </cell>
          <cell r="R280" t="e">
            <v>#N/A</v>
          </cell>
        </row>
        <row r="281">
          <cell r="A281">
            <v>516001</v>
          </cell>
          <cell r="B281" t="str">
            <v>Accionistas</v>
          </cell>
          <cell r="C281">
            <v>455000001</v>
          </cell>
          <cell r="F281">
            <v>0</v>
          </cell>
          <cell r="G281">
            <v>0</v>
          </cell>
          <cell r="J281">
            <v>0</v>
          </cell>
          <cell r="N281" t="e">
            <v>#N/A</v>
          </cell>
          <cell r="R281" t="e">
            <v>#N/A</v>
          </cell>
        </row>
        <row r="282">
          <cell r="A282">
            <v>520000</v>
          </cell>
          <cell r="B282" t="str">
            <v>Resultado del ejercicio</v>
          </cell>
          <cell r="C282">
            <v>193160526116</v>
          </cell>
          <cell r="F282">
            <v>0</v>
          </cell>
          <cell r="G282">
            <v>0</v>
          </cell>
          <cell r="J282">
            <v>0</v>
          </cell>
          <cell r="N282" t="e">
            <v>#N/A</v>
          </cell>
          <cell r="R282" t="e">
            <v>#N/A</v>
          </cell>
        </row>
        <row r="283">
          <cell r="A283">
            <v>520001</v>
          </cell>
          <cell r="B283" t="str">
            <v>Resultado Acumulado</v>
          </cell>
          <cell r="C283">
            <v>250061612949</v>
          </cell>
          <cell r="F283">
            <v>0</v>
          </cell>
          <cell r="G283">
            <v>0</v>
          </cell>
          <cell r="J283">
            <v>0</v>
          </cell>
          <cell r="N283" t="e">
            <v>#N/A</v>
          </cell>
          <cell r="R283" t="e">
            <v>#N/A</v>
          </cell>
        </row>
        <row r="284">
          <cell r="A284">
            <v>611001</v>
          </cell>
          <cell r="B284" t="str">
            <v>Acceso Ganado</v>
          </cell>
          <cell r="C284">
            <v>-27645191563</v>
          </cell>
          <cell r="F284">
            <v>0</v>
          </cell>
          <cell r="G284">
            <v>15</v>
          </cell>
          <cell r="N284" t="e">
            <v>#N/A</v>
          </cell>
          <cell r="R284" t="e">
            <v>#N/A</v>
          </cell>
        </row>
        <row r="285">
          <cell r="A285">
            <v>611002</v>
          </cell>
          <cell r="B285" t="str">
            <v>Acceso No Ganado</v>
          </cell>
          <cell r="C285">
            <v>130452914</v>
          </cell>
          <cell r="F285">
            <v>0</v>
          </cell>
          <cell r="G285">
            <v>15</v>
          </cell>
          <cell r="N285" t="e">
            <v>#N/A</v>
          </cell>
          <cell r="R285" t="e">
            <v>#N/A</v>
          </cell>
        </row>
        <row r="286">
          <cell r="A286">
            <v>611003</v>
          </cell>
          <cell r="B286" t="str">
            <v>Concesiones Y Promociones</v>
          </cell>
          <cell r="C286">
            <v>11349966</v>
          </cell>
          <cell r="F286">
            <v>0</v>
          </cell>
          <cell r="G286">
            <v>15</v>
          </cell>
          <cell r="N286" t="e">
            <v>#N/A</v>
          </cell>
          <cell r="R286" t="e">
            <v>#N/A</v>
          </cell>
        </row>
        <row r="287">
          <cell r="A287">
            <v>611004</v>
          </cell>
          <cell r="B287" t="str">
            <v>Concesiones Y Promociones No Facturadas</v>
          </cell>
          <cell r="C287">
            <v>418690</v>
          </cell>
          <cell r="F287">
            <v>0</v>
          </cell>
          <cell r="G287">
            <v>15</v>
          </cell>
          <cell r="N287" t="e">
            <v>#N/A</v>
          </cell>
          <cell r="R287" t="e">
            <v>#N/A</v>
          </cell>
        </row>
        <row r="288">
          <cell r="A288">
            <v>611006</v>
          </cell>
          <cell r="B288" t="str">
            <v>Acceso prorrateado CMIS</v>
          </cell>
          <cell r="C288">
            <v>-911888959</v>
          </cell>
          <cell r="F288">
            <v>0</v>
          </cell>
          <cell r="G288">
            <v>0</v>
          </cell>
          <cell r="N288" t="e">
            <v>#N/A</v>
          </cell>
          <cell r="R288" t="e">
            <v>#N/A</v>
          </cell>
        </row>
        <row r="289">
          <cell r="A289">
            <v>611007</v>
          </cell>
          <cell r="B289" t="str">
            <v>Acceso prorrateado no facturado</v>
          </cell>
          <cell r="C289">
            <v>11224387</v>
          </cell>
          <cell r="F289">
            <v>0</v>
          </cell>
          <cell r="G289">
            <v>0</v>
          </cell>
          <cell r="N289" t="e">
            <v>#N/A</v>
          </cell>
          <cell r="R289" t="e">
            <v>#N/A</v>
          </cell>
        </row>
        <row r="290">
          <cell r="A290">
            <v>611009</v>
          </cell>
          <cell r="B290" t="str">
            <v>Abono Cuenta Segura</v>
          </cell>
          <cell r="C290">
            <v>24431752113</v>
          </cell>
          <cell r="F290">
            <v>0</v>
          </cell>
          <cell r="G290">
            <v>112</v>
          </cell>
          <cell r="N290" t="e">
            <v>#N/A</v>
          </cell>
          <cell r="R290" t="e">
            <v>#N/A</v>
          </cell>
        </row>
        <row r="291">
          <cell r="A291">
            <v>612001</v>
          </cell>
          <cell r="B291" t="str">
            <v>Minutos Aire</v>
          </cell>
          <cell r="C291">
            <v>-936309891</v>
          </cell>
          <cell r="F291">
            <v>0</v>
          </cell>
          <cell r="G291">
            <v>0</v>
          </cell>
          <cell r="N291" t="e">
            <v>#N/A</v>
          </cell>
          <cell r="R291" t="e">
            <v>#N/A</v>
          </cell>
        </row>
        <row r="292">
          <cell r="A292">
            <v>612003</v>
          </cell>
          <cell r="B292" t="str">
            <v>Minutos Aire No Facturados</v>
          </cell>
          <cell r="C292">
            <v>17560132</v>
          </cell>
          <cell r="F292">
            <v>0</v>
          </cell>
          <cell r="G292">
            <v>1031</v>
          </cell>
          <cell r="N292" t="e">
            <v>#N/A</v>
          </cell>
          <cell r="R292" t="e">
            <v>#N/A</v>
          </cell>
        </row>
        <row r="293">
          <cell r="A293">
            <v>612004</v>
          </cell>
          <cell r="B293" t="str">
            <v>Minutos Aire Concesiones Y Promociones</v>
          </cell>
          <cell r="C293">
            <v>26559657</v>
          </cell>
          <cell r="F293">
            <v>0</v>
          </cell>
          <cell r="G293">
            <v>1031</v>
          </cell>
          <cell r="N293" t="e">
            <v>#N/A</v>
          </cell>
          <cell r="R293" t="e">
            <v>#N/A</v>
          </cell>
        </row>
        <row r="294">
          <cell r="A294">
            <v>612005</v>
          </cell>
          <cell r="B294" t="str">
            <v>Consumo Abono Cuenta Segura</v>
          </cell>
          <cell r="C294">
            <v>-21912000383</v>
          </cell>
          <cell r="F294">
            <v>0</v>
          </cell>
          <cell r="G294">
            <v>-3803724</v>
          </cell>
          <cell r="N294" t="e">
            <v>#N/A</v>
          </cell>
          <cell r="R294" t="e">
            <v>#N/A</v>
          </cell>
        </row>
        <row r="295">
          <cell r="A295">
            <v>612008</v>
          </cell>
          <cell r="B295" t="str">
            <v>Consumo Prepaga Aire</v>
          </cell>
          <cell r="C295">
            <v>-24056390449</v>
          </cell>
          <cell r="F295">
            <v>0</v>
          </cell>
          <cell r="G295">
            <v>-3803724</v>
          </cell>
          <cell r="N295" t="e">
            <v>#N/A</v>
          </cell>
          <cell r="R295" t="e">
            <v>#N/A</v>
          </cell>
        </row>
        <row r="296">
          <cell r="A296">
            <v>612010</v>
          </cell>
          <cell r="B296" t="str">
            <v>Reverso Venta Tarjeta Prepaga</v>
          </cell>
          <cell r="C296">
            <v>29787410520</v>
          </cell>
          <cell r="F296">
            <v>0</v>
          </cell>
          <cell r="G296">
            <v>7294</v>
          </cell>
          <cell r="N296" t="e">
            <v>#N/A</v>
          </cell>
          <cell r="R296" t="e">
            <v>#N/A</v>
          </cell>
        </row>
        <row r="297">
          <cell r="A297">
            <v>612011</v>
          </cell>
          <cell r="B297" t="str">
            <v>Revenue Prepaga Caducidad</v>
          </cell>
          <cell r="C297">
            <v>-3999511704</v>
          </cell>
          <cell r="F297">
            <v>0</v>
          </cell>
          <cell r="G297">
            <v>7294</v>
          </cell>
          <cell r="N297" t="e">
            <v>#N/A</v>
          </cell>
          <cell r="R297" t="e">
            <v>#N/A</v>
          </cell>
        </row>
        <row r="298">
          <cell r="A298">
            <v>612012</v>
          </cell>
          <cell r="B298" t="str">
            <v>Consumo Cuenta Segura</v>
          </cell>
          <cell r="C298">
            <v>-8852819613</v>
          </cell>
          <cell r="F298">
            <v>0</v>
          </cell>
          <cell r="G298">
            <v>305992</v>
          </cell>
          <cell r="N298" t="e">
            <v>#N/A</v>
          </cell>
          <cell r="R298" t="e">
            <v>#N/A</v>
          </cell>
        </row>
        <row r="299">
          <cell r="A299">
            <v>612014</v>
          </cell>
          <cell r="B299" t="str">
            <v>Revenue SMS Pre-Pago</v>
          </cell>
          <cell r="C299">
            <v>-5450234436</v>
          </cell>
          <cell r="F299">
            <v>0</v>
          </cell>
          <cell r="G299">
            <v>5514083</v>
          </cell>
          <cell r="N299" t="e">
            <v>#N/A</v>
          </cell>
          <cell r="R299" t="e">
            <v>#N/A</v>
          </cell>
        </row>
        <row r="300">
          <cell r="A300">
            <v>612017</v>
          </cell>
          <cell r="B300" t="str">
            <v>Regalo Carga Inicial Cuenta Segura</v>
          </cell>
          <cell r="C300">
            <v>4014697237</v>
          </cell>
          <cell r="F300">
            <v>0</v>
          </cell>
          <cell r="G300">
            <v>80912</v>
          </cell>
          <cell r="N300" t="e">
            <v>#N/A</v>
          </cell>
          <cell r="R300" t="e">
            <v>#N/A</v>
          </cell>
        </row>
        <row r="301">
          <cell r="A301">
            <v>612018</v>
          </cell>
          <cell r="B301" t="str">
            <v>Revenue SMS Cta - Segura</v>
          </cell>
          <cell r="C301">
            <v>-730915423</v>
          </cell>
          <cell r="F301">
            <v>0</v>
          </cell>
          <cell r="G301">
            <v>148670</v>
          </cell>
          <cell r="N301" t="e">
            <v>#N/A</v>
          </cell>
          <cell r="R301" t="e">
            <v>#N/A</v>
          </cell>
        </row>
        <row r="302">
          <cell r="A302">
            <v>612019</v>
          </cell>
          <cell r="B302" t="str">
            <v>Revenue Datos Pre - Pago</v>
          </cell>
          <cell r="C302">
            <v>-289180390</v>
          </cell>
          <cell r="F302">
            <v>0</v>
          </cell>
          <cell r="G302">
            <v>-579</v>
          </cell>
          <cell r="N302" t="e">
            <v>#N/A</v>
          </cell>
          <cell r="R302" t="e">
            <v>#N/A</v>
          </cell>
        </row>
        <row r="303">
          <cell r="A303">
            <v>612021</v>
          </cell>
          <cell r="B303" t="str">
            <v>Revenue Datos Cta - Segura</v>
          </cell>
          <cell r="C303">
            <v>-364801378</v>
          </cell>
          <cell r="F303">
            <v>0</v>
          </cell>
          <cell r="G303">
            <v>0</v>
          </cell>
          <cell r="N303" t="e">
            <v>#N/A</v>
          </cell>
          <cell r="R303" t="e">
            <v>#N/A</v>
          </cell>
        </row>
        <row r="304">
          <cell r="A304">
            <v>612023</v>
          </cell>
          <cell r="B304" t="str">
            <v>Regalo Promo Plus Cta.Segura</v>
          </cell>
          <cell r="C304">
            <v>1329383500</v>
          </cell>
          <cell r="F304">
            <v>0</v>
          </cell>
          <cell r="G304">
            <v>0</v>
          </cell>
          <cell r="N304" t="e">
            <v>#N/A</v>
          </cell>
          <cell r="R304" t="e">
            <v>#N/A</v>
          </cell>
        </row>
        <row r="305">
          <cell r="A305">
            <v>612024</v>
          </cell>
          <cell r="B305" t="str">
            <v>Regalo Customer Cta. Segura</v>
          </cell>
          <cell r="C305">
            <v>480671441</v>
          </cell>
          <cell r="F305">
            <v>0</v>
          </cell>
          <cell r="G305">
            <v>0</v>
          </cell>
          <cell r="N305" t="e">
            <v>#N/A</v>
          </cell>
          <cell r="R305" t="e">
            <v>#N/A</v>
          </cell>
        </row>
        <row r="306">
          <cell r="A306">
            <v>612025</v>
          </cell>
          <cell r="B306" t="str">
            <v>Regalo Carga Inicial PP</v>
          </cell>
          <cell r="C306">
            <v>6779177441</v>
          </cell>
          <cell r="F306">
            <v>0</v>
          </cell>
          <cell r="G306">
            <v>0</v>
          </cell>
          <cell r="N306" t="e">
            <v>#N/A</v>
          </cell>
          <cell r="R306" t="e">
            <v>#N/A</v>
          </cell>
        </row>
        <row r="307">
          <cell r="A307">
            <v>612026</v>
          </cell>
          <cell r="B307" t="str">
            <v>Regalo Promo Plus PP</v>
          </cell>
          <cell r="C307">
            <v>3193883660</v>
          </cell>
          <cell r="F307">
            <v>0</v>
          </cell>
          <cell r="G307">
            <v>107</v>
          </cell>
          <cell r="N307" t="e">
            <v>#N/A</v>
          </cell>
          <cell r="R307" t="e">
            <v>#N/A</v>
          </cell>
        </row>
        <row r="308">
          <cell r="A308">
            <v>612027</v>
          </cell>
          <cell r="B308" t="str">
            <v>Regalo Customer PP</v>
          </cell>
          <cell r="C308">
            <v>172318614</v>
          </cell>
          <cell r="F308">
            <v>0</v>
          </cell>
          <cell r="G308">
            <v>107</v>
          </cell>
          <cell r="N308" t="e">
            <v>#N/A</v>
          </cell>
          <cell r="R308" t="e">
            <v>#N/A</v>
          </cell>
        </row>
        <row r="309">
          <cell r="A309">
            <v>612102</v>
          </cell>
          <cell r="B309" t="str">
            <v>Provisión Airtime CPP</v>
          </cell>
          <cell r="C309">
            <v>310004643</v>
          </cell>
          <cell r="F309">
            <v>0</v>
          </cell>
          <cell r="G309">
            <v>984185</v>
          </cell>
          <cell r="N309" t="e">
            <v>#N/A</v>
          </cell>
          <cell r="R309" t="e">
            <v>#N/A</v>
          </cell>
        </row>
        <row r="310">
          <cell r="A310">
            <v>612103</v>
          </cell>
          <cell r="B310" t="str">
            <v>Airtime CPP</v>
          </cell>
          <cell r="C310">
            <v>-2123346537</v>
          </cell>
          <cell r="F310">
            <v>0</v>
          </cell>
          <cell r="G310">
            <v>984185</v>
          </cell>
          <cell r="N310" t="e">
            <v>#N/A</v>
          </cell>
          <cell r="R310" t="e">
            <v>#N/A</v>
          </cell>
        </row>
        <row r="311">
          <cell r="A311">
            <v>612133</v>
          </cell>
          <cell r="B311" t="str">
            <v>Ingresos por acceso de otras operadoras</v>
          </cell>
          <cell r="C311">
            <v>-5884536305</v>
          </cell>
          <cell r="F311">
            <v>0</v>
          </cell>
          <cell r="G311">
            <v>984185</v>
          </cell>
          <cell r="N311" t="e">
            <v>#N/A</v>
          </cell>
          <cell r="R311" t="e">
            <v>#N/A</v>
          </cell>
        </row>
        <row r="312">
          <cell r="A312">
            <v>613103</v>
          </cell>
          <cell r="B312" t="str">
            <v>Llamadas locales</v>
          </cell>
          <cell r="C312">
            <v>-1839300885</v>
          </cell>
          <cell r="F312">
            <v>0</v>
          </cell>
          <cell r="G312">
            <v>1472</v>
          </cell>
          <cell r="N312" t="e">
            <v>#N/A</v>
          </cell>
          <cell r="R312" t="e">
            <v>#N/A</v>
          </cell>
        </row>
        <row r="313">
          <cell r="A313">
            <v>613201</v>
          </cell>
          <cell r="B313" t="str">
            <v>LLamadas L.Dist.Int.Facturadas</v>
          </cell>
          <cell r="C313">
            <v>-615966541</v>
          </cell>
          <cell r="F313">
            <v>0</v>
          </cell>
          <cell r="G313">
            <v>1472</v>
          </cell>
          <cell r="N313" t="e">
            <v>#N/A</v>
          </cell>
          <cell r="R313" t="e">
            <v>#N/A</v>
          </cell>
        </row>
        <row r="314">
          <cell r="A314">
            <v>614001</v>
          </cell>
          <cell r="B314" t="str">
            <v>Activacion Facturada</v>
          </cell>
          <cell r="C314">
            <v>-268687900000</v>
          </cell>
          <cell r="F314">
            <v>0</v>
          </cell>
          <cell r="G314">
            <v>-142</v>
          </cell>
          <cell r="N314" t="e">
            <v>#N/A</v>
          </cell>
          <cell r="R314" t="e">
            <v>#N/A</v>
          </cell>
        </row>
        <row r="315">
          <cell r="A315">
            <v>614002</v>
          </cell>
          <cell r="B315" t="str">
            <v>Activacion No Facturada</v>
          </cell>
          <cell r="C315">
            <v>-3326415</v>
          </cell>
          <cell r="F315">
            <v>0</v>
          </cell>
          <cell r="G315">
            <v>15968</v>
          </cell>
          <cell r="N315" t="e">
            <v>#N/A</v>
          </cell>
          <cell r="R315" t="e">
            <v>#N/A</v>
          </cell>
        </row>
        <row r="316">
          <cell r="A316">
            <v>614004</v>
          </cell>
          <cell r="B316" t="str">
            <v>Activacion Cambio de Servicio</v>
          </cell>
          <cell r="C316">
            <v>-7232708</v>
          </cell>
          <cell r="F316">
            <v>0</v>
          </cell>
          <cell r="G316">
            <v>15968</v>
          </cell>
          <cell r="N316" t="e">
            <v>#N/A</v>
          </cell>
          <cell r="R316" t="e">
            <v>#N/A</v>
          </cell>
        </row>
        <row r="317">
          <cell r="A317">
            <v>614005</v>
          </cell>
          <cell r="B317" t="str">
            <v>Activacion Concesiones y Promociones</v>
          </cell>
          <cell r="C317">
            <v>268584100000</v>
          </cell>
          <cell r="F317">
            <v>0</v>
          </cell>
          <cell r="G317">
            <v>1170</v>
          </cell>
          <cell r="N317" t="e">
            <v>#N/A</v>
          </cell>
          <cell r="R317" t="e">
            <v>#N/A</v>
          </cell>
        </row>
        <row r="318">
          <cell r="A318">
            <v>615002</v>
          </cell>
          <cell r="B318" t="str">
            <v>LLamada en Espera No Facturada</v>
          </cell>
          <cell r="C318">
            <v>124250643</v>
          </cell>
          <cell r="F318">
            <v>0</v>
          </cell>
          <cell r="G318">
            <v>1231183</v>
          </cell>
          <cell r="N318" t="e">
            <v>#N/A</v>
          </cell>
          <cell r="R318" t="e">
            <v>#N/A</v>
          </cell>
        </row>
        <row r="319">
          <cell r="A319">
            <v>615005</v>
          </cell>
          <cell r="B319" t="str">
            <v>Serv.Opcionales Conceciones y Promociones</v>
          </cell>
          <cell r="C319">
            <v>-2207367581</v>
          </cell>
          <cell r="F319">
            <v>0</v>
          </cell>
          <cell r="G319">
            <v>11358</v>
          </cell>
          <cell r="N319" t="e">
            <v>#N/A</v>
          </cell>
          <cell r="R319" t="e">
            <v>#N/A</v>
          </cell>
        </row>
        <row r="320">
          <cell r="A320">
            <v>615006</v>
          </cell>
          <cell r="B320" t="str">
            <v>Facturaciones Detallada</v>
          </cell>
          <cell r="C320">
            <v>-31271703</v>
          </cell>
          <cell r="F320">
            <v>0</v>
          </cell>
          <cell r="G320">
            <v>12321</v>
          </cell>
          <cell r="N320" t="e">
            <v>#N/A</v>
          </cell>
          <cell r="R320" t="e">
            <v>#N/A</v>
          </cell>
        </row>
        <row r="321">
          <cell r="A321">
            <v>615007</v>
          </cell>
          <cell r="B321" t="str">
            <v>Facturacion Detallada No Facturada</v>
          </cell>
          <cell r="C321">
            <v>-9773112</v>
          </cell>
          <cell r="F321">
            <v>0</v>
          </cell>
          <cell r="G321">
            <v>0</v>
          </cell>
          <cell r="N321" t="e">
            <v>#N/A</v>
          </cell>
          <cell r="R321" t="e">
            <v>#N/A</v>
          </cell>
        </row>
        <row r="322">
          <cell r="A322">
            <v>615009</v>
          </cell>
          <cell r="B322" t="str">
            <v>SMS (mensajes de Texto)</v>
          </cell>
          <cell r="C322">
            <v>-124469851</v>
          </cell>
          <cell r="F322">
            <v>0</v>
          </cell>
          <cell r="G322">
            <v>0</v>
          </cell>
          <cell r="N322" t="e">
            <v>#N/A</v>
          </cell>
          <cell r="R322" t="e">
            <v>#N/A</v>
          </cell>
        </row>
        <row r="323">
          <cell r="A323">
            <v>615011</v>
          </cell>
          <cell r="B323" t="str">
            <v>Servicio Mensajero CTI</v>
          </cell>
          <cell r="C323">
            <v>266511468</v>
          </cell>
          <cell r="F323">
            <v>0</v>
          </cell>
          <cell r="G323">
            <v>-285170</v>
          </cell>
          <cell r="N323" t="e">
            <v>#N/A</v>
          </cell>
          <cell r="R323" t="e">
            <v>#N/A</v>
          </cell>
        </row>
        <row r="324">
          <cell r="A324">
            <v>615012</v>
          </cell>
          <cell r="B324" t="str">
            <v>Tráfico de datos</v>
          </cell>
          <cell r="C324">
            <v>-437935441</v>
          </cell>
          <cell r="F324">
            <v>0</v>
          </cell>
          <cell r="G324">
            <v>-285170</v>
          </cell>
          <cell r="N324" t="e">
            <v>#N/A</v>
          </cell>
          <cell r="R324" t="e">
            <v>#N/A</v>
          </cell>
        </row>
        <row r="325">
          <cell r="A325">
            <v>615017</v>
          </cell>
          <cell r="B325" t="str">
            <v>Ingresos por acceso de Copaco - CPP-Pre Pago</v>
          </cell>
          <cell r="C325">
            <v>-4111458170</v>
          </cell>
          <cell r="F325">
            <v>0</v>
          </cell>
          <cell r="G325">
            <v>-285170</v>
          </cell>
          <cell r="N325" t="e">
            <v>#N/A</v>
          </cell>
          <cell r="R325" t="e">
            <v>#N/A</v>
          </cell>
        </row>
        <row r="326">
          <cell r="A326">
            <v>615018</v>
          </cell>
          <cell r="B326" t="str">
            <v>Ingresos por acceso de otras operadoras-Pre pago</v>
          </cell>
          <cell r="C326">
            <v>-5311819315</v>
          </cell>
          <cell r="F326">
            <v>0</v>
          </cell>
          <cell r="G326">
            <v>-285170</v>
          </cell>
          <cell r="N326" t="e">
            <v>#N/A</v>
          </cell>
          <cell r="R326" t="e">
            <v>#N/A</v>
          </cell>
        </row>
        <row r="327">
          <cell r="A327">
            <v>616101</v>
          </cell>
          <cell r="B327" t="str">
            <v>Roaming Cargo Diario</v>
          </cell>
          <cell r="C327">
            <v>1541015</v>
          </cell>
          <cell r="F327">
            <v>0</v>
          </cell>
          <cell r="G327">
            <v>-285170</v>
          </cell>
          <cell r="N327" t="e">
            <v>#N/A</v>
          </cell>
          <cell r="R327" t="e">
            <v>#N/A</v>
          </cell>
        </row>
        <row r="328">
          <cell r="A328">
            <v>616102</v>
          </cell>
          <cell r="B328" t="str">
            <v>Roaming Minutos en el Aire</v>
          </cell>
          <cell r="C328">
            <v>-914181418</v>
          </cell>
          <cell r="F328">
            <v>0</v>
          </cell>
          <cell r="G328">
            <v>-285170</v>
          </cell>
          <cell r="N328" t="e">
            <v>#N/A</v>
          </cell>
          <cell r="R328" t="e">
            <v>#N/A</v>
          </cell>
        </row>
        <row r="329">
          <cell r="A329">
            <v>616105</v>
          </cell>
          <cell r="B329" t="str">
            <v>Roaming Larga Distancia Nacional</v>
          </cell>
          <cell r="C329">
            <v>-389690975</v>
          </cell>
          <cell r="F329">
            <v>0</v>
          </cell>
          <cell r="G329">
            <v>-285170</v>
          </cell>
          <cell r="N329" t="e">
            <v>#N/A</v>
          </cell>
          <cell r="R329" t="e">
            <v>#N/A</v>
          </cell>
        </row>
        <row r="330">
          <cell r="A330">
            <v>616111</v>
          </cell>
          <cell r="B330" t="str">
            <v>Roaming Aire - Prepaga PY</v>
          </cell>
          <cell r="C330">
            <v>-237571081</v>
          </cell>
          <cell r="F330">
            <v>0</v>
          </cell>
          <cell r="G330">
            <v>-285170</v>
          </cell>
          <cell r="N330" t="e">
            <v>#N/A</v>
          </cell>
          <cell r="R330" t="e">
            <v>#N/A</v>
          </cell>
        </row>
        <row r="331">
          <cell r="A331">
            <v>616123</v>
          </cell>
          <cell r="B331" t="str">
            <v>Serv.Roaming a Terceros</v>
          </cell>
          <cell r="C331">
            <v>-1177119055</v>
          </cell>
          <cell r="F331">
            <v>0</v>
          </cell>
          <cell r="G331">
            <v>-285170</v>
          </cell>
          <cell r="N331" t="e">
            <v>#N/A</v>
          </cell>
          <cell r="R331" t="e">
            <v>#N/A</v>
          </cell>
        </row>
        <row r="332">
          <cell r="A332">
            <v>616133</v>
          </cell>
          <cell r="B332" t="str">
            <v>Saldos No Consumidos Cr</v>
          </cell>
          <cell r="C332">
            <v>-2985029003</v>
          </cell>
          <cell r="F332">
            <v>0</v>
          </cell>
          <cell r="G332">
            <v>0</v>
          </cell>
          <cell r="N332" t="e">
            <v>#N/A</v>
          </cell>
          <cell r="R332" t="e">
            <v>#N/A</v>
          </cell>
        </row>
        <row r="333">
          <cell r="A333">
            <v>616164</v>
          </cell>
          <cell r="B333" t="str">
            <v>Servicio Roaming Aire GSM</v>
          </cell>
          <cell r="C333">
            <v>-2663288673</v>
          </cell>
          <cell r="F333">
            <v>0</v>
          </cell>
          <cell r="G333">
            <v>0</v>
          </cell>
          <cell r="N333" t="e">
            <v>#N/A</v>
          </cell>
          <cell r="R333" t="e">
            <v>#N/A</v>
          </cell>
        </row>
        <row r="334">
          <cell r="A334">
            <v>619009</v>
          </cell>
          <cell r="B334" t="str">
            <v>Ley 2051/03-Retención GD</v>
          </cell>
          <cell r="C334">
            <v>3115491</v>
          </cell>
          <cell r="F334">
            <v>0</v>
          </cell>
          <cell r="G334">
            <v>0</v>
          </cell>
          <cell r="N334" t="e">
            <v>#N/A</v>
          </cell>
          <cell r="R334" t="e">
            <v>#N/A</v>
          </cell>
        </row>
        <row r="335">
          <cell r="A335">
            <v>621000</v>
          </cell>
          <cell r="B335" t="str">
            <v>Ingreso por Telefonos Celular y accesorios</v>
          </cell>
          <cell r="C335">
            <v>-46721174</v>
          </cell>
          <cell r="F335">
            <v>0</v>
          </cell>
          <cell r="G335">
            <v>-139386</v>
          </cell>
          <cell r="N335" t="e">
            <v>#N/A</v>
          </cell>
          <cell r="R335" t="e">
            <v>#N/A</v>
          </cell>
        </row>
        <row r="336">
          <cell r="A336">
            <v>621001</v>
          </cell>
          <cell r="B336" t="str">
            <v>Venta Devengada Telefonos Celulares y Acces</v>
          </cell>
          <cell r="C336">
            <v>0</v>
          </cell>
          <cell r="F336">
            <v>0</v>
          </cell>
          <cell r="G336">
            <v>-139386</v>
          </cell>
          <cell r="N336" t="e">
            <v>#N/A</v>
          </cell>
          <cell r="R336" t="e">
            <v>#N/A</v>
          </cell>
        </row>
        <row r="337">
          <cell r="A337">
            <v>621002</v>
          </cell>
          <cell r="B337" t="str">
            <v>Instalacion y Servicio</v>
          </cell>
          <cell r="C337">
            <v>-679000</v>
          </cell>
          <cell r="F337">
            <v>0</v>
          </cell>
          <cell r="G337">
            <v>-139386</v>
          </cell>
          <cell r="N337" t="e">
            <v>#N/A</v>
          </cell>
          <cell r="R337" t="e">
            <v>#N/A</v>
          </cell>
        </row>
        <row r="338">
          <cell r="A338">
            <v>621003</v>
          </cell>
          <cell r="B338" t="str">
            <v>Ing. por Conceciones y Promociones</v>
          </cell>
          <cell r="C338">
            <v>98167178</v>
          </cell>
          <cell r="F338">
            <v>0</v>
          </cell>
          <cell r="G338">
            <v>-139386</v>
          </cell>
          <cell r="N338" t="e">
            <v>#N/A</v>
          </cell>
          <cell r="R338" t="e">
            <v>#N/A</v>
          </cell>
        </row>
        <row r="339">
          <cell r="A339">
            <v>621006</v>
          </cell>
          <cell r="B339" t="str">
            <v>Venta de Equipos CDMA</v>
          </cell>
          <cell r="C339">
            <v>-25768190914</v>
          </cell>
          <cell r="F339">
            <v>0</v>
          </cell>
          <cell r="G339">
            <v>-139386</v>
          </cell>
          <cell r="N339" t="e">
            <v>#N/A</v>
          </cell>
          <cell r="R339" t="e">
            <v>#N/A</v>
          </cell>
        </row>
        <row r="340">
          <cell r="A340">
            <v>621007</v>
          </cell>
          <cell r="B340" t="str">
            <v>Accesorios</v>
          </cell>
          <cell r="C340">
            <v>-1157963</v>
          </cell>
          <cell r="F340">
            <v>0</v>
          </cell>
          <cell r="G340">
            <v>-139386</v>
          </cell>
          <cell r="N340" t="e">
            <v>#N/A</v>
          </cell>
          <cell r="R340" t="e">
            <v>#N/A</v>
          </cell>
        </row>
        <row r="341">
          <cell r="A341">
            <v>621008</v>
          </cell>
          <cell r="B341" t="str">
            <v>Conceciones y Promociones Equipos CDMA</v>
          </cell>
          <cell r="C341">
            <v>23957393108</v>
          </cell>
          <cell r="F341">
            <v>0</v>
          </cell>
          <cell r="G341">
            <v>-139386</v>
          </cell>
          <cell r="N341" t="e">
            <v>#N/A</v>
          </cell>
          <cell r="R341" t="e">
            <v>#N/A</v>
          </cell>
        </row>
        <row r="342">
          <cell r="A342">
            <v>621009</v>
          </cell>
          <cell r="B342" t="str">
            <v>Venta Tarjeta SIM</v>
          </cell>
          <cell r="C342">
            <v>-17743399995</v>
          </cell>
          <cell r="F342">
            <v>0</v>
          </cell>
          <cell r="G342">
            <v>-139386</v>
          </cell>
          <cell r="N342" t="e">
            <v>#N/A</v>
          </cell>
          <cell r="R342" t="e">
            <v>#N/A</v>
          </cell>
        </row>
        <row r="343">
          <cell r="A343">
            <v>621011</v>
          </cell>
          <cell r="B343" t="str">
            <v>Reparación equipos</v>
          </cell>
          <cell r="C343">
            <v>-31022744</v>
          </cell>
          <cell r="F343">
            <v>0</v>
          </cell>
          <cell r="G343">
            <v>-139386</v>
          </cell>
          <cell r="N343" t="e">
            <v>#N/A</v>
          </cell>
          <cell r="R343" t="e">
            <v>#N/A</v>
          </cell>
        </row>
        <row r="344">
          <cell r="A344">
            <v>621012</v>
          </cell>
          <cell r="B344" t="str">
            <v>Concesiones y Promociones Accesorios</v>
          </cell>
          <cell r="C344">
            <v>503387490</v>
          </cell>
          <cell r="F344">
            <v>0</v>
          </cell>
          <cell r="G344">
            <v>-25605</v>
          </cell>
          <cell r="N344" t="e">
            <v>#N/A</v>
          </cell>
          <cell r="R344" t="e">
            <v>#N/A</v>
          </cell>
        </row>
        <row r="345">
          <cell r="A345">
            <v>622001</v>
          </cell>
          <cell r="B345" t="str">
            <v>TARJETA PREPAGA</v>
          </cell>
          <cell r="C345">
            <v>-29787410520</v>
          </cell>
          <cell r="F345">
            <v>0</v>
          </cell>
          <cell r="G345">
            <v>-4503</v>
          </cell>
          <cell r="N345" t="e">
            <v>#N/A</v>
          </cell>
          <cell r="R345" t="e">
            <v>#N/A</v>
          </cell>
        </row>
        <row r="346">
          <cell r="A346">
            <v>622005</v>
          </cell>
          <cell r="B346" t="str">
            <v>Equipos prepaga Agentes</v>
          </cell>
          <cell r="C346">
            <v>-762230360</v>
          </cell>
          <cell r="F346">
            <v>0</v>
          </cell>
          <cell r="G346">
            <v>-15</v>
          </cell>
          <cell r="N346" t="e">
            <v>#N/A</v>
          </cell>
          <cell r="R346" t="e">
            <v>#N/A</v>
          </cell>
        </row>
        <row r="347">
          <cell r="A347">
            <v>622008</v>
          </cell>
          <cell r="B347" t="str">
            <v>Material POP CTI/PCS</v>
          </cell>
          <cell r="C347">
            <v>-4932500</v>
          </cell>
          <cell r="F347">
            <v>0</v>
          </cell>
          <cell r="G347">
            <v>-15</v>
          </cell>
          <cell r="N347" t="e">
            <v>#N/A</v>
          </cell>
          <cell r="R347" t="e">
            <v>#N/A</v>
          </cell>
        </row>
        <row r="348">
          <cell r="A348">
            <v>631004</v>
          </cell>
          <cell r="B348" t="str">
            <v>INGRESOS INTERCONEXION OPERADORES NACIONALES</v>
          </cell>
          <cell r="C348">
            <v>-2139027700</v>
          </cell>
          <cell r="F348">
            <v>0</v>
          </cell>
          <cell r="G348">
            <v>0</v>
          </cell>
          <cell r="N348" t="e">
            <v>#N/A</v>
          </cell>
          <cell r="R348" t="e">
            <v>#N/A</v>
          </cell>
        </row>
        <row r="349">
          <cell r="A349">
            <v>660001</v>
          </cell>
          <cell r="B349" t="str">
            <v>Ajustes ingresos CMIS</v>
          </cell>
          <cell r="C349">
            <v>-4096745</v>
          </cell>
          <cell r="F349">
            <v>0</v>
          </cell>
          <cell r="G349">
            <v>0</v>
          </cell>
          <cell r="N349" t="e">
            <v>#N/A</v>
          </cell>
          <cell r="R349" t="e">
            <v>#N/A</v>
          </cell>
        </row>
        <row r="350">
          <cell r="A350">
            <v>710003</v>
          </cell>
          <cell r="B350" t="str">
            <v>Coubicacion Interconexion</v>
          </cell>
          <cell r="C350">
            <v>615582662</v>
          </cell>
          <cell r="F350">
            <v>0</v>
          </cell>
          <cell r="G350">
            <v>0</v>
          </cell>
          <cell r="N350" t="e">
            <v>#N/A</v>
          </cell>
          <cell r="R350" t="e">
            <v>#N/A</v>
          </cell>
        </row>
        <row r="351">
          <cell r="A351">
            <v>710004</v>
          </cell>
          <cell r="B351" t="str">
            <v>Arrendamiento-Interconexion</v>
          </cell>
          <cell r="C351">
            <v>1669461263</v>
          </cell>
          <cell r="F351">
            <v>0</v>
          </cell>
          <cell r="G351">
            <v>0</v>
          </cell>
          <cell r="N351" t="e">
            <v>#N/A</v>
          </cell>
          <cell r="R351" t="e">
            <v>#N/A</v>
          </cell>
        </row>
        <row r="352">
          <cell r="A352">
            <v>710011</v>
          </cell>
          <cell r="B352" t="str">
            <v>Costo de acceso a Copaco</v>
          </cell>
          <cell r="C352">
            <v>4410762567</v>
          </cell>
        </row>
        <row r="353">
          <cell r="A353">
            <v>710012</v>
          </cell>
          <cell r="B353" t="str">
            <v>Costo de acceso a Telecel/Pers/VX</v>
          </cell>
          <cell r="C353">
            <v>12372526641</v>
          </cell>
        </row>
        <row r="354">
          <cell r="A354">
            <v>710013</v>
          </cell>
          <cell r="B354" t="str">
            <v>Copaco - Costo de tránsito</v>
          </cell>
          <cell r="C354">
            <v>-134583192</v>
          </cell>
        </row>
        <row r="355">
          <cell r="A355">
            <v>710105</v>
          </cell>
          <cell r="B355" t="str">
            <v>Provisión Costo-Roaming</v>
          </cell>
          <cell r="C355">
            <v>870249660</v>
          </cell>
        </row>
        <row r="356">
          <cell r="A356">
            <v>710115</v>
          </cell>
          <cell r="B356" t="str">
            <v>Costo de acceso a Copaco PREPAGO</v>
          </cell>
          <cell r="C356">
            <v>3713551150</v>
          </cell>
        </row>
        <row r="357">
          <cell r="A357">
            <v>710116</v>
          </cell>
          <cell r="B357" t="str">
            <v>Costo de acceso a Telecel/Pers/Vx PREPAGO</v>
          </cell>
          <cell r="C357">
            <v>6457471496</v>
          </cell>
        </row>
        <row r="358">
          <cell r="A358">
            <v>710126</v>
          </cell>
          <cell r="B358" t="str">
            <v>Costo Roaming de GSM</v>
          </cell>
          <cell r="C358">
            <v>1373032734</v>
          </cell>
        </row>
        <row r="359">
          <cell r="A359">
            <v>710301</v>
          </cell>
          <cell r="B359" t="str">
            <v>Comisiones Servicios Información (SMS-Voz-WAP)</v>
          </cell>
          <cell r="C359">
            <v>49731462</v>
          </cell>
        </row>
        <row r="360">
          <cell r="A360">
            <v>710302</v>
          </cell>
          <cell r="B360" t="str">
            <v>Comision tarjetas prepagas</v>
          </cell>
          <cell r="C360">
            <v>1628127917</v>
          </cell>
        </row>
        <row r="361">
          <cell r="A361">
            <v>711001</v>
          </cell>
          <cell r="B361" t="str">
            <v>Gastos de Repuestos</v>
          </cell>
          <cell r="C361">
            <v>15545007</v>
          </cell>
        </row>
        <row r="362">
          <cell r="A362">
            <v>711002</v>
          </cell>
          <cell r="B362" t="str">
            <v>Gtos.Reparaciones de repuestos</v>
          </cell>
          <cell r="C362">
            <v>-24152843</v>
          </cell>
        </row>
        <row r="363">
          <cell r="A363">
            <v>711003</v>
          </cell>
          <cell r="B363" t="str">
            <v>Mantenimiento Civil Preventivo</v>
          </cell>
          <cell r="C363">
            <v>2584204837</v>
          </cell>
        </row>
        <row r="364">
          <cell r="A364">
            <v>711010</v>
          </cell>
          <cell r="B364" t="str">
            <v>Mantenimiento Civil Correctivo</v>
          </cell>
          <cell r="C364">
            <v>21762228</v>
          </cell>
        </row>
        <row r="365">
          <cell r="A365">
            <v>711011</v>
          </cell>
          <cell r="B365" t="str">
            <v>Ctos Indirectos para compras de repuesto</v>
          </cell>
          <cell r="C365">
            <v>0</v>
          </cell>
        </row>
        <row r="366">
          <cell r="A366">
            <v>711016</v>
          </cell>
          <cell r="B366" t="str">
            <v>Insumos de Mantenimiento</v>
          </cell>
          <cell r="C366">
            <v>22374788</v>
          </cell>
        </row>
        <row r="367">
          <cell r="A367">
            <v>711019</v>
          </cell>
          <cell r="B367" t="str">
            <v>Mantenimiento Aire Acondicionado/Generadores</v>
          </cell>
          <cell r="C367">
            <v>257280477</v>
          </cell>
        </row>
        <row r="368">
          <cell r="A368">
            <v>711020</v>
          </cell>
          <cell r="B368" t="str">
            <v>Mantenimiento Torres</v>
          </cell>
          <cell r="C368">
            <v>150762752</v>
          </cell>
        </row>
        <row r="369">
          <cell r="A369">
            <v>712001</v>
          </cell>
          <cell r="B369" t="str">
            <v>Costos de VAS Clientes</v>
          </cell>
          <cell r="C369">
            <v>-22654925</v>
          </cell>
        </row>
        <row r="370">
          <cell r="A370">
            <v>713001</v>
          </cell>
          <cell r="B370" t="str">
            <v>Costo de arancel CONATEL</v>
          </cell>
          <cell r="C370">
            <v>1018319184</v>
          </cell>
        </row>
        <row r="371">
          <cell r="A371">
            <v>714001</v>
          </cell>
          <cell r="B371" t="str">
            <v>Costo de explotación comercial CONATEL</v>
          </cell>
          <cell r="C371">
            <v>892577787</v>
          </cell>
        </row>
        <row r="372">
          <cell r="A372">
            <v>714002</v>
          </cell>
          <cell r="B372" t="str">
            <v>Costo utilización frecuencias microondas</v>
          </cell>
          <cell r="C372">
            <v>19166227129</v>
          </cell>
        </row>
        <row r="373">
          <cell r="A373">
            <v>720002</v>
          </cell>
          <cell r="B373" t="str">
            <v>Prov. Mantenimiento por Electricidad-Gtos.Varios</v>
          </cell>
          <cell r="C373">
            <v>5124599</v>
          </cell>
        </row>
        <row r="374">
          <cell r="A374">
            <v>720003</v>
          </cell>
          <cell r="B374" t="str">
            <v>Electricidad de Sitios</v>
          </cell>
          <cell r="C374">
            <v>1783200113</v>
          </cell>
        </row>
        <row r="375">
          <cell r="A375">
            <v>720005</v>
          </cell>
          <cell r="B375" t="str">
            <v>Otros Gs. de Operaciones de Red</v>
          </cell>
          <cell r="C375">
            <v>658975134</v>
          </cell>
        </row>
        <row r="376">
          <cell r="A376">
            <v>720007</v>
          </cell>
          <cell r="B376" t="str">
            <v>Electricidad Obras</v>
          </cell>
          <cell r="C376">
            <v>10076815</v>
          </cell>
        </row>
        <row r="377">
          <cell r="A377">
            <v>720101</v>
          </cell>
          <cell r="B377" t="str">
            <v>Alquiler de Sitios</v>
          </cell>
          <cell r="C377">
            <v>6684474859</v>
          </cell>
        </row>
        <row r="378">
          <cell r="A378">
            <v>720103</v>
          </cell>
          <cell r="B378" t="str">
            <v>Alquileres de Gruas y Otros Servicios</v>
          </cell>
          <cell r="C378">
            <v>0</v>
          </cell>
        </row>
        <row r="379">
          <cell r="A379">
            <v>720401</v>
          </cell>
          <cell r="B379" t="str">
            <v>Impuestos Provinciales y Municipales Sitios</v>
          </cell>
          <cell r="C379">
            <v>563525122</v>
          </cell>
        </row>
        <row r="380">
          <cell r="A380">
            <v>730008</v>
          </cell>
          <cell r="B380" t="str">
            <v>Venta Equipos Prepaga (para activaciones Nuevas, g</v>
          </cell>
          <cell r="C380">
            <v>24764284</v>
          </cell>
        </row>
        <row r="381">
          <cell r="A381">
            <v>730010</v>
          </cell>
          <cell r="B381" t="str">
            <v>Venta Equipos Regular (para activaciones Nuevas, g</v>
          </cell>
          <cell r="C381">
            <v>8278661915</v>
          </cell>
        </row>
        <row r="382">
          <cell r="A382">
            <v>730011</v>
          </cell>
          <cell r="B382" t="str">
            <v>Costo Comodatos Distribuidos</v>
          </cell>
          <cell r="C382">
            <v>713062889</v>
          </cell>
        </row>
        <row r="383">
          <cell r="A383">
            <v>730012</v>
          </cell>
          <cell r="B383" t="str">
            <v>CBNSE por Fallas Regular</v>
          </cell>
          <cell r="C383">
            <v>94029595</v>
          </cell>
        </row>
        <row r="384">
          <cell r="A384">
            <v>730013</v>
          </cell>
          <cell r="B384" t="str">
            <v>Lineas Funcis</v>
          </cell>
          <cell r="C384">
            <v>-1100000</v>
          </cell>
        </row>
        <row r="385">
          <cell r="A385">
            <v>730014</v>
          </cell>
          <cell r="B385" t="str">
            <v>Reingreso por Falla</v>
          </cell>
          <cell r="C385">
            <v>-78210490</v>
          </cell>
        </row>
        <row r="386">
          <cell r="A386">
            <v>730015</v>
          </cell>
          <cell r="B386" t="str">
            <v>Reposición garantía CTI</v>
          </cell>
          <cell r="C386">
            <v>-13198096</v>
          </cell>
        </row>
        <row r="387">
          <cell r="A387">
            <v>730017</v>
          </cell>
          <cell r="B387" t="str">
            <v>Revaluación Bienes de Cambio</v>
          </cell>
          <cell r="C387">
            <v>275117360</v>
          </cell>
        </row>
        <row r="388">
          <cell r="A388">
            <v>730018</v>
          </cell>
          <cell r="B388" t="str">
            <v>Fletes por distribución</v>
          </cell>
          <cell r="C388">
            <v>37076672</v>
          </cell>
        </row>
        <row r="389">
          <cell r="A389">
            <v>730019</v>
          </cell>
          <cell r="B389" t="str">
            <v>Reparaciones de telefonos de clientes</v>
          </cell>
          <cell r="C389">
            <v>73197930</v>
          </cell>
        </row>
        <row r="390">
          <cell r="A390">
            <v>730021</v>
          </cell>
          <cell r="B390" t="str">
            <v>Dif. Inv. CDB-CAC's .Empl.dados de baja</v>
          </cell>
          <cell r="C390">
            <v>16205573</v>
          </cell>
        </row>
        <row r="391">
          <cell r="A391">
            <v>730028</v>
          </cell>
          <cell r="B391" t="str">
            <v>Costo telef. emblistados nuevos</v>
          </cell>
          <cell r="C391">
            <v>45240000</v>
          </cell>
        </row>
        <row r="392">
          <cell r="A392">
            <v>730029</v>
          </cell>
          <cell r="B392" t="str">
            <v>Costo Telefonos emblistados reacondicionados</v>
          </cell>
          <cell r="C392">
            <v>0</v>
          </cell>
        </row>
        <row r="393">
          <cell r="A393">
            <v>730030</v>
          </cell>
          <cell r="B393" t="str">
            <v>Imputacion costo Tarj. Prepaga</v>
          </cell>
          <cell r="C393">
            <v>214768842</v>
          </cell>
        </row>
        <row r="394">
          <cell r="A394">
            <v>730031</v>
          </cell>
          <cell r="B394" t="str">
            <v>Servicios Externos emblistados</v>
          </cell>
          <cell r="C394">
            <v>1218852968</v>
          </cell>
        </row>
        <row r="395">
          <cell r="A395">
            <v>730032</v>
          </cell>
          <cell r="B395" t="str">
            <v>CBNSE por Garantía (Regular)</v>
          </cell>
          <cell r="C395">
            <v>391124429</v>
          </cell>
        </row>
        <row r="396">
          <cell r="A396">
            <v>730033</v>
          </cell>
          <cell r="B396" t="str">
            <v>CBNSE (Regular)</v>
          </cell>
          <cell r="C396">
            <v>4374727890</v>
          </cell>
        </row>
        <row r="397">
          <cell r="A397">
            <v>730035</v>
          </cell>
          <cell r="B397" t="str">
            <v>Costo venta a retails y agentes (Prepago)</v>
          </cell>
          <cell r="C397">
            <v>51892210</v>
          </cell>
        </row>
        <row r="398">
          <cell r="A398">
            <v>730036</v>
          </cell>
          <cell r="B398" t="str">
            <v>Costo venta a retails y agentes (Regular)</v>
          </cell>
          <cell r="C398">
            <v>4804489903</v>
          </cell>
        </row>
        <row r="399">
          <cell r="A399">
            <v>730037</v>
          </cell>
          <cell r="B399" t="str">
            <v>Otras bajas</v>
          </cell>
          <cell r="C399">
            <v>698728147</v>
          </cell>
        </row>
        <row r="400">
          <cell r="A400">
            <v>730038</v>
          </cell>
          <cell r="B400" t="str">
            <v>Tarjetas sim</v>
          </cell>
          <cell r="C400">
            <v>3364263703</v>
          </cell>
        </row>
        <row r="401">
          <cell r="A401">
            <v>730041</v>
          </cell>
          <cell r="B401" t="str">
            <v>Obsequio de Mercadería</v>
          </cell>
          <cell r="C401">
            <v>50887235</v>
          </cell>
        </row>
        <row r="402">
          <cell r="A402">
            <v>740001</v>
          </cell>
          <cell r="B402" t="str">
            <v>Prevision suscriptores incobrables</v>
          </cell>
          <cell r="C402">
            <v>2054734538</v>
          </cell>
        </row>
        <row r="403">
          <cell r="A403">
            <v>740102</v>
          </cell>
          <cell r="B403" t="str">
            <v>Comisiones Mora Tardía</v>
          </cell>
          <cell r="C403">
            <v>69922</v>
          </cell>
        </row>
        <row r="404">
          <cell r="A404">
            <v>750006</v>
          </cell>
          <cell r="B404" t="str">
            <v>Institucional Comision de Agencia</v>
          </cell>
          <cell r="C404">
            <v>214001201</v>
          </cell>
        </row>
        <row r="405">
          <cell r="A405">
            <v>751001</v>
          </cell>
          <cell r="B405" t="str">
            <v>Producto Medios TV</v>
          </cell>
          <cell r="C405">
            <v>1237633030</v>
          </cell>
        </row>
        <row r="406">
          <cell r="A406">
            <v>751002</v>
          </cell>
          <cell r="B406" t="str">
            <v>Producto Medios Diarios</v>
          </cell>
          <cell r="C406">
            <v>381365440</v>
          </cell>
        </row>
        <row r="407">
          <cell r="A407">
            <v>751003</v>
          </cell>
          <cell r="B407" t="str">
            <v>Producto Medios Radio</v>
          </cell>
          <cell r="C407">
            <v>329426890</v>
          </cell>
        </row>
        <row r="408">
          <cell r="A408">
            <v>751004</v>
          </cell>
          <cell r="B408" t="str">
            <v>Producto Medios Revistas</v>
          </cell>
          <cell r="C408">
            <v>-231382277</v>
          </cell>
        </row>
        <row r="409">
          <cell r="A409">
            <v>751005</v>
          </cell>
          <cell r="B409" t="str">
            <v>Producto Medios Via Publica</v>
          </cell>
          <cell r="C409">
            <v>561916083</v>
          </cell>
        </row>
        <row r="410">
          <cell r="A410">
            <v>751006</v>
          </cell>
          <cell r="B410" t="str">
            <v>Producto Produccion</v>
          </cell>
          <cell r="C410">
            <v>-35055126</v>
          </cell>
        </row>
        <row r="411">
          <cell r="A411">
            <v>753001</v>
          </cell>
          <cell r="B411" t="str">
            <v>Costo de Folletería</v>
          </cell>
          <cell r="C411">
            <v>76804899</v>
          </cell>
        </row>
        <row r="412">
          <cell r="A412">
            <v>753002</v>
          </cell>
          <cell r="B412" t="str">
            <v>Costos de Materiales POP</v>
          </cell>
          <cell r="C412">
            <v>117690079</v>
          </cell>
        </row>
        <row r="413">
          <cell r="A413">
            <v>753003</v>
          </cell>
          <cell r="B413" t="str">
            <v>Gastos de folletería en general</v>
          </cell>
          <cell r="C413">
            <v>14055694</v>
          </cell>
        </row>
        <row r="414">
          <cell r="A414">
            <v>753004</v>
          </cell>
          <cell r="B414" t="str">
            <v>Costo de Producto para Regalo</v>
          </cell>
          <cell r="C414">
            <v>-9546191</v>
          </cell>
        </row>
        <row r="415">
          <cell r="A415">
            <v>757003</v>
          </cell>
          <cell r="B415" t="str">
            <v>Ferias</v>
          </cell>
          <cell r="C415">
            <v>0</v>
          </cell>
        </row>
        <row r="416">
          <cell r="A416">
            <v>754005</v>
          </cell>
          <cell r="B416" t="str">
            <v>Auspicio de Eventos ( culturales, deportivo</v>
          </cell>
          <cell r="C416">
            <v>671303311</v>
          </cell>
        </row>
        <row r="417">
          <cell r="A417">
            <v>758003</v>
          </cell>
          <cell r="B417" t="str">
            <v>Medios-diarios</v>
          </cell>
          <cell r="C417">
            <v>-15000000</v>
          </cell>
        </row>
        <row r="418">
          <cell r="A418">
            <v>758008</v>
          </cell>
          <cell r="B418" t="str">
            <v>Stands y promociones</v>
          </cell>
          <cell r="C418">
            <v>464126187</v>
          </cell>
        </row>
        <row r="419">
          <cell r="A419">
            <v>759008</v>
          </cell>
          <cell r="B419" t="str">
            <v>Capacitación</v>
          </cell>
          <cell r="C419">
            <v>0</v>
          </cell>
        </row>
        <row r="420">
          <cell r="A420">
            <v>759999</v>
          </cell>
          <cell r="B420" t="str">
            <v>Provision Publicidad</v>
          </cell>
          <cell r="C420">
            <v>-542845127</v>
          </cell>
        </row>
        <row r="421">
          <cell r="A421">
            <v>760003</v>
          </cell>
          <cell r="B421" t="str">
            <v>Ipresion de Facturas de Servicio</v>
          </cell>
          <cell r="C421">
            <v>510950549</v>
          </cell>
        </row>
        <row r="422">
          <cell r="A422">
            <v>760007</v>
          </cell>
          <cell r="B422" t="str">
            <v>Costo Transporte de Cuadales</v>
          </cell>
          <cell r="C422">
            <v>155844654</v>
          </cell>
        </row>
        <row r="423">
          <cell r="A423">
            <v>760009</v>
          </cell>
          <cell r="B423" t="str">
            <v>Distribucion de Facturas</v>
          </cell>
          <cell r="C423">
            <v>167941581</v>
          </cell>
        </row>
        <row r="424">
          <cell r="A424">
            <v>760105</v>
          </cell>
          <cell r="B424" t="str">
            <v>Comisiones agencias de cobranzas</v>
          </cell>
          <cell r="C424">
            <v>1092468193</v>
          </cell>
        </row>
        <row r="425">
          <cell r="A425">
            <v>760106</v>
          </cell>
          <cell r="B425" t="str">
            <v>Comisiones tarjetas de crédito</v>
          </cell>
          <cell r="C425">
            <v>886204260</v>
          </cell>
        </row>
        <row r="426">
          <cell r="A426">
            <v>760107</v>
          </cell>
          <cell r="B426" t="str">
            <v>Pronet</v>
          </cell>
          <cell r="C426">
            <v>177230081</v>
          </cell>
        </row>
        <row r="427">
          <cell r="A427">
            <v>770001</v>
          </cell>
          <cell r="B427" t="str">
            <v>Comisiones Agentes Indirecta Regular</v>
          </cell>
          <cell r="C427">
            <v>15930666984</v>
          </cell>
        </row>
        <row r="428">
          <cell r="A428">
            <v>770010</v>
          </cell>
          <cell r="B428" t="str">
            <v>Fondo de Promoción de Ventas</v>
          </cell>
          <cell r="C428">
            <v>1047000000</v>
          </cell>
        </row>
        <row r="429">
          <cell r="A429">
            <v>770017</v>
          </cell>
          <cell r="B429" t="str">
            <v>Comisiones a Dealers Prepago</v>
          </cell>
          <cell r="C429">
            <v>-175504432</v>
          </cell>
        </row>
        <row r="430">
          <cell r="A430">
            <v>770018</v>
          </cell>
          <cell r="B430" t="str">
            <v>Bonos Dealer Prepago</v>
          </cell>
          <cell r="C430">
            <v>54938500</v>
          </cell>
        </row>
        <row r="431">
          <cell r="A431">
            <v>770101</v>
          </cell>
          <cell r="B431" t="str">
            <v>Comisiones Empleados Regular</v>
          </cell>
          <cell r="C431">
            <v>972117514</v>
          </cell>
        </row>
        <row r="432">
          <cell r="A432">
            <v>770102</v>
          </cell>
          <cell r="B432" t="str">
            <v>Comision Empl.- Pers. Temporario Regular</v>
          </cell>
          <cell r="C432">
            <v>189606343</v>
          </cell>
        </row>
        <row r="433">
          <cell r="A433">
            <v>800001</v>
          </cell>
          <cell r="B433" t="str">
            <v>Salario base</v>
          </cell>
          <cell r="C433">
            <v>4658778383</v>
          </cell>
        </row>
        <row r="434">
          <cell r="A434">
            <v>800002</v>
          </cell>
          <cell r="B434" t="str">
            <v>Horas Extras</v>
          </cell>
          <cell r="C434">
            <v>64483814</v>
          </cell>
        </row>
        <row r="435">
          <cell r="A435">
            <v>800003</v>
          </cell>
          <cell r="B435" t="str">
            <v>Aguinaldo</v>
          </cell>
          <cell r="C435">
            <v>-22761</v>
          </cell>
        </row>
        <row r="436">
          <cell r="A436">
            <v>800004</v>
          </cell>
          <cell r="B436" t="str">
            <v>Personal Temporario</v>
          </cell>
          <cell r="C436">
            <v>2560442837</v>
          </cell>
        </row>
        <row r="437">
          <cell r="A437">
            <v>800006</v>
          </cell>
          <cell r="B437" t="str">
            <v>Provisión Vacaciones</v>
          </cell>
          <cell r="C437">
            <v>223408020</v>
          </cell>
        </row>
        <row r="438">
          <cell r="A438">
            <v>800007</v>
          </cell>
          <cell r="B438" t="str">
            <v>Provisión Aguinaldo</v>
          </cell>
          <cell r="C438">
            <v>460053529</v>
          </cell>
        </row>
        <row r="439">
          <cell r="A439">
            <v>800018</v>
          </cell>
          <cell r="B439" t="str">
            <v>A.R.T. Aseguradora de Riesgos de Trabajo</v>
          </cell>
          <cell r="C439">
            <v>69764236</v>
          </cell>
        </row>
        <row r="440">
          <cell r="A440">
            <v>800023</v>
          </cell>
          <cell r="B440" t="str">
            <v>Asist. Med. al Personal</v>
          </cell>
          <cell r="C440">
            <v>331323979</v>
          </cell>
        </row>
        <row r="441">
          <cell r="A441">
            <v>800024</v>
          </cell>
          <cell r="B441" t="str">
            <v>Cupones de Almuerzo y Alimentos</v>
          </cell>
          <cell r="C441">
            <v>122553303</v>
          </cell>
        </row>
        <row r="442">
          <cell r="A442">
            <v>800027</v>
          </cell>
          <cell r="B442" t="str">
            <v>Incentivos al Personal Ejecutivo</v>
          </cell>
          <cell r="C442">
            <v>220349339</v>
          </cell>
        </row>
        <row r="443">
          <cell r="A443">
            <v>800028</v>
          </cell>
          <cell r="B443" t="str">
            <v>Incentivos - Bono Gerencial</v>
          </cell>
          <cell r="C443">
            <v>189227500</v>
          </cell>
        </row>
        <row r="444">
          <cell r="A444">
            <v>800031</v>
          </cell>
          <cell r="B444" t="str">
            <v>Otros Beneficios de Empleados</v>
          </cell>
          <cell r="C444">
            <v>0</v>
          </cell>
        </row>
        <row r="445">
          <cell r="A445">
            <v>800036</v>
          </cell>
          <cell r="B445" t="str">
            <v>Aporte patronal IPS</v>
          </cell>
          <cell r="C445">
            <v>1099424468</v>
          </cell>
        </row>
        <row r="446">
          <cell r="A446">
            <v>800037</v>
          </cell>
          <cell r="B446" t="str">
            <v>Bonificación Familiar</v>
          </cell>
          <cell r="C446">
            <v>14698590</v>
          </cell>
        </row>
        <row r="447">
          <cell r="A447">
            <v>800038</v>
          </cell>
          <cell r="B447" t="str">
            <v>Ayuda habitacional - No Deducible</v>
          </cell>
          <cell r="C447">
            <v>115310000</v>
          </cell>
        </row>
        <row r="448">
          <cell r="A448">
            <v>820001</v>
          </cell>
          <cell r="B448" t="str">
            <v>Papeleria e Imprenta</v>
          </cell>
          <cell r="C448">
            <v>217915864</v>
          </cell>
        </row>
        <row r="449">
          <cell r="A449">
            <v>820002</v>
          </cell>
          <cell r="B449" t="str">
            <v>Correo</v>
          </cell>
          <cell r="C449">
            <v>542288132</v>
          </cell>
        </row>
        <row r="450">
          <cell r="A450">
            <v>820003</v>
          </cell>
          <cell r="B450" t="str">
            <v>Fletes</v>
          </cell>
          <cell r="C450">
            <v>24608504</v>
          </cell>
        </row>
        <row r="451">
          <cell r="A451">
            <v>820004</v>
          </cell>
          <cell r="B451" t="str">
            <v>Copias y Fotocopias</v>
          </cell>
          <cell r="C451">
            <v>81363162</v>
          </cell>
        </row>
        <row r="452">
          <cell r="A452">
            <v>820006</v>
          </cell>
          <cell r="B452" t="str">
            <v>Serv. de Comp. - Programas</v>
          </cell>
          <cell r="C452">
            <v>6325000</v>
          </cell>
        </row>
        <row r="453">
          <cell r="A453">
            <v>820007</v>
          </cell>
          <cell r="B453" t="str">
            <v>Serv. de Comp. - Equipo de Comput.</v>
          </cell>
          <cell r="C453">
            <v>762723576</v>
          </cell>
        </row>
        <row r="454">
          <cell r="A454">
            <v>820009</v>
          </cell>
          <cell r="B454" t="str">
            <v>Gastos de Librería</v>
          </cell>
          <cell r="C454">
            <v>162858241</v>
          </cell>
        </row>
        <row r="455">
          <cell r="A455">
            <v>820010</v>
          </cell>
          <cell r="B455" t="str">
            <v>Peaje</v>
          </cell>
          <cell r="C455">
            <v>5743523</v>
          </cell>
        </row>
        <row r="456">
          <cell r="A456">
            <v>820011</v>
          </cell>
          <cell r="B456" t="str">
            <v>Sistemas Servicios Menores</v>
          </cell>
          <cell r="C456">
            <v>77603380</v>
          </cell>
        </row>
        <row r="457">
          <cell r="A457">
            <v>820013</v>
          </cell>
          <cell r="B457" t="str">
            <v>LAN</v>
          </cell>
          <cell r="C457">
            <v>1839310</v>
          </cell>
        </row>
        <row r="458">
          <cell r="A458">
            <v>820021</v>
          </cell>
          <cell r="B458" t="str">
            <v>Higiene y Seguridad - Politica</v>
          </cell>
          <cell r="C458">
            <v>2925000</v>
          </cell>
        </row>
        <row r="459">
          <cell r="A459">
            <v>820104</v>
          </cell>
          <cell r="B459" t="str">
            <v>Formularios Varios</v>
          </cell>
          <cell r="C459">
            <v>0</v>
          </cell>
        </row>
        <row r="460">
          <cell r="A460">
            <v>840001</v>
          </cell>
          <cell r="B460" t="str">
            <v>Taxis y Remises</v>
          </cell>
          <cell r="C460">
            <v>19814898</v>
          </cell>
        </row>
        <row r="461">
          <cell r="A461">
            <v>840004</v>
          </cell>
          <cell r="B461" t="str">
            <v>Miscelaneos</v>
          </cell>
          <cell r="C461">
            <v>62597023</v>
          </cell>
        </row>
        <row r="462">
          <cell r="A462">
            <v>840006</v>
          </cell>
          <cell r="B462" t="str">
            <v>Limpieza de Edificios</v>
          </cell>
          <cell r="C462">
            <v>347733810</v>
          </cell>
        </row>
        <row r="463">
          <cell r="A463">
            <v>840009</v>
          </cell>
          <cell r="B463" t="str">
            <v>Entretenimientos</v>
          </cell>
          <cell r="C463">
            <v>80870242</v>
          </cell>
        </row>
        <row r="464">
          <cell r="A464">
            <v>840011</v>
          </cell>
          <cell r="B464" t="str">
            <v>Otros Gs. de Negocios</v>
          </cell>
          <cell r="C464">
            <v>111041064</v>
          </cell>
        </row>
        <row r="465">
          <cell r="A465">
            <v>840013</v>
          </cell>
          <cell r="B465" t="str">
            <v>Servicio de Cafeteria</v>
          </cell>
          <cell r="C465">
            <v>18977044</v>
          </cell>
        </row>
        <row r="466">
          <cell r="A466">
            <v>840014</v>
          </cell>
          <cell r="B466" t="str">
            <v>Entrenamientos y Seminarios</v>
          </cell>
          <cell r="C466">
            <v>66836372</v>
          </cell>
        </row>
        <row r="467">
          <cell r="A467">
            <v>840017</v>
          </cell>
          <cell r="B467" t="str">
            <v>Cuotas y Suscripciones</v>
          </cell>
          <cell r="C467">
            <v>67105792</v>
          </cell>
        </row>
        <row r="468">
          <cell r="A468">
            <v>840024</v>
          </cell>
          <cell r="B468" t="str">
            <v>Uniformes / Indumentaria</v>
          </cell>
          <cell r="C468">
            <v>44450644</v>
          </cell>
        </row>
        <row r="469">
          <cell r="A469">
            <v>840026</v>
          </cell>
          <cell r="B469" t="str">
            <v>Gts. Stadarización Puntos de Venta</v>
          </cell>
          <cell r="C469">
            <v>35310021</v>
          </cell>
        </row>
        <row r="470">
          <cell r="A470">
            <v>840031</v>
          </cell>
          <cell r="B470" t="str">
            <v>Telefonía-Mantenimientos y Servicios</v>
          </cell>
          <cell r="C470">
            <v>358452025</v>
          </cell>
        </row>
        <row r="471">
          <cell r="A471">
            <v>840033</v>
          </cell>
          <cell r="B471" t="str">
            <v>Comidas</v>
          </cell>
          <cell r="C471">
            <v>58238921</v>
          </cell>
        </row>
        <row r="472">
          <cell r="A472">
            <v>840034</v>
          </cell>
          <cell r="B472" t="str">
            <v>Pasajes</v>
          </cell>
          <cell r="C472">
            <v>136235701</v>
          </cell>
        </row>
        <row r="473">
          <cell r="A473">
            <v>840035</v>
          </cell>
          <cell r="B473" t="str">
            <v>Hotelería</v>
          </cell>
          <cell r="C473">
            <v>79325942</v>
          </cell>
        </row>
        <row r="474">
          <cell r="A474">
            <v>840036</v>
          </cell>
          <cell r="B474" t="str">
            <v>Nafta</v>
          </cell>
          <cell r="C474">
            <v>318478243</v>
          </cell>
        </row>
        <row r="475">
          <cell r="A475">
            <v>850002</v>
          </cell>
          <cell r="B475" t="str">
            <v>Consumo Telefonico Distribuido</v>
          </cell>
          <cell r="C475">
            <v>303473461</v>
          </cell>
        </row>
        <row r="476">
          <cell r="A476">
            <v>850004</v>
          </cell>
          <cell r="B476" t="str">
            <v>Mantenimiento SAP</v>
          </cell>
          <cell r="C476">
            <v>222467840</v>
          </cell>
        </row>
        <row r="477">
          <cell r="A477">
            <v>860001</v>
          </cell>
          <cell r="B477" t="str">
            <v>Vehiculos</v>
          </cell>
          <cell r="C477">
            <v>165318323</v>
          </cell>
        </row>
        <row r="478">
          <cell r="A478">
            <v>860003</v>
          </cell>
          <cell r="B478" t="str">
            <v>Edificios Alquileres</v>
          </cell>
          <cell r="C478">
            <v>638797898</v>
          </cell>
        </row>
        <row r="479">
          <cell r="A479">
            <v>860004</v>
          </cell>
          <cell r="B479" t="str">
            <v>Edificios reparaciones</v>
          </cell>
          <cell r="C479">
            <v>13401102</v>
          </cell>
        </row>
        <row r="480">
          <cell r="A480">
            <v>860006</v>
          </cell>
          <cell r="B480" t="str">
            <v>Seguridad y Vigilancia</v>
          </cell>
          <cell r="C480">
            <v>667282033</v>
          </cell>
        </row>
        <row r="481">
          <cell r="A481">
            <v>860008</v>
          </cell>
          <cell r="B481" t="str">
            <v>Electricidad Store</v>
          </cell>
          <cell r="C481">
            <v>187848945</v>
          </cell>
        </row>
        <row r="482">
          <cell r="A482">
            <v>860009</v>
          </cell>
          <cell r="B482" t="str">
            <v>Electricidad Edificio</v>
          </cell>
          <cell r="C482">
            <v>147632546</v>
          </cell>
        </row>
        <row r="483">
          <cell r="A483">
            <v>860010</v>
          </cell>
          <cell r="B483" t="str">
            <v>Agua</v>
          </cell>
          <cell r="C483">
            <v>40473326</v>
          </cell>
        </row>
        <row r="484">
          <cell r="A484">
            <v>860012</v>
          </cell>
          <cell r="B484" t="str">
            <v>Edificios Mantenimiento</v>
          </cell>
          <cell r="C484">
            <v>88430280</v>
          </cell>
        </row>
        <row r="485">
          <cell r="A485">
            <v>860014</v>
          </cell>
          <cell r="B485" t="str">
            <v>Edificios Mobiliario</v>
          </cell>
          <cell r="C485">
            <v>1949992</v>
          </cell>
        </row>
        <row r="486">
          <cell r="A486">
            <v>870001</v>
          </cell>
          <cell r="B486" t="str">
            <v>Auditorias e Impuestos</v>
          </cell>
          <cell r="C486">
            <v>351017893</v>
          </cell>
        </row>
        <row r="487">
          <cell r="A487">
            <v>870003</v>
          </cell>
          <cell r="B487" t="str">
            <v>Servicios Profesionales Call Center Terciarizados</v>
          </cell>
          <cell r="C487">
            <v>3686059490</v>
          </cell>
        </row>
        <row r="488">
          <cell r="A488">
            <v>870005</v>
          </cell>
          <cell r="B488" t="str">
            <v>Servicios Profesionales Generales y Menores</v>
          </cell>
          <cell r="C488">
            <v>389050005</v>
          </cell>
        </row>
        <row r="489">
          <cell r="A489">
            <v>870008</v>
          </cell>
          <cell r="B489" t="str">
            <v>Honorarios Jurídicos Regulatorios</v>
          </cell>
          <cell r="C489">
            <v>50095336</v>
          </cell>
        </row>
        <row r="490">
          <cell r="A490">
            <v>870020</v>
          </cell>
          <cell r="B490" t="str">
            <v>GND Otros gastos no deducibles</v>
          </cell>
          <cell r="C490">
            <v>102333029</v>
          </cell>
        </row>
        <row r="491">
          <cell r="A491">
            <v>870021</v>
          </cell>
          <cell r="B491" t="str">
            <v>Ley 2051/03-Retención GD</v>
          </cell>
          <cell r="C491">
            <v>0</v>
          </cell>
        </row>
        <row r="492">
          <cell r="A492">
            <v>880001</v>
          </cell>
          <cell r="B492" t="str">
            <v>Seguros Varios</v>
          </cell>
          <cell r="C492">
            <v>194025371</v>
          </cell>
        </row>
        <row r="493">
          <cell r="A493">
            <v>880002</v>
          </cell>
          <cell r="B493" t="str">
            <v>Diferencias en caja y cupones</v>
          </cell>
          <cell r="C493">
            <v>14005932</v>
          </cell>
        </row>
        <row r="494">
          <cell r="A494">
            <v>900201</v>
          </cell>
          <cell r="B494" t="str">
            <v>Intereses Varios Ganados</v>
          </cell>
          <cell r="C494">
            <v>-103109351</v>
          </cell>
        </row>
        <row r="495">
          <cell r="A495">
            <v>920001</v>
          </cell>
          <cell r="B495" t="str">
            <v>Depreciación Bienes de Uso de la Red</v>
          </cell>
          <cell r="C495">
            <v>39078813574</v>
          </cell>
        </row>
        <row r="496">
          <cell r="A496">
            <v>920002</v>
          </cell>
          <cell r="B496" t="str">
            <v>Depreciación Bienes de Uso de la No Red</v>
          </cell>
          <cell r="C496">
            <v>1859825725</v>
          </cell>
        </row>
        <row r="497">
          <cell r="A497">
            <v>920003</v>
          </cell>
          <cell r="B497" t="str">
            <v>Depreciación Mejoras Inmuebles</v>
          </cell>
          <cell r="C497">
            <v>221572399</v>
          </cell>
        </row>
        <row r="498">
          <cell r="A498">
            <v>920006</v>
          </cell>
          <cell r="B498" t="str">
            <v>Depreciaciones Red GND</v>
          </cell>
          <cell r="C498">
            <v>0</v>
          </cell>
        </row>
        <row r="499">
          <cell r="A499">
            <v>920202</v>
          </cell>
          <cell r="B499" t="str">
            <v>Gastos Red Torres</v>
          </cell>
          <cell r="C499">
            <v>1110802545</v>
          </cell>
        </row>
        <row r="500">
          <cell r="A500">
            <v>920203</v>
          </cell>
          <cell r="B500" t="str">
            <v>Gastos Red Equipos Celular</v>
          </cell>
          <cell r="C500">
            <v>1998895150</v>
          </cell>
        </row>
        <row r="501">
          <cell r="A501">
            <v>920204</v>
          </cell>
          <cell r="B501" t="str">
            <v>Gastos Red Equipos de Transmisión</v>
          </cell>
          <cell r="C501">
            <v>14161717287</v>
          </cell>
        </row>
        <row r="502">
          <cell r="A502">
            <v>920205</v>
          </cell>
          <cell r="B502" t="str">
            <v>Gastos Red Equipos Conmutación</v>
          </cell>
          <cell r="C502">
            <v>8697947908</v>
          </cell>
        </row>
        <row r="503">
          <cell r="A503">
            <v>920207</v>
          </cell>
          <cell r="B503" t="str">
            <v>Gastos Red Equipos de Apoyo</v>
          </cell>
          <cell r="C503">
            <v>2857612252</v>
          </cell>
        </row>
        <row r="504">
          <cell r="A504">
            <v>920209</v>
          </cell>
          <cell r="B504" t="str">
            <v>Gastos Red Lineas de Transmisión</v>
          </cell>
          <cell r="C504">
            <v>1735595936</v>
          </cell>
        </row>
        <row r="505">
          <cell r="A505">
            <v>920221</v>
          </cell>
          <cell r="B505" t="str">
            <v>Gastos Servicios para Equipos Celulares</v>
          </cell>
          <cell r="C505">
            <v>420176028</v>
          </cell>
        </row>
        <row r="506">
          <cell r="A506">
            <v>920222</v>
          </cell>
          <cell r="B506" t="str">
            <v>Gastos Servicios Conmutación</v>
          </cell>
          <cell r="C506">
            <v>682488010</v>
          </cell>
        </row>
        <row r="507">
          <cell r="A507">
            <v>920223</v>
          </cell>
          <cell r="B507" t="str">
            <v>Gastos Servicios Construcción de Sitios</v>
          </cell>
          <cell r="C507">
            <v>3348000358</v>
          </cell>
        </row>
        <row r="508">
          <cell r="A508">
            <v>920224</v>
          </cell>
          <cell r="B508" t="str">
            <v>Gastos Servicios Instalación Equipos de Apoyo</v>
          </cell>
          <cell r="C508">
            <v>121861389</v>
          </cell>
        </row>
        <row r="509">
          <cell r="A509">
            <v>920225</v>
          </cell>
          <cell r="B509" t="str">
            <v>Gastos Servicio Transmisión</v>
          </cell>
          <cell r="C509">
            <v>2117053856</v>
          </cell>
        </row>
        <row r="510">
          <cell r="A510">
            <v>920236</v>
          </cell>
          <cell r="B510" t="str">
            <v>Costos Indirectos Despachantes de Aduanas</v>
          </cell>
          <cell r="C510">
            <v>3329207850</v>
          </cell>
        </row>
        <row r="511">
          <cell r="A511">
            <v>920241</v>
          </cell>
          <cell r="B511" t="str">
            <v>Gastos Activados - Proyectos Cerrados</v>
          </cell>
          <cell r="C511">
            <v>-40581358569</v>
          </cell>
        </row>
        <row r="512">
          <cell r="A512">
            <v>920263</v>
          </cell>
          <cell r="B512" t="str">
            <v>Gastos Equipos de Computación No de la Red - Orden</v>
          </cell>
          <cell r="C512">
            <v>0</v>
          </cell>
        </row>
        <row r="513">
          <cell r="A513">
            <v>920265</v>
          </cell>
          <cell r="B513" t="str">
            <v>Gastos Varios No de la Red - Ordenes Internas</v>
          </cell>
          <cell r="C513">
            <v>0</v>
          </cell>
        </row>
        <row r="514">
          <cell r="A514">
            <v>920504</v>
          </cell>
          <cell r="B514" t="str">
            <v>Amortizaciones Intangibles Licencias</v>
          </cell>
          <cell r="C514">
            <v>430799826</v>
          </cell>
        </row>
        <row r="515">
          <cell r="A515">
            <v>920506</v>
          </cell>
          <cell r="B515" t="str">
            <v>Depreciación Base de datos- Bs. de uso</v>
          </cell>
          <cell r="C515">
            <v>38550389</v>
          </cell>
        </row>
        <row r="516">
          <cell r="A516">
            <v>920509</v>
          </cell>
          <cell r="B516" t="str">
            <v>Amortizaciones Intangibles Licencias</v>
          </cell>
          <cell r="C516">
            <v>618115004</v>
          </cell>
        </row>
        <row r="517">
          <cell r="A517">
            <v>920511</v>
          </cell>
          <cell r="B517" t="str">
            <v>Amort Intang Cargos Diferidos</v>
          </cell>
          <cell r="C517">
            <v>378877722</v>
          </cell>
        </row>
        <row r="518">
          <cell r="A518">
            <v>920518</v>
          </cell>
          <cell r="B518" t="str">
            <v>Amortizacion Intang. Nueva</v>
          </cell>
          <cell r="C518">
            <v>1340576289</v>
          </cell>
        </row>
        <row r="519">
          <cell r="A519">
            <v>930001</v>
          </cell>
          <cell r="B519" t="str">
            <v>Gastos Bancarios</v>
          </cell>
          <cell r="C519">
            <v>158654705</v>
          </cell>
        </row>
        <row r="520">
          <cell r="A520">
            <v>930003</v>
          </cell>
          <cell r="B520" t="str">
            <v>Gs. Varios por prestamos</v>
          </cell>
          <cell r="C520">
            <v>107100000</v>
          </cell>
        </row>
        <row r="521">
          <cell r="A521">
            <v>930004</v>
          </cell>
          <cell r="B521" t="str">
            <v>Diferencias de Cambio generado por Pasivos</v>
          </cell>
          <cell r="C521">
            <v>2962436701</v>
          </cell>
        </row>
        <row r="522">
          <cell r="A522">
            <v>930006</v>
          </cell>
          <cell r="B522" t="str">
            <v>Diferencias de Redondeo Manual</v>
          </cell>
          <cell r="C522">
            <v>-394915</v>
          </cell>
        </row>
        <row r="523">
          <cell r="A523">
            <v>930008</v>
          </cell>
          <cell r="B523" t="str">
            <v>Diferencias de Cambio generada por activos</v>
          </cell>
          <cell r="C523">
            <v>3051688763</v>
          </cell>
        </row>
        <row r="524">
          <cell r="A524">
            <v>930009</v>
          </cell>
          <cell r="B524" t="str">
            <v>Diferencias de Cambio generado por Pasivos - Tempo</v>
          </cell>
          <cell r="C524">
            <v>205528419</v>
          </cell>
        </row>
        <row r="525">
          <cell r="A525">
            <v>930010</v>
          </cell>
          <cell r="B525" t="str">
            <v>Diferencias de Cambio generado por Activos - Tempo</v>
          </cell>
          <cell r="C525">
            <v>-88011644</v>
          </cell>
        </row>
        <row r="526">
          <cell r="A526">
            <v>930011</v>
          </cell>
          <cell r="B526" t="str">
            <v>Rdo por Tenen BsCbio</v>
          </cell>
          <cell r="C526">
            <v>-93807268</v>
          </cell>
        </row>
        <row r="527">
          <cell r="A527">
            <v>930016</v>
          </cell>
          <cell r="B527" t="str">
            <v>Diferencia de cambio generada por oper intercomp</v>
          </cell>
          <cell r="C527">
            <v>273491658</v>
          </cell>
        </row>
        <row r="528">
          <cell r="A528">
            <v>930017</v>
          </cell>
          <cell r="B528" t="str">
            <v>Diferencia de cambio generada por bancos/otros</v>
          </cell>
          <cell r="C528">
            <v>25836623</v>
          </cell>
        </row>
        <row r="529">
          <cell r="A529">
            <v>930202</v>
          </cell>
          <cell r="B529" t="str">
            <v>Honorarios Legales</v>
          </cell>
          <cell r="C529">
            <v>41953166</v>
          </cell>
        </row>
        <row r="530">
          <cell r="A530">
            <v>940001</v>
          </cell>
          <cell r="B530" t="str">
            <v>Intereses y Multas DGI</v>
          </cell>
          <cell r="C530">
            <v>293292897</v>
          </cell>
        </row>
        <row r="531">
          <cell r="A531">
            <v>940005</v>
          </cell>
          <cell r="B531" t="str">
            <v>Impuestos Varios</v>
          </cell>
          <cell r="C531">
            <v>177299838</v>
          </cell>
        </row>
        <row r="532">
          <cell r="A532">
            <v>940010</v>
          </cell>
          <cell r="B532" t="str">
            <v>IVA Costos - Reg. Normal</v>
          </cell>
          <cell r="C532">
            <v>96014020</v>
          </cell>
        </row>
        <row r="533">
          <cell r="A533">
            <v>952001</v>
          </cell>
          <cell r="B533" t="str">
            <v>Intereses ABN</v>
          </cell>
          <cell r="C533">
            <v>1226410273</v>
          </cell>
        </row>
        <row r="534">
          <cell r="A534">
            <v>980001</v>
          </cell>
          <cell r="B534" t="str">
            <v>Ingreso por Intereses Clientes Morosos</v>
          </cell>
          <cell r="C534">
            <v>-38907554</v>
          </cell>
        </row>
        <row r="535">
          <cell r="A535">
            <v>980003</v>
          </cell>
          <cell r="B535" t="str">
            <v>ResultadoVentas de Bienes de Uso</v>
          </cell>
          <cell r="C535">
            <v>-175082819</v>
          </cell>
        </row>
        <row r="536">
          <cell r="A536">
            <v>990098</v>
          </cell>
          <cell r="B536" t="str">
            <v>Baja Ajuste por Inflac - Bs de USO</v>
          </cell>
          <cell r="C536">
            <v>721700</v>
          </cell>
        </row>
        <row r="537">
          <cell r="A537">
            <v>999999</v>
          </cell>
          <cell r="B537" t="str">
            <v>Saldos Iniciales</v>
          </cell>
          <cell r="C537">
            <v>0</v>
          </cell>
        </row>
        <row r="538">
          <cell r="A538" t="str">
            <v>* Total</v>
          </cell>
          <cell r="C538">
            <v>0</v>
          </cell>
        </row>
        <row r="539">
          <cell r="A539">
            <v>111111</v>
          </cell>
          <cell r="C539">
            <v>83954881510</v>
          </cell>
        </row>
      </sheetData>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
      <sheetName val="AA"/>
      <sheetName val="PA"/>
      <sheetName val="BA MODELO"/>
      <sheetName val="PB"/>
      <sheetName val="AB"/>
      <sheetName val="AN"/>
      <sheetName val="RO"/>
      <sheetName val="MP"/>
      <sheetName val="CONS"/>
      <sheetName val="BONUS"/>
      <sheetName val="Hoja1"/>
      <sheetName val="Saldos"/>
      <sheetName val="Módulo1"/>
    </sheetNames>
    <sheetDataSet>
      <sheetData sheetId="0">
        <row r="3">
          <cell r="B3" t="str">
            <v>COMPARATIVO DE F.P.C.</v>
          </cell>
        </row>
        <row r="4">
          <cell r="AW4" t="str">
            <v>TOTAL</v>
          </cell>
          <cell r="AX4" t="str">
            <v>AÑO ANT</v>
          </cell>
          <cell r="AY4" t="str">
            <v>PROM.</v>
          </cell>
        </row>
        <row r="5">
          <cell r="B5" t="str">
            <v>CONCEPTO</v>
          </cell>
          <cell r="C5" t="str">
            <v>REF</v>
          </cell>
          <cell r="D5" t="str">
            <v>SALDO</v>
          </cell>
          <cell r="E5">
            <v>37773</v>
          </cell>
          <cell r="F5">
            <v>37803</v>
          </cell>
          <cell r="G5">
            <v>37834</v>
          </cell>
          <cell r="H5">
            <v>37865</v>
          </cell>
          <cell r="I5">
            <v>37895</v>
          </cell>
          <cell r="J5">
            <v>37926</v>
          </cell>
          <cell r="K5">
            <v>37956</v>
          </cell>
          <cell r="L5">
            <v>37987</v>
          </cell>
          <cell r="M5">
            <v>38018</v>
          </cell>
          <cell r="N5">
            <v>38047</v>
          </cell>
          <cell r="O5">
            <v>38078</v>
          </cell>
          <cell r="P5">
            <v>38108</v>
          </cell>
          <cell r="Q5">
            <v>38139</v>
          </cell>
          <cell r="R5">
            <v>38169</v>
          </cell>
          <cell r="S5">
            <v>38200</v>
          </cell>
          <cell r="T5">
            <v>38231</v>
          </cell>
          <cell r="U5">
            <v>38261</v>
          </cell>
          <cell r="V5">
            <v>38292</v>
          </cell>
          <cell r="W5">
            <v>38322</v>
          </cell>
          <cell r="X5">
            <v>38353</v>
          </cell>
          <cell r="Y5">
            <v>38384</v>
          </cell>
          <cell r="Z5">
            <v>38412</v>
          </cell>
          <cell r="AA5">
            <v>38443</v>
          </cell>
          <cell r="AB5">
            <v>38473</v>
          </cell>
          <cell r="AC5">
            <v>38504</v>
          </cell>
          <cell r="AD5">
            <v>38534</v>
          </cell>
          <cell r="AE5">
            <v>38565</v>
          </cell>
          <cell r="AF5">
            <v>38596</v>
          </cell>
          <cell r="AG5">
            <v>38626</v>
          </cell>
          <cell r="AH5">
            <v>38657</v>
          </cell>
          <cell r="AI5">
            <v>38687</v>
          </cell>
          <cell r="AJ5">
            <v>38718</v>
          </cell>
          <cell r="AK5">
            <v>38749</v>
          </cell>
          <cell r="AL5">
            <v>38777</v>
          </cell>
          <cell r="AM5">
            <v>38808</v>
          </cell>
          <cell r="AN5">
            <v>38838</v>
          </cell>
          <cell r="AO5">
            <v>38869</v>
          </cell>
          <cell r="AP5">
            <v>38899</v>
          </cell>
          <cell r="AQ5">
            <v>38930</v>
          </cell>
          <cell r="AR5">
            <v>38961</v>
          </cell>
          <cell r="AS5">
            <v>38991</v>
          </cell>
          <cell r="AT5">
            <v>39022</v>
          </cell>
          <cell r="AU5">
            <v>39052</v>
          </cell>
          <cell r="AW5" t="str">
            <v>12 M</v>
          </cell>
          <cell r="AX5">
            <v>38473</v>
          </cell>
          <cell r="AY5" t="str">
            <v>MENSUAL</v>
          </cell>
        </row>
        <row r="7">
          <cell r="B7" t="str">
            <v>INGRESOS</v>
          </cell>
        </row>
        <row r="9">
          <cell r="B9" t="str">
            <v>FPC</v>
          </cell>
          <cell r="F9">
            <v>225120.36</v>
          </cell>
          <cell r="G9">
            <v>257408.53</v>
          </cell>
          <cell r="H9">
            <v>244582.57</v>
          </cell>
          <cell r="I9">
            <v>206550.22</v>
          </cell>
          <cell r="J9">
            <v>100066.6</v>
          </cell>
          <cell r="K9">
            <v>326536.71000000002</v>
          </cell>
          <cell r="L9">
            <v>300746.19</v>
          </cell>
          <cell r="M9">
            <v>204764.27</v>
          </cell>
          <cell r="N9">
            <v>201991.9</v>
          </cell>
          <cell r="O9">
            <v>214225.84</v>
          </cell>
          <cell r="P9">
            <v>244643.33</v>
          </cell>
          <cell r="Q9">
            <v>253789.04</v>
          </cell>
          <cell r="R9">
            <v>245506.25</v>
          </cell>
          <cell r="S9">
            <v>265381.17</v>
          </cell>
          <cell r="T9">
            <v>236831.73</v>
          </cell>
          <cell r="U9">
            <v>239325.04</v>
          </cell>
          <cell r="V9">
            <v>290715.74</v>
          </cell>
          <cell r="W9">
            <v>260245.01</v>
          </cell>
          <cell r="X9">
            <v>397059.51</v>
          </cell>
          <cell r="Y9">
            <v>243421.98</v>
          </cell>
          <cell r="Z9">
            <v>238543</v>
          </cell>
          <cell r="AA9">
            <v>292043.71999999997</v>
          </cell>
          <cell r="AB9">
            <v>308829.32</v>
          </cell>
          <cell r="AC9">
            <v>313238.84000000003</v>
          </cell>
          <cell r="AD9">
            <v>333051.65999999997</v>
          </cell>
          <cell r="AE9">
            <v>348476.75</v>
          </cell>
          <cell r="AF9">
            <v>314034.36</v>
          </cell>
          <cell r="AG9">
            <v>323862.05</v>
          </cell>
          <cell r="AH9">
            <v>365584.99</v>
          </cell>
          <cell r="AI9">
            <v>342787.94</v>
          </cell>
          <cell r="AJ9">
            <v>480532.43</v>
          </cell>
          <cell r="AK9">
            <v>308834.26</v>
          </cell>
          <cell r="AL9">
            <v>300158.40000000002</v>
          </cell>
          <cell r="AM9">
            <v>359425.05</v>
          </cell>
          <cell r="AN9">
            <v>372195.4</v>
          </cell>
          <cell r="AW9">
            <v>4162182.13</v>
          </cell>
          <cell r="AX9">
            <v>308829.32</v>
          </cell>
          <cell r="AY9">
            <v>346848.5108333333</v>
          </cell>
        </row>
        <row r="10">
          <cell r="B10" t="str">
            <v>CUOTA LANZAMIENTO</v>
          </cell>
          <cell r="F10">
            <v>26800</v>
          </cell>
          <cell r="G10">
            <v>34300</v>
          </cell>
          <cell r="H10">
            <v>14834</v>
          </cell>
          <cell r="I10">
            <v>45667</v>
          </cell>
          <cell r="J10">
            <v>85866</v>
          </cell>
          <cell r="K10">
            <v>43834</v>
          </cell>
          <cell r="L10">
            <v>11458</v>
          </cell>
          <cell r="M10">
            <v>13000.67</v>
          </cell>
          <cell r="N10">
            <v>4067</v>
          </cell>
          <cell r="O10">
            <v>37000</v>
          </cell>
          <cell r="P10">
            <v>49111.1</v>
          </cell>
          <cell r="Q10">
            <v>29066.67</v>
          </cell>
          <cell r="R10">
            <v>59000</v>
          </cell>
          <cell r="S10">
            <v>33180.550000000003</v>
          </cell>
          <cell r="T10">
            <v>44000</v>
          </cell>
          <cell r="U10">
            <v>72626.47</v>
          </cell>
          <cell r="V10">
            <v>7500</v>
          </cell>
          <cell r="W10">
            <v>51333.33</v>
          </cell>
          <cell r="X10">
            <v>43583.66</v>
          </cell>
          <cell r="Y10">
            <v>125444.44</v>
          </cell>
          <cell r="Z10">
            <v>92522.09</v>
          </cell>
          <cell r="AA10">
            <v>27483.33</v>
          </cell>
          <cell r="AB10">
            <v>43166.67</v>
          </cell>
          <cell r="AC10">
            <v>13520.83</v>
          </cell>
          <cell r="AD10">
            <v>157138.87</v>
          </cell>
          <cell r="AE10">
            <v>31833.33</v>
          </cell>
          <cell r="AF10">
            <v>56054.879999999997</v>
          </cell>
          <cell r="AG10">
            <v>59777.78</v>
          </cell>
          <cell r="AH10">
            <v>50100</v>
          </cell>
          <cell r="AI10">
            <v>44365.73</v>
          </cell>
          <cell r="AJ10">
            <v>60277.73</v>
          </cell>
          <cell r="AK10">
            <v>23944.45</v>
          </cell>
          <cell r="AL10">
            <v>50416.67</v>
          </cell>
          <cell r="AM10">
            <v>18166.66</v>
          </cell>
          <cell r="AN10">
            <v>60685.17</v>
          </cell>
          <cell r="AW10">
            <v>626282.1</v>
          </cell>
          <cell r="AX10">
            <v>43166.67</v>
          </cell>
          <cell r="AY10">
            <v>52190.174999999996</v>
          </cell>
        </row>
        <row r="11">
          <cell r="B11" t="str">
            <v>CUOTA EXTRAORDINARIA</v>
          </cell>
          <cell r="F11">
            <v>0</v>
          </cell>
          <cell r="G11">
            <v>0</v>
          </cell>
          <cell r="H11">
            <v>354905.26</v>
          </cell>
          <cell r="I11">
            <v>-1331.23</v>
          </cell>
          <cell r="J11">
            <v>0</v>
          </cell>
          <cell r="K11">
            <v>0</v>
          </cell>
          <cell r="L11">
            <v>0</v>
          </cell>
          <cell r="M11">
            <v>0</v>
          </cell>
          <cell r="N11">
            <v>0</v>
          </cell>
          <cell r="O11">
            <v>0</v>
          </cell>
          <cell r="P11">
            <v>0</v>
          </cell>
          <cell r="Q11">
            <v>1.31</v>
          </cell>
          <cell r="R11">
            <v>0</v>
          </cell>
          <cell r="S11">
            <v>447685.81</v>
          </cell>
          <cell r="T11">
            <v>-1550.67</v>
          </cell>
          <cell r="U11">
            <v>374.39</v>
          </cell>
          <cell r="V11">
            <v>486882.41</v>
          </cell>
          <cell r="W11">
            <v>-12255.32</v>
          </cell>
          <cell r="X11">
            <v>648.53</v>
          </cell>
          <cell r="Y11">
            <v>293.2</v>
          </cell>
          <cell r="Z11">
            <v>398236.89</v>
          </cell>
          <cell r="AA11">
            <v>4968.63</v>
          </cell>
          <cell r="AB11">
            <v>-750.3</v>
          </cell>
          <cell r="AC11">
            <v>48.56</v>
          </cell>
          <cell r="AD11">
            <v>2030.55</v>
          </cell>
          <cell r="AE11">
            <v>588448.4</v>
          </cell>
          <cell r="AF11">
            <v>0</v>
          </cell>
          <cell r="AG11">
            <v>0</v>
          </cell>
          <cell r="AH11">
            <v>602098.12</v>
          </cell>
          <cell r="AI11">
            <v>417.28</v>
          </cell>
          <cell r="AJ11">
            <v>-510.42</v>
          </cell>
          <cell r="AK11">
            <v>511284.72</v>
          </cell>
          <cell r="AL11">
            <v>525.58000000000004</v>
          </cell>
          <cell r="AM11">
            <v>0</v>
          </cell>
          <cell r="AN11">
            <v>632088.93999999994</v>
          </cell>
          <cell r="AW11">
            <v>2336431.73</v>
          </cell>
          <cell r="AX11">
            <v>-750.3</v>
          </cell>
          <cell r="AY11">
            <v>194702.64416666667</v>
          </cell>
        </row>
        <row r="12">
          <cell r="B12" t="str">
            <v>CHEQUE REGALO</v>
          </cell>
          <cell r="F12">
            <v>955.75</v>
          </cell>
          <cell r="G12">
            <v>625.84</v>
          </cell>
          <cell r="H12">
            <v>745.44</v>
          </cell>
          <cell r="I12">
            <v>727.83</v>
          </cell>
          <cell r="J12">
            <v>1442.4</v>
          </cell>
          <cell r="K12">
            <v>1589.43</v>
          </cell>
          <cell r="L12">
            <v>900.43</v>
          </cell>
          <cell r="M12">
            <v>2578.71</v>
          </cell>
          <cell r="N12">
            <v>1839.32</v>
          </cell>
          <cell r="O12">
            <v>1311.08</v>
          </cell>
          <cell r="P12">
            <v>1802.55</v>
          </cell>
          <cell r="Q12">
            <v>1280.47</v>
          </cell>
          <cell r="R12">
            <v>2530.21</v>
          </cell>
          <cell r="S12">
            <v>2186.9699999999998</v>
          </cell>
          <cell r="T12">
            <v>2684.82</v>
          </cell>
          <cell r="U12">
            <v>1248.0899999999999</v>
          </cell>
          <cell r="V12">
            <v>425.1</v>
          </cell>
          <cell r="W12">
            <v>4825.42</v>
          </cell>
          <cell r="X12">
            <v>2464.3000000000002</v>
          </cell>
          <cell r="Y12">
            <v>4770.04</v>
          </cell>
          <cell r="Z12">
            <v>3327.72</v>
          </cell>
          <cell r="AA12">
            <v>3722.13</v>
          </cell>
          <cell r="AB12">
            <v>3328.45</v>
          </cell>
          <cell r="AC12">
            <v>2267.79</v>
          </cell>
          <cell r="AD12">
            <v>3012.9</v>
          </cell>
          <cell r="AE12">
            <v>3053.14</v>
          </cell>
          <cell r="AF12">
            <v>3547.72</v>
          </cell>
          <cell r="AG12">
            <v>4162.6899999999996</v>
          </cell>
          <cell r="AH12">
            <v>2768.59</v>
          </cell>
          <cell r="AI12">
            <v>3270.86</v>
          </cell>
          <cell r="AJ12">
            <v>4498.37</v>
          </cell>
          <cell r="AK12">
            <v>7962.63</v>
          </cell>
          <cell r="AL12">
            <v>5039.7700000000004</v>
          </cell>
          <cell r="AM12">
            <v>2810.27</v>
          </cell>
          <cell r="AN12">
            <v>4021.82</v>
          </cell>
          <cell r="AW12">
            <v>46416.55</v>
          </cell>
          <cell r="AX12">
            <v>3328.45</v>
          </cell>
          <cell r="AY12">
            <v>3868.0458333333322</v>
          </cell>
        </row>
        <row r="13">
          <cell r="B13" t="str">
            <v>SPONSORS</v>
          </cell>
          <cell r="F13">
            <v>0</v>
          </cell>
          <cell r="G13">
            <v>0</v>
          </cell>
          <cell r="H13">
            <v>0</v>
          </cell>
          <cell r="I13">
            <v>55000</v>
          </cell>
          <cell r="J13">
            <v>0</v>
          </cell>
          <cell r="K13">
            <v>42500</v>
          </cell>
          <cell r="L13">
            <v>0</v>
          </cell>
          <cell r="M13">
            <v>121500</v>
          </cell>
          <cell r="N13">
            <v>-103275</v>
          </cell>
          <cell r="O13">
            <v>0</v>
          </cell>
          <cell r="P13">
            <v>0</v>
          </cell>
          <cell r="Q13">
            <v>0</v>
          </cell>
          <cell r="R13">
            <v>0</v>
          </cell>
          <cell r="S13">
            <v>1200</v>
          </cell>
          <cell r="T13">
            <v>0</v>
          </cell>
          <cell r="U13">
            <v>0</v>
          </cell>
          <cell r="V13">
            <v>0</v>
          </cell>
          <cell r="W13">
            <v>114000</v>
          </cell>
          <cell r="X13">
            <v>15000</v>
          </cell>
          <cell r="Y13">
            <v>5357.16</v>
          </cell>
          <cell r="Z13">
            <v>3144.78</v>
          </cell>
          <cell r="AA13">
            <v>0</v>
          </cell>
          <cell r="AB13">
            <v>495</v>
          </cell>
          <cell r="AC13">
            <v>16650</v>
          </cell>
          <cell r="AD13">
            <v>0</v>
          </cell>
          <cell r="AE13">
            <v>-1950</v>
          </cell>
          <cell r="AF13">
            <v>2062.5</v>
          </cell>
          <cell r="AG13">
            <v>11512.5</v>
          </cell>
          <cell r="AH13">
            <v>-12487.5</v>
          </cell>
          <cell r="AI13">
            <v>22762.5</v>
          </cell>
          <cell r="AJ13">
            <v>-487.5</v>
          </cell>
          <cell r="AK13">
            <v>-487.5</v>
          </cell>
          <cell r="AL13">
            <v>-487.5</v>
          </cell>
          <cell r="AM13">
            <v>-487.5</v>
          </cell>
          <cell r="AN13">
            <v>0</v>
          </cell>
          <cell r="AW13">
            <v>36600</v>
          </cell>
          <cell r="AX13">
            <v>495</v>
          </cell>
          <cell r="AY13">
            <v>3050</v>
          </cell>
        </row>
        <row r="14">
          <cell r="B14" t="str">
            <v>VARIOS</v>
          </cell>
          <cell r="F14">
            <v>0</v>
          </cell>
          <cell r="G14">
            <v>0</v>
          </cell>
          <cell r="H14">
            <v>20043.990000000002</v>
          </cell>
          <cell r="I14">
            <v>0</v>
          </cell>
          <cell r="J14">
            <v>-3010.7</v>
          </cell>
          <cell r="K14">
            <v>0</v>
          </cell>
          <cell r="L14">
            <v>0</v>
          </cell>
          <cell r="M14">
            <v>0</v>
          </cell>
          <cell r="N14">
            <v>0</v>
          </cell>
          <cell r="O14">
            <v>0</v>
          </cell>
          <cell r="P14">
            <v>0</v>
          </cell>
          <cell r="Q14">
            <v>11142.59</v>
          </cell>
          <cell r="R14">
            <v>4835</v>
          </cell>
          <cell r="S14">
            <v>2835</v>
          </cell>
          <cell r="T14">
            <v>3195.74</v>
          </cell>
          <cell r="U14">
            <v>3424.56</v>
          </cell>
          <cell r="V14">
            <v>3079.51</v>
          </cell>
          <cell r="W14">
            <v>2835</v>
          </cell>
          <cell r="X14">
            <v>2835</v>
          </cell>
          <cell r="Y14">
            <v>3200.76</v>
          </cell>
          <cell r="Z14">
            <v>179168.94</v>
          </cell>
          <cell r="AA14">
            <v>748.15</v>
          </cell>
          <cell r="AB14">
            <v>0</v>
          </cell>
          <cell r="AC14">
            <v>0</v>
          </cell>
          <cell r="AD14">
            <v>0</v>
          </cell>
          <cell r="AE14">
            <v>0</v>
          </cell>
          <cell r="AF14">
            <v>0</v>
          </cell>
          <cell r="AG14">
            <v>0</v>
          </cell>
          <cell r="AH14">
            <v>0</v>
          </cell>
          <cell r="AI14">
            <v>0</v>
          </cell>
          <cell r="AJ14">
            <v>0</v>
          </cell>
          <cell r="AK14">
            <v>23400</v>
          </cell>
          <cell r="AL14">
            <v>55400</v>
          </cell>
          <cell r="AM14">
            <v>0</v>
          </cell>
          <cell r="AN14">
            <v>0</v>
          </cell>
          <cell r="AW14">
            <v>78800</v>
          </cell>
          <cell r="AX14">
            <v>0</v>
          </cell>
          <cell r="AY14">
            <v>6566.666666666667</v>
          </cell>
        </row>
        <row r="16">
          <cell r="B16" t="str">
            <v>SUBTOTAL INGRESOS</v>
          </cell>
          <cell r="E16">
            <v>0</v>
          </cell>
          <cell r="F16">
            <v>252876.11</v>
          </cell>
          <cell r="G16">
            <v>292334.37</v>
          </cell>
          <cell r="H16">
            <v>635111.26</v>
          </cell>
          <cell r="I16">
            <v>306613.82</v>
          </cell>
          <cell r="J16">
            <v>184364.3</v>
          </cell>
          <cell r="K16">
            <v>414460.14</v>
          </cell>
          <cell r="L16">
            <v>313104.62</v>
          </cell>
          <cell r="M16">
            <v>341843.65</v>
          </cell>
          <cell r="N16">
            <v>104623.22</v>
          </cell>
          <cell r="O16">
            <v>252536.92</v>
          </cell>
          <cell r="P16">
            <v>295556.98</v>
          </cell>
          <cell r="Q16">
            <v>295280.08</v>
          </cell>
          <cell r="R16">
            <v>311871.46000000002</v>
          </cell>
          <cell r="S16">
            <v>752469.5</v>
          </cell>
          <cell r="T16">
            <v>285161.62</v>
          </cell>
          <cell r="U16">
            <v>316998.55</v>
          </cell>
          <cell r="V16">
            <v>788602.76</v>
          </cell>
          <cell r="W16">
            <v>420983.44</v>
          </cell>
          <cell r="X16">
            <v>461591</v>
          </cell>
          <cell r="Y16">
            <v>382487.58</v>
          </cell>
          <cell r="Z16">
            <v>914943.42</v>
          </cell>
          <cell r="AA16">
            <v>328965.96000000002</v>
          </cell>
          <cell r="AB16">
            <v>355069.14</v>
          </cell>
          <cell r="AC16">
            <v>345726.02</v>
          </cell>
          <cell r="AD16">
            <v>495233.98</v>
          </cell>
          <cell r="AE16">
            <v>969861.62</v>
          </cell>
          <cell r="AF16">
            <v>375699.46</v>
          </cell>
          <cell r="AG16">
            <v>399315.02</v>
          </cell>
          <cell r="AH16">
            <v>1008064.2</v>
          </cell>
          <cell r="AI16">
            <v>413604.31</v>
          </cell>
          <cell r="AJ16">
            <v>544310.61</v>
          </cell>
          <cell r="AK16">
            <v>874938.56</v>
          </cell>
          <cell r="AL16">
            <v>411052.92</v>
          </cell>
          <cell r="AM16">
            <v>379914.48</v>
          </cell>
          <cell r="AN16">
            <v>1068991.33</v>
          </cell>
          <cell r="AO16">
            <v>0</v>
          </cell>
          <cell r="AP16">
            <v>0</v>
          </cell>
          <cell r="AQ16">
            <v>0</v>
          </cell>
          <cell r="AR16">
            <v>0</v>
          </cell>
          <cell r="AS16">
            <v>0</v>
          </cell>
          <cell r="AT16">
            <v>0</v>
          </cell>
          <cell r="AU16">
            <v>0</v>
          </cell>
          <cell r="AW16">
            <v>7286712.5099999988</v>
          </cell>
          <cell r="AX16">
            <v>355069.14</v>
          </cell>
          <cell r="AY16">
            <v>607226.04249999986</v>
          </cell>
        </row>
        <row r="18">
          <cell r="B18" t="str">
            <v>EGRESOS</v>
          </cell>
        </row>
        <row r="20">
          <cell r="B20" t="str">
            <v>INSTITUCIONAL / IMAGEN</v>
          </cell>
          <cell r="C20">
            <v>1</v>
          </cell>
          <cell r="D20">
            <v>0</v>
          </cell>
          <cell r="E20">
            <v>0</v>
          </cell>
          <cell r="F20">
            <v>238218.06</v>
          </cell>
          <cell r="G20">
            <v>2425.9</v>
          </cell>
          <cell r="H20">
            <v>3247.58</v>
          </cell>
          <cell r="I20">
            <v>236038.31</v>
          </cell>
          <cell r="J20">
            <v>39966.06</v>
          </cell>
          <cell r="K20">
            <v>54963.31</v>
          </cell>
          <cell r="L20">
            <v>346572.1</v>
          </cell>
          <cell r="M20">
            <v>-63906.7</v>
          </cell>
          <cell r="N20">
            <v>-113363.99</v>
          </cell>
          <cell r="O20">
            <v>358564.95</v>
          </cell>
          <cell r="P20">
            <v>130119.75</v>
          </cell>
          <cell r="Q20">
            <v>276476.90000000002</v>
          </cell>
          <cell r="R20">
            <v>78807.509999999995</v>
          </cell>
          <cell r="S20">
            <v>185032.67</v>
          </cell>
          <cell r="T20">
            <v>70862.91</v>
          </cell>
          <cell r="U20">
            <v>7998.82</v>
          </cell>
          <cell r="V20">
            <v>546594.76</v>
          </cell>
          <cell r="W20">
            <v>395461.48</v>
          </cell>
          <cell r="X20">
            <v>18967.77</v>
          </cell>
          <cell r="Y20">
            <v>27282</v>
          </cell>
          <cell r="Z20">
            <v>5018.17</v>
          </cell>
          <cell r="AA20">
            <v>94769.05</v>
          </cell>
          <cell r="AB20">
            <v>227744.69</v>
          </cell>
          <cell r="AC20">
            <v>-328016.84000000003</v>
          </cell>
          <cell r="AD20">
            <v>63491.12</v>
          </cell>
          <cell r="AE20">
            <v>32742.35</v>
          </cell>
          <cell r="AF20">
            <v>380993.76</v>
          </cell>
          <cell r="AG20">
            <v>62803.42</v>
          </cell>
          <cell r="AH20">
            <v>38587.279999999999</v>
          </cell>
          <cell r="AI20">
            <v>628590.31000000006</v>
          </cell>
          <cell r="AJ20">
            <v>24622.17</v>
          </cell>
          <cell r="AK20">
            <v>20278.37</v>
          </cell>
          <cell r="AL20">
            <v>19717.97</v>
          </cell>
          <cell r="AM20">
            <v>-2338.83</v>
          </cell>
          <cell r="AN20">
            <v>28783.599999999999</v>
          </cell>
          <cell r="AO20">
            <v>0</v>
          </cell>
          <cell r="AP20">
            <v>0</v>
          </cell>
          <cell r="AQ20">
            <v>0</v>
          </cell>
          <cell r="AR20">
            <v>0</v>
          </cell>
          <cell r="AS20">
            <v>0</v>
          </cell>
          <cell r="AT20">
            <v>0</v>
          </cell>
          <cell r="AU20">
            <v>0</v>
          </cell>
          <cell r="AW20">
            <v>970254.68</v>
          </cell>
          <cell r="AX20">
            <v>227744.69</v>
          </cell>
          <cell r="AY20">
            <v>80854.556666666685</v>
          </cell>
        </row>
        <row r="21">
          <cell r="B21" t="str">
            <v>FECHAS ESPECIALES</v>
          </cell>
          <cell r="C21">
            <v>2</v>
          </cell>
          <cell r="D21">
            <v>0</v>
          </cell>
          <cell r="E21">
            <v>0</v>
          </cell>
          <cell r="F21">
            <v>8538.2900000000009</v>
          </cell>
          <cell r="G21">
            <v>60420.66</v>
          </cell>
          <cell r="H21">
            <v>0</v>
          </cell>
          <cell r="I21">
            <v>99127.43</v>
          </cell>
          <cell r="J21">
            <v>59549.03</v>
          </cell>
          <cell r="K21">
            <v>298939.93</v>
          </cell>
          <cell r="L21">
            <v>120372.23</v>
          </cell>
          <cell r="M21">
            <v>73639.37</v>
          </cell>
          <cell r="N21">
            <v>25399.759999999998</v>
          </cell>
          <cell r="O21">
            <v>12893.74</v>
          </cell>
          <cell r="P21">
            <v>-48.83</v>
          </cell>
          <cell r="Q21">
            <v>-32014.19</v>
          </cell>
          <cell r="R21">
            <v>18443.78</v>
          </cell>
          <cell r="S21">
            <v>12162</v>
          </cell>
          <cell r="T21">
            <v>3673.26</v>
          </cell>
          <cell r="U21">
            <v>19563.87</v>
          </cell>
          <cell r="V21">
            <v>293050.03999999998</v>
          </cell>
          <cell r="W21">
            <v>597408.35</v>
          </cell>
          <cell r="X21">
            <v>42084.47</v>
          </cell>
          <cell r="Y21">
            <v>196162.53</v>
          </cell>
          <cell r="Z21">
            <v>-31448.720000000001</v>
          </cell>
          <cell r="AA21">
            <v>64536.2</v>
          </cell>
          <cell r="AB21">
            <v>22261.200000000001</v>
          </cell>
          <cell r="AC21">
            <v>173306.98</v>
          </cell>
          <cell r="AD21">
            <v>19836.439999999999</v>
          </cell>
          <cell r="AE21">
            <v>13527.3</v>
          </cell>
          <cell r="AF21">
            <v>95717.37</v>
          </cell>
          <cell r="AG21">
            <v>86346.25</v>
          </cell>
          <cell r="AH21">
            <v>35481.33</v>
          </cell>
          <cell r="AI21">
            <v>406073.9</v>
          </cell>
          <cell r="AJ21">
            <v>186392.42</v>
          </cell>
          <cell r="AK21">
            <v>9509.2800000000007</v>
          </cell>
          <cell r="AL21">
            <v>96337.15</v>
          </cell>
          <cell r="AM21">
            <v>17166.53</v>
          </cell>
          <cell r="AN21">
            <v>-8036.95</v>
          </cell>
          <cell r="AO21">
            <v>0</v>
          </cell>
          <cell r="AP21">
            <v>0</v>
          </cell>
          <cell r="AQ21">
            <v>0</v>
          </cell>
          <cell r="AR21">
            <v>0</v>
          </cell>
          <cell r="AS21">
            <v>0</v>
          </cell>
          <cell r="AT21">
            <v>0</v>
          </cell>
          <cell r="AU21">
            <v>0</v>
          </cell>
          <cell r="AW21">
            <v>1131658</v>
          </cell>
          <cell r="AX21">
            <v>22261.200000000001</v>
          </cell>
          <cell r="AY21">
            <v>94304.833333333328</v>
          </cell>
        </row>
        <row r="22">
          <cell r="B22" t="str">
            <v>OTRAS ACCIONES / EVENTOS</v>
          </cell>
          <cell r="C22">
            <v>3</v>
          </cell>
          <cell r="D22">
            <v>0</v>
          </cell>
          <cell r="E22">
            <v>0</v>
          </cell>
          <cell r="F22">
            <v>10967.93</v>
          </cell>
          <cell r="G22">
            <v>1027.23</v>
          </cell>
          <cell r="H22">
            <v>1207.24</v>
          </cell>
          <cell r="I22">
            <v>7790.01</v>
          </cell>
          <cell r="J22">
            <v>13476.62</v>
          </cell>
          <cell r="K22">
            <v>17517.919999999998</v>
          </cell>
          <cell r="L22">
            <v>4000.21</v>
          </cell>
          <cell r="M22">
            <v>6953.5</v>
          </cell>
          <cell r="N22">
            <v>1291.1400000000001</v>
          </cell>
          <cell r="O22">
            <v>2469.2600000000002</v>
          </cell>
          <cell r="P22">
            <v>10227</v>
          </cell>
          <cell r="Q22">
            <v>13174.57</v>
          </cell>
          <cell r="R22">
            <v>0</v>
          </cell>
          <cell r="S22">
            <v>5.8207660913467407E-11</v>
          </cell>
          <cell r="T22">
            <v>2.0199999999854481</v>
          </cell>
          <cell r="U22">
            <v>1539.32</v>
          </cell>
          <cell r="V22">
            <v>80</v>
          </cell>
          <cell r="W22">
            <v>7160.5</v>
          </cell>
          <cell r="X22">
            <v>40921.230000000003</v>
          </cell>
          <cell r="Y22">
            <v>59627.31</v>
          </cell>
          <cell r="Z22">
            <v>822</v>
          </cell>
          <cell r="AA22">
            <v>29142.11</v>
          </cell>
          <cell r="AB22">
            <v>4531.22</v>
          </cell>
          <cell r="AC22">
            <v>44962.03</v>
          </cell>
          <cell r="AD22">
            <v>4807</v>
          </cell>
          <cell r="AE22">
            <v>0</v>
          </cell>
          <cell r="AF22">
            <v>37888.54</v>
          </cell>
          <cell r="AG22">
            <v>25856.71</v>
          </cell>
          <cell r="AH22">
            <v>10284.530000000001</v>
          </cell>
          <cell r="AI22">
            <v>32328.9</v>
          </cell>
          <cell r="AJ22">
            <v>14121.5</v>
          </cell>
          <cell r="AK22">
            <v>-4788</v>
          </cell>
          <cell r="AL22">
            <v>3224.24</v>
          </cell>
          <cell r="AM22">
            <v>5.94</v>
          </cell>
          <cell r="AN22">
            <v>33134.120000000003</v>
          </cell>
          <cell r="AO22">
            <v>0</v>
          </cell>
          <cell r="AP22">
            <v>0</v>
          </cell>
          <cell r="AQ22">
            <v>0</v>
          </cell>
          <cell r="AR22">
            <v>0</v>
          </cell>
          <cell r="AS22">
            <v>0</v>
          </cell>
          <cell r="AT22">
            <v>0</v>
          </cell>
          <cell r="AU22">
            <v>0</v>
          </cell>
          <cell r="AW22">
            <v>201825.51</v>
          </cell>
          <cell r="AX22">
            <v>4531.22</v>
          </cell>
          <cell r="AY22">
            <v>16818.7925</v>
          </cell>
        </row>
        <row r="23">
          <cell r="B23" t="str">
            <v>AUSPICIOS</v>
          </cell>
          <cell r="C23">
            <v>4</v>
          </cell>
          <cell r="D23">
            <v>0</v>
          </cell>
          <cell r="E23">
            <v>0</v>
          </cell>
          <cell r="F23">
            <v>0</v>
          </cell>
          <cell r="G23">
            <v>30000</v>
          </cell>
          <cell r="H23">
            <v>30000</v>
          </cell>
          <cell r="I23">
            <v>0</v>
          </cell>
          <cell r="J23">
            <v>0</v>
          </cell>
          <cell r="K23">
            <v>0</v>
          </cell>
          <cell r="L23">
            <v>0</v>
          </cell>
          <cell r="M23">
            <v>0</v>
          </cell>
          <cell r="N23">
            <v>0</v>
          </cell>
          <cell r="O23">
            <v>0</v>
          </cell>
          <cell r="P23">
            <v>0</v>
          </cell>
          <cell r="Q23">
            <v>215155.4</v>
          </cell>
          <cell r="R23">
            <v>2800</v>
          </cell>
          <cell r="S23">
            <v>0</v>
          </cell>
          <cell r="T23">
            <v>300</v>
          </cell>
          <cell r="U23">
            <v>0</v>
          </cell>
          <cell r="V23">
            <v>0</v>
          </cell>
          <cell r="W23">
            <v>0</v>
          </cell>
          <cell r="X23">
            <v>0</v>
          </cell>
          <cell r="Y23">
            <v>0</v>
          </cell>
          <cell r="Z23">
            <v>0</v>
          </cell>
          <cell r="AA23">
            <v>0</v>
          </cell>
          <cell r="AB23">
            <v>0</v>
          </cell>
          <cell r="AC23">
            <v>0</v>
          </cell>
          <cell r="AD23">
            <v>0</v>
          </cell>
          <cell r="AE23">
            <v>0</v>
          </cell>
          <cell r="AF23">
            <v>0</v>
          </cell>
          <cell r="AG23">
            <v>100000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100000</v>
          </cell>
          <cell r="AX23">
            <v>0</v>
          </cell>
          <cell r="AY23">
            <v>8333.3333333333339</v>
          </cell>
        </row>
        <row r="24">
          <cell r="B24" t="str">
            <v>DECORACION / MEJORAS</v>
          </cell>
          <cell r="C24">
            <v>5</v>
          </cell>
          <cell r="D24">
            <v>0</v>
          </cell>
          <cell r="E24">
            <v>0</v>
          </cell>
          <cell r="F24">
            <v>200</v>
          </cell>
          <cell r="G24">
            <v>0</v>
          </cell>
          <cell r="H24">
            <v>7691</v>
          </cell>
          <cell r="I24">
            <v>158577.89000000001</v>
          </cell>
          <cell r="J24">
            <v>26626.39</v>
          </cell>
          <cell r="K24">
            <v>15562</v>
          </cell>
          <cell r="L24">
            <v>11840</v>
          </cell>
          <cell r="M24">
            <v>-3924.71</v>
          </cell>
          <cell r="N24">
            <v>31872.92</v>
          </cell>
          <cell r="O24">
            <v>29180.51</v>
          </cell>
          <cell r="P24">
            <v>3700</v>
          </cell>
          <cell r="Q24">
            <v>-1902.27</v>
          </cell>
          <cell r="R24">
            <v>14730</v>
          </cell>
          <cell r="S24">
            <v>13750</v>
          </cell>
          <cell r="T24">
            <v>0</v>
          </cell>
          <cell r="U24">
            <v>14912</v>
          </cell>
          <cell r="V24">
            <v>5475</v>
          </cell>
          <cell r="W24">
            <v>7600</v>
          </cell>
          <cell r="X24">
            <v>0</v>
          </cell>
          <cell r="Y24">
            <v>8355</v>
          </cell>
          <cell r="Z24">
            <v>16585</v>
          </cell>
          <cell r="AA24">
            <v>13890</v>
          </cell>
          <cell r="AB24">
            <v>55.3</v>
          </cell>
          <cell r="AC24">
            <v>785</v>
          </cell>
          <cell r="AD24">
            <v>13750</v>
          </cell>
          <cell r="AE24">
            <v>0</v>
          </cell>
          <cell r="AF24">
            <v>13750</v>
          </cell>
          <cell r="AG24">
            <v>55696.65</v>
          </cell>
          <cell r="AH24">
            <v>27131.1</v>
          </cell>
          <cell r="AI24">
            <v>22609.25</v>
          </cell>
          <cell r="AJ24">
            <v>0</v>
          </cell>
          <cell r="AK24">
            <v>0</v>
          </cell>
          <cell r="AL24">
            <v>0</v>
          </cell>
          <cell r="AM24">
            <v>3600</v>
          </cell>
          <cell r="AN24">
            <v>0</v>
          </cell>
          <cell r="AO24">
            <v>0</v>
          </cell>
          <cell r="AP24">
            <v>0</v>
          </cell>
          <cell r="AQ24">
            <v>0</v>
          </cell>
          <cell r="AR24">
            <v>0</v>
          </cell>
          <cell r="AS24">
            <v>0</v>
          </cell>
          <cell r="AT24">
            <v>0</v>
          </cell>
          <cell r="AU24">
            <v>0</v>
          </cell>
          <cell r="AW24">
            <v>137322</v>
          </cell>
          <cell r="AX24">
            <v>55.3</v>
          </cell>
          <cell r="AY24">
            <v>11443.5</v>
          </cell>
        </row>
        <row r="25">
          <cell r="B25" t="str">
            <v>OTROS GASTOS</v>
          </cell>
          <cell r="C25">
            <v>6</v>
          </cell>
          <cell r="D25">
            <v>0</v>
          </cell>
          <cell r="E25">
            <v>0</v>
          </cell>
          <cell r="F25">
            <v>32427.48</v>
          </cell>
          <cell r="G25">
            <v>16859.219999999841</v>
          </cell>
          <cell r="H25">
            <v>35523.279999999548</v>
          </cell>
          <cell r="I25">
            <v>20108.759999999755</v>
          </cell>
          <cell r="J25">
            <v>20595.539999999924</v>
          </cell>
          <cell r="K25">
            <v>14800.82</v>
          </cell>
          <cell r="L25">
            <v>32057.85</v>
          </cell>
          <cell r="M25">
            <v>17077.03</v>
          </cell>
          <cell r="N25">
            <v>5985.0400000001</v>
          </cell>
          <cell r="O25">
            <v>26390.190000000115</v>
          </cell>
          <cell r="P25">
            <v>-4974.9700000000666</v>
          </cell>
          <cell r="Q25">
            <v>15731.01</v>
          </cell>
          <cell r="R25">
            <v>19928.05</v>
          </cell>
          <cell r="S25">
            <v>24085.950000000172</v>
          </cell>
          <cell r="T25">
            <v>26474.35</v>
          </cell>
          <cell r="U25">
            <v>47100.67</v>
          </cell>
          <cell r="V25">
            <v>26218.919999999671</v>
          </cell>
          <cell r="W25">
            <v>34470.319999999527</v>
          </cell>
          <cell r="X25">
            <v>9429.9599999999555</v>
          </cell>
          <cell r="Y25">
            <v>30189.179999999851</v>
          </cell>
          <cell r="Z25">
            <v>21498.479999999941</v>
          </cell>
          <cell r="AA25">
            <v>26355.03</v>
          </cell>
          <cell r="AB25">
            <v>17873.689999999999</v>
          </cell>
          <cell r="AC25">
            <v>18932.52</v>
          </cell>
          <cell r="AD25">
            <v>17473.25</v>
          </cell>
          <cell r="AE25">
            <v>24030.97</v>
          </cell>
          <cell r="AF25">
            <v>21719.360000000001</v>
          </cell>
          <cell r="AG25">
            <v>22009.86</v>
          </cell>
          <cell r="AH25">
            <v>22643.31</v>
          </cell>
          <cell r="AI25">
            <v>-22948.75</v>
          </cell>
          <cell r="AJ25">
            <v>36112.959999999999</v>
          </cell>
          <cell r="AK25">
            <v>16635.28</v>
          </cell>
          <cell r="AL25">
            <v>65624.63</v>
          </cell>
          <cell r="AM25">
            <v>14957.62</v>
          </cell>
          <cell r="AN25">
            <v>27761.57</v>
          </cell>
          <cell r="AO25">
            <v>0</v>
          </cell>
          <cell r="AP25">
            <v>0</v>
          </cell>
          <cell r="AQ25">
            <v>0</v>
          </cell>
          <cell r="AR25">
            <v>0</v>
          </cell>
          <cell r="AS25">
            <v>0</v>
          </cell>
          <cell r="AT25">
            <v>0</v>
          </cell>
          <cell r="AU25">
            <v>0</v>
          </cell>
          <cell r="AW25">
            <v>264952.58</v>
          </cell>
          <cell r="AX25">
            <v>17873.689999999999</v>
          </cell>
          <cell r="AY25">
            <v>22079.381666666668</v>
          </cell>
        </row>
        <row r="26">
          <cell r="B26" t="str">
            <v>TURISMO CENTRAL</v>
          </cell>
          <cell r="C26">
            <v>7</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6355.43</v>
          </cell>
          <cell r="S26">
            <v>9766.02</v>
          </cell>
          <cell r="T26">
            <v>22916.32</v>
          </cell>
          <cell r="U26">
            <v>21499.91</v>
          </cell>
          <cell r="V26">
            <v>24002.69</v>
          </cell>
          <cell r="W26">
            <v>14743.39</v>
          </cell>
          <cell r="X26">
            <v>10221.74</v>
          </cell>
          <cell r="Y26">
            <v>14414.52</v>
          </cell>
          <cell r="Z26">
            <v>8642.15</v>
          </cell>
          <cell r="AA26">
            <v>13699.32</v>
          </cell>
          <cell r="AB26">
            <v>18045.080000000002</v>
          </cell>
          <cell r="AC26">
            <v>13481.93</v>
          </cell>
          <cell r="AD26">
            <v>36117.17</v>
          </cell>
          <cell r="AE26">
            <v>29034.57</v>
          </cell>
          <cell r="AF26">
            <v>18588.349999999999</v>
          </cell>
          <cell r="AG26">
            <v>23839.4</v>
          </cell>
          <cell r="AH26">
            <v>37937.980000000003</v>
          </cell>
          <cell r="AI26">
            <v>18977.150000000001</v>
          </cell>
          <cell r="AJ26">
            <v>22546.37</v>
          </cell>
          <cell r="AK26">
            <v>25195.67</v>
          </cell>
          <cell r="AL26">
            <v>31592.03</v>
          </cell>
          <cell r="AM26">
            <v>19874.97</v>
          </cell>
          <cell r="AN26">
            <v>24914.68</v>
          </cell>
          <cell r="AO26">
            <v>0</v>
          </cell>
          <cell r="AP26">
            <v>0</v>
          </cell>
          <cell r="AQ26">
            <v>0</v>
          </cell>
          <cell r="AR26">
            <v>0</v>
          </cell>
          <cell r="AS26">
            <v>0</v>
          </cell>
          <cell r="AT26">
            <v>0</v>
          </cell>
          <cell r="AU26">
            <v>0</v>
          </cell>
          <cell r="AW26">
            <v>302100.27</v>
          </cell>
          <cell r="AX26">
            <v>18045.080000000002</v>
          </cell>
          <cell r="AY26">
            <v>25175.022499999995</v>
          </cell>
        </row>
        <row r="27">
          <cell r="B27" t="str">
            <v>ACCIONES CONJUNTAS</v>
          </cell>
          <cell r="C27">
            <v>8</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22802.41</v>
          </cell>
          <cell r="AE27">
            <v>-8537.7199999999993</v>
          </cell>
          <cell r="AF27">
            <v>1201.5</v>
          </cell>
          <cell r="AG27">
            <v>27469.759999999998</v>
          </cell>
          <cell r="AH27">
            <v>4276.01</v>
          </cell>
          <cell r="AI27">
            <v>370085.65</v>
          </cell>
          <cell r="AJ27">
            <v>7423.01</v>
          </cell>
          <cell r="AK27">
            <v>62964.06</v>
          </cell>
          <cell r="AL27">
            <v>159805.64000000001</v>
          </cell>
          <cell r="AM27">
            <v>508474.74</v>
          </cell>
          <cell r="AN27">
            <v>288392.76</v>
          </cell>
          <cell r="AO27">
            <v>0</v>
          </cell>
          <cell r="AP27">
            <v>0</v>
          </cell>
          <cell r="AQ27">
            <v>0</v>
          </cell>
          <cell r="AR27">
            <v>0</v>
          </cell>
          <cell r="AS27">
            <v>0</v>
          </cell>
          <cell r="AT27">
            <v>0</v>
          </cell>
          <cell r="AU27">
            <v>0</v>
          </cell>
          <cell r="AW27">
            <v>1444357.82</v>
          </cell>
          <cell r="AX27">
            <v>0</v>
          </cell>
          <cell r="AY27">
            <v>120363.15166666667</v>
          </cell>
        </row>
        <row r="28">
          <cell r="B28" t="str">
            <v>APORTE BONUS</v>
          </cell>
          <cell r="F28">
            <v>0</v>
          </cell>
          <cell r="G28">
            <v>0</v>
          </cell>
          <cell r="H28">
            <v>0</v>
          </cell>
          <cell r="I28">
            <v>0</v>
          </cell>
          <cell r="J28">
            <v>0</v>
          </cell>
          <cell r="K28">
            <v>0</v>
          </cell>
          <cell r="L28">
            <v>0</v>
          </cell>
          <cell r="M28">
            <v>0</v>
          </cell>
          <cell r="N28">
            <v>0</v>
          </cell>
          <cell r="O28">
            <v>0</v>
          </cell>
          <cell r="P28">
            <v>0</v>
          </cell>
          <cell r="Q28">
            <v>0</v>
          </cell>
          <cell r="R28">
            <v>3724.76</v>
          </cell>
          <cell r="S28">
            <v>123.57</v>
          </cell>
          <cell r="T28">
            <v>1767.18</v>
          </cell>
          <cell r="U28">
            <v>7371.06</v>
          </cell>
          <cell r="V28">
            <v>3352.37</v>
          </cell>
          <cell r="W28">
            <v>7444.07</v>
          </cell>
          <cell r="X28">
            <v>-10408.73</v>
          </cell>
          <cell r="Y28">
            <v>12238.31</v>
          </cell>
          <cell r="Z28">
            <v>8775.34</v>
          </cell>
          <cell r="AA28">
            <v>3421.44</v>
          </cell>
          <cell r="AB28">
            <v>5338.13</v>
          </cell>
          <cell r="AC28">
            <v>85077.14</v>
          </cell>
          <cell r="AD28">
            <v>47702.47</v>
          </cell>
          <cell r="AE28">
            <v>8819.77</v>
          </cell>
          <cell r="AF28">
            <v>13063.95</v>
          </cell>
          <cell r="AG28">
            <v>11196.48</v>
          </cell>
          <cell r="AH28">
            <v>17786.47</v>
          </cell>
          <cell r="AI28">
            <v>57563.58</v>
          </cell>
          <cell r="AJ28">
            <v>-4919.9799999999996</v>
          </cell>
          <cell r="AK28">
            <v>-83936.61</v>
          </cell>
          <cell r="AL28">
            <v>13122.96</v>
          </cell>
          <cell r="AM28">
            <v>-3167.87</v>
          </cell>
          <cell r="AN28">
            <v>-7921.04</v>
          </cell>
          <cell r="AW28">
            <v>154387.32</v>
          </cell>
          <cell r="AX28">
            <v>5338.13</v>
          </cell>
          <cell r="AY28">
            <v>12865.61</v>
          </cell>
        </row>
        <row r="29">
          <cell r="B29" t="str">
            <v>SUELDOS</v>
          </cell>
          <cell r="F29">
            <v>38381.550000000003</v>
          </cell>
          <cell r="G29">
            <v>42293.129999999903</v>
          </cell>
          <cell r="H29">
            <v>48239.489999999874</v>
          </cell>
          <cell r="I29">
            <v>38743.479999999923</v>
          </cell>
          <cell r="J29">
            <v>38506.93</v>
          </cell>
          <cell r="K29">
            <v>38304.019999999997</v>
          </cell>
          <cell r="L29">
            <v>40257.69</v>
          </cell>
          <cell r="M29">
            <v>36999.71</v>
          </cell>
          <cell r="N29">
            <v>39645.950000000055</v>
          </cell>
          <cell r="O29">
            <v>43140.91000000012</v>
          </cell>
          <cell r="P29">
            <v>44466.47</v>
          </cell>
          <cell r="Q29">
            <v>89539.059999999939</v>
          </cell>
          <cell r="R29">
            <v>56263.33</v>
          </cell>
          <cell r="S29">
            <v>54470.62000000017</v>
          </cell>
          <cell r="T29">
            <v>79516.45</v>
          </cell>
          <cell r="U29">
            <v>56103.74</v>
          </cell>
          <cell r="V29">
            <v>56315.059999999939</v>
          </cell>
          <cell r="W29">
            <v>59306.019999999786</v>
          </cell>
          <cell r="X29">
            <v>59182.26</v>
          </cell>
          <cell r="Y29">
            <v>56233.999999999935</v>
          </cell>
          <cell r="Z29">
            <v>66810.419999999925</v>
          </cell>
          <cell r="AA29">
            <v>73796.280000000057</v>
          </cell>
          <cell r="AB29">
            <v>137761.79999999999</v>
          </cell>
          <cell r="AC29">
            <v>12548.59</v>
          </cell>
          <cell r="AD29">
            <v>59248.3</v>
          </cell>
          <cell r="AE29">
            <v>62586.86</v>
          </cell>
          <cell r="AF29">
            <v>89642.44</v>
          </cell>
          <cell r="AG29">
            <v>67593.45</v>
          </cell>
          <cell r="AH29">
            <v>68656.12</v>
          </cell>
          <cell r="AI29">
            <v>71918.25</v>
          </cell>
          <cell r="AJ29">
            <v>64431.42</v>
          </cell>
          <cell r="AK29">
            <v>59626.2</v>
          </cell>
          <cell r="AL29">
            <v>55683.38</v>
          </cell>
          <cell r="AM29">
            <v>73776.160000000003</v>
          </cell>
          <cell r="AN29">
            <v>71044.179999999993</v>
          </cell>
          <cell r="AW29">
            <v>756755.35</v>
          </cell>
          <cell r="AX29">
            <v>137761.79999999999</v>
          </cell>
          <cell r="AY29">
            <v>63062.945833333339</v>
          </cell>
        </row>
        <row r="30">
          <cell r="B30" t="str">
            <v>IIBB</v>
          </cell>
          <cell r="F30">
            <v>7834.46</v>
          </cell>
          <cell r="G30">
            <v>8253.98</v>
          </cell>
          <cell r="H30">
            <v>32565.15</v>
          </cell>
          <cell r="I30">
            <v>12703.67</v>
          </cell>
          <cell r="J30">
            <v>7350.18</v>
          </cell>
          <cell r="K30">
            <v>13725.54</v>
          </cell>
          <cell r="L30">
            <v>11620.22</v>
          </cell>
          <cell r="M30">
            <v>19657.75</v>
          </cell>
          <cell r="N30">
            <v>6517.35</v>
          </cell>
          <cell r="O30">
            <v>5066.0200000000004</v>
          </cell>
          <cell r="P30">
            <v>9120.24</v>
          </cell>
          <cell r="Q30">
            <v>9782.6299999999992</v>
          </cell>
          <cell r="R30">
            <v>18605.990000000002</v>
          </cell>
          <cell r="S30">
            <v>23186.23</v>
          </cell>
          <cell r="T30">
            <v>10569.25</v>
          </cell>
          <cell r="U30">
            <v>9078.23</v>
          </cell>
          <cell r="V30">
            <v>23678.04</v>
          </cell>
          <cell r="W30">
            <v>13884.95</v>
          </cell>
          <cell r="X30">
            <v>38078.69</v>
          </cell>
          <cell r="Y30">
            <v>11871.17</v>
          </cell>
          <cell r="Z30">
            <v>37063.79</v>
          </cell>
          <cell r="AA30">
            <v>9729.7800000000007</v>
          </cell>
          <cell r="AB30">
            <v>12385.55</v>
          </cell>
          <cell r="AC30">
            <v>13935.59</v>
          </cell>
          <cell r="AD30">
            <v>20768.61</v>
          </cell>
          <cell r="AE30">
            <v>32088.32</v>
          </cell>
          <cell r="AF30">
            <v>15297.36</v>
          </cell>
          <cell r="AG30">
            <v>11973.21</v>
          </cell>
          <cell r="AH30">
            <v>30394.6</v>
          </cell>
          <cell r="AI30">
            <v>20226.099999999999</v>
          </cell>
          <cell r="AJ30">
            <v>27812.799999999999</v>
          </cell>
          <cell r="AK30">
            <v>26642.89</v>
          </cell>
          <cell r="AL30">
            <v>14606.95</v>
          </cell>
          <cell r="AM30">
            <v>13732.67</v>
          </cell>
          <cell r="AN30">
            <v>40199.78</v>
          </cell>
          <cell r="AW30">
            <v>267678.88</v>
          </cell>
          <cell r="AX30">
            <v>12385.55</v>
          </cell>
          <cell r="AY30">
            <v>22306.573333333334</v>
          </cell>
        </row>
        <row r="31">
          <cell r="AW31">
            <v>0</v>
          </cell>
          <cell r="AX31">
            <v>0</v>
          </cell>
          <cell r="AY31">
            <v>0</v>
          </cell>
        </row>
        <row r="32">
          <cell r="B32" t="str">
            <v>SUBTOTAL EGRESOS</v>
          </cell>
          <cell r="E32">
            <v>0</v>
          </cell>
          <cell r="F32">
            <v>336567.77</v>
          </cell>
          <cell r="G32">
            <v>161280.12</v>
          </cell>
          <cell r="H32">
            <v>158473.73999999941</v>
          </cell>
          <cell r="I32">
            <v>573089.55000000005</v>
          </cell>
          <cell r="J32">
            <v>206070.75</v>
          </cell>
          <cell r="K32">
            <v>453813.54</v>
          </cell>
          <cell r="L32">
            <v>566720.30000000005</v>
          </cell>
          <cell r="M32">
            <v>86495.95</v>
          </cell>
          <cell r="N32">
            <v>-2651.8299999998544</v>
          </cell>
          <cell r="O32">
            <v>477705.58</v>
          </cell>
          <cell r="P32">
            <v>192609.66</v>
          </cell>
          <cell r="Q32">
            <v>585943.11</v>
          </cell>
          <cell r="R32">
            <v>219658.85</v>
          </cell>
          <cell r="S32">
            <v>322577.06</v>
          </cell>
          <cell r="T32">
            <v>216081.74</v>
          </cell>
          <cell r="U32">
            <v>185167.62</v>
          </cell>
          <cell r="V32">
            <v>978766.88</v>
          </cell>
          <cell r="W32">
            <v>1137479.08</v>
          </cell>
          <cell r="X32">
            <v>208477.39</v>
          </cell>
          <cell r="Y32">
            <v>416374.02</v>
          </cell>
          <cell r="Z32">
            <v>133766.63</v>
          </cell>
          <cell r="AA32">
            <v>329339.21000000002</v>
          </cell>
          <cell r="AB32">
            <v>445996.66</v>
          </cell>
          <cell r="AC32">
            <v>35012.94</v>
          </cell>
          <cell r="AD32">
            <v>305996.77</v>
          </cell>
          <cell r="AE32">
            <v>194292.42</v>
          </cell>
          <cell r="AF32">
            <v>687862.63</v>
          </cell>
          <cell r="AG32">
            <v>494785.19</v>
          </cell>
          <cell r="AH32">
            <v>293178.73</v>
          </cell>
          <cell r="AI32">
            <v>1605424.34</v>
          </cell>
          <cell r="AJ32">
            <v>378542.67</v>
          </cell>
          <cell r="AK32">
            <v>132127.14000000001</v>
          </cell>
          <cell r="AL32">
            <v>459714.95</v>
          </cell>
          <cell r="AM32">
            <v>646081.93000000005</v>
          </cell>
          <cell r="AN32">
            <v>498272.7</v>
          </cell>
          <cell r="AO32">
            <v>0</v>
          </cell>
          <cell r="AP32">
            <v>0</v>
          </cell>
          <cell r="AQ32">
            <v>0</v>
          </cell>
          <cell r="AR32">
            <v>0</v>
          </cell>
          <cell r="AS32">
            <v>0</v>
          </cell>
          <cell r="AT32">
            <v>0</v>
          </cell>
          <cell r="AU32">
            <v>0</v>
          </cell>
          <cell r="AW32">
            <v>5731292.4100000011</v>
          </cell>
          <cell r="AX32">
            <v>445996.66</v>
          </cell>
          <cell r="AY32">
            <v>477607.70083333331</v>
          </cell>
        </row>
        <row r="35">
          <cell r="B35" t="str">
            <v>SALDO FPC (E-I)</v>
          </cell>
          <cell r="E35">
            <v>0</v>
          </cell>
          <cell r="F35">
            <v>83691.66</v>
          </cell>
          <cell r="G35">
            <v>-131054.25</v>
          </cell>
          <cell r="H35">
            <v>-476637.5200000006</v>
          </cell>
          <cell r="I35">
            <v>266475.73</v>
          </cell>
          <cell r="J35">
            <v>21706.449999999895</v>
          </cell>
          <cell r="K35">
            <v>39353.4</v>
          </cell>
          <cell r="L35">
            <v>253615.68</v>
          </cell>
          <cell r="M35">
            <v>-255347.7</v>
          </cell>
          <cell r="N35">
            <v>-107275.05</v>
          </cell>
          <cell r="O35">
            <v>225168.66</v>
          </cell>
          <cell r="P35">
            <v>-102947.32</v>
          </cell>
          <cell r="Q35">
            <v>290663.03000000003</v>
          </cell>
          <cell r="R35">
            <v>-92212.61</v>
          </cell>
          <cell r="S35">
            <v>-429892.44</v>
          </cell>
          <cell r="T35">
            <v>-69079.88</v>
          </cell>
          <cell r="U35">
            <v>-131830.93</v>
          </cell>
          <cell r="V35">
            <v>190164.12</v>
          </cell>
          <cell r="W35">
            <v>716495.6399999992</v>
          </cell>
          <cell r="X35">
            <v>-253113.61</v>
          </cell>
          <cell r="Y35">
            <v>33886.439999999769</v>
          </cell>
          <cell r="Z35">
            <v>-781176.79</v>
          </cell>
          <cell r="AA35">
            <v>373.25000000005821</v>
          </cell>
          <cell r="AB35">
            <v>90927.52</v>
          </cell>
          <cell r="AC35">
            <v>-310713.08</v>
          </cell>
          <cell r="AD35">
            <v>-189237.21</v>
          </cell>
          <cell r="AE35">
            <v>-775569.2</v>
          </cell>
          <cell r="AF35">
            <v>312163.17</v>
          </cell>
          <cell r="AG35">
            <v>95470.1700000001</v>
          </cell>
          <cell r="AH35">
            <v>-714885.47</v>
          </cell>
          <cell r="AI35">
            <v>1191820.03</v>
          </cell>
          <cell r="AJ35">
            <v>-165767.94</v>
          </cell>
          <cell r="AK35">
            <v>-742811.42</v>
          </cell>
          <cell r="AL35">
            <v>48662.03</v>
          </cell>
          <cell r="AM35">
            <v>266167.45</v>
          </cell>
          <cell r="AN35">
            <v>-570718.63</v>
          </cell>
          <cell r="AO35">
            <v>0</v>
          </cell>
          <cell r="AP35">
            <v>0</v>
          </cell>
          <cell r="AQ35">
            <v>0</v>
          </cell>
          <cell r="AR35">
            <v>0</v>
          </cell>
          <cell r="AS35">
            <v>0</v>
          </cell>
          <cell r="AT35">
            <v>0</v>
          </cell>
          <cell r="AU35">
            <v>0</v>
          </cell>
          <cell r="AW35">
            <v>-1555420.1</v>
          </cell>
          <cell r="AX35">
            <v>90927.52</v>
          </cell>
        </row>
        <row r="36">
          <cell r="B36" t="str">
            <v>APORTE PROPIETARIO DEFICIT</v>
          </cell>
          <cell r="AE36">
            <v>0</v>
          </cell>
          <cell r="AW36">
            <v>0</v>
          </cell>
          <cell r="AX36">
            <v>0</v>
          </cell>
        </row>
        <row r="37">
          <cell r="B37" t="str">
            <v>AJUSTE</v>
          </cell>
          <cell r="Q37">
            <v>175735.83</v>
          </cell>
          <cell r="AW37">
            <v>0</v>
          </cell>
          <cell r="AX37">
            <v>0</v>
          </cell>
        </row>
        <row r="38">
          <cell r="B38" t="str">
            <v>(SUPERAVIT) / DEFICIT ECONOMICO</v>
          </cell>
          <cell r="D38">
            <v>918273.94000000251</v>
          </cell>
          <cell r="E38">
            <v>1109699.44</v>
          </cell>
          <cell r="F38">
            <v>1193391.1000000001</v>
          </cell>
          <cell r="G38">
            <v>1062336.8500000001</v>
          </cell>
          <cell r="H38">
            <v>585699.33000000159</v>
          </cell>
          <cell r="I38">
            <v>852175.06000000134</v>
          </cell>
          <cell r="J38">
            <v>873881.51000000117</v>
          </cell>
          <cell r="K38">
            <v>913234.91000000108</v>
          </cell>
          <cell r="L38">
            <v>1166850.5900000001</v>
          </cell>
          <cell r="M38">
            <v>911502.89000000129</v>
          </cell>
          <cell r="N38">
            <v>804227.84000000148</v>
          </cell>
          <cell r="O38">
            <v>1029396.5</v>
          </cell>
          <cell r="P38">
            <v>926449.1800000018</v>
          </cell>
          <cell r="Q38">
            <v>1392848.04</v>
          </cell>
          <cell r="R38">
            <v>1300635.43</v>
          </cell>
          <cell r="S38">
            <v>870742.99000000197</v>
          </cell>
          <cell r="T38">
            <v>801663.11000000197</v>
          </cell>
          <cell r="U38">
            <v>669832.18000000191</v>
          </cell>
          <cell r="V38">
            <v>859996.30000000168</v>
          </cell>
          <cell r="W38">
            <v>1576491.94</v>
          </cell>
          <cell r="X38">
            <v>1323378.33</v>
          </cell>
          <cell r="Y38">
            <v>1357264.77</v>
          </cell>
          <cell r="Z38">
            <v>576087.98</v>
          </cell>
          <cell r="AA38">
            <v>576461.23</v>
          </cell>
          <cell r="AB38">
            <v>667388.75</v>
          </cell>
          <cell r="AC38">
            <v>356675.67</v>
          </cell>
          <cell r="AD38">
            <v>167438.46</v>
          </cell>
          <cell r="AE38">
            <v>-608130.74</v>
          </cell>
          <cell r="AF38">
            <v>-295967.57</v>
          </cell>
          <cell r="AG38">
            <v>-200497.4</v>
          </cell>
          <cell r="AH38">
            <v>-915382.87</v>
          </cell>
          <cell r="AI38">
            <v>276437.15999999997</v>
          </cell>
          <cell r="AJ38">
            <v>110669.22</v>
          </cell>
          <cell r="AK38">
            <v>-632142.19999999949</v>
          </cell>
          <cell r="AL38">
            <v>-583480.16999999946</v>
          </cell>
          <cell r="AM38">
            <v>-317312.71999999939</v>
          </cell>
          <cell r="AN38">
            <v>-888031.35</v>
          </cell>
          <cell r="AO38">
            <v>-888031.35</v>
          </cell>
          <cell r="AP38">
            <v>-888031.35</v>
          </cell>
          <cell r="AQ38">
            <v>-888031.35</v>
          </cell>
          <cell r="AR38">
            <v>-888031.35</v>
          </cell>
          <cell r="AS38">
            <v>-888031.35</v>
          </cell>
          <cell r="AT38">
            <v>-888031.35</v>
          </cell>
          <cell r="AU38">
            <v>-888031.35</v>
          </cell>
          <cell r="AW38">
            <v>-888031.35</v>
          </cell>
          <cell r="AX38">
            <v>667388.75</v>
          </cell>
        </row>
        <row r="39">
          <cell r="B39" t="str">
            <v>DESFASAJE FINANCIERO</v>
          </cell>
          <cell r="F39">
            <v>177604.97</v>
          </cell>
          <cell r="G39">
            <v>158796.76</v>
          </cell>
          <cell r="H39">
            <v>280710.92</v>
          </cell>
          <cell r="I39">
            <v>309610.33</v>
          </cell>
          <cell r="J39">
            <v>203648.65</v>
          </cell>
          <cell r="K39">
            <v>386158.09</v>
          </cell>
          <cell r="L39">
            <v>412192.26</v>
          </cell>
          <cell r="M39">
            <v>893979.92</v>
          </cell>
          <cell r="N39">
            <v>163122.91</v>
          </cell>
          <cell r="O39">
            <v>123610.28</v>
          </cell>
          <cell r="P39">
            <v>136243.54</v>
          </cell>
          <cell r="Q39">
            <v>138769.73000000001</v>
          </cell>
          <cell r="R39">
            <v>442190.99</v>
          </cell>
          <cell r="S39">
            <v>193521.27</v>
          </cell>
          <cell r="T39">
            <v>207439.59</v>
          </cell>
          <cell r="U39">
            <v>79446.149999999994</v>
          </cell>
          <cell r="V39">
            <v>224172.99</v>
          </cell>
          <cell r="W39">
            <v>234288.44</v>
          </cell>
          <cell r="X39">
            <v>1016683.25</v>
          </cell>
          <cell r="Y39">
            <v>1027153.33</v>
          </cell>
          <cell r="Z39">
            <v>778926.87</v>
          </cell>
          <cell r="AA39">
            <v>606908.79</v>
          </cell>
          <cell r="AB39">
            <v>299601.52</v>
          </cell>
          <cell r="AC39">
            <v>355571.52</v>
          </cell>
          <cell r="AD39">
            <v>546769.42000000004</v>
          </cell>
          <cell r="AE39">
            <v>836492.63</v>
          </cell>
          <cell r="AF39">
            <v>763079.61</v>
          </cell>
          <cell r="AG39">
            <v>315520.52</v>
          </cell>
          <cell r="AH39">
            <v>623228.82999999996</v>
          </cell>
          <cell r="AI39">
            <v>552196.11</v>
          </cell>
          <cell r="AJ39">
            <v>1045453.31</v>
          </cell>
          <cell r="AK39">
            <v>1237945.3899999999</v>
          </cell>
          <cell r="AL39">
            <v>984466.95</v>
          </cell>
          <cell r="AM39">
            <v>1046178.44</v>
          </cell>
          <cell r="AN39">
            <v>589648.59</v>
          </cell>
          <cell r="AW39">
            <v>589648.59</v>
          </cell>
          <cell r="AX39">
            <v>299601.52</v>
          </cell>
        </row>
        <row r="40">
          <cell r="B40" t="str">
            <v>(SUPERAVIT) / DEFICIT TOTAL</v>
          </cell>
          <cell r="D40">
            <v>918273.94000000251</v>
          </cell>
          <cell r="E40">
            <v>1109699.44</v>
          </cell>
          <cell r="F40">
            <v>1370996.07</v>
          </cell>
          <cell r="G40">
            <v>1221133.6100000001</v>
          </cell>
          <cell r="H40">
            <v>866410.25000000163</v>
          </cell>
          <cell r="I40">
            <v>1161785.3899999999</v>
          </cell>
          <cell r="J40">
            <v>1077530.1599999999</v>
          </cell>
          <cell r="K40">
            <v>1299393</v>
          </cell>
          <cell r="L40">
            <v>1579042.85</v>
          </cell>
          <cell r="M40">
            <v>1805482.81</v>
          </cell>
          <cell r="N40">
            <v>967350.75000000151</v>
          </cell>
          <cell r="O40">
            <v>1153006.78</v>
          </cell>
          <cell r="P40">
            <v>1062692.72</v>
          </cell>
          <cell r="Q40">
            <v>1531617.77</v>
          </cell>
          <cell r="R40">
            <v>1742826.42</v>
          </cell>
          <cell r="S40">
            <v>1064264.26</v>
          </cell>
          <cell r="T40">
            <v>1009102.7</v>
          </cell>
          <cell r="U40">
            <v>749278.33000000194</v>
          </cell>
          <cell r="V40">
            <v>1084169.29</v>
          </cell>
          <cell r="W40">
            <v>1810780.38</v>
          </cell>
          <cell r="X40">
            <v>2340061.58</v>
          </cell>
          <cell r="Y40">
            <v>2384418.1</v>
          </cell>
          <cell r="Z40">
            <v>1355014.85</v>
          </cell>
          <cell r="AA40">
            <v>1183370.02</v>
          </cell>
          <cell r="AB40">
            <v>966990.27</v>
          </cell>
          <cell r="AC40">
            <v>712247.19</v>
          </cell>
          <cell r="AD40">
            <v>714207.88</v>
          </cell>
          <cell r="AE40">
            <v>228361.89</v>
          </cell>
          <cell r="AF40">
            <v>467112.04</v>
          </cell>
          <cell r="AG40">
            <v>115023.12</v>
          </cell>
          <cell r="AH40">
            <v>-292154.03999999998</v>
          </cell>
          <cell r="AI40">
            <v>828633.27</v>
          </cell>
          <cell r="AJ40">
            <v>1156122.53</v>
          </cell>
          <cell r="AK40">
            <v>605803.18999999994</v>
          </cell>
          <cell r="AL40">
            <v>400986.78000000049</v>
          </cell>
          <cell r="AM40">
            <v>728865.72000000055</v>
          </cell>
          <cell r="AN40">
            <v>-298382.76</v>
          </cell>
          <cell r="AO40">
            <v>-888031.35</v>
          </cell>
          <cell r="AP40">
            <v>-888031.35</v>
          </cell>
          <cell r="AQ40">
            <v>-888031.35</v>
          </cell>
          <cell r="AR40">
            <v>-888031.35</v>
          </cell>
          <cell r="AS40">
            <v>-888031.35</v>
          </cell>
          <cell r="AT40">
            <v>-888031.35</v>
          </cell>
          <cell r="AU40">
            <v>-888031.35</v>
          </cell>
          <cell r="AW40">
            <v>-298382.76</v>
          </cell>
          <cell r="AX40">
            <v>966990.27</v>
          </cell>
        </row>
        <row r="42">
          <cell r="B42" t="str">
            <v>IVA DB FISCAL</v>
          </cell>
          <cell r="F42">
            <v>53103.983099999998</v>
          </cell>
          <cell r="G42">
            <v>61390.217700000008</v>
          </cell>
          <cell r="H42">
            <v>133373.3646</v>
          </cell>
          <cell r="I42">
            <v>64388.90219999999</v>
          </cell>
          <cell r="J42">
            <v>38716.502999999997</v>
          </cell>
          <cell r="K42">
            <v>87036.629400000005</v>
          </cell>
          <cell r="L42">
            <v>65751.970199999996</v>
          </cell>
          <cell r="M42">
            <v>71787.166500000007</v>
          </cell>
          <cell r="N42">
            <v>21970.876199999999</v>
          </cell>
          <cell r="O42">
            <v>53032.753199999992</v>
          </cell>
          <cell r="P42">
            <v>62066.965799999991</v>
          </cell>
          <cell r="Q42">
            <v>62008.816800000001</v>
          </cell>
          <cell r="R42">
            <v>65493.006600000001</v>
          </cell>
          <cell r="S42">
            <v>158018.595</v>
          </cell>
          <cell r="T42">
            <v>59883.940199999997</v>
          </cell>
          <cell r="U42">
            <v>66569.695500000002</v>
          </cell>
          <cell r="V42">
            <v>165606.57959999997</v>
          </cell>
          <cell r="W42">
            <v>88406.522400000002</v>
          </cell>
          <cell r="X42">
            <v>96934.11</v>
          </cell>
          <cell r="Y42">
            <v>80322.391799999998</v>
          </cell>
          <cell r="Z42">
            <v>192138.11819999997</v>
          </cell>
          <cell r="AA42">
            <v>69082.851600000009</v>
          </cell>
          <cell r="AB42">
            <v>74564.519400000005</v>
          </cell>
          <cell r="AC42">
            <v>72602.464200000002</v>
          </cell>
          <cell r="AD42">
            <v>103999.13579999999</v>
          </cell>
          <cell r="AE42">
            <v>203670.94019999998</v>
          </cell>
          <cell r="AF42">
            <v>78896.886599999983</v>
          </cell>
          <cell r="AG42">
            <v>83856.15419999999</v>
          </cell>
          <cell r="AH42">
            <v>211693.48199999999</v>
          </cell>
          <cell r="AI42">
            <v>86856.905099999989</v>
          </cell>
          <cell r="AJ42">
            <v>114305.22809999999</v>
          </cell>
          <cell r="AK42">
            <v>183737.09759999998</v>
          </cell>
          <cell r="AL42">
            <v>86321.113200000007</v>
          </cell>
          <cell r="AM42">
            <v>79782.040799999988</v>
          </cell>
          <cell r="AN42">
            <v>224488.17930000002</v>
          </cell>
          <cell r="AO42">
            <v>0</v>
          </cell>
          <cell r="AP42">
            <v>0</v>
          </cell>
          <cell r="AQ42">
            <v>0</v>
          </cell>
          <cell r="AR42">
            <v>0</v>
          </cell>
          <cell r="AS42">
            <v>0</v>
          </cell>
          <cell r="AT42">
            <v>0</v>
          </cell>
          <cell r="AU42">
            <v>0</v>
          </cell>
          <cell r="AW42">
            <v>1530209.6270999997</v>
          </cell>
          <cell r="AX42">
            <v>74564.519400000005</v>
          </cell>
        </row>
        <row r="43">
          <cell r="B43" t="str">
            <v>IVA CR FISCAL</v>
          </cell>
          <cell r="F43">
            <v>60973.869599999998</v>
          </cell>
          <cell r="G43">
            <v>23253.932099999969</v>
          </cell>
          <cell r="H43">
            <v>16310.510999999902</v>
          </cell>
          <cell r="I43">
            <v>109544.90399999994</v>
          </cell>
          <cell r="J43">
            <v>33644.864399999977</v>
          </cell>
          <cell r="K43">
            <v>84374.635799999989</v>
          </cell>
          <cell r="L43">
            <v>108116.90190000001</v>
          </cell>
          <cell r="M43">
            <v>6266.0828999999994</v>
          </cell>
          <cell r="N43">
            <v>-10251.177299999981</v>
          </cell>
          <cell r="O43">
            <v>90194.716500000024</v>
          </cell>
          <cell r="P43">
            <v>29194.819499999983</v>
          </cell>
          <cell r="Q43">
            <v>102190.49819999999</v>
          </cell>
          <cell r="R43">
            <v>30405.801299999992</v>
          </cell>
          <cell r="S43">
            <v>51433.244100000054</v>
          </cell>
          <cell r="T43">
            <v>26459.168399999999</v>
          </cell>
          <cell r="U43">
            <v>25196.986499999999</v>
          </cell>
          <cell r="V43">
            <v>188742.49379999994</v>
          </cell>
          <cell r="W43">
            <v>223500.50309999986</v>
          </cell>
          <cell r="X43">
            <v>23355.452399999995</v>
          </cell>
          <cell r="Y43">
            <v>73136.458499999964</v>
          </cell>
          <cell r="Z43">
            <v>6277.4081999999844</v>
          </cell>
          <cell r="AA43">
            <v>51620.761499999993</v>
          </cell>
          <cell r="AB43">
            <v>62128.355100000001</v>
          </cell>
          <cell r="AC43">
            <v>1791.0396000000019</v>
          </cell>
          <cell r="AD43">
            <v>47455.770599999996</v>
          </cell>
          <cell r="AE43">
            <v>20919.6204</v>
          </cell>
          <cell r="AF43">
            <v>122413.79429999997</v>
          </cell>
          <cell r="AG43">
            <v>87195.891300000003</v>
          </cell>
          <cell r="AH43">
            <v>40766.882100000003</v>
          </cell>
          <cell r="AI43">
            <v>317788.79790000001</v>
          </cell>
          <cell r="AJ43">
            <v>60122.674500000001</v>
          </cell>
          <cell r="AK43">
            <v>9630.190499999997</v>
          </cell>
          <cell r="AL43">
            <v>81779.170200000008</v>
          </cell>
          <cell r="AM43">
            <v>117300.351</v>
          </cell>
          <cell r="AN43">
            <v>81276.035399999979</v>
          </cell>
          <cell r="AO43">
            <v>0</v>
          </cell>
          <cell r="AP43">
            <v>0</v>
          </cell>
          <cell r="AQ43">
            <v>0</v>
          </cell>
          <cell r="AR43">
            <v>0</v>
          </cell>
          <cell r="AS43">
            <v>0</v>
          </cell>
          <cell r="AT43">
            <v>0</v>
          </cell>
          <cell r="AU43">
            <v>0</v>
          </cell>
          <cell r="AW43">
            <v>988440.21779999998</v>
          </cell>
          <cell r="AX43">
            <v>62128.355100000001</v>
          </cell>
        </row>
        <row r="56">
          <cell r="B56" t="str">
            <v>1-INSTITUCIONAL / IMAGEN</v>
          </cell>
        </row>
        <row r="57">
          <cell r="AW57" t="str">
            <v>TOTAL</v>
          </cell>
          <cell r="AX57" t="str">
            <v>AÑO ANT</v>
          </cell>
          <cell r="AY57" t="str">
            <v>PROM.</v>
          </cell>
        </row>
        <row r="58">
          <cell r="B58" t="str">
            <v>CONCEPTO</v>
          </cell>
          <cell r="D58" t="str">
            <v>SALDO</v>
          </cell>
          <cell r="E58">
            <v>37773</v>
          </cell>
          <cell r="F58">
            <v>37803</v>
          </cell>
          <cell r="G58">
            <v>37834</v>
          </cell>
          <cell r="H58">
            <v>37865</v>
          </cell>
          <cell r="I58">
            <v>37895</v>
          </cell>
          <cell r="J58">
            <v>37926</v>
          </cell>
          <cell r="K58">
            <v>37956</v>
          </cell>
          <cell r="L58">
            <v>37987</v>
          </cell>
          <cell r="M58">
            <v>38018</v>
          </cell>
          <cell r="N58">
            <v>38047</v>
          </cell>
          <cell r="O58">
            <v>38078</v>
          </cell>
          <cell r="P58">
            <v>38108</v>
          </cell>
          <cell r="Q58">
            <v>38139</v>
          </cell>
          <cell r="R58">
            <v>38169</v>
          </cell>
          <cell r="S58">
            <v>38200</v>
          </cell>
          <cell r="T58">
            <v>38231</v>
          </cell>
          <cell r="U58">
            <v>38261</v>
          </cell>
          <cell r="V58">
            <v>38292</v>
          </cell>
          <cell r="W58">
            <v>38322</v>
          </cell>
          <cell r="X58">
            <v>38353</v>
          </cell>
          <cell r="Y58">
            <v>38384</v>
          </cell>
          <cell r="Z58">
            <v>38412</v>
          </cell>
          <cell r="AA58">
            <v>38443</v>
          </cell>
          <cell r="AB58">
            <v>38473</v>
          </cell>
          <cell r="AC58">
            <v>38504</v>
          </cell>
          <cell r="AD58">
            <v>38534</v>
          </cell>
          <cell r="AE58">
            <v>38565</v>
          </cell>
          <cell r="AF58">
            <v>38596</v>
          </cell>
          <cell r="AG58">
            <v>38626</v>
          </cell>
          <cell r="AH58">
            <v>38657</v>
          </cell>
          <cell r="AI58">
            <v>38687</v>
          </cell>
          <cell r="AJ58">
            <v>38718</v>
          </cell>
          <cell r="AK58">
            <v>38749</v>
          </cell>
          <cell r="AL58">
            <v>38777</v>
          </cell>
          <cell r="AM58">
            <v>38808</v>
          </cell>
          <cell r="AN58">
            <v>38838</v>
          </cell>
          <cell r="AO58">
            <v>38869</v>
          </cell>
          <cell r="AP58">
            <v>38899</v>
          </cell>
          <cell r="AQ58">
            <v>38930</v>
          </cell>
          <cell r="AR58">
            <v>38961</v>
          </cell>
          <cell r="AS58">
            <v>38991</v>
          </cell>
          <cell r="AT58">
            <v>39022</v>
          </cell>
          <cell r="AU58">
            <v>39052</v>
          </cell>
          <cell r="AW58" t="str">
            <v>12 M</v>
          </cell>
          <cell r="AX58">
            <v>38473</v>
          </cell>
          <cell r="AY58" t="str">
            <v>MENSUAL</v>
          </cell>
        </row>
        <row r="60">
          <cell r="B60" t="str">
            <v>IMAGEN DE MARCA</v>
          </cell>
          <cell r="F60">
            <v>209797.4</v>
          </cell>
          <cell r="G60">
            <v>1065.5999999999999</v>
          </cell>
          <cell r="H60">
            <v>0</v>
          </cell>
          <cell r="I60">
            <v>161643.76999999999</v>
          </cell>
          <cell r="J60">
            <v>10036</v>
          </cell>
          <cell r="K60">
            <v>1224</v>
          </cell>
          <cell r="L60">
            <v>4935.2</v>
          </cell>
          <cell r="M60">
            <v>8409.81</v>
          </cell>
          <cell r="N60">
            <v>800</v>
          </cell>
          <cell r="O60">
            <v>5350</v>
          </cell>
          <cell r="P60">
            <v>202</v>
          </cell>
          <cell r="Q60">
            <v>2670.1</v>
          </cell>
          <cell r="R60">
            <v>30571.8</v>
          </cell>
          <cell r="S60">
            <v>51557.18</v>
          </cell>
          <cell r="T60">
            <v>5349.22</v>
          </cell>
          <cell r="U60">
            <v>4946.34</v>
          </cell>
          <cell r="V60">
            <v>409000</v>
          </cell>
          <cell r="W60">
            <v>600</v>
          </cell>
          <cell r="X60">
            <v>0</v>
          </cell>
          <cell r="Y60">
            <v>0.01</v>
          </cell>
          <cell r="Z60">
            <v>-300</v>
          </cell>
          <cell r="AA60">
            <v>5156.84</v>
          </cell>
          <cell r="AB60">
            <v>7316.74</v>
          </cell>
          <cell r="AC60">
            <v>-378578.68</v>
          </cell>
          <cell r="AD60">
            <v>46604.45</v>
          </cell>
          <cell r="AE60">
            <v>28700.68</v>
          </cell>
          <cell r="AF60">
            <v>-14152.36</v>
          </cell>
          <cell r="AG60">
            <v>29740</v>
          </cell>
          <cell r="AH60">
            <v>20244.560000000001</v>
          </cell>
          <cell r="AI60">
            <v>118326.94</v>
          </cell>
          <cell r="AJ60">
            <v>12119</v>
          </cell>
          <cell r="AK60">
            <v>7420.5</v>
          </cell>
          <cell r="AL60">
            <v>3122</v>
          </cell>
          <cell r="AM60">
            <v>3500</v>
          </cell>
          <cell r="AN60">
            <v>3282.93</v>
          </cell>
          <cell r="AW60">
            <v>-119669.98</v>
          </cell>
          <cell r="AX60">
            <v>7316.74</v>
          </cell>
          <cell r="AY60">
            <v>-9972.4983333333312</v>
          </cell>
        </row>
        <row r="61">
          <cell r="B61" t="str">
            <v>INSTITUCIONAL</v>
          </cell>
          <cell r="F61">
            <v>28420.66</v>
          </cell>
          <cell r="G61">
            <v>1360.3</v>
          </cell>
          <cell r="H61">
            <v>3247.58</v>
          </cell>
          <cell r="I61">
            <v>74394.539999999994</v>
          </cell>
          <cell r="J61">
            <v>29930.06</v>
          </cell>
          <cell r="K61">
            <v>53739.31</v>
          </cell>
          <cell r="L61">
            <v>341636.9</v>
          </cell>
          <cell r="M61">
            <v>-72316.509999999995</v>
          </cell>
          <cell r="N61">
            <v>-114163.99</v>
          </cell>
          <cell r="O61">
            <v>353214.95</v>
          </cell>
          <cell r="P61">
            <v>129917.75</v>
          </cell>
          <cell r="Q61">
            <v>273806.8</v>
          </cell>
          <cell r="R61">
            <v>48235.71</v>
          </cell>
          <cell r="S61">
            <v>133475.49</v>
          </cell>
          <cell r="T61">
            <v>65513.69</v>
          </cell>
          <cell r="U61">
            <v>3052.48</v>
          </cell>
          <cell r="V61">
            <v>137594.76</v>
          </cell>
          <cell r="W61">
            <v>394861.48</v>
          </cell>
          <cell r="X61">
            <v>18967.77</v>
          </cell>
          <cell r="Y61">
            <v>27281.99</v>
          </cell>
          <cell r="Z61">
            <v>5318.17</v>
          </cell>
          <cell r="AA61">
            <v>89612.21</v>
          </cell>
          <cell r="AB61">
            <v>220427.95</v>
          </cell>
          <cell r="AC61">
            <v>50561.84</v>
          </cell>
          <cell r="AD61">
            <v>6886.67</v>
          </cell>
          <cell r="AE61">
            <v>4041.67</v>
          </cell>
          <cell r="AF61">
            <v>394806.12</v>
          </cell>
          <cell r="AG61">
            <v>20888.419999999998</v>
          </cell>
          <cell r="AH61">
            <v>7342.67</v>
          </cell>
          <cell r="AI61">
            <v>374919.67</v>
          </cell>
          <cell r="AJ61">
            <v>12291.67</v>
          </cell>
          <cell r="AK61">
            <v>15150.67</v>
          </cell>
          <cell r="AL61">
            <v>14121.67</v>
          </cell>
          <cell r="AM61">
            <v>-6038.33</v>
          </cell>
          <cell r="AN61">
            <v>25420.67</v>
          </cell>
          <cell r="AW61">
            <v>920393.41</v>
          </cell>
          <cell r="AX61">
            <v>220427.95</v>
          </cell>
          <cell r="AY61">
            <v>76699.450833333351</v>
          </cell>
        </row>
        <row r="62">
          <cell r="B62" t="str">
            <v>RELANZAMIENTO</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W62">
            <v>0</v>
          </cell>
          <cell r="AX62">
            <v>0</v>
          </cell>
          <cell r="AY62">
            <v>0</v>
          </cell>
        </row>
        <row r="63">
          <cell r="B63" t="str">
            <v>POSICIONAMIENTO</v>
          </cell>
          <cell r="AD63">
            <v>0</v>
          </cell>
          <cell r="AE63">
            <v>0</v>
          </cell>
          <cell r="AF63">
            <v>0</v>
          </cell>
          <cell r="AG63">
            <v>0</v>
          </cell>
          <cell r="AH63">
            <v>0</v>
          </cell>
          <cell r="AI63">
            <v>0</v>
          </cell>
          <cell r="AJ63">
            <v>0</v>
          </cell>
          <cell r="AK63">
            <v>0</v>
          </cell>
          <cell r="AL63">
            <v>0</v>
          </cell>
          <cell r="AM63">
            <v>0</v>
          </cell>
          <cell r="AN63">
            <v>0</v>
          </cell>
          <cell r="AW63">
            <v>0</v>
          </cell>
          <cell r="AX63">
            <v>0</v>
          </cell>
          <cell r="AY63">
            <v>0</v>
          </cell>
        </row>
        <row r="64">
          <cell r="B64" t="str">
            <v>OTRAS</v>
          </cell>
          <cell r="AD64">
            <v>10000</v>
          </cell>
          <cell r="AE64">
            <v>0</v>
          </cell>
          <cell r="AF64">
            <v>340</v>
          </cell>
          <cell r="AG64">
            <v>12175</v>
          </cell>
          <cell r="AH64">
            <v>11000.05</v>
          </cell>
          <cell r="AI64">
            <v>135343.70000000001</v>
          </cell>
          <cell r="AJ64">
            <v>211.5</v>
          </cell>
          <cell r="AK64">
            <v>-2292.8000000000002</v>
          </cell>
          <cell r="AL64">
            <v>2474.3000000000002</v>
          </cell>
          <cell r="AM64">
            <v>199.5</v>
          </cell>
          <cell r="AN64">
            <v>80</v>
          </cell>
          <cell r="AW64">
            <v>169531.25</v>
          </cell>
          <cell r="AX64">
            <v>0</v>
          </cell>
          <cell r="AY64">
            <v>14127.604166666666</v>
          </cell>
        </row>
        <row r="66">
          <cell r="B66" t="str">
            <v>TOTAL</v>
          </cell>
          <cell r="D66">
            <v>0</v>
          </cell>
          <cell r="E66">
            <v>0</v>
          </cell>
          <cell r="F66">
            <v>238218.06</v>
          </cell>
          <cell r="G66">
            <v>2425.9</v>
          </cell>
          <cell r="H66">
            <v>3247.58</v>
          </cell>
          <cell r="I66">
            <v>236038.31</v>
          </cell>
          <cell r="J66">
            <v>39966.06</v>
          </cell>
          <cell r="K66">
            <v>54963.31</v>
          </cell>
          <cell r="L66">
            <v>346572.1</v>
          </cell>
          <cell r="M66">
            <v>-63906.7</v>
          </cell>
          <cell r="N66">
            <v>-113363.99</v>
          </cell>
          <cell r="O66">
            <v>358564.95</v>
          </cell>
          <cell r="P66">
            <v>130119.75</v>
          </cell>
          <cell r="Q66">
            <v>276476.90000000002</v>
          </cell>
          <cell r="R66">
            <v>78807.509999999995</v>
          </cell>
          <cell r="S66">
            <v>185032.67</v>
          </cell>
          <cell r="T66">
            <v>70862.91</v>
          </cell>
          <cell r="U66">
            <v>7998.82</v>
          </cell>
          <cell r="V66">
            <v>546594.76</v>
          </cell>
          <cell r="W66">
            <v>395461.48</v>
          </cell>
          <cell r="X66">
            <v>18967.77</v>
          </cell>
          <cell r="Y66">
            <v>27282</v>
          </cell>
          <cell r="Z66">
            <v>5018.17</v>
          </cell>
          <cell r="AA66">
            <v>94769.05</v>
          </cell>
          <cell r="AB66">
            <v>227744.69</v>
          </cell>
          <cell r="AC66">
            <v>-328016.84000000003</v>
          </cell>
          <cell r="AD66">
            <v>63491.12</v>
          </cell>
          <cell r="AE66">
            <v>32742.35</v>
          </cell>
          <cell r="AF66">
            <v>380993.76</v>
          </cell>
          <cell r="AG66">
            <v>62803.42</v>
          </cell>
          <cell r="AH66">
            <v>38587.279999999999</v>
          </cell>
          <cell r="AI66">
            <v>628590.31000000006</v>
          </cell>
          <cell r="AJ66">
            <v>24622.17</v>
          </cell>
          <cell r="AK66">
            <v>20278.37</v>
          </cell>
          <cell r="AL66">
            <v>19717.97</v>
          </cell>
          <cell r="AM66">
            <v>-2338.83</v>
          </cell>
          <cell r="AN66">
            <v>28783.599999999999</v>
          </cell>
          <cell r="AO66">
            <v>0</v>
          </cell>
          <cell r="AP66">
            <v>0</v>
          </cell>
          <cell r="AQ66">
            <v>0</v>
          </cell>
          <cell r="AR66">
            <v>0</v>
          </cell>
          <cell r="AS66">
            <v>0</v>
          </cell>
          <cell r="AT66">
            <v>0</v>
          </cell>
          <cell r="AU66">
            <v>0</v>
          </cell>
          <cell r="AW66">
            <v>970254.68</v>
          </cell>
          <cell r="AX66">
            <v>227744.69</v>
          </cell>
          <cell r="AY66">
            <v>80854.556666666685</v>
          </cell>
        </row>
        <row r="70">
          <cell r="B70" t="str">
            <v>2-FECHAS ESPECIALES</v>
          </cell>
        </row>
        <row r="71">
          <cell r="C71">
            <v>0</v>
          </cell>
          <cell r="AW71" t="str">
            <v>TOTAL</v>
          </cell>
          <cell r="AX71" t="str">
            <v>AÑO ANT</v>
          </cell>
          <cell r="AY71" t="str">
            <v>PROM.</v>
          </cell>
        </row>
        <row r="72">
          <cell r="B72" t="str">
            <v>CONCEPTO</v>
          </cell>
          <cell r="C72">
            <v>0</v>
          </cell>
          <cell r="D72" t="str">
            <v>SALDO</v>
          </cell>
          <cell r="E72">
            <v>37773</v>
          </cell>
          <cell r="F72">
            <v>37803</v>
          </cell>
          <cell r="G72">
            <v>37834</v>
          </cell>
          <cell r="H72">
            <v>37865</v>
          </cell>
          <cell r="I72">
            <v>37895</v>
          </cell>
          <cell r="J72">
            <v>37926</v>
          </cell>
          <cell r="K72">
            <v>37956</v>
          </cell>
          <cell r="L72">
            <v>37987</v>
          </cell>
          <cell r="M72">
            <v>38018</v>
          </cell>
          <cell r="N72">
            <v>38047</v>
          </cell>
          <cell r="O72">
            <v>38078</v>
          </cell>
          <cell r="P72">
            <v>38108</v>
          </cell>
          <cell r="Q72">
            <v>38139</v>
          </cell>
          <cell r="R72">
            <v>38169</v>
          </cell>
          <cell r="S72">
            <v>38200</v>
          </cell>
          <cell r="T72">
            <v>38231</v>
          </cell>
          <cell r="U72">
            <v>38261</v>
          </cell>
          <cell r="V72">
            <v>38292</v>
          </cell>
          <cell r="W72">
            <v>38322</v>
          </cell>
          <cell r="X72">
            <v>38353</v>
          </cell>
          <cell r="Y72">
            <v>38384</v>
          </cell>
          <cell r="Z72">
            <v>38412</v>
          </cell>
          <cell r="AA72">
            <v>38443</v>
          </cell>
          <cell r="AB72">
            <v>38473</v>
          </cell>
          <cell r="AC72">
            <v>38504</v>
          </cell>
          <cell r="AD72">
            <v>38534</v>
          </cell>
          <cell r="AE72">
            <v>38565</v>
          </cell>
          <cell r="AF72">
            <v>38596</v>
          </cell>
          <cell r="AG72">
            <v>38626</v>
          </cell>
          <cell r="AH72">
            <v>38657</v>
          </cell>
          <cell r="AI72">
            <v>38687</v>
          </cell>
          <cell r="AJ72">
            <v>38718</v>
          </cell>
          <cell r="AK72">
            <v>38749</v>
          </cell>
          <cell r="AL72">
            <v>38777</v>
          </cell>
          <cell r="AM72">
            <v>38808</v>
          </cell>
          <cell r="AN72">
            <v>38838</v>
          </cell>
          <cell r="AO72">
            <v>38869</v>
          </cell>
          <cell r="AP72">
            <v>38899</v>
          </cell>
          <cell r="AQ72">
            <v>38930</v>
          </cell>
          <cell r="AR72">
            <v>38961</v>
          </cell>
          <cell r="AS72">
            <v>38991</v>
          </cell>
          <cell r="AT72">
            <v>39022</v>
          </cell>
          <cell r="AU72">
            <v>39052</v>
          </cell>
          <cell r="AW72" t="str">
            <v>12 M</v>
          </cell>
          <cell r="AX72">
            <v>38473</v>
          </cell>
          <cell r="AY72" t="str">
            <v>MENSUAL</v>
          </cell>
        </row>
        <row r="74">
          <cell r="B74" t="str">
            <v>ANIVERSARIO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1008</v>
          </cell>
          <cell r="AC74">
            <v>0</v>
          </cell>
          <cell r="AD74">
            <v>0</v>
          </cell>
          <cell r="AE74">
            <v>0</v>
          </cell>
          <cell r="AF74">
            <v>64206.1</v>
          </cell>
          <cell r="AG74">
            <v>-2770</v>
          </cell>
          <cell r="AH74">
            <v>23103.88</v>
          </cell>
          <cell r="AI74">
            <v>88559.58</v>
          </cell>
          <cell r="AJ74">
            <v>67543</v>
          </cell>
          <cell r="AK74">
            <v>0</v>
          </cell>
          <cell r="AL74">
            <v>0</v>
          </cell>
          <cell r="AM74">
            <v>2274.5100000000002</v>
          </cell>
          <cell r="AN74">
            <v>0</v>
          </cell>
          <cell r="AW74">
            <v>242917.07</v>
          </cell>
          <cell r="AX74">
            <v>1008</v>
          </cell>
          <cell r="AY74">
            <v>20243.089166666668</v>
          </cell>
        </row>
        <row r="75">
          <cell r="B75" t="str">
            <v>VACACIONES INVIERNO</v>
          </cell>
          <cell r="F75">
            <v>4696.8</v>
          </cell>
          <cell r="G75">
            <v>45751.75</v>
          </cell>
          <cell r="H75">
            <v>0</v>
          </cell>
          <cell r="I75">
            <v>20000</v>
          </cell>
          <cell r="J75">
            <v>0</v>
          </cell>
          <cell r="K75">
            <v>0</v>
          </cell>
          <cell r="L75">
            <v>0</v>
          </cell>
          <cell r="M75">
            <v>0</v>
          </cell>
          <cell r="N75">
            <v>0</v>
          </cell>
          <cell r="O75">
            <v>1.75</v>
          </cell>
          <cell r="P75">
            <v>0</v>
          </cell>
          <cell r="Q75">
            <v>0</v>
          </cell>
          <cell r="R75">
            <v>0</v>
          </cell>
          <cell r="S75">
            <v>0</v>
          </cell>
          <cell r="T75">
            <v>2000</v>
          </cell>
          <cell r="U75">
            <v>0</v>
          </cell>
          <cell r="V75">
            <v>1528.56</v>
          </cell>
          <cell r="W75">
            <v>0</v>
          </cell>
          <cell r="X75">
            <v>0</v>
          </cell>
          <cell r="Y75">
            <v>0</v>
          </cell>
          <cell r="Z75">
            <v>0</v>
          </cell>
          <cell r="AA75">
            <v>0</v>
          </cell>
          <cell r="AB75">
            <v>0</v>
          </cell>
          <cell r="AC75">
            <v>0</v>
          </cell>
          <cell r="AD75">
            <v>18848.759999999998</v>
          </cell>
          <cell r="AE75">
            <v>3133</v>
          </cell>
          <cell r="AF75">
            <v>-464.28</v>
          </cell>
          <cell r="AG75">
            <v>0</v>
          </cell>
          <cell r="AH75">
            <v>0</v>
          </cell>
          <cell r="AI75">
            <v>0</v>
          </cell>
          <cell r="AJ75">
            <v>2906</v>
          </cell>
          <cell r="AK75">
            <v>1540</v>
          </cell>
          <cell r="AL75">
            <v>1349</v>
          </cell>
          <cell r="AM75">
            <v>0.6</v>
          </cell>
          <cell r="AN75">
            <v>0</v>
          </cell>
          <cell r="AW75">
            <v>27313.08</v>
          </cell>
          <cell r="AX75">
            <v>0</v>
          </cell>
          <cell r="AY75">
            <v>2276.09</v>
          </cell>
        </row>
        <row r="76">
          <cell r="B76" t="str">
            <v>DIA DEL AMIGO</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0</v>
          </cell>
          <cell r="AX76">
            <v>0</v>
          </cell>
          <cell r="AY76">
            <v>0</v>
          </cell>
        </row>
        <row r="77">
          <cell r="B77" t="str">
            <v>DIA DEL NIÑO</v>
          </cell>
          <cell r="F77">
            <v>0</v>
          </cell>
          <cell r="G77">
            <v>983.25</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W77">
            <v>0</v>
          </cell>
          <cell r="AX77">
            <v>0</v>
          </cell>
          <cell r="AY77">
            <v>0</v>
          </cell>
        </row>
        <row r="78">
          <cell r="B78" t="str">
            <v>LIQUIDACION INVIERNO</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W78">
            <v>0</v>
          </cell>
          <cell r="AX78">
            <v>0</v>
          </cell>
          <cell r="AY78">
            <v>0</v>
          </cell>
        </row>
        <row r="79">
          <cell r="B79" t="str">
            <v>LANZAMIENTO PRIMAV-VERANO</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18333.3</v>
          </cell>
          <cell r="V79">
            <v>-185.78</v>
          </cell>
          <cell r="W79">
            <v>0</v>
          </cell>
          <cell r="X79">
            <v>0</v>
          </cell>
          <cell r="Y79">
            <v>-328.53</v>
          </cell>
          <cell r="Z79">
            <v>0</v>
          </cell>
          <cell r="AA79">
            <v>0</v>
          </cell>
          <cell r="AB79">
            <v>0</v>
          </cell>
          <cell r="AC79">
            <v>-2127.4699999999998</v>
          </cell>
          <cell r="AD79">
            <v>0</v>
          </cell>
          <cell r="AE79">
            <v>0</v>
          </cell>
          <cell r="AF79">
            <v>0</v>
          </cell>
          <cell r="AG79">
            <v>4036.25</v>
          </cell>
          <cell r="AH79">
            <v>0</v>
          </cell>
          <cell r="AI79">
            <v>1644.3</v>
          </cell>
          <cell r="AJ79">
            <v>0</v>
          </cell>
          <cell r="AK79">
            <v>0</v>
          </cell>
          <cell r="AL79">
            <v>0</v>
          </cell>
          <cell r="AM79">
            <v>0</v>
          </cell>
          <cell r="AN79">
            <v>0</v>
          </cell>
          <cell r="AW79">
            <v>3553.08</v>
          </cell>
          <cell r="AX79">
            <v>0</v>
          </cell>
          <cell r="AY79">
            <v>296.08999999999997</v>
          </cell>
        </row>
        <row r="80">
          <cell r="B80" t="str">
            <v>DIA DE LA MADRE</v>
          </cell>
          <cell r="F80">
            <v>0</v>
          </cell>
          <cell r="G80">
            <v>0</v>
          </cell>
          <cell r="H80">
            <v>0</v>
          </cell>
          <cell r="I80">
            <v>78937.429999999993</v>
          </cell>
          <cell r="J80">
            <v>26564.51</v>
          </cell>
          <cell r="K80">
            <v>43315.4</v>
          </cell>
          <cell r="L80">
            <v>799.4</v>
          </cell>
          <cell r="M80">
            <v>0</v>
          </cell>
          <cell r="N80">
            <v>-750</v>
          </cell>
          <cell r="O80">
            <v>0</v>
          </cell>
          <cell r="P80">
            <v>0</v>
          </cell>
          <cell r="Q80">
            <v>-1242.42</v>
          </cell>
          <cell r="R80">
            <v>0</v>
          </cell>
          <cell r="S80">
            <v>8436</v>
          </cell>
          <cell r="T80">
            <v>0</v>
          </cell>
          <cell r="U80">
            <v>22.17</v>
          </cell>
          <cell r="V80">
            <v>21203.5</v>
          </cell>
          <cell r="W80">
            <v>17400.5</v>
          </cell>
          <cell r="X80">
            <v>0</v>
          </cell>
          <cell r="Y80">
            <v>49215</v>
          </cell>
          <cell r="Z80">
            <v>-39856</v>
          </cell>
          <cell r="AA80">
            <v>0</v>
          </cell>
          <cell r="AB80">
            <v>0</v>
          </cell>
          <cell r="AC80">
            <v>0</v>
          </cell>
          <cell r="AD80">
            <v>0</v>
          </cell>
          <cell r="AE80">
            <v>-186</v>
          </cell>
          <cell r="AF80">
            <v>4342</v>
          </cell>
          <cell r="AG80">
            <v>73630</v>
          </cell>
          <cell r="AH80">
            <v>433.95</v>
          </cell>
          <cell r="AI80">
            <v>74724.160000000003</v>
          </cell>
          <cell r="AJ80">
            <v>6042</v>
          </cell>
          <cell r="AK80">
            <v>0</v>
          </cell>
          <cell r="AL80">
            <v>4565.24</v>
          </cell>
          <cell r="AM80">
            <v>0</v>
          </cell>
          <cell r="AN80">
            <v>90</v>
          </cell>
          <cell r="AW80">
            <v>163641.35</v>
          </cell>
          <cell r="AX80">
            <v>0</v>
          </cell>
          <cell r="AY80">
            <v>13636.779166666665</v>
          </cell>
        </row>
        <row r="81">
          <cell r="B81" t="str">
            <v>HALLOWEEN</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W81">
            <v>0</v>
          </cell>
          <cell r="AX81">
            <v>0</v>
          </cell>
          <cell r="AY81">
            <v>0</v>
          </cell>
        </row>
        <row r="82">
          <cell r="B82" t="str">
            <v>NAVIDAD</v>
          </cell>
          <cell r="F82">
            <v>0</v>
          </cell>
          <cell r="G82">
            <v>0</v>
          </cell>
          <cell r="H82">
            <v>0</v>
          </cell>
          <cell r="I82">
            <v>190</v>
          </cell>
          <cell r="J82">
            <v>32984.519999999997</v>
          </cell>
          <cell r="K82">
            <v>255624.53</v>
          </cell>
          <cell r="L82">
            <v>119572.83</v>
          </cell>
          <cell r="M82">
            <v>73639.37</v>
          </cell>
          <cell r="N82">
            <v>26149.759999999998</v>
          </cell>
          <cell r="O82">
            <v>12451.99</v>
          </cell>
          <cell r="P82">
            <v>-48.83</v>
          </cell>
          <cell r="Q82">
            <v>-32018.17</v>
          </cell>
          <cell r="R82">
            <v>0</v>
          </cell>
          <cell r="S82">
            <v>0</v>
          </cell>
          <cell r="T82">
            <v>1673.26</v>
          </cell>
          <cell r="U82">
            <v>1208.4000000000001</v>
          </cell>
          <cell r="V82">
            <v>270503.76</v>
          </cell>
          <cell r="W82">
            <v>580007.85</v>
          </cell>
          <cell r="X82">
            <v>42084.47</v>
          </cell>
          <cell r="Y82">
            <v>147276.06</v>
          </cell>
          <cell r="Z82">
            <v>-7592.72</v>
          </cell>
          <cell r="AA82">
            <v>22194.2</v>
          </cell>
          <cell r="AB82">
            <v>5175.45</v>
          </cell>
          <cell r="AC82">
            <v>-1750</v>
          </cell>
          <cell r="AD82">
            <v>0</v>
          </cell>
          <cell r="AE82">
            <v>1611.5</v>
          </cell>
          <cell r="AF82">
            <v>0</v>
          </cell>
          <cell r="AG82">
            <v>11300</v>
          </cell>
          <cell r="AH82">
            <v>11549.5</v>
          </cell>
          <cell r="AI82">
            <v>240746.26</v>
          </cell>
          <cell r="AJ82">
            <v>107247.17</v>
          </cell>
          <cell r="AK82">
            <v>7969.28</v>
          </cell>
          <cell r="AL82">
            <v>849.24</v>
          </cell>
          <cell r="AM82">
            <v>37.25</v>
          </cell>
          <cell r="AN82">
            <v>0</v>
          </cell>
          <cell r="AW82">
            <v>379560.2</v>
          </cell>
          <cell r="AX82">
            <v>5175.45</v>
          </cell>
          <cell r="AY82">
            <v>31630.016666666666</v>
          </cell>
        </row>
        <row r="83">
          <cell r="B83" t="str">
            <v>LIQUIDACION VERANO</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W83">
            <v>0</v>
          </cell>
          <cell r="AX83">
            <v>0</v>
          </cell>
          <cell r="AY83">
            <v>0</v>
          </cell>
        </row>
        <row r="84">
          <cell r="B84" t="str">
            <v>LANZAMIENTO OTOÑO-INVIERNO</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1714</v>
          </cell>
          <cell r="AB84">
            <v>0</v>
          </cell>
          <cell r="AC84">
            <v>0</v>
          </cell>
          <cell r="AD84">
            <v>0</v>
          </cell>
          <cell r="AE84">
            <v>0</v>
          </cell>
          <cell r="AF84">
            <v>277.5</v>
          </cell>
          <cell r="AG84">
            <v>0</v>
          </cell>
          <cell r="AH84">
            <v>0</v>
          </cell>
          <cell r="AI84">
            <v>0</v>
          </cell>
          <cell r="AJ84">
            <v>0</v>
          </cell>
          <cell r="AK84">
            <v>0</v>
          </cell>
          <cell r="AL84">
            <v>0</v>
          </cell>
          <cell r="AM84">
            <v>0</v>
          </cell>
          <cell r="AN84">
            <v>0</v>
          </cell>
          <cell r="AW84">
            <v>277.5</v>
          </cell>
          <cell r="AX84">
            <v>0</v>
          </cell>
          <cell r="AY84">
            <v>23.125</v>
          </cell>
        </row>
        <row r="85">
          <cell r="B85" t="str">
            <v>SAN VALENTIN</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W85">
            <v>0</v>
          </cell>
          <cell r="AX85">
            <v>0</v>
          </cell>
          <cell r="AY85">
            <v>0</v>
          </cell>
        </row>
        <row r="86">
          <cell r="B86" t="str">
            <v>DIA DE LA MUJER</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16000</v>
          </cell>
          <cell r="AA86">
            <v>40628</v>
          </cell>
          <cell r="AB86">
            <v>15467.25</v>
          </cell>
          <cell r="AC86">
            <v>67500</v>
          </cell>
          <cell r="AD86">
            <v>290</v>
          </cell>
          <cell r="AE86">
            <v>0</v>
          </cell>
          <cell r="AF86">
            <v>3370.95</v>
          </cell>
          <cell r="AG86">
            <v>150</v>
          </cell>
          <cell r="AH86">
            <v>0</v>
          </cell>
          <cell r="AI86">
            <v>0</v>
          </cell>
          <cell r="AJ86">
            <v>527.25</v>
          </cell>
          <cell r="AK86">
            <v>0</v>
          </cell>
          <cell r="AL86">
            <v>89573.67</v>
          </cell>
          <cell r="AM86">
            <v>14852.25</v>
          </cell>
          <cell r="AN86">
            <v>-31276.95</v>
          </cell>
          <cell r="AW86">
            <v>144987.17000000001</v>
          </cell>
          <cell r="AX86">
            <v>15467.25</v>
          </cell>
          <cell r="AY86">
            <v>12082.264166666666</v>
          </cell>
        </row>
        <row r="87">
          <cell r="B87" t="str">
            <v>VUELTA A CLASES</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W87">
            <v>0</v>
          </cell>
          <cell r="AX87">
            <v>0</v>
          </cell>
          <cell r="AY87">
            <v>0</v>
          </cell>
        </row>
        <row r="88">
          <cell r="B88" t="str">
            <v>PASCUAS</v>
          </cell>
          <cell r="F88">
            <v>0</v>
          </cell>
          <cell r="G88">
            <v>206.91</v>
          </cell>
          <cell r="H88">
            <v>0</v>
          </cell>
          <cell r="I88">
            <v>0</v>
          </cell>
          <cell r="J88">
            <v>0</v>
          </cell>
          <cell r="K88">
            <v>0</v>
          </cell>
          <cell r="L88">
            <v>0</v>
          </cell>
          <cell r="M88">
            <v>0</v>
          </cell>
          <cell r="N88">
            <v>0</v>
          </cell>
          <cell r="O88">
            <v>440</v>
          </cell>
          <cell r="P88">
            <v>0</v>
          </cell>
          <cell r="Q88">
            <v>0</v>
          </cell>
          <cell r="R88">
            <v>500</v>
          </cell>
          <cell r="S88">
            <v>0</v>
          </cell>
          <cell r="T88">
            <v>0</v>
          </cell>
          <cell r="U88">
            <v>0</v>
          </cell>
          <cell r="V88">
            <v>0</v>
          </cell>
          <cell r="W88">
            <v>0</v>
          </cell>
          <cell r="X88">
            <v>0</v>
          </cell>
          <cell r="Y88">
            <v>0</v>
          </cell>
          <cell r="Z88">
            <v>0</v>
          </cell>
          <cell r="AA88">
            <v>0</v>
          </cell>
          <cell r="AB88">
            <v>345</v>
          </cell>
          <cell r="AC88">
            <v>250</v>
          </cell>
          <cell r="AD88">
            <v>0</v>
          </cell>
          <cell r="AE88">
            <v>0</v>
          </cell>
          <cell r="AF88">
            <v>0</v>
          </cell>
          <cell r="AG88">
            <v>0</v>
          </cell>
          <cell r="AH88">
            <v>0</v>
          </cell>
          <cell r="AI88">
            <v>0</v>
          </cell>
          <cell r="AJ88">
            <v>0</v>
          </cell>
          <cell r="AK88">
            <v>0</v>
          </cell>
          <cell r="AL88">
            <v>0</v>
          </cell>
          <cell r="AM88">
            <v>0</v>
          </cell>
          <cell r="AN88">
            <v>0</v>
          </cell>
          <cell r="AW88">
            <v>250</v>
          </cell>
          <cell r="AX88">
            <v>345</v>
          </cell>
          <cell r="AY88">
            <v>20.833333333333332</v>
          </cell>
        </row>
        <row r="89">
          <cell r="B89" t="str">
            <v>DIA DEL PADRE</v>
          </cell>
          <cell r="F89">
            <v>3841.49</v>
          </cell>
          <cell r="G89">
            <v>13478.75</v>
          </cell>
          <cell r="H89">
            <v>0</v>
          </cell>
          <cell r="I89">
            <v>0</v>
          </cell>
          <cell r="J89">
            <v>0</v>
          </cell>
          <cell r="K89">
            <v>0</v>
          </cell>
          <cell r="L89">
            <v>0</v>
          </cell>
          <cell r="M89">
            <v>0</v>
          </cell>
          <cell r="N89">
            <v>0</v>
          </cell>
          <cell r="O89">
            <v>0</v>
          </cell>
          <cell r="P89">
            <v>0</v>
          </cell>
          <cell r="Q89">
            <v>1246.4000000000001</v>
          </cell>
          <cell r="R89">
            <v>17943.78</v>
          </cell>
          <cell r="S89">
            <v>3726</v>
          </cell>
          <cell r="T89">
            <v>0</v>
          </cell>
          <cell r="U89">
            <v>0</v>
          </cell>
          <cell r="V89">
            <v>0</v>
          </cell>
          <cell r="W89">
            <v>0</v>
          </cell>
          <cell r="X89">
            <v>0</v>
          </cell>
          <cell r="Y89">
            <v>0</v>
          </cell>
          <cell r="Z89">
            <v>0</v>
          </cell>
          <cell r="AA89">
            <v>0</v>
          </cell>
          <cell r="AB89">
            <v>0</v>
          </cell>
          <cell r="AC89">
            <v>109275.45</v>
          </cell>
          <cell r="AD89">
            <v>403.68</v>
          </cell>
          <cell r="AE89">
            <v>8968.7999999999993</v>
          </cell>
          <cell r="AF89">
            <v>23985.1</v>
          </cell>
          <cell r="AG89">
            <v>0</v>
          </cell>
          <cell r="AH89">
            <v>394</v>
          </cell>
          <cell r="AI89">
            <v>399.6</v>
          </cell>
          <cell r="AJ89">
            <v>2127</v>
          </cell>
          <cell r="AK89">
            <v>0</v>
          </cell>
          <cell r="AL89">
            <v>0</v>
          </cell>
          <cell r="AM89">
            <v>1.92</v>
          </cell>
          <cell r="AN89">
            <v>23150</v>
          </cell>
          <cell r="AW89">
            <v>168705.55</v>
          </cell>
          <cell r="AX89">
            <v>0</v>
          </cell>
          <cell r="AY89">
            <v>14058.795833333335</v>
          </cell>
        </row>
        <row r="90">
          <cell r="B90" t="str">
            <v>FECHAS PATRIAS</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265.5</v>
          </cell>
          <cell r="AC90">
            <v>159</v>
          </cell>
          <cell r="AD90">
            <v>294</v>
          </cell>
          <cell r="AE90">
            <v>0</v>
          </cell>
          <cell r="AF90">
            <v>0</v>
          </cell>
          <cell r="AG90">
            <v>0</v>
          </cell>
          <cell r="AH90">
            <v>0</v>
          </cell>
          <cell r="AI90">
            <v>0</v>
          </cell>
          <cell r="AJ90">
            <v>0</v>
          </cell>
          <cell r="AK90">
            <v>0</v>
          </cell>
          <cell r="AL90">
            <v>0</v>
          </cell>
          <cell r="AM90">
            <v>0</v>
          </cell>
          <cell r="AN90">
            <v>0</v>
          </cell>
          <cell r="AW90">
            <v>453</v>
          </cell>
          <cell r="AX90">
            <v>265.5</v>
          </cell>
          <cell r="AY90">
            <v>37.75</v>
          </cell>
        </row>
        <row r="91">
          <cell r="B91" t="str">
            <v>DIA DE LA SECRETARIA</v>
          </cell>
          <cell r="AD91">
            <v>0</v>
          </cell>
          <cell r="AE91">
            <v>0</v>
          </cell>
          <cell r="AF91">
            <v>0</v>
          </cell>
          <cell r="AG91">
            <v>0</v>
          </cell>
          <cell r="AH91">
            <v>0</v>
          </cell>
          <cell r="AI91">
            <v>0</v>
          </cell>
          <cell r="AJ91">
            <v>0</v>
          </cell>
          <cell r="AK91">
            <v>0</v>
          </cell>
          <cell r="AL91">
            <v>0</v>
          </cell>
          <cell r="AM91">
            <v>0</v>
          </cell>
          <cell r="AN91">
            <v>0</v>
          </cell>
          <cell r="AW91">
            <v>0</v>
          </cell>
          <cell r="AX91">
            <v>0</v>
          </cell>
          <cell r="AY91">
            <v>0</v>
          </cell>
        </row>
        <row r="92">
          <cell r="B92" t="str">
            <v>DIA DEL ESTUDIANTE</v>
          </cell>
          <cell r="AD92">
            <v>0</v>
          </cell>
          <cell r="AE92">
            <v>0</v>
          </cell>
          <cell r="AF92">
            <v>0</v>
          </cell>
          <cell r="AG92">
            <v>0</v>
          </cell>
          <cell r="AH92">
            <v>0</v>
          </cell>
          <cell r="AI92">
            <v>0</v>
          </cell>
          <cell r="AJ92">
            <v>0</v>
          </cell>
          <cell r="AK92">
            <v>0</v>
          </cell>
          <cell r="AL92">
            <v>0</v>
          </cell>
          <cell r="AM92">
            <v>0</v>
          </cell>
          <cell r="AN92">
            <v>0</v>
          </cell>
          <cell r="AW92">
            <v>0</v>
          </cell>
          <cell r="AX92">
            <v>0</v>
          </cell>
          <cell r="AY92">
            <v>0</v>
          </cell>
        </row>
        <row r="94">
          <cell r="B94" t="str">
            <v>TOTAL</v>
          </cell>
          <cell r="D94">
            <v>0</v>
          </cell>
          <cell r="E94">
            <v>0</v>
          </cell>
          <cell r="F94">
            <v>8538.2900000000009</v>
          </cell>
          <cell r="G94">
            <v>60420.66</v>
          </cell>
          <cell r="H94">
            <v>0</v>
          </cell>
          <cell r="I94">
            <v>99127.43</v>
          </cell>
          <cell r="J94">
            <v>59549.03</v>
          </cell>
          <cell r="K94">
            <v>298939.93</v>
          </cell>
          <cell r="L94">
            <v>120372.23</v>
          </cell>
          <cell r="M94">
            <v>73639.37</v>
          </cell>
          <cell r="N94">
            <v>25399.759999999998</v>
          </cell>
          <cell r="O94">
            <v>12893.74</v>
          </cell>
          <cell r="P94">
            <v>-48.83</v>
          </cell>
          <cell r="Q94">
            <v>-32014.19</v>
          </cell>
          <cell r="R94">
            <v>18443.78</v>
          </cell>
          <cell r="S94">
            <v>12162</v>
          </cell>
          <cell r="T94">
            <v>3673.26</v>
          </cell>
          <cell r="U94">
            <v>19563.87</v>
          </cell>
          <cell r="V94">
            <v>293050.03999999998</v>
          </cell>
          <cell r="W94">
            <v>597408.35</v>
          </cell>
          <cell r="X94">
            <v>42084.47</v>
          </cell>
          <cell r="Y94">
            <v>196162.53</v>
          </cell>
          <cell r="Z94">
            <v>-31448.720000000001</v>
          </cell>
          <cell r="AA94">
            <v>64536.2</v>
          </cell>
          <cell r="AB94">
            <v>22261.200000000001</v>
          </cell>
          <cell r="AC94">
            <v>173306.98</v>
          </cell>
          <cell r="AD94">
            <v>19836.439999999999</v>
          </cell>
          <cell r="AE94">
            <v>13527.3</v>
          </cell>
          <cell r="AF94">
            <v>95717.37</v>
          </cell>
          <cell r="AG94">
            <v>86346.25</v>
          </cell>
          <cell r="AH94">
            <v>35481.33</v>
          </cell>
          <cell r="AI94">
            <v>406073.9</v>
          </cell>
          <cell r="AJ94">
            <v>186392.42</v>
          </cell>
          <cell r="AK94">
            <v>9509.2800000000007</v>
          </cell>
          <cell r="AL94">
            <v>96337.15</v>
          </cell>
          <cell r="AM94">
            <v>17166.53</v>
          </cell>
          <cell r="AN94">
            <v>-8036.95</v>
          </cell>
          <cell r="AO94">
            <v>0</v>
          </cell>
          <cell r="AP94">
            <v>0</v>
          </cell>
          <cell r="AQ94">
            <v>0</v>
          </cell>
          <cell r="AR94">
            <v>0</v>
          </cell>
          <cell r="AS94">
            <v>0</v>
          </cell>
          <cell r="AT94">
            <v>0</v>
          </cell>
          <cell r="AU94">
            <v>0</v>
          </cell>
          <cell r="AW94">
            <v>1131658</v>
          </cell>
          <cell r="AX94">
            <v>22261.200000000001</v>
          </cell>
          <cell r="AY94">
            <v>94304.833333333328</v>
          </cell>
        </row>
        <row r="98">
          <cell r="B98" t="str">
            <v>3-OTRAS ACCIONES / EVENTOS</v>
          </cell>
        </row>
        <row r="99">
          <cell r="AW99" t="str">
            <v>TOTAL</v>
          </cell>
          <cell r="AX99" t="str">
            <v>AÑO ANT</v>
          </cell>
          <cell r="AY99" t="str">
            <v>PROM.</v>
          </cell>
        </row>
        <row r="100">
          <cell r="B100" t="str">
            <v>CONCEPTO</v>
          </cell>
          <cell r="C100">
            <v>0</v>
          </cell>
          <cell r="D100" t="str">
            <v>SALDO</v>
          </cell>
          <cell r="E100">
            <v>37773</v>
          </cell>
          <cell r="F100">
            <v>37803</v>
          </cell>
          <cell r="G100">
            <v>37834</v>
          </cell>
          <cell r="H100">
            <v>37865</v>
          </cell>
          <cell r="I100">
            <v>37895</v>
          </cell>
          <cell r="J100">
            <v>37926</v>
          </cell>
          <cell r="K100">
            <v>37956</v>
          </cell>
          <cell r="L100">
            <v>37987</v>
          </cell>
          <cell r="M100">
            <v>38018</v>
          </cell>
          <cell r="N100">
            <v>38047</v>
          </cell>
          <cell r="O100">
            <v>38078</v>
          </cell>
          <cell r="P100">
            <v>38108</v>
          </cell>
          <cell r="Q100">
            <v>38139</v>
          </cell>
          <cell r="R100">
            <v>38169</v>
          </cell>
          <cell r="S100">
            <v>38200</v>
          </cell>
          <cell r="T100">
            <v>38231</v>
          </cell>
          <cell r="U100">
            <v>38261</v>
          </cell>
          <cell r="V100">
            <v>38292</v>
          </cell>
          <cell r="W100">
            <v>38322</v>
          </cell>
          <cell r="X100">
            <v>38353</v>
          </cell>
          <cell r="Y100">
            <v>38384</v>
          </cell>
          <cell r="Z100">
            <v>38412</v>
          </cell>
          <cell r="AA100">
            <v>38443</v>
          </cell>
          <cell r="AB100">
            <v>38473</v>
          </cell>
          <cell r="AC100">
            <v>38504</v>
          </cell>
          <cell r="AD100">
            <v>38534</v>
          </cell>
          <cell r="AE100">
            <v>38565</v>
          </cell>
          <cell r="AF100">
            <v>38596</v>
          </cell>
          <cell r="AG100">
            <v>38626</v>
          </cell>
          <cell r="AH100">
            <v>38657</v>
          </cell>
          <cell r="AI100">
            <v>38687</v>
          </cell>
          <cell r="AJ100">
            <v>38718</v>
          </cell>
          <cell r="AK100">
            <v>38749</v>
          </cell>
          <cell r="AL100">
            <v>38777</v>
          </cell>
          <cell r="AM100">
            <v>38808</v>
          </cell>
          <cell r="AN100">
            <v>38838</v>
          </cell>
          <cell r="AO100">
            <v>38869</v>
          </cell>
          <cell r="AP100">
            <v>38899</v>
          </cell>
          <cell r="AQ100">
            <v>38930</v>
          </cell>
          <cell r="AR100">
            <v>38961</v>
          </cell>
          <cell r="AS100">
            <v>38991</v>
          </cell>
          <cell r="AT100">
            <v>39022</v>
          </cell>
          <cell r="AU100">
            <v>39052</v>
          </cell>
          <cell r="AW100" t="str">
            <v>12 M</v>
          </cell>
          <cell r="AX100">
            <v>38473</v>
          </cell>
          <cell r="AY100" t="str">
            <v>MENSUAL</v>
          </cell>
        </row>
        <row r="102">
          <cell r="B102" t="str">
            <v>EVENTOS INFANTILES</v>
          </cell>
          <cell r="F102">
            <v>0</v>
          </cell>
          <cell r="G102">
            <v>0</v>
          </cell>
          <cell r="H102">
            <v>0</v>
          </cell>
          <cell r="I102">
            <v>0</v>
          </cell>
          <cell r="J102">
            <v>0</v>
          </cell>
          <cell r="K102">
            <v>0</v>
          </cell>
          <cell r="L102">
            <v>0</v>
          </cell>
          <cell r="M102">
            <v>0</v>
          </cell>
          <cell r="N102">
            <v>0</v>
          </cell>
          <cell r="O102">
            <v>0</v>
          </cell>
          <cell r="P102">
            <v>0</v>
          </cell>
          <cell r="Q102">
            <v>34.32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W102">
            <v>0</v>
          </cell>
          <cell r="AX102">
            <v>0</v>
          </cell>
          <cell r="AY102">
            <v>0</v>
          </cell>
        </row>
        <row r="103">
          <cell r="B103" t="str">
            <v>EVENTOS DE INT GRAL</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993</v>
          </cell>
          <cell r="V103">
            <v>0</v>
          </cell>
          <cell r="W103">
            <v>0</v>
          </cell>
          <cell r="X103">
            <v>0</v>
          </cell>
          <cell r="Y103">
            <v>0</v>
          </cell>
          <cell r="Z103">
            <v>0</v>
          </cell>
          <cell r="AA103">
            <v>0</v>
          </cell>
          <cell r="AB103">
            <v>1271.52</v>
          </cell>
          <cell r="AC103">
            <v>300</v>
          </cell>
          <cell r="AD103">
            <v>0</v>
          </cell>
          <cell r="AE103">
            <v>0</v>
          </cell>
          <cell r="AF103">
            <v>0</v>
          </cell>
          <cell r="AG103">
            <v>0</v>
          </cell>
          <cell r="AH103">
            <v>0</v>
          </cell>
          <cell r="AI103">
            <v>0</v>
          </cell>
          <cell r="AJ103">
            <v>0</v>
          </cell>
          <cell r="AK103">
            <v>0</v>
          </cell>
          <cell r="AL103">
            <v>0</v>
          </cell>
          <cell r="AM103">
            <v>0</v>
          </cell>
          <cell r="AN103">
            <v>0</v>
          </cell>
          <cell r="AW103">
            <v>300</v>
          </cell>
          <cell r="AX103">
            <v>1271.52</v>
          </cell>
          <cell r="AY103">
            <v>25</v>
          </cell>
        </row>
        <row r="104">
          <cell r="B104" t="str">
            <v>EVENTOS DE MODA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W104">
            <v>0</v>
          </cell>
          <cell r="AX104">
            <v>0</v>
          </cell>
          <cell r="AY104">
            <v>0</v>
          </cell>
        </row>
        <row r="105">
          <cell r="B105" t="str">
            <v>SHOWS MUSICALES</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W105">
            <v>0</v>
          </cell>
          <cell r="AX105">
            <v>0</v>
          </cell>
          <cell r="AY105">
            <v>0</v>
          </cell>
        </row>
        <row r="106">
          <cell r="B106" t="str">
            <v>EVENTOS PACO</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W106">
            <v>0</v>
          </cell>
          <cell r="AX106">
            <v>0</v>
          </cell>
          <cell r="AY106">
            <v>0</v>
          </cell>
        </row>
        <row r="107">
          <cell r="B107" t="str">
            <v>ACCIONES COMERCIALES</v>
          </cell>
          <cell r="F107">
            <v>0</v>
          </cell>
          <cell r="G107">
            <v>0</v>
          </cell>
          <cell r="H107">
            <v>180</v>
          </cell>
          <cell r="I107">
            <v>250</v>
          </cell>
          <cell r="J107">
            <v>204.14999999999782</v>
          </cell>
          <cell r="K107">
            <v>7.2759576141834259E-12</v>
          </cell>
          <cell r="L107">
            <v>0</v>
          </cell>
          <cell r="M107">
            <v>6150</v>
          </cell>
          <cell r="N107">
            <v>1110</v>
          </cell>
          <cell r="O107">
            <v>0</v>
          </cell>
          <cell r="P107">
            <v>10227</v>
          </cell>
          <cell r="Q107">
            <v>6508.4</v>
          </cell>
          <cell r="R107">
            <v>0</v>
          </cell>
          <cell r="S107">
            <v>5.8207660913467407E-11</v>
          </cell>
          <cell r="T107">
            <v>2.0199999999854481</v>
          </cell>
          <cell r="U107">
            <v>500</v>
          </cell>
          <cell r="V107">
            <v>80</v>
          </cell>
          <cell r="W107">
            <v>4200</v>
          </cell>
          <cell r="X107">
            <v>0</v>
          </cell>
          <cell r="Y107">
            <v>54900</v>
          </cell>
          <cell r="Z107">
            <v>500</v>
          </cell>
          <cell r="AA107">
            <v>3000</v>
          </cell>
          <cell r="AB107">
            <v>-500</v>
          </cell>
          <cell r="AC107">
            <v>32447.45</v>
          </cell>
          <cell r="AD107">
            <v>3643</v>
          </cell>
          <cell r="AE107">
            <v>0</v>
          </cell>
          <cell r="AF107">
            <v>29704.5</v>
          </cell>
          <cell r="AG107">
            <v>6237.95</v>
          </cell>
          <cell r="AH107">
            <v>-6237.95</v>
          </cell>
          <cell r="AI107">
            <v>32328.9</v>
          </cell>
          <cell r="AJ107">
            <v>5424</v>
          </cell>
          <cell r="AK107">
            <v>-9000</v>
          </cell>
          <cell r="AL107">
            <v>0</v>
          </cell>
          <cell r="AM107">
            <v>0</v>
          </cell>
          <cell r="AN107">
            <v>31143</v>
          </cell>
          <cell r="AW107">
            <v>125690.85</v>
          </cell>
          <cell r="AX107">
            <v>-500</v>
          </cell>
          <cell r="AY107">
            <v>10474.237500000001</v>
          </cell>
        </row>
        <row r="108">
          <cell r="B108" t="str">
            <v>EVENTOS DE PRENSA</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W108">
            <v>0</v>
          </cell>
          <cell r="AX108">
            <v>0</v>
          </cell>
          <cell r="AY108">
            <v>0</v>
          </cell>
        </row>
        <row r="109">
          <cell r="B109" t="str">
            <v>FESTIVAL CINE INDEPEND</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W109">
            <v>0</v>
          </cell>
          <cell r="AX109">
            <v>0</v>
          </cell>
          <cell r="AY109">
            <v>0</v>
          </cell>
        </row>
        <row r="110">
          <cell r="B110" t="str">
            <v>TORNEO AJEDREZ</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W110">
            <v>0</v>
          </cell>
          <cell r="AX110">
            <v>0</v>
          </cell>
          <cell r="AY110">
            <v>0</v>
          </cell>
        </row>
        <row r="111">
          <cell r="B111" t="str">
            <v>EXPOSICION GABY HERBSTEIN</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W111">
            <v>0</v>
          </cell>
          <cell r="AX111">
            <v>0</v>
          </cell>
          <cell r="AY111">
            <v>0</v>
          </cell>
        </row>
        <row r="112">
          <cell r="B112" t="str">
            <v>ACCIONES DE TURISMO</v>
          </cell>
          <cell r="F112">
            <v>9940.69</v>
          </cell>
          <cell r="G112">
            <v>-0.01</v>
          </cell>
          <cell r="H112">
            <v>0</v>
          </cell>
          <cell r="I112">
            <v>6512.77</v>
          </cell>
          <cell r="J112">
            <v>7190.37</v>
          </cell>
          <cell r="K112">
            <v>16700.27</v>
          </cell>
          <cell r="L112">
            <v>3583.89</v>
          </cell>
          <cell r="M112">
            <v>803.68</v>
          </cell>
          <cell r="N112">
            <v>0</v>
          </cell>
          <cell r="O112">
            <v>2309.75</v>
          </cell>
          <cell r="P112">
            <v>0</v>
          </cell>
          <cell r="Q112">
            <v>6278.3</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W112">
            <v>0</v>
          </cell>
          <cell r="AX112">
            <v>0</v>
          </cell>
          <cell r="AY112">
            <v>0</v>
          </cell>
        </row>
        <row r="113">
          <cell r="B113" t="str">
            <v>MARKETING DIRECTO</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W113">
            <v>0</v>
          </cell>
          <cell r="AX113">
            <v>0</v>
          </cell>
          <cell r="AY113">
            <v>0</v>
          </cell>
        </row>
        <row r="114">
          <cell r="B114" t="str">
            <v>CRUCERO DE COMPRAS</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W114">
            <v>0</v>
          </cell>
          <cell r="AX114">
            <v>0</v>
          </cell>
          <cell r="AY114">
            <v>0</v>
          </cell>
        </row>
        <row r="115">
          <cell r="B115" t="str">
            <v>HAPPY HOURS</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W115">
            <v>0</v>
          </cell>
          <cell r="AX115">
            <v>0</v>
          </cell>
          <cell r="AY115">
            <v>0</v>
          </cell>
        </row>
        <row r="116">
          <cell r="B116" t="str">
            <v>RECITALES / CONCIERTOS</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W116">
            <v>0</v>
          </cell>
          <cell r="AX116">
            <v>0</v>
          </cell>
          <cell r="AY116">
            <v>0</v>
          </cell>
        </row>
        <row r="117">
          <cell r="B117" t="str">
            <v>LISTA DE CASAMIENTO</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W117">
            <v>0</v>
          </cell>
          <cell r="AX117">
            <v>0</v>
          </cell>
          <cell r="AY117">
            <v>0</v>
          </cell>
        </row>
        <row r="118">
          <cell r="B118" t="str">
            <v>ALTO VIAJES</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5851.51</v>
          </cell>
          <cell r="AD118">
            <v>0</v>
          </cell>
          <cell r="AE118">
            <v>0</v>
          </cell>
          <cell r="AF118">
            <v>0</v>
          </cell>
          <cell r="AG118">
            <v>0</v>
          </cell>
          <cell r="AH118">
            <v>0</v>
          </cell>
          <cell r="AI118">
            <v>0</v>
          </cell>
          <cell r="AJ118">
            <v>0</v>
          </cell>
          <cell r="AK118">
            <v>0</v>
          </cell>
          <cell r="AL118">
            <v>0</v>
          </cell>
          <cell r="AM118">
            <v>0</v>
          </cell>
          <cell r="AN118">
            <v>0</v>
          </cell>
          <cell r="AW118">
            <v>5851.51</v>
          </cell>
          <cell r="AX118">
            <v>0</v>
          </cell>
          <cell r="AY118">
            <v>487.62583333333333</v>
          </cell>
        </row>
        <row r="119">
          <cell r="B119" t="str">
            <v>FERIAS Y CONGRESOS</v>
          </cell>
          <cell r="F119">
            <v>1027.24</v>
          </cell>
          <cell r="G119">
            <v>1027.24</v>
          </cell>
          <cell r="H119">
            <v>1027.24</v>
          </cell>
          <cell r="I119">
            <v>1027.24</v>
          </cell>
          <cell r="J119">
            <v>6082.1</v>
          </cell>
          <cell r="K119">
            <v>817.65</v>
          </cell>
          <cell r="L119">
            <v>416.32</v>
          </cell>
          <cell r="M119">
            <v>-0.18</v>
          </cell>
          <cell r="N119">
            <v>181.14</v>
          </cell>
          <cell r="O119">
            <v>159.51</v>
          </cell>
          <cell r="P119">
            <v>0</v>
          </cell>
          <cell r="Q119">
            <v>353.55</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W119">
            <v>0</v>
          </cell>
          <cell r="AX119">
            <v>0</v>
          </cell>
          <cell r="AY119">
            <v>0</v>
          </cell>
        </row>
        <row r="120">
          <cell r="B120" t="str">
            <v>FUEGOS ARTIFICIALES</v>
          </cell>
          <cell r="R120">
            <v>0</v>
          </cell>
          <cell r="S120">
            <v>0</v>
          </cell>
          <cell r="T120">
            <v>0</v>
          </cell>
          <cell r="U120">
            <v>0</v>
          </cell>
          <cell r="V120">
            <v>0</v>
          </cell>
          <cell r="W120">
            <v>2660.5</v>
          </cell>
          <cell r="X120">
            <v>35921.230000000003</v>
          </cell>
          <cell r="Y120">
            <v>4692.3100000000004</v>
          </cell>
          <cell r="Z120">
            <v>322</v>
          </cell>
          <cell r="AA120">
            <v>25541.43</v>
          </cell>
          <cell r="AB120">
            <v>3239.7</v>
          </cell>
          <cell r="AC120">
            <v>300</v>
          </cell>
          <cell r="AD120">
            <v>0</v>
          </cell>
          <cell r="AE120">
            <v>0</v>
          </cell>
          <cell r="AF120">
            <v>0</v>
          </cell>
          <cell r="AG120">
            <v>0</v>
          </cell>
          <cell r="AH120">
            <v>0</v>
          </cell>
          <cell r="AI120">
            <v>0</v>
          </cell>
          <cell r="AJ120">
            <v>0</v>
          </cell>
          <cell r="AK120">
            <v>0</v>
          </cell>
          <cell r="AL120">
            <v>0</v>
          </cell>
          <cell r="AM120">
            <v>0</v>
          </cell>
          <cell r="AN120">
            <v>0</v>
          </cell>
          <cell r="AW120">
            <v>300</v>
          </cell>
          <cell r="AX120">
            <v>3239.7</v>
          </cell>
          <cell r="AY120">
            <v>25</v>
          </cell>
        </row>
        <row r="121">
          <cell r="B121" t="str">
            <v>RALLY DE LAS BODEGAS</v>
          </cell>
          <cell r="AD121">
            <v>0</v>
          </cell>
          <cell r="AE121">
            <v>0</v>
          </cell>
          <cell r="AF121">
            <v>0</v>
          </cell>
          <cell r="AG121">
            <v>0</v>
          </cell>
          <cell r="AH121">
            <v>0</v>
          </cell>
          <cell r="AI121">
            <v>0</v>
          </cell>
          <cell r="AJ121">
            <v>0</v>
          </cell>
          <cell r="AK121">
            <v>0</v>
          </cell>
          <cell r="AL121">
            <v>0</v>
          </cell>
          <cell r="AM121">
            <v>0</v>
          </cell>
          <cell r="AN121">
            <v>0</v>
          </cell>
          <cell r="AW121">
            <v>0</v>
          </cell>
          <cell r="AX121">
            <v>0</v>
          </cell>
          <cell r="AY121">
            <v>0</v>
          </cell>
        </row>
        <row r="122">
          <cell r="B122" t="str">
            <v>FIESTA DE LA VENDIMIA</v>
          </cell>
          <cell r="AD122">
            <v>0</v>
          </cell>
          <cell r="AE122">
            <v>0</v>
          </cell>
          <cell r="AF122">
            <v>0</v>
          </cell>
          <cell r="AG122">
            <v>0</v>
          </cell>
          <cell r="AH122">
            <v>0</v>
          </cell>
          <cell r="AI122">
            <v>0</v>
          </cell>
          <cell r="AJ122">
            <v>0</v>
          </cell>
          <cell r="AK122">
            <v>0</v>
          </cell>
          <cell r="AL122">
            <v>0</v>
          </cell>
          <cell r="AM122">
            <v>0</v>
          </cell>
          <cell r="AN122">
            <v>0</v>
          </cell>
          <cell r="AW122">
            <v>0</v>
          </cell>
          <cell r="AX122">
            <v>0</v>
          </cell>
          <cell r="AY122">
            <v>0</v>
          </cell>
        </row>
        <row r="123">
          <cell r="B123" t="str">
            <v>ALTOCHECKS</v>
          </cell>
          <cell r="AD123">
            <v>0</v>
          </cell>
          <cell r="AE123">
            <v>0</v>
          </cell>
          <cell r="AF123">
            <v>0</v>
          </cell>
          <cell r="AG123">
            <v>0</v>
          </cell>
          <cell r="AH123">
            <v>0</v>
          </cell>
          <cell r="AI123">
            <v>0</v>
          </cell>
          <cell r="AJ123">
            <v>0</v>
          </cell>
          <cell r="AK123">
            <v>0</v>
          </cell>
          <cell r="AL123">
            <v>0</v>
          </cell>
          <cell r="AM123">
            <v>0</v>
          </cell>
          <cell r="AN123">
            <v>0</v>
          </cell>
          <cell r="AW123">
            <v>0</v>
          </cell>
          <cell r="AX123">
            <v>0</v>
          </cell>
          <cell r="AY123">
            <v>0</v>
          </cell>
        </row>
        <row r="124">
          <cell r="B124" t="str">
            <v>PROGRAMA FIDELIZACIÓN</v>
          </cell>
          <cell r="AD124">
            <v>0</v>
          </cell>
          <cell r="AE124">
            <v>0</v>
          </cell>
          <cell r="AF124">
            <v>0</v>
          </cell>
          <cell r="AG124">
            <v>0</v>
          </cell>
          <cell r="AH124">
            <v>0</v>
          </cell>
          <cell r="AI124">
            <v>0</v>
          </cell>
          <cell r="AJ124">
            <v>0</v>
          </cell>
          <cell r="AK124">
            <v>0</v>
          </cell>
          <cell r="AL124">
            <v>0</v>
          </cell>
          <cell r="AM124">
            <v>0</v>
          </cell>
          <cell r="AN124">
            <v>0</v>
          </cell>
          <cell r="AW124">
            <v>0</v>
          </cell>
          <cell r="AX124">
            <v>0</v>
          </cell>
          <cell r="AY124">
            <v>0</v>
          </cell>
        </row>
        <row r="125">
          <cell r="B125" t="str">
            <v>INCENTIVO AL CONSUMO</v>
          </cell>
          <cell r="AD125">
            <v>0</v>
          </cell>
          <cell r="AE125">
            <v>0</v>
          </cell>
          <cell r="AF125">
            <v>0</v>
          </cell>
          <cell r="AG125">
            <v>0</v>
          </cell>
          <cell r="AH125">
            <v>0</v>
          </cell>
          <cell r="AI125">
            <v>0</v>
          </cell>
          <cell r="AJ125">
            <v>0</v>
          </cell>
          <cell r="AK125">
            <v>0</v>
          </cell>
          <cell r="AL125">
            <v>0</v>
          </cell>
          <cell r="AM125">
            <v>0</v>
          </cell>
          <cell r="AN125">
            <v>0</v>
          </cell>
          <cell r="AW125">
            <v>0</v>
          </cell>
          <cell r="AX125">
            <v>0</v>
          </cell>
          <cell r="AY125">
            <v>0</v>
          </cell>
        </row>
        <row r="126">
          <cell r="B126" t="str">
            <v>OTRAS ACCIONES</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46.32</v>
          </cell>
          <cell r="V126">
            <v>0</v>
          </cell>
          <cell r="W126">
            <v>300</v>
          </cell>
          <cell r="X126">
            <v>5000</v>
          </cell>
          <cell r="Y126">
            <v>35</v>
          </cell>
          <cell r="Z126">
            <v>0</v>
          </cell>
          <cell r="AA126">
            <v>600.67999999999995</v>
          </cell>
          <cell r="AB126">
            <v>520</v>
          </cell>
          <cell r="AC126">
            <v>6063.07</v>
          </cell>
          <cell r="AD126">
            <v>1164</v>
          </cell>
          <cell r="AE126">
            <v>0</v>
          </cell>
          <cell r="AF126">
            <v>8184.04</v>
          </cell>
          <cell r="AG126">
            <v>19618.759999999998</v>
          </cell>
          <cell r="AH126">
            <v>16522.48</v>
          </cell>
          <cell r="AI126">
            <v>0</v>
          </cell>
          <cell r="AJ126">
            <v>8697.5</v>
          </cell>
          <cell r="AK126">
            <v>4212</v>
          </cell>
          <cell r="AL126">
            <v>3224.24</v>
          </cell>
          <cell r="AM126">
            <v>5.94</v>
          </cell>
          <cell r="AN126">
            <v>1991.12</v>
          </cell>
          <cell r="AW126">
            <v>69683.149999999994</v>
          </cell>
          <cell r="AX126">
            <v>520</v>
          </cell>
          <cell r="AY126">
            <v>5806.9291666666659</v>
          </cell>
        </row>
        <row r="128">
          <cell r="B128" t="str">
            <v>TOTAL</v>
          </cell>
          <cell r="D128">
            <v>0</v>
          </cell>
          <cell r="E128">
            <v>0</v>
          </cell>
          <cell r="F128">
            <v>10967.93</v>
          </cell>
          <cell r="G128">
            <v>1027.23</v>
          </cell>
          <cell r="H128">
            <v>1207.24</v>
          </cell>
          <cell r="I128">
            <v>7790.01</v>
          </cell>
          <cell r="J128">
            <v>13476.62</v>
          </cell>
          <cell r="K128">
            <v>17517.919999999998</v>
          </cell>
          <cell r="L128">
            <v>4000.21</v>
          </cell>
          <cell r="M128">
            <v>6953.5</v>
          </cell>
          <cell r="N128">
            <v>1291.1400000000001</v>
          </cell>
          <cell r="O128">
            <v>2469.2600000000002</v>
          </cell>
          <cell r="P128">
            <v>10227</v>
          </cell>
          <cell r="Q128">
            <v>13174.57</v>
          </cell>
          <cell r="R128">
            <v>0</v>
          </cell>
          <cell r="S128">
            <v>5.8207660913467407E-11</v>
          </cell>
          <cell r="T128">
            <v>2.0199999999854481</v>
          </cell>
          <cell r="U128">
            <v>1539.32</v>
          </cell>
          <cell r="V128">
            <v>80</v>
          </cell>
          <cell r="W128">
            <v>7160.5</v>
          </cell>
          <cell r="X128">
            <v>40921.230000000003</v>
          </cell>
          <cell r="Y128">
            <v>59627.31</v>
          </cell>
          <cell r="Z128">
            <v>822</v>
          </cell>
          <cell r="AA128">
            <v>29142.11</v>
          </cell>
          <cell r="AB128">
            <v>4531.22</v>
          </cell>
          <cell r="AC128">
            <v>44962.03</v>
          </cell>
          <cell r="AD128">
            <v>4807</v>
          </cell>
          <cell r="AE128">
            <v>0</v>
          </cell>
          <cell r="AF128">
            <v>37888.54</v>
          </cell>
          <cell r="AG128">
            <v>25856.71</v>
          </cell>
          <cell r="AH128">
            <v>10284.530000000001</v>
          </cell>
          <cell r="AI128">
            <v>32328.9</v>
          </cell>
          <cell r="AJ128">
            <v>14121.5</v>
          </cell>
          <cell r="AK128">
            <v>-4788</v>
          </cell>
          <cell r="AL128">
            <v>3224.24</v>
          </cell>
          <cell r="AM128">
            <v>5.94</v>
          </cell>
          <cell r="AN128">
            <v>33134.120000000003</v>
          </cell>
          <cell r="AO128">
            <v>0</v>
          </cell>
          <cell r="AP128">
            <v>0</v>
          </cell>
          <cell r="AQ128">
            <v>0</v>
          </cell>
          <cell r="AR128">
            <v>0</v>
          </cell>
          <cell r="AS128">
            <v>0</v>
          </cell>
          <cell r="AT128">
            <v>0</v>
          </cell>
          <cell r="AU128">
            <v>0</v>
          </cell>
          <cell r="AW128">
            <v>201825.51</v>
          </cell>
          <cell r="AX128">
            <v>4531.22</v>
          </cell>
          <cell r="AY128">
            <v>16818.7925</v>
          </cell>
        </row>
        <row r="132">
          <cell r="B132" t="str">
            <v>4-AUSPICIOS</v>
          </cell>
        </row>
        <row r="133">
          <cell r="AW133" t="str">
            <v>TOTAL</v>
          </cell>
          <cell r="AX133" t="str">
            <v>AÑO ANT</v>
          </cell>
          <cell r="AY133" t="str">
            <v>PROM.</v>
          </cell>
        </row>
        <row r="134">
          <cell r="B134" t="str">
            <v>CONCEPTO</v>
          </cell>
          <cell r="C134">
            <v>0</v>
          </cell>
          <cell r="D134" t="str">
            <v>SALDO</v>
          </cell>
          <cell r="E134">
            <v>37773</v>
          </cell>
          <cell r="F134">
            <v>37803</v>
          </cell>
          <cell r="G134">
            <v>37834</v>
          </cell>
          <cell r="H134">
            <v>37865</v>
          </cell>
          <cell r="I134">
            <v>37895</v>
          </cell>
          <cell r="J134">
            <v>37926</v>
          </cell>
          <cell r="K134">
            <v>37956</v>
          </cell>
          <cell r="L134">
            <v>37987</v>
          </cell>
          <cell r="M134">
            <v>38018</v>
          </cell>
          <cell r="N134">
            <v>38047</v>
          </cell>
          <cell r="O134">
            <v>38078</v>
          </cell>
          <cell r="P134">
            <v>38108</v>
          </cell>
          <cell r="Q134">
            <v>38139</v>
          </cell>
          <cell r="R134">
            <v>38169</v>
          </cell>
          <cell r="S134">
            <v>38200</v>
          </cell>
          <cell r="T134">
            <v>38231</v>
          </cell>
          <cell r="U134">
            <v>38261</v>
          </cell>
          <cell r="V134">
            <v>38292</v>
          </cell>
          <cell r="W134">
            <v>38322</v>
          </cell>
          <cell r="X134">
            <v>38353</v>
          </cell>
          <cell r="Y134">
            <v>38384</v>
          </cell>
          <cell r="Z134">
            <v>38412</v>
          </cell>
          <cell r="AA134">
            <v>38443</v>
          </cell>
          <cell r="AB134">
            <v>38473</v>
          </cell>
          <cell r="AC134">
            <v>38504</v>
          </cell>
          <cell r="AD134">
            <v>38534</v>
          </cell>
          <cell r="AE134">
            <v>38565</v>
          </cell>
          <cell r="AF134">
            <v>38596</v>
          </cell>
          <cell r="AG134">
            <v>38626</v>
          </cell>
          <cell r="AH134">
            <v>38657</v>
          </cell>
          <cell r="AI134">
            <v>38687</v>
          </cell>
          <cell r="AJ134">
            <v>38718</v>
          </cell>
          <cell r="AK134">
            <v>38749</v>
          </cell>
          <cell r="AL134">
            <v>38777</v>
          </cell>
          <cell r="AM134">
            <v>38808</v>
          </cell>
          <cell r="AN134">
            <v>38838</v>
          </cell>
          <cell r="AO134">
            <v>38869</v>
          </cell>
          <cell r="AP134">
            <v>38899</v>
          </cell>
          <cell r="AQ134">
            <v>38930</v>
          </cell>
          <cell r="AR134">
            <v>38961</v>
          </cell>
          <cell r="AS134">
            <v>38991</v>
          </cell>
          <cell r="AT134">
            <v>39022</v>
          </cell>
          <cell r="AU134">
            <v>39052</v>
          </cell>
          <cell r="AW134" t="str">
            <v>12 M</v>
          </cell>
          <cell r="AX134">
            <v>38473</v>
          </cell>
          <cell r="AY134" t="str">
            <v>MENSUAL</v>
          </cell>
        </row>
        <row r="136">
          <cell r="B136" t="str">
            <v>DEPORTIVOS</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W136">
            <v>0</v>
          </cell>
          <cell r="AX136">
            <v>0</v>
          </cell>
          <cell r="AY136">
            <v>0</v>
          </cell>
        </row>
        <row r="137">
          <cell r="B137" t="str">
            <v>CULTURALES</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W137">
            <v>0</v>
          </cell>
          <cell r="AX137">
            <v>0</v>
          </cell>
          <cell r="AY137">
            <v>0</v>
          </cell>
        </row>
        <row r="138">
          <cell r="B138" t="str">
            <v>CINE / TEATRO</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W138">
            <v>0</v>
          </cell>
          <cell r="AX138">
            <v>0</v>
          </cell>
          <cell r="AY138">
            <v>0</v>
          </cell>
        </row>
        <row r="139">
          <cell r="B139" t="str">
            <v>MODA / DESFILES</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W139">
            <v>0</v>
          </cell>
          <cell r="AX139">
            <v>0</v>
          </cell>
          <cell r="AY139">
            <v>0</v>
          </cell>
        </row>
        <row r="140">
          <cell r="B140" t="str">
            <v>RECITALES / CONCIERTOS</v>
          </cell>
          <cell r="F140">
            <v>0</v>
          </cell>
          <cell r="G140">
            <v>30000</v>
          </cell>
          <cell r="H140">
            <v>30000</v>
          </cell>
          <cell r="I140">
            <v>0</v>
          </cell>
          <cell r="J140">
            <v>0</v>
          </cell>
          <cell r="K140">
            <v>0</v>
          </cell>
          <cell r="L140">
            <v>0</v>
          </cell>
          <cell r="M140">
            <v>0</v>
          </cell>
          <cell r="N140">
            <v>0</v>
          </cell>
          <cell r="O140">
            <v>0</v>
          </cell>
          <cell r="P140">
            <v>0</v>
          </cell>
          <cell r="Q140">
            <v>215155.4</v>
          </cell>
          <cell r="R140">
            <v>2800</v>
          </cell>
          <cell r="S140">
            <v>0</v>
          </cell>
          <cell r="T140">
            <v>300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W140">
            <v>0</v>
          </cell>
          <cell r="AX140">
            <v>0</v>
          </cell>
          <cell r="AY140">
            <v>0</v>
          </cell>
        </row>
        <row r="141">
          <cell r="B141" t="str">
            <v>COMERCIALES</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W141">
            <v>0</v>
          </cell>
          <cell r="AX141">
            <v>0</v>
          </cell>
          <cell r="AY141">
            <v>0</v>
          </cell>
        </row>
        <row r="142">
          <cell r="B142" t="str">
            <v>OTROS AUSPICIOS</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100000</v>
          </cell>
          <cell r="AH142">
            <v>0</v>
          </cell>
          <cell r="AI142">
            <v>0</v>
          </cell>
          <cell r="AJ142">
            <v>0</v>
          </cell>
          <cell r="AK142">
            <v>0</v>
          </cell>
          <cell r="AL142">
            <v>0</v>
          </cell>
          <cell r="AM142">
            <v>0</v>
          </cell>
          <cell r="AN142">
            <v>0</v>
          </cell>
          <cell r="AW142">
            <v>100000</v>
          </cell>
          <cell r="AX142">
            <v>0</v>
          </cell>
          <cell r="AY142">
            <v>8333.3333333333339</v>
          </cell>
        </row>
        <row r="144">
          <cell r="B144" t="str">
            <v>TOTAL</v>
          </cell>
          <cell r="D144">
            <v>0</v>
          </cell>
          <cell r="E144">
            <v>0</v>
          </cell>
          <cell r="F144">
            <v>0</v>
          </cell>
          <cell r="G144">
            <v>30000</v>
          </cell>
          <cell r="H144">
            <v>30000</v>
          </cell>
          <cell r="I144">
            <v>0</v>
          </cell>
          <cell r="J144">
            <v>0</v>
          </cell>
          <cell r="K144">
            <v>0</v>
          </cell>
          <cell r="L144">
            <v>0</v>
          </cell>
          <cell r="M144">
            <v>0</v>
          </cell>
          <cell r="N144">
            <v>0</v>
          </cell>
          <cell r="O144">
            <v>0</v>
          </cell>
          <cell r="P144">
            <v>0</v>
          </cell>
          <cell r="Q144">
            <v>215155.4</v>
          </cell>
          <cell r="R144">
            <v>2800</v>
          </cell>
          <cell r="S144">
            <v>0</v>
          </cell>
          <cell r="T144">
            <v>300</v>
          </cell>
          <cell r="U144">
            <v>0</v>
          </cell>
          <cell r="V144">
            <v>0</v>
          </cell>
          <cell r="W144">
            <v>0</v>
          </cell>
          <cell r="X144">
            <v>0</v>
          </cell>
          <cell r="Y144">
            <v>0</v>
          </cell>
          <cell r="Z144">
            <v>0</v>
          </cell>
          <cell r="AA144">
            <v>0</v>
          </cell>
          <cell r="AB144">
            <v>0</v>
          </cell>
          <cell r="AC144">
            <v>0</v>
          </cell>
          <cell r="AD144">
            <v>0</v>
          </cell>
          <cell r="AE144">
            <v>0</v>
          </cell>
          <cell r="AF144">
            <v>0</v>
          </cell>
          <cell r="AG144">
            <v>100000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W144">
            <v>100000</v>
          </cell>
          <cell r="AX144">
            <v>0</v>
          </cell>
          <cell r="AY144">
            <v>8333.3333333333339</v>
          </cell>
        </row>
        <row r="148">
          <cell r="B148" t="str">
            <v>5-DECORACION / MEJORAS</v>
          </cell>
        </row>
        <row r="149">
          <cell r="AW149" t="str">
            <v>TOTAL</v>
          </cell>
          <cell r="AX149" t="str">
            <v>AÑO ANT</v>
          </cell>
          <cell r="AY149" t="str">
            <v>PROM.</v>
          </cell>
        </row>
        <row r="150">
          <cell r="B150" t="str">
            <v>CONCEPTO</v>
          </cell>
          <cell r="C150">
            <v>0</v>
          </cell>
          <cell r="D150" t="str">
            <v>SALDO</v>
          </cell>
          <cell r="E150">
            <v>37773</v>
          </cell>
          <cell r="F150">
            <v>37803</v>
          </cell>
          <cell r="G150">
            <v>37834</v>
          </cell>
          <cell r="H150">
            <v>37865</v>
          </cell>
          <cell r="I150">
            <v>37895</v>
          </cell>
          <cell r="J150">
            <v>37926</v>
          </cell>
          <cell r="K150">
            <v>37956</v>
          </cell>
          <cell r="L150">
            <v>37987</v>
          </cell>
          <cell r="M150">
            <v>38018</v>
          </cell>
          <cell r="N150">
            <v>38047</v>
          </cell>
          <cell r="O150">
            <v>38078</v>
          </cell>
          <cell r="P150">
            <v>38108</v>
          </cell>
          <cell r="Q150">
            <v>38139</v>
          </cell>
          <cell r="R150">
            <v>38169</v>
          </cell>
          <cell r="S150">
            <v>38200</v>
          </cell>
          <cell r="T150">
            <v>38231</v>
          </cell>
          <cell r="U150">
            <v>38261</v>
          </cell>
          <cell r="V150">
            <v>38292</v>
          </cell>
          <cell r="W150">
            <v>38322</v>
          </cell>
          <cell r="X150">
            <v>38353</v>
          </cell>
          <cell r="Y150">
            <v>38384</v>
          </cell>
          <cell r="Z150">
            <v>38412</v>
          </cell>
          <cell r="AA150">
            <v>38443</v>
          </cell>
          <cell r="AB150">
            <v>38473</v>
          </cell>
          <cell r="AC150">
            <v>38504</v>
          </cell>
          <cell r="AD150">
            <v>38534</v>
          </cell>
          <cell r="AE150">
            <v>38565</v>
          </cell>
          <cell r="AF150">
            <v>38596</v>
          </cell>
          <cell r="AG150">
            <v>38626</v>
          </cell>
          <cell r="AH150">
            <v>38657</v>
          </cell>
          <cell r="AI150">
            <v>38687</v>
          </cell>
          <cell r="AJ150">
            <v>38718</v>
          </cell>
          <cell r="AK150">
            <v>38749</v>
          </cell>
          <cell r="AL150">
            <v>38777</v>
          </cell>
          <cell r="AM150">
            <v>38808</v>
          </cell>
          <cell r="AN150">
            <v>38838</v>
          </cell>
          <cell r="AO150">
            <v>38869</v>
          </cell>
          <cell r="AP150">
            <v>38899</v>
          </cell>
          <cell r="AQ150">
            <v>38930</v>
          </cell>
          <cell r="AR150">
            <v>38961</v>
          </cell>
          <cell r="AS150">
            <v>38991</v>
          </cell>
          <cell r="AT150">
            <v>39022</v>
          </cell>
          <cell r="AU150">
            <v>39052</v>
          </cell>
          <cell r="AW150" t="str">
            <v>12 M</v>
          </cell>
          <cell r="AX150">
            <v>38473</v>
          </cell>
          <cell r="AY150" t="str">
            <v>MENSUAL</v>
          </cell>
        </row>
        <row r="152">
          <cell r="B152" t="str">
            <v>SEÑALETICA</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W152">
            <v>0</v>
          </cell>
          <cell r="AX152">
            <v>0</v>
          </cell>
          <cell r="AY152">
            <v>0</v>
          </cell>
        </row>
        <row r="153">
          <cell r="B153" t="str">
            <v>AMBIENTACION</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2160</v>
          </cell>
          <cell r="Z153">
            <v>0</v>
          </cell>
          <cell r="AA153">
            <v>140</v>
          </cell>
          <cell r="AB153">
            <v>55.3</v>
          </cell>
          <cell r="AC153">
            <v>585</v>
          </cell>
          <cell r="AD153">
            <v>0</v>
          </cell>
          <cell r="AE153">
            <v>0</v>
          </cell>
          <cell r="AF153">
            <v>0</v>
          </cell>
          <cell r="AG153">
            <v>0</v>
          </cell>
          <cell r="AH153">
            <v>0</v>
          </cell>
          <cell r="AI153">
            <v>0</v>
          </cell>
          <cell r="AJ153">
            <v>0</v>
          </cell>
          <cell r="AK153">
            <v>0</v>
          </cell>
          <cell r="AL153">
            <v>0</v>
          </cell>
          <cell r="AM153">
            <v>0</v>
          </cell>
          <cell r="AN153">
            <v>0</v>
          </cell>
          <cell r="AW153">
            <v>585</v>
          </cell>
          <cell r="AX153">
            <v>55.3</v>
          </cell>
          <cell r="AY153">
            <v>48.75</v>
          </cell>
        </row>
        <row r="154">
          <cell r="B154" t="str">
            <v>DECORACION ESTACIONAL</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W154">
            <v>0</v>
          </cell>
          <cell r="AX154">
            <v>0</v>
          </cell>
          <cell r="AY154">
            <v>0</v>
          </cell>
        </row>
        <row r="155">
          <cell r="B155" t="str">
            <v>DECORACION NAVIDAD</v>
          </cell>
          <cell r="F155">
            <v>0</v>
          </cell>
          <cell r="G155">
            <v>0</v>
          </cell>
          <cell r="H155">
            <v>1872</v>
          </cell>
          <cell r="I155">
            <v>99310.9</v>
          </cell>
          <cell r="J155">
            <v>20595.98</v>
          </cell>
          <cell r="K155">
            <v>0</v>
          </cell>
          <cell r="L155">
            <v>250</v>
          </cell>
          <cell r="M155">
            <v>3097.92</v>
          </cell>
          <cell r="N155">
            <v>27500</v>
          </cell>
          <cell r="O155">
            <v>0</v>
          </cell>
          <cell r="P155">
            <v>0</v>
          </cell>
          <cell r="Q155">
            <v>0</v>
          </cell>
          <cell r="R155">
            <v>13750</v>
          </cell>
          <cell r="S155">
            <v>13750</v>
          </cell>
          <cell r="T155">
            <v>0</v>
          </cell>
          <cell r="U155">
            <v>14302</v>
          </cell>
          <cell r="V155">
            <v>5475</v>
          </cell>
          <cell r="W155">
            <v>7600</v>
          </cell>
          <cell r="X155">
            <v>0</v>
          </cell>
          <cell r="Y155">
            <v>525</v>
          </cell>
          <cell r="Z155">
            <v>13750</v>
          </cell>
          <cell r="AA155">
            <v>13750</v>
          </cell>
          <cell r="AB155">
            <v>0</v>
          </cell>
          <cell r="AC155">
            <v>0</v>
          </cell>
          <cell r="AD155">
            <v>13750</v>
          </cell>
          <cell r="AE155">
            <v>0</v>
          </cell>
          <cell r="AF155">
            <v>13750</v>
          </cell>
          <cell r="AG155">
            <v>55696.65</v>
          </cell>
          <cell r="AH155">
            <v>27131.1</v>
          </cell>
          <cell r="AI155">
            <v>22609.25</v>
          </cell>
          <cell r="AJ155">
            <v>0</v>
          </cell>
          <cell r="AK155">
            <v>0</v>
          </cell>
          <cell r="AL155">
            <v>0</v>
          </cell>
          <cell r="AM155">
            <v>3600</v>
          </cell>
          <cell r="AN155">
            <v>0</v>
          </cell>
          <cell r="AW155">
            <v>136537</v>
          </cell>
          <cell r="AX155">
            <v>0</v>
          </cell>
          <cell r="AY155">
            <v>11378.083333333334</v>
          </cell>
        </row>
        <row r="156">
          <cell r="B156" t="str">
            <v>OTRAS MEJORAS</v>
          </cell>
          <cell r="F156">
            <v>200</v>
          </cell>
          <cell r="G156">
            <v>0</v>
          </cell>
          <cell r="H156">
            <v>5819</v>
          </cell>
          <cell r="I156">
            <v>59266.99</v>
          </cell>
          <cell r="J156">
            <v>6030.41</v>
          </cell>
          <cell r="K156">
            <v>15562</v>
          </cell>
          <cell r="L156">
            <v>11590</v>
          </cell>
          <cell r="M156">
            <v>-7022.63</v>
          </cell>
          <cell r="N156">
            <v>4372.92</v>
          </cell>
          <cell r="O156">
            <v>29180.51</v>
          </cell>
          <cell r="P156">
            <v>3700</v>
          </cell>
          <cell r="Q156">
            <v>-1902.27</v>
          </cell>
          <cell r="R156">
            <v>980</v>
          </cell>
          <cell r="S156">
            <v>0</v>
          </cell>
          <cell r="T156">
            <v>0</v>
          </cell>
          <cell r="U156">
            <v>610</v>
          </cell>
          <cell r="V156">
            <v>0</v>
          </cell>
          <cell r="W156">
            <v>0</v>
          </cell>
          <cell r="X156">
            <v>0</v>
          </cell>
          <cell r="Y156">
            <v>5670</v>
          </cell>
          <cell r="Z156">
            <v>2835</v>
          </cell>
          <cell r="AA156">
            <v>0</v>
          </cell>
          <cell r="AB156">
            <v>0</v>
          </cell>
          <cell r="AC156">
            <v>200</v>
          </cell>
          <cell r="AD156">
            <v>0</v>
          </cell>
          <cell r="AE156">
            <v>0</v>
          </cell>
          <cell r="AF156">
            <v>0</v>
          </cell>
          <cell r="AG156">
            <v>0</v>
          </cell>
          <cell r="AH156">
            <v>0</v>
          </cell>
          <cell r="AI156">
            <v>0</v>
          </cell>
          <cell r="AJ156">
            <v>0</v>
          </cell>
          <cell r="AK156">
            <v>0</v>
          </cell>
          <cell r="AL156">
            <v>0</v>
          </cell>
          <cell r="AM156">
            <v>0</v>
          </cell>
          <cell r="AN156">
            <v>0</v>
          </cell>
          <cell r="AW156">
            <v>200</v>
          </cell>
          <cell r="AX156">
            <v>0</v>
          </cell>
          <cell r="AY156">
            <v>16.666666666666668</v>
          </cell>
        </row>
        <row r="158">
          <cell r="B158" t="str">
            <v>TOTAL</v>
          </cell>
          <cell r="D158">
            <v>0</v>
          </cell>
          <cell r="E158">
            <v>0</v>
          </cell>
          <cell r="F158">
            <v>200</v>
          </cell>
          <cell r="G158">
            <v>0</v>
          </cell>
          <cell r="H158">
            <v>7691</v>
          </cell>
          <cell r="I158">
            <v>158577.89000000001</v>
          </cell>
          <cell r="J158">
            <v>26626.39</v>
          </cell>
          <cell r="K158">
            <v>15562</v>
          </cell>
          <cell r="L158">
            <v>11840</v>
          </cell>
          <cell r="M158">
            <v>-3924.71</v>
          </cell>
          <cell r="N158">
            <v>31872.92</v>
          </cell>
          <cell r="O158">
            <v>29180.51</v>
          </cell>
          <cell r="P158">
            <v>3700</v>
          </cell>
          <cell r="Q158">
            <v>-1902.27</v>
          </cell>
          <cell r="R158">
            <v>14730</v>
          </cell>
          <cell r="S158">
            <v>13750</v>
          </cell>
          <cell r="T158">
            <v>0</v>
          </cell>
          <cell r="U158">
            <v>14912</v>
          </cell>
          <cell r="V158">
            <v>5475</v>
          </cell>
          <cell r="W158">
            <v>7600</v>
          </cell>
          <cell r="X158">
            <v>0</v>
          </cell>
          <cell r="Y158">
            <v>8355</v>
          </cell>
          <cell r="Z158">
            <v>16585</v>
          </cell>
          <cell r="AA158">
            <v>13890</v>
          </cell>
          <cell r="AB158">
            <v>55.3</v>
          </cell>
          <cell r="AC158">
            <v>785</v>
          </cell>
          <cell r="AD158">
            <v>13750</v>
          </cell>
          <cell r="AE158">
            <v>0</v>
          </cell>
          <cell r="AF158">
            <v>13750</v>
          </cell>
          <cell r="AG158">
            <v>55696.65</v>
          </cell>
          <cell r="AH158">
            <v>27131.1</v>
          </cell>
          <cell r="AI158">
            <v>22609.25</v>
          </cell>
          <cell r="AJ158">
            <v>0</v>
          </cell>
          <cell r="AK158">
            <v>0</v>
          </cell>
          <cell r="AL158">
            <v>0</v>
          </cell>
          <cell r="AM158">
            <v>3600</v>
          </cell>
          <cell r="AN158">
            <v>0</v>
          </cell>
          <cell r="AO158">
            <v>0</v>
          </cell>
          <cell r="AP158">
            <v>0</v>
          </cell>
          <cell r="AQ158">
            <v>0</v>
          </cell>
          <cell r="AR158">
            <v>0</v>
          </cell>
          <cell r="AS158">
            <v>0</v>
          </cell>
          <cell r="AT158">
            <v>0</v>
          </cell>
          <cell r="AU158">
            <v>0</v>
          </cell>
          <cell r="AW158">
            <v>137322</v>
          </cell>
          <cell r="AX158">
            <v>55.3</v>
          </cell>
          <cell r="AY158">
            <v>11443.5</v>
          </cell>
        </row>
        <row r="162">
          <cell r="B162" t="str">
            <v>6-OTROS GASTOS</v>
          </cell>
        </row>
        <row r="163">
          <cell r="AW163" t="str">
            <v>TOTAL</v>
          </cell>
          <cell r="AX163" t="str">
            <v>AÑO ANT</v>
          </cell>
          <cell r="AY163" t="str">
            <v>PROM.</v>
          </cell>
        </row>
        <row r="164">
          <cell r="B164" t="str">
            <v>CONCEPTO</v>
          </cell>
          <cell r="C164">
            <v>0</v>
          </cell>
          <cell r="D164" t="str">
            <v>SALDO</v>
          </cell>
          <cell r="E164">
            <v>37773</v>
          </cell>
          <cell r="F164">
            <v>37803</v>
          </cell>
          <cell r="G164">
            <v>37834</v>
          </cell>
          <cell r="H164">
            <v>37865</v>
          </cell>
          <cell r="I164">
            <v>37895</v>
          </cell>
          <cell r="J164">
            <v>37926</v>
          </cell>
          <cell r="K164">
            <v>37956</v>
          </cell>
          <cell r="L164">
            <v>37987</v>
          </cell>
          <cell r="M164">
            <v>38018</v>
          </cell>
          <cell r="N164">
            <v>38047</v>
          </cell>
          <cell r="O164">
            <v>38078</v>
          </cell>
          <cell r="P164">
            <v>38108</v>
          </cell>
          <cell r="Q164">
            <v>38139</v>
          </cell>
          <cell r="R164">
            <v>38169</v>
          </cell>
          <cell r="S164">
            <v>38200</v>
          </cell>
          <cell r="T164">
            <v>38231</v>
          </cell>
          <cell r="U164">
            <v>38261</v>
          </cell>
          <cell r="V164">
            <v>38292</v>
          </cell>
          <cell r="W164">
            <v>38322</v>
          </cell>
          <cell r="X164">
            <v>38353</v>
          </cell>
          <cell r="Y164">
            <v>38384</v>
          </cell>
          <cell r="Z164">
            <v>38412</v>
          </cell>
          <cell r="AA164">
            <v>38443</v>
          </cell>
          <cell r="AB164">
            <v>38473</v>
          </cell>
          <cell r="AC164">
            <v>38504</v>
          </cell>
          <cell r="AD164">
            <v>38534</v>
          </cell>
          <cell r="AE164">
            <v>38565</v>
          </cell>
          <cell r="AF164">
            <v>38596</v>
          </cell>
          <cell r="AG164">
            <v>38626</v>
          </cell>
          <cell r="AH164">
            <v>38657</v>
          </cell>
          <cell r="AI164">
            <v>38687</v>
          </cell>
          <cell r="AJ164">
            <v>38718</v>
          </cell>
          <cell r="AK164">
            <v>38749</v>
          </cell>
          <cell r="AL164">
            <v>38777</v>
          </cell>
          <cell r="AM164">
            <v>38808</v>
          </cell>
          <cell r="AN164">
            <v>38838</v>
          </cell>
          <cell r="AO164">
            <v>38869</v>
          </cell>
          <cell r="AP164">
            <v>38899</v>
          </cell>
          <cell r="AQ164">
            <v>38930</v>
          </cell>
          <cell r="AR164">
            <v>38961</v>
          </cell>
          <cell r="AS164">
            <v>38991</v>
          </cell>
          <cell r="AT164">
            <v>39022</v>
          </cell>
          <cell r="AU164">
            <v>39052</v>
          </cell>
          <cell r="AW164" t="str">
            <v>12 M</v>
          </cell>
          <cell r="AX164">
            <v>38473</v>
          </cell>
          <cell r="AY164" t="str">
            <v>MENSUAL</v>
          </cell>
        </row>
        <row r="166">
          <cell r="B166" t="str">
            <v>SERVICIOS AL CLIENTE</v>
          </cell>
          <cell r="F166">
            <v>4746.96</v>
          </cell>
          <cell r="G166">
            <v>2573.2399999999998</v>
          </cell>
          <cell r="H166">
            <v>2453.85</v>
          </cell>
          <cell r="I166">
            <v>466.66</v>
          </cell>
          <cell r="J166">
            <v>2390.44</v>
          </cell>
          <cell r="K166">
            <v>2250.5</v>
          </cell>
          <cell r="L166">
            <v>2691.02</v>
          </cell>
          <cell r="M166">
            <v>2871.66</v>
          </cell>
          <cell r="N166">
            <v>210.75</v>
          </cell>
          <cell r="O166">
            <v>0</v>
          </cell>
          <cell r="P166">
            <v>3957.49</v>
          </cell>
          <cell r="Q166">
            <v>2283.9299999999998</v>
          </cell>
          <cell r="R166">
            <v>0.11</v>
          </cell>
          <cell r="S166">
            <v>3213</v>
          </cell>
          <cell r="T166">
            <v>7498.53</v>
          </cell>
          <cell r="U166">
            <v>1750</v>
          </cell>
          <cell r="V166">
            <v>165.6</v>
          </cell>
          <cell r="W166">
            <v>97.03</v>
          </cell>
          <cell r="X166">
            <v>0</v>
          </cell>
          <cell r="Y166">
            <v>438.8</v>
          </cell>
          <cell r="Z166">
            <v>165.6</v>
          </cell>
          <cell r="AA166">
            <v>173.6</v>
          </cell>
          <cell r="AB166">
            <v>99.2</v>
          </cell>
          <cell r="AC166">
            <v>645.86</v>
          </cell>
          <cell r="AD166">
            <v>116.26</v>
          </cell>
          <cell r="AE166">
            <v>310</v>
          </cell>
          <cell r="AF166">
            <v>334.8</v>
          </cell>
          <cell r="AG166">
            <v>196</v>
          </cell>
          <cell r="AH166">
            <v>992.71</v>
          </cell>
          <cell r="AI166">
            <v>-55007.35</v>
          </cell>
          <cell r="AJ166">
            <v>19611.14</v>
          </cell>
          <cell r="AK166">
            <v>208.6</v>
          </cell>
          <cell r="AL166">
            <v>46584.6</v>
          </cell>
          <cell r="AM166">
            <v>2104.1799999999998</v>
          </cell>
          <cell r="AN166">
            <v>0</v>
          </cell>
          <cell r="AW166">
            <v>16096.8</v>
          </cell>
          <cell r="AX166">
            <v>99.2</v>
          </cell>
          <cell r="AY166">
            <v>1341.4</v>
          </cell>
        </row>
        <row r="167">
          <cell r="B167" t="str">
            <v>COSTOS FIJOS</v>
          </cell>
          <cell r="F167">
            <v>27680.52</v>
          </cell>
          <cell r="G167">
            <v>14285.979999999841</v>
          </cell>
          <cell r="H167">
            <v>33069.429999999549</v>
          </cell>
          <cell r="I167">
            <v>19642.099999999755</v>
          </cell>
          <cell r="J167">
            <v>18205.099999999926</v>
          </cell>
          <cell r="K167">
            <v>12550.32</v>
          </cell>
          <cell r="L167">
            <v>29366.83</v>
          </cell>
          <cell r="M167">
            <v>14205.37</v>
          </cell>
          <cell r="N167">
            <v>5774.2900000001</v>
          </cell>
          <cell r="O167">
            <v>26390.190000000115</v>
          </cell>
          <cell r="P167">
            <v>-8932.4600000000664</v>
          </cell>
          <cell r="Q167">
            <v>13447.08</v>
          </cell>
          <cell r="R167">
            <v>8144.8599999999806</v>
          </cell>
          <cell r="S167">
            <v>1516.33000000017</v>
          </cell>
          <cell r="T167">
            <v>387.75999999999533</v>
          </cell>
          <cell r="U167">
            <v>31385.1</v>
          </cell>
          <cell r="V167">
            <v>5792.5199999996694</v>
          </cell>
          <cell r="W167">
            <v>9317.96999999953</v>
          </cell>
          <cell r="X167">
            <v>1038.1599999999569</v>
          </cell>
          <cell r="Y167">
            <v>3192.4299999998534</v>
          </cell>
          <cell r="Z167">
            <v>500.93999999994412</v>
          </cell>
          <cell r="AA167">
            <v>5731.53</v>
          </cell>
          <cell r="AB167">
            <v>4004.699999999993</v>
          </cell>
          <cell r="AC167">
            <v>4978.3</v>
          </cell>
          <cell r="AD167">
            <v>4416.97</v>
          </cell>
          <cell r="AE167">
            <v>4782.6099999999997</v>
          </cell>
          <cell r="AF167">
            <v>3188.99</v>
          </cell>
          <cell r="AG167">
            <v>3826.66</v>
          </cell>
          <cell r="AH167">
            <v>504.46</v>
          </cell>
          <cell r="AI167">
            <v>10992.22</v>
          </cell>
          <cell r="AJ167">
            <v>1493.49</v>
          </cell>
          <cell r="AK167">
            <v>3273.37</v>
          </cell>
          <cell r="AL167">
            <v>3480.4</v>
          </cell>
          <cell r="AM167">
            <v>1699.33</v>
          </cell>
          <cell r="AN167">
            <v>7932.52</v>
          </cell>
          <cell r="AW167">
            <v>50569.32</v>
          </cell>
          <cell r="AX167">
            <v>4004.699999999993</v>
          </cell>
          <cell r="AY167">
            <v>4214.1099999999997</v>
          </cell>
        </row>
        <row r="168">
          <cell r="B168" t="str">
            <v>CHEQUE REGALO</v>
          </cell>
          <cell r="R168">
            <v>71.239999999999995</v>
          </cell>
          <cell r="S168">
            <v>2405.5100000000002</v>
          </cell>
          <cell r="T168">
            <v>4257.84</v>
          </cell>
          <cell r="U168">
            <v>-1217.4000000000001</v>
          </cell>
          <cell r="V168">
            <v>4563.37</v>
          </cell>
          <cell r="W168">
            <v>3099.68</v>
          </cell>
          <cell r="X168">
            <v>1961.86</v>
          </cell>
          <cell r="Y168">
            <v>420.58</v>
          </cell>
          <cell r="Z168">
            <v>525.75</v>
          </cell>
          <cell r="AA168">
            <v>5332.31</v>
          </cell>
          <cell r="AB168">
            <v>228.68</v>
          </cell>
          <cell r="AC168">
            <v>2486.9899999999998</v>
          </cell>
          <cell r="AD168">
            <v>1784.4</v>
          </cell>
          <cell r="AE168">
            <v>2744.09</v>
          </cell>
          <cell r="AF168">
            <v>1088.3599999999999</v>
          </cell>
          <cell r="AG168">
            <v>425.54</v>
          </cell>
          <cell r="AH168">
            <v>4459.83</v>
          </cell>
          <cell r="AI168">
            <v>3890.32</v>
          </cell>
          <cell r="AJ168">
            <v>1999.83</v>
          </cell>
          <cell r="AK168">
            <v>53.4</v>
          </cell>
          <cell r="AL168">
            <v>2747.17</v>
          </cell>
          <cell r="AM168">
            <v>148.38999999999999</v>
          </cell>
          <cell r="AN168">
            <v>60.48</v>
          </cell>
          <cell r="AW168">
            <v>21888.799999999999</v>
          </cell>
          <cell r="AX168">
            <v>228.68</v>
          </cell>
          <cell r="AY168">
            <v>1824.0666666666666</v>
          </cell>
        </row>
        <row r="169">
          <cell r="B169" t="str">
            <v>RECUPERO PROVISIONES</v>
          </cell>
          <cell r="R169">
            <v>0</v>
          </cell>
          <cell r="S169">
            <v>0</v>
          </cell>
          <cell r="T169">
            <v>0</v>
          </cell>
          <cell r="U169">
            <v>0</v>
          </cell>
          <cell r="V169">
            <v>-1175</v>
          </cell>
          <cell r="W169">
            <v>0</v>
          </cell>
          <cell r="X169">
            <v>0</v>
          </cell>
          <cell r="Y169">
            <v>0</v>
          </cell>
          <cell r="Z169">
            <v>-468</v>
          </cell>
          <cell r="AA169">
            <v>0</v>
          </cell>
          <cell r="AB169">
            <v>0</v>
          </cell>
          <cell r="AC169">
            <v>0</v>
          </cell>
          <cell r="AD169">
            <v>0</v>
          </cell>
          <cell r="AE169">
            <v>0</v>
          </cell>
          <cell r="AF169">
            <v>-814.29</v>
          </cell>
          <cell r="AG169">
            <v>0</v>
          </cell>
          <cell r="AH169">
            <v>0</v>
          </cell>
          <cell r="AI169">
            <v>0</v>
          </cell>
          <cell r="AJ169">
            <v>0</v>
          </cell>
          <cell r="AK169">
            <v>0</v>
          </cell>
          <cell r="AL169">
            <v>0</v>
          </cell>
          <cell r="AM169">
            <v>0</v>
          </cell>
          <cell r="AN169">
            <v>0</v>
          </cell>
          <cell r="AW169">
            <v>-814.29</v>
          </cell>
          <cell r="AX169">
            <v>0</v>
          </cell>
          <cell r="AY169">
            <v>-67.857500000000002</v>
          </cell>
        </row>
        <row r="170">
          <cell r="B170" t="str">
            <v>COSTOS INDIRECTOS</v>
          </cell>
          <cell r="R170">
            <v>11711.84</v>
          </cell>
          <cell r="S170">
            <v>16951.11</v>
          </cell>
          <cell r="T170">
            <v>14330.22</v>
          </cell>
          <cell r="U170">
            <v>15182.97</v>
          </cell>
          <cell r="V170">
            <v>16872.43</v>
          </cell>
          <cell r="W170">
            <v>21955.64</v>
          </cell>
          <cell r="X170">
            <v>6429.94</v>
          </cell>
          <cell r="Y170">
            <v>26137.37</v>
          </cell>
          <cell r="Z170">
            <v>20774.189999999999</v>
          </cell>
          <cell r="AA170">
            <v>15117.59</v>
          </cell>
          <cell r="AB170">
            <v>13541.11</v>
          </cell>
          <cell r="AC170">
            <v>10821.37</v>
          </cell>
          <cell r="AD170">
            <v>11155.62</v>
          </cell>
          <cell r="AE170">
            <v>14859.27</v>
          </cell>
          <cell r="AF170">
            <v>17254</v>
          </cell>
          <cell r="AG170">
            <v>16894.16</v>
          </cell>
          <cell r="AH170">
            <v>16018.81</v>
          </cell>
          <cell r="AI170">
            <v>13651.13</v>
          </cell>
          <cell r="AJ170">
            <v>13008.5</v>
          </cell>
          <cell r="AK170">
            <v>13099.91</v>
          </cell>
          <cell r="AL170">
            <v>12812.46</v>
          </cell>
          <cell r="AM170">
            <v>11005.72</v>
          </cell>
          <cell r="AN170">
            <v>17894.330000000002</v>
          </cell>
          <cell r="AW170">
            <v>168475.28</v>
          </cell>
          <cell r="AX170">
            <v>13541.11</v>
          </cell>
          <cell r="AY170">
            <v>14039.606666666668</v>
          </cell>
        </row>
        <row r="171">
          <cell r="B171" t="str">
            <v>INVESTIGACION DE MERCADO</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1335</v>
          </cell>
          <cell r="AF171">
            <v>667.5</v>
          </cell>
          <cell r="AG171">
            <v>667.5</v>
          </cell>
          <cell r="AH171">
            <v>667.5</v>
          </cell>
          <cell r="AI171">
            <v>0</v>
          </cell>
          <cell r="AJ171">
            <v>0</v>
          </cell>
          <cell r="AK171">
            <v>0</v>
          </cell>
          <cell r="AL171">
            <v>0</v>
          </cell>
          <cell r="AM171">
            <v>0</v>
          </cell>
          <cell r="AN171">
            <v>0</v>
          </cell>
          <cell r="AW171">
            <v>3337.5</v>
          </cell>
          <cell r="AX171">
            <v>0</v>
          </cell>
          <cell r="AY171">
            <v>278.125</v>
          </cell>
        </row>
        <row r="172">
          <cell r="B172" t="str">
            <v>DESARROLLO COMERCIAL</v>
          </cell>
          <cell r="AD172">
            <v>0</v>
          </cell>
          <cell r="AE172">
            <v>0</v>
          </cell>
          <cell r="AF172">
            <v>0</v>
          </cell>
          <cell r="AG172">
            <v>0</v>
          </cell>
          <cell r="AH172">
            <v>0</v>
          </cell>
          <cell r="AI172">
            <v>3524.93</v>
          </cell>
          <cell r="AJ172">
            <v>0</v>
          </cell>
          <cell r="AK172">
            <v>0</v>
          </cell>
          <cell r="AL172">
            <v>0</v>
          </cell>
          <cell r="AM172">
            <v>0</v>
          </cell>
          <cell r="AN172">
            <v>1874.24</v>
          </cell>
          <cell r="AW172">
            <v>5399.17</v>
          </cell>
          <cell r="AX172">
            <v>0</v>
          </cell>
          <cell r="AY172">
            <v>449.93083333333334</v>
          </cell>
        </row>
        <row r="174">
          <cell r="B174" t="str">
            <v>TOTAL</v>
          </cell>
          <cell r="D174">
            <v>0</v>
          </cell>
          <cell r="E174">
            <v>0</v>
          </cell>
          <cell r="F174">
            <v>32427.48</v>
          </cell>
          <cell r="G174">
            <v>16859.219999999841</v>
          </cell>
          <cell r="H174">
            <v>35523.279999999548</v>
          </cell>
          <cell r="I174">
            <v>20108.759999999755</v>
          </cell>
          <cell r="J174">
            <v>20595.539999999924</v>
          </cell>
          <cell r="K174">
            <v>14800.82</v>
          </cell>
          <cell r="L174">
            <v>32057.85</v>
          </cell>
          <cell r="M174">
            <v>17077.03</v>
          </cell>
          <cell r="N174">
            <v>5985.0400000001</v>
          </cell>
          <cell r="O174">
            <v>26390.190000000115</v>
          </cell>
          <cell r="P174">
            <v>-4974.9700000000666</v>
          </cell>
          <cell r="Q174">
            <v>15731.01</v>
          </cell>
          <cell r="R174">
            <v>19928.05</v>
          </cell>
          <cell r="S174">
            <v>24085.950000000172</v>
          </cell>
          <cell r="T174">
            <v>26474.35</v>
          </cell>
          <cell r="U174">
            <v>47100.67</v>
          </cell>
          <cell r="V174">
            <v>26218.919999999671</v>
          </cell>
          <cell r="W174">
            <v>34470.319999999527</v>
          </cell>
          <cell r="X174">
            <v>9429.9599999999555</v>
          </cell>
          <cell r="Y174">
            <v>30189.179999999851</v>
          </cell>
          <cell r="Z174">
            <v>21498.479999999941</v>
          </cell>
          <cell r="AA174">
            <v>26355.03</v>
          </cell>
          <cell r="AB174">
            <v>17873.689999999999</v>
          </cell>
          <cell r="AC174">
            <v>18932.52</v>
          </cell>
          <cell r="AD174">
            <v>17473.25</v>
          </cell>
          <cell r="AE174">
            <v>24030.97</v>
          </cell>
          <cell r="AF174">
            <v>21719.360000000001</v>
          </cell>
          <cell r="AG174">
            <v>22009.86</v>
          </cell>
          <cell r="AH174">
            <v>22643.31</v>
          </cell>
          <cell r="AI174">
            <v>-22948.75</v>
          </cell>
          <cell r="AJ174">
            <v>36112.959999999999</v>
          </cell>
          <cell r="AK174">
            <v>16635.28</v>
          </cell>
          <cell r="AL174">
            <v>65624.63</v>
          </cell>
          <cell r="AM174">
            <v>14957.62</v>
          </cell>
          <cell r="AN174">
            <v>27761.57</v>
          </cell>
          <cell r="AO174">
            <v>0</v>
          </cell>
          <cell r="AP174">
            <v>0</v>
          </cell>
          <cell r="AQ174">
            <v>0</v>
          </cell>
          <cell r="AR174">
            <v>0</v>
          </cell>
          <cell r="AS174">
            <v>0</v>
          </cell>
          <cell r="AT174">
            <v>0</v>
          </cell>
          <cell r="AU174">
            <v>0</v>
          </cell>
          <cell r="AW174">
            <v>264952.58</v>
          </cell>
          <cell r="AX174">
            <v>17873.689999999999</v>
          </cell>
          <cell r="AY174">
            <v>22079.381666666668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mailto:contabilidad@credicentro.com.p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2B272-20F5-4590-B73F-1363B27B26B2}">
  <sheetPr codeName="Hoja7"/>
  <dimension ref="A1:P615"/>
  <sheetViews>
    <sheetView topLeftCell="H1" zoomScaleNormal="100" workbookViewId="0">
      <selection activeCell="E12" sqref="E12"/>
    </sheetView>
  </sheetViews>
  <sheetFormatPr baseColWidth="10" defaultColWidth="11.42578125" defaultRowHeight="15" x14ac:dyDescent="0.25"/>
  <cols>
    <col min="1" max="1" width="10.7109375"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78" bestFit="1" customWidth="1"/>
    <col min="10" max="10" width="16" style="278"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6" ht="17.25" customHeight="1" x14ac:dyDescent="0.25">
      <c r="A1" t="s">
        <v>690</v>
      </c>
      <c r="B1" t="s">
        <v>691</v>
      </c>
      <c r="C1" s="338" t="s">
        <v>692</v>
      </c>
      <c r="D1" t="s">
        <v>693</v>
      </c>
      <c r="E1" t="s">
        <v>1736</v>
      </c>
      <c r="F1" t="s">
        <v>1735</v>
      </c>
      <c r="G1" t="s">
        <v>1858</v>
      </c>
      <c r="H1" t="s">
        <v>694</v>
      </c>
      <c r="I1" s="390" t="s">
        <v>698</v>
      </c>
      <c r="J1" s="390" t="s">
        <v>1870</v>
      </c>
      <c r="K1" s="298" t="s">
        <v>2387</v>
      </c>
      <c r="L1" s="298" t="s">
        <v>1588</v>
      </c>
      <c r="M1" s="298" t="s">
        <v>2388</v>
      </c>
      <c r="N1" s="298" t="s">
        <v>1871</v>
      </c>
      <c r="O1" s="277" t="s">
        <v>696</v>
      </c>
      <c r="P1" s="370" t="s">
        <v>2403</v>
      </c>
    </row>
    <row r="2" spans="1:16" x14ac:dyDescent="0.25">
      <c r="C2" s="338"/>
      <c r="H2" s="341" t="s">
        <v>699</v>
      </c>
      <c r="I2" s="388">
        <v>25643263.52</v>
      </c>
      <c r="J2" s="298">
        <f>I2/1000</f>
        <v>25643.26352</v>
      </c>
      <c r="K2" s="298"/>
      <c r="L2" s="298"/>
      <c r="M2" s="298"/>
      <c r="N2" s="298"/>
      <c r="O2" s="391">
        <v>28967956.559999999</v>
      </c>
      <c r="P2" s="298"/>
    </row>
    <row r="3" spans="1:16" x14ac:dyDescent="0.25">
      <c r="C3" s="338"/>
      <c r="H3" s="341" t="s">
        <v>1009</v>
      </c>
      <c r="I3" s="388">
        <v>-40464419.159999996</v>
      </c>
      <c r="J3" s="298">
        <f>I3/1000</f>
        <v>-40464.419159999998</v>
      </c>
      <c r="K3" s="298"/>
      <c r="L3" s="298"/>
      <c r="M3" s="298"/>
      <c r="N3" s="298"/>
      <c r="O3" s="391">
        <v>-36463944.409999996</v>
      </c>
    </row>
    <row r="4" spans="1:16" x14ac:dyDescent="0.25">
      <c r="C4" s="338"/>
      <c r="H4" s="341" t="s">
        <v>2616</v>
      </c>
      <c r="I4" s="297">
        <v>-454602652525</v>
      </c>
      <c r="J4" s="298">
        <f t="shared" ref="J4:J66" si="0">I4/1000</f>
        <v>-454602652.52499998</v>
      </c>
      <c r="K4" s="298"/>
      <c r="L4" s="298"/>
      <c r="M4" s="298"/>
      <c r="N4" s="298"/>
      <c r="O4" s="404"/>
    </row>
    <row r="5" spans="1:16" x14ac:dyDescent="0.25">
      <c r="A5" s="294" t="s">
        <v>2859</v>
      </c>
      <c r="B5" s="339">
        <v>7</v>
      </c>
      <c r="C5" s="339">
        <v>111010102001991</v>
      </c>
      <c r="D5" s="436" t="s">
        <v>700</v>
      </c>
      <c r="E5" t="str">
        <f t="shared" ref="E5:E68" si="1">+MID(D5,3,2)&amp;+MID(D5,6,1)&amp;+MID(D5,8,2)&amp;+MID(D5,11,3)&amp;+MID(D5,17,2)&amp;+MID(D5,20,3)&amp;+MID(D5,24,2)</f>
        <v>111101010200199</v>
      </c>
      <c r="G5">
        <v>3</v>
      </c>
      <c r="H5" s="436" t="s">
        <v>701</v>
      </c>
      <c r="I5" s="471">
        <v>177720200</v>
      </c>
      <c r="J5" s="298">
        <f t="shared" si="0"/>
        <v>177720.2</v>
      </c>
      <c r="K5" t="e">
        <f>+VLOOKUP(D5,#REF!,4,0)</f>
        <v>#REF!</v>
      </c>
      <c r="L5" t="e">
        <f>VLOOKUP(D5,#REF!,5,0)</f>
        <v>#REF!</v>
      </c>
      <c r="M5" t="e">
        <f>VLOOKUP(D5,#REF!,6,0)</f>
        <v>#REF!</v>
      </c>
      <c r="N5" t="e">
        <f>VLOOKUP(D5,#REF!,7,0)</f>
        <v>#REF!</v>
      </c>
      <c r="P5" t="str">
        <f>MID(E5,6,5)</f>
        <v>10102</v>
      </c>
    </row>
    <row r="6" spans="1:16" x14ac:dyDescent="0.25">
      <c r="A6" s="295" t="s">
        <v>2859</v>
      </c>
      <c r="B6" s="340">
        <v>7</v>
      </c>
      <c r="C6" s="340">
        <v>111010102506011</v>
      </c>
      <c r="D6" s="341" t="s">
        <v>703</v>
      </c>
      <c r="E6" t="str">
        <f t="shared" si="1"/>
        <v>111101010250601</v>
      </c>
      <c r="G6">
        <v>3</v>
      </c>
      <c r="H6" s="341" t="s">
        <v>702</v>
      </c>
      <c r="I6" s="470">
        <v>346502</v>
      </c>
      <c r="J6" s="298">
        <f t="shared" si="0"/>
        <v>346.50200000000001</v>
      </c>
      <c r="K6" t="e">
        <f>+VLOOKUP(D6,#REF!,4,0)</f>
        <v>#REF!</v>
      </c>
      <c r="L6" t="e">
        <f>VLOOKUP(D6,#REF!,5,0)</f>
        <v>#REF!</v>
      </c>
      <c r="M6" t="e">
        <f>VLOOKUP(D6,#REF!,6,0)</f>
        <v>#REF!</v>
      </c>
      <c r="N6" t="e">
        <f>VLOOKUP(D6,#REF!,7,0)</f>
        <v>#REF!</v>
      </c>
      <c r="P6" t="str">
        <f t="shared" ref="P6:P69" si="2">MID(E6,6,5)</f>
        <v>10102</v>
      </c>
    </row>
    <row r="7" spans="1:16" x14ac:dyDescent="0.25">
      <c r="A7" s="294" t="s">
        <v>2859</v>
      </c>
      <c r="B7" s="339">
        <v>7</v>
      </c>
      <c r="C7" s="339">
        <v>112010902214991</v>
      </c>
      <c r="D7" s="436" t="s">
        <v>1877</v>
      </c>
      <c r="E7" t="str">
        <f t="shared" si="1"/>
        <v>111201090221499</v>
      </c>
      <c r="G7">
        <v>3</v>
      </c>
      <c r="H7" s="436" t="s">
        <v>2082</v>
      </c>
      <c r="I7" s="471">
        <v>13888609</v>
      </c>
      <c r="J7" s="298">
        <f t="shared" si="0"/>
        <v>13888.609</v>
      </c>
      <c r="K7" t="e">
        <f>+VLOOKUP(D7,#REF!,4,0)</f>
        <v>#REF!</v>
      </c>
      <c r="L7" t="e">
        <f>VLOOKUP(D7,#REF!,5,0)</f>
        <v>#REF!</v>
      </c>
      <c r="M7" t="e">
        <f>VLOOKUP(D7,#REF!,6,0)</f>
        <v>#REF!</v>
      </c>
      <c r="N7" t="e">
        <f>VLOOKUP(D7,#REF!,7,0)</f>
        <v>#REF!</v>
      </c>
      <c r="P7" t="str">
        <f t="shared" si="2"/>
        <v>10902</v>
      </c>
    </row>
    <row r="8" spans="1:16" x14ac:dyDescent="0.25">
      <c r="A8" s="295" t="s">
        <v>2859</v>
      </c>
      <c r="B8" s="340">
        <v>7</v>
      </c>
      <c r="C8" s="340">
        <v>112010903001011</v>
      </c>
      <c r="D8" s="341" t="s">
        <v>1878</v>
      </c>
      <c r="E8" t="str">
        <f t="shared" si="1"/>
        <v>111201090300101</v>
      </c>
      <c r="G8">
        <v>3</v>
      </c>
      <c r="H8" s="341" t="s">
        <v>2083</v>
      </c>
      <c r="I8" s="470">
        <v>47523234</v>
      </c>
      <c r="J8" s="298">
        <f t="shared" si="0"/>
        <v>47523.233999999997</v>
      </c>
      <c r="K8" t="e">
        <f>+VLOOKUP(D8,#REF!,4,0)</f>
        <v>#REF!</v>
      </c>
      <c r="L8" t="e">
        <f>VLOOKUP(D8,#REF!,5,0)</f>
        <v>#REF!</v>
      </c>
      <c r="M8" t="e">
        <f>VLOOKUP(D8,#REF!,6,0)</f>
        <v>#REF!</v>
      </c>
      <c r="N8" t="e">
        <f>VLOOKUP(D8,#REF!,7,0)</f>
        <v>#REF!</v>
      </c>
      <c r="P8" t="str">
        <f t="shared" si="2"/>
        <v>10903</v>
      </c>
    </row>
    <row r="9" spans="1:16" x14ac:dyDescent="0.25">
      <c r="A9" s="294" t="s">
        <v>2859</v>
      </c>
      <c r="B9" s="339">
        <v>7</v>
      </c>
      <c r="C9" s="339">
        <v>112010904000991</v>
      </c>
      <c r="D9" s="436" t="s">
        <v>1879</v>
      </c>
      <c r="E9" t="str">
        <f t="shared" si="1"/>
        <v>111201090400099</v>
      </c>
      <c r="G9">
        <v>3</v>
      </c>
      <c r="H9" s="436" t="s">
        <v>706</v>
      </c>
      <c r="I9" s="471">
        <v>6913</v>
      </c>
      <c r="J9" s="298">
        <f t="shared" si="0"/>
        <v>6.9130000000000003</v>
      </c>
      <c r="K9" t="e">
        <f>+VLOOKUP(D9,#REF!,4,0)</f>
        <v>#REF!</v>
      </c>
      <c r="L9" t="e">
        <f>VLOOKUP(D9,#REF!,5,0)</f>
        <v>#REF!</v>
      </c>
      <c r="M9" t="e">
        <f>VLOOKUP(D9,#REF!,6,0)</f>
        <v>#REF!</v>
      </c>
      <c r="N9" t="e">
        <f>VLOOKUP(D9,#REF!,7,0)</f>
        <v>#REF!</v>
      </c>
      <c r="P9" t="str">
        <f t="shared" si="2"/>
        <v>10904</v>
      </c>
    </row>
    <row r="10" spans="1:16" x14ac:dyDescent="0.25">
      <c r="A10" s="295" t="s">
        <v>2859</v>
      </c>
      <c r="B10" s="340">
        <v>7</v>
      </c>
      <c r="C10" s="340">
        <v>112010904006991</v>
      </c>
      <c r="D10" s="341" t="s">
        <v>707</v>
      </c>
      <c r="E10" t="str">
        <f t="shared" si="1"/>
        <v>111201090400699</v>
      </c>
      <c r="G10">
        <v>3</v>
      </c>
      <c r="H10" s="341" t="s">
        <v>708</v>
      </c>
      <c r="I10" s="470">
        <v>801985815</v>
      </c>
      <c r="J10" s="298">
        <f t="shared" si="0"/>
        <v>801985.81499999994</v>
      </c>
      <c r="K10" t="e">
        <f>+VLOOKUP(D10,#REF!,4,0)</f>
        <v>#REF!</v>
      </c>
      <c r="L10" t="e">
        <f>VLOOKUP(D10,#REF!,5,0)</f>
        <v>#REF!</v>
      </c>
      <c r="M10" t="e">
        <f>VLOOKUP(D10,#REF!,6,0)</f>
        <v>#REF!</v>
      </c>
      <c r="N10" t="e">
        <f>VLOOKUP(D10,#REF!,7,0)</f>
        <v>#REF!</v>
      </c>
      <c r="P10" t="str">
        <f t="shared" si="2"/>
        <v>10904</v>
      </c>
    </row>
    <row r="11" spans="1:16" x14ac:dyDescent="0.25">
      <c r="A11" s="294" t="s">
        <v>2859</v>
      </c>
      <c r="B11" s="339">
        <v>7</v>
      </c>
      <c r="C11" s="339">
        <v>112010904009011</v>
      </c>
      <c r="D11" s="436" t="s">
        <v>709</v>
      </c>
      <c r="E11" t="str">
        <f t="shared" si="1"/>
        <v>111201090400901</v>
      </c>
      <c r="G11">
        <v>3</v>
      </c>
      <c r="H11" s="436" t="s">
        <v>710</v>
      </c>
      <c r="I11" s="471">
        <v>8009492745</v>
      </c>
      <c r="J11" s="298">
        <f t="shared" si="0"/>
        <v>8009492.7450000001</v>
      </c>
      <c r="K11" t="e">
        <f>+VLOOKUP(D11,#REF!,4,0)</f>
        <v>#REF!</v>
      </c>
      <c r="L11" t="e">
        <f>VLOOKUP(D11,#REF!,5,0)</f>
        <v>#REF!</v>
      </c>
      <c r="M11" t="e">
        <f>VLOOKUP(D11,#REF!,6,0)</f>
        <v>#REF!</v>
      </c>
      <c r="N11" t="e">
        <f>VLOOKUP(D11,#REF!,7,0)</f>
        <v>#REF!</v>
      </c>
      <c r="P11" t="str">
        <f t="shared" si="2"/>
        <v>10904</v>
      </c>
    </row>
    <row r="12" spans="1:16" x14ac:dyDescent="0.25">
      <c r="A12" s="295" t="s">
        <v>2859</v>
      </c>
      <c r="B12" s="340">
        <v>7</v>
      </c>
      <c r="C12" s="340">
        <v>112010904016991</v>
      </c>
      <c r="D12" s="341" t="s">
        <v>2417</v>
      </c>
      <c r="E12" t="str">
        <f t="shared" si="1"/>
        <v>111201090401699</v>
      </c>
      <c r="G12">
        <v>3</v>
      </c>
      <c r="H12" s="341" t="s">
        <v>711</v>
      </c>
      <c r="I12" s="470">
        <v>1847000</v>
      </c>
      <c r="J12" s="298">
        <f t="shared" si="0"/>
        <v>1847</v>
      </c>
      <c r="K12" t="e">
        <f>+VLOOKUP(D12,#REF!,4,0)</f>
        <v>#REF!</v>
      </c>
      <c r="L12" t="e">
        <f>VLOOKUP(D12,#REF!,5,0)</f>
        <v>#REF!</v>
      </c>
      <c r="M12" t="e">
        <f>VLOOKUP(D12,#REF!,6,0)</f>
        <v>#REF!</v>
      </c>
      <c r="N12" t="e">
        <f>VLOOKUP(D12,#REF!,7,0)</f>
        <v>#REF!</v>
      </c>
      <c r="P12" t="str">
        <f t="shared" si="2"/>
        <v>10904</v>
      </c>
    </row>
    <row r="13" spans="1:16" x14ac:dyDescent="0.25">
      <c r="A13" s="294" t="s">
        <v>2859</v>
      </c>
      <c r="B13" s="339">
        <v>7</v>
      </c>
      <c r="C13" s="339">
        <v>112010904017991</v>
      </c>
      <c r="D13" s="436" t="s">
        <v>1881</v>
      </c>
      <c r="E13" t="str">
        <f t="shared" si="1"/>
        <v>111201090401799</v>
      </c>
      <c r="G13">
        <v>3</v>
      </c>
      <c r="H13" s="436" t="s">
        <v>712</v>
      </c>
      <c r="I13" s="471">
        <v>130000000</v>
      </c>
      <c r="J13" s="298">
        <f t="shared" si="0"/>
        <v>130000</v>
      </c>
      <c r="K13" t="e">
        <f>+VLOOKUP(D13,#REF!,4,0)</f>
        <v>#REF!</v>
      </c>
      <c r="L13" t="e">
        <f>VLOOKUP(D13,#REF!,5,0)</f>
        <v>#REF!</v>
      </c>
      <c r="M13" t="e">
        <f>VLOOKUP(D13,#REF!,6,0)</f>
        <v>#REF!</v>
      </c>
      <c r="N13" t="e">
        <f>VLOOKUP(D13,#REF!,7,0)</f>
        <v>#REF!</v>
      </c>
      <c r="P13" t="str">
        <f t="shared" si="2"/>
        <v>10904</v>
      </c>
    </row>
    <row r="14" spans="1:16" x14ac:dyDescent="0.25">
      <c r="A14" s="295" t="s">
        <v>2859</v>
      </c>
      <c r="B14" s="340">
        <v>7</v>
      </c>
      <c r="C14" s="340">
        <v>112010904022991</v>
      </c>
      <c r="D14" s="341" t="s">
        <v>1883</v>
      </c>
      <c r="E14" t="str">
        <f t="shared" si="1"/>
        <v>111201090402299</v>
      </c>
      <c r="G14">
        <v>3</v>
      </c>
      <c r="H14" s="341" t="s">
        <v>714</v>
      </c>
      <c r="I14" s="470">
        <v>1925625</v>
      </c>
      <c r="J14" s="298">
        <f t="shared" si="0"/>
        <v>1925.625</v>
      </c>
      <c r="K14" t="e">
        <f>+VLOOKUP(D14,#REF!,4,0)</f>
        <v>#REF!</v>
      </c>
      <c r="L14" t="e">
        <f>VLOOKUP(D14,#REF!,5,0)</f>
        <v>#REF!</v>
      </c>
      <c r="M14" t="e">
        <f>VLOOKUP(D14,#REF!,6,0)</f>
        <v>#REF!</v>
      </c>
      <c r="N14" t="e">
        <f>VLOOKUP(D14,#REF!,7,0)</f>
        <v>#REF!</v>
      </c>
      <c r="P14" t="str">
        <f t="shared" si="2"/>
        <v>10904</v>
      </c>
    </row>
    <row r="15" spans="1:16" x14ac:dyDescent="0.25">
      <c r="A15" s="294" t="s">
        <v>2859</v>
      </c>
      <c r="B15" s="339">
        <v>7</v>
      </c>
      <c r="C15" s="339">
        <v>112010904025991</v>
      </c>
      <c r="D15" s="436" t="s">
        <v>715</v>
      </c>
      <c r="E15" t="str">
        <f t="shared" si="1"/>
        <v>111201090402599</v>
      </c>
      <c r="G15">
        <v>3</v>
      </c>
      <c r="H15" s="436" t="s">
        <v>716</v>
      </c>
      <c r="I15" s="471">
        <v>216</v>
      </c>
      <c r="J15" s="298">
        <f t="shared" si="0"/>
        <v>0.216</v>
      </c>
      <c r="K15" t="e">
        <f>+VLOOKUP(D15,#REF!,4,0)</f>
        <v>#REF!</v>
      </c>
      <c r="L15" t="e">
        <f>VLOOKUP(D15,#REF!,5,0)</f>
        <v>#REF!</v>
      </c>
      <c r="M15" t="e">
        <f>VLOOKUP(D15,#REF!,6,0)</f>
        <v>#REF!</v>
      </c>
      <c r="N15" t="e">
        <f>VLOOKUP(D15,#REF!,7,0)</f>
        <v>#REF!</v>
      </c>
      <c r="P15" t="str">
        <f t="shared" si="2"/>
        <v>10904</v>
      </c>
    </row>
    <row r="16" spans="1:16" x14ac:dyDescent="0.25">
      <c r="A16" s="295" t="s">
        <v>2859</v>
      </c>
      <c r="B16" s="340">
        <v>7</v>
      </c>
      <c r="C16" s="340">
        <v>112010904026991</v>
      </c>
      <c r="D16" s="341" t="s">
        <v>717</v>
      </c>
      <c r="E16" t="str">
        <f t="shared" si="1"/>
        <v>111201090402699</v>
      </c>
      <c r="G16">
        <v>3</v>
      </c>
      <c r="H16" s="341" t="s">
        <v>718</v>
      </c>
      <c r="I16" s="470">
        <v>7483542</v>
      </c>
      <c r="J16" s="298">
        <f t="shared" si="0"/>
        <v>7483.5420000000004</v>
      </c>
      <c r="K16" t="e">
        <f>+VLOOKUP(D16,#REF!,4,0)</f>
        <v>#REF!</v>
      </c>
      <c r="L16" t="e">
        <f>VLOOKUP(D16,#REF!,5,0)</f>
        <v>#REF!</v>
      </c>
      <c r="M16" t="e">
        <f>VLOOKUP(D16,#REF!,6,0)</f>
        <v>#REF!</v>
      </c>
      <c r="N16" t="e">
        <f>VLOOKUP(D16,#REF!,7,0)</f>
        <v>#REF!</v>
      </c>
      <c r="P16" t="str">
        <f t="shared" si="2"/>
        <v>10904</v>
      </c>
    </row>
    <row r="17" spans="1:16" x14ac:dyDescent="0.25">
      <c r="A17" s="294" t="s">
        <v>2859</v>
      </c>
      <c r="B17" s="339">
        <v>7</v>
      </c>
      <c r="C17" s="339">
        <v>112010904037991</v>
      </c>
      <c r="D17" s="436" t="s">
        <v>2717</v>
      </c>
      <c r="E17" t="str">
        <f t="shared" si="1"/>
        <v>111201090403799</v>
      </c>
      <c r="G17">
        <v>3</v>
      </c>
      <c r="H17" s="436" t="s">
        <v>2743</v>
      </c>
      <c r="I17" s="471">
        <v>13450268</v>
      </c>
      <c r="J17" s="298">
        <f t="shared" si="0"/>
        <v>13450.268</v>
      </c>
      <c r="K17" t="e">
        <f>+VLOOKUP(D17,#REF!,4,0)</f>
        <v>#REF!</v>
      </c>
      <c r="L17" t="e">
        <f>VLOOKUP(D17,#REF!,5,0)</f>
        <v>#REF!</v>
      </c>
      <c r="M17" t="e">
        <f>VLOOKUP(D17,#REF!,6,0)</f>
        <v>#REF!</v>
      </c>
      <c r="N17" t="e">
        <f>VLOOKUP(D17,#REF!,7,0)</f>
        <v>#REF!</v>
      </c>
      <c r="P17" t="str">
        <f t="shared" si="2"/>
        <v>10904</v>
      </c>
    </row>
    <row r="18" spans="1:16" x14ac:dyDescent="0.25">
      <c r="A18" s="295" t="s">
        <v>2859</v>
      </c>
      <c r="B18" s="340">
        <v>7</v>
      </c>
      <c r="C18" s="340">
        <v>112010904038991</v>
      </c>
      <c r="D18" s="341" t="s">
        <v>2655</v>
      </c>
      <c r="E18" t="str">
        <f t="shared" si="1"/>
        <v>111201090403899</v>
      </c>
      <c r="G18">
        <v>3</v>
      </c>
      <c r="H18" s="341" t="s">
        <v>2672</v>
      </c>
      <c r="I18" s="470">
        <v>13624986</v>
      </c>
      <c r="J18" s="298">
        <f t="shared" si="0"/>
        <v>13624.986000000001</v>
      </c>
      <c r="K18" t="e">
        <f>+VLOOKUP(D18,#REF!,4,0)</f>
        <v>#REF!</v>
      </c>
      <c r="L18" t="e">
        <f>VLOOKUP(D18,#REF!,5,0)</f>
        <v>#REF!</v>
      </c>
      <c r="M18" t="e">
        <f>VLOOKUP(D18,#REF!,6,0)</f>
        <v>#REF!</v>
      </c>
      <c r="N18" t="e">
        <f>VLOOKUP(D18,#REF!,7,0)</f>
        <v>#REF!</v>
      </c>
      <c r="P18" t="str">
        <f t="shared" si="2"/>
        <v>10904</v>
      </c>
    </row>
    <row r="19" spans="1:16" x14ac:dyDescent="0.25">
      <c r="A19" s="294" t="s">
        <v>2859</v>
      </c>
      <c r="B19" s="339">
        <v>7</v>
      </c>
      <c r="C19" s="339">
        <v>112010904039991</v>
      </c>
      <c r="D19" s="436" t="s">
        <v>719</v>
      </c>
      <c r="E19" t="str">
        <f t="shared" si="1"/>
        <v>111201090403999</v>
      </c>
      <c r="G19">
        <v>3</v>
      </c>
      <c r="H19" s="436" t="s">
        <v>720</v>
      </c>
      <c r="I19" s="471">
        <v>935681</v>
      </c>
      <c r="J19" s="298">
        <f t="shared" si="0"/>
        <v>935.68100000000004</v>
      </c>
      <c r="K19" t="e">
        <f>+VLOOKUP(D19,#REF!,4,0)</f>
        <v>#REF!</v>
      </c>
      <c r="L19" t="e">
        <f>VLOOKUP(D19,#REF!,5,0)</f>
        <v>#REF!</v>
      </c>
      <c r="M19" t="e">
        <f>VLOOKUP(D19,#REF!,6,0)</f>
        <v>#REF!</v>
      </c>
      <c r="N19" t="e">
        <f>VLOOKUP(D19,#REF!,7,0)</f>
        <v>#REF!</v>
      </c>
      <c r="P19" t="str">
        <f t="shared" si="2"/>
        <v>10904</v>
      </c>
    </row>
    <row r="20" spans="1:16" x14ac:dyDescent="0.25">
      <c r="A20" s="295" t="s">
        <v>2859</v>
      </c>
      <c r="B20" s="340">
        <v>7</v>
      </c>
      <c r="C20" s="340">
        <v>112010904042991</v>
      </c>
      <c r="D20" s="341" t="s">
        <v>1884</v>
      </c>
      <c r="E20" t="str">
        <f t="shared" si="1"/>
        <v>111201090404299</v>
      </c>
      <c r="G20">
        <v>3</v>
      </c>
      <c r="H20" s="341" t="s">
        <v>721</v>
      </c>
      <c r="I20" s="470">
        <v>171497</v>
      </c>
      <c r="J20" s="298">
        <f t="shared" si="0"/>
        <v>171.49700000000001</v>
      </c>
      <c r="K20" t="e">
        <f>+VLOOKUP(D20,#REF!,4,0)</f>
        <v>#REF!</v>
      </c>
      <c r="L20" t="e">
        <f>VLOOKUP(D20,#REF!,5,0)</f>
        <v>#REF!</v>
      </c>
      <c r="M20" t="e">
        <f>VLOOKUP(D20,#REF!,6,0)</f>
        <v>#REF!</v>
      </c>
      <c r="N20" t="e">
        <f>VLOOKUP(D20,#REF!,7,0)</f>
        <v>#REF!</v>
      </c>
      <c r="P20" t="str">
        <f t="shared" si="2"/>
        <v>10904</v>
      </c>
    </row>
    <row r="21" spans="1:16" x14ac:dyDescent="0.25">
      <c r="A21" s="294" t="s">
        <v>2859</v>
      </c>
      <c r="B21" s="339">
        <v>7</v>
      </c>
      <c r="C21" s="339">
        <v>112010904043991</v>
      </c>
      <c r="D21" s="436" t="s">
        <v>1885</v>
      </c>
      <c r="E21" t="str">
        <f t="shared" si="1"/>
        <v>111201090404399</v>
      </c>
      <c r="G21">
        <v>3</v>
      </c>
      <c r="H21" s="436" t="s">
        <v>1011</v>
      </c>
      <c r="I21" s="471">
        <v>2091</v>
      </c>
      <c r="J21" s="298">
        <f t="shared" si="0"/>
        <v>2.0910000000000002</v>
      </c>
      <c r="K21" t="e">
        <f>+VLOOKUP(D21,#REF!,4,0)</f>
        <v>#REF!</v>
      </c>
      <c r="L21" t="e">
        <f>VLOOKUP(D21,#REF!,5,0)</f>
        <v>#REF!</v>
      </c>
      <c r="M21" t="e">
        <f>VLOOKUP(D21,#REF!,6,0)</f>
        <v>#REF!</v>
      </c>
      <c r="N21" t="e">
        <f>VLOOKUP(D21,#REF!,7,0)</f>
        <v>#REF!</v>
      </c>
      <c r="P21" t="str">
        <f t="shared" si="2"/>
        <v>10904</v>
      </c>
    </row>
    <row r="22" spans="1:16" x14ac:dyDescent="0.25">
      <c r="A22" s="295" t="s">
        <v>2859</v>
      </c>
      <c r="B22" s="340">
        <v>7</v>
      </c>
      <c r="C22" s="340">
        <v>112010904045991</v>
      </c>
      <c r="D22" s="341" t="s">
        <v>724</v>
      </c>
      <c r="E22" t="str">
        <f t="shared" si="1"/>
        <v>111201090404599</v>
      </c>
      <c r="G22">
        <v>3</v>
      </c>
      <c r="H22" s="341" t="s">
        <v>725</v>
      </c>
      <c r="I22" s="470">
        <v>5892930</v>
      </c>
      <c r="J22" s="298">
        <f t="shared" si="0"/>
        <v>5892.93</v>
      </c>
      <c r="K22" t="e">
        <f>+VLOOKUP(D22,#REF!,4,0)</f>
        <v>#REF!</v>
      </c>
      <c r="L22" t="e">
        <f>VLOOKUP(D22,#REF!,5,0)</f>
        <v>#REF!</v>
      </c>
      <c r="M22" t="e">
        <f>VLOOKUP(D22,#REF!,6,0)</f>
        <v>#REF!</v>
      </c>
      <c r="N22" t="e">
        <f>VLOOKUP(D22,#REF!,7,0)</f>
        <v>#REF!</v>
      </c>
      <c r="P22" t="str">
        <f t="shared" si="2"/>
        <v>10904</v>
      </c>
    </row>
    <row r="23" spans="1:16" x14ac:dyDescent="0.25">
      <c r="A23" s="294" t="s">
        <v>2859</v>
      </c>
      <c r="B23" s="339">
        <v>7</v>
      </c>
      <c r="C23" s="339">
        <v>112010904049991</v>
      </c>
      <c r="D23" s="436" t="s">
        <v>726</v>
      </c>
      <c r="E23" t="str">
        <f t="shared" si="1"/>
        <v>111201090404999</v>
      </c>
      <c r="G23">
        <v>3</v>
      </c>
      <c r="H23" s="436" t="s">
        <v>727</v>
      </c>
      <c r="I23" s="471">
        <v>65675410</v>
      </c>
      <c r="J23" s="298">
        <f t="shared" si="0"/>
        <v>65675.41</v>
      </c>
      <c r="K23" t="e">
        <f>+VLOOKUP(D23,#REF!,4,0)</f>
        <v>#REF!</v>
      </c>
      <c r="L23" t="e">
        <f>VLOOKUP(D23,#REF!,5,0)</f>
        <v>#REF!</v>
      </c>
      <c r="M23" t="e">
        <f>VLOOKUP(D23,#REF!,6,0)</f>
        <v>#REF!</v>
      </c>
      <c r="N23" t="e">
        <f>VLOOKUP(D23,#REF!,7,0)</f>
        <v>#REF!</v>
      </c>
      <c r="P23" t="str">
        <f t="shared" si="2"/>
        <v>10904</v>
      </c>
    </row>
    <row r="24" spans="1:16" x14ac:dyDescent="0.25">
      <c r="A24" s="295" t="s">
        <v>2859</v>
      </c>
      <c r="B24" s="340">
        <v>7</v>
      </c>
      <c r="C24" s="340">
        <v>112010904051991</v>
      </c>
      <c r="D24" s="341" t="s">
        <v>728</v>
      </c>
      <c r="E24" t="str">
        <f t="shared" si="1"/>
        <v>111201090405199</v>
      </c>
      <c r="G24">
        <v>3</v>
      </c>
      <c r="H24" s="341" t="s">
        <v>729</v>
      </c>
      <c r="I24" s="470">
        <v>16416442</v>
      </c>
      <c r="J24" s="298">
        <f t="shared" si="0"/>
        <v>16416.441999999999</v>
      </c>
      <c r="K24" t="e">
        <f>+VLOOKUP(D24,#REF!,4,0)</f>
        <v>#REF!</v>
      </c>
      <c r="L24" t="e">
        <f>VLOOKUP(D24,#REF!,5,0)</f>
        <v>#REF!</v>
      </c>
      <c r="M24" t="e">
        <f>VLOOKUP(D24,#REF!,6,0)</f>
        <v>#REF!</v>
      </c>
      <c r="N24" t="e">
        <f>VLOOKUP(D24,#REF!,7,0)</f>
        <v>#REF!</v>
      </c>
      <c r="P24" t="str">
        <f t="shared" si="2"/>
        <v>10904</v>
      </c>
    </row>
    <row r="25" spans="1:16" x14ac:dyDescent="0.25">
      <c r="A25" s="294" t="s">
        <v>2859</v>
      </c>
      <c r="B25" s="339">
        <v>7</v>
      </c>
      <c r="C25" s="339">
        <v>112010904052991</v>
      </c>
      <c r="D25" s="436" t="s">
        <v>730</v>
      </c>
      <c r="E25" t="str">
        <f t="shared" si="1"/>
        <v>111201090405299</v>
      </c>
      <c r="G25">
        <v>3</v>
      </c>
      <c r="H25" s="436" t="s">
        <v>731</v>
      </c>
      <c r="I25" s="471">
        <v>30049200</v>
      </c>
      <c r="J25" s="298">
        <f t="shared" si="0"/>
        <v>30049.200000000001</v>
      </c>
      <c r="K25" t="e">
        <f>+VLOOKUP(D25,#REF!,4,0)</f>
        <v>#REF!</v>
      </c>
      <c r="L25" t="e">
        <f>VLOOKUP(D25,#REF!,5,0)</f>
        <v>#REF!</v>
      </c>
      <c r="M25" t="e">
        <f>VLOOKUP(D25,#REF!,6,0)</f>
        <v>#REF!</v>
      </c>
      <c r="N25" t="e">
        <f>VLOOKUP(D25,#REF!,7,0)</f>
        <v>#REF!</v>
      </c>
      <c r="P25" t="str">
        <f t="shared" si="2"/>
        <v>10904</v>
      </c>
    </row>
    <row r="26" spans="1:16" x14ac:dyDescent="0.25">
      <c r="A26" s="295" t="s">
        <v>2859</v>
      </c>
      <c r="B26" s="340">
        <v>7</v>
      </c>
      <c r="C26" s="340">
        <v>112010904053991</v>
      </c>
      <c r="D26" s="341" t="s">
        <v>732</v>
      </c>
      <c r="E26" t="str">
        <f t="shared" si="1"/>
        <v>111201090405399</v>
      </c>
      <c r="G26">
        <v>3</v>
      </c>
      <c r="H26" s="341" t="s">
        <v>733</v>
      </c>
      <c r="I26" s="470">
        <v>4332960</v>
      </c>
      <c r="J26" s="298">
        <f t="shared" si="0"/>
        <v>4332.96</v>
      </c>
      <c r="K26" t="e">
        <f>+VLOOKUP(D26,#REF!,4,0)</f>
        <v>#REF!</v>
      </c>
      <c r="L26" t="e">
        <f>VLOOKUP(D26,#REF!,5,0)</f>
        <v>#REF!</v>
      </c>
      <c r="M26" t="e">
        <f>VLOOKUP(D26,#REF!,6,0)</f>
        <v>#REF!</v>
      </c>
      <c r="N26" t="e">
        <f>VLOOKUP(D26,#REF!,7,0)</f>
        <v>#REF!</v>
      </c>
      <c r="P26" t="str">
        <f t="shared" si="2"/>
        <v>10904</v>
      </c>
    </row>
    <row r="27" spans="1:16" x14ac:dyDescent="0.25">
      <c r="A27" s="294" t="s">
        <v>2859</v>
      </c>
      <c r="B27" s="339">
        <v>7</v>
      </c>
      <c r="C27" s="339">
        <v>112010904054011</v>
      </c>
      <c r="D27" s="436" t="s">
        <v>734</v>
      </c>
      <c r="E27" t="str">
        <f t="shared" si="1"/>
        <v>111201090405401</v>
      </c>
      <c r="G27">
        <v>3</v>
      </c>
      <c r="H27" s="436" t="s">
        <v>735</v>
      </c>
      <c r="I27" s="471">
        <v>3075002</v>
      </c>
      <c r="J27" s="298">
        <f t="shared" si="0"/>
        <v>3075.002</v>
      </c>
      <c r="K27" t="e">
        <f>+VLOOKUP(D27,#REF!,4,0)</f>
        <v>#REF!</v>
      </c>
      <c r="L27" t="e">
        <f>VLOOKUP(D27,#REF!,5,0)</f>
        <v>#REF!</v>
      </c>
      <c r="M27" t="e">
        <f>VLOOKUP(D27,#REF!,6,0)</f>
        <v>#REF!</v>
      </c>
      <c r="N27" t="e">
        <f>VLOOKUP(D27,#REF!,7,0)</f>
        <v>#REF!</v>
      </c>
      <c r="P27" t="str">
        <f t="shared" si="2"/>
        <v>10904</v>
      </c>
    </row>
    <row r="28" spans="1:16" x14ac:dyDescent="0.25">
      <c r="A28" s="295" t="s">
        <v>2859</v>
      </c>
      <c r="B28" s="340">
        <v>7</v>
      </c>
      <c r="C28" s="340">
        <v>112010904059011</v>
      </c>
      <c r="D28" s="341" t="s">
        <v>738</v>
      </c>
      <c r="E28" t="str">
        <f t="shared" si="1"/>
        <v>111201090405901</v>
      </c>
      <c r="G28">
        <v>3</v>
      </c>
      <c r="H28" s="341" t="s">
        <v>739</v>
      </c>
      <c r="I28" s="470">
        <v>18323537</v>
      </c>
      <c r="J28" s="298">
        <f t="shared" si="0"/>
        <v>18323.537</v>
      </c>
      <c r="K28" t="e">
        <f>+VLOOKUP(D28,#REF!,4,0)</f>
        <v>#REF!</v>
      </c>
      <c r="L28" t="e">
        <f>VLOOKUP(D28,#REF!,5,0)</f>
        <v>#REF!</v>
      </c>
      <c r="M28" t="e">
        <f>VLOOKUP(D28,#REF!,6,0)</f>
        <v>#REF!</v>
      </c>
      <c r="N28" t="e">
        <f>VLOOKUP(D28,#REF!,7,0)</f>
        <v>#REF!</v>
      </c>
      <c r="P28" t="str">
        <f t="shared" si="2"/>
        <v>10904</v>
      </c>
    </row>
    <row r="29" spans="1:16" x14ac:dyDescent="0.25">
      <c r="A29" s="294" t="s">
        <v>2859</v>
      </c>
      <c r="B29" s="339">
        <v>7</v>
      </c>
      <c r="C29" s="339">
        <v>112010904060011</v>
      </c>
      <c r="D29" s="436" t="s">
        <v>740</v>
      </c>
      <c r="E29" t="str">
        <f t="shared" si="1"/>
        <v>111201090406001</v>
      </c>
      <c r="G29">
        <v>3</v>
      </c>
      <c r="H29" s="436" t="s">
        <v>741</v>
      </c>
      <c r="I29" s="471">
        <v>396953</v>
      </c>
      <c r="J29" s="298">
        <f t="shared" si="0"/>
        <v>396.95299999999997</v>
      </c>
      <c r="K29" t="e">
        <f>+VLOOKUP(D29,#REF!,4,0)</f>
        <v>#REF!</v>
      </c>
      <c r="L29" t="e">
        <f>VLOOKUP(D29,#REF!,5,0)</f>
        <v>#REF!</v>
      </c>
      <c r="M29" t="e">
        <f>VLOOKUP(D29,#REF!,6,0)</f>
        <v>#REF!</v>
      </c>
      <c r="N29" t="e">
        <f>VLOOKUP(D29,#REF!,7,0)</f>
        <v>#REF!</v>
      </c>
      <c r="P29" t="str">
        <f t="shared" si="2"/>
        <v>10904</v>
      </c>
    </row>
    <row r="30" spans="1:16" x14ac:dyDescent="0.25">
      <c r="A30" s="295" t="s">
        <v>2859</v>
      </c>
      <c r="B30" s="340">
        <v>7</v>
      </c>
      <c r="C30" s="340">
        <v>112010904060991</v>
      </c>
      <c r="D30" s="341" t="s">
        <v>742</v>
      </c>
      <c r="E30" t="str">
        <f t="shared" si="1"/>
        <v>111201090406099</v>
      </c>
      <c r="G30">
        <v>3</v>
      </c>
      <c r="H30" s="341" t="s">
        <v>743</v>
      </c>
      <c r="I30" s="470">
        <v>28885</v>
      </c>
      <c r="J30" s="298">
        <f t="shared" si="0"/>
        <v>28.885000000000002</v>
      </c>
      <c r="K30" t="e">
        <f>+VLOOKUP(D30,#REF!,4,0)</f>
        <v>#REF!</v>
      </c>
      <c r="L30" t="e">
        <f>VLOOKUP(D30,#REF!,5,0)</f>
        <v>#REF!</v>
      </c>
      <c r="M30" t="e">
        <f>VLOOKUP(D30,#REF!,6,0)</f>
        <v>#REF!</v>
      </c>
      <c r="N30" t="e">
        <f>VLOOKUP(D30,#REF!,7,0)</f>
        <v>#REF!</v>
      </c>
      <c r="P30" t="str">
        <f t="shared" si="2"/>
        <v>10904</v>
      </c>
    </row>
    <row r="31" spans="1:16" x14ac:dyDescent="0.25">
      <c r="A31" s="294" t="s">
        <v>2859</v>
      </c>
      <c r="B31" s="339">
        <v>7</v>
      </c>
      <c r="C31" s="339">
        <v>112010904061011</v>
      </c>
      <c r="D31" s="436" t="s">
        <v>744</v>
      </c>
      <c r="E31" t="str">
        <f t="shared" si="1"/>
        <v>111201090406101</v>
      </c>
      <c r="G31">
        <v>3</v>
      </c>
      <c r="H31" s="436" t="s">
        <v>745</v>
      </c>
      <c r="I31" s="471">
        <v>208</v>
      </c>
      <c r="J31" s="298">
        <f t="shared" si="0"/>
        <v>0.20799999999999999</v>
      </c>
      <c r="K31" t="e">
        <f>+VLOOKUP(D31,#REF!,4,0)</f>
        <v>#REF!</v>
      </c>
      <c r="L31" t="e">
        <f>VLOOKUP(D31,#REF!,5,0)</f>
        <v>#REF!</v>
      </c>
      <c r="M31" t="e">
        <f>VLOOKUP(D31,#REF!,6,0)</f>
        <v>#REF!</v>
      </c>
      <c r="N31" t="e">
        <f>VLOOKUP(D31,#REF!,7,0)</f>
        <v>#REF!</v>
      </c>
      <c r="P31" t="str">
        <f t="shared" si="2"/>
        <v>10904</v>
      </c>
    </row>
    <row r="32" spans="1:16" x14ac:dyDescent="0.25">
      <c r="A32" s="295" t="s">
        <v>2859</v>
      </c>
      <c r="B32" s="340">
        <v>7</v>
      </c>
      <c r="C32" s="340">
        <v>112010904061991</v>
      </c>
      <c r="D32" s="341" t="s">
        <v>2418</v>
      </c>
      <c r="E32" t="str">
        <f t="shared" si="1"/>
        <v>111201090406199</v>
      </c>
      <c r="G32">
        <v>3</v>
      </c>
      <c r="H32" s="341" t="s">
        <v>746</v>
      </c>
      <c r="I32" s="470">
        <v>497260</v>
      </c>
      <c r="J32" s="298">
        <f t="shared" si="0"/>
        <v>497.26</v>
      </c>
      <c r="K32" t="e">
        <f>+VLOOKUP(D32,#REF!,4,0)</f>
        <v>#REF!</v>
      </c>
      <c r="L32" t="e">
        <f>VLOOKUP(D32,#REF!,5,0)</f>
        <v>#REF!</v>
      </c>
      <c r="M32" t="e">
        <f>VLOOKUP(D32,#REF!,6,0)</f>
        <v>#REF!</v>
      </c>
      <c r="N32" t="e">
        <f>VLOOKUP(D32,#REF!,7,0)</f>
        <v>#REF!</v>
      </c>
      <c r="P32" t="str">
        <f t="shared" si="2"/>
        <v>10904</v>
      </c>
    </row>
    <row r="33" spans="1:16" x14ac:dyDescent="0.25">
      <c r="A33" s="294" t="s">
        <v>2859</v>
      </c>
      <c r="B33" s="339">
        <v>7</v>
      </c>
      <c r="C33" s="339">
        <v>112010904063011</v>
      </c>
      <c r="D33" s="436" t="s">
        <v>747</v>
      </c>
      <c r="E33" t="str">
        <f t="shared" si="1"/>
        <v>111201090406301</v>
      </c>
      <c r="G33">
        <v>3</v>
      </c>
      <c r="H33" s="436" t="s">
        <v>748</v>
      </c>
      <c r="I33" s="471">
        <v>2238198</v>
      </c>
      <c r="J33" s="298">
        <f t="shared" si="0"/>
        <v>2238.1979999999999</v>
      </c>
      <c r="K33" t="e">
        <f>+VLOOKUP(D33,#REF!,4,0)</f>
        <v>#REF!</v>
      </c>
      <c r="L33" t="e">
        <f>VLOOKUP(D33,#REF!,5,0)</f>
        <v>#REF!</v>
      </c>
      <c r="M33" t="e">
        <f>VLOOKUP(D33,#REF!,6,0)</f>
        <v>#REF!</v>
      </c>
      <c r="N33" t="e">
        <f>VLOOKUP(D33,#REF!,7,0)</f>
        <v>#REF!</v>
      </c>
      <c r="P33" t="str">
        <f t="shared" si="2"/>
        <v>10904</v>
      </c>
    </row>
    <row r="34" spans="1:16" x14ac:dyDescent="0.25">
      <c r="A34" s="295" t="s">
        <v>2859</v>
      </c>
      <c r="B34" s="340">
        <v>7</v>
      </c>
      <c r="C34" s="340">
        <v>112010904063991</v>
      </c>
      <c r="D34" s="341" t="s">
        <v>749</v>
      </c>
      <c r="E34" t="str">
        <f t="shared" si="1"/>
        <v>111201090406399</v>
      </c>
      <c r="G34">
        <v>3</v>
      </c>
      <c r="H34" s="341" t="s">
        <v>750</v>
      </c>
      <c r="I34" s="470">
        <v>1</v>
      </c>
      <c r="J34" s="298">
        <f t="shared" si="0"/>
        <v>1E-3</v>
      </c>
      <c r="K34" t="e">
        <f>+VLOOKUP(D34,#REF!,4,0)</f>
        <v>#REF!</v>
      </c>
      <c r="L34" t="e">
        <f>VLOOKUP(D34,#REF!,5,0)</f>
        <v>#REF!</v>
      </c>
      <c r="M34" t="e">
        <f>VLOOKUP(D34,#REF!,6,0)</f>
        <v>#REF!</v>
      </c>
      <c r="N34" t="e">
        <f>VLOOKUP(D34,#REF!,7,0)</f>
        <v>#REF!</v>
      </c>
      <c r="P34" t="str">
        <f t="shared" si="2"/>
        <v>10904</v>
      </c>
    </row>
    <row r="35" spans="1:16" x14ac:dyDescent="0.25">
      <c r="A35" s="294" t="s">
        <v>2859</v>
      </c>
      <c r="B35" s="339">
        <v>7</v>
      </c>
      <c r="C35" s="339">
        <v>112010904065991</v>
      </c>
      <c r="D35" s="436" t="s">
        <v>751</v>
      </c>
      <c r="E35" t="str">
        <f t="shared" si="1"/>
        <v>111201090406599</v>
      </c>
      <c r="G35">
        <v>3</v>
      </c>
      <c r="H35" s="436" t="s">
        <v>752</v>
      </c>
      <c r="I35" s="471">
        <v>17233618</v>
      </c>
      <c r="J35" s="298">
        <f t="shared" si="0"/>
        <v>17233.617999999999</v>
      </c>
      <c r="K35" t="e">
        <f>+VLOOKUP(D35,#REF!,4,0)</f>
        <v>#REF!</v>
      </c>
      <c r="L35" t="e">
        <f>VLOOKUP(D35,#REF!,5,0)</f>
        <v>#REF!</v>
      </c>
      <c r="M35" t="e">
        <f>VLOOKUP(D35,#REF!,6,0)</f>
        <v>#REF!</v>
      </c>
      <c r="N35" t="e">
        <f>VLOOKUP(D35,#REF!,7,0)</f>
        <v>#REF!</v>
      </c>
      <c r="P35" t="str">
        <f t="shared" si="2"/>
        <v>10904</v>
      </c>
    </row>
    <row r="36" spans="1:16" x14ac:dyDescent="0.25">
      <c r="A36" s="295" t="s">
        <v>2859</v>
      </c>
      <c r="B36" s="340">
        <v>7</v>
      </c>
      <c r="C36" s="340">
        <v>112010904066991</v>
      </c>
      <c r="D36" s="341" t="s">
        <v>753</v>
      </c>
      <c r="E36" t="str">
        <f t="shared" si="1"/>
        <v>111201090406699</v>
      </c>
      <c r="G36">
        <v>3</v>
      </c>
      <c r="H36" s="341" t="s">
        <v>754</v>
      </c>
      <c r="I36" s="470">
        <v>5541695</v>
      </c>
      <c r="J36" s="298">
        <f t="shared" si="0"/>
        <v>5541.6949999999997</v>
      </c>
      <c r="K36" t="e">
        <f>+VLOOKUP(D36,#REF!,4,0)</f>
        <v>#REF!</v>
      </c>
      <c r="L36" t="e">
        <f>VLOOKUP(D36,#REF!,5,0)</f>
        <v>#REF!</v>
      </c>
      <c r="M36" t="e">
        <f>VLOOKUP(D36,#REF!,6,0)</f>
        <v>#REF!</v>
      </c>
      <c r="N36" t="e">
        <f>VLOOKUP(D36,#REF!,7,0)</f>
        <v>#REF!</v>
      </c>
      <c r="P36" t="str">
        <f t="shared" si="2"/>
        <v>10904</v>
      </c>
    </row>
    <row r="37" spans="1:16" x14ac:dyDescent="0.25">
      <c r="A37" s="294" t="s">
        <v>2859</v>
      </c>
      <c r="B37" s="339">
        <v>7</v>
      </c>
      <c r="C37" s="339">
        <v>112010904069991</v>
      </c>
      <c r="D37" s="436" t="s">
        <v>755</v>
      </c>
      <c r="E37" t="str">
        <f t="shared" si="1"/>
        <v>111201090406999</v>
      </c>
      <c r="G37">
        <v>3</v>
      </c>
      <c r="H37" s="436" t="s">
        <v>756</v>
      </c>
      <c r="I37" s="471">
        <v>568702</v>
      </c>
      <c r="J37" s="298">
        <f t="shared" si="0"/>
        <v>568.702</v>
      </c>
      <c r="K37" t="e">
        <f>+VLOOKUP(D37,#REF!,4,0)</f>
        <v>#REF!</v>
      </c>
      <c r="L37" t="e">
        <f>VLOOKUP(D37,#REF!,5,0)</f>
        <v>#REF!</v>
      </c>
      <c r="M37" t="e">
        <f>VLOOKUP(D37,#REF!,6,0)</f>
        <v>#REF!</v>
      </c>
      <c r="N37" t="e">
        <f>VLOOKUP(D37,#REF!,7,0)</f>
        <v>#REF!</v>
      </c>
      <c r="P37" t="str">
        <f t="shared" si="2"/>
        <v>10904</v>
      </c>
    </row>
    <row r="38" spans="1:16" x14ac:dyDescent="0.25">
      <c r="A38" s="295" t="s">
        <v>2859</v>
      </c>
      <c r="B38" s="340">
        <v>7</v>
      </c>
      <c r="C38" s="340">
        <v>112010904070991</v>
      </c>
      <c r="D38" s="341" t="s">
        <v>757</v>
      </c>
      <c r="E38" t="str">
        <f t="shared" si="1"/>
        <v>111201090407099</v>
      </c>
      <c r="G38">
        <v>3</v>
      </c>
      <c r="H38" s="341" t="s">
        <v>758</v>
      </c>
      <c r="I38" s="470">
        <v>2580786</v>
      </c>
      <c r="J38" s="298">
        <f t="shared" si="0"/>
        <v>2580.7860000000001</v>
      </c>
      <c r="K38" t="e">
        <f>+VLOOKUP(D38,#REF!,4,0)</f>
        <v>#REF!</v>
      </c>
      <c r="L38" t="e">
        <f>VLOOKUP(D38,#REF!,5,0)</f>
        <v>#REF!</v>
      </c>
      <c r="M38" t="e">
        <f>VLOOKUP(D38,#REF!,6,0)</f>
        <v>#REF!</v>
      </c>
      <c r="N38" t="e">
        <f>VLOOKUP(D38,#REF!,7,0)</f>
        <v>#REF!</v>
      </c>
      <c r="P38" t="str">
        <f t="shared" si="2"/>
        <v>10904</v>
      </c>
    </row>
    <row r="39" spans="1:16" x14ac:dyDescent="0.25">
      <c r="A39" s="294" t="s">
        <v>2859</v>
      </c>
      <c r="B39" s="339">
        <v>7</v>
      </c>
      <c r="C39" s="339">
        <v>112010904071011</v>
      </c>
      <c r="D39" s="436" t="s">
        <v>759</v>
      </c>
      <c r="E39" t="str">
        <f t="shared" si="1"/>
        <v>111201090407101</v>
      </c>
      <c r="G39">
        <v>3</v>
      </c>
      <c r="H39" s="436" t="s">
        <v>760</v>
      </c>
      <c r="I39" s="471">
        <v>55718</v>
      </c>
      <c r="J39" s="298">
        <f t="shared" si="0"/>
        <v>55.718000000000004</v>
      </c>
      <c r="K39" t="e">
        <f>+VLOOKUP(D39,#REF!,4,0)</f>
        <v>#REF!</v>
      </c>
      <c r="L39" t="e">
        <f>VLOOKUP(D39,#REF!,5,0)</f>
        <v>#REF!</v>
      </c>
      <c r="M39" t="e">
        <f>VLOOKUP(D39,#REF!,6,0)</f>
        <v>#REF!</v>
      </c>
      <c r="N39" t="e">
        <f>VLOOKUP(D39,#REF!,7,0)</f>
        <v>#REF!</v>
      </c>
      <c r="P39" t="str">
        <f t="shared" si="2"/>
        <v>10904</v>
      </c>
    </row>
    <row r="40" spans="1:16" x14ac:dyDescent="0.25">
      <c r="A40" s="295" t="s">
        <v>2859</v>
      </c>
      <c r="B40" s="340">
        <v>7</v>
      </c>
      <c r="C40" s="340">
        <v>112010904071991</v>
      </c>
      <c r="D40" s="341" t="s">
        <v>761</v>
      </c>
      <c r="E40" t="str">
        <f t="shared" si="1"/>
        <v>111201090407199</v>
      </c>
      <c r="G40">
        <v>3</v>
      </c>
      <c r="H40" s="341" t="s">
        <v>762</v>
      </c>
      <c r="I40" s="470">
        <v>14601873</v>
      </c>
      <c r="J40" s="298">
        <f t="shared" si="0"/>
        <v>14601.873</v>
      </c>
      <c r="K40" t="e">
        <f>+VLOOKUP(D40,#REF!,4,0)</f>
        <v>#REF!</v>
      </c>
      <c r="L40" t="e">
        <f>VLOOKUP(D40,#REF!,5,0)</f>
        <v>#REF!</v>
      </c>
      <c r="M40" t="e">
        <f>VLOOKUP(D40,#REF!,6,0)</f>
        <v>#REF!</v>
      </c>
      <c r="N40" t="e">
        <f>VLOOKUP(D40,#REF!,7,0)</f>
        <v>#REF!</v>
      </c>
      <c r="P40" t="str">
        <f t="shared" si="2"/>
        <v>10904</v>
      </c>
    </row>
    <row r="41" spans="1:16" x14ac:dyDescent="0.25">
      <c r="A41" s="294" t="s">
        <v>2859</v>
      </c>
      <c r="B41" s="339">
        <v>7</v>
      </c>
      <c r="C41" s="339">
        <v>112010904073011</v>
      </c>
      <c r="D41" s="436" t="s">
        <v>763</v>
      </c>
      <c r="E41" t="str">
        <f t="shared" si="1"/>
        <v>111201090407301</v>
      </c>
      <c r="G41">
        <v>3</v>
      </c>
      <c r="H41" s="436" t="s">
        <v>764</v>
      </c>
      <c r="I41" s="471">
        <v>1052536</v>
      </c>
      <c r="J41" s="298">
        <f t="shared" si="0"/>
        <v>1052.5360000000001</v>
      </c>
      <c r="K41" t="e">
        <f>+VLOOKUP(D41,#REF!,4,0)</f>
        <v>#REF!</v>
      </c>
      <c r="L41" t="e">
        <f>VLOOKUP(D41,#REF!,5,0)</f>
        <v>#REF!</v>
      </c>
      <c r="M41" t="e">
        <f>VLOOKUP(D41,#REF!,6,0)</f>
        <v>#REF!</v>
      </c>
      <c r="N41" t="e">
        <f>VLOOKUP(D41,#REF!,7,0)</f>
        <v>#REF!</v>
      </c>
      <c r="P41" t="str">
        <f t="shared" si="2"/>
        <v>10904</v>
      </c>
    </row>
    <row r="42" spans="1:16" x14ac:dyDescent="0.25">
      <c r="A42" s="295" t="s">
        <v>2859</v>
      </c>
      <c r="B42" s="340">
        <v>7</v>
      </c>
      <c r="C42" s="340">
        <v>112010904074991</v>
      </c>
      <c r="D42" s="341" t="s">
        <v>1886</v>
      </c>
      <c r="E42" t="str">
        <f t="shared" si="1"/>
        <v>111201090407499</v>
      </c>
      <c r="G42">
        <v>3</v>
      </c>
      <c r="H42" s="341" t="s">
        <v>2085</v>
      </c>
      <c r="I42" s="470">
        <v>3150000</v>
      </c>
      <c r="J42" s="298">
        <f t="shared" si="0"/>
        <v>3150</v>
      </c>
      <c r="K42" t="e">
        <f>+VLOOKUP(D42,#REF!,4,0)</f>
        <v>#REF!</v>
      </c>
      <c r="L42" t="e">
        <f>VLOOKUP(D42,#REF!,5,0)</f>
        <v>#REF!</v>
      </c>
      <c r="M42" t="e">
        <f>VLOOKUP(D42,#REF!,6,0)</f>
        <v>#REF!</v>
      </c>
      <c r="N42" t="e">
        <f>VLOOKUP(D42,#REF!,7,0)</f>
        <v>#REF!</v>
      </c>
      <c r="P42" t="str">
        <f t="shared" si="2"/>
        <v>10904</v>
      </c>
    </row>
    <row r="43" spans="1:16" x14ac:dyDescent="0.25">
      <c r="A43" s="294" t="s">
        <v>2859</v>
      </c>
      <c r="B43" s="339">
        <v>7</v>
      </c>
      <c r="C43" s="339">
        <v>112010904075011</v>
      </c>
      <c r="D43" s="436" t="s">
        <v>765</v>
      </c>
      <c r="E43" t="str">
        <f t="shared" si="1"/>
        <v>111201090407501</v>
      </c>
      <c r="G43">
        <v>3</v>
      </c>
      <c r="H43" s="436" t="s">
        <v>766</v>
      </c>
      <c r="I43" s="471">
        <v>11705894</v>
      </c>
      <c r="J43" s="298">
        <f t="shared" si="0"/>
        <v>11705.894</v>
      </c>
      <c r="K43" t="e">
        <f>+VLOOKUP(D43,#REF!,4,0)</f>
        <v>#REF!</v>
      </c>
      <c r="L43" t="e">
        <f>VLOOKUP(D43,#REF!,5,0)</f>
        <v>#REF!</v>
      </c>
      <c r="M43" t="e">
        <f>VLOOKUP(D43,#REF!,6,0)</f>
        <v>#REF!</v>
      </c>
      <c r="N43" t="e">
        <f>VLOOKUP(D43,#REF!,7,0)</f>
        <v>#REF!</v>
      </c>
      <c r="P43" t="str">
        <f t="shared" si="2"/>
        <v>10904</v>
      </c>
    </row>
    <row r="44" spans="1:16" x14ac:dyDescent="0.25">
      <c r="A44" s="295" t="s">
        <v>2859</v>
      </c>
      <c r="B44" s="340">
        <v>7</v>
      </c>
      <c r="C44" s="340">
        <v>112010904075991</v>
      </c>
      <c r="D44" s="341" t="s">
        <v>767</v>
      </c>
      <c r="E44" t="str">
        <f t="shared" si="1"/>
        <v>111201090407599</v>
      </c>
      <c r="G44">
        <v>3</v>
      </c>
      <c r="H44" s="341" t="s">
        <v>768</v>
      </c>
      <c r="I44" s="470">
        <v>2498113</v>
      </c>
      <c r="J44" s="298">
        <f t="shared" si="0"/>
        <v>2498.1129999999998</v>
      </c>
      <c r="K44" t="e">
        <f>+VLOOKUP(D44,#REF!,4,0)</f>
        <v>#REF!</v>
      </c>
      <c r="L44" t="e">
        <f>VLOOKUP(D44,#REF!,5,0)</f>
        <v>#REF!</v>
      </c>
      <c r="M44" t="e">
        <f>VLOOKUP(D44,#REF!,6,0)</f>
        <v>#REF!</v>
      </c>
      <c r="N44" t="e">
        <f>VLOOKUP(D44,#REF!,7,0)</f>
        <v>#REF!</v>
      </c>
      <c r="P44" t="str">
        <f t="shared" si="2"/>
        <v>10904</v>
      </c>
    </row>
    <row r="45" spans="1:16" x14ac:dyDescent="0.25">
      <c r="A45" s="294" t="s">
        <v>2859</v>
      </c>
      <c r="B45" s="339">
        <v>7</v>
      </c>
      <c r="C45" s="339">
        <v>112010904076011</v>
      </c>
      <c r="D45" s="436" t="s">
        <v>1887</v>
      </c>
      <c r="E45" t="str">
        <f t="shared" si="1"/>
        <v>111201090407601</v>
      </c>
      <c r="G45">
        <v>3</v>
      </c>
      <c r="H45" s="436" t="s">
        <v>2086</v>
      </c>
      <c r="I45" s="471">
        <v>188082</v>
      </c>
      <c r="J45" s="298">
        <f t="shared" si="0"/>
        <v>188.08199999999999</v>
      </c>
      <c r="K45" t="e">
        <f>+VLOOKUP(D45,#REF!,4,0)</f>
        <v>#REF!</v>
      </c>
      <c r="L45" t="e">
        <f>VLOOKUP(D45,#REF!,5,0)</f>
        <v>#REF!</v>
      </c>
      <c r="M45" t="e">
        <f>VLOOKUP(D45,#REF!,6,0)</f>
        <v>#REF!</v>
      </c>
      <c r="N45" t="e">
        <f>VLOOKUP(D45,#REF!,7,0)</f>
        <v>#REF!</v>
      </c>
      <c r="P45" t="str">
        <f t="shared" si="2"/>
        <v>10904</v>
      </c>
    </row>
    <row r="46" spans="1:16" x14ac:dyDescent="0.25">
      <c r="A46" s="295" t="s">
        <v>2859</v>
      </c>
      <c r="B46" s="340">
        <v>7</v>
      </c>
      <c r="C46" s="340">
        <v>112010904086991</v>
      </c>
      <c r="D46" s="341" t="s">
        <v>769</v>
      </c>
      <c r="E46" t="str">
        <f t="shared" si="1"/>
        <v>111201090408699</v>
      </c>
      <c r="G46">
        <v>3</v>
      </c>
      <c r="H46" s="341" t="s">
        <v>770</v>
      </c>
      <c r="I46" s="470">
        <v>5000000</v>
      </c>
      <c r="J46" s="298">
        <f t="shared" si="0"/>
        <v>5000</v>
      </c>
      <c r="K46" t="e">
        <f>+VLOOKUP(D46,#REF!,4,0)</f>
        <v>#REF!</v>
      </c>
      <c r="L46" t="e">
        <f>VLOOKUP(D46,#REF!,5,0)</f>
        <v>#REF!</v>
      </c>
      <c r="M46" t="e">
        <f>VLOOKUP(D46,#REF!,6,0)</f>
        <v>#REF!</v>
      </c>
      <c r="N46" t="e">
        <f>VLOOKUP(D46,#REF!,7,0)</f>
        <v>#REF!</v>
      </c>
      <c r="P46" t="str">
        <f t="shared" si="2"/>
        <v>10904</v>
      </c>
    </row>
    <row r="47" spans="1:16" x14ac:dyDescent="0.25">
      <c r="A47" s="294" t="s">
        <v>2859</v>
      </c>
      <c r="B47" s="339">
        <v>7</v>
      </c>
      <c r="C47" s="339">
        <v>112010904087011</v>
      </c>
      <c r="D47" s="436" t="s">
        <v>1888</v>
      </c>
      <c r="E47" t="str">
        <f t="shared" si="1"/>
        <v>111201090408701</v>
      </c>
      <c r="G47">
        <v>3</v>
      </c>
      <c r="H47" s="436" t="s">
        <v>2087</v>
      </c>
      <c r="I47" s="471">
        <v>49239807</v>
      </c>
      <c r="J47" s="298">
        <f t="shared" si="0"/>
        <v>49239.807000000001</v>
      </c>
      <c r="K47" t="e">
        <f>+VLOOKUP(D47,#REF!,4,0)</f>
        <v>#REF!</v>
      </c>
      <c r="L47" t="e">
        <f>VLOOKUP(D47,#REF!,5,0)</f>
        <v>#REF!</v>
      </c>
      <c r="M47" t="e">
        <f>VLOOKUP(D47,#REF!,6,0)</f>
        <v>#REF!</v>
      </c>
      <c r="N47" t="e">
        <f>VLOOKUP(D47,#REF!,7,0)</f>
        <v>#REF!</v>
      </c>
      <c r="P47" t="str">
        <f t="shared" si="2"/>
        <v>10904</v>
      </c>
    </row>
    <row r="48" spans="1:16" x14ac:dyDescent="0.25">
      <c r="A48" s="295" t="s">
        <v>2859</v>
      </c>
      <c r="B48" s="340">
        <v>7</v>
      </c>
      <c r="C48" s="340">
        <v>112010904099991</v>
      </c>
      <c r="D48" s="341" t="s">
        <v>2778</v>
      </c>
      <c r="E48" t="str">
        <f t="shared" si="1"/>
        <v>111201090409999</v>
      </c>
      <c r="G48">
        <v>3</v>
      </c>
      <c r="H48" s="341" t="s">
        <v>2779</v>
      </c>
      <c r="I48" s="470">
        <v>1370000000</v>
      </c>
      <c r="J48" s="298">
        <f t="shared" si="0"/>
        <v>1370000</v>
      </c>
      <c r="K48" t="e">
        <f>+VLOOKUP(D48,#REF!,4,0)</f>
        <v>#REF!</v>
      </c>
      <c r="L48" t="e">
        <f>VLOOKUP(D48,#REF!,5,0)</f>
        <v>#REF!</v>
      </c>
      <c r="M48" t="e">
        <f>VLOOKUP(D48,#REF!,6,0)</f>
        <v>#REF!</v>
      </c>
      <c r="N48" t="e">
        <f>VLOOKUP(D48,#REF!,7,0)</f>
        <v>#REF!</v>
      </c>
      <c r="P48" t="str">
        <f t="shared" si="2"/>
        <v>10904</v>
      </c>
    </row>
    <row r="49" spans="1:16" x14ac:dyDescent="0.25">
      <c r="A49" s="294" t="s">
        <v>2859</v>
      </c>
      <c r="B49" s="339">
        <v>7</v>
      </c>
      <c r="C49" s="339">
        <v>112010904421991</v>
      </c>
      <c r="D49" s="436" t="s">
        <v>773</v>
      </c>
      <c r="E49" t="str">
        <f t="shared" si="1"/>
        <v>111201090442199</v>
      </c>
      <c r="G49">
        <v>3</v>
      </c>
      <c r="H49" s="436" t="s">
        <v>2744</v>
      </c>
      <c r="I49" s="471">
        <v>394883</v>
      </c>
      <c r="J49" s="298">
        <f t="shared" si="0"/>
        <v>394.88299999999998</v>
      </c>
      <c r="K49" t="e">
        <f>+VLOOKUP(D49,#REF!,4,0)</f>
        <v>#REF!</v>
      </c>
      <c r="L49" t="e">
        <f>VLOOKUP(D49,#REF!,5,0)</f>
        <v>#REF!</v>
      </c>
      <c r="M49" t="e">
        <f>VLOOKUP(D49,#REF!,6,0)</f>
        <v>#REF!</v>
      </c>
      <c r="N49" t="e">
        <f>VLOOKUP(D49,#REF!,7,0)</f>
        <v>#REF!</v>
      </c>
      <c r="P49" t="str">
        <f t="shared" si="2"/>
        <v>10904</v>
      </c>
    </row>
    <row r="50" spans="1:16" x14ac:dyDescent="0.25">
      <c r="A50" s="295" t="s">
        <v>2859</v>
      </c>
      <c r="B50" s="340">
        <v>7</v>
      </c>
      <c r="C50" s="340">
        <v>112010904422991</v>
      </c>
      <c r="D50" s="341" t="s">
        <v>1891</v>
      </c>
      <c r="E50" t="str">
        <f t="shared" si="1"/>
        <v>111201090442299</v>
      </c>
      <c r="G50">
        <v>3</v>
      </c>
      <c r="H50" s="341" t="s">
        <v>2089</v>
      </c>
      <c r="I50" s="470">
        <v>408079</v>
      </c>
      <c r="J50" s="298">
        <f t="shared" si="0"/>
        <v>408.07900000000001</v>
      </c>
      <c r="K50" t="e">
        <f>+VLOOKUP(D50,#REF!,4,0)</f>
        <v>#REF!</v>
      </c>
      <c r="L50" t="e">
        <f>VLOOKUP(D50,#REF!,5,0)</f>
        <v>#REF!</v>
      </c>
      <c r="M50" t="e">
        <f>VLOOKUP(D50,#REF!,6,0)</f>
        <v>#REF!</v>
      </c>
      <c r="N50" t="e">
        <f>VLOOKUP(D50,#REF!,7,0)</f>
        <v>#REF!</v>
      </c>
      <c r="P50" t="str">
        <f t="shared" si="2"/>
        <v>10904</v>
      </c>
    </row>
    <row r="51" spans="1:16" x14ac:dyDescent="0.25">
      <c r="A51" s="294" t="s">
        <v>2859</v>
      </c>
      <c r="B51" s="339">
        <v>7</v>
      </c>
      <c r="C51" s="339">
        <v>112010904428011</v>
      </c>
      <c r="D51" s="436" t="s">
        <v>2419</v>
      </c>
      <c r="E51" t="str">
        <f t="shared" si="1"/>
        <v>111201090442801</v>
      </c>
      <c r="G51">
        <v>3</v>
      </c>
      <c r="H51" s="436" t="s">
        <v>2420</v>
      </c>
      <c r="I51" s="471">
        <v>160639</v>
      </c>
      <c r="J51" s="298">
        <f t="shared" si="0"/>
        <v>160.63900000000001</v>
      </c>
      <c r="K51" t="e">
        <f>+VLOOKUP(D51,#REF!,4,0)</f>
        <v>#REF!</v>
      </c>
      <c r="L51" t="e">
        <f>VLOOKUP(D51,#REF!,5,0)</f>
        <v>#REF!</v>
      </c>
      <c r="M51" t="e">
        <f>VLOOKUP(D51,#REF!,6,0)</f>
        <v>#REF!</v>
      </c>
      <c r="N51" t="e">
        <f>VLOOKUP(D51,#REF!,7,0)</f>
        <v>#REF!</v>
      </c>
      <c r="P51" t="str">
        <f t="shared" si="2"/>
        <v>10904</v>
      </c>
    </row>
    <row r="52" spans="1:16" x14ac:dyDescent="0.25">
      <c r="A52" s="295" t="s">
        <v>2859</v>
      </c>
      <c r="B52" s="340">
        <v>7</v>
      </c>
      <c r="C52" s="340">
        <v>112010904428991</v>
      </c>
      <c r="D52" s="341" t="s">
        <v>2421</v>
      </c>
      <c r="E52" t="str">
        <f t="shared" si="1"/>
        <v>111201090442899</v>
      </c>
      <c r="G52">
        <v>3</v>
      </c>
      <c r="H52" s="341" t="s">
        <v>2422</v>
      </c>
      <c r="I52" s="470">
        <v>409218153</v>
      </c>
      <c r="J52" s="298">
        <f t="shared" si="0"/>
        <v>409218.15299999999</v>
      </c>
      <c r="K52" t="e">
        <f>+VLOOKUP(D52,#REF!,4,0)</f>
        <v>#REF!</v>
      </c>
      <c r="L52" t="e">
        <f>VLOOKUP(D52,#REF!,5,0)</f>
        <v>#REF!</v>
      </c>
      <c r="M52" t="e">
        <f>VLOOKUP(D52,#REF!,6,0)</f>
        <v>#REF!</v>
      </c>
      <c r="N52" t="e">
        <f>VLOOKUP(D52,#REF!,7,0)</f>
        <v>#REF!</v>
      </c>
      <c r="P52" t="str">
        <f t="shared" si="2"/>
        <v>10904</v>
      </c>
    </row>
    <row r="53" spans="1:16" x14ac:dyDescent="0.25">
      <c r="A53" s="294" t="s">
        <v>2859</v>
      </c>
      <c r="B53" s="339">
        <v>7</v>
      </c>
      <c r="C53" s="339">
        <v>112010904429991</v>
      </c>
      <c r="D53" s="436" t="s">
        <v>1892</v>
      </c>
      <c r="E53" t="str">
        <f t="shared" si="1"/>
        <v>111201090442999</v>
      </c>
      <c r="G53">
        <v>3</v>
      </c>
      <c r="H53" s="436" t="s">
        <v>2090</v>
      </c>
      <c r="I53" s="471">
        <v>15845338</v>
      </c>
      <c r="J53" s="298">
        <f t="shared" si="0"/>
        <v>15845.338</v>
      </c>
      <c r="K53" t="e">
        <f>+VLOOKUP(D53,#REF!,4,0)</f>
        <v>#REF!</v>
      </c>
      <c r="L53" t="e">
        <f>VLOOKUP(D53,#REF!,5,0)</f>
        <v>#REF!</v>
      </c>
      <c r="M53" t="e">
        <f>VLOOKUP(D53,#REF!,6,0)</f>
        <v>#REF!</v>
      </c>
      <c r="N53" t="e">
        <f>VLOOKUP(D53,#REF!,7,0)</f>
        <v>#REF!</v>
      </c>
      <c r="P53" t="str">
        <f t="shared" si="2"/>
        <v>10904</v>
      </c>
    </row>
    <row r="54" spans="1:16" x14ac:dyDescent="0.25">
      <c r="A54" s="295" t="s">
        <v>2859</v>
      </c>
      <c r="B54" s="340">
        <v>7</v>
      </c>
      <c r="C54" s="340">
        <v>112010904431011</v>
      </c>
      <c r="D54" s="341" t="s">
        <v>1893</v>
      </c>
      <c r="E54" t="str">
        <f t="shared" si="1"/>
        <v>111201090443101</v>
      </c>
      <c r="G54">
        <v>3</v>
      </c>
      <c r="H54" s="341" t="s">
        <v>2091</v>
      </c>
      <c r="I54" s="470">
        <v>1049625</v>
      </c>
      <c r="J54" s="298">
        <f t="shared" si="0"/>
        <v>1049.625</v>
      </c>
      <c r="K54" t="e">
        <f>+VLOOKUP(D54,#REF!,4,0)</f>
        <v>#REF!</v>
      </c>
      <c r="L54" t="e">
        <f>VLOOKUP(D54,#REF!,5,0)</f>
        <v>#REF!</v>
      </c>
      <c r="M54" t="e">
        <f>VLOOKUP(D54,#REF!,6,0)</f>
        <v>#REF!</v>
      </c>
      <c r="N54" t="e">
        <f>VLOOKUP(D54,#REF!,7,0)</f>
        <v>#REF!</v>
      </c>
      <c r="P54" t="str">
        <f t="shared" si="2"/>
        <v>10904</v>
      </c>
    </row>
    <row r="55" spans="1:16" x14ac:dyDescent="0.25">
      <c r="A55" s="294" t="s">
        <v>2859</v>
      </c>
      <c r="B55" s="339">
        <v>7</v>
      </c>
      <c r="C55" s="339">
        <v>112010904435011</v>
      </c>
      <c r="D55" s="436" t="s">
        <v>1894</v>
      </c>
      <c r="E55" t="str">
        <f t="shared" si="1"/>
        <v>111201090443501</v>
      </c>
      <c r="G55">
        <v>3</v>
      </c>
      <c r="H55" s="436" t="s">
        <v>2092</v>
      </c>
      <c r="I55" s="471">
        <v>28411057</v>
      </c>
      <c r="J55" s="298">
        <f t="shared" si="0"/>
        <v>28411.057000000001</v>
      </c>
      <c r="K55" t="e">
        <f>+VLOOKUP(D55,#REF!,4,0)</f>
        <v>#REF!</v>
      </c>
      <c r="L55" t="e">
        <f>VLOOKUP(D55,#REF!,5,0)</f>
        <v>#REF!</v>
      </c>
      <c r="M55" t="e">
        <f>VLOOKUP(D55,#REF!,6,0)</f>
        <v>#REF!</v>
      </c>
      <c r="N55" t="e">
        <f>VLOOKUP(D55,#REF!,7,0)</f>
        <v>#REF!</v>
      </c>
      <c r="P55" t="str">
        <f t="shared" si="2"/>
        <v>10904</v>
      </c>
    </row>
    <row r="56" spans="1:16" x14ac:dyDescent="0.25">
      <c r="A56" s="295" t="s">
        <v>2859</v>
      </c>
      <c r="B56" s="340">
        <v>7</v>
      </c>
      <c r="C56" s="340">
        <v>112010904436991</v>
      </c>
      <c r="D56" s="341" t="s">
        <v>2423</v>
      </c>
      <c r="E56" t="str">
        <f t="shared" si="1"/>
        <v>111201090443699</v>
      </c>
      <c r="G56">
        <v>3</v>
      </c>
      <c r="H56" s="341" t="s">
        <v>2424</v>
      </c>
      <c r="I56" s="470">
        <v>340000</v>
      </c>
      <c r="J56" s="298">
        <f t="shared" si="0"/>
        <v>340</v>
      </c>
      <c r="K56" t="e">
        <f>+VLOOKUP(D56,#REF!,4,0)</f>
        <v>#REF!</v>
      </c>
      <c r="L56" t="e">
        <f>VLOOKUP(D56,#REF!,5,0)</f>
        <v>#REF!</v>
      </c>
      <c r="M56" t="e">
        <f>VLOOKUP(D56,#REF!,6,0)</f>
        <v>#REF!</v>
      </c>
      <c r="N56" t="e">
        <f>VLOOKUP(D56,#REF!,7,0)</f>
        <v>#REF!</v>
      </c>
      <c r="P56" t="str">
        <f t="shared" si="2"/>
        <v>10904</v>
      </c>
    </row>
    <row r="57" spans="1:16" x14ac:dyDescent="0.25">
      <c r="A57" s="294" t="s">
        <v>2859</v>
      </c>
      <c r="B57" s="339">
        <v>7</v>
      </c>
      <c r="C57" s="339">
        <v>112010904444011</v>
      </c>
      <c r="D57" s="436" t="s">
        <v>2656</v>
      </c>
      <c r="E57" t="str">
        <f t="shared" si="1"/>
        <v>111201090444401</v>
      </c>
      <c r="G57">
        <v>3</v>
      </c>
      <c r="H57" s="436" t="s">
        <v>2674</v>
      </c>
      <c r="I57" s="471">
        <v>44267080</v>
      </c>
      <c r="J57" s="298">
        <f t="shared" si="0"/>
        <v>44267.08</v>
      </c>
      <c r="K57" t="e">
        <f>+VLOOKUP(D57,#REF!,4,0)</f>
        <v>#REF!</v>
      </c>
      <c r="L57" t="e">
        <f>VLOOKUP(D57,#REF!,5,0)</f>
        <v>#REF!</v>
      </c>
      <c r="M57" t="e">
        <f>VLOOKUP(D57,#REF!,6,0)</f>
        <v>#REF!</v>
      </c>
      <c r="N57" t="e">
        <f>VLOOKUP(D57,#REF!,7,0)</f>
        <v>#REF!</v>
      </c>
      <c r="P57" t="str">
        <f t="shared" si="2"/>
        <v>10904</v>
      </c>
    </row>
    <row r="58" spans="1:16" x14ac:dyDescent="0.25">
      <c r="A58" s="295" t="s">
        <v>2859</v>
      </c>
      <c r="B58" s="340">
        <v>7</v>
      </c>
      <c r="C58" s="340">
        <v>112010904444991</v>
      </c>
      <c r="D58" s="341" t="s">
        <v>2718</v>
      </c>
      <c r="E58" t="str">
        <f t="shared" si="1"/>
        <v>111201090444499</v>
      </c>
      <c r="G58">
        <v>3</v>
      </c>
      <c r="H58" s="341" t="s">
        <v>2745</v>
      </c>
      <c r="I58" s="470">
        <v>84029126</v>
      </c>
      <c r="J58" s="298">
        <f t="shared" si="0"/>
        <v>84029.126000000004</v>
      </c>
      <c r="K58" t="e">
        <f>+VLOOKUP(D58,#REF!,4,0)</f>
        <v>#REF!</v>
      </c>
      <c r="L58" t="e">
        <f>VLOOKUP(D58,#REF!,5,0)</f>
        <v>#REF!</v>
      </c>
      <c r="M58" t="e">
        <f>VLOOKUP(D58,#REF!,6,0)</f>
        <v>#REF!</v>
      </c>
      <c r="N58" t="e">
        <f>VLOOKUP(D58,#REF!,7,0)</f>
        <v>#REF!</v>
      </c>
      <c r="P58" t="str">
        <f t="shared" si="2"/>
        <v>10904</v>
      </c>
    </row>
    <row r="59" spans="1:16" x14ac:dyDescent="0.25">
      <c r="A59" s="294" t="s">
        <v>2859</v>
      </c>
      <c r="B59" s="339">
        <v>7</v>
      </c>
      <c r="C59" s="339">
        <v>112010904464011</v>
      </c>
      <c r="D59" s="436" t="s">
        <v>1896</v>
      </c>
      <c r="E59" t="str">
        <f t="shared" si="1"/>
        <v>111201090446401</v>
      </c>
      <c r="G59">
        <v>3</v>
      </c>
      <c r="H59" s="436" t="s">
        <v>2094</v>
      </c>
      <c r="I59" s="471">
        <v>30492</v>
      </c>
      <c r="J59" s="298">
        <f t="shared" si="0"/>
        <v>30.492000000000001</v>
      </c>
      <c r="K59" t="e">
        <f>+VLOOKUP(D59,#REF!,4,0)</f>
        <v>#REF!</v>
      </c>
      <c r="L59" t="e">
        <f>VLOOKUP(D59,#REF!,5,0)</f>
        <v>#REF!</v>
      </c>
      <c r="M59" t="e">
        <f>VLOOKUP(D59,#REF!,6,0)</f>
        <v>#REF!</v>
      </c>
      <c r="N59" t="e">
        <f>VLOOKUP(D59,#REF!,7,0)</f>
        <v>#REF!</v>
      </c>
      <c r="P59" t="str">
        <f t="shared" si="2"/>
        <v>10904</v>
      </c>
    </row>
    <row r="60" spans="1:16" x14ac:dyDescent="0.25">
      <c r="A60" s="295" t="s">
        <v>2859</v>
      </c>
      <c r="B60" s="340">
        <v>7</v>
      </c>
      <c r="C60" s="340">
        <v>112010904467011</v>
      </c>
      <c r="D60" s="341" t="s">
        <v>1897</v>
      </c>
      <c r="E60" t="str">
        <f t="shared" si="1"/>
        <v>111201090446701</v>
      </c>
      <c r="G60">
        <v>3</v>
      </c>
      <c r="H60" s="341" t="s">
        <v>2095</v>
      </c>
      <c r="I60" s="470">
        <v>40402</v>
      </c>
      <c r="J60" s="298">
        <f t="shared" si="0"/>
        <v>40.402000000000001</v>
      </c>
      <c r="K60" t="e">
        <f>+VLOOKUP(D60,#REF!,4,0)</f>
        <v>#REF!</v>
      </c>
      <c r="L60" t="e">
        <f>VLOOKUP(D60,#REF!,5,0)</f>
        <v>#REF!</v>
      </c>
      <c r="M60" t="e">
        <f>VLOOKUP(D60,#REF!,6,0)</f>
        <v>#REF!</v>
      </c>
      <c r="N60" t="e">
        <f>VLOOKUP(D60,#REF!,7,0)</f>
        <v>#REF!</v>
      </c>
      <c r="P60" t="str">
        <f t="shared" si="2"/>
        <v>10904</v>
      </c>
    </row>
    <row r="61" spans="1:16" x14ac:dyDescent="0.25">
      <c r="A61" s="294" t="s">
        <v>2859</v>
      </c>
      <c r="B61" s="339">
        <v>7</v>
      </c>
      <c r="C61" s="339">
        <v>112010904468991</v>
      </c>
      <c r="D61" s="436" t="s">
        <v>2425</v>
      </c>
      <c r="E61" t="str">
        <f t="shared" si="1"/>
        <v>111201090446899</v>
      </c>
      <c r="G61">
        <v>3</v>
      </c>
      <c r="H61" s="436" t="s">
        <v>2426</v>
      </c>
      <c r="I61" s="471">
        <v>9519286</v>
      </c>
      <c r="J61" s="298">
        <f t="shared" si="0"/>
        <v>9519.2860000000001</v>
      </c>
      <c r="K61" t="e">
        <f>+VLOOKUP(D61,#REF!,4,0)</f>
        <v>#REF!</v>
      </c>
      <c r="L61" t="e">
        <f>VLOOKUP(D61,#REF!,5,0)</f>
        <v>#REF!</v>
      </c>
      <c r="M61" t="e">
        <f>VLOOKUP(D61,#REF!,6,0)</f>
        <v>#REF!</v>
      </c>
      <c r="N61" t="e">
        <f>VLOOKUP(D61,#REF!,7,0)</f>
        <v>#REF!</v>
      </c>
      <c r="P61" t="str">
        <f t="shared" si="2"/>
        <v>10904</v>
      </c>
    </row>
    <row r="62" spans="1:16" x14ac:dyDescent="0.25">
      <c r="A62" s="295" t="s">
        <v>2859</v>
      </c>
      <c r="B62" s="340">
        <v>7</v>
      </c>
      <c r="C62" s="340">
        <v>131013104000017</v>
      </c>
      <c r="D62" s="341" t="s">
        <v>774</v>
      </c>
      <c r="E62" t="str">
        <f t="shared" si="1"/>
        <v>137101310400001</v>
      </c>
      <c r="G62">
        <v>4</v>
      </c>
      <c r="H62" s="341" t="s">
        <v>705</v>
      </c>
      <c r="I62" s="470">
        <v>2286916500</v>
      </c>
      <c r="J62" s="298">
        <f t="shared" si="0"/>
        <v>2286916.5</v>
      </c>
      <c r="K62" t="e">
        <f>+VLOOKUP(D62,#REF!,4,0)</f>
        <v>#REF!</v>
      </c>
      <c r="L62" t="e">
        <f>VLOOKUP(D62,#REF!,5,0)</f>
        <v>#REF!</v>
      </c>
      <c r="M62" t="e">
        <f>VLOOKUP(D62,#REF!,6,0)</f>
        <v>#REF!</v>
      </c>
      <c r="N62" t="e">
        <f>VLOOKUP(D62,#REF!,7,0)</f>
        <v>#REF!</v>
      </c>
      <c r="P62" t="str">
        <f t="shared" si="2"/>
        <v>13104</v>
      </c>
    </row>
    <row r="63" spans="1:16" x14ac:dyDescent="0.25">
      <c r="A63" s="294" t="s">
        <v>2859</v>
      </c>
      <c r="B63" s="339">
        <v>7</v>
      </c>
      <c r="C63" s="339">
        <v>138016182001017</v>
      </c>
      <c r="D63" s="436" t="s">
        <v>778</v>
      </c>
      <c r="E63" t="str">
        <f t="shared" si="1"/>
        <v>137801618200101</v>
      </c>
      <c r="G63">
        <v>4</v>
      </c>
      <c r="H63" s="436" t="s">
        <v>777</v>
      </c>
      <c r="I63" s="471">
        <v>333050303</v>
      </c>
      <c r="J63" s="298">
        <f t="shared" si="0"/>
        <v>333050.30300000001</v>
      </c>
      <c r="K63" t="e">
        <f>+VLOOKUP(D63,#REF!,4,0)</f>
        <v>#REF!</v>
      </c>
      <c r="L63" t="e">
        <f>VLOOKUP(D63,#REF!,5,0)</f>
        <v>#REF!</v>
      </c>
      <c r="M63" t="e">
        <f>VLOOKUP(D63,#REF!,6,0)</f>
        <v>#REF!</v>
      </c>
      <c r="N63" t="e">
        <f>VLOOKUP(D63,#REF!,7,0)</f>
        <v>#REF!</v>
      </c>
      <c r="P63" t="str">
        <f t="shared" si="2"/>
        <v>16182</v>
      </c>
    </row>
    <row r="64" spans="1:16" x14ac:dyDescent="0.25">
      <c r="A64" s="295" t="s">
        <v>2859</v>
      </c>
      <c r="B64" s="340">
        <v>7</v>
      </c>
      <c r="C64" s="340">
        <v>141016902000012</v>
      </c>
      <c r="D64" s="341" t="s">
        <v>1898</v>
      </c>
      <c r="E64" t="str">
        <f t="shared" si="1"/>
        <v>142101690200001</v>
      </c>
      <c r="G64">
        <v>5</v>
      </c>
      <c r="H64" s="341" t="s">
        <v>2096</v>
      </c>
      <c r="I64" s="470">
        <v>245801458</v>
      </c>
      <c r="J64" s="298">
        <f t="shared" si="0"/>
        <v>245801.45800000001</v>
      </c>
      <c r="K64" t="e">
        <f>+VLOOKUP(D64,#REF!,4,0)</f>
        <v>#REF!</v>
      </c>
      <c r="L64" t="e">
        <f>VLOOKUP(D64,#REF!,5,0)</f>
        <v>#REF!</v>
      </c>
      <c r="M64" t="e">
        <f>VLOOKUP(D64,#REF!,6,0)</f>
        <v>#REF!</v>
      </c>
      <c r="N64" t="e">
        <f>VLOOKUP(D64,#REF!,7,0)</f>
        <v>#REF!</v>
      </c>
      <c r="P64" t="str">
        <f t="shared" si="2"/>
        <v>16902</v>
      </c>
    </row>
    <row r="65" spans="1:16" x14ac:dyDescent="0.25">
      <c r="A65" s="294" t="s">
        <v>2859</v>
      </c>
      <c r="B65" s="339">
        <v>7</v>
      </c>
      <c r="C65" s="339">
        <v>141016902000015</v>
      </c>
      <c r="D65" s="436" t="s">
        <v>780</v>
      </c>
      <c r="E65" t="str">
        <f t="shared" si="1"/>
        <v>145101690200001</v>
      </c>
      <c r="G65">
        <v>5</v>
      </c>
      <c r="H65" s="436" t="s">
        <v>781</v>
      </c>
      <c r="I65" s="471">
        <v>1131456512</v>
      </c>
      <c r="J65" s="298">
        <f t="shared" si="0"/>
        <v>1131456.5120000001</v>
      </c>
      <c r="K65" t="e">
        <f>+VLOOKUP(D65,#REF!,4,0)</f>
        <v>#REF!</v>
      </c>
      <c r="L65" t="e">
        <f>VLOOKUP(D65,#REF!,5,0)</f>
        <v>#REF!</v>
      </c>
      <c r="M65" t="e">
        <f>VLOOKUP(D65,#REF!,6,0)</f>
        <v>#REF!</v>
      </c>
      <c r="N65" t="e">
        <f>VLOOKUP(D65,#REF!,7,0)</f>
        <v>#REF!</v>
      </c>
      <c r="P65" t="str">
        <f t="shared" si="2"/>
        <v>16902</v>
      </c>
    </row>
    <row r="66" spans="1:16" x14ac:dyDescent="0.25">
      <c r="A66" s="295" t="s">
        <v>2859</v>
      </c>
      <c r="B66" s="340">
        <v>7</v>
      </c>
      <c r="C66" s="340">
        <v>141016902000017</v>
      </c>
      <c r="D66" s="341" t="s">
        <v>782</v>
      </c>
      <c r="E66" t="str">
        <f t="shared" si="1"/>
        <v>147101690200001</v>
      </c>
      <c r="G66">
        <v>5</v>
      </c>
      <c r="H66" s="341" t="s">
        <v>783</v>
      </c>
      <c r="I66" s="470">
        <v>23267965607</v>
      </c>
      <c r="J66" s="298">
        <f t="shared" si="0"/>
        <v>23267965.607000001</v>
      </c>
      <c r="K66" t="e">
        <f>+VLOOKUP(D66,#REF!,4,0)</f>
        <v>#REF!</v>
      </c>
      <c r="L66" t="e">
        <f>VLOOKUP(D66,#REF!,5,0)</f>
        <v>#REF!</v>
      </c>
      <c r="M66" t="e">
        <f>VLOOKUP(D66,#REF!,6,0)</f>
        <v>#REF!</v>
      </c>
      <c r="N66" t="e">
        <f>VLOOKUP(D66,#REF!,7,0)</f>
        <v>#REF!</v>
      </c>
      <c r="P66" t="str">
        <f t="shared" si="2"/>
        <v>16902</v>
      </c>
    </row>
    <row r="67" spans="1:16" x14ac:dyDescent="0.25">
      <c r="A67" s="294" t="s">
        <v>2859</v>
      </c>
      <c r="B67" s="339">
        <v>7</v>
      </c>
      <c r="C67" s="339">
        <v>141016902000018</v>
      </c>
      <c r="D67" s="436" t="s">
        <v>784</v>
      </c>
      <c r="E67" t="str">
        <f t="shared" si="1"/>
        <v>148101690200001</v>
      </c>
      <c r="G67">
        <v>5</v>
      </c>
      <c r="H67" s="436" t="s">
        <v>785</v>
      </c>
      <c r="I67" s="471">
        <v>46188090</v>
      </c>
      <c r="J67" s="298">
        <f t="shared" ref="J67:J130" si="3">I67/1000</f>
        <v>46188.09</v>
      </c>
      <c r="K67" t="e">
        <f>+VLOOKUP(D67,#REF!,4,0)</f>
        <v>#REF!</v>
      </c>
      <c r="L67" t="e">
        <f>VLOOKUP(D67,#REF!,5,0)</f>
        <v>#REF!</v>
      </c>
      <c r="M67" t="e">
        <f>VLOOKUP(D67,#REF!,6,0)</f>
        <v>#REF!</v>
      </c>
      <c r="N67" t="e">
        <f>VLOOKUP(D67,#REF!,7,0)</f>
        <v>#REF!</v>
      </c>
      <c r="P67" t="str">
        <f t="shared" si="2"/>
        <v>16902</v>
      </c>
    </row>
    <row r="68" spans="1:16" x14ac:dyDescent="0.25">
      <c r="A68" s="295" t="s">
        <v>2859</v>
      </c>
      <c r="B68" s="340">
        <v>7</v>
      </c>
      <c r="C68" s="340">
        <v>141016902000995</v>
      </c>
      <c r="D68" s="341" t="s">
        <v>786</v>
      </c>
      <c r="E68" t="str">
        <f t="shared" si="1"/>
        <v>145101690200099</v>
      </c>
      <c r="G68">
        <v>5</v>
      </c>
      <c r="H68" s="341" t="s">
        <v>781</v>
      </c>
      <c r="I68" s="470">
        <v>16993052480</v>
      </c>
      <c r="J68" s="298">
        <f t="shared" si="3"/>
        <v>16993052.48</v>
      </c>
      <c r="K68" t="e">
        <f>+VLOOKUP(D68,#REF!,4,0)</f>
        <v>#REF!</v>
      </c>
      <c r="L68" t="e">
        <f>VLOOKUP(D68,#REF!,5,0)</f>
        <v>#REF!</v>
      </c>
      <c r="M68" t="e">
        <f>VLOOKUP(D68,#REF!,6,0)</f>
        <v>#REF!</v>
      </c>
      <c r="N68" t="e">
        <f>VLOOKUP(D68,#REF!,7,0)</f>
        <v>#REF!</v>
      </c>
      <c r="P68" t="str">
        <f t="shared" si="2"/>
        <v>16902</v>
      </c>
    </row>
    <row r="69" spans="1:16" x14ac:dyDescent="0.25">
      <c r="A69" s="294" t="s">
        <v>2859</v>
      </c>
      <c r="B69" s="339">
        <v>7</v>
      </c>
      <c r="C69" s="339">
        <v>141016902000997</v>
      </c>
      <c r="D69" s="436" t="s">
        <v>789</v>
      </c>
      <c r="E69" t="str">
        <f t="shared" ref="E69:E132" si="4">+MID(D69,3,2)&amp;+MID(D69,6,1)&amp;+MID(D69,8,2)&amp;+MID(D69,11,3)&amp;+MID(D69,17,2)&amp;+MID(D69,20,3)&amp;+MID(D69,24,2)</f>
        <v>147101690200099</v>
      </c>
      <c r="G69">
        <v>5</v>
      </c>
      <c r="H69" s="436" t="s">
        <v>783</v>
      </c>
      <c r="I69" s="471">
        <v>50485352783</v>
      </c>
      <c r="J69" s="298">
        <f t="shared" si="3"/>
        <v>50485352.783</v>
      </c>
      <c r="K69" t="e">
        <f>+VLOOKUP(D69,#REF!,4,0)</f>
        <v>#REF!</v>
      </c>
      <c r="L69" t="e">
        <f>VLOOKUP(D69,#REF!,5,0)</f>
        <v>#REF!</v>
      </c>
      <c r="M69" t="e">
        <f>VLOOKUP(D69,#REF!,6,0)</f>
        <v>#REF!</v>
      </c>
      <c r="N69" t="e">
        <f>VLOOKUP(D69,#REF!,7,0)</f>
        <v>#REF!</v>
      </c>
      <c r="P69" t="str">
        <f t="shared" si="2"/>
        <v>16902</v>
      </c>
    </row>
    <row r="70" spans="1:16" x14ac:dyDescent="0.25">
      <c r="A70" s="295" t="s">
        <v>2859</v>
      </c>
      <c r="B70" s="340">
        <v>7</v>
      </c>
      <c r="C70" s="340">
        <v>141016902000998</v>
      </c>
      <c r="D70" s="341" t="s">
        <v>790</v>
      </c>
      <c r="E70" t="str">
        <f t="shared" si="4"/>
        <v>148101690200099</v>
      </c>
      <c r="G70">
        <v>5</v>
      </c>
      <c r="H70" s="341" t="s">
        <v>785</v>
      </c>
      <c r="I70" s="470">
        <v>12905889543</v>
      </c>
      <c r="J70" s="298">
        <f t="shared" si="3"/>
        <v>12905889.543</v>
      </c>
      <c r="K70" t="e">
        <f>+VLOOKUP(D70,#REF!,4,0)</f>
        <v>#REF!</v>
      </c>
      <c r="L70" t="e">
        <f>VLOOKUP(D70,#REF!,5,0)</f>
        <v>#REF!</v>
      </c>
      <c r="M70" t="e">
        <f>VLOOKUP(D70,#REF!,6,0)</f>
        <v>#REF!</v>
      </c>
      <c r="N70" t="e">
        <f>VLOOKUP(D70,#REF!,7,0)</f>
        <v>#REF!</v>
      </c>
      <c r="P70" t="str">
        <f t="shared" ref="P70:P133" si="5">MID(E70,6,5)</f>
        <v>16902</v>
      </c>
    </row>
    <row r="71" spans="1:16" x14ac:dyDescent="0.25">
      <c r="A71" s="294" t="s">
        <v>2859</v>
      </c>
      <c r="B71" s="339">
        <v>7</v>
      </c>
      <c r="C71" s="339">
        <v>141016902003016</v>
      </c>
      <c r="D71" s="436" t="s">
        <v>1901</v>
      </c>
      <c r="E71" t="str">
        <f t="shared" si="4"/>
        <v>146101690200301</v>
      </c>
      <c r="G71">
        <v>5</v>
      </c>
      <c r="H71" s="436" t="s">
        <v>2098</v>
      </c>
      <c r="I71" s="471">
        <v>1068916068</v>
      </c>
      <c r="J71" s="298">
        <f t="shared" si="3"/>
        <v>1068916.068</v>
      </c>
      <c r="K71" t="e">
        <f>+VLOOKUP(D71,#REF!,4,0)</f>
        <v>#REF!</v>
      </c>
      <c r="L71" t="e">
        <f>VLOOKUP(D71,#REF!,5,0)</f>
        <v>#REF!</v>
      </c>
      <c r="M71" t="e">
        <f>VLOOKUP(D71,#REF!,6,0)</f>
        <v>#REF!</v>
      </c>
      <c r="N71" t="e">
        <f>VLOOKUP(D71,#REF!,7,0)</f>
        <v>#REF!</v>
      </c>
      <c r="P71" t="str">
        <f t="shared" si="5"/>
        <v>16902</v>
      </c>
    </row>
    <row r="72" spans="1:16" x14ac:dyDescent="0.25">
      <c r="A72" s="295" t="s">
        <v>2859</v>
      </c>
      <c r="B72" s="340">
        <v>7</v>
      </c>
      <c r="C72" s="340">
        <v>141016902003017</v>
      </c>
      <c r="D72" s="341" t="s">
        <v>2719</v>
      </c>
      <c r="E72" t="str">
        <f t="shared" si="4"/>
        <v>147101690200301</v>
      </c>
      <c r="G72">
        <v>5</v>
      </c>
      <c r="H72" s="341" t="s">
        <v>2098</v>
      </c>
      <c r="I72" s="470">
        <v>19011360012</v>
      </c>
      <c r="J72" s="390">
        <f t="shared" si="3"/>
        <v>19011360.011999998</v>
      </c>
      <c r="K72" t="e">
        <f>+VLOOKUP(D72,#REF!,4,0)</f>
        <v>#REF!</v>
      </c>
      <c r="L72" t="e">
        <f>VLOOKUP(D72,#REF!,5,0)</f>
        <v>#REF!</v>
      </c>
      <c r="M72" t="e">
        <f>VLOOKUP(D72,#REF!,6,0)</f>
        <v>#REF!</v>
      </c>
      <c r="N72" t="e">
        <f>VLOOKUP(D72,#REF!,7,0)</f>
        <v>#REF!</v>
      </c>
      <c r="P72" t="str">
        <f t="shared" si="5"/>
        <v>16902</v>
      </c>
    </row>
    <row r="73" spans="1:16" x14ac:dyDescent="0.25">
      <c r="A73" s="294" t="s">
        <v>2859</v>
      </c>
      <c r="B73" s="339">
        <v>7</v>
      </c>
      <c r="C73" s="339">
        <v>141016902003995</v>
      </c>
      <c r="D73" s="436" t="s">
        <v>1902</v>
      </c>
      <c r="E73" t="str">
        <f t="shared" si="4"/>
        <v>145101690200399</v>
      </c>
      <c r="G73">
        <v>5</v>
      </c>
      <c r="H73" s="436" t="s">
        <v>2098</v>
      </c>
      <c r="I73" s="471">
        <v>310944955</v>
      </c>
      <c r="J73" s="390">
        <f t="shared" si="3"/>
        <v>310944.95500000002</v>
      </c>
      <c r="K73" t="e">
        <f>+VLOOKUP(D73,#REF!,4,0)</f>
        <v>#REF!</v>
      </c>
      <c r="L73" t="e">
        <f>VLOOKUP(D73,#REF!,5,0)</f>
        <v>#REF!</v>
      </c>
      <c r="M73" t="e">
        <f>VLOOKUP(D73,#REF!,6,0)</f>
        <v>#REF!</v>
      </c>
      <c r="N73" t="e">
        <f>VLOOKUP(D73,#REF!,7,0)</f>
        <v>#REF!</v>
      </c>
      <c r="P73" t="str">
        <f t="shared" si="5"/>
        <v>16902</v>
      </c>
    </row>
    <row r="74" spans="1:16" x14ac:dyDescent="0.25">
      <c r="A74" s="295" t="s">
        <v>2859</v>
      </c>
      <c r="B74" s="340">
        <v>7</v>
      </c>
      <c r="C74" s="340">
        <v>141016902003996</v>
      </c>
      <c r="D74" s="341" t="s">
        <v>1903</v>
      </c>
      <c r="E74" t="str">
        <f t="shared" si="4"/>
        <v>146101690200399</v>
      </c>
      <c r="G74">
        <v>5</v>
      </c>
      <c r="H74" s="341" t="s">
        <v>2098</v>
      </c>
      <c r="I74" s="470">
        <v>280794721</v>
      </c>
      <c r="J74" s="390">
        <f t="shared" si="3"/>
        <v>280794.72100000002</v>
      </c>
      <c r="K74" t="e">
        <f>+VLOOKUP(D74,#REF!,4,0)</f>
        <v>#REF!</v>
      </c>
      <c r="L74" t="e">
        <f>VLOOKUP(D74,#REF!,5,0)</f>
        <v>#REF!</v>
      </c>
      <c r="M74" t="e">
        <f>VLOOKUP(D74,#REF!,6,0)</f>
        <v>#REF!</v>
      </c>
      <c r="N74" t="e">
        <f>VLOOKUP(D74,#REF!,7,0)</f>
        <v>#REF!</v>
      </c>
      <c r="P74" t="str">
        <f t="shared" si="5"/>
        <v>16902</v>
      </c>
    </row>
    <row r="75" spans="1:16" x14ac:dyDescent="0.25">
      <c r="A75" s="294" t="s">
        <v>2859</v>
      </c>
      <c r="B75" s="339">
        <v>7</v>
      </c>
      <c r="C75" s="339">
        <v>141016902003997</v>
      </c>
      <c r="D75" s="436" t="s">
        <v>1904</v>
      </c>
      <c r="E75" t="str">
        <f t="shared" si="4"/>
        <v>147101690200399</v>
      </c>
      <c r="G75">
        <v>5</v>
      </c>
      <c r="H75" s="436" t="s">
        <v>2098</v>
      </c>
      <c r="I75" s="471">
        <v>39755088129</v>
      </c>
      <c r="J75" s="390">
        <f t="shared" si="3"/>
        <v>39755088.129000001</v>
      </c>
      <c r="K75" t="e">
        <f>+VLOOKUP(D75,#REF!,4,0)</f>
        <v>#REF!</v>
      </c>
      <c r="L75" t="e">
        <f>VLOOKUP(D75,#REF!,5,0)</f>
        <v>#REF!</v>
      </c>
      <c r="M75" t="e">
        <f>VLOOKUP(D75,#REF!,6,0)</f>
        <v>#REF!</v>
      </c>
      <c r="N75" t="e">
        <f>VLOOKUP(D75,#REF!,7,0)</f>
        <v>#REF!</v>
      </c>
      <c r="P75" t="str">
        <f t="shared" si="5"/>
        <v>16902</v>
      </c>
    </row>
    <row r="76" spans="1:16" x14ac:dyDescent="0.25">
      <c r="A76" s="295" t="s">
        <v>2859</v>
      </c>
      <c r="B76" s="340">
        <v>7</v>
      </c>
      <c r="C76" s="340">
        <v>141017302000017</v>
      </c>
      <c r="D76" s="341" t="s">
        <v>1267</v>
      </c>
      <c r="E76" t="str">
        <f t="shared" si="4"/>
        <v>147101730200001</v>
      </c>
      <c r="G76">
        <v>5</v>
      </c>
      <c r="H76" s="341" t="s">
        <v>801</v>
      </c>
      <c r="I76" s="470">
        <v>20816327086</v>
      </c>
      <c r="J76" s="390">
        <f t="shared" si="3"/>
        <v>20816327.085999999</v>
      </c>
      <c r="K76" t="e">
        <f>+VLOOKUP(D76,#REF!,4,0)</f>
        <v>#REF!</v>
      </c>
      <c r="L76" t="e">
        <f>VLOOKUP(D76,#REF!,5,0)</f>
        <v>#REF!</v>
      </c>
      <c r="M76" t="e">
        <f>VLOOKUP(D76,#REF!,6,0)</f>
        <v>#REF!</v>
      </c>
      <c r="N76" t="e">
        <f>VLOOKUP(D76,#REF!,7,0)</f>
        <v>#REF!</v>
      </c>
      <c r="P76" t="str">
        <f t="shared" si="5"/>
        <v>17302</v>
      </c>
    </row>
    <row r="77" spans="1:16" x14ac:dyDescent="0.25">
      <c r="A77" s="294" t="s">
        <v>2859</v>
      </c>
      <c r="B77" s="339">
        <v>7</v>
      </c>
      <c r="C77" s="339">
        <v>141017302000018</v>
      </c>
      <c r="D77" s="436" t="s">
        <v>792</v>
      </c>
      <c r="E77" t="str">
        <f t="shared" si="4"/>
        <v>148101730200001</v>
      </c>
      <c r="G77">
        <v>5</v>
      </c>
      <c r="H77" s="436" t="s">
        <v>793</v>
      </c>
      <c r="I77" s="471">
        <v>69744634014</v>
      </c>
      <c r="J77" s="390">
        <f t="shared" si="3"/>
        <v>69744634.013999999</v>
      </c>
      <c r="K77" t="e">
        <f>+VLOOKUP(D77,#REF!,4,0)</f>
        <v>#REF!</v>
      </c>
      <c r="L77" t="e">
        <f>VLOOKUP(D77,#REF!,5,0)</f>
        <v>#REF!</v>
      </c>
      <c r="M77" t="e">
        <f>VLOOKUP(D77,#REF!,6,0)</f>
        <v>#REF!</v>
      </c>
      <c r="N77" t="e">
        <f>VLOOKUP(D77,#REF!,7,0)</f>
        <v>#REF!</v>
      </c>
      <c r="P77" t="str">
        <f t="shared" si="5"/>
        <v>17302</v>
      </c>
    </row>
    <row r="78" spans="1:16" x14ac:dyDescent="0.25">
      <c r="A78" s="295" t="s">
        <v>2859</v>
      </c>
      <c r="B78" s="340">
        <v>7</v>
      </c>
      <c r="C78" s="340">
        <v>141017302000992</v>
      </c>
      <c r="D78" s="341" t="s">
        <v>1905</v>
      </c>
      <c r="E78" t="str">
        <f t="shared" si="4"/>
        <v>142101730200099</v>
      </c>
      <c r="G78">
        <v>5</v>
      </c>
      <c r="H78" s="341" t="s">
        <v>2099</v>
      </c>
      <c r="I78" s="470">
        <v>1146215598</v>
      </c>
      <c r="J78" s="390">
        <f t="shared" si="3"/>
        <v>1146215.598</v>
      </c>
      <c r="K78" t="e">
        <f>+VLOOKUP(D78,#REF!,4,0)</f>
        <v>#REF!</v>
      </c>
      <c r="L78" t="e">
        <f>VLOOKUP(D78,#REF!,5,0)</f>
        <v>#REF!</v>
      </c>
      <c r="M78" t="e">
        <f>VLOOKUP(D78,#REF!,6,0)</f>
        <v>#REF!</v>
      </c>
      <c r="N78" t="e">
        <f>VLOOKUP(D78,#REF!,7,0)</f>
        <v>#REF!</v>
      </c>
      <c r="P78" t="str">
        <f t="shared" si="5"/>
        <v>17302</v>
      </c>
    </row>
    <row r="79" spans="1:16" x14ac:dyDescent="0.25">
      <c r="A79" s="294" t="s">
        <v>2859</v>
      </c>
      <c r="B79" s="339">
        <v>7</v>
      </c>
      <c r="C79" s="339">
        <v>141017302000993</v>
      </c>
      <c r="D79" s="436" t="s">
        <v>1906</v>
      </c>
      <c r="E79" t="str">
        <f t="shared" si="4"/>
        <v>143101730200099</v>
      </c>
      <c r="G79">
        <v>5</v>
      </c>
      <c r="H79" s="436" t="s">
        <v>2100</v>
      </c>
      <c r="I79" s="471">
        <v>3126102364</v>
      </c>
      <c r="J79" s="390">
        <f t="shared" si="3"/>
        <v>3126102.3640000001</v>
      </c>
      <c r="K79" t="e">
        <f>+VLOOKUP(D79,#REF!,4,0)</f>
        <v>#REF!</v>
      </c>
      <c r="L79" t="e">
        <f>VLOOKUP(D79,#REF!,5,0)</f>
        <v>#REF!</v>
      </c>
      <c r="M79" t="e">
        <f>VLOOKUP(D79,#REF!,6,0)</f>
        <v>#REF!</v>
      </c>
      <c r="N79" t="e">
        <f>VLOOKUP(D79,#REF!,7,0)</f>
        <v>#REF!</v>
      </c>
      <c r="P79" t="str">
        <f t="shared" si="5"/>
        <v>17302</v>
      </c>
    </row>
    <row r="80" spans="1:16" x14ac:dyDescent="0.25">
      <c r="A80" s="295" t="s">
        <v>2859</v>
      </c>
      <c r="B80" s="340">
        <v>7</v>
      </c>
      <c r="C80" s="340">
        <v>141017302000995</v>
      </c>
      <c r="D80" s="341" t="s">
        <v>796</v>
      </c>
      <c r="E80" t="str">
        <f t="shared" si="4"/>
        <v>145101730200099</v>
      </c>
      <c r="G80">
        <v>5</v>
      </c>
      <c r="H80" s="341" t="s">
        <v>797</v>
      </c>
      <c r="I80" s="470">
        <v>342000</v>
      </c>
      <c r="J80" s="390">
        <f t="shared" si="3"/>
        <v>342</v>
      </c>
      <c r="K80" t="e">
        <f>+VLOOKUP(D80,#REF!,4,0)</f>
        <v>#REF!</v>
      </c>
      <c r="L80" t="e">
        <f>VLOOKUP(D80,#REF!,5,0)</f>
        <v>#REF!</v>
      </c>
      <c r="M80" t="e">
        <f>VLOOKUP(D80,#REF!,6,0)</f>
        <v>#REF!</v>
      </c>
      <c r="N80" t="e">
        <f>VLOOKUP(D80,#REF!,7,0)</f>
        <v>#REF!</v>
      </c>
      <c r="P80" t="str">
        <f t="shared" si="5"/>
        <v>17302</v>
      </c>
    </row>
    <row r="81" spans="1:16" x14ac:dyDescent="0.25">
      <c r="A81" s="294" t="s">
        <v>2859</v>
      </c>
      <c r="B81" s="339">
        <v>7</v>
      </c>
      <c r="C81" s="339">
        <v>141017302000996</v>
      </c>
      <c r="D81" s="436" t="s">
        <v>798</v>
      </c>
      <c r="E81" t="str">
        <f t="shared" si="4"/>
        <v>146101730200099</v>
      </c>
      <c r="G81">
        <v>5</v>
      </c>
      <c r="H81" s="436" t="s">
        <v>799</v>
      </c>
      <c r="I81" s="471">
        <v>2430330091</v>
      </c>
      <c r="J81" s="390">
        <f t="shared" si="3"/>
        <v>2430330.091</v>
      </c>
      <c r="K81" t="e">
        <f>+VLOOKUP(D81,#REF!,4,0)</f>
        <v>#REF!</v>
      </c>
      <c r="L81" t="e">
        <f>VLOOKUP(D81,#REF!,5,0)</f>
        <v>#REF!</v>
      </c>
      <c r="M81" t="e">
        <f>VLOOKUP(D81,#REF!,6,0)</f>
        <v>#REF!</v>
      </c>
      <c r="N81" t="e">
        <f>VLOOKUP(D81,#REF!,7,0)</f>
        <v>#REF!</v>
      </c>
      <c r="P81" t="str">
        <f t="shared" si="5"/>
        <v>17302</v>
      </c>
    </row>
    <row r="82" spans="1:16" x14ac:dyDescent="0.25">
      <c r="A82" s="295" t="s">
        <v>2859</v>
      </c>
      <c r="B82" s="340">
        <v>7</v>
      </c>
      <c r="C82" s="340">
        <v>141017302000997</v>
      </c>
      <c r="D82" s="341" t="s">
        <v>800</v>
      </c>
      <c r="E82" t="str">
        <f t="shared" si="4"/>
        <v>147101730200099</v>
      </c>
      <c r="G82">
        <v>5</v>
      </c>
      <c r="H82" s="341" t="s">
        <v>801</v>
      </c>
      <c r="I82" s="470">
        <v>18702767140</v>
      </c>
      <c r="J82" s="390">
        <f t="shared" si="3"/>
        <v>18702767.140000001</v>
      </c>
      <c r="K82" t="e">
        <f>+VLOOKUP(D82,#REF!,4,0)</f>
        <v>#REF!</v>
      </c>
      <c r="L82" t="e">
        <f>VLOOKUP(D82,#REF!,5,0)</f>
        <v>#REF!</v>
      </c>
      <c r="M82" t="e">
        <f>VLOOKUP(D82,#REF!,6,0)</f>
        <v>#REF!</v>
      </c>
      <c r="N82" t="e">
        <f>VLOOKUP(D82,#REF!,7,0)</f>
        <v>#REF!</v>
      </c>
      <c r="P82" t="str">
        <f t="shared" si="5"/>
        <v>17302</v>
      </c>
    </row>
    <row r="83" spans="1:16" x14ac:dyDescent="0.25">
      <c r="A83" s="294" t="s">
        <v>2859</v>
      </c>
      <c r="B83" s="339">
        <v>7</v>
      </c>
      <c r="C83" s="339">
        <v>141017302000998</v>
      </c>
      <c r="D83" s="436" t="s">
        <v>802</v>
      </c>
      <c r="E83" t="str">
        <f t="shared" si="4"/>
        <v>148101730200099</v>
      </c>
      <c r="G83">
        <v>5</v>
      </c>
      <c r="H83" s="436" t="s">
        <v>793</v>
      </c>
      <c r="I83" s="471">
        <v>310956447446</v>
      </c>
      <c r="J83" s="390">
        <f t="shared" si="3"/>
        <v>310956447.44599998</v>
      </c>
      <c r="K83" t="e">
        <f>+VLOOKUP(D83,#REF!,4,0)</f>
        <v>#REF!</v>
      </c>
      <c r="L83" t="e">
        <f>VLOOKUP(D83,#REF!,5,0)</f>
        <v>#REF!</v>
      </c>
      <c r="M83" t="e">
        <f>VLOOKUP(D83,#REF!,6,0)</f>
        <v>#REF!</v>
      </c>
      <c r="N83" t="e">
        <f>VLOOKUP(D83,#REF!,7,0)</f>
        <v>#REF!</v>
      </c>
      <c r="P83" t="str">
        <f t="shared" si="5"/>
        <v>17302</v>
      </c>
    </row>
    <row r="84" spans="1:16" x14ac:dyDescent="0.25">
      <c r="A84" s="295" t="s">
        <v>2859</v>
      </c>
      <c r="B84" s="340">
        <v>7</v>
      </c>
      <c r="C84" s="340">
        <v>141017302003017</v>
      </c>
      <c r="D84" s="341" t="s">
        <v>1907</v>
      </c>
      <c r="E84" t="str">
        <f t="shared" si="4"/>
        <v>147101730200301</v>
      </c>
      <c r="G84">
        <v>5</v>
      </c>
      <c r="H84" s="341" t="s">
        <v>779</v>
      </c>
      <c r="I84" s="470">
        <v>1373996343</v>
      </c>
      <c r="J84" s="390">
        <f t="shared" si="3"/>
        <v>1373996.3430000001</v>
      </c>
      <c r="K84" t="e">
        <f>+VLOOKUP(D84,#REF!,4,0)</f>
        <v>#REF!</v>
      </c>
      <c r="L84" t="e">
        <f>VLOOKUP(D84,#REF!,5,0)</f>
        <v>#REF!</v>
      </c>
      <c r="M84" t="e">
        <f>VLOOKUP(D84,#REF!,6,0)</f>
        <v>#REF!</v>
      </c>
      <c r="N84" t="e">
        <f>VLOOKUP(D84,#REF!,7,0)</f>
        <v>#REF!</v>
      </c>
      <c r="P84" t="str">
        <f t="shared" si="5"/>
        <v>17302</v>
      </c>
    </row>
    <row r="85" spans="1:16" x14ac:dyDescent="0.25">
      <c r="A85" s="294" t="s">
        <v>2859</v>
      </c>
      <c r="B85" s="339">
        <v>7</v>
      </c>
      <c r="C85" s="339">
        <v>141017302003018</v>
      </c>
      <c r="D85" s="436" t="s">
        <v>1908</v>
      </c>
      <c r="E85" t="str">
        <f t="shared" si="4"/>
        <v>148101730200301</v>
      </c>
      <c r="G85">
        <v>5</v>
      </c>
      <c r="H85" s="436" t="s">
        <v>779</v>
      </c>
      <c r="I85" s="471">
        <v>5686300066</v>
      </c>
      <c r="J85" s="390">
        <f t="shared" si="3"/>
        <v>5686300.0659999996</v>
      </c>
      <c r="K85" t="e">
        <f>+VLOOKUP(D85,#REF!,4,0)</f>
        <v>#REF!</v>
      </c>
      <c r="L85" t="e">
        <f>VLOOKUP(D85,#REF!,5,0)</f>
        <v>#REF!</v>
      </c>
      <c r="M85" t="e">
        <f>VLOOKUP(D85,#REF!,6,0)</f>
        <v>#REF!</v>
      </c>
      <c r="N85" t="e">
        <f>VLOOKUP(D85,#REF!,7,0)</f>
        <v>#REF!</v>
      </c>
      <c r="P85" t="str">
        <f t="shared" si="5"/>
        <v>17302</v>
      </c>
    </row>
    <row r="86" spans="1:16" x14ac:dyDescent="0.25">
      <c r="A86" s="295" t="s">
        <v>2859</v>
      </c>
      <c r="B86" s="340">
        <v>7</v>
      </c>
      <c r="C86" s="340">
        <v>141017302003995</v>
      </c>
      <c r="D86" s="341" t="s">
        <v>1909</v>
      </c>
      <c r="E86" t="str">
        <f t="shared" si="4"/>
        <v>145101730200399</v>
      </c>
      <c r="G86">
        <v>5</v>
      </c>
      <c r="H86" s="341" t="s">
        <v>779</v>
      </c>
      <c r="I86" s="470">
        <v>5194727909</v>
      </c>
      <c r="J86" s="390">
        <f t="shared" si="3"/>
        <v>5194727.909</v>
      </c>
      <c r="K86" t="e">
        <f>+VLOOKUP(D86,#REF!,4,0)</f>
        <v>#REF!</v>
      </c>
      <c r="L86" t="e">
        <f>VLOOKUP(D86,#REF!,5,0)</f>
        <v>#REF!</v>
      </c>
      <c r="M86" t="e">
        <f>VLOOKUP(D86,#REF!,6,0)</f>
        <v>#REF!</v>
      </c>
      <c r="N86" t="e">
        <f>VLOOKUP(D86,#REF!,7,0)</f>
        <v>#REF!</v>
      </c>
      <c r="P86" t="str">
        <f t="shared" si="5"/>
        <v>17302</v>
      </c>
    </row>
    <row r="87" spans="1:16" x14ac:dyDescent="0.25">
      <c r="A87" s="294" t="s">
        <v>2859</v>
      </c>
      <c r="B87" s="339">
        <v>7</v>
      </c>
      <c r="C87" s="339">
        <v>141017302003997</v>
      </c>
      <c r="D87" s="436" t="s">
        <v>1910</v>
      </c>
      <c r="E87" t="str">
        <f t="shared" si="4"/>
        <v>147101730200399</v>
      </c>
      <c r="G87">
        <v>5</v>
      </c>
      <c r="H87" s="436" t="s">
        <v>779</v>
      </c>
      <c r="I87" s="471">
        <v>9269515370</v>
      </c>
      <c r="J87" s="390">
        <f t="shared" si="3"/>
        <v>9269515.3699999992</v>
      </c>
      <c r="K87" t="e">
        <f>+VLOOKUP(D87,#REF!,4,0)</f>
        <v>#REF!</v>
      </c>
      <c r="L87" t="e">
        <f>VLOOKUP(D87,#REF!,5,0)</f>
        <v>#REF!</v>
      </c>
      <c r="M87" t="e">
        <f>VLOOKUP(D87,#REF!,6,0)</f>
        <v>#REF!</v>
      </c>
      <c r="N87" t="e">
        <f>VLOOKUP(D87,#REF!,7,0)</f>
        <v>#REF!</v>
      </c>
      <c r="P87" t="str">
        <f t="shared" si="5"/>
        <v>17302</v>
      </c>
    </row>
    <row r="88" spans="1:16" x14ac:dyDescent="0.25">
      <c r="A88" s="295" t="s">
        <v>2859</v>
      </c>
      <c r="B88" s="340">
        <v>7</v>
      </c>
      <c r="C88" s="340">
        <v>141017302003998</v>
      </c>
      <c r="D88" s="341" t="s">
        <v>1911</v>
      </c>
      <c r="E88" t="str">
        <f t="shared" si="4"/>
        <v>148101730200399</v>
      </c>
      <c r="G88">
        <v>5</v>
      </c>
      <c r="H88" s="341" t="s">
        <v>779</v>
      </c>
      <c r="I88" s="470">
        <v>48900855956</v>
      </c>
      <c r="J88" s="390">
        <f t="shared" si="3"/>
        <v>48900855.956</v>
      </c>
      <c r="K88" t="e">
        <f>+VLOOKUP(D88,#REF!,4,0)</f>
        <v>#REF!</v>
      </c>
      <c r="L88" t="e">
        <f>VLOOKUP(D88,#REF!,5,0)</f>
        <v>#REF!</v>
      </c>
      <c r="M88" t="e">
        <f>VLOOKUP(D88,#REF!,6,0)</f>
        <v>#REF!</v>
      </c>
      <c r="N88" t="e">
        <f>VLOOKUP(D88,#REF!,7,0)</f>
        <v>#REF!</v>
      </c>
      <c r="P88" t="str">
        <f t="shared" si="5"/>
        <v>17302</v>
      </c>
    </row>
    <row r="89" spans="1:16" x14ac:dyDescent="0.25">
      <c r="A89" s="294" t="s">
        <v>2859</v>
      </c>
      <c r="B89" s="339">
        <v>7</v>
      </c>
      <c r="C89" s="339">
        <v>141017304000018</v>
      </c>
      <c r="D89" s="436" t="s">
        <v>806</v>
      </c>
      <c r="E89" t="str">
        <f t="shared" si="4"/>
        <v>148101730400001</v>
      </c>
      <c r="G89">
        <v>5</v>
      </c>
      <c r="H89" s="436" t="s">
        <v>807</v>
      </c>
      <c r="I89" s="471">
        <v>523239842</v>
      </c>
      <c r="J89" s="390">
        <f t="shared" si="3"/>
        <v>523239.842</v>
      </c>
      <c r="K89" t="e">
        <f>+VLOOKUP(D89,#REF!,4,0)</f>
        <v>#REF!</v>
      </c>
      <c r="L89" t="e">
        <f>VLOOKUP(D89,#REF!,5,0)</f>
        <v>#REF!</v>
      </c>
      <c r="M89" t="e">
        <f>VLOOKUP(D89,#REF!,6,0)</f>
        <v>#REF!</v>
      </c>
      <c r="N89" t="e">
        <f>VLOOKUP(D89,#REF!,7,0)</f>
        <v>#REF!</v>
      </c>
      <c r="P89" t="str">
        <f t="shared" si="5"/>
        <v>17304</v>
      </c>
    </row>
    <row r="90" spans="1:16" x14ac:dyDescent="0.25">
      <c r="A90" s="295" t="s">
        <v>2859</v>
      </c>
      <c r="B90" s="340">
        <v>7</v>
      </c>
      <c r="C90" s="340">
        <v>141017304000993</v>
      </c>
      <c r="D90" s="341" t="s">
        <v>2760</v>
      </c>
      <c r="E90" t="str">
        <f t="shared" si="4"/>
        <v>143101730400099</v>
      </c>
      <c r="G90">
        <v>5</v>
      </c>
      <c r="H90" s="341" t="s">
        <v>2764</v>
      </c>
      <c r="I90" s="470">
        <v>281445</v>
      </c>
      <c r="J90" s="390">
        <f t="shared" si="3"/>
        <v>281.44499999999999</v>
      </c>
      <c r="K90" t="e">
        <f>+VLOOKUP(D90,#REF!,4,0)</f>
        <v>#REF!</v>
      </c>
      <c r="L90" t="e">
        <f>VLOOKUP(D90,#REF!,5,0)</f>
        <v>#REF!</v>
      </c>
      <c r="M90" t="e">
        <f>VLOOKUP(D90,#REF!,6,0)</f>
        <v>#REF!</v>
      </c>
      <c r="N90" t="e">
        <f>VLOOKUP(D90,#REF!,7,0)</f>
        <v>#REF!</v>
      </c>
      <c r="P90" t="str">
        <f t="shared" si="5"/>
        <v>17304</v>
      </c>
    </row>
    <row r="91" spans="1:16" x14ac:dyDescent="0.25">
      <c r="A91" s="294" t="s">
        <v>2859</v>
      </c>
      <c r="B91" s="339">
        <v>7</v>
      </c>
      <c r="C91" s="339">
        <v>141017304000994</v>
      </c>
      <c r="D91" s="436" t="s">
        <v>808</v>
      </c>
      <c r="E91" t="str">
        <f t="shared" si="4"/>
        <v>144101730400099</v>
      </c>
      <c r="G91">
        <v>5</v>
      </c>
      <c r="H91" s="436" t="s">
        <v>809</v>
      </c>
      <c r="I91" s="471">
        <v>615695</v>
      </c>
      <c r="J91" s="390">
        <f t="shared" si="3"/>
        <v>615.69500000000005</v>
      </c>
      <c r="K91" t="e">
        <f>+VLOOKUP(D91,#REF!,4,0)</f>
        <v>#REF!</v>
      </c>
      <c r="L91" t="e">
        <f>VLOOKUP(D91,#REF!,5,0)</f>
        <v>#REF!</v>
      </c>
      <c r="M91" t="e">
        <f>VLOOKUP(D91,#REF!,6,0)</f>
        <v>#REF!</v>
      </c>
      <c r="N91" t="e">
        <f>VLOOKUP(D91,#REF!,7,0)</f>
        <v>#REF!</v>
      </c>
      <c r="P91" t="str">
        <f t="shared" si="5"/>
        <v>17304</v>
      </c>
    </row>
    <row r="92" spans="1:16" x14ac:dyDescent="0.25">
      <c r="A92" s="295" t="s">
        <v>2859</v>
      </c>
      <c r="B92" s="340">
        <v>7</v>
      </c>
      <c r="C92" s="340">
        <v>141017304000995</v>
      </c>
      <c r="D92" s="341" t="s">
        <v>810</v>
      </c>
      <c r="E92" t="str">
        <f t="shared" si="4"/>
        <v>145101730400099</v>
      </c>
      <c r="F92" t="str">
        <f>MID(E92,3,1)</f>
        <v>5</v>
      </c>
      <c r="G92">
        <v>5</v>
      </c>
      <c r="H92" s="341" t="s">
        <v>803</v>
      </c>
      <c r="I92" s="470">
        <v>3851854</v>
      </c>
      <c r="J92" s="390">
        <f t="shared" si="3"/>
        <v>3851.8539999999998</v>
      </c>
      <c r="K92" t="e">
        <f>+VLOOKUP(D92,#REF!,4,0)</f>
        <v>#REF!</v>
      </c>
      <c r="L92" t="e">
        <f>VLOOKUP(D92,#REF!,5,0)</f>
        <v>#REF!</v>
      </c>
      <c r="M92" t="e">
        <f>VLOOKUP(D92,#REF!,6,0)</f>
        <v>#REF!</v>
      </c>
      <c r="N92" t="e">
        <f>VLOOKUP(D92,#REF!,7,0)</f>
        <v>#REF!</v>
      </c>
      <c r="P92" t="str">
        <f t="shared" si="5"/>
        <v>17304</v>
      </c>
    </row>
    <row r="93" spans="1:16" x14ac:dyDescent="0.25">
      <c r="A93" s="294" t="s">
        <v>2859</v>
      </c>
      <c r="B93" s="339">
        <v>7</v>
      </c>
      <c r="C93" s="339">
        <v>141017304000996</v>
      </c>
      <c r="D93" s="436" t="s">
        <v>811</v>
      </c>
      <c r="E93" t="str">
        <f t="shared" si="4"/>
        <v>146101730400099</v>
      </c>
      <c r="F93" t="str">
        <f t="shared" ref="F93:F156" si="6">MID(E93,3,1)</f>
        <v>6</v>
      </c>
      <c r="G93">
        <v>5</v>
      </c>
      <c r="H93" s="436" t="s">
        <v>804</v>
      </c>
      <c r="I93" s="471">
        <v>16493142</v>
      </c>
      <c r="J93" s="390">
        <f t="shared" si="3"/>
        <v>16493.142</v>
      </c>
      <c r="K93" t="e">
        <f>+VLOOKUP(D93,#REF!,4,0)</f>
        <v>#REF!</v>
      </c>
      <c r="L93" t="e">
        <f>VLOOKUP(D93,#REF!,5,0)</f>
        <v>#REF!</v>
      </c>
      <c r="M93" t="e">
        <f>VLOOKUP(D93,#REF!,6,0)</f>
        <v>#REF!</v>
      </c>
      <c r="N93" t="e">
        <f>VLOOKUP(D93,#REF!,7,0)</f>
        <v>#REF!</v>
      </c>
      <c r="P93" t="str">
        <f t="shared" si="5"/>
        <v>17304</v>
      </c>
    </row>
    <row r="94" spans="1:16" x14ac:dyDescent="0.25">
      <c r="A94" s="295" t="s">
        <v>2859</v>
      </c>
      <c r="B94" s="340">
        <v>7</v>
      </c>
      <c r="C94" s="340">
        <v>141017304000997</v>
      </c>
      <c r="D94" s="341" t="s">
        <v>812</v>
      </c>
      <c r="E94" t="str">
        <f t="shared" si="4"/>
        <v>147101730400099</v>
      </c>
      <c r="F94" t="str">
        <f t="shared" si="6"/>
        <v>7</v>
      </c>
      <c r="G94">
        <v>5</v>
      </c>
      <c r="H94" s="341" t="s">
        <v>805</v>
      </c>
      <c r="I94" s="470">
        <v>30781925</v>
      </c>
      <c r="J94" s="390">
        <f t="shared" si="3"/>
        <v>30781.924999999999</v>
      </c>
      <c r="K94" t="e">
        <f>+VLOOKUP(D94,#REF!,4,0)</f>
        <v>#REF!</v>
      </c>
      <c r="L94" t="e">
        <f>VLOOKUP(D94,#REF!,5,0)</f>
        <v>#REF!</v>
      </c>
      <c r="M94" t="e">
        <f>VLOOKUP(D94,#REF!,6,0)</f>
        <v>#REF!</v>
      </c>
      <c r="N94" t="e">
        <f>VLOOKUP(D94,#REF!,7,0)</f>
        <v>#REF!</v>
      </c>
      <c r="P94" t="str">
        <f t="shared" si="5"/>
        <v>17304</v>
      </c>
    </row>
    <row r="95" spans="1:16" x14ac:dyDescent="0.25">
      <c r="A95" s="294" t="s">
        <v>2859</v>
      </c>
      <c r="B95" s="339">
        <v>7</v>
      </c>
      <c r="C95" s="339">
        <v>141017304000998</v>
      </c>
      <c r="D95" s="436" t="s">
        <v>813</v>
      </c>
      <c r="E95" t="str">
        <f t="shared" si="4"/>
        <v>148101730400099</v>
      </c>
      <c r="F95" t="str">
        <f t="shared" si="6"/>
        <v>8</v>
      </c>
      <c r="G95">
        <v>5</v>
      </c>
      <c r="H95" s="436" t="s">
        <v>807</v>
      </c>
      <c r="I95" s="471">
        <v>52531761</v>
      </c>
      <c r="J95" s="390">
        <f t="shared" si="3"/>
        <v>52531.760999999999</v>
      </c>
      <c r="K95" t="e">
        <f>+VLOOKUP(D95,#REF!,4,0)</f>
        <v>#REF!</v>
      </c>
      <c r="L95" t="e">
        <f>VLOOKUP(D95,#REF!,5,0)</f>
        <v>#REF!</v>
      </c>
      <c r="M95" t="e">
        <f>VLOOKUP(D95,#REF!,6,0)</f>
        <v>#REF!</v>
      </c>
      <c r="N95" t="e">
        <f>VLOOKUP(D95,#REF!,7,0)</f>
        <v>#REF!</v>
      </c>
      <c r="P95" t="str">
        <f t="shared" si="5"/>
        <v>17304</v>
      </c>
    </row>
    <row r="96" spans="1:16" x14ac:dyDescent="0.25">
      <c r="A96" s="295" t="s">
        <v>2859</v>
      </c>
      <c r="B96" s="340">
        <v>7</v>
      </c>
      <c r="C96" s="340">
        <v>141017308000018</v>
      </c>
      <c r="D96" s="341" t="s">
        <v>1912</v>
      </c>
      <c r="E96" t="str">
        <f t="shared" si="4"/>
        <v>148101730800001</v>
      </c>
      <c r="F96" t="str">
        <f t="shared" si="6"/>
        <v>8</v>
      </c>
      <c r="G96">
        <v>5</v>
      </c>
      <c r="H96" s="341" t="s">
        <v>815</v>
      </c>
      <c r="I96" s="470">
        <v>1800946744</v>
      </c>
      <c r="J96" s="390">
        <f t="shared" si="3"/>
        <v>1800946.7439999999</v>
      </c>
      <c r="K96" t="e">
        <f>+VLOOKUP(D96,#REF!,4,0)</f>
        <v>#REF!</v>
      </c>
      <c r="L96" t="e">
        <f>VLOOKUP(D96,#REF!,5,0)</f>
        <v>#REF!</v>
      </c>
      <c r="M96" t="e">
        <f>VLOOKUP(D96,#REF!,6,0)</f>
        <v>#REF!</v>
      </c>
      <c r="N96" t="e">
        <f>VLOOKUP(D96,#REF!,7,0)</f>
        <v>#REF!</v>
      </c>
      <c r="P96" t="str">
        <f t="shared" si="5"/>
        <v>17308</v>
      </c>
    </row>
    <row r="97" spans="1:16" x14ac:dyDescent="0.25">
      <c r="A97" s="294" t="s">
        <v>2859</v>
      </c>
      <c r="B97" s="339">
        <v>7</v>
      </c>
      <c r="C97" s="339">
        <v>141017308000997</v>
      </c>
      <c r="D97" s="436" t="s">
        <v>1913</v>
      </c>
      <c r="E97" t="str">
        <f t="shared" si="4"/>
        <v>147101730800099</v>
      </c>
      <c r="F97" t="str">
        <f t="shared" si="6"/>
        <v>7</v>
      </c>
      <c r="G97">
        <v>5</v>
      </c>
      <c r="H97" s="436" t="s">
        <v>2101</v>
      </c>
      <c r="I97" s="471">
        <v>137161220</v>
      </c>
      <c r="J97" s="390">
        <f t="shared" si="3"/>
        <v>137161.22</v>
      </c>
      <c r="K97" t="e">
        <f>+VLOOKUP(D97,#REF!,4,0)</f>
        <v>#REF!</v>
      </c>
      <c r="L97" t="e">
        <f>VLOOKUP(D97,#REF!,5,0)</f>
        <v>#REF!</v>
      </c>
      <c r="M97" t="e">
        <f>VLOOKUP(D97,#REF!,6,0)</f>
        <v>#REF!</v>
      </c>
      <c r="N97" t="e">
        <f>VLOOKUP(D97,#REF!,7,0)</f>
        <v>#REF!</v>
      </c>
      <c r="P97" t="str">
        <f t="shared" si="5"/>
        <v>17308</v>
      </c>
    </row>
    <row r="98" spans="1:16" x14ac:dyDescent="0.25">
      <c r="A98" s="295" t="s">
        <v>2859</v>
      </c>
      <c r="B98" s="340">
        <v>7</v>
      </c>
      <c r="C98" s="340">
        <v>141017308000998</v>
      </c>
      <c r="D98" s="341" t="s">
        <v>814</v>
      </c>
      <c r="E98" t="str">
        <f t="shared" si="4"/>
        <v>148101730800099</v>
      </c>
      <c r="F98" t="str">
        <f t="shared" si="6"/>
        <v>8</v>
      </c>
      <c r="G98">
        <v>5</v>
      </c>
      <c r="H98" s="341" t="s">
        <v>815</v>
      </c>
      <c r="I98" s="470">
        <v>32874484279</v>
      </c>
      <c r="J98" s="390">
        <f t="shared" si="3"/>
        <v>32874484.278999999</v>
      </c>
      <c r="K98" t="e">
        <f>+VLOOKUP(D98,#REF!,4,0)</f>
        <v>#REF!</v>
      </c>
      <c r="L98" t="e">
        <f>VLOOKUP(D98,#REF!,5,0)</f>
        <v>#REF!</v>
      </c>
      <c r="M98" t="e">
        <f>VLOOKUP(D98,#REF!,6,0)</f>
        <v>#REF!</v>
      </c>
      <c r="N98" t="e">
        <f>VLOOKUP(D98,#REF!,7,0)</f>
        <v>#REF!</v>
      </c>
      <c r="P98" t="str">
        <f t="shared" si="5"/>
        <v>17308</v>
      </c>
    </row>
    <row r="99" spans="1:16" x14ac:dyDescent="0.25">
      <c r="A99" s="294" t="s">
        <v>2859</v>
      </c>
      <c r="B99" s="339">
        <v>7</v>
      </c>
      <c r="C99" s="339">
        <v>141017310000018</v>
      </c>
      <c r="D99" s="436" t="s">
        <v>2860</v>
      </c>
      <c r="E99" t="str">
        <f t="shared" si="4"/>
        <v>148101731000001</v>
      </c>
      <c r="F99" t="str">
        <f t="shared" si="6"/>
        <v>8</v>
      </c>
      <c r="G99">
        <v>5</v>
      </c>
      <c r="H99" s="436" t="s">
        <v>819</v>
      </c>
      <c r="I99" s="471">
        <v>532501785</v>
      </c>
      <c r="J99" s="390">
        <f t="shared" si="3"/>
        <v>532501.78500000003</v>
      </c>
      <c r="K99" t="e">
        <f>+VLOOKUP(D99,#REF!,4,0)</f>
        <v>#REF!</v>
      </c>
      <c r="L99" t="e">
        <f>VLOOKUP(D99,#REF!,5,0)</f>
        <v>#REF!</v>
      </c>
      <c r="M99" t="e">
        <f>VLOOKUP(D99,#REF!,6,0)</f>
        <v>#REF!</v>
      </c>
      <c r="N99" t="e">
        <f>VLOOKUP(D99,#REF!,7,0)</f>
        <v>#REF!</v>
      </c>
      <c r="P99" t="str">
        <f t="shared" si="5"/>
        <v>17310</v>
      </c>
    </row>
    <row r="100" spans="1:16" x14ac:dyDescent="0.25">
      <c r="A100" s="295" t="s">
        <v>2859</v>
      </c>
      <c r="B100" s="340">
        <v>7</v>
      </c>
      <c r="C100" s="340">
        <v>141017310000997</v>
      </c>
      <c r="D100" s="341" t="s">
        <v>816</v>
      </c>
      <c r="E100" t="str">
        <f t="shared" si="4"/>
        <v>147101731000099</v>
      </c>
      <c r="F100" t="str">
        <f t="shared" si="6"/>
        <v>7</v>
      </c>
      <c r="G100">
        <v>5</v>
      </c>
      <c r="H100" s="341" t="s">
        <v>817</v>
      </c>
      <c r="I100" s="470">
        <v>393712018</v>
      </c>
      <c r="J100" s="390">
        <f t="shared" si="3"/>
        <v>393712.01799999998</v>
      </c>
      <c r="K100" t="e">
        <f>+VLOOKUP(D100,#REF!,4,0)</f>
        <v>#REF!</v>
      </c>
      <c r="L100" t="e">
        <f>VLOOKUP(D100,#REF!,5,0)</f>
        <v>#REF!</v>
      </c>
      <c r="M100" t="e">
        <f>VLOOKUP(D100,#REF!,6,0)</f>
        <v>#REF!</v>
      </c>
      <c r="N100" t="e">
        <f>VLOOKUP(D100,#REF!,7,0)</f>
        <v>#REF!</v>
      </c>
      <c r="P100" t="str">
        <f t="shared" si="5"/>
        <v>17310</v>
      </c>
    </row>
    <row r="101" spans="1:16" x14ac:dyDescent="0.25">
      <c r="A101" s="294" t="s">
        <v>2859</v>
      </c>
      <c r="B101" s="339">
        <v>7</v>
      </c>
      <c r="C101" s="339">
        <v>141017310000998</v>
      </c>
      <c r="D101" s="436" t="s">
        <v>818</v>
      </c>
      <c r="E101" t="str">
        <f t="shared" si="4"/>
        <v>148101731000099</v>
      </c>
      <c r="F101" t="str">
        <f t="shared" si="6"/>
        <v>8</v>
      </c>
      <c r="G101">
        <v>5</v>
      </c>
      <c r="H101" s="436" t="s">
        <v>819</v>
      </c>
      <c r="I101" s="471">
        <v>1215667474</v>
      </c>
      <c r="J101" s="390">
        <f t="shared" si="3"/>
        <v>1215667.4739999999</v>
      </c>
      <c r="K101" t="e">
        <f>+VLOOKUP(D101,#REF!,4,0)</f>
        <v>#REF!</v>
      </c>
      <c r="L101" t="e">
        <f>VLOOKUP(D101,#REF!,5,0)</f>
        <v>#REF!</v>
      </c>
      <c r="M101" t="e">
        <f>VLOOKUP(D101,#REF!,6,0)</f>
        <v>#REF!</v>
      </c>
      <c r="N101" t="e">
        <f>VLOOKUP(D101,#REF!,7,0)</f>
        <v>#REF!</v>
      </c>
      <c r="P101" t="str">
        <f t="shared" si="5"/>
        <v>17310</v>
      </c>
    </row>
    <row r="102" spans="1:16" x14ac:dyDescent="0.25">
      <c r="A102" s="295" t="s">
        <v>2859</v>
      </c>
      <c r="B102" s="340">
        <v>7</v>
      </c>
      <c r="C102" s="340">
        <v>141018302002011</v>
      </c>
      <c r="D102" s="341" t="s">
        <v>1257</v>
      </c>
      <c r="E102" t="str">
        <f t="shared" si="4"/>
        <v>141101830200201</v>
      </c>
      <c r="F102" t="str">
        <f t="shared" si="6"/>
        <v>1</v>
      </c>
      <c r="G102">
        <v>5</v>
      </c>
      <c r="H102" s="341" t="s">
        <v>821</v>
      </c>
      <c r="I102" s="470">
        <v>103305632</v>
      </c>
      <c r="J102" s="517">
        <f t="shared" si="3"/>
        <v>103305.632</v>
      </c>
      <c r="K102" t="e">
        <f>+VLOOKUP(D102,#REF!,4,0)</f>
        <v>#REF!</v>
      </c>
      <c r="L102" t="e">
        <f>VLOOKUP(D102,#REF!,5,0)</f>
        <v>#REF!</v>
      </c>
      <c r="M102" t="e">
        <f>VLOOKUP(D102,#REF!,6,0)</f>
        <v>#REF!</v>
      </c>
      <c r="N102" t="e">
        <f>VLOOKUP(D102,#REF!,7,0)</f>
        <v>#REF!</v>
      </c>
      <c r="P102" t="str">
        <f t="shared" si="5"/>
        <v>18302</v>
      </c>
    </row>
    <row r="103" spans="1:16" x14ac:dyDescent="0.25">
      <c r="A103" s="294" t="s">
        <v>2859</v>
      </c>
      <c r="B103" s="339">
        <v>7</v>
      </c>
      <c r="C103" s="339">
        <v>141018302002991</v>
      </c>
      <c r="D103" s="436" t="s">
        <v>820</v>
      </c>
      <c r="E103" t="str">
        <f t="shared" si="4"/>
        <v>141101830200299</v>
      </c>
      <c r="F103" t="str">
        <f t="shared" si="6"/>
        <v>1</v>
      </c>
      <c r="G103">
        <v>5</v>
      </c>
      <c r="H103" s="436" t="s">
        <v>821</v>
      </c>
      <c r="I103" s="471">
        <v>8777638558</v>
      </c>
      <c r="J103" s="517">
        <f t="shared" si="3"/>
        <v>8777638.5580000002</v>
      </c>
      <c r="K103" t="e">
        <f>+VLOOKUP(D103,#REF!,4,0)</f>
        <v>#REF!</v>
      </c>
      <c r="L103" t="e">
        <f>VLOOKUP(D103,#REF!,5,0)</f>
        <v>#REF!</v>
      </c>
      <c r="M103" t="e">
        <f>VLOOKUP(D103,#REF!,6,0)</f>
        <v>#REF!</v>
      </c>
      <c r="N103" t="e">
        <f>VLOOKUP(D103,#REF!,7,0)</f>
        <v>#REF!</v>
      </c>
      <c r="P103" t="str">
        <f t="shared" si="5"/>
        <v>18302</v>
      </c>
    </row>
    <row r="104" spans="1:16" x14ac:dyDescent="0.25">
      <c r="A104" s="295" t="s">
        <v>2859</v>
      </c>
      <c r="B104" s="340">
        <v>7</v>
      </c>
      <c r="C104" s="340">
        <v>141020904000997</v>
      </c>
      <c r="D104" s="341" t="s">
        <v>1914</v>
      </c>
      <c r="E104" t="str">
        <f t="shared" si="4"/>
        <v>147102090400099</v>
      </c>
      <c r="F104" t="str">
        <f t="shared" si="6"/>
        <v>7</v>
      </c>
      <c r="G104">
        <v>5</v>
      </c>
      <c r="H104" s="341" t="s">
        <v>2102</v>
      </c>
      <c r="I104" s="470">
        <v>473464645</v>
      </c>
      <c r="J104" s="390">
        <f t="shared" si="3"/>
        <v>473464.64500000002</v>
      </c>
      <c r="K104" t="e">
        <f>+VLOOKUP(D104,#REF!,4,0)</f>
        <v>#REF!</v>
      </c>
      <c r="L104" t="e">
        <f>VLOOKUP(D104,#REF!,5,0)</f>
        <v>#REF!</v>
      </c>
      <c r="M104" t="e">
        <f>VLOOKUP(D104,#REF!,6,0)</f>
        <v>#REF!</v>
      </c>
      <c r="N104" t="e">
        <f>VLOOKUP(D104,#REF!,7,0)</f>
        <v>#REF!</v>
      </c>
      <c r="P104" t="str">
        <f t="shared" si="5"/>
        <v>20904</v>
      </c>
    </row>
    <row r="105" spans="1:16" x14ac:dyDescent="0.25">
      <c r="A105" s="294" t="s">
        <v>2859</v>
      </c>
      <c r="B105" s="339">
        <v>7</v>
      </c>
      <c r="C105" s="339">
        <v>141020904000998</v>
      </c>
      <c r="D105" s="436" t="s">
        <v>1915</v>
      </c>
      <c r="E105" t="str">
        <f t="shared" si="4"/>
        <v>148102090400099</v>
      </c>
      <c r="F105" t="str">
        <f t="shared" si="6"/>
        <v>8</v>
      </c>
      <c r="G105">
        <v>5</v>
      </c>
      <c r="H105" s="436" t="s">
        <v>2102</v>
      </c>
      <c r="I105" s="471">
        <v>14868930653</v>
      </c>
      <c r="J105" s="390">
        <f t="shared" si="3"/>
        <v>14868930.653000001</v>
      </c>
      <c r="K105" t="e">
        <f>+VLOOKUP(D105,#REF!,4,0)</f>
        <v>#REF!</v>
      </c>
      <c r="L105" t="e">
        <f>VLOOKUP(D105,#REF!,5,0)</f>
        <v>#REF!</v>
      </c>
      <c r="M105" t="e">
        <f>VLOOKUP(D105,#REF!,6,0)</f>
        <v>#REF!</v>
      </c>
      <c r="N105" t="e">
        <f>VLOOKUP(D105,#REF!,7,0)</f>
        <v>#REF!</v>
      </c>
      <c r="P105" t="str">
        <f t="shared" si="5"/>
        <v>20904</v>
      </c>
    </row>
    <row r="106" spans="1:16" x14ac:dyDescent="0.25">
      <c r="A106" s="295" t="s">
        <v>2859</v>
      </c>
      <c r="B106" s="340">
        <v>7</v>
      </c>
      <c r="C106" s="340">
        <v>141035102000015</v>
      </c>
      <c r="D106" s="341" t="s">
        <v>2780</v>
      </c>
      <c r="E106" t="str">
        <f t="shared" si="4"/>
        <v>145103510200001</v>
      </c>
      <c r="F106" t="str">
        <f t="shared" si="6"/>
        <v>5</v>
      </c>
      <c r="G106">
        <v>5</v>
      </c>
      <c r="H106" s="341" t="s">
        <v>828</v>
      </c>
      <c r="I106" s="470">
        <v>292808473</v>
      </c>
      <c r="J106" s="390">
        <f t="shared" si="3"/>
        <v>292808.473</v>
      </c>
      <c r="K106" t="e">
        <f>+VLOOKUP(D106,#REF!,4,0)</f>
        <v>#REF!</v>
      </c>
      <c r="L106" t="e">
        <f>VLOOKUP(D106,#REF!,5,0)</f>
        <v>#REF!</v>
      </c>
      <c r="M106" t="e">
        <f>VLOOKUP(D106,#REF!,6,0)</f>
        <v>#REF!</v>
      </c>
      <c r="N106" t="e">
        <f>VLOOKUP(D106,#REF!,7,0)</f>
        <v>#REF!</v>
      </c>
      <c r="P106" t="str">
        <f t="shared" si="5"/>
        <v>35102</v>
      </c>
    </row>
    <row r="107" spans="1:16" x14ac:dyDescent="0.25">
      <c r="A107" s="294" t="s">
        <v>2859</v>
      </c>
      <c r="B107" s="339">
        <v>7</v>
      </c>
      <c r="C107" s="339">
        <v>141035102000017</v>
      </c>
      <c r="D107" s="436" t="s">
        <v>824</v>
      </c>
      <c r="E107" t="str">
        <f t="shared" si="4"/>
        <v>147103510200001</v>
      </c>
      <c r="F107" t="str">
        <f t="shared" si="6"/>
        <v>7</v>
      </c>
      <c r="G107">
        <v>5</v>
      </c>
      <c r="H107" s="436" t="s">
        <v>825</v>
      </c>
      <c r="I107" s="471">
        <v>354676148</v>
      </c>
      <c r="J107" s="390">
        <f t="shared" si="3"/>
        <v>354676.14799999999</v>
      </c>
      <c r="K107" t="e">
        <f>+VLOOKUP(D107,#REF!,4,0)</f>
        <v>#REF!</v>
      </c>
      <c r="L107" t="e">
        <f>VLOOKUP(D107,#REF!,5,0)</f>
        <v>#REF!</v>
      </c>
      <c r="M107" t="e">
        <f>VLOOKUP(D107,#REF!,6,0)</f>
        <v>#REF!</v>
      </c>
      <c r="N107" t="e">
        <f>VLOOKUP(D107,#REF!,7,0)</f>
        <v>#REF!</v>
      </c>
      <c r="P107" t="str">
        <f t="shared" si="5"/>
        <v>35102</v>
      </c>
    </row>
    <row r="108" spans="1:16" x14ac:dyDescent="0.25">
      <c r="A108" s="295" t="s">
        <v>2859</v>
      </c>
      <c r="B108" s="340">
        <v>7</v>
      </c>
      <c r="C108" s="340">
        <v>141035102000018</v>
      </c>
      <c r="D108" s="341" t="s">
        <v>826</v>
      </c>
      <c r="E108" t="str">
        <f t="shared" si="4"/>
        <v>148103510200001</v>
      </c>
      <c r="F108" t="str">
        <f t="shared" si="6"/>
        <v>8</v>
      </c>
      <c r="G108">
        <v>5</v>
      </c>
      <c r="H108" s="341" t="s">
        <v>827</v>
      </c>
      <c r="I108" s="470">
        <v>1198516734</v>
      </c>
      <c r="J108" s="390">
        <f t="shared" si="3"/>
        <v>1198516.7339999999</v>
      </c>
      <c r="K108" t="e">
        <f>+VLOOKUP(D108,#REF!,4,0)</f>
        <v>#REF!</v>
      </c>
      <c r="L108" t="e">
        <f>VLOOKUP(D108,#REF!,5,0)</f>
        <v>#REF!</v>
      </c>
      <c r="M108" t="e">
        <f>VLOOKUP(D108,#REF!,6,0)</f>
        <v>#REF!</v>
      </c>
      <c r="N108" t="e">
        <f>VLOOKUP(D108,#REF!,7,0)</f>
        <v>#REF!</v>
      </c>
      <c r="P108" t="str">
        <f t="shared" si="5"/>
        <v>35102</v>
      </c>
    </row>
    <row r="109" spans="1:16" x14ac:dyDescent="0.25">
      <c r="A109" s="294" t="s">
        <v>2859</v>
      </c>
      <c r="B109" s="339">
        <v>7</v>
      </c>
      <c r="C109" s="339">
        <v>141035102000998</v>
      </c>
      <c r="D109" s="436" t="s">
        <v>829</v>
      </c>
      <c r="E109" t="str">
        <f t="shared" si="4"/>
        <v>148103510200099</v>
      </c>
      <c r="F109" t="str">
        <f t="shared" si="6"/>
        <v>8</v>
      </c>
      <c r="G109">
        <v>5</v>
      </c>
      <c r="H109" s="436" t="s">
        <v>827</v>
      </c>
      <c r="I109" s="471">
        <v>974327441</v>
      </c>
      <c r="J109" s="390">
        <f t="shared" si="3"/>
        <v>974327.44099999999</v>
      </c>
      <c r="K109" t="e">
        <f>+VLOOKUP(D109,#REF!,4,0)</f>
        <v>#REF!</v>
      </c>
      <c r="L109" t="e">
        <f>VLOOKUP(D109,#REF!,5,0)</f>
        <v>#REF!</v>
      </c>
      <c r="M109" t="e">
        <f>VLOOKUP(D109,#REF!,6,0)</f>
        <v>#REF!</v>
      </c>
      <c r="N109" t="e">
        <f>VLOOKUP(D109,#REF!,7,0)</f>
        <v>#REF!</v>
      </c>
      <c r="P109" t="str">
        <f t="shared" si="5"/>
        <v>35102</v>
      </c>
    </row>
    <row r="110" spans="1:16" x14ac:dyDescent="0.25">
      <c r="A110" s="295" t="s">
        <v>2859</v>
      </c>
      <c r="B110" s="340">
        <v>7</v>
      </c>
      <c r="C110" s="340">
        <v>141040501000017</v>
      </c>
      <c r="D110" s="341" t="s">
        <v>1258</v>
      </c>
      <c r="E110" t="str">
        <f t="shared" si="4"/>
        <v>147104050100001</v>
      </c>
      <c r="F110" t="str">
        <f t="shared" si="6"/>
        <v>7</v>
      </c>
      <c r="G110">
        <v>5</v>
      </c>
      <c r="H110" s="341" t="s">
        <v>1259</v>
      </c>
      <c r="I110" s="470">
        <v>115574107</v>
      </c>
      <c r="J110" s="390">
        <f t="shared" si="3"/>
        <v>115574.107</v>
      </c>
      <c r="K110" t="e">
        <f>+VLOOKUP(D110,#REF!,4,0)</f>
        <v>#REF!</v>
      </c>
      <c r="L110" t="e">
        <f>VLOOKUP(D110,#REF!,5,0)</f>
        <v>#REF!</v>
      </c>
      <c r="M110" t="e">
        <f>VLOOKUP(D110,#REF!,6,0)</f>
        <v>#REF!</v>
      </c>
      <c r="N110" t="e">
        <f>VLOOKUP(D110,#REF!,7,0)</f>
        <v>#REF!</v>
      </c>
      <c r="P110" t="str">
        <f t="shared" si="5"/>
        <v>40501</v>
      </c>
    </row>
    <row r="111" spans="1:16" x14ac:dyDescent="0.25">
      <c r="A111" s="294" t="s">
        <v>2859</v>
      </c>
      <c r="B111" s="339">
        <v>7</v>
      </c>
      <c r="C111" s="339">
        <v>141040501000994</v>
      </c>
      <c r="D111" s="436" t="s">
        <v>832</v>
      </c>
      <c r="E111" t="str">
        <f t="shared" si="4"/>
        <v>144104050100099</v>
      </c>
      <c r="F111" t="str">
        <f t="shared" si="6"/>
        <v>4</v>
      </c>
      <c r="G111">
        <v>5</v>
      </c>
      <c r="H111" s="436" t="s">
        <v>830</v>
      </c>
      <c r="I111" s="471">
        <v>184265333</v>
      </c>
      <c r="J111" s="390">
        <f t="shared" si="3"/>
        <v>184265.33300000001</v>
      </c>
      <c r="K111" t="e">
        <f>+VLOOKUP(D111,#REF!,4,0)</f>
        <v>#REF!</v>
      </c>
      <c r="L111" t="e">
        <f>VLOOKUP(D111,#REF!,5,0)</f>
        <v>#REF!</v>
      </c>
      <c r="M111" t="e">
        <f>VLOOKUP(D111,#REF!,6,0)</f>
        <v>#REF!</v>
      </c>
      <c r="N111" t="e">
        <f>VLOOKUP(D111,#REF!,7,0)</f>
        <v>#REF!</v>
      </c>
      <c r="P111" t="str">
        <f t="shared" si="5"/>
        <v>40501</v>
      </c>
    </row>
    <row r="112" spans="1:16" x14ac:dyDescent="0.25">
      <c r="A112" s="295" t="s">
        <v>2859</v>
      </c>
      <c r="B112" s="340">
        <v>7</v>
      </c>
      <c r="C112" s="340">
        <v>141040501000995</v>
      </c>
      <c r="D112" s="341" t="s">
        <v>833</v>
      </c>
      <c r="E112" t="str">
        <f t="shared" si="4"/>
        <v>145104050100099</v>
      </c>
      <c r="F112" t="str">
        <f t="shared" si="6"/>
        <v>5</v>
      </c>
      <c r="G112">
        <v>5</v>
      </c>
      <c r="H112" s="341" t="s">
        <v>831</v>
      </c>
      <c r="I112" s="470">
        <v>78930349</v>
      </c>
      <c r="J112" s="390">
        <f t="shared" si="3"/>
        <v>78930.349000000002</v>
      </c>
      <c r="K112" t="e">
        <f>+VLOOKUP(D112,#REF!,4,0)</f>
        <v>#REF!</v>
      </c>
      <c r="L112" t="e">
        <f>VLOOKUP(D112,#REF!,5,0)</f>
        <v>#REF!</v>
      </c>
      <c r="M112" t="e">
        <f>VLOOKUP(D112,#REF!,6,0)</f>
        <v>#REF!</v>
      </c>
      <c r="N112" t="e">
        <f>VLOOKUP(D112,#REF!,7,0)</f>
        <v>#REF!</v>
      </c>
      <c r="P112" t="str">
        <f t="shared" si="5"/>
        <v>40501</v>
      </c>
    </row>
    <row r="113" spans="1:16" x14ac:dyDescent="0.25">
      <c r="A113" s="294" t="s">
        <v>2859</v>
      </c>
      <c r="B113" s="339">
        <v>7</v>
      </c>
      <c r="C113" s="339">
        <v>141040501000997</v>
      </c>
      <c r="D113" s="436" t="s">
        <v>1260</v>
      </c>
      <c r="E113" t="str">
        <f t="shared" si="4"/>
        <v>147104050100099</v>
      </c>
      <c r="F113" t="str">
        <f t="shared" si="6"/>
        <v>7</v>
      </c>
      <c r="G113">
        <v>5</v>
      </c>
      <c r="H113" s="436" t="s">
        <v>1259</v>
      </c>
      <c r="I113" s="471">
        <v>283307569</v>
      </c>
      <c r="J113" s="390">
        <f t="shared" si="3"/>
        <v>283307.56900000002</v>
      </c>
      <c r="K113" t="e">
        <f>+VLOOKUP(D113,#REF!,4,0)</f>
        <v>#REF!</v>
      </c>
      <c r="L113" t="e">
        <f>VLOOKUP(D113,#REF!,5,0)</f>
        <v>#REF!</v>
      </c>
      <c r="M113" t="e">
        <f>VLOOKUP(D113,#REF!,6,0)</f>
        <v>#REF!</v>
      </c>
      <c r="N113" t="e">
        <f>VLOOKUP(D113,#REF!,7,0)</f>
        <v>#REF!</v>
      </c>
      <c r="P113" t="str">
        <f t="shared" si="5"/>
        <v>40501</v>
      </c>
    </row>
    <row r="114" spans="1:16" x14ac:dyDescent="0.25">
      <c r="A114" s="295" t="s">
        <v>2859</v>
      </c>
      <c r="B114" s="340">
        <v>7</v>
      </c>
      <c r="C114" s="340">
        <v>141040501000998</v>
      </c>
      <c r="D114" s="341" t="s">
        <v>834</v>
      </c>
      <c r="E114" t="str">
        <f t="shared" si="4"/>
        <v>148104050100099</v>
      </c>
      <c r="F114" t="str">
        <f t="shared" si="6"/>
        <v>8</v>
      </c>
      <c r="G114">
        <v>5</v>
      </c>
      <c r="H114" s="341" t="s">
        <v>835</v>
      </c>
      <c r="I114" s="470">
        <v>6314981151</v>
      </c>
      <c r="J114" s="390">
        <f t="shared" si="3"/>
        <v>6314981.1509999996</v>
      </c>
      <c r="K114" t="e">
        <f>+VLOOKUP(D114,#REF!,4,0)</f>
        <v>#REF!</v>
      </c>
      <c r="L114" t="e">
        <f>VLOOKUP(D114,#REF!,5,0)</f>
        <v>#REF!</v>
      </c>
      <c r="M114" t="e">
        <f>VLOOKUP(D114,#REF!,6,0)</f>
        <v>#REF!</v>
      </c>
      <c r="N114" t="e">
        <f>VLOOKUP(D114,#REF!,7,0)</f>
        <v>#REF!</v>
      </c>
      <c r="P114" t="str">
        <f t="shared" si="5"/>
        <v>40501</v>
      </c>
    </row>
    <row r="115" spans="1:16" x14ac:dyDescent="0.25">
      <c r="A115" s="294" t="s">
        <v>2859</v>
      </c>
      <c r="B115" s="339">
        <v>7</v>
      </c>
      <c r="C115" s="339">
        <v>141044302000997</v>
      </c>
      <c r="D115" s="436" t="s">
        <v>1917</v>
      </c>
      <c r="E115" t="str">
        <f t="shared" si="4"/>
        <v>147104430200099</v>
      </c>
      <c r="F115" t="str">
        <f t="shared" si="6"/>
        <v>7</v>
      </c>
      <c r="G115">
        <v>5</v>
      </c>
      <c r="H115" s="436" t="s">
        <v>2104</v>
      </c>
      <c r="I115" s="471">
        <v>18090378</v>
      </c>
      <c r="J115" s="390">
        <f t="shared" si="3"/>
        <v>18090.378000000001</v>
      </c>
      <c r="K115" t="e">
        <f>+VLOOKUP(D115,#REF!,4,0)</f>
        <v>#REF!</v>
      </c>
      <c r="L115" t="e">
        <f>VLOOKUP(D115,#REF!,5,0)</f>
        <v>#REF!</v>
      </c>
      <c r="M115" t="e">
        <f>VLOOKUP(D115,#REF!,6,0)</f>
        <v>#REF!</v>
      </c>
      <c r="N115" t="e">
        <f>VLOOKUP(D115,#REF!,7,0)</f>
        <v>#REF!</v>
      </c>
      <c r="P115" t="str">
        <f t="shared" si="5"/>
        <v>44302</v>
      </c>
    </row>
    <row r="116" spans="1:16" x14ac:dyDescent="0.25">
      <c r="A116" s="295" t="s">
        <v>2859</v>
      </c>
      <c r="B116" s="340">
        <v>7</v>
      </c>
      <c r="C116" s="340">
        <v>148022582000012</v>
      </c>
      <c r="D116" s="341" t="s">
        <v>1918</v>
      </c>
      <c r="E116" t="str">
        <f t="shared" si="4"/>
        <v>142802258200001</v>
      </c>
      <c r="F116" t="str">
        <f t="shared" si="6"/>
        <v>2</v>
      </c>
      <c r="G116">
        <v>5</v>
      </c>
      <c r="H116" s="341" t="s">
        <v>836</v>
      </c>
      <c r="I116" s="470">
        <v>538742</v>
      </c>
      <c r="J116" s="390">
        <f t="shared" si="3"/>
        <v>538.74199999999996</v>
      </c>
      <c r="K116" t="e">
        <f>+VLOOKUP(D116,#REF!,4,0)</f>
        <v>#REF!</v>
      </c>
      <c r="L116" t="e">
        <f>VLOOKUP(D116,#REF!,5,0)</f>
        <v>#REF!</v>
      </c>
      <c r="M116" t="e">
        <f>VLOOKUP(D116,#REF!,6,0)</f>
        <v>#REF!</v>
      </c>
      <c r="N116" t="e">
        <f>VLOOKUP(D116,#REF!,7,0)</f>
        <v>#REF!</v>
      </c>
      <c r="P116" t="str">
        <f t="shared" si="5"/>
        <v>22582</v>
      </c>
    </row>
    <row r="117" spans="1:16" x14ac:dyDescent="0.25">
      <c r="A117" s="294" t="s">
        <v>2859</v>
      </c>
      <c r="B117" s="339">
        <v>7</v>
      </c>
      <c r="C117" s="339">
        <v>148022582000015</v>
      </c>
      <c r="D117" s="436" t="s">
        <v>839</v>
      </c>
      <c r="E117" t="str">
        <f t="shared" si="4"/>
        <v>145802258200001</v>
      </c>
      <c r="F117" t="str">
        <f t="shared" si="6"/>
        <v>5</v>
      </c>
      <c r="G117">
        <v>5</v>
      </c>
      <c r="H117" s="436" t="s">
        <v>840</v>
      </c>
      <c r="I117" s="471">
        <v>117535935</v>
      </c>
      <c r="J117" s="390">
        <f t="shared" si="3"/>
        <v>117535.935</v>
      </c>
      <c r="K117" t="e">
        <f>+VLOOKUP(D117,#REF!,4,0)</f>
        <v>#REF!</v>
      </c>
      <c r="L117" t="e">
        <f>VLOOKUP(D117,#REF!,5,0)</f>
        <v>#REF!</v>
      </c>
      <c r="M117" t="e">
        <f>VLOOKUP(D117,#REF!,6,0)</f>
        <v>#REF!</v>
      </c>
      <c r="N117" t="e">
        <f>VLOOKUP(D117,#REF!,7,0)</f>
        <v>#REF!</v>
      </c>
      <c r="P117" t="str">
        <f t="shared" si="5"/>
        <v>22582</v>
      </c>
    </row>
    <row r="118" spans="1:16" x14ac:dyDescent="0.25">
      <c r="A118" s="295" t="s">
        <v>2859</v>
      </c>
      <c r="B118" s="340">
        <v>7</v>
      </c>
      <c r="C118" s="340">
        <v>148022582000017</v>
      </c>
      <c r="D118" s="341" t="s">
        <v>843</v>
      </c>
      <c r="E118" t="str">
        <f t="shared" si="4"/>
        <v>147802258200001</v>
      </c>
      <c r="F118" t="str">
        <f t="shared" si="6"/>
        <v>7</v>
      </c>
      <c r="G118">
        <v>5</v>
      </c>
      <c r="H118" s="341" t="s">
        <v>844</v>
      </c>
      <c r="I118" s="470">
        <v>5379896291</v>
      </c>
      <c r="J118" s="390">
        <f t="shared" si="3"/>
        <v>5379896.2910000002</v>
      </c>
      <c r="K118" t="e">
        <f>+VLOOKUP(D118,#REF!,4,0)</f>
        <v>#REF!</v>
      </c>
      <c r="L118" t="e">
        <f>VLOOKUP(D118,#REF!,5,0)</f>
        <v>#REF!</v>
      </c>
      <c r="M118" t="e">
        <f>VLOOKUP(D118,#REF!,6,0)</f>
        <v>#REF!</v>
      </c>
      <c r="N118" t="e">
        <f>VLOOKUP(D118,#REF!,7,0)</f>
        <v>#REF!</v>
      </c>
      <c r="P118" t="str">
        <f t="shared" si="5"/>
        <v>22582</v>
      </c>
    </row>
    <row r="119" spans="1:16" x14ac:dyDescent="0.25">
      <c r="A119" s="294" t="s">
        <v>2859</v>
      </c>
      <c r="B119" s="339">
        <v>7</v>
      </c>
      <c r="C119" s="339">
        <v>148022582000018</v>
      </c>
      <c r="D119" s="436" t="s">
        <v>845</v>
      </c>
      <c r="E119" t="str">
        <f t="shared" si="4"/>
        <v>148802258200001</v>
      </c>
      <c r="F119" t="str">
        <f t="shared" si="6"/>
        <v>8</v>
      </c>
      <c r="G119">
        <v>5</v>
      </c>
      <c r="H119" s="436" t="s">
        <v>846</v>
      </c>
      <c r="I119" s="471">
        <v>27478874661</v>
      </c>
      <c r="J119" s="390">
        <f t="shared" si="3"/>
        <v>27478874.660999998</v>
      </c>
      <c r="K119" t="e">
        <f>+VLOOKUP(D119,#REF!,4,0)</f>
        <v>#REF!</v>
      </c>
      <c r="L119" t="e">
        <f>VLOOKUP(D119,#REF!,5,0)</f>
        <v>#REF!</v>
      </c>
      <c r="M119" t="e">
        <f>VLOOKUP(D119,#REF!,6,0)</f>
        <v>#REF!</v>
      </c>
      <c r="N119" t="e">
        <f>VLOOKUP(D119,#REF!,7,0)</f>
        <v>#REF!</v>
      </c>
      <c r="P119" t="str">
        <f t="shared" si="5"/>
        <v>22582</v>
      </c>
    </row>
    <row r="120" spans="1:16" x14ac:dyDescent="0.25">
      <c r="A120" s="295" t="s">
        <v>2859</v>
      </c>
      <c r="B120" s="340">
        <v>7</v>
      </c>
      <c r="C120" s="340">
        <v>148022582000992</v>
      </c>
      <c r="D120" s="341" t="s">
        <v>847</v>
      </c>
      <c r="E120" t="str">
        <f t="shared" si="4"/>
        <v>142802258200099</v>
      </c>
      <c r="F120" t="str">
        <f t="shared" si="6"/>
        <v>2</v>
      </c>
      <c r="G120">
        <v>5</v>
      </c>
      <c r="H120" s="341" t="s">
        <v>836</v>
      </c>
      <c r="I120" s="470">
        <v>35349848</v>
      </c>
      <c r="J120" s="390">
        <f t="shared" si="3"/>
        <v>35349.847999999998</v>
      </c>
      <c r="K120" t="e">
        <f>+VLOOKUP(D120,#REF!,4,0)</f>
        <v>#REF!</v>
      </c>
      <c r="L120" t="e">
        <f>VLOOKUP(D120,#REF!,5,0)</f>
        <v>#REF!</v>
      </c>
      <c r="M120" t="e">
        <f>VLOOKUP(D120,#REF!,6,0)</f>
        <v>#REF!</v>
      </c>
      <c r="N120" t="e">
        <f>VLOOKUP(D120,#REF!,7,0)</f>
        <v>#REF!</v>
      </c>
      <c r="P120" t="str">
        <f t="shared" si="5"/>
        <v>22582</v>
      </c>
    </row>
    <row r="121" spans="1:16" x14ac:dyDescent="0.25">
      <c r="A121" s="294" t="s">
        <v>2859</v>
      </c>
      <c r="B121" s="339">
        <v>7</v>
      </c>
      <c r="C121" s="339">
        <v>148022582000993</v>
      </c>
      <c r="D121" s="436" t="s">
        <v>848</v>
      </c>
      <c r="E121" t="str">
        <f t="shared" si="4"/>
        <v>143802258200099</v>
      </c>
      <c r="F121" t="str">
        <f t="shared" si="6"/>
        <v>3</v>
      </c>
      <c r="G121">
        <v>5</v>
      </c>
      <c r="H121" s="436" t="s">
        <v>837</v>
      </c>
      <c r="I121" s="471">
        <v>8933</v>
      </c>
      <c r="J121" s="390">
        <f t="shared" si="3"/>
        <v>8.9329999999999998</v>
      </c>
      <c r="K121" t="e">
        <f>+VLOOKUP(D121,#REF!,4,0)</f>
        <v>#REF!</v>
      </c>
      <c r="L121" t="e">
        <f>VLOOKUP(D121,#REF!,5,0)</f>
        <v>#REF!</v>
      </c>
      <c r="M121" t="e">
        <f>VLOOKUP(D121,#REF!,6,0)</f>
        <v>#REF!</v>
      </c>
      <c r="N121" t="e">
        <f>VLOOKUP(D121,#REF!,7,0)</f>
        <v>#REF!</v>
      </c>
      <c r="P121" t="str">
        <f t="shared" si="5"/>
        <v>22582</v>
      </c>
    </row>
    <row r="122" spans="1:16" x14ac:dyDescent="0.25">
      <c r="A122" s="295" t="s">
        <v>2859</v>
      </c>
      <c r="B122" s="340">
        <v>7</v>
      </c>
      <c r="C122" s="340">
        <v>148022582000994</v>
      </c>
      <c r="D122" s="341" t="s">
        <v>849</v>
      </c>
      <c r="E122" t="str">
        <f t="shared" si="4"/>
        <v>144802258200099</v>
      </c>
      <c r="F122" t="str">
        <f t="shared" si="6"/>
        <v>4</v>
      </c>
      <c r="G122">
        <v>5</v>
      </c>
      <c r="H122" s="341" t="s">
        <v>838</v>
      </c>
      <c r="I122" s="470">
        <v>15871233</v>
      </c>
      <c r="J122" s="390">
        <f t="shared" si="3"/>
        <v>15871.233</v>
      </c>
      <c r="K122" t="e">
        <f>+VLOOKUP(D122,#REF!,4,0)</f>
        <v>#REF!</v>
      </c>
      <c r="L122" t="e">
        <f>VLOOKUP(D122,#REF!,5,0)</f>
        <v>#REF!</v>
      </c>
      <c r="M122" t="e">
        <f>VLOOKUP(D122,#REF!,6,0)</f>
        <v>#REF!</v>
      </c>
      <c r="N122" t="e">
        <f>VLOOKUP(D122,#REF!,7,0)</f>
        <v>#REF!</v>
      </c>
      <c r="P122" t="str">
        <f t="shared" si="5"/>
        <v>22582</v>
      </c>
    </row>
    <row r="123" spans="1:16" x14ac:dyDescent="0.25">
      <c r="A123" s="294" t="s">
        <v>2859</v>
      </c>
      <c r="B123" s="339">
        <v>7</v>
      </c>
      <c r="C123" s="339">
        <v>148022582000995</v>
      </c>
      <c r="D123" s="436" t="s">
        <v>850</v>
      </c>
      <c r="E123" t="str">
        <f t="shared" si="4"/>
        <v>145802258200099</v>
      </c>
      <c r="F123" t="str">
        <f t="shared" si="6"/>
        <v>5</v>
      </c>
      <c r="G123">
        <v>5</v>
      </c>
      <c r="H123" s="436" t="s">
        <v>840</v>
      </c>
      <c r="I123" s="471">
        <v>246541296</v>
      </c>
      <c r="J123" s="390">
        <f t="shared" si="3"/>
        <v>246541.296</v>
      </c>
      <c r="K123" t="e">
        <f>+VLOOKUP(D123,#REF!,4,0)</f>
        <v>#REF!</v>
      </c>
      <c r="L123" t="e">
        <f>VLOOKUP(D123,#REF!,5,0)</f>
        <v>#REF!</v>
      </c>
      <c r="M123" t="e">
        <f>VLOOKUP(D123,#REF!,6,0)</f>
        <v>#REF!</v>
      </c>
      <c r="N123" t="e">
        <f>VLOOKUP(D123,#REF!,7,0)</f>
        <v>#REF!</v>
      </c>
      <c r="P123" t="str">
        <f t="shared" si="5"/>
        <v>22582</v>
      </c>
    </row>
    <row r="124" spans="1:16" x14ac:dyDescent="0.25">
      <c r="A124" s="295" t="s">
        <v>2859</v>
      </c>
      <c r="B124" s="340">
        <v>7</v>
      </c>
      <c r="C124" s="340">
        <v>148022582000996</v>
      </c>
      <c r="D124" s="341" t="s">
        <v>851</v>
      </c>
      <c r="E124" t="str">
        <f t="shared" si="4"/>
        <v>146802258200099</v>
      </c>
      <c r="F124" t="str">
        <f t="shared" si="6"/>
        <v>6</v>
      </c>
      <c r="G124">
        <v>5</v>
      </c>
      <c r="H124" s="341" t="s">
        <v>842</v>
      </c>
      <c r="I124" s="470">
        <v>252975918</v>
      </c>
      <c r="J124" s="390">
        <f t="shared" si="3"/>
        <v>252975.91800000001</v>
      </c>
      <c r="K124" t="e">
        <f>+VLOOKUP(D124,#REF!,4,0)</f>
        <v>#REF!</v>
      </c>
      <c r="L124" t="e">
        <f>VLOOKUP(D124,#REF!,5,0)</f>
        <v>#REF!</v>
      </c>
      <c r="M124" t="e">
        <f>VLOOKUP(D124,#REF!,6,0)</f>
        <v>#REF!</v>
      </c>
      <c r="N124" t="e">
        <f>VLOOKUP(D124,#REF!,7,0)</f>
        <v>#REF!</v>
      </c>
      <c r="P124" t="str">
        <f t="shared" si="5"/>
        <v>22582</v>
      </c>
    </row>
    <row r="125" spans="1:16" x14ac:dyDescent="0.25">
      <c r="A125" s="294" t="s">
        <v>2859</v>
      </c>
      <c r="B125" s="339">
        <v>7</v>
      </c>
      <c r="C125" s="339">
        <v>148022582000997</v>
      </c>
      <c r="D125" s="436" t="s">
        <v>852</v>
      </c>
      <c r="E125" t="str">
        <f t="shared" si="4"/>
        <v>147802258200099</v>
      </c>
      <c r="F125" t="str">
        <f t="shared" si="6"/>
        <v>7</v>
      </c>
      <c r="G125">
        <v>5</v>
      </c>
      <c r="H125" s="436" t="s">
        <v>844</v>
      </c>
      <c r="I125" s="471">
        <v>7942048615</v>
      </c>
      <c r="J125" s="390">
        <f t="shared" si="3"/>
        <v>7942048.6150000002</v>
      </c>
      <c r="K125" t="e">
        <f>+VLOOKUP(D125,#REF!,4,0)</f>
        <v>#REF!</v>
      </c>
      <c r="L125" t="e">
        <f>VLOOKUP(D125,#REF!,5,0)</f>
        <v>#REF!</v>
      </c>
      <c r="M125" t="e">
        <f>VLOOKUP(D125,#REF!,6,0)</f>
        <v>#REF!</v>
      </c>
      <c r="N125" t="e">
        <f>VLOOKUP(D125,#REF!,7,0)</f>
        <v>#REF!</v>
      </c>
      <c r="P125" t="str">
        <f t="shared" si="5"/>
        <v>22582</v>
      </c>
    </row>
    <row r="126" spans="1:16" x14ac:dyDescent="0.25">
      <c r="A126" s="295" t="s">
        <v>2859</v>
      </c>
      <c r="B126" s="340">
        <v>7</v>
      </c>
      <c r="C126" s="340">
        <v>148022582000998</v>
      </c>
      <c r="D126" s="341" t="s">
        <v>853</v>
      </c>
      <c r="E126" t="str">
        <f t="shared" si="4"/>
        <v>148802258200099</v>
      </c>
      <c r="F126" t="str">
        <f t="shared" si="6"/>
        <v>8</v>
      </c>
      <c r="G126">
        <v>5</v>
      </c>
      <c r="H126" s="341" t="s">
        <v>846</v>
      </c>
      <c r="I126" s="470">
        <v>142151604493</v>
      </c>
      <c r="J126" s="390">
        <f t="shared" si="3"/>
        <v>142151604.493</v>
      </c>
      <c r="K126" t="e">
        <f>+VLOOKUP(D126,#REF!,4,0)</f>
        <v>#REF!</v>
      </c>
      <c r="L126" t="e">
        <f>VLOOKUP(D126,#REF!,5,0)</f>
        <v>#REF!</v>
      </c>
      <c r="M126" t="e">
        <f>VLOOKUP(D126,#REF!,6,0)</f>
        <v>#REF!</v>
      </c>
      <c r="N126" t="e">
        <f>VLOOKUP(D126,#REF!,7,0)</f>
        <v>#REF!</v>
      </c>
      <c r="P126" t="str">
        <f t="shared" si="5"/>
        <v>22582</v>
      </c>
    </row>
    <row r="127" spans="1:16" x14ac:dyDescent="0.25">
      <c r="A127" s="294" t="s">
        <v>2859</v>
      </c>
      <c r="B127" s="339">
        <v>7</v>
      </c>
      <c r="C127" s="339">
        <v>148022582001997</v>
      </c>
      <c r="D127" s="436" t="s">
        <v>1919</v>
      </c>
      <c r="E127" t="str">
        <f t="shared" si="4"/>
        <v>147802258200199</v>
      </c>
      <c r="F127" t="str">
        <f t="shared" si="6"/>
        <v>7</v>
      </c>
      <c r="G127">
        <v>5</v>
      </c>
      <c r="H127" s="436" t="s">
        <v>2105</v>
      </c>
      <c r="I127" s="471">
        <v>14144390</v>
      </c>
      <c r="J127" s="390">
        <f t="shared" si="3"/>
        <v>14144.39</v>
      </c>
      <c r="K127" t="e">
        <f>+VLOOKUP(D127,#REF!,4,0)</f>
        <v>#REF!</v>
      </c>
      <c r="L127" t="e">
        <f>VLOOKUP(D127,#REF!,5,0)</f>
        <v>#REF!</v>
      </c>
      <c r="M127" t="e">
        <f>VLOOKUP(D127,#REF!,6,0)</f>
        <v>#REF!</v>
      </c>
      <c r="N127" t="e">
        <f>VLOOKUP(D127,#REF!,7,0)</f>
        <v>#REF!</v>
      </c>
      <c r="P127" t="str">
        <f t="shared" si="5"/>
        <v>22582</v>
      </c>
    </row>
    <row r="128" spans="1:16" x14ac:dyDescent="0.25">
      <c r="A128" s="295" t="s">
        <v>2859</v>
      </c>
      <c r="B128" s="340">
        <v>7</v>
      </c>
      <c r="C128" s="340">
        <v>148022582001998</v>
      </c>
      <c r="D128" s="341" t="s">
        <v>1920</v>
      </c>
      <c r="E128" t="str">
        <f t="shared" si="4"/>
        <v>148802258200199</v>
      </c>
      <c r="F128" t="str">
        <f t="shared" si="6"/>
        <v>8</v>
      </c>
      <c r="G128">
        <v>5</v>
      </c>
      <c r="H128" s="341" t="s">
        <v>2106</v>
      </c>
      <c r="I128" s="470">
        <v>1422700752</v>
      </c>
      <c r="J128" s="390">
        <f t="shared" si="3"/>
        <v>1422700.7520000001</v>
      </c>
      <c r="K128" t="e">
        <f>+VLOOKUP(D128,#REF!,4,0)</f>
        <v>#REF!</v>
      </c>
      <c r="L128" t="e">
        <f>VLOOKUP(D128,#REF!,5,0)</f>
        <v>#REF!</v>
      </c>
      <c r="M128" t="e">
        <f>VLOOKUP(D128,#REF!,6,0)</f>
        <v>#REF!</v>
      </c>
      <c r="N128" t="e">
        <f>VLOOKUP(D128,#REF!,7,0)</f>
        <v>#REF!</v>
      </c>
      <c r="P128" t="str">
        <f t="shared" si="5"/>
        <v>22582</v>
      </c>
    </row>
    <row r="129" spans="1:16" x14ac:dyDescent="0.25">
      <c r="A129" s="294" t="s">
        <v>2859</v>
      </c>
      <c r="B129" s="339">
        <v>7</v>
      </c>
      <c r="C129" s="339">
        <v>148022582003016</v>
      </c>
      <c r="D129" s="436" t="s">
        <v>1921</v>
      </c>
      <c r="E129" t="str">
        <f t="shared" si="4"/>
        <v>146802258200301</v>
      </c>
      <c r="F129" t="str">
        <f t="shared" si="6"/>
        <v>6</v>
      </c>
      <c r="G129">
        <v>5</v>
      </c>
      <c r="H129" s="436" t="s">
        <v>2108</v>
      </c>
      <c r="I129" s="471">
        <v>90642975</v>
      </c>
      <c r="J129" s="390">
        <f t="shared" si="3"/>
        <v>90642.975000000006</v>
      </c>
      <c r="K129" t="e">
        <f>+VLOOKUP(D129,#REF!,4,0)</f>
        <v>#REF!</v>
      </c>
      <c r="L129" t="e">
        <f>VLOOKUP(D129,#REF!,5,0)</f>
        <v>#REF!</v>
      </c>
      <c r="M129" t="e">
        <f>VLOOKUP(D129,#REF!,6,0)</f>
        <v>#REF!</v>
      </c>
      <c r="N129" t="e">
        <f>VLOOKUP(D129,#REF!,7,0)</f>
        <v>#REF!</v>
      </c>
      <c r="P129" t="str">
        <f t="shared" si="5"/>
        <v>22582</v>
      </c>
    </row>
    <row r="130" spans="1:16" x14ac:dyDescent="0.25">
      <c r="A130" s="295" t="s">
        <v>2859</v>
      </c>
      <c r="B130" s="340">
        <v>7</v>
      </c>
      <c r="C130" s="340">
        <v>148022582003017</v>
      </c>
      <c r="D130" s="341" t="s">
        <v>1922</v>
      </c>
      <c r="E130" t="str">
        <f t="shared" si="4"/>
        <v>147802258200301</v>
      </c>
      <c r="F130" t="str">
        <f t="shared" si="6"/>
        <v>7</v>
      </c>
      <c r="G130">
        <v>5</v>
      </c>
      <c r="H130" s="341" t="s">
        <v>2109</v>
      </c>
      <c r="I130" s="470">
        <v>846807966</v>
      </c>
      <c r="J130" s="390">
        <f t="shared" si="3"/>
        <v>846807.96600000001</v>
      </c>
      <c r="K130" t="e">
        <f>+VLOOKUP(D130,#REF!,4,0)</f>
        <v>#REF!</v>
      </c>
      <c r="L130" t="e">
        <f>VLOOKUP(D130,#REF!,5,0)</f>
        <v>#REF!</v>
      </c>
      <c r="M130" t="e">
        <f>VLOOKUP(D130,#REF!,6,0)</f>
        <v>#REF!</v>
      </c>
      <c r="N130" t="e">
        <f>VLOOKUP(D130,#REF!,7,0)</f>
        <v>#REF!</v>
      </c>
      <c r="P130" t="str">
        <f t="shared" si="5"/>
        <v>22582</v>
      </c>
    </row>
    <row r="131" spans="1:16" x14ac:dyDescent="0.25">
      <c r="A131" s="294" t="s">
        <v>2859</v>
      </c>
      <c r="B131" s="339">
        <v>7</v>
      </c>
      <c r="C131" s="339">
        <v>148022582003018</v>
      </c>
      <c r="D131" s="436" t="s">
        <v>1923</v>
      </c>
      <c r="E131" t="str">
        <f t="shared" si="4"/>
        <v>148802258200301</v>
      </c>
      <c r="F131" t="str">
        <f t="shared" si="6"/>
        <v>8</v>
      </c>
      <c r="G131">
        <v>5</v>
      </c>
      <c r="H131" s="436" t="s">
        <v>2110</v>
      </c>
      <c r="I131" s="471">
        <v>1382301730</v>
      </c>
      <c r="J131" s="390">
        <f t="shared" ref="J131:J164" si="7">I131/1000</f>
        <v>1382301.73</v>
      </c>
      <c r="K131" t="e">
        <f>+VLOOKUP(D131,#REF!,4,0)</f>
        <v>#REF!</v>
      </c>
      <c r="L131" t="e">
        <f>VLOOKUP(D131,#REF!,5,0)</f>
        <v>#REF!</v>
      </c>
      <c r="M131" t="e">
        <f>VLOOKUP(D131,#REF!,6,0)</f>
        <v>#REF!</v>
      </c>
      <c r="N131" t="e">
        <f>VLOOKUP(D131,#REF!,7,0)</f>
        <v>#REF!</v>
      </c>
      <c r="P131" t="str">
        <f t="shared" si="5"/>
        <v>22582</v>
      </c>
    </row>
    <row r="132" spans="1:16" x14ac:dyDescent="0.25">
      <c r="A132" s="295" t="s">
        <v>2859</v>
      </c>
      <c r="B132" s="340">
        <v>7</v>
      </c>
      <c r="C132" s="340">
        <v>148022582003995</v>
      </c>
      <c r="D132" s="341" t="s">
        <v>1924</v>
      </c>
      <c r="E132" t="str">
        <f t="shared" si="4"/>
        <v>145802258200399</v>
      </c>
      <c r="F132" t="str">
        <f t="shared" si="6"/>
        <v>5</v>
      </c>
      <c r="G132">
        <v>5</v>
      </c>
      <c r="H132" s="341" t="s">
        <v>2107</v>
      </c>
      <c r="I132" s="470">
        <v>165839049</v>
      </c>
      <c r="J132" s="390">
        <f t="shared" si="7"/>
        <v>165839.049</v>
      </c>
      <c r="K132" t="e">
        <f>+VLOOKUP(D132,#REF!,4,0)</f>
        <v>#REF!</v>
      </c>
      <c r="L132" t="e">
        <f>VLOOKUP(D132,#REF!,5,0)</f>
        <v>#REF!</v>
      </c>
      <c r="M132" t="e">
        <f>VLOOKUP(D132,#REF!,6,0)</f>
        <v>#REF!</v>
      </c>
      <c r="N132" t="e">
        <f>VLOOKUP(D132,#REF!,7,0)</f>
        <v>#REF!</v>
      </c>
      <c r="P132" t="str">
        <f t="shared" si="5"/>
        <v>22582</v>
      </c>
    </row>
    <row r="133" spans="1:16" x14ac:dyDescent="0.25">
      <c r="A133" s="294" t="s">
        <v>2859</v>
      </c>
      <c r="B133" s="339">
        <v>7</v>
      </c>
      <c r="C133" s="339">
        <v>148022582003996</v>
      </c>
      <c r="D133" s="436" t="s">
        <v>1925</v>
      </c>
      <c r="E133" t="str">
        <f t="shared" ref="E133:E164" si="8">+MID(D133,3,2)&amp;+MID(D133,6,1)&amp;+MID(D133,8,2)&amp;+MID(D133,11,3)&amp;+MID(D133,17,2)&amp;+MID(D133,20,3)&amp;+MID(D133,24,2)</f>
        <v>146802258200399</v>
      </c>
      <c r="F133" t="str">
        <f t="shared" si="6"/>
        <v>6</v>
      </c>
      <c r="G133">
        <v>5</v>
      </c>
      <c r="H133" s="436" t="s">
        <v>2108</v>
      </c>
      <c r="I133" s="471">
        <v>2524609</v>
      </c>
      <c r="J133" s="390">
        <f t="shared" si="7"/>
        <v>2524.6089999999999</v>
      </c>
      <c r="K133" t="e">
        <f>+VLOOKUP(D133,#REF!,4,0)</f>
        <v>#REF!</v>
      </c>
      <c r="L133" t="e">
        <f>VLOOKUP(D133,#REF!,5,0)</f>
        <v>#REF!</v>
      </c>
      <c r="M133" t="e">
        <f>VLOOKUP(D133,#REF!,6,0)</f>
        <v>#REF!</v>
      </c>
      <c r="N133" t="e">
        <f>VLOOKUP(D133,#REF!,7,0)</f>
        <v>#REF!</v>
      </c>
      <c r="P133" t="str">
        <f t="shared" si="5"/>
        <v>22582</v>
      </c>
    </row>
    <row r="134" spans="1:16" x14ac:dyDescent="0.25">
      <c r="A134" s="295" t="s">
        <v>2859</v>
      </c>
      <c r="B134" s="340">
        <v>7</v>
      </c>
      <c r="C134" s="340">
        <v>148022582003997</v>
      </c>
      <c r="D134" s="341" t="s">
        <v>1926</v>
      </c>
      <c r="E134" t="str">
        <f t="shared" si="8"/>
        <v>147802258200399</v>
      </c>
      <c r="F134" t="str">
        <f t="shared" si="6"/>
        <v>7</v>
      </c>
      <c r="G134">
        <v>5</v>
      </c>
      <c r="H134" s="341" t="s">
        <v>2109</v>
      </c>
      <c r="I134" s="470">
        <v>5894259828</v>
      </c>
      <c r="J134" s="390">
        <f t="shared" si="7"/>
        <v>5894259.8279999997</v>
      </c>
      <c r="K134" t="e">
        <f>+VLOOKUP(D134,#REF!,4,0)</f>
        <v>#REF!</v>
      </c>
      <c r="L134" t="e">
        <f>VLOOKUP(D134,#REF!,5,0)</f>
        <v>#REF!</v>
      </c>
      <c r="M134" t="e">
        <f>VLOOKUP(D134,#REF!,6,0)</f>
        <v>#REF!</v>
      </c>
      <c r="N134" t="e">
        <f>VLOOKUP(D134,#REF!,7,0)</f>
        <v>#REF!</v>
      </c>
      <c r="P134" t="str">
        <f t="shared" ref="P134:P164" si="9">MID(E134,6,5)</f>
        <v>22582</v>
      </c>
    </row>
    <row r="135" spans="1:16" x14ac:dyDescent="0.25">
      <c r="A135" s="294" t="s">
        <v>2859</v>
      </c>
      <c r="B135" s="339">
        <v>7</v>
      </c>
      <c r="C135" s="339">
        <v>148022582003998</v>
      </c>
      <c r="D135" s="436" t="s">
        <v>1927</v>
      </c>
      <c r="E135" t="str">
        <f t="shared" si="8"/>
        <v>148802258200399</v>
      </c>
      <c r="F135" t="str">
        <f t="shared" si="6"/>
        <v>8</v>
      </c>
      <c r="G135">
        <v>5</v>
      </c>
      <c r="H135" s="436" t="s">
        <v>2110</v>
      </c>
      <c r="I135" s="471">
        <v>28046312419</v>
      </c>
      <c r="J135" s="390">
        <f t="shared" si="7"/>
        <v>28046312.419</v>
      </c>
      <c r="K135" t="e">
        <f>+VLOOKUP(D135,#REF!,4,0)</f>
        <v>#REF!</v>
      </c>
      <c r="L135" t="e">
        <f>VLOOKUP(D135,#REF!,5,0)</f>
        <v>#REF!</v>
      </c>
      <c r="M135" t="e">
        <f>VLOOKUP(D135,#REF!,6,0)</f>
        <v>#REF!</v>
      </c>
      <c r="N135" t="e">
        <f>VLOOKUP(D135,#REF!,7,0)</f>
        <v>#REF!</v>
      </c>
      <c r="P135" t="str">
        <f t="shared" si="9"/>
        <v>22582</v>
      </c>
    </row>
    <row r="136" spans="1:16" x14ac:dyDescent="0.25">
      <c r="A136" s="295" t="s">
        <v>2859</v>
      </c>
      <c r="B136" s="340">
        <v>7</v>
      </c>
      <c r="C136" s="340">
        <v>148022594000012</v>
      </c>
      <c r="D136" s="341" t="s">
        <v>1928</v>
      </c>
      <c r="E136" t="str">
        <f t="shared" si="8"/>
        <v>142802259400001</v>
      </c>
      <c r="F136" t="str">
        <f t="shared" si="6"/>
        <v>2</v>
      </c>
      <c r="G136">
        <v>5</v>
      </c>
      <c r="H136" s="341" t="s">
        <v>854</v>
      </c>
      <c r="I136" s="470">
        <v>-404022</v>
      </c>
      <c r="J136" s="390">
        <f t="shared" si="7"/>
        <v>-404.02199999999999</v>
      </c>
      <c r="K136" t="e">
        <f>+VLOOKUP(D136,#REF!,4,0)</f>
        <v>#REF!</v>
      </c>
      <c r="L136" t="e">
        <f>VLOOKUP(D136,#REF!,5,0)</f>
        <v>#REF!</v>
      </c>
      <c r="M136" t="e">
        <f>VLOOKUP(D136,#REF!,6,0)</f>
        <v>#REF!</v>
      </c>
      <c r="N136" t="e">
        <f>VLOOKUP(D136,#REF!,7,0)</f>
        <v>#REF!</v>
      </c>
      <c r="P136" t="str">
        <f t="shared" si="9"/>
        <v>22594</v>
      </c>
    </row>
    <row r="137" spans="1:16" x14ac:dyDescent="0.25">
      <c r="A137" s="294" t="s">
        <v>2859</v>
      </c>
      <c r="B137" s="339">
        <v>7</v>
      </c>
      <c r="C137" s="339">
        <v>148022594000015</v>
      </c>
      <c r="D137" s="436" t="s">
        <v>856</v>
      </c>
      <c r="E137" t="str">
        <f t="shared" si="8"/>
        <v>145802259400001</v>
      </c>
      <c r="F137" t="str">
        <f t="shared" si="6"/>
        <v>5</v>
      </c>
      <c r="G137">
        <v>5</v>
      </c>
      <c r="H137" s="436" t="s">
        <v>857</v>
      </c>
      <c r="I137" s="471">
        <v>-100158904</v>
      </c>
      <c r="J137" s="390">
        <f t="shared" si="7"/>
        <v>-100158.90399999999</v>
      </c>
      <c r="K137" t="e">
        <f>+VLOOKUP(D137,#REF!,4,0)</f>
        <v>#REF!</v>
      </c>
      <c r="L137" t="e">
        <f>VLOOKUP(D137,#REF!,5,0)</f>
        <v>#REF!</v>
      </c>
      <c r="M137" t="e">
        <f>VLOOKUP(D137,#REF!,6,0)</f>
        <v>#REF!</v>
      </c>
      <c r="N137" t="e">
        <f>VLOOKUP(D137,#REF!,7,0)</f>
        <v>#REF!</v>
      </c>
      <c r="P137" t="str">
        <f t="shared" si="9"/>
        <v>22594</v>
      </c>
    </row>
    <row r="138" spans="1:16" x14ac:dyDescent="0.25">
      <c r="A138" s="295" t="s">
        <v>2859</v>
      </c>
      <c r="B138" s="340">
        <v>7</v>
      </c>
      <c r="C138" s="340">
        <v>148022594000017</v>
      </c>
      <c r="D138" s="341" t="s">
        <v>860</v>
      </c>
      <c r="E138" t="str">
        <f t="shared" si="8"/>
        <v>147802259400001</v>
      </c>
      <c r="F138" t="str">
        <f t="shared" si="6"/>
        <v>7</v>
      </c>
      <c r="G138">
        <v>5</v>
      </c>
      <c r="H138" s="341" t="s">
        <v>861</v>
      </c>
      <c r="I138" s="470">
        <v>-947957451</v>
      </c>
      <c r="J138" s="390">
        <f t="shared" si="7"/>
        <v>-947957.451</v>
      </c>
      <c r="K138" t="e">
        <f>+VLOOKUP(D138,#REF!,4,0)</f>
        <v>#REF!</v>
      </c>
      <c r="L138" t="e">
        <f>VLOOKUP(D138,#REF!,5,0)</f>
        <v>#REF!</v>
      </c>
      <c r="M138" t="e">
        <f>VLOOKUP(D138,#REF!,6,0)</f>
        <v>#REF!</v>
      </c>
      <c r="N138" t="e">
        <f>VLOOKUP(D138,#REF!,7,0)</f>
        <v>#REF!</v>
      </c>
      <c r="P138" t="str">
        <f t="shared" si="9"/>
        <v>22594</v>
      </c>
    </row>
    <row r="139" spans="1:16" x14ac:dyDescent="0.25">
      <c r="A139" s="294" t="s">
        <v>2859</v>
      </c>
      <c r="B139" s="339">
        <v>7</v>
      </c>
      <c r="C139" s="339">
        <v>148022594000018</v>
      </c>
      <c r="D139" s="436" t="s">
        <v>862</v>
      </c>
      <c r="E139" t="str">
        <f t="shared" si="8"/>
        <v>148802259400001</v>
      </c>
      <c r="F139" t="str">
        <f t="shared" si="6"/>
        <v>8</v>
      </c>
      <c r="G139">
        <v>5</v>
      </c>
      <c r="H139" s="436" t="s">
        <v>863</v>
      </c>
      <c r="I139" s="471">
        <v>-18322247690</v>
      </c>
      <c r="J139" s="390">
        <f t="shared" si="7"/>
        <v>-18322247.690000001</v>
      </c>
      <c r="K139" t="e">
        <f>+VLOOKUP(D139,#REF!,4,0)</f>
        <v>#REF!</v>
      </c>
      <c r="L139" t="e">
        <f>VLOOKUP(D139,#REF!,5,0)</f>
        <v>#REF!</v>
      </c>
      <c r="M139" t="e">
        <f>VLOOKUP(D139,#REF!,6,0)</f>
        <v>#REF!</v>
      </c>
      <c r="N139" t="e">
        <f>VLOOKUP(D139,#REF!,7,0)</f>
        <v>#REF!</v>
      </c>
      <c r="P139" t="str">
        <f t="shared" si="9"/>
        <v>22594</v>
      </c>
    </row>
    <row r="140" spans="1:16" x14ac:dyDescent="0.25">
      <c r="A140" s="295" t="s">
        <v>2859</v>
      </c>
      <c r="B140" s="340">
        <v>7</v>
      </c>
      <c r="C140" s="340">
        <v>148022594000992</v>
      </c>
      <c r="D140" s="341" t="s">
        <v>864</v>
      </c>
      <c r="E140" t="str">
        <f t="shared" si="8"/>
        <v>142802259400099</v>
      </c>
      <c r="F140" t="str">
        <f t="shared" si="6"/>
        <v>2</v>
      </c>
      <c r="G140">
        <v>5</v>
      </c>
      <c r="H140" s="341" t="s">
        <v>854</v>
      </c>
      <c r="I140" s="470">
        <v>-35349848</v>
      </c>
      <c r="J140" s="390">
        <f t="shared" si="7"/>
        <v>-35349.847999999998</v>
      </c>
      <c r="K140" t="e">
        <f>+VLOOKUP(D140,#REF!,4,0)</f>
        <v>#REF!</v>
      </c>
      <c r="L140" t="e">
        <f>VLOOKUP(D140,#REF!,5,0)</f>
        <v>#REF!</v>
      </c>
      <c r="M140" t="e">
        <f>VLOOKUP(D140,#REF!,6,0)</f>
        <v>#REF!</v>
      </c>
      <c r="N140" t="e">
        <f>VLOOKUP(D140,#REF!,7,0)</f>
        <v>#REF!</v>
      </c>
      <c r="P140" t="str">
        <f t="shared" si="9"/>
        <v>22594</v>
      </c>
    </row>
    <row r="141" spans="1:16" x14ac:dyDescent="0.25">
      <c r="A141" s="294" t="s">
        <v>2859</v>
      </c>
      <c r="B141" s="339">
        <v>7</v>
      </c>
      <c r="C141" s="339">
        <v>148022594000994</v>
      </c>
      <c r="D141" s="436" t="s">
        <v>865</v>
      </c>
      <c r="E141" t="str">
        <f t="shared" si="8"/>
        <v>144802259400099</v>
      </c>
      <c r="F141" t="str">
        <f t="shared" si="6"/>
        <v>4</v>
      </c>
      <c r="G141">
        <v>5</v>
      </c>
      <c r="H141" s="436" t="s">
        <v>855</v>
      </c>
      <c r="I141" s="471">
        <v>-12066792</v>
      </c>
      <c r="J141" s="390">
        <f t="shared" si="7"/>
        <v>-12066.791999999999</v>
      </c>
      <c r="K141" t="e">
        <f>+VLOOKUP(D141,#REF!,4,0)</f>
        <v>#REF!</v>
      </c>
      <c r="L141" t="e">
        <f>VLOOKUP(D141,#REF!,5,0)</f>
        <v>#REF!</v>
      </c>
      <c r="M141" t="e">
        <f>VLOOKUP(D141,#REF!,6,0)</f>
        <v>#REF!</v>
      </c>
      <c r="N141" t="e">
        <f>VLOOKUP(D141,#REF!,7,0)</f>
        <v>#REF!</v>
      </c>
      <c r="P141" t="str">
        <f t="shared" si="9"/>
        <v>22594</v>
      </c>
    </row>
    <row r="142" spans="1:16" x14ac:dyDescent="0.25">
      <c r="A142" s="295" t="s">
        <v>2859</v>
      </c>
      <c r="B142" s="340">
        <v>7</v>
      </c>
      <c r="C142" s="340">
        <v>148022594000995</v>
      </c>
      <c r="D142" s="341" t="s">
        <v>866</v>
      </c>
      <c r="E142" t="str">
        <f t="shared" si="8"/>
        <v>145802259400099</v>
      </c>
      <c r="F142" t="str">
        <f t="shared" si="6"/>
        <v>5</v>
      </c>
      <c r="G142">
        <v>5</v>
      </c>
      <c r="H142" s="341" t="s">
        <v>857</v>
      </c>
      <c r="I142" s="470">
        <v>-12330879</v>
      </c>
      <c r="J142" s="390">
        <f t="shared" si="7"/>
        <v>-12330.879000000001</v>
      </c>
      <c r="K142" t="e">
        <f>+VLOOKUP(D142,#REF!,4,0)</f>
        <v>#REF!</v>
      </c>
      <c r="L142" t="e">
        <f>VLOOKUP(D142,#REF!,5,0)</f>
        <v>#REF!</v>
      </c>
      <c r="M142" t="e">
        <f>VLOOKUP(D142,#REF!,6,0)</f>
        <v>#REF!</v>
      </c>
      <c r="N142" t="e">
        <f>VLOOKUP(D142,#REF!,7,0)</f>
        <v>#REF!</v>
      </c>
      <c r="P142" t="str">
        <f t="shared" si="9"/>
        <v>22594</v>
      </c>
    </row>
    <row r="143" spans="1:16" x14ac:dyDescent="0.25">
      <c r="A143" s="294" t="s">
        <v>2859</v>
      </c>
      <c r="B143" s="339">
        <v>7</v>
      </c>
      <c r="C143" s="339">
        <v>148022594000996</v>
      </c>
      <c r="D143" s="436" t="s">
        <v>867</v>
      </c>
      <c r="E143" t="str">
        <f t="shared" si="8"/>
        <v>146802259400099</v>
      </c>
      <c r="F143" t="str">
        <f t="shared" si="6"/>
        <v>6</v>
      </c>
      <c r="G143">
        <v>5</v>
      </c>
      <c r="H143" s="436" t="s">
        <v>859</v>
      </c>
      <c r="I143" s="471">
        <v>-248754024</v>
      </c>
      <c r="J143" s="390">
        <f t="shared" si="7"/>
        <v>-248754.024</v>
      </c>
      <c r="K143" t="e">
        <f>+VLOOKUP(D143,#REF!,4,0)</f>
        <v>#REF!</v>
      </c>
      <c r="L143" t="e">
        <f>VLOOKUP(D143,#REF!,5,0)</f>
        <v>#REF!</v>
      </c>
      <c r="M143" t="e">
        <f>VLOOKUP(D143,#REF!,6,0)</f>
        <v>#REF!</v>
      </c>
      <c r="N143" t="e">
        <f>VLOOKUP(D143,#REF!,7,0)</f>
        <v>#REF!</v>
      </c>
      <c r="P143" t="str">
        <f t="shared" si="9"/>
        <v>22594</v>
      </c>
    </row>
    <row r="144" spans="1:16" x14ac:dyDescent="0.25">
      <c r="A144" s="295" t="s">
        <v>2859</v>
      </c>
      <c r="B144" s="340">
        <v>7</v>
      </c>
      <c r="C144" s="340">
        <v>148022594000997</v>
      </c>
      <c r="D144" s="341" t="s">
        <v>868</v>
      </c>
      <c r="E144" t="str">
        <f t="shared" si="8"/>
        <v>147802259400099</v>
      </c>
      <c r="F144" t="str">
        <f t="shared" si="6"/>
        <v>7</v>
      </c>
      <c r="G144">
        <v>5</v>
      </c>
      <c r="H144" s="341" t="s">
        <v>861</v>
      </c>
      <c r="I144" s="470">
        <v>-3936587274</v>
      </c>
      <c r="J144" s="390">
        <f t="shared" si="7"/>
        <v>-3936587.2740000002</v>
      </c>
      <c r="K144" t="e">
        <f>+VLOOKUP(D144,#REF!,4,0)</f>
        <v>#REF!</v>
      </c>
      <c r="L144" t="e">
        <f>VLOOKUP(D144,#REF!,5,0)</f>
        <v>#REF!</v>
      </c>
      <c r="M144" t="e">
        <f>VLOOKUP(D144,#REF!,6,0)</f>
        <v>#REF!</v>
      </c>
      <c r="N144" t="e">
        <f>VLOOKUP(D144,#REF!,7,0)</f>
        <v>#REF!</v>
      </c>
      <c r="P144" t="str">
        <f t="shared" si="9"/>
        <v>22594</v>
      </c>
    </row>
    <row r="145" spans="1:16" x14ac:dyDescent="0.25">
      <c r="A145" s="294" t="s">
        <v>2859</v>
      </c>
      <c r="B145" s="339">
        <v>7</v>
      </c>
      <c r="C145" s="339">
        <v>148022594000998</v>
      </c>
      <c r="D145" s="436" t="s">
        <v>869</v>
      </c>
      <c r="E145" t="str">
        <f t="shared" si="8"/>
        <v>148802259400099</v>
      </c>
      <c r="F145" t="str">
        <f t="shared" si="6"/>
        <v>8</v>
      </c>
      <c r="G145">
        <v>5</v>
      </c>
      <c r="H145" s="436" t="s">
        <v>863</v>
      </c>
      <c r="I145" s="471">
        <v>-72405327229</v>
      </c>
      <c r="J145" s="390">
        <f t="shared" si="7"/>
        <v>-72405327.229000002</v>
      </c>
      <c r="K145" t="e">
        <f>+VLOOKUP(D145,#REF!,4,0)</f>
        <v>#REF!</v>
      </c>
      <c r="L145" t="e">
        <f>VLOOKUP(D145,#REF!,5,0)</f>
        <v>#REF!</v>
      </c>
      <c r="M145" t="e">
        <f>VLOOKUP(D145,#REF!,6,0)</f>
        <v>#REF!</v>
      </c>
      <c r="N145" t="e">
        <f>VLOOKUP(D145,#REF!,7,0)</f>
        <v>#REF!</v>
      </c>
      <c r="P145" t="str">
        <f t="shared" si="9"/>
        <v>22594</v>
      </c>
    </row>
    <row r="146" spans="1:16" x14ac:dyDescent="0.25">
      <c r="A146" s="295" t="s">
        <v>2859</v>
      </c>
      <c r="B146" s="340">
        <v>7</v>
      </c>
      <c r="C146" s="340">
        <v>148022594003016</v>
      </c>
      <c r="D146" s="341" t="s">
        <v>1929</v>
      </c>
      <c r="E146" t="str">
        <f t="shared" si="8"/>
        <v>146802259400301</v>
      </c>
      <c r="F146" t="str">
        <f t="shared" si="6"/>
        <v>6</v>
      </c>
      <c r="G146">
        <v>5</v>
      </c>
      <c r="H146" s="341" t="s">
        <v>2112</v>
      </c>
      <c r="I146" s="470">
        <v>-53121744</v>
      </c>
      <c r="J146" s="390">
        <f t="shared" si="7"/>
        <v>-53121.743999999999</v>
      </c>
      <c r="K146" t="e">
        <f>+VLOOKUP(D146,#REF!,4,0)</f>
        <v>#REF!</v>
      </c>
      <c r="L146" t="e">
        <f>VLOOKUP(D146,#REF!,5,0)</f>
        <v>#REF!</v>
      </c>
      <c r="M146" t="e">
        <f>VLOOKUP(D146,#REF!,6,0)</f>
        <v>#REF!</v>
      </c>
      <c r="N146" t="e">
        <f>VLOOKUP(D146,#REF!,7,0)</f>
        <v>#REF!</v>
      </c>
      <c r="P146" t="str">
        <f t="shared" si="9"/>
        <v>22594</v>
      </c>
    </row>
    <row r="147" spans="1:16" x14ac:dyDescent="0.25">
      <c r="A147" s="294" t="s">
        <v>2859</v>
      </c>
      <c r="B147" s="339">
        <v>7</v>
      </c>
      <c r="C147" s="339">
        <v>148022594003017</v>
      </c>
      <c r="D147" s="436" t="s">
        <v>1930</v>
      </c>
      <c r="E147" t="str">
        <f t="shared" si="8"/>
        <v>147802259400301</v>
      </c>
      <c r="F147" t="str">
        <f t="shared" si="6"/>
        <v>7</v>
      </c>
      <c r="G147">
        <v>5</v>
      </c>
      <c r="H147" s="436" t="s">
        <v>2113</v>
      </c>
      <c r="I147" s="471">
        <v>-312789262</v>
      </c>
      <c r="J147" s="390">
        <f t="shared" si="7"/>
        <v>-312789.26199999999</v>
      </c>
      <c r="K147" t="e">
        <f>+VLOOKUP(D147,#REF!,4,0)</f>
        <v>#REF!</v>
      </c>
      <c r="L147" t="e">
        <f>VLOOKUP(D147,#REF!,5,0)</f>
        <v>#REF!</v>
      </c>
      <c r="M147" t="e">
        <f>VLOOKUP(D147,#REF!,6,0)</f>
        <v>#REF!</v>
      </c>
      <c r="N147" t="e">
        <f>VLOOKUP(D147,#REF!,7,0)</f>
        <v>#REF!</v>
      </c>
      <c r="P147" t="str">
        <f t="shared" si="9"/>
        <v>22594</v>
      </c>
    </row>
    <row r="148" spans="1:16" x14ac:dyDescent="0.25">
      <c r="A148" s="295" t="s">
        <v>2859</v>
      </c>
      <c r="B148" s="340">
        <v>7</v>
      </c>
      <c r="C148" s="340">
        <v>148022594003995</v>
      </c>
      <c r="D148" s="341" t="s">
        <v>1931</v>
      </c>
      <c r="E148" t="str">
        <f t="shared" si="8"/>
        <v>145802259400399</v>
      </c>
      <c r="F148" t="str">
        <f t="shared" si="6"/>
        <v>5</v>
      </c>
      <c r="G148">
        <v>5</v>
      </c>
      <c r="H148" s="341" t="s">
        <v>2111</v>
      </c>
      <c r="I148" s="470">
        <v>-144057414</v>
      </c>
      <c r="J148" s="390">
        <f t="shared" si="7"/>
        <v>-144057.41399999999</v>
      </c>
      <c r="K148" t="e">
        <f>+VLOOKUP(D148,#REF!,4,0)</f>
        <v>#REF!</v>
      </c>
      <c r="L148" t="e">
        <f>VLOOKUP(D148,#REF!,5,0)</f>
        <v>#REF!</v>
      </c>
      <c r="M148" t="e">
        <f>VLOOKUP(D148,#REF!,6,0)</f>
        <v>#REF!</v>
      </c>
      <c r="N148" t="e">
        <f>VLOOKUP(D148,#REF!,7,0)</f>
        <v>#REF!</v>
      </c>
      <c r="P148" t="str">
        <f t="shared" si="9"/>
        <v>22594</v>
      </c>
    </row>
    <row r="149" spans="1:16" x14ac:dyDescent="0.25">
      <c r="A149" s="294" t="s">
        <v>2859</v>
      </c>
      <c r="B149" s="339">
        <v>7</v>
      </c>
      <c r="C149" s="339">
        <v>148022594003997</v>
      </c>
      <c r="D149" s="436" t="s">
        <v>1932</v>
      </c>
      <c r="E149" t="str">
        <f t="shared" si="8"/>
        <v>147802259400399</v>
      </c>
      <c r="F149" t="str">
        <f t="shared" si="6"/>
        <v>7</v>
      </c>
      <c r="G149">
        <v>5</v>
      </c>
      <c r="H149" s="436" t="s">
        <v>2113</v>
      </c>
      <c r="I149" s="471">
        <v>-3447767784</v>
      </c>
      <c r="J149" s="390">
        <f t="shared" si="7"/>
        <v>-3447767.784</v>
      </c>
      <c r="K149" t="e">
        <f>+VLOOKUP(D149,#REF!,4,0)</f>
        <v>#REF!</v>
      </c>
      <c r="L149" t="e">
        <f>VLOOKUP(D149,#REF!,5,0)</f>
        <v>#REF!</v>
      </c>
      <c r="M149" t="e">
        <f>VLOOKUP(D149,#REF!,6,0)</f>
        <v>#REF!</v>
      </c>
      <c r="N149" t="e">
        <f>VLOOKUP(D149,#REF!,7,0)</f>
        <v>#REF!</v>
      </c>
      <c r="P149" t="str">
        <f t="shared" si="9"/>
        <v>22594</v>
      </c>
    </row>
    <row r="150" spans="1:16" x14ac:dyDescent="0.25">
      <c r="A150" s="295" t="s">
        <v>2859</v>
      </c>
      <c r="B150" s="340">
        <v>7</v>
      </c>
      <c r="C150" s="340">
        <v>148022594003998</v>
      </c>
      <c r="D150" s="341" t="s">
        <v>1933</v>
      </c>
      <c r="E150" t="str">
        <f t="shared" si="8"/>
        <v>148802259400399</v>
      </c>
      <c r="F150" t="str">
        <f t="shared" si="6"/>
        <v>8</v>
      </c>
      <c r="G150">
        <v>5</v>
      </c>
      <c r="H150" s="341" t="s">
        <v>2114</v>
      </c>
      <c r="I150" s="470">
        <v>-6893275964</v>
      </c>
      <c r="J150" s="390">
        <f t="shared" si="7"/>
        <v>-6893275.9639999997</v>
      </c>
      <c r="K150" t="e">
        <f>+VLOOKUP(D150,#REF!,4,0)</f>
        <v>#REF!</v>
      </c>
      <c r="L150" t="e">
        <f>VLOOKUP(D150,#REF!,5,0)</f>
        <v>#REF!</v>
      </c>
      <c r="M150" t="e">
        <f>VLOOKUP(D150,#REF!,6,0)</f>
        <v>#REF!</v>
      </c>
      <c r="N150" t="e">
        <f>VLOOKUP(D150,#REF!,7,0)</f>
        <v>#REF!</v>
      </c>
      <c r="P150" t="str">
        <f t="shared" si="9"/>
        <v>22594</v>
      </c>
    </row>
    <row r="151" spans="1:16" x14ac:dyDescent="0.25">
      <c r="A151" s="294" t="s">
        <v>2859</v>
      </c>
      <c r="B151" s="339">
        <v>7</v>
      </c>
      <c r="C151" s="339">
        <v>149023192001993</v>
      </c>
      <c r="D151" s="436" t="s">
        <v>1934</v>
      </c>
      <c r="E151" t="str">
        <f t="shared" si="8"/>
        <v>143902319200199</v>
      </c>
      <c r="F151" t="str">
        <f t="shared" si="6"/>
        <v>3</v>
      </c>
      <c r="G151">
        <v>5</v>
      </c>
      <c r="H151" s="436" t="s">
        <v>2115</v>
      </c>
      <c r="I151" s="471">
        <v>-1442</v>
      </c>
      <c r="J151" s="390">
        <f t="shared" si="7"/>
        <v>-1.4419999999999999</v>
      </c>
      <c r="K151" t="e">
        <f>+VLOOKUP(D151,#REF!,4,0)</f>
        <v>#REF!</v>
      </c>
      <c r="L151" t="e">
        <f>VLOOKUP(D151,#REF!,5,0)</f>
        <v>#REF!</v>
      </c>
      <c r="M151" t="e">
        <f>VLOOKUP(D151,#REF!,6,0)</f>
        <v>#REF!</v>
      </c>
      <c r="N151" t="e">
        <f>VLOOKUP(D151,#REF!,7,0)</f>
        <v>#REF!</v>
      </c>
      <c r="P151" t="str">
        <f t="shared" si="9"/>
        <v>23192</v>
      </c>
    </row>
    <row r="152" spans="1:16" x14ac:dyDescent="0.25">
      <c r="A152" s="295" t="s">
        <v>2859</v>
      </c>
      <c r="B152" s="340">
        <v>7</v>
      </c>
      <c r="C152" s="340">
        <v>149023192001995</v>
      </c>
      <c r="D152" s="341" t="s">
        <v>1936</v>
      </c>
      <c r="E152" t="str">
        <f t="shared" si="8"/>
        <v>145902319200199</v>
      </c>
      <c r="F152" t="str">
        <f t="shared" si="6"/>
        <v>5</v>
      </c>
      <c r="G152">
        <v>5</v>
      </c>
      <c r="H152" s="341" t="s">
        <v>2117</v>
      </c>
      <c r="I152" s="470">
        <v>-1523029</v>
      </c>
      <c r="J152" s="390">
        <f t="shared" si="7"/>
        <v>-1523.029</v>
      </c>
      <c r="K152" t="e">
        <f>+VLOOKUP(D152,#REF!,4,0)</f>
        <v>#REF!</v>
      </c>
      <c r="L152" t="e">
        <f>VLOOKUP(D152,#REF!,5,0)</f>
        <v>#REF!</v>
      </c>
      <c r="M152" t="e">
        <f>VLOOKUP(D152,#REF!,6,0)</f>
        <v>#REF!</v>
      </c>
      <c r="N152" t="e">
        <f>VLOOKUP(D152,#REF!,7,0)</f>
        <v>#REF!</v>
      </c>
      <c r="P152" t="str">
        <f t="shared" si="9"/>
        <v>23192</v>
      </c>
    </row>
    <row r="153" spans="1:16" x14ac:dyDescent="0.25">
      <c r="A153" s="294" t="s">
        <v>2859</v>
      </c>
      <c r="B153" s="339">
        <v>7</v>
      </c>
      <c r="C153" s="339">
        <v>149023192001996</v>
      </c>
      <c r="D153" s="436" t="s">
        <v>1937</v>
      </c>
      <c r="E153" t="str">
        <f t="shared" si="8"/>
        <v>146902319200199</v>
      </c>
      <c r="F153" t="str">
        <f t="shared" si="6"/>
        <v>6</v>
      </c>
      <c r="G153">
        <v>5</v>
      </c>
      <c r="H153" s="436" t="s">
        <v>2118</v>
      </c>
      <c r="I153" s="471">
        <v>-85705</v>
      </c>
      <c r="J153" s="390">
        <f t="shared" si="7"/>
        <v>-85.704999999999998</v>
      </c>
      <c r="K153" t="e">
        <f>+VLOOKUP(D153,#REF!,4,0)</f>
        <v>#REF!</v>
      </c>
      <c r="L153" t="e">
        <f>VLOOKUP(D153,#REF!,5,0)</f>
        <v>#REF!</v>
      </c>
      <c r="M153" t="e">
        <f>VLOOKUP(D153,#REF!,6,0)</f>
        <v>#REF!</v>
      </c>
      <c r="N153" t="e">
        <f>VLOOKUP(D153,#REF!,7,0)</f>
        <v>#REF!</v>
      </c>
      <c r="P153" t="str">
        <f t="shared" si="9"/>
        <v>23192</v>
      </c>
    </row>
    <row r="154" spans="1:16" x14ac:dyDescent="0.25">
      <c r="A154" s="295" t="s">
        <v>2859</v>
      </c>
      <c r="B154" s="340">
        <v>7</v>
      </c>
      <c r="C154" s="340">
        <v>149023192001997</v>
      </c>
      <c r="D154" s="341" t="s">
        <v>1938</v>
      </c>
      <c r="E154" t="str">
        <f t="shared" si="8"/>
        <v>147902319200199</v>
      </c>
      <c r="F154" t="str">
        <f t="shared" si="6"/>
        <v>7</v>
      </c>
      <c r="G154">
        <v>5</v>
      </c>
      <c r="H154" s="341" t="s">
        <v>2119</v>
      </c>
      <c r="I154" s="515">
        <v>-16343886</v>
      </c>
      <c r="J154" s="498">
        <f t="shared" si="7"/>
        <v>-16343.886</v>
      </c>
      <c r="K154" t="e">
        <f>+VLOOKUP(D154,#REF!,4,0)</f>
        <v>#REF!</v>
      </c>
      <c r="L154" t="e">
        <f>VLOOKUP(D154,#REF!,5,0)</f>
        <v>#REF!</v>
      </c>
      <c r="M154" t="e">
        <f>VLOOKUP(D154,#REF!,6,0)</f>
        <v>#REF!</v>
      </c>
      <c r="N154" t="e">
        <f>VLOOKUP(D154,#REF!,7,0)</f>
        <v>#REF!</v>
      </c>
      <c r="P154" t="str">
        <f t="shared" si="9"/>
        <v>23192</v>
      </c>
    </row>
    <row r="155" spans="1:16" x14ac:dyDescent="0.25">
      <c r="A155" s="294" t="s">
        <v>2859</v>
      </c>
      <c r="B155" s="339">
        <v>7</v>
      </c>
      <c r="C155" s="339">
        <v>149023192001998</v>
      </c>
      <c r="D155" s="436" t="s">
        <v>1939</v>
      </c>
      <c r="E155" t="str">
        <f t="shared" si="8"/>
        <v>148902319200199</v>
      </c>
      <c r="F155" t="str">
        <f t="shared" si="6"/>
        <v>8</v>
      </c>
      <c r="G155">
        <v>5</v>
      </c>
      <c r="H155" s="436" t="s">
        <v>2120</v>
      </c>
      <c r="I155" s="516">
        <v>-296181655</v>
      </c>
      <c r="J155" s="498">
        <f t="shared" si="7"/>
        <v>-296181.65500000003</v>
      </c>
      <c r="K155" t="e">
        <f>+VLOOKUP(D155,#REF!,4,0)</f>
        <v>#REF!</v>
      </c>
      <c r="L155" t="e">
        <f>VLOOKUP(D155,#REF!,5,0)</f>
        <v>#REF!</v>
      </c>
      <c r="M155" t="e">
        <f>VLOOKUP(D155,#REF!,6,0)</f>
        <v>#REF!</v>
      </c>
      <c r="N155" t="e">
        <f>VLOOKUP(D155,#REF!,7,0)</f>
        <v>#REF!</v>
      </c>
      <c r="P155" t="str">
        <f t="shared" si="9"/>
        <v>23192</v>
      </c>
    </row>
    <row r="156" spans="1:16" x14ac:dyDescent="0.25">
      <c r="A156" s="295" t="s">
        <v>2859</v>
      </c>
      <c r="B156" s="340">
        <v>7</v>
      </c>
      <c r="C156" s="340">
        <v>149023194001998</v>
      </c>
      <c r="D156" s="341" t="s">
        <v>1940</v>
      </c>
      <c r="E156" t="str">
        <f t="shared" si="8"/>
        <v>148902319400199</v>
      </c>
      <c r="F156" t="str">
        <f t="shared" si="6"/>
        <v>8</v>
      </c>
      <c r="G156">
        <v>5</v>
      </c>
      <c r="H156" s="341" t="s">
        <v>2121</v>
      </c>
      <c r="I156" s="515">
        <v>-12002213255</v>
      </c>
      <c r="J156" s="498">
        <f t="shared" si="7"/>
        <v>-12002213.255000001</v>
      </c>
      <c r="K156" t="e">
        <f>+VLOOKUP(D156,#REF!,4,0)</f>
        <v>#REF!</v>
      </c>
      <c r="L156" t="e">
        <f>VLOOKUP(D156,#REF!,5,0)</f>
        <v>#REF!</v>
      </c>
      <c r="M156" t="e">
        <f>VLOOKUP(D156,#REF!,6,0)</f>
        <v>#REF!</v>
      </c>
      <c r="N156" t="e">
        <f>VLOOKUP(D156,#REF!,7,0)</f>
        <v>#REF!</v>
      </c>
      <c r="P156" t="str">
        <f t="shared" si="9"/>
        <v>23194</v>
      </c>
    </row>
    <row r="157" spans="1:16" x14ac:dyDescent="0.25">
      <c r="A157" s="294" t="s">
        <v>2859</v>
      </c>
      <c r="B157" s="339">
        <v>6</v>
      </c>
      <c r="C157" s="339">
        <v>151024102000010</v>
      </c>
      <c r="D157" s="436" t="s">
        <v>1941</v>
      </c>
      <c r="E157" t="str">
        <f t="shared" si="8"/>
        <v>150102410200001</v>
      </c>
      <c r="F157" t="str">
        <f t="shared" ref="F157:F164" si="10">MID(E157,3,1)</f>
        <v>0</v>
      </c>
      <c r="G157">
        <v>6</v>
      </c>
      <c r="H157" s="436" t="s">
        <v>2122</v>
      </c>
      <c r="I157" s="471">
        <v>3485399139</v>
      </c>
      <c r="J157" s="298">
        <f t="shared" si="7"/>
        <v>3485399.139</v>
      </c>
      <c r="K157" t="e">
        <f>+VLOOKUP(D157,#REF!,4,0)</f>
        <v>#REF!</v>
      </c>
      <c r="L157" t="e">
        <f>VLOOKUP(D157,#REF!,5,0)</f>
        <v>#REF!</v>
      </c>
      <c r="M157" t="e">
        <f>VLOOKUP(D157,#REF!,6,0)</f>
        <v>#REF!</v>
      </c>
      <c r="N157" t="e">
        <f>VLOOKUP(D157,#REF!,7,0)</f>
        <v>#REF!</v>
      </c>
      <c r="P157" t="str">
        <f t="shared" si="9"/>
        <v>24102</v>
      </c>
    </row>
    <row r="158" spans="1:16" x14ac:dyDescent="0.25">
      <c r="A158" s="295" t="s">
        <v>2859</v>
      </c>
      <c r="B158" s="340">
        <v>6</v>
      </c>
      <c r="C158" s="340">
        <v>151024102000990</v>
      </c>
      <c r="D158" s="341" t="s">
        <v>1942</v>
      </c>
      <c r="E158" t="str">
        <f t="shared" si="8"/>
        <v>150102410200099</v>
      </c>
      <c r="F158" t="str">
        <f t="shared" si="10"/>
        <v>0</v>
      </c>
      <c r="G158">
        <v>6</v>
      </c>
      <c r="H158" s="341" t="s">
        <v>2122</v>
      </c>
      <c r="I158" s="470">
        <v>31017314</v>
      </c>
      <c r="J158" s="298">
        <f t="shared" si="7"/>
        <v>31017.313999999998</v>
      </c>
      <c r="K158" t="e">
        <f>+VLOOKUP(D158,#REF!,4,0)</f>
        <v>#REF!</v>
      </c>
      <c r="L158" t="e">
        <f>VLOOKUP(D158,#REF!,5,0)</f>
        <v>#REF!</v>
      </c>
      <c r="M158" t="e">
        <f>VLOOKUP(D158,#REF!,6,0)</f>
        <v>#REF!</v>
      </c>
      <c r="N158" t="e">
        <f>VLOOKUP(D158,#REF!,7,0)</f>
        <v>#REF!</v>
      </c>
      <c r="P158" t="str">
        <f t="shared" si="9"/>
        <v>24102</v>
      </c>
    </row>
    <row r="159" spans="1:16" x14ac:dyDescent="0.25">
      <c r="A159" s="294" t="s">
        <v>2859</v>
      </c>
      <c r="B159" s="339">
        <v>6</v>
      </c>
      <c r="C159" s="339">
        <v>151024102008010</v>
      </c>
      <c r="D159" s="436" t="s">
        <v>1943</v>
      </c>
      <c r="E159" t="str">
        <f t="shared" si="8"/>
        <v>150102410200801</v>
      </c>
      <c r="F159" t="str">
        <f t="shared" si="10"/>
        <v>0</v>
      </c>
      <c r="G159">
        <v>6</v>
      </c>
      <c r="H159" s="436" t="s">
        <v>2123</v>
      </c>
      <c r="I159" s="471">
        <v>1328352</v>
      </c>
      <c r="J159" s="298">
        <f t="shared" si="7"/>
        <v>1328.3520000000001</v>
      </c>
      <c r="K159" t="e">
        <f>+VLOOKUP(D159,#REF!,4,0)</f>
        <v>#REF!</v>
      </c>
      <c r="L159" t="e">
        <f>VLOOKUP(D159,#REF!,5,0)</f>
        <v>#REF!</v>
      </c>
      <c r="M159" t="e">
        <f>VLOOKUP(D159,#REF!,6,0)</f>
        <v>#REF!</v>
      </c>
      <c r="N159" t="e">
        <f>VLOOKUP(D159,#REF!,7,0)</f>
        <v>#REF!</v>
      </c>
      <c r="P159" t="str">
        <f t="shared" si="9"/>
        <v>24102</v>
      </c>
    </row>
    <row r="160" spans="1:16" x14ac:dyDescent="0.25">
      <c r="A160" s="295" t="s">
        <v>2859</v>
      </c>
      <c r="B160" s="340">
        <v>6</v>
      </c>
      <c r="C160" s="340">
        <v>151024102008990</v>
      </c>
      <c r="D160" s="341" t="s">
        <v>873</v>
      </c>
      <c r="E160" t="str">
        <f t="shared" si="8"/>
        <v>150102410200899</v>
      </c>
      <c r="F160" t="str">
        <f t="shared" si="10"/>
        <v>0</v>
      </c>
      <c r="G160">
        <v>6</v>
      </c>
      <c r="H160" s="341" t="s">
        <v>874</v>
      </c>
      <c r="I160" s="470">
        <v>45275379</v>
      </c>
      <c r="J160" s="298">
        <f t="shared" si="7"/>
        <v>45275.379000000001</v>
      </c>
      <c r="K160" t="e">
        <f>+VLOOKUP(D160,#REF!,4,0)</f>
        <v>#REF!</v>
      </c>
      <c r="L160" t="e">
        <f>VLOOKUP(D160,#REF!,5,0)</f>
        <v>#REF!</v>
      </c>
      <c r="M160" t="e">
        <f>VLOOKUP(D160,#REF!,6,0)</f>
        <v>#REF!</v>
      </c>
      <c r="N160" t="e">
        <f>VLOOKUP(D160,#REF!,7,0)</f>
        <v>#REF!</v>
      </c>
      <c r="P160" t="str">
        <f t="shared" si="9"/>
        <v>24102</v>
      </c>
    </row>
    <row r="161" spans="1:16" x14ac:dyDescent="0.25">
      <c r="A161" s="294" t="s">
        <v>2859</v>
      </c>
      <c r="B161" s="339">
        <v>6</v>
      </c>
      <c r="C161" s="339">
        <v>151024102015990</v>
      </c>
      <c r="D161" s="436" t="s">
        <v>2429</v>
      </c>
      <c r="E161" t="str">
        <f t="shared" si="8"/>
        <v>150102410201599</v>
      </c>
      <c r="F161" t="str">
        <f t="shared" si="10"/>
        <v>0</v>
      </c>
      <c r="G161">
        <v>6</v>
      </c>
      <c r="H161" s="436" t="s">
        <v>2430</v>
      </c>
      <c r="I161" s="471">
        <v>146411</v>
      </c>
      <c r="J161" s="298">
        <f t="shared" si="7"/>
        <v>146.411</v>
      </c>
      <c r="K161" t="e">
        <f>+VLOOKUP(D161,#REF!,4,0)</f>
        <v>#REF!</v>
      </c>
      <c r="L161" t="e">
        <f>VLOOKUP(D161,#REF!,5,0)</f>
        <v>#REF!</v>
      </c>
      <c r="M161" t="e">
        <f>VLOOKUP(D161,#REF!,6,0)</f>
        <v>#REF!</v>
      </c>
      <c r="N161" t="e">
        <f>VLOOKUP(D161,#REF!,7,0)</f>
        <v>#REF!</v>
      </c>
      <c r="P161" t="str">
        <f t="shared" si="9"/>
        <v>24102</v>
      </c>
    </row>
    <row r="162" spans="1:16" x14ac:dyDescent="0.25">
      <c r="A162" s="295" t="s">
        <v>2859</v>
      </c>
      <c r="B162" s="340">
        <v>6</v>
      </c>
      <c r="C162" s="340">
        <v>151024301008990</v>
      </c>
      <c r="D162" s="341" t="s">
        <v>2861</v>
      </c>
      <c r="E162" t="str">
        <f t="shared" si="8"/>
        <v>150102430100899</v>
      </c>
      <c r="F162" t="str">
        <f t="shared" si="10"/>
        <v>0</v>
      </c>
      <c r="G162">
        <v>6</v>
      </c>
      <c r="H162" s="341" t="s">
        <v>2876</v>
      </c>
      <c r="I162" s="470">
        <v>151939854</v>
      </c>
      <c r="J162" s="298">
        <f t="shared" si="7"/>
        <v>151939.85399999999</v>
      </c>
      <c r="K162" t="e">
        <f>+VLOOKUP(D162,#REF!,4,0)</f>
        <v>#REF!</v>
      </c>
      <c r="L162" t="e">
        <f>VLOOKUP(D162,#REF!,5,0)</f>
        <v>#REF!</v>
      </c>
      <c r="M162" t="e">
        <f>VLOOKUP(D162,#REF!,6,0)</f>
        <v>#REF!</v>
      </c>
      <c r="N162" t="e">
        <f>VLOOKUP(D162,#REF!,7,0)</f>
        <v>#REF!</v>
      </c>
      <c r="P162" t="str">
        <f t="shared" si="9"/>
        <v>24301</v>
      </c>
    </row>
    <row r="163" spans="1:16" x14ac:dyDescent="0.25">
      <c r="A163" s="294" t="s">
        <v>2859</v>
      </c>
      <c r="B163" s="339">
        <v>6</v>
      </c>
      <c r="C163" s="339">
        <v>151024301013990</v>
      </c>
      <c r="D163" s="436" t="s">
        <v>875</v>
      </c>
      <c r="E163" t="str">
        <f t="shared" si="8"/>
        <v>150102430101399</v>
      </c>
      <c r="F163" t="str">
        <f t="shared" si="10"/>
        <v>0</v>
      </c>
      <c r="G163">
        <v>6</v>
      </c>
      <c r="H163" s="436" t="s">
        <v>876</v>
      </c>
      <c r="I163" s="471">
        <v>1052337186</v>
      </c>
      <c r="J163" s="298">
        <f t="shared" si="7"/>
        <v>1052337.186</v>
      </c>
      <c r="K163" t="e">
        <f>+VLOOKUP(D163,#REF!,4,0)</f>
        <v>#REF!</v>
      </c>
      <c r="L163" t="e">
        <f>VLOOKUP(D163,#REF!,5,0)</f>
        <v>#REF!</v>
      </c>
      <c r="M163" t="e">
        <f>VLOOKUP(D163,#REF!,6,0)</f>
        <v>#REF!</v>
      </c>
      <c r="N163" t="e">
        <f>VLOOKUP(D163,#REF!,7,0)</f>
        <v>#REF!</v>
      </c>
      <c r="P163" t="str">
        <f t="shared" si="9"/>
        <v>24301</v>
      </c>
    </row>
    <row r="164" spans="1:16" x14ac:dyDescent="0.25">
      <c r="A164" s="295" t="s">
        <v>2859</v>
      </c>
      <c r="B164" s="340">
        <v>6</v>
      </c>
      <c r="C164" s="340">
        <v>151024301023990</v>
      </c>
      <c r="D164" s="341" t="s">
        <v>877</v>
      </c>
      <c r="E164" t="str">
        <f t="shared" si="8"/>
        <v>150102430102399</v>
      </c>
      <c r="F164" t="str">
        <f t="shared" si="10"/>
        <v>0</v>
      </c>
      <c r="G164">
        <v>6</v>
      </c>
      <c r="H164" s="341" t="s">
        <v>878</v>
      </c>
      <c r="I164" s="470">
        <v>5256972814</v>
      </c>
      <c r="J164" s="298">
        <f t="shared" si="7"/>
        <v>5256972.8140000002</v>
      </c>
      <c r="K164" t="e">
        <f>+VLOOKUP(D164,#REF!,4,0)</f>
        <v>#REF!</v>
      </c>
      <c r="L164" t="e">
        <f>VLOOKUP(D164,#REF!,5,0)</f>
        <v>#REF!</v>
      </c>
      <c r="M164" t="e">
        <f>VLOOKUP(D164,#REF!,6,0)</f>
        <v>#REF!</v>
      </c>
      <c r="N164" t="e">
        <f>VLOOKUP(D164,#REF!,7,0)</f>
        <v>#REF!</v>
      </c>
      <c r="P164" t="str">
        <f t="shared" si="9"/>
        <v>24301</v>
      </c>
    </row>
    <row r="165" spans="1:16" x14ac:dyDescent="0.25">
      <c r="A165" s="294" t="s">
        <v>2859</v>
      </c>
      <c r="B165" s="339">
        <v>6</v>
      </c>
      <c r="C165" s="339">
        <v>151024504001990</v>
      </c>
      <c r="D165" s="436" t="s">
        <v>880</v>
      </c>
      <c r="E165" t="str">
        <f t="shared" ref="E165:E196" si="11">+MID(D165,3,2)&amp;+MID(D165,6,1)&amp;+MID(D165,8,2)&amp;+MID(D165,11,3)&amp;+MID(D165,17,2)&amp;+MID(D165,20,3)&amp;+MID(D165,24,2)</f>
        <v>150102450400199</v>
      </c>
      <c r="G165">
        <v>6</v>
      </c>
      <c r="H165" s="436" t="s">
        <v>881</v>
      </c>
      <c r="I165" s="471">
        <v>1079961228</v>
      </c>
      <c r="J165" s="298">
        <f t="shared" ref="J165:J196" si="12">I165/1000</f>
        <v>1079961.2279999999</v>
      </c>
      <c r="K165" t="e">
        <f>+VLOOKUP(D165,#REF!,4,0)</f>
        <v>#REF!</v>
      </c>
      <c r="L165" t="e">
        <f>VLOOKUP(D165,#REF!,5,0)</f>
        <v>#REF!</v>
      </c>
      <c r="M165" t="e">
        <f>VLOOKUP(D165,#REF!,6,0)</f>
        <v>#REF!</v>
      </c>
      <c r="N165" t="e">
        <f>VLOOKUP(D165,#REF!,7,0)</f>
        <v>#REF!</v>
      </c>
      <c r="P165" t="str">
        <f t="shared" ref="P165:P196" si="13">MID(E165,6,5)</f>
        <v>24504</v>
      </c>
    </row>
    <row r="166" spans="1:16" x14ac:dyDescent="0.25">
      <c r="A166" s="295" t="s">
        <v>2859</v>
      </c>
      <c r="B166" s="340">
        <v>6</v>
      </c>
      <c r="C166" s="340">
        <v>151024504010990</v>
      </c>
      <c r="D166" s="341" t="s">
        <v>2720</v>
      </c>
      <c r="E166" t="str">
        <f t="shared" si="11"/>
        <v>150102450401099</v>
      </c>
      <c r="G166">
        <v>6</v>
      </c>
      <c r="H166" s="341" t="s">
        <v>2746</v>
      </c>
      <c r="I166" s="470">
        <v>719557704</v>
      </c>
      <c r="J166" s="298">
        <f t="shared" si="12"/>
        <v>719557.70400000003</v>
      </c>
      <c r="K166" t="e">
        <f>+VLOOKUP(D166,#REF!,4,0)</f>
        <v>#REF!</v>
      </c>
      <c r="L166" t="e">
        <f>VLOOKUP(D166,#REF!,5,0)</f>
        <v>#REF!</v>
      </c>
      <c r="M166" t="e">
        <f>VLOOKUP(D166,#REF!,6,0)</f>
        <v>#REF!</v>
      </c>
      <c r="N166" t="e">
        <f>VLOOKUP(D166,#REF!,7,0)</f>
        <v>#REF!</v>
      </c>
      <c r="P166" t="str">
        <f t="shared" si="13"/>
        <v>24504</v>
      </c>
    </row>
    <row r="167" spans="1:16" x14ac:dyDescent="0.25">
      <c r="A167" s="294" t="s">
        <v>2859</v>
      </c>
      <c r="B167" s="339">
        <v>6</v>
      </c>
      <c r="C167" s="339">
        <v>151024504012990</v>
      </c>
      <c r="D167" s="436" t="s">
        <v>1947</v>
      </c>
      <c r="E167" t="str">
        <f t="shared" si="11"/>
        <v>150102450401299</v>
      </c>
      <c r="G167">
        <v>6</v>
      </c>
      <c r="H167" s="436" t="s">
        <v>2127</v>
      </c>
      <c r="I167" s="471">
        <v>2593514</v>
      </c>
      <c r="J167" s="298">
        <f t="shared" si="12"/>
        <v>2593.5140000000001</v>
      </c>
      <c r="K167" t="e">
        <f>+VLOOKUP(D167,#REF!,4,0)</f>
        <v>#REF!</v>
      </c>
      <c r="L167" t="e">
        <f>VLOOKUP(D167,#REF!,5,0)</f>
        <v>#REF!</v>
      </c>
      <c r="M167" t="e">
        <f>VLOOKUP(D167,#REF!,6,0)</f>
        <v>#REF!</v>
      </c>
      <c r="N167" t="e">
        <f>VLOOKUP(D167,#REF!,7,0)</f>
        <v>#REF!</v>
      </c>
      <c r="P167" t="str">
        <f t="shared" si="13"/>
        <v>24504</v>
      </c>
    </row>
    <row r="168" spans="1:16" x14ac:dyDescent="0.25">
      <c r="A168" s="295" t="s">
        <v>2859</v>
      </c>
      <c r="B168" s="340">
        <v>6</v>
      </c>
      <c r="C168" s="340">
        <v>151024702001990</v>
      </c>
      <c r="D168" s="341" t="s">
        <v>1948</v>
      </c>
      <c r="E168" t="str">
        <f t="shared" si="11"/>
        <v>150102470200199</v>
      </c>
      <c r="G168">
        <v>6</v>
      </c>
      <c r="H168" s="341" t="s">
        <v>2128</v>
      </c>
      <c r="I168" s="470">
        <v>253734393</v>
      </c>
      <c r="J168" s="298">
        <f t="shared" si="12"/>
        <v>253734.39300000001</v>
      </c>
      <c r="K168" t="e">
        <f>+VLOOKUP(D168,#REF!,4,0)</f>
        <v>#REF!</v>
      </c>
      <c r="L168" t="e">
        <f>VLOOKUP(D168,#REF!,5,0)</f>
        <v>#REF!</v>
      </c>
      <c r="M168" t="e">
        <f>VLOOKUP(D168,#REF!,6,0)</f>
        <v>#REF!</v>
      </c>
      <c r="N168" t="e">
        <f>VLOOKUP(D168,#REF!,7,0)</f>
        <v>#REF!</v>
      </c>
      <c r="P168" t="str">
        <f t="shared" si="13"/>
        <v>24702</v>
      </c>
    </row>
    <row r="169" spans="1:16" x14ac:dyDescent="0.25">
      <c r="A169" s="294" t="s">
        <v>2859</v>
      </c>
      <c r="B169" s="339">
        <v>6</v>
      </c>
      <c r="C169" s="339">
        <v>151024702002990</v>
      </c>
      <c r="D169" s="436" t="s">
        <v>2431</v>
      </c>
      <c r="E169" t="str">
        <f t="shared" si="11"/>
        <v>150102470200299</v>
      </c>
      <c r="F169" t="str">
        <f t="shared" ref="F169:F192" si="14">MID(E169,3,1)</f>
        <v>0</v>
      </c>
      <c r="G169">
        <v>6</v>
      </c>
      <c r="H169" s="436" t="s">
        <v>2432</v>
      </c>
      <c r="I169" s="471">
        <v>531050672</v>
      </c>
      <c r="J169" s="298">
        <f t="shared" si="12"/>
        <v>531050.67200000002</v>
      </c>
      <c r="K169" t="e">
        <f>+VLOOKUP(D169,#REF!,4,0)</f>
        <v>#REF!</v>
      </c>
      <c r="L169" t="e">
        <f>VLOOKUP(D169,#REF!,5,0)</f>
        <v>#REF!</v>
      </c>
      <c r="M169" t="e">
        <f>VLOOKUP(D169,#REF!,6,0)</f>
        <v>#REF!</v>
      </c>
      <c r="N169" t="e">
        <f>VLOOKUP(D169,#REF!,7,0)</f>
        <v>#REF!</v>
      </c>
      <c r="P169" t="str">
        <f t="shared" si="13"/>
        <v>24702</v>
      </c>
    </row>
    <row r="170" spans="1:16" x14ac:dyDescent="0.25">
      <c r="A170" s="295" t="s">
        <v>2859</v>
      </c>
      <c r="B170" s="340">
        <v>6</v>
      </c>
      <c r="C170" s="340">
        <v>151024702003990</v>
      </c>
      <c r="D170" s="341" t="s">
        <v>2433</v>
      </c>
      <c r="E170" t="str">
        <f t="shared" si="11"/>
        <v>150102470200399</v>
      </c>
      <c r="F170" t="str">
        <f t="shared" si="14"/>
        <v>0</v>
      </c>
      <c r="G170">
        <v>6</v>
      </c>
      <c r="H170" s="341" t="s">
        <v>2877</v>
      </c>
      <c r="I170" s="470">
        <v>14384932</v>
      </c>
      <c r="J170" s="298">
        <f t="shared" si="12"/>
        <v>14384.932000000001</v>
      </c>
      <c r="K170" t="e">
        <f>+VLOOKUP(D170,#REF!,4,0)</f>
        <v>#REF!</v>
      </c>
      <c r="L170" t="e">
        <f>VLOOKUP(D170,#REF!,5,0)</f>
        <v>#REF!</v>
      </c>
      <c r="M170" t="e">
        <f>VLOOKUP(D170,#REF!,6,0)</f>
        <v>#REF!</v>
      </c>
      <c r="N170" t="e">
        <f>VLOOKUP(D170,#REF!,7,0)</f>
        <v>#REF!</v>
      </c>
      <c r="P170" t="str">
        <f t="shared" si="13"/>
        <v>24702</v>
      </c>
    </row>
    <row r="171" spans="1:16" x14ac:dyDescent="0.25">
      <c r="A171" s="294" t="s">
        <v>2859</v>
      </c>
      <c r="B171" s="339">
        <v>6</v>
      </c>
      <c r="C171" s="339">
        <v>151024702005990</v>
      </c>
      <c r="D171" s="436" t="s">
        <v>2434</v>
      </c>
      <c r="E171" t="str">
        <f t="shared" si="11"/>
        <v>150102470200599</v>
      </c>
      <c r="F171" t="str">
        <f t="shared" si="14"/>
        <v>0</v>
      </c>
      <c r="G171">
        <v>6</v>
      </c>
      <c r="H171" s="436" t="s">
        <v>2435</v>
      </c>
      <c r="I171" s="471">
        <v>280120054</v>
      </c>
      <c r="J171" s="298">
        <f t="shared" si="12"/>
        <v>280120.054</v>
      </c>
      <c r="K171" t="e">
        <f>+VLOOKUP(D171,#REF!,4,0)</f>
        <v>#REF!</v>
      </c>
      <c r="L171" t="e">
        <f>VLOOKUP(D171,#REF!,5,0)</f>
        <v>#REF!</v>
      </c>
      <c r="M171" t="e">
        <f>VLOOKUP(D171,#REF!,6,0)</f>
        <v>#REF!</v>
      </c>
      <c r="N171" t="e">
        <f>VLOOKUP(D171,#REF!,7,0)</f>
        <v>#REF!</v>
      </c>
      <c r="P171" t="str">
        <f t="shared" si="13"/>
        <v>24702</v>
      </c>
    </row>
    <row r="172" spans="1:16" x14ac:dyDescent="0.25">
      <c r="A172" s="295" t="s">
        <v>2859</v>
      </c>
      <c r="B172" s="340">
        <v>6</v>
      </c>
      <c r="C172" s="340">
        <v>151024702008990</v>
      </c>
      <c r="D172" s="341" t="s">
        <v>2436</v>
      </c>
      <c r="E172" t="str">
        <f t="shared" si="11"/>
        <v>150102470200899</v>
      </c>
      <c r="F172" t="str">
        <f t="shared" si="14"/>
        <v>0</v>
      </c>
      <c r="G172">
        <v>6</v>
      </c>
      <c r="H172" s="341" t="s">
        <v>2437</v>
      </c>
      <c r="I172" s="470">
        <v>229778970</v>
      </c>
      <c r="J172" s="298">
        <f t="shared" si="12"/>
        <v>229778.97</v>
      </c>
      <c r="K172" t="e">
        <f>+VLOOKUP(D172,#REF!,4,0)</f>
        <v>#REF!</v>
      </c>
      <c r="L172" t="e">
        <f>VLOOKUP(D172,#REF!,5,0)</f>
        <v>#REF!</v>
      </c>
      <c r="M172" t="e">
        <f>VLOOKUP(D172,#REF!,6,0)</f>
        <v>#REF!</v>
      </c>
      <c r="N172" t="e">
        <f>VLOOKUP(D172,#REF!,7,0)</f>
        <v>#REF!</v>
      </c>
      <c r="P172" t="str">
        <f t="shared" si="13"/>
        <v>24702</v>
      </c>
    </row>
    <row r="173" spans="1:16" x14ac:dyDescent="0.25">
      <c r="A173" s="294" t="s">
        <v>2859</v>
      </c>
      <c r="B173" s="339">
        <v>6</v>
      </c>
      <c r="C173" s="339">
        <v>151024703058990</v>
      </c>
      <c r="D173" s="436" t="s">
        <v>2438</v>
      </c>
      <c r="E173" t="str">
        <f t="shared" si="11"/>
        <v>150102470305899</v>
      </c>
      <c r="F173" t="str">
        <f t="shared" si="14"/>
        <v>0</v>
      </c>
      <c r="G173">
        <v>6</v>
      </c>
      <c r="H173" s="436" t="s">
        <v>2878</v>
      </c>
      <c r="I173" s="471">
        <v>82342995</v>
      </c>
      <c r="J173" s="298">
        <f t="shared" si="12"/>
        <v>82342.994999999995</v>
      </c>
      <c r="K173" t="e">
        <f>+VLOOKUP(D173,#REF!,4,0)</f>
        <v>#REF!</v>
      </c>
      <c r="L173" t="e">
        <f>VLOOKUP(D173,#REF!,5,0)</f>
        <v>#REF!</v>
      </c>
      <c r="M173" t="e">
        <f>VLOOKUP(D173,#REF!,6,0)</f>
        <v>#REF!</v>
      </c>
      <c r="N173" t="e">
        <f>VLOOKUP(D173,#REF!,7,0)</f>
        <v>#REF!</v>
      </c>
      <c r="P173" t="str">
        <f t="shared" si="13"/>
        <v>24703</v>
      </c>
    </row>
    <row r="174" spans="1:16" x14ac:dyDescent="0.25">
      <c r="A174" s="295" t="s">
        <v>2859</v>
      </c>
      <c r="B174" s="340">
        <v>6</v>
      </c>
      <c r="C174" s="340">
        <v>151025102000990</v>
      </c>
      <c r="D174" s="341" t="s">
        <v>2721</v>
      </c>
      <c r="E174" t="str">
        <f t="shared" si="11"/>
        <v>150102510200099</v>
      </c>
      <c r="F174" t="str">
        <f t="shared" si="14"/>
        <v>0</v>
      </c>
      <c r="G174">
        <v>6</v>
      </c>
      <c r="H174" s="341" t="s">
        <v>2747</v>
      </c>
      <c r="I174" s="470">
        <v>14806714745</v>
      </c>
      <c r="J174" s="298">
        <f t="shared" si="12"/>
        <v>14806714.744999999</v>
      </c>
      <c r="K174" t="e">
        <f>+VLOOKUP(D174,#REF!,4,0)</f>
        <v>#REF!</v>
      </c>
      <c r="L174" t="e">
        <f>VLOOKUP(D174,#REF!,5,0)</f>
        <v>#REF!</v>
      </c>
      <c r="M174" t="e">
        <f>VLOOKUP(D174,#REF!,6,0)</f>
        <v>#REF!</v>
      </c>
      <c r="N174" t="e">
        <f>VLOOKUP(D174,#REF!,7,0)</f>
        <v>#REF!</v>
      </c>
      <c r="P174" t="str">
        <f t="shared" si="13"/>
        <v>25102</v>
      </c>
    </row>
    <row r="175" spans="1:16" x14ac:dyDescent="0.25">
      <c r="A175" s="294" t="s">
        <v>2859</v>
      </c>
      <c r="B175" s="339">
        <v>6</v>
      </c>
      <c r="C175" s="339">
        <v>151025104000990</v>
      </c>
      <c r="D175" s="436" t="s">
        <v>1950</v>
      </c>
      <c r="E175" t="str">
        <f t="shared" si="11"/>
        <v>150102510400099</v>
      </c>
      <c r="F175" t="str">
        <f t="shared" si="14"/>
        <v>0</v>
      </c>
      <c r="G175">
        <v>6</v>
      </c>
      <c r="H175" s="436" t="s">
        <v>2130</v>
      </c>
      <c r="I175" s="471">
        <v>40244290423</v>
      </c>
      <c r="J175" s="298">
        <f t="shared" si="12"/>
        <v>40244290.423</v>
      </c>
      <c r="K175" t="e">
        <f>+VLOOKUP(D175,#REF!,4,0)</f>
        <v>#REF!</v>
      </c>
      <c r="L175" t="e">
        <f>VLOOKUP(D175,#REF!,5,0)</f>
        <v>#REF!</v>
      </c>
      <c r="M175" t="e">
        <f>VLOOKUP(D175,#REF!,6,0)</f>
        <v>#REF!</v>
      </c>
      <c r="N175" t="e">
        <f>VLOOKUP(D175,#REF!,7,0)</f>
        <v>#REF!</v>
      </c>
      <c r="P175" t="str">
        <f t="shared" si="13"/>
        <v>25104</v>
      </c>
    </row>
    <row r="176" spans="1:16" x14ac:dyDescent="0.25">
      <c r="A176" s="295" t="s">
        <v>2859</v>
      </c>
      <c r="B176" s="340">
        <v>6</v>
      </c>
      <c r="C176" s="340">
        <v>151025302002990</v>
      </c>
      <c r="D176" s="341" t="s">
        <v>1951</v>
      </c>
      <c r="E176" t="str">
        <f t="shared" si="11"/>
        <v>150102530200299</v>
      </c>
      <c r="F176" t="str">
        <f t="shared" si="14"/>
        <v>0</v>
      </c>
      <c r="G176">
        <v>6</v>
      </c>
      <c r="H176" s="341" t="s">
        <v>2131</v>
      </c>
      <c r="I176" s="470">
        <v>10000000</v>
      </c>
      <c r="J176" s="298">
        <f t="shared" si="12"/>
        <v>10000</v>
      </c>
      <c r="K176" t="e">
        <f>+VLOOKUP(D176,#REF!,4,0)</f>
        <v>#REF!</v>
      </c>
      <c r="L176" t="e">
        <f>VLOOKUP(D176,#REF!,5,0)</f>
        <v>#REF!</v>
      </c>
      <c r="M176" t="e">
        <f>VLOOKUP(D176,#REF!,6,0)</f>
        <v>#REF!</v>
      </c>
      <c r="N176" t="e">
        <f>VLOOKUP(D176,#REF!,7,0)</f>
        <v>#REF!</v>
      </c>
      <c r="P176" t="str">
        <f t="shared" si="13"/>
        <v>25302</v>
      </c>
    </row>
    <row r="177" spans="1:16" x14ac:dyDescent="0.25">
      <c r="A177" s="294" t="s">
        <v>2859</v>
      </c>
      <c r="B177" s="339">
        <v>6</v>
      </c>
      <c r="C177" s="339">
        <v>151025302003010</v>
      </c>
      <c r="D177" s="436" t="s">
        <v>1952</v>
      </c>
      <c r="E177" t="str">
        <f t="shared" si="11"/>
        <v>150102530200301</v>
      </c>
      <c r="F177" t="str">
        <f t="shared" si="14"/>
        <v>0</v>
      </c>
      <c r="G177">
        <v>6</v>
      </c>
      <c r="H177" s="436" t="s">
        <v>2131</v>
      </c>
      <c r="I177" s="471">
        <v>90438539</v>
      </c>
      <c r="J177" s="298">
        <f t="shared" si="12"/>
        <v>90438.539000000004</v>
      </c>
      <c r="K177" t="e">
        <f>+VLOOKUP(D177,#REF!,4,0)</f>
        <v>#REF!</v>
      </c>
      <c r="L177" t="e">
        <f>VLOOKUP(D177,#REF!,5,0)</f>
        <v>#REF!</v>
      </c>
      <c r="M177" t="e">
        <f>VLOOKUP(D177,#REF!,6,0)</f>
        <v>#REF!</v>
      </c>
      <c r="N177" t="e">
        <f>VLOOKUP(D177,#REF!,7,0)</f>
        <v>#REF!</v>
      </c>
      <c r="P177" t="str">
        <f t="shared" si="13"/>
        <v>25302</v>
      </c>
    </row>
    <row r="178" spans="1:16" x14ac:dyDescent="0.25">
      <c r="A178" s="295" t="s">
        <v>2859</v>
      </c>
      <c r="B178" s="340">
        <v>6</v>
      </c>
      <c r="C178" s="340">
        <v>151025302005010</v>
      </c>
      <c r="D178" s="341" t="s">
        <v>2617</v>
      </c>
      <c r="E178" t="str">
        <f t="shared" si="11"/>
        <v>150102530200501</v>
      </c>
      <c r="F178" t="str">
        <f t="shared" si="14"/>
        <v>0</v>
      </c>
      <c r="G178">
        <v>6</v>
      </c>
      <c r="H178" s="341" t="s">
        <v>2623</v>
      </c>
      <c r="I178" s="470">
        <v>4158</v>
      </c>
      <c r="J178" s="298">
        <f t="shared" si="12"/>
        <v>4.1580000000000004</v>
      </c>
      <c r="K178" t="e">
        <f>+VLOOKUP(D178,#REF!,4,0)</f>
        <v>#REF!</v>
      </c>
      <c r="L178" t="e">
        <f>VLOOKUP(D178,#REF!,5,0)</f>
        <v>#REF!</v>
      </c>
      <c r="M178" t="e">
        <f>VLOOKUP(D178,#REF!,6,0)</f>
        <v>#REF!</v>
      </c>
      <c r="N178" t="e">
        <f>VLOOKUP(D178,#REF!,7,0)</f>
        <v>#REF!</v>
      </c>
      <c r="P178" t="str">
        <f t="shared" si="13"/>
        <v>25302</v>
      </c>
    </row>
    <row r="179" spans="1:16" x14ac:dyDescent="0.25">
      <c r="A179" s="294" t="s">
        <v>2859</v>
      </c>
      <c r="B179" s="339">
        <v>6</v>
      </c>
      <c r="C179" s="339">
        <v>151025302012990</v>
      </c>
      <c r="D179" s="436" t="s">
        <v>1953</v>
      </c>
      <c r="E179" t="str">
        <f t="shared" si="11"/>
        <v>150102530201299</v>
      </c>
      <c r="F179" t="str">
        <f t="shared" si="14"/>
        <v>0</v>
      </c>
      <c r="G179">
        <v>6</v>
      </c>
      <c r="H179" s="436" t="s">
        <v>2132</v>
      </c>
      <c r="I179" s="471">
        <v>43247636</v>
      </c>
      <c r="J179" s="298">
        <f t="shared" si="12"/>
        <v>43247.635999999999</v>
      </c>
      <c r="K179" t="e">
        <f>+VLOOKUP(D179,#REF!,4,0)</f>
        <v>#REF!</v>
      </c>
      <c r="L179" t="e">
        <f>VLOOKUP(D179,#REF!,5,0)</f>
        <v>#REF!</v>
      </c>
      <c r="M179" t="e">
        <f>VLOOKUP(D179,#REF!,6,0)</f>
        <v>#REF!</v>
      </c>
      <c r="N179" t="e">
        <f>VLOOKUP(D179,#REF!,7,0)</f>
        <v>#REF!</v>
      </c>
      <c r="P179" t="str">
        <f t="shared" si="13"/>
        <v>25302</v>
      </c>
    </row>
    <row r="180" spans="1:16" x14ac:dyDescent="0.25">
      <c r="A180" s="295" t="s">
        <v>2859</v>
      </c>
      <c r="B180" s="340">
        <v>7</v>
      </c>
      <c r="C180" s="340">
        <v>151025702007990</v>
      </c>
      <c r="D180" s="341" t="s">
        <v>1954</v>
      </c>
      <c r="E180" t="str">
        <f t="shared" si="11"/>
        <v>150102570200799</v>
      </c>
      <c r="F180" t="str">
        <f t="shared" si="14"/>
        <v>0</v>
      </c>
      <c r="G180">
        <v>6</v>
      </c>
      <c r="H180" s="341" t="s">
        <v>2133</v>
      </c>
      <c r="I180" s="470">
        <v>2861685815</v>
      </c>
      <c r="J180" s="298">
        <f t="shared" si="12"/>
        <v>2861685.8149999999</v>
      </c>
      <c r="K180" t="e">
        <f>+VLOOKUP(D180,#REF!,4,0)</f>
        <v>#REF!</v>
      </c>
      <c r="L180" t="e">
        <f>VLOOKUP(D180,#REF!,5,0)</f>
        <v>#REF!</v>
      </c>
      <c r="M180" t="e">
        <f>VLOOKUP(D180,#REF!,6,0)</f>
        <v>#REF!</v>
      </c>
      <c r="N180" t="e">
        <f>VLOOKUP(D180,#REF!,7,0)</f>
        <v>#REF!</v>
      </c>
      <c r="P180" t="str">
        <f t="shared" si="13"/>
        <v>25702</v>
      </c>
    </row>
    <row r="181" spans="1:16" x14ac:dyDescent="0.25">
      <c r="A181" s="294" t="s">
        <v>2859</v>
      </c>
      <c r="B181" s="339">
        <v>6</v>
      </c>
      <c r="C181" s="339">
        <v>151025702011990</v>
      </c>
      <c r="D181" s="436" t="s">
        <v>2862</v>
      </c>
      <c r="E181" t="str">
        <f t="shared" si="11"/>
        <v>150102570201199</v>
      </c>
      <c r="F181" t="str">
        <f t="shared" si="14"/>
        <v>0</v>
      </c>
      <c r="G181">
        <v>6</v>
      </c>
      <c r="H181" s="436" t="s">
        <v>2879</v>
      </c>
      <c r="I181" s="471">
        <v>5000000</v>
      </c>
      <c r="J181" s="298">
        <f t="shared" si="12"/>
        <v>5000</v>
      </c>
      <c r="K181" t="e">
        <f>+VLOOKUP(D181,#REF!,4,0)</f>
        <v>#REF!</v>
      </c>
      <c r="L181" t="e">
        <f>VLOOKUP(D181,#REF!,5,0)</f>
        <v>#REF!</v>
      </c>
      <c r="M181" t="e">
        <f>VLOOKUP(D181,#REF!,6,0)</f>
        <v>#REF!</v>
      </c>
      <c r="N181" t="e">
        <f>VLOOKUP(D181,#REF!,7,0)</f>
        <v>#REF!</v>
      </c>
      <c r="P181" t="str">
        <f t="shared" si="13"/>
        <v>25702</v>
      </c>
    </row>
    <row r="182" spans="1:16" x14ac:dyDescent="0.25">
      <c r="A182" s="295" t="s">
        <v>2859</v>
      </c>
      <c r="B182" s="340">
        <v>6</v>
      </c>
      <c r="C182" s="340">
        <v>151025702025990</v>
      </c>
      <c r="D182" s="341" t="s">
        <v>884</v>
      </c>
      <c r="E182" t="str">
        <f t="shared" si="11"/>
        <v>150102570202599</v>
      </c>
      <c r="F182" t="str">
        <f t="shared" si="14"/>
        <v>0</v>
      </c>
      <c r="G182">
        <v>6</v>
      </c>
      <c r="H182" s="341" t="s">
        <v>885</v>
      </c>
      <c r="I182" s="470">
        <v>2497590</v>
      </c>
      <c r="J182" s="298">
        <f t="shared" si="12"/>
        <v>2497.59</v>
      </c>
      <c r="K182" t="e">
        <f>+VLOOKUP(D182,#REF!,4,0)</f>
        <v>#REF!</v>
      </c>
      <c r="L182" t="e">
        <f>VLOOKUP(D182,#REF!,5,0)</f>
        <v>#REF!</v>
      </c>
      <c r="M182" t="e">
        <f>VLOOKUP(D182,#REF!,6,0)</f>
        <v>#REF!</v>
      </c>
      <c r="N182" t="e">
        <f>VLOOKUP(D182,#REF!,7,0)</f>
        <v>#REF!</v>
      </c>
      <c r="P182" t="str">
        <f t="shared" si="13"/>
        <v>25702</v>
      </c>
    </row>
    <row r="183" spans="1:16" x14ac:dyDescent="0.25">
      <c r="A183" s="294" t="s">
        <v>2859</v>
      </c>
      <c r="B183" s="339">
        <v>6</v>
      </c>
      <c r="C183" s="339">
        <v>151025702043990</v>
      </c>
      <c r="D183" s="436" t="s">
        <v>890</v>
      </c>
      <c r="E183" t="str">
        <f t="shared" si="11"/>
        <v>150102570204399</v>
      </c>
      <c r="F183" t="str">
        <f t="shared" si="14"/>
        <v>0</v>
      </c>
      <c r="G183">
        <v>6</v>
      </c>
      <c r="H183" s="436" t="s">
        <v>891</v>
      </c>
      <c r="I183" s="471">
        <v>6391542</v>
      </c>
      <c r="J183" s="298">
        <f t="shared" si="12"/>
        <v>6391.5420000000004</v>
      </c>
      <c r="K183" t="e">
        <f>+VLOOKUP(D183,#REF!,4,0)</f>
        <v>#REF!</v>
      </c>
      <c r="L183" t="e">
        <f>VLOOKUP(D183,#REF!,5,0)</f>
        <v>#REF!</v>
      </c>
      <c r="M183" t="e">
        <f>VLOOKUP(D183,#REF!,6,0)</f>
        <v>#REF!</v>
      </c>
      <c r="N183" t="e">
        <f>VLOOKUP(D183,#REF!,7,0)</f>
        <v>#REF!</v>
      </c>
      <c r="P183" t="str">
        <f t="shared" si="13"/>
        <v>25702</v>
      </c>
    </row>
    <row r="184" spans="1:16" x14ac:dyDescent="0.25">
      <c r="A184" s="295" t="s">
        <v>2859</v>
      </c>
      <c r="B184" s="340">
        <v>6</v>
      </c>
      <c r="C184" s="340">
        <v>151025702044990</v>
      </c>
      <c r="D184" s="341" t="s">
        <v>892</v>
      </c>
      <c r="E184" t="str">
        <f t="shared" si="11"/>
        <v>150102570204499</v>
      </c>
      <c r="F184" t="str">
        <f t="shared" si="14"/>
        <v>0</v>
      </c>
      <c r="G184">
        <v>6</v>
      </c>
      <c r="H184" s="341" t="s">
        <v>893</v>
      </c>
      <c r="I184" s="470">
        <v>-3929730</v>
      </c>
      <c r="J184" s="298">
        <f t="shared" si="12"/>
        <v>-3929.73</v>
      </c>
      <c r="K184" t="e">
        <f>+VLOOKUP(D184,#REF!,4,0)</f>
        <v>#REF!</v>
      </c>
      <c r="L184" t="e">
        <f>VLOOKUP(D184,#REF!,5,0)</f>
        <v>#REF!</v>
      </c>
      <c r="M184" t="e">
        <f>VLOOKUP(D184,#REF!,6,0)</f>
        <v>#REF!</v>
      </c>
      <c r="N184" t="e">
        <f>VLOOKUP(D184,#REF!,7,0)</f>
        <v>#REF!</v>
      </c>
      <c r="P184" t="str">
        <f t="shared" si="13"/>
        <v>25702</v>
      </c>
    </row>
    <row r="185" spans="1:16" x14ac:dyDescent="0.25">
      <c r="A185" s="294" t="s">
        <v>2859</v>
      </c>
      <c r="B185" s="339">
        <v>6</v>
      </c>
      <c r="C185" s="339">
        <v>151025702045990</v>
      </c>
      <c r="D185" s="436" t="s">
        <v>2618</v>
      </c>
      <c r="E185" t="str">
        <f t="shared" si="11"/>
        <v>150102570204599</v>
      </c>
      <c r="F185" t="str">
        <f t="shared" si="14"/>
        <v>0</v>
      </c>
      <c r="G185">
        <v>6</v>
      </c>
      <c r="H185" s="436" t="s">
        <v>2624</v>
      </c>
      <c r="I185" s="471">
        <v>11145670087</v>
      </c>
      <c r="J185" s="298">
        <f t="shared" si="12"/>
        <v>11145670.086999999</v>
      </c>
      <c r="K185" t="e">
        <f>+VLOOKUP(D185,#REF!,4,0)</f>
        <v>#REF!</v>
      </c>
      <c r="L185" t="e">
        <f>VLOOKUP(D185,#REF!,5,0)</f>
        <v>#REF!</v>
      </c>
      <c r="M185" t="e">
        <f>VLOOKUP(D185,#REF!,6,0)</f>
        <v>#REF!</v>
      </c>
      <c r="N185" t="e">
        <f>VLOOKUP(D185,#REF!,7,0)</f>
        <v>#REF!</v>
      </c>
      <c r="P185" t="str">
        <f t="shared" si="13"/>
        <v>25702</v>
      </c>
    </row>
    <row r="186" spans="1:16" x14ac:dyDescent="0.25">
      <c r="A186" s="295" t="s">
        <v>2859</v>
      </c>
      <c r="B186" s="340">
        <v>6</v>
      </c>
      <c r="C186" s="340">
        <v>151025702046990</v>
      </c>
      <c r="D186" s="341" t="s">
        <v>2722</v>
      </c>
      <c r="E186" t="str">
        <f t="shared" si="11"/>
        <v>150102570204699</v>
      </c>
      <c r="F186" t="str">
        <f t="shared" si="14"/>
        <v>0</v>
      </c>
      <c r="G186">
        <v>6</v>
      </c>
      <c r="H186" s="341" t="s">
        <v>2748</v>
      </c>
      <c r="I186" s="470">
        <v>1784310482</v>
      </c>
      <c r="J186" s="298">
        <f t="shared" si="12"/>
        <v>1784310.4820000001</v>
      </c>
      <c r="K186" t="e">
        <f>+VLOOKUP(D186,#REF!,4,0)</f>
        <v>#REF!</v>
      </c>
      <c r="L186" t="e">
        <f>VLOOKUP(D186,#REF!,5,0)</f>
        <v>#REF!</v>
      </c>
      <c r="M186" t="e">
        <f>VLOOKUP(D186,#REF!,6,0)</f>
        <v>#REF!</v>
      </c>
      <c r="N186" t="e">
        <f>VLOOKUP(D186,#REF!,7,0)</f>
        <v>#REF!</v>
      </c>
      <c r="P186" t="str">
        <f t="shared" si="13"/>
        <v>25702</v>
      </c>
    </row>
    <row r="187" spans="1:16" x14ac:dyDescent="0.25">
      <c r="A187" s="294" t="s">
        <v>2859</v>
      </c>
      <c r="B187" s="339">
        <v>6</v>
      </c>
      <c r="C187" s="339">
        <v>151025702048990</v>
      </c>
      <c r="D187" s="436" t="s">
        <v>2723</v>
      </c>
      <c r="E187" t="str">
        <f t="shared" si="11"/>
        <v>150102570204899</v>
      </c>
      <c r="F187" t="str">
        <f t="shared" si="14"/>
        <v>0</v>
      </c>
      <c r="G187">
        <v>6</v>
      </c>
      <c r="H187" s="436" t="s">
        <v>2749</v>
      </c>
      <c r="I187" s="471">
        <v>101220455</v>
      </c>
      <c r="J187" s="298">
        <f t="shared" si="12"/>
        <v>101220.455</v>
      </c>
      <c r="K187" t="e">
        <f>+VLOOKUP(D187,#REF!,4,0)</f>
        <v>#REF!</v>
      </c>
      <c r="L187" t="e">
        <f>VLOOKUP(D187,#REF!,5,0)</f>
        <v>#REF!</v>
      </c>
      <c r="M187" t="e">
        <f>VLOOKUP(D187,#REF!,6,0)</f>
        <v>#REF!</v>
      </c>
      <c r="N187" t="e">
        <f>VLOOKUP(D187,#REF!,7,0)</f>
        <v>#REF!</v>
      </c>
      <c r="P187" t="str">
        <f t="shared" si="13"/>
        <v>25702</v>
      </c>
    </row>
    <row r="188" spans="1:16" x14ac:dyDescent="0.25">
      <c r="A188" s="295" t="s">
        <v>2859</v>
      </c>
      <c r="B188" s="340">
        <v>6</v>
      </c>
      <c r="C188" s="340">
        <v>151025702049990</v>
      </c>
      <c r="D188" s="341" t="s">
        <v>2724</v>
      </c>
      <c r="E188" t="str">
        <f t="shared" si="11"/>
        <v>150102570204999</v>
      </c>
      <c r="F188" t="str">
        <f t="shared" si="14"/>
        <v>0</v>
      </c>
      <c r="G188">
        <v>6</v>
      </c>
      <c r="H188" s="341" t="s">
        <v>2750</v>
      </c>
      <c r="I188" s="470">
        <v>39495544</v>
      </c>
      <c r="J188" s="298">
        <f t="shared" si="12"/>
        <v>39495.544000000002</v>
      </c>
      <c r="K188" t="e">
        <f>+VLOOKUP(D188,#REF!,4,0)</f>
        <v>#REF!</v>
      </c>
      <c r="L188" t="e">
        <f>VLOOKUP(D188,#REF!,5,0)</f>
        <v>#REF!</v>
      </c>
      <c r="M188" t="e">
        <f>VLOOKUP(D188,#REF!,6,0)</f>
        <v>#REF!</v>
      </c>
      <c r="N188" t="e">
        <f>VLOOKUP(D188,#REF!,7,0)</f>
        <v>#REF!</v>
      </c>
      <c r="P188" t="str">
        <f t="shared" si="13"/>
        <v>25702</v>
      </c>
    </row>
    <row r="189" spans="1:16" x14ac:dyDescent="0.25">
      <c r="A189" s="294" t="s">
        <v>2859</v>
      </c>
      <c r="B189" s="339">
        <v>6</v>
      </c>
      <c r="C189" s="339">
        <v>151025702050990</v>
      </c>
      <c r="D189" s="436" t="s">
        <v>2863</v>
      </c>
      <c r="E189" t="str">
        <f t="shared" si="11"/>
        <v>150102570205099</v>
      </c>
      <c r="F189" t="str">
        <f t="shared" si="14"/>
        <v>0</v>
      </c>
      <c r="G189">
        <v>6</v>
      </c>
      <c r="H189" s="436" t="s">
        <v>2446</v>
      </c>
      <c r="I189" s="471">
        <v>22313081</v>
      </c>
      <c r="J189" s="298">
        <f t="shared" si="12"/>
        <v>22313.080999999998</v>
      </c>
      <c r="K189" t="e">
        <f>+VLOOKUP(D189,#REF!,4,0)</f>
        <v>#REF!</v>
      </c>
      <c r="L189" t="e">
        <f>VLOOKUP(D189,#REF!,5,0)</f>
        <v>#REF!</v>
      </c>
      <c r="M189" t="e">
        <f>VLOOKUP(D189,#REF!,6,0)</f>
        <v>#REF!</v>
      </c>
      <c r="N189" t="e">
        <f>VLOOKUP(D189,#REF!,7,0)</f>
        <v>#REF!</v>
      </c>
      <c r="P189" t="str">
        <f t="shared" si="13"/>
        <v>25702</v>
      </c>
    </row>
    <row r="190" spans="1:16" x14ac:dyDescent="0.25">
      <c r="A190" s="295" t="s">
        <v>2859</v>
      </c>
      <c r="B190" s="340">
        <v>6</v>
      </c>
      <c r="C190" s="340">
        <v>151025702052990</v>
      </c>
      <c r="D190" s="341" t="s">
        <v>2864</v>
      </c>
      <c r="E190" t="str">
        <f t="shared" si="11"/>
        <v>150102570205299</v>
      </c>
      <c r="F190" t="str">
        <f t="shared" si="14"/>
        <v>0</v>
      </c>
      <c r="G190">
        <v>6</v>
      </c>
      <c r="H190" s="341" t="s">
        <v>2880</v>
      </c>
      <c r="I190" s="470">
        <v>126555761</v>
      </c>
      <c r="J190" s="298">
        <f t="shared" si="12"/>
        <v>126555.761</v>
      </c>
      <c r="K190" t="e">
        <f>+VLOOKUP(D190,#REF!,4,0)</f>
        <v>#REF!</v>
      </c>
      <c r="L190" t="e">
        <f>VLOOKUP(D190,#REF!,5,0)</f>
        <v>#REF!</v>
      </c>
      <c r="M190" t="e">
        <f>VLOOKUP(D190,#REF!,6,0)</f>
        <v>#REF!</v>
      </c>
      <c r="N190" t="e">
        <f>VLOOKUP(D190,#REF!,7,0)</f>
        <v>#REF!</v>
      </c>
      <c r="P190" t="str">
        <f t="shared" si="13"/>
        <v>25702</v>
      </c>
    </row>
    <row r="191" spans="1:16" x14ac:dyDescent="0.25">
      <c r="A191" s="294" t="s">
        <v>2859</v>
      </c>
      <c r="B191" s="339">
        <v>6</v>
      </c>
      <c r="C191" s="339">
        <v>151025702053990</v>
      </c>
      <c r="D191" s="436" t="s">
        <v>2865</v>
      </c>
      <c r="E191" t="str">
        <f t="shared" si="11"/>
        <v>150102570205399</v>
      </c>
      <c r="F191" t="str">
        <f t="shared" si="14"/>
        <v>0</v>
      </c>
      <c r="G191">
        <v>6</v>
      </c>
      <c r="H191" s="436" t="s">
        <v>2881</v>
      </c>
      <c r="I191" s="471">
        <v>-51384445</v>
      </c>
      <c r="J191" s="298">
        <f t="shared" si="12"/>
        <v>-51384.445</v>
      </c>
      <c r="K191" t="e">
        <f>+VLOOKUP(D191,#REF!,4,0)</f>
        <v>#REF!</v>
      </c>
      <c r="L191" t="e">
        <f>VLOOKUP(D191,#REF!,5,0)</f>
        <v>#REF!</v>
      </c>
      <c r="M191" t="e">
        <f>VLOOKUP(D191,#REF!,6,0)</f>
        <v>#REF!</v>
      </c>
      <c r="N191" t="e">
        <f>VLOOKUP(D191,#REF!,7,0)</f>
        <v>#REF!</v>
      </c>
      <c r="P191" t="str">
        <f t="shared" si="13"/>
        <v>25702</v>
      </c>
    </row>
    <row r="192" spans="1:16" x14ac:dyDescent="0.25">
      <c r="A192" s="295" t="s">
        <v>2859</v>
      </c>
      <c r="B192" s="340">
        <v>7</v>
      </c>
      <c r="C192" s="340">
        <v>151025702058990</v>
      </c>
      <c r="D192" s="341" t="s">
        <v>1349</v>
      </c>
      <c r="E192" t="str">
        <f t="shared" si="11"/>
        <v>150102570205899</v>
      </c>
      <c r="F192" t="str">
        <f t="shared" si="14"/>
        <v>0</v>
      </c>
      <c r="G192">
        <v>6</v>
      </c>
      <c r="H192" s="341" t="s">
        <v>1350</v>
      </c>
      <c r="I192" s="470">
        <v>1680000</v>
      </c>
      <c r="J192" s="298">
        <f t="shared" si="12"/>
        <v>1680</v>
      </c>
      <c r="K192" t="e">
        <f>+VLOOKUP(D192,#REF!,4,0)</f>
        <v>#REF!</v>
      </c>
      <c r="L192" t="e">
        <f>VLOOKUP(D192,#REF!,5,0)</f>
        <v>#REF!</v>
      </c>
      <c r="M192" t="e">
        <f>VLOOKUP(D192,#REF!,6,0)</f>
        <v>#REF!</v>
      </c>
      <c r="N192" t="e">
        <f>VLOOKUP(D192,#REF!,7,0)</f>
        <v>#REF!</v>
      </c>
      <c r="P192" t="str">
        <f t="shared" si="13"/>
        <v>25702</v>
      </c>
    </row>
    <row r="193" spans="1:16" x14ac:dyDescent="0.25">
      <c r="A193" s="294" t="s">
        <v>2859</v>
      </c>
      <c r="B193" s="339">
        <v>6</v>
      </c>
      <c r="C193" s="339">
        <v>151025702059990</v>
      </c>
      <c r="D193" s="436" t="s">
        <v>894</v>
      </c>
      <c r="E193" t="str">
        <f t="shared" si="11"/>
        <v>150102570205999</v>
      </c>
      <c r="G193">
        <v>6</v>
      </c>
      <c r="H193" s="436" t="s">
        <v>895</v>
      </c>
      <c r="I193" s="471">
        <v>3007742265</v>
      </c>
      <c r="J193" s="298">
        <f t="shared" si="12"/>
        <v>3007742.2650000001</v>
      </c>
      <c r="K193" t="e">
        <f>+VLOOKUP(D193,#REF!,4,0)</f>
        <v>#REF!</v>
      </c>
      <c r="L193" t="e">
        <f>VLOOKUP(D193,#REF!,5,0)</f>
        <v>#REF!</v>
      </c>
      <c r="M193" t="e">
        <f>VLOOKUP(D193,#REF!,6,0)</f>
        <v>#REF!</v>
      </c>
      <c r="N193" t="e">
        <f>VLOOKUP(D193,#REF!,7,0)</f>
        <v>#REF!</v>
      </c>
      <c r="P193" t="str">
        <f t="shared" si="13"/>
        <v>25702</v>
      </c>
    </row>
    <row r="194" spans="1:16" x14ac:dyDescent="0.25">
      <c r="A194" s="295" t="s">
        <v>2859</v>
      </c>
      <c r="B194" s="340">
        <v>7</v>
      </c>
      <c r="C194" s="340">
        <v>151025702060990</v>
      </c>
      <c r="D194" s="341" t="s">
        <v>896</v>
      </c>
      <c r="E194" t="str">
        <f t="shared" si="11"/>
        <v>150102570206099</v>
      </c>
      <c r="G194">
        <v>6</v>
      </c>
      <c r="H194" s="436" t="s">
        <v>897</v>
      </c>
      <c r="I194" s="471">
        <v>28050258</v>
      </c>
      <c r="J194" s="298">
        <f t="shared" si="12"/>
        <v>28050.258000000002</v>
      </c>
      <c r="K194" t="e">
        <f>+VLOOKUP(D194,#REF!,4,0)</f>
        <v>#REF!</v>
      </c>
      <c r="L194" t="e">
        <f>VLOOKUP(D194,#REF!,5,0)</f>
        <v>#REF!</v>
      </c>
      <c r="M194" t="e">
        <f>VLOOKUP(D194,#REF!,6,0)</f>
        <v>#REF!</v>
      </c>
      <c r="N194" t="e">
        <f>VLOOKUP(D194,#REF!,7,0)</f>
        <v>#REF!</v>
      </c>
      <c r="P194" t="str">
        <f t="shared" si="13"/>
        <v>25702</v>
      </c>
    </row>
    <row r="195" spans="1:16" s="299" customFormat="1" x14ac:dyDescent="0.25">
      <c r="A195" s="294" t="s">
        <v>2859</v>
      </c>
      <c r="B195" s="339">
        <v>6</v>
      </c>
      <c r="C195" s="339">
        <v>151025702061990</v>
      </c>
      <c r="D195" s="436" t="s">
        <v>898</v>
      </c>
      <c r="E195" t="str">
        <f t="shared" si="11"/>
        <v>150102570206199</v>
      </c>
      <c r="F195"/>
      <c r="G195">
        <v>6</v>
      </c>
      <c r="H195" s="436" t="s">
        <v>899</v>
      </c>
      <c r="I195" s="471">
        <v>9660922</v>
      </c>
      <c r="J195" s="298">
        <f t="shared" si="12"/>
        <v>9660.9220000000005</v>
      </c>
      <c r="K195" t="e">
        <f>+VLOOKUP(D195,#REF!,4,0)</f>
        <v>#REF!</v>
      </c>
      <c r="L195" t="e">
        <f>VLOOKUP(D195,#REF!,5,0)</f>
        <v>#REF!</v>
      </c>
      <c r="M195" t="e">
        <f>VLOOKUP(D195,#REF!,6,0)</f>
        <v>#REF!</v>
      </c>
      <c r="N195" t="e">
        <f>VLOOKUP(D195,#REF!,7,0)</f>
        <v>#REF!</v>
      </c>
      <c r="O195"/>
      <c r="P195" t="str">
        <f t="shared" si="13"/>
        <v>25702</v>
      </c>
    </row>
    <row r="196" spans="1:16" s="299" customFormat="1" x14ac:dyDescent="0.25">
      <c r="A196" s="295" t="s">
        <v>2859</v>
      </c>
      <c r="B196" s="340">
        <v>6</v>
      </c>
      <c r="C196" s="340">
        <v>151025702062990</v>
      </c>
      <c r="D196" s="341" t="s">
        <v>900</v>
      </c>
      <c r="E196" t="str">
        <f t="shared" si="11"/>
        <v>150102570206299</v>
      </c>
      <c r="F196"/>
      <c r="G196">
        <v>6</v>
      </c>
      <c r="H196" s="341" t="s">
        <v>901</v>
      </c>
      <c r="I196" s="470">
        <v>15913199</v>
      </c>
      <c r="J196" s="298">
        <f t="shared" si="12"/>
        <v>15913.199000000001</v>
      </c>
      <c r="K196" t="e">
        <f>+VLOOKUP(D196,#REF!,4,0)</f>
        <v>#REF!</v>
      </c>
      <c r="L196" t="e">
        <f>VLOOKUP(D196,#REF!,5,0)</f>
        <v>#REF!</v>
      </c>
      <c r="M196" t="e">
        <f>VLOOKUP(D196,#REF!,6,0)</f>
        <v>#REF!</v>
      </c>
      <c r="N196" t="e">
        <f>VLOOKUP(D196,#REF!,7,0)</f>
        <v>#REF!</v>
      </c>
      <c r="O196"/>
      <c r="P196" t="str">
        <f t="shared" si="13"/>
        <v>25702</v>
      </c>
    </row>
    <row r="197" spans="1:16" s="299" customFormat="1" x14ac:dyDescent="0.25">
      <c r="A197" s="294" t="s">
        <v>2859</v>
      </c>
      <c r="B197" s="339">
        <v>6</v>
      </c>
      <c r="C197" s="339">
        <v>151025702063990</v>
      </c>
      <c r="D197" s="436" t="s">
        <v>902</v>
      </c>
      <c r="E197" t="str">
        <f t="shared" ref="E197:E217" si="15">+MID(D197,3,2)&amp;+MID(D197,6,1)&amp;+MID(D197,8,2)&amp;+MID(D197,11,3)&amp;+MID(D197,17,2)&amp;+MID(D197,20,3)&amp;+MID(D197,24,2)</f>
        <v>150102570206399</v>
      </c>
      <c r="F197"/>
      <c r="G197">
        <v>6</v>
      </c>
      <c r="H197" s="436" t="s">
        <v>903</v>
      </c>
      <c r="I197" s="471">
        <v>21506641</v>
      </c>
      <c r="J197" s="298">
        <f t="shared" ref="J197:J217" si="16">I197/1000</f>
        <v>21506.641</v>
      </c>
      <c r="K197" t="e">
        <f>+VLOOKUP(D197,#REF!,4,0)</f>
        <v>#REF!</v>
      </c>
      <c r="L197" t="e">
        <f>VLOOKUP(D197,#REF!,5,0)</f>
        <v>#REF!</v>
      </c>
      <c r="M197" t="e">
        <f>VLOOKUP(D197,#REF!,6,0)</f>
        <v>#REF!</v>
      </c>
      <c r="N197" t="e">
        <f>VLOOKUP(D197,#REF!,7,0)</f>
        <v>#REF!</v>
      </c>
      <c r="O197"/>
      <c r="P197" t="str">
        <f t="shared" ref="P197:P217" si="17">MID(E197,6,5)</f>
        <v>25702</v>
      </c>
    </row>
    <row r="198" spans="1:16" s="299" customFormat="1" x14ac:dyDescent="0.25">
      <c r="A198" s="295" t="s">
        <v>2859</v>
      </c>
      <c r="B198" s="340">
        <v>6</v>
      </c>
      <c r="C198" s="340">
        <v>151025702066990</v>
      </c>
      <c r="D198" s="341" t="s">
        <v>2441</v>
      </c>
      <c r="E198" t="str">
        <f t="shared" si="15"/>
        <v>150102570206699</v>
      </c>
      <c r="G198">
        <v>6</v>
      </c>
      <c r="H198" s="436" t="s">
        <v>2781</v>
      </c>
      <c r="I198" s="471">
        <v>2211458960</v>
      </c>
      <c r="J198" s="298">
        <f t="shared" si="16"/>
        <v>2211458.96</v>
      </c>
      <c r="K198" s="299" t="e">
        <f>+VLOOKUP(D198,#REF!,4,0)</f>
        <v>#REF!</v>
      </c>
      <c r="L198" t="e">
        <f>VLOOKUP(D198,#REF!,5,0)</f>
        <v>#REF!</v>
      </c>
      <c r="M198" s="299" t="e">
        <f>VLOOKUP(D198,#REF!,6,0)</f>
        <v>#REF!</v>
      </c>
      <c r="N198" t="e">
        <f>VLOOKUP(D198,#REF!,7,0)</f>
        <v>#REF!</v>
      </c>
      <c r="P198" s="299" t="str">
        <f t="shared" si="17"/>
        <v>25702</v>
      </c>
    </row>
    <row r="199" spans="1:16" s="299" customFormat="1" x14ac:dyDescent="0.25">
      <c r="A199" s="294" t="s">
        <v>2859</v>
      </c>
      <c r="B199" s="339">
        <v>6</v>
      </c>
      <c r="C199" s="339">
        <v>151025702087990</v>
      </c>
      <c r="D199" s="436" t="s">
        <v>904</v>
      </c>
      <c r="E199" t="str">
        <f t="shared" si="15"/>
        <v>150102570208799</v>
      </c>
      <c r="F199"/>
      <c r="G199">
        <v>5</v>
      </c>
      <c r="H199" s="341" t="s">
        <v>905</v>
      </c>
      <c r="I199" s="470">
        <v>12944701395</v>
      </c>
      <c r="J199" s="298">
        <f t="shared" si="16"/>
        <v>12944701.395</v>
      </c>
      <c r="K199" t="e">
        <f>+VLOOKUP(D199,#REF!,4,0)</f>
        <v>#REF!</v>
      </c>
      <c r="L199" t="e">
        <f>VLOOKUP(D199,#REF!,5,0)</f>
        <v>#REF!</v>
      </c>
      <c r="M199" t="e">
        <f>VLOOKUP(D199,#REF!,6,0)</f>
        <v>#REF!</v>
      </c>
      <c r="N199" t="e">
        <f>VLOOKUP(D199,#REF!,7,0)</f>
        <v>#REF!</v>
      </c>
      <c r="O199"/>
      <c r="P199" t="str">
        <f t="shared" si="17"/>
        <v>25702</v>
      </c>
    </row>
    <row r="200" spans="1:16" x14ac:dyDescent="0.25">
      <c r="A200" s="295" t="s">
        <v>2859</v>
      </c>
      <c r="B200" s="340">
        <v>6</v>
      </c>
      <c r="C200" s="340">
        <v>151025702088990</v>
      </c>
      <c r="D200" s="341" t="s">
        <v>2642</v>
      </c>
      <c r="E200" t="str">
        <f t="shared" si="15"/>
        <v>150102570208899</v>
      </c>
      <c r="G200">
        <v>6</v>
      </c>
      <c r="H200" s="436" t="s">
        <v>2645</v>
      </c>
      <c r="I200" s="471">
        <v>139924990</v>
      </c>
      <c r="J200" s="298">
        <f t="shared" si="16"/>
        <v>139924.99</v>
      </c>
      <c r="K200" t="e">
        <f>+VLOOKUP(D200,#REF!,4,0)</f>
        <v>#REF!</v>
      </c>
      <c r="L200" t="e">
        <f>VLOOKUP(D200,#REF!,5,0)</f>
        <v>#REF!</v>
      </c>
      <c r="M200" t="e">
        <f>VLOOKUP(D200,#REF!,6,0)</f>
        <v>#REF!</v>
      </c>
      <c r="N200" t="e">
        <f>VLOOKUP(D200,#REF!,7,0)</f>
        <v>#REF!</v>
      </c>
      <c r="P200" t="str">
        <f t="shared" si="17"/>
        <v>25702</v>
      </c>
    </row>
    <row r="201" spans="1:16" x14ac:dyDescent="0.25">
      <c r="A201" s="294" t="s">
        <v>2859</v>
      </c>
      <c r="B201" s="339">
        <v>6</v>
      </c>
      <c r="C201" s="339">
        <v>151025702090990</v>
      </c>
      <c r="D201" s="436" t="s">
        <v>906</v>
      </c>
      <c r="E201" t="str">
        <f t="shared" si="15"/>
        <v>150102570209099</v>
      </c>
      <c r="G201">
        <v>6</v>
      </c>
      <c r="H201" s="436" t="s">
        <v>907</v>
      </c>
      <c r="I201" s="471">
        <v>-1846523</v>
      </c>
      <c r="J201" s="298">
        <f t="shared" si="16"/>
        <v>-1846.5229999999999</v>
      </c>
      <c r="K201" t="e">
        <f>+VLOOKUP(D201,#REF!,4,0)</f>
        <v>#REF!</v>
      </c>
      <c r="L201" t="e">
        <f>VLOOKUP(D201,#REF!,5,0)</f>
        <v>#REF!</v>
      </c>
      <c r="M201" t="e">
        <f>VLOOKUP(D201,#REF!,6,0)</f>
        <v>#REF!</v>
      </c>
      <c r="N201" t="e">
        <f>VLOOKUP(D201,#REF!,7,0)</f>
        <v>#REF!</v>
      </c>
      <c r="P201" t="str">
        <f t="shared" si="17"/>
        <v>25702</v>
      </c>
    </row>
    <row r="202" spans="1:16" s="299" customFormat="1" x14ac:dyDescent="0.25">
      <c r="A202" s="295" t="s">
        <v>2859</v>
      </c>
      <c r="B202" s="340">
        <v>6</v>
      </c>
      <c r="C202" s="340">
        <v>151025702101990</v>
      </c>
      <c r="D202" s="341" t="s">
        <v>2725</v>
      </c>
      <c r="E202" s="299" t="str">
        <f t="shared" si="15"/>
        <v>150102570210199</v>
      </c>
      <c r="F202" s="299" t="str">
        <f>MID(E202,3,1)</f>
        <v>0</v>
      </c>
      <c r="G202">
        <v>6</v>
      </c>
      <c r="H202" s="489" t="s">
        <v>2751</v>
      </c>
      <c r="I202" s="490">
        <v>1976197729</v>
      </c>
      <c r="J202" s="476">
        <f t="shared" si="16"/>
        <v>1976197.7290000001</v>
      </c>
      <c r="K202" s="299" t="e">
        <f>+VLOOKUP(D202,#REF!,4,0)</f>
        <v>#REF!</v>
      </c>
      <c r="L202" s="299" t="e">
        <f>VLOOKUP(D202,#REF!,5,0)</f>
        <v>#REF!</v>
      </c>
      <c r="M202" s="299" t="e">
        <f>VLOOKUP(D202,#REF!,6,0)</f>
        <v>#REF!</v>
      </c>
      <c r="N202" s="299" t="e">
        <f>VLOOKUP(D202,#REF!,7,0)</f>
        <v>#REF!</v>
      </c>
      <c r="P202" s="299" t="str">
        <f t="shared" si="17"/>
        <v>25702</v>
      </c>
    </row>
    <row r="203" spans="1:16" s="299" customFormat="1" x14ac:dyDescent="0.25">
      <c r="A203" s="294" t="s">
        <v>2859</v>
      </c>
      <c r="B203" s="339">
        <v>6</v>
      </c>
      <c r="C203" s="339">
        <v>151025702107010</v>
      </c>
      <c r="D203" s="436" t="s">
        <v>2447</v>
      </c>
      <c r="E203" s="299" t="str">
        <f t="shared" si="15"/>
        <v>150102570210701</v>
      </c>
      <c r="G203">
        <v>6</v>
      </c>
      <c r="H203" s="489" t="s">
        <v>2448</v>
      </c>
      <c r="I203" s="490">
        <v>24454968</v>
      </c>
      <c r="J203" s="476">
        <f t="shared" si="16"/>
        <v>24454.968000000001</v>
      </c>
      <c r="K203" s="299" t="e">
        <f>+VLOOKUP(D203,#REF!,4,0)</f>
        <v>#REF!</v>
      </c>
      <c r="L203" s="299" t="e">
        <f>VLOOKUP(D203,#REF!,5,0)</f>
        <v>#REF!</v>
      </c>
      <c r="M203" s="299" t="e">
        <f>VLOOKUP(D203,#REF!,6,0)</f>
        <v>#REF!</v>
      </c>
      <c r="N203" s="299" t="e">
        <f>VLOOKUP(D203,#REF!,7,0)</f>
        <v>#REF!</v>
      </c>
      <c r="P203" s="299" t="str">
        <f t="shared" si="17"/>
        <v>25702</v>
      </c>
    </row>
    <row r="204" spans="1:16" s="299" customFormat="1" x14ac:dyDescent="0.25">
      <c r="A204" s="295" t="s">
        <v>2859</v>
      </c>
      <c r="B204" s="340">
        <v>6</v>
      </c>
      <c r="C204" s="340">
        <v>151025702107990</v>
      </c>
      <c r="D204" s="341" t="s">
        <v>2728</v>
      </c>
      <c r="E204" t="str">
        <f t="shared" si="15"/>
        <v>150102570210799</v>
      </c>
      <c r="F204" t="str">
        <f>MID(E204,3,1)</f>
        <v>0</v>
      </c>
      <c r="G204">
        <v>6</v>
      </c>
      <c r="H204" s="341" t="s">
        <v>2754</v>
      </c>
      <c r="I204" s="470">
        <v>769127624</v>
      </c>
      <c r="J204" s="298">
        <f t="shared" si="16"/>
        <v>769127.62399999995</v>
      </c>
      <c r="K204" s="299" t="e">
        <f>+VLOOKUP(D204,#REF!,4,0)</f>
        <v>#REF!</v>
      </c>
      <c r="L204" t="e">
        <f>VLOOKUP(D204,#REF!,5,0)</f>
        <v>#REF!</v>
      </c>
      <c r="M204" s="299" t="e">
        <f>VLOOKUP(D204,#REF!,6,0)</f>
        <v>#REF!</v>
      </c>
      <c r="N204" t="e">
        <f>VLOOKUP(D204,#REF!,7,0)</f>
        <v>#REF!</v>
      </c>
      <c r="P204" s="299" t="str">
        <f t="shared" si="17"/>
        <v>25702</v>
      </c>
    </row>
    <row r="205" spans="1:16" s="299" customFormat="1" x14ac:dyDescent="0.25">
      <c r="A205" s="294" t="s">
        <v>2859</v>
      </c>
      <c r="B205" s="339">
        <v>6</v>
      </c>
      <c r="C205" s="339">
        <v>151025702113990</v>
      </c>
      <c r="D205" s="436" t="s">
        <v>2782</v>
      </c>
      <c r="E205" t="str">
        <f t="shared" si="15"/>
        <v>150102570211399</v>
      </c>
      <c r="F205"/>
      <c r="G205">
        <v>6</v>
      </c>
      <c r="H205" s="341" t="s">
        <v>2783</v>
      </c>
      <c r="I205" s="470">
        <v>659090909</v>
      </c>
      <c r="J205" s="298">
        <f t="shared" si="16"/>
        <v>659090.90899999999</v>
      </c>
      <c r="K205" t="e">
        <f>+VLOOKUP(D205,#REF!,4,0)</f>
        <v>#REF!</v>
      </c>
      <c r="L205" t="e">
        <f>VLOOKUP(D205,#REF!,5,0)</f>
        <v>#REF!</v>
      </c>
      <c r="M205" t="e">
        <f>VLOOKUP(D205,#REF!,6,0)</f>
        <v>#REF!</v>
      </c>
      <c r="N205" t="e">
        <f>VLOOKUP(D205,#REF!,7,0)</f>
        <v>#REF!</v>
      </c>
      <c r="O205"/>
      <c r="P205" t="str">
        <f t="shared" si="17"/>
        <v>25702</v>
      </c>
    </row>
    <row r="206" spans="1:16" s="299" customFormat="1" x14ac:dyDescent="0.25">
      <c r="A206" s="295" t="s">
        <v>2859</v>
      </c>
      <c r="B206" s="340">
        <v>6</v>
      </c>
      <c r="C206" s="340">
        <v>151025702149010</v>
      </c>
      <c r="D206" s="341" t="s">
        <v>1955</v>
      </c>
      <c r="E206" t="str">
        <f t="shared" si="15"/>
        <v>150102570214901</v>
      </c>
      <c r="F206"/>
      <c r="G206">
        <v>6</v>
      </c>
      <c r="H206" s="341" t="s">
        <v>2134</v>
      </c>
      <c r="I206" s="470">
        <v>1128281</v>
      </c>
      <c r="J206" s="298">
        <f t="shared" si="16"/>
        <v>1128.2809999999999</v>
      </c>
      <c r="K206" t="e">
        <f>+VLOOKUP(D206,#REF!,4,0)</f>
        <v>#REF!</v>
      </c>
      <c r="L206" t="e">
        <f>VLOOKUP(D206,#REF!,5,0)</f>
        <v>#REF!</v>
      </c>
      <c r="M206" t="e">
        <f>VLOOKUP(D206,#REF!,6,0)</f>
        <v>#REF!</v>
      </c>
      <c r="N206" t="e">
        <f>VLOOKUP(D206,#REF!,7,0)</f>
        <v>#REF!</v>
      </c>
      <c r="O206"/>
      <c r="P206" t="str">
        <f t="shared" si="17"/>
        <v>25702</v>
      </c>
    </row>
    <row r="207" spans="1:16" s="299" customFormat="1" x14ac:dyDescent="0.25">
      <c r="A207" s="294" t="s">
        <v>2859</v>
      </c>
      <c r="B207" s="339">
        <v>6</v>
      </c>
      <c r="C207" s="339">
        <v>151025702149990</v>
      </c>
      <c r="D207" s="436" t="s">
        <v>908</v>
      </c>
      <c r="E207" t="str">
        <f t="shared" si="15"/>
        <v>150102570214999</v>
      </c>
      <c r="F207"/>
      <c r="G207">
        <v>6</v>
      </c>
      <c r="H207" s="436" t="s">
        <v>909</v>
      </c>
      <c r="I207" s="471">
        <v>40</v>
      </c>
      <c r="J207" s="298">
        <f t="shared" si="16"/>
        <v>0.04</v>
      </c>
      <c r="K207" t="e">
        <f>+VLOOKUP(D207,#REF!,4,0)</f>
        <v>#REF!</v>
      </c>
      <c r="L207" t="e">
        <f>VLOOKUP(D207,#REF!,5,0)</f>
        <v>#REF!</v>
      </c>
      <c r="M207" t="e">
        <f>VLOOKUP(D207,#REF!,6,0)</f>
        <v>#REF!</v>
      </c>
      <c r="N207" t="e">
        <f>VLOOKUP(D207,#REF!,7,0)</f>
        <v>#REF!</v>
      </c>
      <c r="O207"/>
      <c r="P207" t="str">
        <f t="shared" si="17"/>
        <v>25702</v>
      </c>
    </row>
    <row r="208" spans="1:16" s="299" customFormat="1" x14ac:dyDescent="0.25">
      <c r="A208" s="295" t="s">
        <v>2859</v>
      </c>
      <c r="B208" s="340">
        <v>6</v>
      </c>
      <c r="C208" s="340">
        <v>151025702153990</v>
      </c>
      <c r="D208" s="341" t="s">
        <v>2657</v>
      </c>
      <c r="E208" t="str">
        <f t="shared" si="15"/>
        <v>150102570215399</v>
      </c>
      <c r="F208"/>
      <c r="G208">
        <v>6</v>
      </c>
      <c r="H208" s="436" t="s">
        <v>2675</v>
      </c>
      <c r="I208" s="471">
        <v>11941664</v>
      </c>
      <c r="J208" s="298">
        <f t="shared" si="16"/>
        <v>11941.664000000001</v>
      </c>
      <c r="K208" t="e">
        <f>+VLOOKUP(D208,#REF!,4,0)</f>
        <v>#REF!</v>
      </c>
      <c r="L208" t="e">
        <f>VLOOKUP(D208,#REF!,5,0)</f>
        <v>#REF!</v>
      </c>
      <c r="M208" t="e">
        <f>VLOOKUP(D208,#REF!,6,0)</f>
        <v>#REF!</v>
      </c>
      <c r="N208" t="e">
        <f>VLOOKUP(D208,#REF!,7,0)</f>
        <v>#REF!</v>
      </c>
      <c r="O208"/>
      <c r="P208" t="str">
        <f t="shared" si="17"/>
        <v>25702</v>
      </c>
    </row>
    <row r="209" spans="1:16" x14ac:dyDescent="0.25">
      <c r="A209" s="294" t="s">
        <v>2859</v>
      </c>
      <c r="B209" s="339">
        <v>6</v>
      </c>
      <c r="C209" s="339">
        <v>151025702154990</v>
      </c>
      <c r="D209" s="436" t="s">
        <v>2658</v>
      </c>
      <c r="E209" t="str">
        <f t="shared" si="15"/>
        <v>150102570215499</v>
      </c>
      <c r="F209" t="str">
        <f>MID(E209,3,1)</f>
        <v>0</v>
      </c>
      <c r="G209">
        <v>6</v>
      </c>
      <c r="H209" s="436" t="s">
        <v>2676</v>
      </c>
      <c r="I209" s="471">
        <v>1646385</v>
      </c>
      <c r="J209" s="298">
        <f t="shared" si="16"/>
        <v>1646.385</v>
      </c>
      <c r="K209" s="299" t="e">
        <f>+VLOOKUP(D209,#REF!,4,0)</f>
        <v>#REF!</v>
      </c>
      <c r="L209" t="e">
        <f>VLOOKUP(D209,#REF!,5,0)</f>
        <v>#REF!</v>
      </c>
      <c r="M209" s="299" t="e">
        <f>VLOOKUP(D209,#REF!,6,0)</f>
        <v>#REF!</v>
      </c>
      <c r="N209" t="e">
        <f>VLOOKUP(D209,#REF!,7,0)</f>
        <v>#REF!</v>
      </c>
      <c r="O209" s="299"/>
      <c r="P209" s="299" t="str">
        <f t="shared" si="17"/>
        <v>25702</v>
      </c>
    </row>
    <row r="210" spans="1:16" x14ac:dyDescent="0.25">
      <c r="A210" s="295" t="s">
        <v>2859</v>
      </c>
      <c r="B210" s="340">
        <v>6</v>
      </c>
      <c r="C210" s="340">
        <v>151025702268990</v>
      </c>
      <c r="D210" s="341" t="s">
        <v>1956</v>
      </c>
      <c r="E210" t="str">
        <f t="shared" si="15"/>
        <v>150102570226899</v>
      </c>
      <c r="G210">
        <v>6</v>
      </c>
      <c r="H210" s="436" t="s">
        <v>2135</v>
      </c>
      <c r="I210" s="471">
        <v>116573261</v>
      </c>
      <c r="J210" s="298">
        <f t="shared" si="16"/>
        <v>116573.261</v>
      </c>
      <c r="K210" t="e">
        <f>+VLOOKUP(D210,#REF!,4,0)</f>
        <v>#REF!</v>
      </c>
      <c r="L210" t="e">
        <f>VLOOKUP(D210,#REF!,5,0)</f>
        <v>#REF!</v>
      </c>
      <c r="M210" t="e">
        <f>VLOOKUP(D210,#REF!,6,0)</f>
        <v>#REF!</v>
      </c>
      <c r="N210" t="e">
        <f>VLOOKUP(D210,#REF!,7,0)</f>
        <v>#REF!</v>
      </c>
      <c r="P210" t="str">
        <f t="shared" si="17"/>
        <v>25702</v>
      </c>
    </row>
    <row r="211" spans="1:16" s="299" customFormat="1" x14ac:dyDescent="0.25">
      <c r="A211" s="294" t="s">
        <v>2859</v>
      </c>
      <c r="B211" s="339">
        <v>6</v>
      </c>
      <c r="C211" s="339">
        <v>151025702269990</v>
      </c>
      <c r="D211" s="436" t="s">
        <v>1957</v>
      </c>
      <c r="E211" t="str">
        <f t="shared" si="15"/>
        <v>150102570226999</v>
      </c>
      <c r="F211" t="str">
        <f>MID(E211,3,1)</f>
        <v>0</v>
      </c>
      <c r="G211">
        <v>6</v>
      </c>
      <c r="H211" s="436" t="s">
        <v>2136</v>
      </c>
      <c r="I211" s="471">
        <v>776010235</v>
      </c>
      <c r="J211" s="298">
        <f t="shared" si="16"/>
        <v>776010.23499999999</v>
      </c>
      <c r="K211" s="299" t="e">
        <f>+VLOOKUP(D211,#REF!,4,0)</f>
        <v>#REF!</v>
      </c>
      <c r="L211" t="e">
        <f>VLOOKUP(D211,#REF!,5,0)</f>
        <v>#REF!</v>
      </c>
      <c r="M211" s="299" t="e">
        <f>VLOOKUP(D211,#REF!,6,0)</f>
        <v>#REF!</v>
      </c>
      <c r="N211" t="e">
        <f>VLOOKUP(D211,#REF!,7,0)</f>
        <v>#REF!</v>
      </c>
      <c r="P211" s="299" t="str">
        <f t="shared" si="17"/>
        <v>25702</v>
      </c>
    </row>
    <row r="212" spans="1:16" s="299" customFormat="1" x14ac:dyDescent="0.25">
      <c r="A212" s="295" t="s">
        <v>2859</v>
      </c>
      <c r="B212" s="340">
        <v>6</v>
      </c>
      <c r="C212" s="340">
        <v>151025702270990</v>
      </c>
      <c r="D212" s="341" t="s">
        <v>1958</v>
      </c>
      <c r="E212" t="str">
        <f t="shared" si="15"/>
        <v>150102570227099</v>
      </c>
      <c r="F212"/>
      <c r="G212">
        <v>6</v>
      </c>
      <c r="H212" s="436" t="s">
        <v>2137</v>
      </c>
      <c r="I212" s="471">
        <v>-151413146</v>
      </c>
      <c r="J212" s="298">
        <f t="shared" si="16"/>
        <v>-151413.14600000001</v>
      </c>
      <c r="K212" t="e">
        <f>+VLOOKUP(D212,#REF!,4,0)</f>
        <v>#REF!</v>
      </c>
      <c r="L212" t="e">
        <f>VLOOKUP(D212,#REF!,5,0)</f>
        <v>#REF!</v>
      </c>
      <c r="M212" t="e">
        <f>VLOOKUP(D212,#REF!,6,0)</f>
        <v>#REF!</v>
      </c>
      <c r="N212" t="e">
        <f>VLOOKUP(D212,#REF!,7,0)</f>
        <v>#REF!</v>
      </c>
      <c r="O212"/>
      <c r="P212" t="str">
        <f t="shared" si="17"/>
        <v>25702</v>
      </c>
    </row>
    <row r="213" spans="1:16" s="299" customFormat="1" x14ac:dyDescent="0.25">
      <c r="A213" s="294" t="s">
        <v>2859</v>
      </c>
      <c r="B213" s="339">
        <v>6</v>
      </c>
      <c r="C213" s="339">
        <v>151025702296010</v>
      </c>
      <c r="D213" s="436" t="s">
        <v>2866</v>
      </c>
      <c r="E213" t="str">
        <f t="shared" si="15"/>
        <v>150102570229601</v>
      </c>
      <c r="F213" t="str">
        <f>MID(E213,3,1)</f>
        <v>0</v>
      </c>
      <c r="G213">
        <v>6</v>
      </c>
      <c r="H213" s="436" t="s">
        <v>2882</v>
      </c>
      <c r="I213" s="471">
        <v>207326306</v>
      </c>
      <c r="J213" s="298">
        <f t="shared" si="16"/>
        <v>207326.30600000001</v>
      </c>
      <c r="K213" t="e">
        <f>+VLOOKUP(D213,#REF!,4,0)</f>
        <v>#REF!</v>
      </c>
      <c r="L213" t="e">
        <f>VLOOKUP(D213,#REF!,5,0)</f>
        <v>#REF!</v>
      </c>
      <c r="M213" t="e">
        <f>VLOOKUP(D213,#REF!,6,0)</f>
        <v>#REF!</v>
      </c>
      <c r="N213" t="e">
        <f>VLOOKUP(D213,#REF!,7,0)</f>
        <v>#REF!</v>
      </c>
      <c r="O213"/>
      <c r="P213" t="str">
        <f t="shared" si="17"/>
        <v>25702</v>
      </c>
    </row>
    <row r="214" spans="1:16" s="299" customFormat="1" x14ac:dyDescent="0.25">
      <c r="A214" s="295" t="s">
        <v>2859</v>
      </c>
      <c r="B214" s="340">
        <v>6</v>
      </c>
      <c r="C214" s="340">
        <v>151025702296990</v>
      </c>
      <c r="D214" s="341" t="s">
        <v>2449</v>
      </c>
      <c r="E214" t="str">
        <f t="shared" si="15"/>
        <v>150102570229699</v>
      </c>
      <c r="F214"/>
      <c r="G214">
        <v>6</v>
      </c>
      <c r="H214" s="341" t="s">
        <v>2883</v>
      </c>
      <c r="I214" s="470">
        <v>154542949</v>
      </c>
      <c r="J214" s="298">
        <f t="shared" si="16"/>
        <v>154542.94899999999</v>
      </c>
      <c r="K214" t="e">
        <f>+VLOOKUP(D214,#REF!,4,0)</f>
        <v>#REF!</v>
      </c>
      <c r="L214" t="e">
        <f>VLOOKUP(D214,#REF!,5,0)</f>
        <v>#REF!</v>
      </c>
      <c r="M214" t="e">
        <f>VLOOKUP(D214,#REF!,6,0)</f>
        <v>#REF!</v>
      </c>
      <c r="N214" t="e">
        <f>VLOOKUP(D214,#REF!,7,0)</f>
        <v>#REF!</v>
      </c>
      <c r="O214"/>
      <c r="P214" t="str">
        <f t="shared" si="17"/>
        <v>25702</v>
      </c>
    </row>
    <row r="215" spans="1:16" x14ac:dyDescent="0.25">
      <c r="A215" s="294" t="s">
        <v>2859</v>
      </c>
      <c r="B215" s="339">
        <v>6</v>
      </c>
      <c r="C215" s="339">
        <v>151025702297010</v>
      </c>
      <c r="D215" s="436" t="s">
        <v>2619</v>
      </c>
      <c r="E215" t="str">
        <f t="shared" si="15"/>
        <v>150102570229701</v>
      </c>
      <c r="G215">
        <v>6</v>
      </c>
      <c r="H215" s="436" t="s">
        <v>2784</v>
      </c>
      <c r="I215" s="471">
        <v>158522260</v>
      </c>
      <c r="J215" s="298">
        <f t="shared" si="16"/>
        <v>158522.26</v>
      </c>
      <c r="K215" t="e">
        <f>+VLOOKUP(D215,#REF!,4,0)</f>
        <v>#REF!</v>
      </c>
      <c r="L215" t="e">
        <f>VLOOKUP(D215,#REF!,5,0)</f>
        <v>#REF!</v>
      </c>
      <c r="M215" t="e">
        <f>VLOOKUP(D215,#REF!,6,0)</f>
        <v>#REF!</v>
      </c>
      <c r="N215" t="e">
        <f>VLOOKUP(D215,#REF!,7,0)</f>
        <v>#REF!</v>
      </c>
      <c r="P215" t="str">
        <f t="shared" si="17"/>
        <v>25702</v>
      </c>
    </row>
    <row r="216" spans="1:16" x14ac:dyDescent="0.25">
      <c r="A216" s="295" t="s">
        <v>2859</v>
      </c>
      <c r="B216" s="340">
        <v>6</v>
      </c>
      <c r="C216" s="340">
        <v>151025702300010</v>
      </c>
      <c r="D216" s="341" t="s">
        <v>2730</v>
      </c>
      <c r="E216" t="str">
        <f t="shared" si="15"/>
        <v>150102570230001</v>
      </c>
      <c r="F216" s="299"/>
      <c r="G216">
        <v>6</v>
      </c>
      <c r="H216" s="436" t="s">
        <v>2756</v>
      </c>
      <c r="I216" s="471">
        <v>346502</v>
      </c>
      <c r="J216" s="298">
        <f t="shared" si="16"/>
        <v>346.50200000000001</v>
      </c>
      <c r="K216" s="299" t="e">
        <f>+VLOOKUP(D216,#REF!,4,0)</f>
        <v>#REF!</v>
      </c>
      <c r="L216" t="e">
        <f>VLOOKUP(D216,#REF!,5,0)</f>
        <v>#REF!</v>
      </c>
      <c r="M216" s="299" t="e">
        <f>VLOOKUP(D216,#REF!,6,0)</f>
        <v>#REF!</v>
      </c>
      <c r="N216" t="e">
        <f>VLOOKUP(D216,#REF!,7,0)</f>
        <v>#REF!</v>
      </c>
      <c r="O216" s="299"/>
      <c r="P216" s="299" t="str">
        <f t="shared" si="17"/>
        <v>25702</v>
      </c>
    </row>
    <row r="217" spans="1:16" s="299" customFormat="1" x14ac:dyDescent="0.25">
      <c r="A217" s="294" t="s">
        <v>2859</v>
      </c>
      <c r="B217" s="339">
        <v>6</v>
      </c>
      <c r="C217" s="339">
        <v>151025702300990</v>
      </c>
      <c r="D217" s="436" t="s">
        <v>2731</v>
      </c>
      <c r="E217" t="str">
        <f t="shared" si="15"/>
        <v>150102570230099</v>
      </c>
      <c r="F217" t="str">
        <f>MID(E217,3,1)</f>
        <v>0</v>
      </c>
      <c r="G217">
        <v>6</v>
      </c>
      <c r="H217" s="341" t="s">
        <v>2756</v>
      </c>
      <c r="I217" s="470">
        <v>-272900720</v>
      </c>
      <c r="J217" s="298">
        <f t="shared" si="16"/>
        <v>-272900.71999999997</v>
      </c>
      <c r="K217" s="299" t="e">
        <f>+VLOOKUP(D217,#REF!,4,0)</f>
        <v>#REF!</v>
      </c>
      <c r="L217" t="e">
        <f>VLOOKUP(D217,#REF!,5,0)</f>
        <v>#REF!</v>
      </c>
      <c r="M217" s="299" t="e">
        <f>VLOOKUP(D217,#REF!,6,0)</f>
        <v>#REF!</v>
      </c>
      <c r="N217" t="e">
        <f>VLOOKUP(D217,#REF!,7,0)</f>
        <v>#REF!</v>
      </c>
      <c r="P217" s="299" t="str">
        <f t="shared" si="17"/>
        <v>25702</v>
      </c>
    </row>
    <row r="218" spans="1:16" x14ac:dyDescent="0.25">
      <c r="A218" s="295" t="s">
        <v>2859</v>
      </c>
      <c r="B218" s="340">
        <v>6</v>
      </c>
      <c r="C218" s="340">
        <v>161026502001990</v>
      </c>
      <c r="D218" s="341" t="s">
        <v>910</v>
      </c>
      <c r="E218" t="str">
        <f t="shared" ref="E218:E236" si="18">+MID(D218,3,2)&amp;+MID(D218,6,1)&amp;+MID(D218,8,2)&amp;+MID(D218,11,3)&amp;+MID(D218,17,2)&amp;+MID(D218,20,3)&amp;+MID(D218,24,2)</f>
        <v>160102650200199</v>
      </c>
      <c r="G218">
        <v>5</v>
      </c>
      <c r="H218" s="436" t="s">
        <v>911</v>
      </c>
      <c r="I218" s="471">
        <v>7019817288</v>
      </c>
      <c r="J218" s="298">
        <f t="shared" ref="J218:J236" si="19">I218/1000</f>
        <v>7019817.2879999997</v>
      </c>
      <c r="K218" t="e">
        <f>+VLOOKUP(D218,#REF!,4,0)</f>
        <v>#REF!</v>
      </c>
      <c r="L218" t="e">
        <f>VLOOKUP(D218,#REF!,5,0)</f>
        <v>#REF!</v>
      </c>
      <c r="M218" t="e">
        <f>VLOOKUP(D218,#REF!,6,0)</f>
        <v>#REF!</v>
      </c>
      <c r="N218" t="e">
        <f>VLOOKUP(D218,#REF!,7,0)</f>
        <v>#REF!</v>
      </c>
      <c r="P218" t="str">
        <f t="shared" ref="P218:P241" si="20">MID(E218,6,5)</f>
        <v>26502</v>
      </c>
    </row>
    <row r="219" spans="1:16" x14ac:dyDescent="0.25">
      <c r="A219" s="294" t="s">
        <v>2859</v>
      </c>
      <c r="B219" s="339">
        <v>6</v>
      </c>
      <c r="C219" s="339">
        <v>161026504000990</v>
      </c>
      <c r="D219" s="436" t="s">
        <v>2732</v>
      </c>
      <c r="E219" t="str">
        <f t="shared" si="18"/>
        <v>160102650400099</v>
      </c>
      <c r="F219" t="str">
        <f>MID(E219,3,1)</f>
        <v>0</v>
      </c>
      <c r="G219">
        <v>5</v>
      </c>
      <c r="H219" s="436" t="s">
        <v>2757</v>
      </c>
      <c r="I219" s="471">
        <v>2752722545</v>
      </c>
      <c r="J219" s="298">
        <f t="shared" si="19"/>
        <v>2752722.5449999999</v>
      </c>
      <c r="K219" t="e">
        <f>+VLOOKUP(D219,#REF!,4,0)</f>
        <v>#REF!</v>
      </c>
      <c r="L219" t="e">
        <f>VLOOKUP(D219,#REF!,5,0)</f>
        <v>#REF!</v>
      </c>
      <c r="M219" t="e">
        <f>VLOOKUP(D219,#REF!,6,0)</f>
        <v>#REF!</v>
      </c>
      <c r="N219" t="e">
        <f>VLOOKUP(D219,#REF!,7,0)</f>
        <v>#REF!</v>
      </c>
      <c r="P219" t="str">
        <f t="shared" si="20"/>
        <v>26504</v>
      </c>
    </row>
    <row r="220" spans="1:16" x14ac:dyDescent="0.25">
      <c r="A220" s="295" t="s">
        <v>2859</v>
      </c>
      <c r="B220" s="340">
        <v>6</v>
      </c>
      <c r="C220" s="340">
        <v>161026902000990</v>
      </c>
      <c r="D220" s="341" t="s">
        <v>2785</v>
      </c>
      <c r="E220" t="str">
        <f t="shared" si="18"/>
        <v>160102690200099</v>
      </c>
      <c r="G220">
        <v>5</v>
      </c>
      <c r="H220" s="341" t="s">
        <v>2786</v>
      </c>
      <c r="I220" s="470">
        <v>4757534024</v>
      </c>
      <c r="J220" s="298">
        <f t="shared" si="19"/>
        <v>4757534.0240000002</v>
      </c>
      <c r="K220" t="e">
        <f>+VLOOKUP(D220,#REF!,4,0)</f>
        <v>#REF!</v>
      </c>
      <c r="L220" t="e">
        <f>VLOOKUP(D220,#REF!,5,0)</f>
        <v>#REF!</v>
      </c>
      <c r="M220" t="e">
        <f>VLOOKUP(D220,#REF!,6,0)</f>
        <v>#REF!</v>
      </c>
      <c r="N220" t="e">
        <f>VLOOKUP(D220,#REF!,7,0)</f>
        <v>#REF!</v>
      </c>
      <c r="P220" t="str">
        <f t="shared" si="20"/>
        <v>26902</v>
      </c>
    </row>
    <row r="221" spans="1:16" x14ac:dyDescent="0.25">
      <c r="A221" s="294" t="s">
        <v>2859</v>
      </c>
      <c r="B221" s="339">
        <v>6</v>
      </c>
      <c r="C221" s="339">
        <v>161026902001010</v>
      </c>
      <c r="D221" s="436" t="s">
        <v>2528</v>
      </c>
      <c r="E221" t="str">
        <f t="shared" si="18"/>
        <v>160102690200101</v>
      </c>
      <c r="G221">
        <v>5</v>
      </c>
      <c r="H221" s="436" t="s">
        <v>2529</v>
      </c>
      <c r="I221" s="471">
        <v>6217086</v>
      </c>
      <c r="J221" s="298">
        <f t="shared" si="19"/>
        <v>6217.0860000000002</v>
      </c>
      <c r="K221" t="e">
        <f>+VLOOKUP(D221,#REF!,4,0)</f>
        <v>#REF!</v>
      </c>
      <c r="L221" t="e">
        <f>VLOOKUP(D221,#REF!,5,0)</f>
        <v>#REF!</v>
      </c>
      <c r="M221" t="e">
        <f>VLOOKUP(D221,#REF!,6,0)</f>
        <v>#REF!</v>
      </c>
      <c r="N221" t="e">
        <f>VLOOKUP(D221,#REF!,7,0)</f>
        <v>#REF!</v>
      </c>
      <c r="P221" t="str">
        <f t="shared" si="20"/>
        <v>26902</v>
      </c>
    </row>
    <row r="222" spans="1:16" x14ac:dyDescent="0.25">
      <c r="A222" s="295" t="s">
        <v>2859</v>
      </c>
      <c r="B222" s="340">
        <v>6</v>
      </c>
      <c r="C222" s="340">
        <v>161026902001990</v>
      </c>
      <c r="D222" s="341" t="s">
        <v>914</v>
      </c>
      <c r="E222" t="str">
        <f t="shared" si="18"/>
        <v>160102690200199</v>
      </c>
      <c r="F222" t="str">
        <f>MID(E222,3,1)</f>
        <v>0</v>
      </c>
      <c r="G222">
        <v>5</v>
      </c>
      <c r="H222" s="341" t="s">
        <v>915</v>
      </c>
      <c r="I222" s="470">
        <v>13993005404</v>
      </c>
      <c r="J222" s="298">
        <f t="shared" si="19"/>
        <v>13993005.403999999</v>
      </c>
      <c r="K222" t="e">
        <f>+VLOOKUP(D222,#REF!,4,0)</f>
        <v>#REF!</v>
      </c>
      <c r="L222" t="e">
        <f>VLOOKUP(D222,#REF!,5,0)</f>
        <v>#REF!</v>
      </c>
      <c r="M222" t="e">
        <f>VLOOKUP(D222,#REF!,6,0)</f>
        <v>#REF!</v>
      </c>
      <c r="N222" t="e">
        <f>VLOOKUP(D222,#REF!,7,0)</f>
        <v>#REF!</v>
      </c>
      <c r="P222" t="str">
        <f t="shared" si="20"/>
        <v>26902</v>
      </c>
    </row>
    <row r="223" spans="1:16" x14ac:dyDescent="0.25">
      <c r="A223" s="294" t="s">
        <v>2859</v>
      </c>
      <c r="B223" s="339">
        <v>6</v>
      </c>
      <c r="C223" s="339">
        <v>161026902003990</v>
      </c>
      <c r="D223" s="436" t="s">
        <v>916</v>
      </c>
      <c r="E223" t="str">
        <f t="shared" si="18"/>
        <v>160102690200399</v>
      </c>
      <c r="G223">
        <v>5</v>
      </c>
      <c r="H223" s="341" t="s">
        <v>917</v>
      </c>
      <c r="I223" s="470">
        <v>846679124</v>
      </c>
      <c r="J223" s="298">
        <f t="shared" si="19"/>
        <v>846679.12399999995</v>
      </c>
      <c r="K223" t="e">
        <f>+VLOOKUP(D223,#REF!,4,0)</f>
        <v>#REF!</v>
      </c>
      <c r="L223" t="e">
        <f>VLOOKUP(D223,#REF!,5,0)</f>
        <v>#REF!</v>
      </c>
      <c r="M223" t="e">
        <f>VLOOKUP(D223,#REF!,6,0)</f>
        <v>#REF!</v>
      </c>
      <c r="N223" t="e">
        <f>VLOOKUP(D223,#REF!,7,0)</f>
        <v>#REF!</v>
      </c>
      <c r="P223" t="str">
        <f t="shared" si="20"/>
        <v>26902</v>
      </c>
    </row>
    <row r="224" spans="1:16" x14ac:dyDescent="0.25">
      <c r="A224" s="295" t="s">
        <v>2859</v>
      </c>
      <c r="B224" s="340">
        <v>6</v>
      </c>
      <c r="C224" s="340">
        <v>163027502000990</v>
      </c>
      <c r="D224" s="341" t="s">
        <v>2763</v>
      </c>
      <c r="E224" t="str">
        <f t="shared" si="18"/>
        <v>160302750200099</v>
      </c>
      <c r="G224">
        <v>5</v>
      </c>
      <c r="H224" s="341" t="s">
        <v>2765</v>
      </c>
      <c r="I224" s="470">
        <v>3422640406</v>
      </c>
      <c r="J224" s="298">
        <f t="shared" si="19"/>
        <v>3422640.406</v>
      </c>
      <c r="K224" t="e">
        <f>+VLOOKUP(D224,#REF!,4,0)</f>
        <v>#REF!</v>
      </c>
      <c r="L224" t="e">
        <f>VLOOKUP(D224,#REF!,5,0)</f>
        <v>#REF!</v>
      </c>
      <c r="M224" t="e">
        <f>VLOOKUP(D224,#REF!,6,0)</f>
        <v>#REF!</v>
      </c>
      <c r="N224" t="e">
        <f>VLOOKUP(D224,#REF!,7,0)</f>
        <v>#REF!</v>
      </c>
      <c r="P224" t="str">
        <f t="shared" si="20"/>
        <v>27502</v>
      </c>
    </row>
    <row r="225" spans="1:16" x14ac:dyDescent="0.25">
      <c r="A225" s="294" t="s">
        <v>2859</v>
      </c>
      <c r="B225" s="339">
        <v>6</v>
      </c>
      <c r="C225" s="339">
        <v>163027502001010</v>
      </c>
      <c r="D225" s="436" t="s">
        <v>1368</v>
      </c>
      <c r="E225" t="str">
        <f t="shared" si="18"/>
        <v>160302750200101</v>
      </c>
      <c r="G225">
        <v>5</v>
      </c>
      <c r="H225" s="341" t="s">
        <v>920</v>
      </c>
      <c r="I225" s="470">
        <v>17305721</v>
      </c>
      <c r="J225" s="298">
        <f t="shared" si="19"/>
        <v>17305.721000000001</v>
      </c>
      <c r="K225" t="e">
        <f>+VLOOKUP(D225,#REF!,4,0)</f>
        <v>#REF!</v>
      </c>
      <c r="L225" t="e">
        <f>VLOOKUP(D225,#REF!,5,0)</f>
        <v>#REF!</v>
      </c>
      <c r="M225" t="e">
        <f>VLOOKUP(D225,#REF!,6,0)</f>
        <v>#REF!</v>
      </c>
      <c r="N225" t="e">
        <f>VLOOKUP(D225,#REF!,7,0)</f>
        <v>#REF!</v>
      </c>
      <c r="P225" t="str">
        <f t="shared" si="20"/>
        <v>27502</v>
      </c>
    </row>
    <row r="226" spans="1:16" x14ac:dyDescent="0.25">
      <c r="A226" s="295" t="s">
        <v>2859</v>
      </c>
      <c r="B226" s="340">
        <v>6</v>
      </c>
      <c r="C226" s="340">
        <v>163027502001990</v>
      </c>
      <c r="D226" s="341" t="s">
        <v>919</v>
      </c>
      <c r="E226" t="str">
        <f t="shared" si="18"/>
        <v>160302750200199</v>
      </c>
      <c r="G226">
        <v>5</v>
      </c>
      <c r="H226" s="436" t="s">
        <v>920</v>
      </c>
      <c r="I226" s="471">
        <v>40358559480</v>
      </c>
      <c r="J226" s="298">
        <f t="shared" si="19"/>
        <v>40358559.479999997</v>
      </c>
      <c r="K226" t="e">
        <f>+VLOOKUP(D226,#REF!,4,0)</f>
        <v>#REF!</v>
      </c>
      <c r="L226" t="e">
        <f>VLOOKUP(D226,#REF!,5,0)</f>
        <v>#REF!</v>
      </c>
      <c r="M226" t="e">
        <f>VLOOKUP(D226,#REF!,6,0)</f>
        <v>#REF!</v>
      </c>
      <c r="N226" t="e">
        <f>VLOOKUP(D226,#REF!,7,0)</f>
        <v>#REF!</v>
      </c>
      <c r="P226" t="str">
        <f t="shared" si="20"/>
        <v>27502</v>
      </c>
    </row>
    <row r="227" spans="1:16" x14ac:dyDescent="0.25">
      <c r="A227" s="294" t="s">
        <v>2859</v>
      </c>
      <c r="B227" s="339">
        <v>6</v>
      </c>
      <c r="C227" s="339">
        <v>163027502003990</v>
      </c>
      <c r="D227" s="436" t="s">
        <v>921</v>
      </c>
      <c r="E227" t="str">
        <f t="shared" si="18"/>
        <v>160302750200399</v>
      </c>
      <c r="G227">
        <v>5</v>
      </c>
      <c r="H227" s="341" t="s">
        <v>922</v>
      </c>
      <c r="I227" s="470">
        <v>11409819923</v>
      </c>
      <c r="J227" s="298">
        <f t="shared" si="19"/>
        <v>11409819.923</v>
      </c>
      <c r="K227" t="e">
        <f>+VLOOKUP(D227,#REF!,4,0)</f>
        <v>#REF!</v>
      </c>
      <c r="L227" t="e">
        <f>VLOOKUP(D227,#REF!,5,0)</f>
        <v>#REF!</v>
      </c>
      <c r="M227" t="e">
        <f>VLOOKUP(D227,#REF!,6,0)</f>
        <v>#REF!</v>
      </c>
      <c r="N227" t="e">
        <f>VLOOKUP(D227,#REF!,7,0)</f>
        <v>#REF!</v>
      </c>
      <c r="P227" t="str">
        <f t="shared" si="20"/>
        <v>27502</v>
      </c>
    </row>
    <row r="228" spans="1:16" x14ac:dyDescent="0.25">
      <c r="A228" s="295" t="s">
        <v>2859</v>
      </c>
      <c r="B228" s="340">
        <v>6</v>
      </c>
      <c r="C228" s="340">
        <v>168027782001990</v>
      </c>
      <c r="D228" s="341" t="s">
        <v>924</v>
      </c>
      <c r="E228" t="str">
        <f t="shared" si="18"/>
        <v>160802778200199</v>
      </c>
      <c r="G228">
        <v>5</v>
      </c>
      <c r="H228" s="436" t="s">
        <v>923</v>
      </c>
      <c r="I228" s="471">
        <v>2068242975</v>
      </c>
      <c r="J228" s="298">
        <f t="shared" si="19"/>
        <v>2068242.9750000001</v>
      </c>
      <c r="K228" t="e">
        <f>+VLOOKUP(D228,#REF!,4,0)</f>
        <v>#REF!</v>
      </c>
      <c r="L228" t="e">
        <f>VLOOKUP(D228,#REF!,5,0)</f>
        <v>#REF!</v>
      </c>
      <c r="M228" t="e">
        <f>VLOOKUP(D228,#REF!,6,0)</f>
        <v>#REF!</v>
      </c>
      <c r="N228" t="e">
        <f>VLOOKUP(D228,#REF!,7,0)</f>
        <v>#REF!</v>
      </c>
      <c r="P228" t="str">
        <f t="shared" si="20"/>
        <v>27782</v>
      </c>
    </row>
    <row r="229" spans="1:16" x14ac:dyDescent="0.25">
      <c r="A229" s="294" t="s">
        <v>2859</v>
      </c>
      <c r="B229" s="339">
        <v>6</v>
      </c>
      <c r="C229" s="339">
        <v>168027794001990</v>
      </c>
      <c r="D229" s="436" t="s">
        <v>925</v>
      </c>
      <c r="E229" t="str">
        <f t="shared" si="18"/>
        <v>160802779400199</v>
      </c>
      <c r="G229">
        <v>5</v>
      </c>
      <c r="H229" s="341" t="s">
        <v>926</v>
      </c>
      <c r="I229" s="470">
        <v>-382579110</v>
      </c>
      <c r="J229" s="298">
        <f t="shared" si="19"/>
        <v>-382579.11</v>
      </c>
      <c r="K229" t="e">
        <f>+VLOOKUP(D229,#REF!,4,0)</f>
        <v>#REF!</v>
      </c>
      <c r="L229" t="e">
        <f>VLOOKUP(D229,#REF!,5,0)</f>
        <v>#REF!</v>
      </c>
      <c r="M229" t="e">
        <f>VLOOKUP(D229,#REF!,6,0)</f>
        <v>#REF!</v>
      </c>
      <c r="N229" t="e">
        <f>VLOOKUP(D229,#REF!,7,0)</f>
        <v>#REF!</v>
      </c>
      <c r="P229" t="str">
        <f t="shared" si="20"/>
        <v>27794</v>
      </c>
    </row>
    <row r="230" spans="1:16" x14ac:dyDescent="0.25">
      <c r="A230" s="295" t="s">
        <v>2859</v>
      </c>
      <c r="B230" s="340">
        <v>6</v>
      </c>
      <c r="C230" s="340">
        <v>168027982001990</v>
      </c>
      <c r="D230" s="341" t="s">
        <v>928</v>
      </c>
      <c r="E230" t="str">
        <f t="shared" si="18"/>
        <v>160802798200199</v>
      </c>
      <c r="G230">
        <v>5</v>
      </c>
      <c r="H230" s="341" t="s">
        <v>927</v>
      </c>
      <c r="I230" s="470">
        <v>4660451042</v>
      </c>
      <c r="J230" s="298">
        <f t="shared" si="19"/>
        <v>4660451.0420000004</v>
      </c>
      <c r="K230" t="e">
        <f>+VLOOKUP(D230,#REF!,4,0)</f>
        <v>#REF!</v>
      </c>
      <c r="L230" t="e">
        <f>VLOOKUP(D230,#REF!,5,0)</f>
        <v>#REF!</v>
      </c>
      <c r="M230" t="e">
        <f>VLOOKUP(D230,#REF!,6,0)</f>
        <v>#REF!</v>
      </c>
      <c r="N230" t="e">
        <f>VLOOKUP(D230,#REF!,7,0)</f>
        <v>#REF!</v>
      </c>
      <c r="P230" t="str">
        <f t="shared" si="20"/>
        <v>27982</v>
      </c>
    </row>
    <row r="231" spans="1:16" x14ac:dyDescent="0.25">
      <c r="A231" s="294" t="s">
        <v>2859</v>
      </c>
      <c r="B231" s="339">
        <v>6</v>
      </c>
      <c r="C231" s="339">
        <v>168027994001990</v>
      </c>
      <c r="D231" s="436" t="s">
        <v>929</v>
      </c>
      <c r="E231" t="str">
        <f t="shared" si="18"/>
        <v>160802799400199</v>
      </c>
      <c r="G231">
        <v>5</v>
      </c>
      <c r="H231" s="341" t="s">
        <v>926</v>
      </c>
      <c r="I231" s="470">
        <v>-2336365935</v>
      </c>
      <c r="J231" s="298">
        <f t="shared" si="19"/>
        <v>-2336365.9350000001</v>
      </c>
      <c r="K231" t="e">
        <f>+VLOOKUP(D231,#REF!,4,0)</f>
        <v>#REF!</v>
      </c>
      <c r="L231" t="e">
        <f>VLOOKUP(D231,#REF!,5,0)</f>
        <v>#REF!</v>
      </c>
      <c r="M231" t="e">
        <f>VLOOKUP(D231,#REF!,6,0)</f>
        <v>#REF!</v>
      </c>
      <c r="N231" t="e">
        <f>VLOOKUP(D231,#REF!,7,0)</f>
        <v>#REF!</v>
      </c>
      <c r="P231" t="str">
        <f t="shared" si="20"/>
        <v>27994</v>
      </c>
    </row>
    <row r="232" spans="1:16" x14ac:dyDescent="0.25">
      <c r="A232" s="295" t="s">
        <v>2859</v>
      </c>
      <c r="B232" s="340">
        <v>6</v>
      </c>
      <c r="C232" s="340">
        <v>168034782001010</v>
      </c>
      <c r="D232" s="341" t="s">
        <v>1959</v>
      </c>
      <c r="E232" t="str">
        <f t="shared" si="18"/>
        <v>160803478200101</v>
      </c>
      <c r="G232">
        <v>5</v>
      </c>
      <c r="H232" s="436" t="s">
        <v>930</v>
      </c>
      <c r="I232" s="471">
        <v>4628580</v>
      </c>
      <c r="J232" s="298">
        <f t="shared" si="19"/>
        <v>4628.58</v>
      </c>
      <c r="K232" t="e">
        <f>+VLOOKUP(D232,#REF!,4,0)</f>
        <v>#REF!</v>
      </c>
      <c r="L232" t="e">
        <f>VLOOKUP(D232,#REF!,5,0)</f>
        <v>#REF!</v>
      </c>
      <c r="M232" t="e">
        <f>VLOOKUP(D232,#REF!,6,0)</f>
        <v>#REF!</v>
      </c>
      <c r="N232" t="e">
        <f>VLOOKUP(D232,#REF!,7,0)</f>
        <v>#REF!</v>
      </c>
      <c r="P232" t="str">
        <f t="shared" si="20"/>
        <v>34782</v>
      </c>
    </row>
    <row r="233" spans="1:16" x14ac:dyDescent="0.25">
      <c r="A233" s="294" t="s">
        <v>2859</v>
      </c>
      <c r="B233" s="339">
        <v>6</v>
      </c>
      <c r="C233" s="339">
        <v>168034782001990</v>
      </c>
      <c r="D233" s="436" t="s">
        <v>933</v>
      </c>
      <c r="E233" t="str">
        <f t="shared" si="18"/>
        <v>160803478200199</v>
      </c>
      <c r="G233">
        <v>5</v>
      </c>
      <c r="H233" s="341" t="s">
        <v>930</v>
      </c>
      <c r="I233" s="470">
        <v>12428424425</v>
      </c>
      <c r="J233" s="298">
        <f t="shared" si="19"/>
        <v>12428424.425000001</v>
      </c>
      <c r="K233" t="e">
        <f>+VLOOKUP(D233,#REF!,4,0)</f>
        <v>#REF!</v>
      </c>
      <c r="L233" t="e">
        <f>VLOOKUP(D233,#REF!,5,0)</f>
        <v>#REF!</v>
      </c>
      <c r="M233" t="e">
        <f>VLOOKUP(D233,#REF!,6,0)</f>
        <v>#REF!</v>
      </c>
      <c r="N233" t="e">
        <f>VLOOKUP(D233,#REF!,7,0)</f>
        <v>#REF!</v>
      </c>
      <c r="P233" t="str">
        <f t="shared" si="20"/>
        <v>34782</v>
      </c>
    </row>
    <row r="234" spans="1:16" x14ac:dyDescent="0.25">
      <c r="A234" s="295" t="s">
        <v>2859</v>
      </c>
      <c r="B234" s="340">
        <v>6</v>
      </c>
      <c r="C234" s="340">
        <v>168034794001990</v>
      </c>
      <c r="D234" s="341" t="s">
        <v>934</v>
      </c>
      <c r="E234" t="str">
        <f t="shared" si="18"/>
        <v>160803479400199</v>
      </c>
      <c r="G234">
        <v>5</v>
      </c>
      <c r="H234" s="341" t="s">
        <v>926</v>
      </c>
      <c r="I234" s="470">
        <v>-3164692397</v>
      </c>
      <c r="J234" s="298">
        <f t="shared" si="19"/>
        <v>-3164692.3969999999</v>
      </c>
      <c r="K234" t="e">
        <f>+VLOOKUP(D234,#REF!,4,0)</f>
        <v>#REF!</v>
      </c>
      <c r="L234" t="e">
        <f>VLOOKUP(D234,#REF!,5,0)</f>
        <v>#REF!</v>
      </c>
      <c r="M234" t="e">
        <f>VLOOKUP(D234,#REF!,6,0)</f>
        <v>#REF!</v>
      </c>
      <c r="N234" t="e">
        <f>VLOOKUP(D234,#REF!,7,0)</f>
        <v>#REF!</v>
      </c>
      <c r="P234" t="str">
        <f t="shared" si="20"/>
        <v>34794</v>
      </c>
    </row>
    <row r="235" spans="1:16" x14ac:dyDescent="0.25">
      <c r="A235" s="294" t="s">
        <v>2859</v>
      </c>
      <c r="B235" s="339">
        <v>6</v>
      </c>
      <c r="C235" s="339">
        <v>169028592000990</v>
      </c>
      <c r="D235" s="436" t="s">
        <v>1960</v>
      </c>
      <c r="E235" t="str">
        <f t="shared" si="18"/>
        <v>160902859200099</v>
      </c>
      <c r="G235">
        <v>5</v>
      </c>
      <c r="H235" s="436" t="s">
        <v>2138</v>
      </c>
      <c r="I235" s="471">
        <v>-68468108789</v>
      </c>
      <c r="J235" s="298">
        <f t="shared" si="19"/>
        <v>-68468108.789000005</v>
      </c>
      <c r="K235" t="e">
        <f>+VLOOKUP(D235,#REF!,4,0)</f>
        <v>#REF!</v>
      </c>
      <c r="L235" t="e">
        <f>VLOOKUP(D235,#REF!,5,0)</f>
        <v>#REF!</v>
      </c>
      <c r="M235" t="e">
        <f>VLOOKUP(D235,#REF!,6,0)</f>
        <v>#REF!</v>
      </c>
      <c r="N235" t="e">
        <f>VLOOKUP(D235,#REF!,7,0)</f>
        <v>#REF!</v>
      </c>
      <c r="P235" t="str">
        <f t="shared" si="20"/>
        <v>28592</v>
      </c>
    </row>
    <row r="236" spans="1:16" x14ac:dyDescent="0.25">
      <c r="A236" s="295" t="s">
        <v>2859</v>
      </c>
      <c r="B236" s="340">
        <v>6</v>
      </c>
      <c r="C236" s="340">
        <v>171029302101990</v>
      </c>
      <c r="D236" s="341" t="s">
        <v>1961</v>
      </c>
      <c r="E236" t="str">
        <f t="shared" si="18"/>
        <v>170102930210199</v>
      </c>
      <c r="G236">
        <v>10</v>
      </c>
      <c r="H236" s="436" t="s">
        <v>2139</v>
      </c>
      <c r="I236" s="471">
        <v>67956873</v>
      </c>
      <c r="J236" s="298">
        <f t="shared" si="19"/>
        <v>67956.873000000007</v>
      </c>
      <c r="K236" t="e">
        <f>+VLOOKUP(D236,#REF!,4,0)</f>
        <v>#REF!</v>
      </c>
      <c r="L236" t="e">
        <f>VLOOKUP(D236,#REF!,5,0)</f>
        <v>#REF!</v>
      </c>
      <c r="M236" t="e">
        <f>VLOOKUP(D236,#REF!,6,0)</f>
        <v>#REF!</v>
      </c>
      <c r="N236" t="e">
        <f>VLOOKUP(D236,#REF!,7,0)</f>
        <v>#REF!</v>
      </c>
      <c r="P236" t="str">
        <f t="shared" si="20"/>
        <v>29302</v>
      </c>
    </row>
    <row r="237" spans="1:16" x14ac:dyDescent="0.25">
      <c r="A237" s="294" t="s">
        <v>2859</v>
      </c>
      <c r="B237" s="339">
        <v>6</v>
      </c>
      <c r="C237" s="339">
        <v>171029304001990</v>
      </c>
      <c r="D237" s="436" t="s">
        <v>936</v>
      </c>
      <c r="E237" t="str">
        <f>+MID(D237,3,2)&amp;+MID(D237,6,1)&amp;+MID(D237,8,2)&amp;+MID(D237,11,3)&amp;+MID(D237,17,2)&amp;+MID(D237,20,3)&amp;+MID(D237,24,2)</f>
        <v>170102930400199</v>
      </c>
      <c r="G237">
        <v>10</v>
      </c>
      <c r="H237" s="341" t="s">
        <v>937</v>
      </c>
      <c r="I237" s="470">
        <v>89817650692</v>
      </c>
      <c r="J237" s="298">
        <f>I237/1000</f>
        <v>89817650.692000002</v>
      </c>
      <c r="K237" t="e">
        <f>+VLOOKUP(D237,#REF!,4,0)</f>
        <v>#REF!</v>
      </c>
      <c r="L237" t="e">
        <f>VLOOKUP(D237,#REF!,5,0)</f>
        <v>#REF!</v>
      </c>
      <c r="M237" t="e">
        <f>VLOOKUP(D237,#REF!,6,0)</f>
        <v>#REF!</v>
      </c>
      <c r="N237" t="e">
        <f>VLOOKUP(D237,#REF!,7,0)</f>
        <v>#REF!</v>
      </c>
      <c r="P237" t="str">
        <f t="shared" si="20"/>
        <v>29304</v>
      </c>
    </row>
    <row r="238" spans="1:16" x14ac:dyDescent="0.25">
      <c r="A238" s="295" t="s">
        <v>2859</v>
      </c>
      <c r="B238" s="340">
        <v>6</v>
      </c>
      <c r="C238" s="340">
        <v>172029504020990</v>
      </c>
      <c r="D238" s="341" t="s">
        <v>938</v>
      </c>
      <c r="E238" t="str">
        <f>+MID(D238,3,2)&amp;+MID(D238,6,1)&amp;+MID(D238,8,2)&amp;+MID(D238,11,3)&amp;+MID(D238,17,2)&amp;+MID(D238,20,3)&amp;+MID(D238,24,2)</f>
        <v>170202950402099</v>
      </c>
      <c r="G238">
        <v>8</v>
      </c>
      <c r="H238" s="436" t="s">
        <v>939</v>
      </c>
      <c r="I238" s="471">
        <v>158018629815</v>
      </c>
      <c r="J238" s="298">
        <f>I238/1000</f>
        <v>158018629.815</v>
      </c>
      <c r="K238" t="e">
        <f>+VLOOKUP(D238,#REF!,4,0)</f>
        <v>#REF!</v>
      </c>
      <c r="L238" t="e">
        <f>VLOOKUP(D238,#REF!,5,0)</f>
        <v>#REF!</v>
      </c>
      <c r="M238" t="e">
        <f>VLOOKUP(D238,#REF!,6,0)</f>
        <v>#REF!</v>
      </c>
      <c r="N238" t="e">
        <f>VLOOKUP(D238,#REF!,7,0)</f>
        <v>#REF!</v>
      </c>
      <c r="P238" t="str">
        <f t="shared" si="20"/>
        <v>29504</v>
      </c>
    </row>
    <row r="239" spans="1:16" x14ac:dyDescent="0.25">
      <c r="A239" s="294" t="s">
        <v>2859</v>
      </c>
      <c r="B239" s="339">
        <v>6</v>
      </c>
      <c r="C239" s="339">
        <v>181031902014990</v>
      </c>
      <c r="D239" s="436" t="s">
        <v>941</v>
      </c>
      <c r="E239" t="str">
        <f>+MID(D239,3,2)&amp;+MID(D239,6,1)&amp;+MID(D239,8,2)&amp;+MID(D239,11,3)&amp;+MID(D239,17,2)&amp;+MID(D239,20,3)&amp;+MID(D239,24,2)</f>
        <v>180103190201499</v>
      </c>
      <c r="G239">
        <v>9</v>
      </c>
      <c r="H239" s="341" t="s">
        <v>942</v>
      </c>
      <c r="I239" s="470">
        <v>3055328106</v>
      </c>
      <c r="J239" s="298">
        <f>I239/1000</f>
        <v>3055328.1060000001</v>
      </c>
      <c r="K239" t="e">
        <f>+VLOOKUP(D239,#REF!,4,0)</f>
        <v>#REF!</v>
      </c>
      <c r="L239" t="e">
        <f>VLOOKUP(D239,#REF!,5,0)</f>
        <v>#REF!</v>
      </c>
      <c r="M239" t="e">
        <f>VLOOKUP(D239,#REF!,6,0)</f>
        <v>#REF!</v>
      </c>
      <c r="N239" t="e">
        <f>VLOOKUP(D239,#REF!,7,0)</f>
        <v>#REF!</v>
      </c>
      <c r="P239" t="str">
        <f t="shared" si="20"/>
        <v>31902</v>
      </c>
    </row>
    <row r="240" spans="1:16" x14ac:dyDescent="0.25">
      <c r="A240" s="295" t="s">
        <v>2859</v>
      </c>
      <c r="B240" s="340">
        <v>6</v>
      </c>
      <c r="C240" s="340">
        <v>181031902015990</v>
      </c>
      <c r="D240" s="341" t="s">
        <v>943</v>
      </c>
      <c r="E240" t="str">
        <f>+MID(D240,3,2)&amp;+MID(D240,6,1)&amp;+MID(D240,8,2)&amp;+MID(D240,11,3)&amp;+MID(D240,17,2)&amp;+MID(D240,20,3)&amp;+MID(D240,24,2)</f>
        <v>180103190201599</v>
      </c>
      <c r="G240">
        <v>9</v>
      </c>
      <c r="H240" s="341" t="s">
        <v>944</v>
      </c>
      <c r="I240" s="470">
        <v>3057340003</v>
      </c>
      <c r="J240" s="298">
        <f>I240/1000</f>
        <v>3057340.003</v>
      </c>
      <c r="K240" t="e">
        <f>+VLOOKUP(D240,#REF!,4,0)</f>
        <v>#REF!</v>
      </c>
      <c r="L240" t="e">
        <f>VLOOKUP(D240,#REF!,5,0)</f>
        <v>#REF!</v>
      </c>
      <c r="M240" t="e">
        <f>VLOOKUP(D240,#REF!,6,0)</f>
        <v>#REF!</v>
      </c>
      <c r="N240" t="e">
        <f>VLOOKUP(D240,#REF!,7,0)</f>
        <v>#REF!</v>
      </c>
      <c r="P240" t="str">
        <f t="shared" si="20"/>
        <v>31902</v>
      </c>
    </row>
    <row r="241" spans="1:16" x14ac:dyDescent="0.25">
      <c r="A241" s="294" t="s">
        <v>2859</v>
      </c>
      <c r="B241" s="339">
        <v>6</v>
      </c>
      <c r="C241" s="339">
        <v>181031904011990</v>
      </c>
      <c r="D241" s="436" t="s">
        <v>945</v>
      </c>
      <c r="E241" t="str">
        <f>+MID(D241,3,2)&amp;+MID(D241,6,1)&amp;+MID(D241,8,2)&amp;+MID(D241,11,3)&amp;+MID(D241,17,2)&amp;+MID(D241,20,3)&amp;+MID(D241,24,2)</f>
        <v>180103190401199</v>
      </c>
      <c r="F241" s="299"/>
      <c r="G241">
        <v>9</v>
      </c>
      <c r="H241" s="436" t="s">
        <v>946</v>
      </c>
      <c r="I241" s="471">
        <v>4214000000</v>
      </c>
      <c r="J241" s="298">
        <f>I241/1000</f>
        <v>4214000</v>
      </c>
      <c r="K241" s="299" t="e">
        <f>+VLOOKUP(D241,#REF!,4,0)</f>
        <v>#REF!</v>
      </c>
      <c r="L241" t="e">
        <f>VLOOKUP(D241,#REF!,5,0)</f>
        <v>#REF!</v>
      </c>
      <c r="M241" s="299" t="e">
        <f>VLOOKUP(D241,#REF!,6,0)</f>
        <v>#REF!</v>
      </c>
      <c r="N241" t="e">
        <f>VLOOKUP(D241,#REF!,7,0)</f>
        <v>#REF!</v>
      </c>
      <c r="O241" s="299"/>
      <c r="P241" s="299" t="str">
        <f t="shared" si="20"/>
        <v>31904</v>
      </c>
    </row>
    <row r="242" spans="1:16" x14ac:dyDescent="0.25">
      <c r="A242" s="295" t="s">
        <v>2859</v>
      </c>
      <c r="B242" s="340">
        <v>6</v>
      </c>
      <c r="C242" s="340">
        <v>181031992001990</v>
      </c>
      <c r="D242" s="341" t="s">
        <v>947</v>
      </c>
      <c r="E242" t="str">
        <f t="shared" ref="E242:E268" si="21">+MID(D242,3,2)&amp;+MID(D242,6,1)&amp;+MID(D242,8,2)&amp;+MID(D242,11,3)&amp;+MID(D242,17,2)&amp;+MID(D242,20,3)&amp;+MID(D242,24,2)</f>
        <v>180103199200199</v>
      </c>
      <c r="F242" t="str">
        <f t="shared" ref="F242:F269" si="22">MID(E242,3,1)</f>
        <v>0</v>
      </c>
      <c r="G242">
        <v>9</v>
      </c>
      <c r="H242" s="341" t="s">
        <v>948</v>
      </c>
      <c r="I242" s="470">
        <v>-20382267</v>
      </c>
      <c r="J242" s="298">
        <f t="shared" ref="J242:J266" si="23">I242/1000</f>
        <v>-20382.267</v>
      </c>
      <c r="K242" t="e">
        <f>+VLOOKUP(D242,#REF!,4,0)</f>
        <v>#REF!</v>
      </c>
      <c r="L242" t="e">
        <f>VLOOKUP(D242,#REF!,5,0)</f>
        <v>#REF!</v>
      </c>
      <c r="M242" t="e">
        <f>VLOOKUP(D242,#REF!,6,0)</f>
        <v>#REF!</v>
      </c>
      <c r="N242" t="e">
        <f>VLOOKUP(D242,#REF!,7,0)</f>
        <v>#REF!</v>
      </c>
      <c r="P242" t="str">
        <f t="shared" ref="P242:P269" si="24">MID(E242,6,5)</f>
        <v>31992</v>
      </c>
    </row>
    <row r="243" spans="1:16" x14ac:dyDescent="0.25">
      <c r="A243" s="294" t="s">
        <v>2859</v>
      </c>
      <c r="B243" s="339">
        <v>6</v>
      </c>
      <c r="C243" s="339">
        <v>181031992002990</v>
      </c>
      <c r="D243" s="436" t="s">
        <v>949</v>
      </c>
      <c r="E243" t="str">
        <f t="shared" si="21"/>
        <v>180103199200299</v>
      </c>
      <c r="F243" t="str">
        <f t="shared" si="22"/>
        <v>0</v>
      </c>
      <c r="G243">
        <v>9</v>
      </c>
      <c r="H243" s="436" t="s">
        <v>950</v>
      </c>
      <c r="I243" s="471">
        <v>-2734806926</v>
      </c>
      <c r="J243" s="298">
        <f t="shared" si="23"/>
        <v>-2734806.926</v>
      </c>
      <c r="K243" t="e">
        <f>+VLOOKUP(D243,#REF!,4,0)</f>
        <v>#REF!</v>
      </c>
      <c r="L243" t="e">
        <f>VLOOKUP(D243,#REF!,5,0)</f>
        <v>#REF!</v>
      </c>
      <c r="M243" t="e">
        <f>VLOOKUP(D243,#REF!,6,0)</f>
        <v>#REF!</v>
      </c>
      <c r="N243" t="e">
        <f>VLOOKUP(D243,#REF!,7,0)</f>
        <v>#REF!</v>
      </c>
      <c r="P243" t="str">
        <f t="shared" si="24"/>
        <v>31992</v>
      </c>
    </row>
    <row r="244" spans="1:16" x14ac:dyDescent="0.25">
      <c r="A244" s="295" t="s">
        <v>2859</v>
      </c>
      <c r="B244" s="340">
        <v>6</v>
      </c>
      <c r="C244" s="340">
        <v>181032102001990</v>
      </c>
      <c r="D244" s="341" t="s">
        <v>952</v>
      </c>
      <c r="E244" t="str">
        <f t="shared" si="21"/>
        <v>180103210200199</v>
      </c>
      <c r="F244" t="str">
        <f t="shared" si="22"/>
        <v>0</v>
      </c>
      <c r="G244">
        <v>9</v>
      </c>
      <c r="H244" s="341" t="s">
        <v>953</v>
      </c>
      <c r="I244" s="470">
        <v>2999747043</v>
      </c>
      <c r="J244" s="298">
        <f t="shared" si="23"/>
        <v>2999747.0430000001</v>
      </c>
      <c r="K244" t="e">
        <f>+VLOOKUP(D244,#REF!,4,0)</f>
        <v>#REF!</v>
      </c>
      <c r="L244" t="e">
        <f>VLOOKUP(D244,#REF!,5,0)</f>
        <v>#REF!</v>
      </c>
      <c r="M244" t="e">
        <f>VLOOKUP(D244,#REF!,6,0)</f>
        <v>#REF!</v>
      </c>
      <c r="N244" t="e">
        <f>VLOOKUP(D244,#REF!,7,0)</f>
        <v>#REF!</v>
      </c>
      <c r="P244" t="str">
        <f t="shared" si="24"/>
        <v>32102</v>
      </c>
    </row>
    <row r="245" spans="1:16" x14ac:dyDescent="0.25">
      <c r="A245" s="294" t="s">
        <v>2859</v>
      </c>
      <c r="B245" s="339">
        <v>6</v>
      </c>
      <c r="C245" s="339">
        <v>181032102002990</v>
      </c>
      <c r="D245" s="436" t="s">
        <v>954</v>
      </c>
      <c r="E245" t="str">
        <f t="shared" si="21"/>
        <v>180103210200299</v>
      </c>
      <c r="F245" t="str">
        <f t="shared" si="22"/>
        <v>0</v>
      </c>
      <c r="G245">
        <v>9</v>
      </c>
      <c r="H245" s="436" t="s">
        <v>955</v>
      </c>
      <c r="I245" s="471">
        <v>343141588</v>
      </c>
      <c r="J245" s="298">
        <f t="shared" si="23"/>
        <v>343141.58799999999</v>
      </c>
      <c r="K245" t="e">
        <f>+VLOOKUP(D245,#REF!,4,0)</f>
        <v>#REF!</v>
      </c>
      <c r="L245" t="e">
        <f>VLOOKUP(D245,#REF!,5,0)</f>
        <v>#REF!</v>
      </c>
      <c r="M245" t="e">
        <f>VLOOKUP(D245,#REF!,6,0)</f>
        <v>#REF!</v>
      </c>
      <c r="N245" t="e">
        <f>VLOOKUP(D245,#REF!,7,0)</f>
        <v>#REF!</v>
      </c>
      <c r="P245" t="str">
        <f t="shared" si="24"/>
        <v>32102</v>
      </c>
    </row>
    <row r="246" spans="1:16" s="299" customFormat="1" x14ac:dyDescent="0.25">
      <c r="A246" s="295" t="s">
        <v>2859</v>
      </c>
      <c r="B246" s="340">
        <v>6</v>
      </c>
      <c r="C246" s="340">
        <v>181032102004990</v>
      </c>
      <c r="D246" s="341" t="s">
        <v>956</v>
      </c>
      <c r="E246" t="str">
        <f t="shared" si="21"/>
        <v>180103210200499</v>
      </c>
      <c r="F246" t="str">
        <f t="shared" si="22"/>
        <v>0</v>
      </c>
      <c r="G246">
        <v>9</v>
      </c>
      <c r="H246" s="341" t="s">
        <v>146</v>
      </c>
      <c r="I246" s="470">
        <v>718132756</v>
      </c>
      <c r="J246" s="298">
        <f t="shared" si="23"/>
        <v>718132.75600000005</v>
      </c>
      <c r="K246" s="299" t="e">
        <f>+VLOOKUP(D246,#REF!,4,0)</f>
        <v>#REF!</v>
      </c>
      <c r="L246" t="e">
        <f>VLOOKUP(D246,#REF!,5,0)</f>
        <v>#REF!</v>
      </c>
      <c r="M246" s="299" t="e">
        <f>VLOOKUP(D246,#REF!,6,0)</f>
        <v>#REF!</v>
      </c>
      <c r="N246" t="e">
        <f>VLOOKUP(D246,#REF!,7,0)</f>
        <v>#REF!</v>
      </c>
      <c r="P246" s="299" t="str">
        <f t="shared" si="24"/>
        <v>32102</v>
      </c>
    </row>
    <row r="247" spans="1:16" x14ac:dyDescent="0.25">
      <c r="A247" s="294" t="s">
        <v>2859</v>
      </c>
      <c r="B247" s="339">
        <v>6</v>
      </c>
      <c r="C247" s="339">
        <v>181032104001990</v>
      </c>
      <c r="D247" s="436" t="s">
        <v>957</v>
      </c>
      <c r="E247" t="str">
        <f t="shared" si="21"/>
        <v>180103210400199</v>
      </c>
      <c r="F247" t="str">
        <f t="shared" si="22"/>
        <v>0</v>
      </c>
      <c r="G247">
        <v>9</v>
      </c>
      <c r="H247" s="436" t="s">
        <v>958</v>
      </c>
      <c r="I247" s="471">
        <v>652341886</v>
      </c>
      <c r="J247" s="298">
        <f t="shared" si="23"/>
        <v>652341.88600000006</v>
      </c>
      <c r="K247" t="e">
        <f>+VLOOKUP(D247,#REF!,4,0)</f>
        <v>#REF!</v>
      </c>
      <c r="L247" t="e">
        <f>VLOOKUP(D247,#REF!,5,0)</f>
        <v>#REF!</v>
      </c>
      <c r="M247" t="e">
        <f>VLOOKUP(D247,#REF!,6,0)</f>
        <v>#REF!</v>
      </c>
      <c r="N247" t="e">
        <f>VLOOKUP(D247,#REF!,7,0)</f>
        <v>#REF!</v>
      </c>
      <c r="P247" t="str">
        <f t="shared" si="24"/>
        <v>32104</v>
      </c>
    </row>
    <row r="248" spans="1:16" x14ac:dyDescent="0.25">
      <c r="A248" s="295" t="s">
        <v>2859</v>
      </c>
      <c r="B248" s="340">
        <v>6</v>
      </c>
      <c r="C248" s="340">
        <v>181032192001990</v>
      </c>
      <c r="D248" s="341" t="s">
        <v>959</v>
      </c>
      <c r="E248" t="str">
        <f t="shared" si="21"/>
        <v>180103219200199</v>
      </c>
      <c r="F248" t="str">
        <f t="shared" si="22"/>
        <v>0</v>
      </c>
      <c r="G248">
        <v>9</v>
      </c>
      <c r="H248" s="341" t="s">
        <v>960</v>
      </c>
      <c r="I248" s="470">
        <v>-1948365071</v>
      </c>
      <c r="J248" s="298">
        <f t="shared" si="23"/>
        <v>-1948365.071</v>
      </c>
      <c r="K248" t="e">
        <f>+VLOOKUP(D248,#REF!,4,0)</f>
        <v>#REF!</v>
      </c>
      <c r="L248" t="e">
        <f>VLOOKUP(D248,#REF!,5,0)</f>
        <v>#REF!</v>
      </c>
      <c r="M248" t="e">
        <f>VLOOKUP(D248,#REF!,6,0)</f>
        <v>#REF!</v>
      </c>
      <c r="N248" t="e">
        <f>VLOOKUP(D248,#REF!,7,0)</f>
        <v>#REF!</v>
      </c>
      <c r="P248" t="str">
        <f t="shared" si="24"/>
        <v>32192</v>
      </c>
    </row>
    <row r="249" spans="1:16" x14ac:dyDescent="0.25">
      <c r="A249" s="294" t="s">
        <v>2859</v>
      </c>
      <c r="B249" s="339">
        <v>6</v>
      </c>
      <c r="C249" s="339">
        <v>181032192002990</v>
      </c>
      <c r="D249" s="436" t="s">
        <v>961</v>
      </c>
      <c r="E249" t="str">
        <f t="shared" si="21"/>
        <v>180103219200299</v>
      </c>
      <c r="F249" t="str">
        <f t="shared" si="22"/>
        <v>0</v>
      </c>
      <c r="G249">
        <v>9</v>
      </c>
      <c r="H249" s="436" t="s">
        <v>962</v>
      </c>
      <c r="I249" s="471">
        <v>-206925329</v>
      </c>
      <c r="J249" s="298">
        <f t="shared" si="23"/>
        <v>-206925.329</v>
      </c>
      <c r="K249" t="e">
        <f>+VLOOKUP(D249,#REF!,4,0)</f>
        <v>#REF!</v>
      </c>
      <c r="L249" t="e">
        <f>VLOOKUP(D249,#REF!,5,0)</f>
        <v>#REF!</v>
      </c>
      <c r="M249" t="e">
        <f>VLOOKUP(D249,#REF!,6,0)</f>
        <v>#REF!</v>
      </c>
      <c r="N249" t="e">
        <f>VLOOKUP(D249,#REF!,7,0)</f>
        <v>#REF!</v>
      </c>
      <c r="P249" t="str">
        <f t="shared" si="24"/>
        <v>32192</v>
      </c>
    </row>
    <row r="250" spans="1:16" x14ac:dyDescent="0.25">
      <c r="A250" s="295" t="s">
        <v>2859</v>
      </c>
      <c r="B250" s="340">
        <v>6</v>
      </c>
      <c r="C250" s="340">
        <v>181032192004990</v>
      </c>
      <c r="D250" s="341" t="s">
        <v>963</v>
      </c>
      <c r="E250" t="str">
        <f t="shared" si="21"/>
        <v>180103219200499</v>
      </c>
      <c r="F250" t="str">
        <f t="shared" si="22"/>
        <v>0</v>
      </c>
      <c r="G250">
        <v>9</v>
      </c>
      <c r="H250" s="341" t="s">
        <v>964</v>
      </c>
      <c r="I250" s="470">
        <v>-463245404</v>
      </c>
      <c r="J250" s="298">
        <f t="shared" si="23"/>
        <v>-463245.40399999998</v>
      </c>
      <c r="K250" t="e">
        <f>+VLOOKUP(D250,#REF!,4,0)</f>
        <v>#REF!</v>
      </c>
      <c r="L250" t="e">
        <f>VLOOKUP(D250,#REF!,5,0)</f>
        <v>#REF!</v>
      </c>
      <c r="M250" t="e">
        <f>VLOOKUP(D250,#REF!,6,0)</f>
        <v>#REF!</v>
      </c>
      <c r="N250" t="e">
        <f>VLOOKUP(D250,#REF!,7,0)</f>
        <v>#REF!</v>
      </c>
      <c r="P250" t="str">
        <f t="shared" si="24"/>
        <v>32192</v>
      </c>
    </row>
    <row r="251" spans="1:16" x14ac:dyDescent="0.25">
      <c r="A251" s="294" t="s">
        <v>2859</v>
      </c>
      <c r="B251" s="339">
        <v>6</v>
      </c>
      <c r="C251" s="339">
        <v>181032194001990</v>
      </c>
      <c r="D251" s="436" t="s">
        <v>966</v>
      </c>
      <c r="E251" t="str">
        <f t="shared" si="21"/>
        <v>180103219400199</v>
      </c>
      <c r="F251" t="str">
        <f t="shared" si="22"/>
        <v>0</v>
      </c>
      <c r="G251">
        <v>9</v>
      </c>
      <c r="H251" s="436" t="s">
        <v>965</v>
      </c>
      <c r="I251" s="471">
        <v>-523455179</v>
      </c>
      <c r="J251" s="298">
        <f t="shared" si="23"/>
        <v>-523455.179</v>
      </c>
      <c r="K251" t="e">
        <f>+VLOOKUP(D251,#REF!,4,0)</f>
        <v>#REF!</v>
      </c>
      <c r="L251" t="e">
        <f>VLOOKUP(D251,#REF!,5,0)</f>
        <v>#REF!</v>
      </c>
      <c r="M251" t="e">
        <f>VLOOKUP(D251,#REF!,6,0)</f>
        <v>#REF!</v>
      </c>
      <c r="N251" t="e">
        <f>VLOOKUP(D251,#REF!,7,0)</f>
        <v>#REF!</v>
      </c>
      <c r="P251" t="str">
        <f t="shared" si="24"/>
        <v>32194</v>
      </c>
    </row>
    <row r="252" spans="1:16" x14ac:dyDescent="0.25">
      <c r="A252" s="295" t="s">
        <v>2859</v>
      </c>
      <c r="B252" s="340">
        <v>6</v>
      </c>
      <c r="C252" s="340">
        <v>181032302001990</v>
      </c>
      <c r="D252" s="341" t="s">
        <v>968</v>
      </c>
      <c r="E252" t="str">
        <f t="shared" si="21"/>
        <v>180103230200199</v>
      </c>
      <c r="F252" t="str">
        <f t="shared" si="22"/>
        <v>0</v>
      </c>
      <c r="G252">
        <v>9</v>
      </c>
      <c r="H252" s="341" t="s">
        <v>969</v>
      </c>
      <c r="I252" s="470">
        <v>5330182703</v>
      </c>
      <c r="J252" s="298">
        <f t="shared" si="23"/>
        <v>5330182.7029999997</v>
      </c>
      <c r="K252" t="e">
        <f>+VLOOKUP(D252,#REF!,4,0)</f>
        <v>#REF!</v>
      </c>
      <c r="L252" t="e">
        <f>VLOOKUP(D252,#REF!,5,0)</f>
        <v>#REF!</v>
      </c>
      <c r="M252" t="e">
        <f>VLOOKUP(D252,#REF!,6,0)</f>
        <v>#REF!</v>
      </c>
      <c r="N252" t="e">
        <f>VLOOKUP(D252,#REF!,7,0)</f>
        <v>#REF!</v>
      </c>
      <c r="P252" t="str">
        <f t="shared" si="24"/>
        <v>32302</v>
      </c>
    </row>
    <row r="253" spans="1:16" x14ac:dyDescent="0.25">
      <c r="A253" s="294" t="s">
        <v>2859</v>
      </c>
      <c r="B253" s="339">
        <v>6</v>
      </c>
      <c r="C253" s="339">
        <v>181032392001990</v>
      </c>
      <c r="D253" s="436" t="s">
        <v>970</v>
      </c>
      <c r="E253" t="str">
        <f t="shared" si="21"/>
        <v>180103239200199</v>
      </c>
      <c r="F253" t="str">
        <f t="shared" si="22"/>
        <v>0</v>
      </c>
      <c r="G253">
        <v>9</v>
      </c>
      <c r="H253" s="436" t="s">
        <v>971</v>
      </c>
      <c r="I253" s="471">
        <v>-3755565559</v>
      </c>
      <c r="J253" s="298">
        <f t="shared" si="23"/>
        <v>-3755565.5589999999</v>
      </c>
      <c r="K253" t="e">
        <f>+VLOOKUP(D253,#REF!,4,0)</f>
        <v>#REF!</v>
      </c>
      <c r="L253" t="e">
        <f>VLOOKUP(D253,#REF!,5,0)</f>
        <v>#REF!</v>
      </c>
      <c r="M253" t="e">
        <f>VLOOKUP(D253,#REF!,6,0)</f>
        <v>#REF!</v>
      </c>
      <c r="N253" t="e">
        <f>VLOOKUP(D253,#REF!,7,0)</f>
        <v>#REF!</v>
      </c>
      <c r="P253" t="str">
        <f t="shared" si="24"/>
        <v>32392</v>
      </c>
    </row>
    <row r="254" spans="1:16" x14ac:dyDescent="0.25">
      <c r="A254" s="295" t="s">
        <v>2859</v>
      </c>
      <c r="B254" s="340">
        <v>7</v>
      </c>
      <c r="C254" s="340">
        <v>181032502001990</v>
      </c>
      <c r="D254" s="341" t="s">
        <v>973</v>
      </c>
      <c r="E254" t="str">
        <f t="shared" si="21"/>
        <v>180103250200199</v>
      </c>
      <c r="F254" t="str">
        <f t="shared" si="22"/>
        <v>0</v>
      </c>
      <c r="G254">
        <v>9</v>
      </c>
      <c r="H254" s="341" t="s">
        <v>974</v>
      </c>
      <c r="I254" s="470">
        <v>919482343</v>
      </c>
      <c r="J254" s="298">
        <f t="shared" si="23"/>
        <v>919482.34299999999</v>
      </c>
      <c r="K254" t="e">
        <f>+VLOOKUP(D254,#REF!,4,0)</f>
        <v>#REF!</v>
      </c>
      <c r="L254" t="e">
        <f>VLOOKUP(D254,#REF!,5,0)</f>
        <v>#REF!</v>
      </c>
      <c r="M254" t="e">
        <f>VLOOKUP(D254,#REF!,6,0)</f>
        <v>#REF!</v>
      </c>
      <c r="N254" t="e">
        <f>VLOOKUP(D254,#REF!,7,0)</f>
        <v>#REF!</v>
      </c>
      <c r="P254" t="str">
        <f t="shared" si="24"/>
        <v>32502</v>
      </c>
    </row>
    <row r="255" spans="1:16" x14ac:dyDescent="0.25">
      <c r="A255" s="294" t="s">
        <v>2859</v>
      </c>
      <c r="B255" s="339">
        <v>7</v>
      </c>
      <c r="C255" s="339">
        <v>181032592001990</v>
      </c>
      <c r="D255" s="436" t="s">
        <v>975</v>
      </c>
      <c r="E255" t="str">
        <f t="shared" si="21"/>
        <v>180103259200199</v>
      </c>
      <c r="F255" t="str">
        <f t="shared" si="22"/>
        <v>0</v>
      </c>
      <c r="G255">
        <v>9</v>
      </c>
      <c r="H255" s="436" t="s">
        <v>976</v>
      </c>
      <c r="I255" s="471">
        <v>-572844423</v>
      </c>
      <c r="J255" s="298">
        <f t="shared" si="23"/>
        <v>-572844.42299999995</v>
      </c>
      <c r="K255" t="e">
        <f>+VLOOKUP(D255,#REF!,4,0)</f>
        <v>#REF!</v>
      </c>
      <c r="L255" t="e">
        <f>VLOOKUP(D255,#REF!,5,0)</f>
        <v>#REF!</v>
      </c>
      <c r="M255" t="e">
        <f>VLOOKUP(D255,#REF!,6,0)</f>
        <v>#REF!</v>
      </c>
      <c r="N255" t="e">
        <f>VLOOKUP(D255,#REF!,7,0)</f>
        <v>#REF!</v>
      </c>
      <c r="P255" t="str">
        <f t="shared" si="24"/>
        <v>32592</v>
      </c>
    </row>
    <row r="256" spans="1:16" x14ac:dyDescent="0.25">
      <c r="A256" s="295" t="s">
        <v>2859</v>
      </c>
      <c r="B256" s="340">
        <v>6</v>
      </c>
      <c r="C256" s="340">
        <v>181032702000990</v>
      </c>
      <c r="D256" s="341" t="s">
        <v>978</v>
      </c>
      <c r="E256" t="str">
        <f t="shared" si="21"/>
        <v>180103270200099</v>
      </c>
      <c r="F256" t="str">
        <f t="shared" si="22"/>
        <v>0</v>
      </c>
      <c r="G256">
        <v>9</v>
      </c>
      <c r="H256" s="341" t="s">
        <v>979</v>
      </c>
      <c r="I256" s="470">
        <v>184170799</v>
      </c>
      <c r="J256" s="298">
        <f t="shared" si="23"/>
        <v>184170.799</v>
      </c>
      <c r="K256" t="e">
        <f>+VLOOKUP(D256,#REF!,4,0)</f>
        <v>#REF!</v>
      </c>
      <c r="L256" t="e">
        <f>VLOOKUP(D256,#REF!,5,0)</f>
        <v>#REF!</v>
      </c>
      <c r="M256" t="e">
        <f>VLOOKUP(D256,#REF!,6,0)</f>
        <v>#REF!</v>
      </c>
      <c r="N256" t="e">
        <f>VLOOKUP(D256,#REF!,7,0)</f>
        <v>#REF!</v>
      </c>
      <c r="P256" t="str">
        <f t="shared" si="24"/>
        <v>32702</v>
      </c>
    </row>
    <row r="257" spans="1:16" x14ac:dyDescent="0.25">
      <c r="A257" s="294" t="s">
        <v>2859</v>
      </c>
      <c r="B257" s="339">
        <v>7</v>
      </c>
      <c r="C257" s="339">
        <v>181032792001990</v>
      </c>
      <c r="D257" s="436" t="s">
        <v>980</v>
      </c>
      <c r="E257" t="str">
        <f t="shared" si="21"/>
        <v>180103279200199</v>
      </c>
      <c r="F257" t="str">
        <f t="shared" si="22"/>
        <v>0</v>
      </c>
      <c r="G257">
        <v>9</v>
      </c>
      <c r="H257" s="436" t="s">
        <v>981</v>
      </c>
      <c r="I257" s="471">
        <v>-118422499</v>
      </c>
      <c r="J257" s="298">
        <f t="shared" si="23"/>
        <v>-118422.499</v>
      </c>
      <c r="K257" t="e">
        <f>+VLOOKUP(D257,#REF!,4,0)</f>
        <v>#REF!</v>
      </c>
      <c r="L257" t="e">
        <f>VLOOKUP(D257,#REF!,5,0)</f>
        <v>#REF!</v>
      </c>
      <c r="M257" t="e">
        <f>VLOOKUP(D257,#REF!,6,0)</f>
        <v>#REF!</v>
      </c>
      <c r="N257" t="e">
        <f>VLOOKUP(D257,#REF!,7,0)</f>
        <v>#REF!</v>
      </c>
      <c r="P257" t="str">
        <f t="shared" si="24"/>
        <v>32792</v>
      </c>
    </row>
    <row r="258" spans="1:16" x14ac:dyDescent="0.25">
      <c r="A258" s="295" t="s">
        <v>2859</v>
      </c>
      <c r="B258" s="340">
        <v>6</v>
      </c>
      <c r="C258" s="340">
        <v>191033702001990</v>
      </c>
      <c r="D258" s="341" t="s">
        <v>982</v>
      </c>
      <c r="E258" t="str">
        <f t="shared" si="21"/>
        <v>190103370200199</v>
      </c>
      <c r="F258" t="str">
        <f t="shared" si="22"/>
        <v>0</v>
      </c>
      <c r="G258">
        <v>12</v>
      </c>
      <c r="H258" s="341" t="s">
        <v>983</v>
      </c>
      <c r="I258" s="470">
        <v>16518002000</v>
      </c>
      <c r="J258" s="298">
        <f t="shared" si="23"/>
        <v>16518002</v>
      </c>
      <c r="K258" t="e">
        <f>+VLOOKUP(D258,#REF!,4,0)</f>
        <v>#REF!</v>
      </c>
      <c r="L258" t="e">
        <f>VLOOKUP(D258,#REF!,5,0)</f>
        <v>#REF!</v>
      </c>
      <c r="M258" t="e">
        <f>VLOOKUP(D258,#REF!,6,0)</f>
        <v>#REF!</v>
      </c>
      <c r="N258" t="e">
        <f>VLOOKUP(D258,#REF!,7,0)</f>
        <v>#REF!</v>
      </c>
      <c r="P258" t="str">
        <f t="shared" si="24"/>
        <v>33702</v>
      </c>
    </row>
    <row r="259" spans="1:16" x14ac:dyDescent="0.25">
      <c r="A259" s="294" t="s">
        <v>2859</v>
      </c>
      <c r="B259" s="339">
        <v>6</v>
      </c>
      <c r="C259" s="339">
        <v>191033702022990</v>
      </c>
      <c r="D259" s="436" t="s">
        <v>984</v>
      </c>
      <c r="E259" t="str">
        <f t="shared" si="21"/>
        <v>190103370202299</v>
      </c>
      <c r="F259" t="str">
        <f t="shared" si="22"/>
        <v>0</v>
      </c>
      <c r="G259">
        <v>11</v>
      </c>
      <c r="H259" s="436" t="s">
        <v>985</v>
      </c>
      <c r="I259" s="471">
        <v>9447237814</v>
      </c>
      <c r="J259" s="298">
        <f t="shared" si="23"/>
        <v>9447237.8139999993</v>
      </c>
      <c r="K259" t="e">
        <f>+VLOOKUP(D259,#REF!,4,0)</f>
        <v>#REF!</v>
      </c>
      <c r="L259" t="e">
        <f>VLOOKUP(D259,#REF!,5,0)</f>
        <v>#REF!</v>
      </c>
      <c r="M259" t="e">
        <f>VLOOKUP(D259,#REF!,6,0)</f>
        <v>#REF!</v>
      </c>
      <c r="N259" t="e">
        <f>VLOOKUP(D259,#REF!,7,0)</f>
        <v>#REF!</v>
      </c>
      <c r="P259" t="str">
        <f t="shared" si="24"/>
        <v>33702</v>
      </c>
    </row>
    <row r="260" spans="1:16" x14ac:dyDescent="0.25">
      <c r="A260" s="295" t="s">
        <v>2859</v>
      </c>
      <c r="B260" s="340">
        <v>6</v>
      </c>
      <c r="C260" s="340">
        <v>191033702023990</v>
      </c>
      <c r="D260" s="341" t="s">
        <v>1962</v>
      </c>
      <c r="E260" t="str">
        <f t="shared" si="21"/>
        <v>190103370202399</v>
      </c>
      <c r="F260" t="str">
        <f t="shared" si="22"/>
        <v>0</v>
      </c>
      <c r="G260">
        <v>11</v>
      </c>
      <c r="H260" s="341" t="s">
        <v>2140</v>
      </c>
      <c r="I260" s="470">
        <v>2617391073</v>
      </c>
      <c r="J260" s="298">
        <f t="shared" si="23"/>
        <v>2617391.0729999999</v>
      </c>
      <c r="K260" t="e">
        <f>+VLOOKUP(D260,#REF!,4,0)</f>
        <v>#REF!</v>
      </c>
      <c r="L260" t="e">
        <f>VLOOKUP(D260,#REF!,5,0)</f>
        <v>#REF!</v>
      </c>
      <c r="M260" t="e">
        <f>VLOOKUP(D260,#REF!,6,0)</f>
        <v>#REF!</v>
      </c>
      <c r="N260" t="e">
        <f>VLOOKUP(D260,#REF!,7,0)</f>
        <v>#REF!</v>
      </c>
      <c r="P260" t="str">
        <f t="shared" si="24"/>
        <v>33702</v>
      </c>
    </row>
    <row r="261" spans="1:16" s="524" customFormat="1" x14ac:dyDescent="0.25">
      <c r="A261" s="521" t="s">
        <v>2859</v>
      </c>
      <c r="B261" s="522">
        <v>6</v>
      </c>
      <c r="C261" s="522">
        <v>191033704000990</v>
      </c>
      <c r="D261" s="523" t="s">
        <v>986</v>
      </c>
      <c r="E261" s="524" t="str">
        <f t="shared" si="21"/>
        <v>190103370400099</v>
      </c>
      <c r="F261" s="524" t="str">
        <f t="shared" si="22"/>
        <v>0</v>
      </c>
      <c r="G261" s="524">
        <v>11</v>
      </c>
      <c r="H261" s="523" t="s">
        <v>987</v>
      </c>
      <c r="I261" s="525">
        <v>17787026145</v>
      </c>
      <c r="J261" s="526">
        <f t="shared" si="23"/>
        <v>17787026.145</v>
      </c>
      <c r="K261" s="524" t="e">
        <f>+VLOOKUP(D261,#REF!,4,0)</f>
        <v>#REF!</v>
      </c>
      <c r="L261" s="524" t="e">
        <f>VLOOKUP(D261,#REF!,5,0)</f>
        <v>#REF!</v>
      </c>
      <c r="M261" s="524" t="e">
        <f>VLOOKUP(D261,#REF!,6,0)</f>
        <v>#REF!</v>
      </c>
      <c r="N261" s="524" t="e">
        <f>VLOOKUP(D261,#REF!,7,0)</f>
        <v>#REF!</v>
      </c>
      <c r="P261" s="524" t="str">
        <f t="shared" si="24"/>
        <v>33704</v>
      </c>
    </row>
    <row r="262" spans="1:16" s="437" customFormat="1" x14ac:dyDescent="0.25">
      <c r="A262" s="501" t="s">
        <v>2859</v>
      </c>
      <c r="B262" s="502">
        <v>6</v>
      </c>
      <c r="C262" s="502">
        <v>191033704001990</v>
      </c>
      <c r="D262" s="503" t="s">
        <v>1963</v>
      </c>
      <c r="E262" s="437" t="str">
        <f t="shared" si="21"/>
        <v>190103370400199</v>
      </c>
      <c r="F262" s="437" t="str">
        <f t="shared" si="22"/>
        <v>0</v>
      </c>
      <c r="G262" s="437">
        <v>11</v>
      </c>
      <c r="H262" s="503" t="s">
        <v>2141</v>
      </c>
      <c r="I262" s="514">
        <v>5486745274</v>
      </c>
      <c r="J262" s="520">
        <f t="shared" si="23"/>
        <v>5486745.2740000002</v>
      </c>
      <c r="K262" s="437" t="e">
        <f>+VLOOKUP(D262,#REF!,4,0)</f>
        <v>#REF!</v>
      </c>
      <c r="L262" s="437" t="e">
        <f>VLOOKUP(D262,#REF!,5,0)</f>
        <v>#REF!</v>
      </c>
      <c r="M262" s="437" t="e">
        <f>VLOOKUP(D262,#REF!,6,0)</f>
        <v>#REF!</v>
      </c>
      <c r="N262" s="437" t="e">
        <f>VLOOKUP(D262,#REF!,7,0)</f>
        <v>#REF!</v>
      </c>
      <c r="P262" s="437" t="str">
        <f t="shared" si="24"/>
        <v>33704</v>
      </c>
    </row>
    <row r="263" spans="1:16" s="299" customFormat="1" x14ac:dyDescent="0.25">
      <c r="A263" s="294" t="s">
        <v>2859</v>
      </c>
      <c r="B263" s="339">
        <v>6</v>
      </c>
      <c r="C263" s="339">
        <v>191033704002990</v>
      </c>
      <c r="D263" s="436" t="s">
        <v>1964</v>
      </c>
      <c r="E263" t="str">
        <f t="shared" si="21"/>
        <v>190103370400299</v>
      </c>
      <c r="F263" t="str">
        <f t="shared" si="22"/>
        <v>0</v>
      </c>
      <c r="G263">
        <v>11</v>
      </c>
      <c r="H263" s="436" t="s">
        <v>2142</v>
      </c>
      <c r="I263" s="471">
        <v>12455454545</v>
      </c>
      <c r="J263" s="298">
        <f t="shared" si="23"/>
        <v>12455454.545</v>
      </c>
      <c r="K263" s="299" t="e">
        <f>+VLOOKUP(D263,#REF!,4,0)</f>
        <v>#REF!</v>
      </c>
      <c r="L263" t="e">
        <f>VLOOKUP(D263,#REF!,5,0)</f>
        <v>#REF!</v>
      </c>
      <c r="M263" s="299" t="e">
        <f>VLOOKUP(D263,#REF!,6,0)</f>
        <v>#REF!</v>
      </c>
      <c r="N263" t="e">
        <f>VLOOKUP(D263,#REF!,7,0)</f>
        <v>#REF!</v>
      </c>
      <c r="O263" s="299" t="s">
        <v>2402</v>
      </c>
      <c r="P263" s="299" t="str">
        <f t="shared" si="24"/>
        <v>33704</v>
      </c>
    </row>
    <row r="264" spans="1:16" s="299" customFormat="1" x14ac:dyDescent="0.25">
      <c r="A264" s="295" t="s">
        <v>2859</v>
      </c>
      <c r="B264" s="340">
        <v>6</v>
      </c>
      <c r="C264" s="340">
        <v>191033792000990</v>
      </c>
      <c r="D264" s="341" t="s">
        <v>988</v>
      </c>
      <c r="E264" t="str">
        <f t="shared" si="21"/>
        <v>190103379200099</v>
      </c>
      <c r="F264" t="str">
        <f t="shared" si="22"/>
        <v>0</v>
      </c>
      <c r="G264">
        <v>11</v>
      </c>
      <c r="H264" s="341" t="s">
        <v>989</v>
      </c>
      <c r="I264" s="470">
        <v>-3316596308</v>
      </c>
      <c r="J264" s="298">
        <f t="shared" si="23"/>
        <v>-3316596.3080000002</v>
      </c>
      <c r="K264" s="299" t="e">
        <f>+VLOOKUP(D264,#REF!,4,0)</f>
        <v>#REF!</v>
      </c>
      <c r="L264" t="e">
        <f>VLOOKUP(D264,#REF!,5,0)</f>
        <v>#REF!</v>
      </c>
      <c r="M264" s="299" t="e">
        <f>VLOOKUP(D264,#REF!,6,0)</f>
        <v>#REF!</v>
      </c>
      <c r="N264" t="e">
        <f>VLOOKUP(D264,#REF!,7,0)</f>
        <v>#REF!</v>
      </c>
      <c r="O264" s="299" t="s">
        <v>2402</v>
      </c>
      <c r="P264" s="299" t="str">
        <f t="shared" si="24"/>
        <v>33792</v>
      </c>
    </row>
    <row r="265" spans="1:16" s="299" customFormat="1" x14ac:dyDescent="0.25">
      <c r="A265" s="294" t="s">
        <v>2859</v>
      </c>
      <c r="B265" s="339">
        <v>6</v>
      </c>
      <c r="C265" s="339">
        <v>191033792001990</v>
      </c>
      <c r="D265" s="436" t="s">
        <v>2531</v>
      </c>
      <c r="E265" t="str">
        <f t="shared" si="21"/>
        <v>190103379200199</v>
      </c>
      <c r="F265" t="str">
        <f t="shared" si="22"/>
        <v>0</v>
      </c>
      <c r="G265">
        <v>11</v>
      </c>
      <c r="H265" s="436" t="s">
        <v>2532</v>
      </c>
      <c r="I265" s="471">
        <v>-798526134</v>
      </c>
      <c r="J265" s="298">
        <f t="shared" si="23"/>
        <v>-798526.13399999996</v>
      </c>
      <c r="K265" s="299" t="e">
        <f>+VLOOKUP(D265,#REF!,4,0)</f>
        <v>#REF!</v>
      </c>
      <c r="L265" t="e">
        <f>VLOOKUP(D265,#REF!,5,0)</f>
        <v>#REF!</v>
      </c>
      <c r="M265" s="299" t="e">
        <f>VLOOKUP(D265,#REF!,6,0)</f>
        <v>#REF!</v>
      </c>
      <c r="N265" t="e">
        <f>VLOOKUP(D265,#REF!,7,0)</f>
        <v>#REF!</v>
      </c>
      <c r="O265" s="299" t="s">
        <v>2402</v>
      </c>
      <c r="P265" s="299" t="str">
        <f t="shared" si="24"/>
        <v>33792</v>
      </c>
    </row>
    <row r="266" spans="1:16" s="524" customFormat="1" x14ac:dyDescent="0.25">
      <c r="A266" s="527" t="s">
        <v>2859</v>
      </c>
      <c r="B266" s="528">
        <v>6</v>
      </c>
      <c r="C266" s="528">
        <v>191033794000990</v>
      </c>
      <c r="D266" s="529" t="s">
        <v>991</v>
      </c>
      <c r="E266" s="524" t="str">
        <f t="shared" si="21"/>
        <v>190103379400099</v>
      </c>
      <c r="F266" s="524" t="str">
        <f t="shared" si="22"/>
        <v>0</v>
      </c>
      <c r="G266" s="524">
        <v>11</v>
      </c>
      <c r="H266" s="529" t="s">
        <v>990</v>
      </c>
      <c r="I266" s="530">
        <v>-9522310499</v>
      </c>
      <c r="J266" s="526">
        <f t="shared" si="23"/>
        <v>-9522310.4989999998</v>
      </c>
      <c r="K266" s="524" t="e">
        <f>+VLOOKUP(D266,#REF!,4,0)</f>
        <v>#REF!</v>
      </c>
      <c r="L266" s="524" t="e">
        <f>VLOOKUP(D266,#REF!,5,0)</f>
        <v>#REF!</v>
      </c>
      <c r="M266" s="524" t="e">
        <f>VLOOKUP(D266,#REF!,6,0)</f>
        <v>#REF!</v>
      </c>
      <c r="N266" s="524" t="e">
        <f>VLOOKUP(D266,#REF!,7,0)</f>
        <v>#REF!</v>
      </c>
      <c r="O266" s="524" t="s">
        <v>2402</v>
      </c>
      <c r="P266" s="524" t="str">
        <f t="shared" si="24"/>
        <v>33794</v>
      </c>
    </row>
    <row r="267" spans="1:16" s="299" customFormat="1" x14ac:dyDescent="0.25">
      <c r="A267" s="294" t="s">
        <v>2859</v>
      </c>
      <c r="B267" s="339">
        <v>6</v>
      </c>
      <c r="C267" s="339">
        <v>191033794001990</v>
      </c>
      <c r="D267" s="436" t="s">
        <v>1965</v>
      </c>
      <c r="E267" t="str">
        <f t="shared" si="21"/>
        <v>190103379400199</v>
      </c>
      <c r="F267" t="str">
        <f t="shared" si="22"/>
        <v>0</v>
      </c>
      <c r="G267">
        <v>11</v>
      </c>
      <c r="H267" s="436" t="s">
        <v>2143</v>
      </c>
      <c r="I267" s="471">
        <v>-3518882074</v>
      </c>
      <c r="J267" s="298">
        <f t="shared" ref="J267:J330" si="25">I267/1000</f>
        <v>-3518882.074</v>
      </c>
      <c r="K267" s="299" t="e">
        <f>+VLOOKUP(D267,#REF!,4,0)</f>
        <v>#REF!</v>
      </c>
      <c r="L267" t="e">
        <f>VLOOKUP(D267,#REF!,5,0)</f>
        <v>#REF!</v>
      </c>
      <c r="M267" s="299" t="e">
        <f>VLOOKUP(D267,#REF!,6,0)</f>
        <v>#REF!</v>
      </c>
      <c r="N267" t="e">
        <f>VLOOKUP(D267,#REF!,7,0)</f>
        <v>#REF!</v>
      </c>
      <c r="O267" s="299" t="s">
        <v>2402</v>
      </c>
      <c r="P267" s="299" t="str">
        <f t="shared" si="24"/>
        <v>33794</v>
      </c>
    </row>
    <row r="268" spans="1:16" s="299" customFormat="1" x14ac:dyDescent="0.25">
      <c r="A268" s="295" t="s">
        <v>2859</v>
      </c>
      <c r="B268" s="340">
        <v>6</v>
      </c>
      <c r="C268" s="340">
        <v>191033902000990</v>
      </c>
      <c r="D268" s="341" t="s">
        <v>993</v>
      </c>
      <c r="E268" t="str">
        <f t="shared" si="21"/>
        <v>190103390200099</v>
      </c>
      <c r="F268" t="str">
        <f t="shared" si="22"/>
        <v>0</v>
      </c>
      <c r="G268">
        <v>11</v>
      </c>
      <c r="H268" s="341" t="s">
        <v>994</v>
      </c>
      <c r="I268" s="470">
        <v>4476185441</v>
      </c>
      <c r="J268" s="298">
        <f t="shared" si="25"/>
        <v>4476185.4409999996</v>
      </c>
      <c r="K268" s="299" t="e">
        <f>+VLOOKUP(D268,#REF!,4,0)</f>
        <v>#REF!</v>
      </c>
      <c r="L268" t="e">
        <f>VLOOKUP(D268,#REF!,5,0)</f>
        <v>#REF!</v>
      </c>
      <c r="M268" s="299" t="e">
        <f>VLOOKUP(D268,#REF!,6,0)</f>
        <v>#REF!</v>
      </c>
      <c r="N268" t="e">
        <f>VLOOKUP(D268,#REF!,7,0)</f>
        <v>#REF!</v>
      </c>
      <c r="O268" s="299" t="s">
        <v>2402</v>
      </c>
      <c r="P268" s="299" t="str">
        <f t="shared" si="24"/>
        <v>33902</v>
      </c>
    </row>
    <row r="269" spans="1:16" s="299" customFormat="1" x14ac:dyDescent="0.25">
      <c r="A269" s="294" t="s">
        <v>2859</v>
      </c>
      <c r="B269" s="339">
        <v>6</v>
      </c>
      <c r="C269" s="339">
        <v>191033992000990</v>
      </c>
      <c r="D269" s="436" t="s">
        <v>995</v>
      </c>
      <c r="E269" t="str">
        <f t="shared" ref="E269:E332" si="26">+MID(D269,3,2)&amp;+MID(D269,6,1)&amp;+MID(D269,8,2)&amp;+MID(D269,11,3)&amp;+MID(D269,17,2)&amp;+MID(D269,20,3)&amp;+MID(D269,24,2)</f>
        <v>190103399200099</v>
      </c>
      <c r="F269" t="str">
        <f t="shared" si="22"/>
        <v>0</v>
      </c>
      <c r="G269">
        <v>11</v>
      </c>
      <c r="H269" s="436" t="s">
        <v>996</v>
      </c>
      <c r="I269" s="471">
        <v>-2548078598</v>
      </c>
      <c r="J269" s="298">
        <f t="shared" si="25"/>
        <v>-2548078.5980000002</v>
      </c>
      <c r="K269" s="299" t="e">
        <f>+VLOOKUP(D269,#REF!,4,0)</f>
        <v>#REF!</v>
      </c>
      <c r="L269" t="e">
        <f>VLOOKUP(D269,#REF!,5,0)</f>
        <v>#REF!</v>
      </c>
      <c r="M269" s="299" t="e">
        <f>VLOOKUP(D269,#REF!,6,0)</f>
        <v>#REF!</v>
      </c>
      <c r="N269" t="e">
        <f>VLOOKUP(D269,#REF!,7,0)</f>
        <v>#REF!</v>
      </c>
      <c r="O269" s="299" t="s">
        <v>2402</v>
      </c>
      <c r="P269" s="299" t="str">
        <f t="shared" si="24"/>
        <v>33992</v>
      </c>
    </row>
    <row r="270" spans="1:16" s="299" customFormat="1" x14ac:dyDescent="0.25">
      <c r="A270" s="295" t="s">
        <v>2859</v>
      </c>
      <c r="B270" s="340">
        <v>6</v>
      </c>
      <c r="C270" s="340">
        <v>191034102000990</v>
      </c>
      <c r="D270" s="341" t="s">
        <v>997</v>
      </c>
      <c r="E270" t="str">
        <f t="shared" si="26"/>
        <v>190103410200099</v>
      </c>
      <c r="G270">
        <v>11</v>
      </c>
      <c r="H270" s="341" t="s">
        <v>998</v>
      </c>
      <c r="I270" s="470">
        <v>6564359436</v>
      </c>
      <c r="J270" s="298">
        <f t="shared" si="25"/>
        <v>6564359.4359999998</v>
      </c>
      <c r="K270" s="299" t="e">
        <f>+VLOOKUP(D270,#REF!,4,0)</f>
        <v>#REF!</v>
      </c>
      <c r="L270" t="e">
        <f>VLOOKUP(D270,#REF!,5,0)</f>
        <v>#REF!</v>
      </c>
      <c r="M270" s="299" t="e">
        <f>VLOOKUP(D270,#REF!,6,0)</f>
        <v>#REF!</v>
      </c>
      <c r="N270" t="e">
        <f>VLOOKUP(D270,#REF!,7,0)</f>
        <v>#REF!</v>
      </c>
      <c r="O270" s="299" t="s">
        <v>2402</v>
      </c>
      <c r="P270" s="299" t="str">
        <f t="shared" ref="P270:P333" si="27">MID(E270,6,5)</f>
        <v>34102</v>
      </c>
    </row>
    <row r="271" spans="1:16" s="299" customFormat="1" x14ac:dyDescent="0.25">
      <c r="A271" s="294" t="s">
        <v>2859</v>
      </c>
      <c r="B271" s="339">
        <v>6</v>
      </c>
      <c r="C271" s="339">
        <v>191034102011990</v>
      </c>
      <c r="D271" s="436" t="s">
        <v>999</v>
      </c>
      <c r="E271" t="str">
        <f t="shared" si="26"/>
        <v>190103410201199</v>
      </c>
      <c r="G271">
        <v>11</v>
      </c>
      <c r="H271" s="436" t="s">
        <v>1000</v>
      </c>
      <c r="I271" s="471">
        <v>4163056529</v>
      </c>
      <c r="J271" s="298">
        <f t="shared" si="25"/>
        <v>4163056.5290000001</v>
      </c>
      <c r="K271" s="299" t="e">
        <f>+VLOOKUP(D271,#REF!,4,0)</f>
        <v>#REF!</v>
      </c>
      <c r="L271" t="e">
        <f>VLOOKUP(D271,#REF!,5,0)</f>
        <v>#REF!</v>
      </c>
      <c r="M271" s="299" t="e">
        <f>VLOOKUP(D271,#REF!,6,0)</f>
        <v>#REF!</v>
      </c>
      <c r="N271" t="e">
        <f>VLOOKUP(D271,#REF!,7,0)</f>
        <v>#REF!</v>
      </c>
      <c r="O271" s="299" t="s">
        <v>2402</v>
      </c>
      <c r="P271" s="299" t="str">
        <f t="shared" si="27"/>
        <v>34102</v>
      </c>
    </row>
    <row r="272" spans="1:16" s="299" customFormat="1" x14ac:dyDescent="0.25">
      <c r="A272" s="295" t="s">
        <v>2859</v>
      </c>
      <c r="B272" s="340">
        <v>6</v>
      </c>
      <c r="C272" s="340">
        <v>191034192000990</v>
      </c>
      <c r="D272" s="341" t="s">
        <v>1003</v>
      </c>
      <c r="E272" t="str">
        <f t="shared" si="26"/>
        <v>190103419200099</v>
      </c>
      <c r="G272">
        <v>11</v>
      </c>
      <c r="H272" s="341" t="s">
        <v>1004</v>
      </c>
      <c r="I272" s="470">
        <v>-6168697744</v>
      </c>
      <c r="J272" s="298">
        <f t="shared" si="25"/>
        <v>-6168697.7439999999</v>
      </c>
      <c r="K272" s="299" t="e">
        <f>+VLOOKUP(D272,#REF!,4,0)</f>
        <v>#REF!</v>
      </c>
      <c r="L272" t="e">
        <f>VLOOKUP(D272,#REF!,5,0)</f>
        <v>#REF!</v>
      </c>
      <c r="M272" s="299" t="e">
        <f>VLOOKUP(D272,#REF!,6,0)</f>
        <v>#REF!</v>
      </c>
      <c r="N272" t="e">
        <f>VLOOKUP(D272,#REF!,7,0)</f>
        <v>#REF!</v>
      </c>
      <c r="O272" s="299" t="s">
        <v>2402</v>
      </c>
      <c r="P272" s="299" t="str">
        <f t="shared" si="27"/>
        <v>34192</v>
      </c>
    </row>
    <row r="273" spans="1:16" s="299" customFormat="1" x14ac:dyDescent="0.25">
      <c r="A273" s="294" t="s">
        <v>2859</v>
      </c>
      <c r="B273" s="339">
        <v>6</v>
      </c>
      <c r="C273" s="339">
        <v>191034192011990</v>
      </c>
      <c r="D273" s="436" t="s">
        <v>1005</v>
      </c>
      <c r="E273" t="str">
        <f t="shared" si="26"/>
        <v>190103419201199</v>
      </c>
      <c r="G273">
        <v>11</v>
      </c>
      <c r="H273" s="436" t="s">
        <v>1006</v>
      </c>
      <c r="I273" s="471">
        <v>-3184193230</v>
      </c>
      <c r="J273" s="298">
        <f t="shared" si="25"/>
        <v>-3184193.23</v>
      </c>
      <c r="K273" s="299" t="e">
        <f>+VLOOKUP(D273,#REF!,4,0)</f>
        <v>#REF!</v>
      </c>
      <c r="L273" t="e">
        <f>VLOOKUP(D273,#REF!,5,0)</f>
        <v>#REF!</v>
      </c>
      <c r="M273" s="299" t="e">
        <f>VLOOKUP(D273,#REF!,6,0)</f>
        <v>#REF!</v>
      </c>
      <c r="N273" t="e">
        <f>VLOOKUP(D273,#REF!,7,0)</f>
        <v>#REF!</v>
      </c>
      <c r="O273" s="299" t="s">
        <v>2402</v>
      </c>
      <c r="P273" s="299" t="str">
        <f t="shared" si="27"/>
        <v>34192</v>
      </c>
    </row>
    <row r="274" spans="1:16" s="299" customFormat="1" x14ac:dyDescent="0.25">
      <c r="A274" s="295" t="s">
        <v>2859</v>
      </c>
      <c r="B274" s="340">
        <v>7</v>
      </c>
      <c r="C274" s="340">
        <v>214039002000017</v>
      </c>
      <c r="D274" s="341" t="s">
        <v>1013</v>
      </c>
      <c r="E274" t="str">
        <f t="shared" si="26"/>
        <v>217403900200001</v>
      </c>
      <c r="G274" s="504">
        <v>14</v>
      </c>
      <c r="H274" s="341" t="s">
        <v>1014</v>
      </c>
      <c r="I274" s="470">
        <v>-2255266407</v>
      </c>
      <c r="J274" s="298">
        <f t="shared" si="25"/>
        <v>-2255266.4070000001</v>
      </c>
      <c r="K274" s="299" t="e">
        <f>+VLOOKUP(D274,#REF!,4,0)</f>
        <v>#REF!</v>
      </c>
      <c r="L274" t="e">
        <f>VLOOKUP(D274,#REF!,5,0)</f>
        <v>#REF!</v>
      </c>
      <c r="M274" s="299" t="e">
        <f>VLOOKUP(D274,#REF!,6,0)</f>
        <v>#REF!</v>
      </c>
      <c r="N274" s="508" t="e">
        <f>VLOOKUP(D274,#REF!,7,0)</f>
        <v>#REF!</v>
      </c>
      <c r="O274" s="299" t="s">
        <v>2402</v>
      </c>
      <c r="P274" s="299" t="str">
        <f t="shared" si="27"/>
        <v>39002</v>
      </c>
    </row>
    <row r="275" spans="1:16" s="299" customFormat="1" x14ac:dyDescent="0.25">
      <c r="A275" s="294" t="s">
        <v>2859</v>
      </c>
      <c r="B275" s="339">
        <v>7</v>
      </c>
      <c r="C275" s="339">
        <v>214039002000018</v>
      </c>
      <c r="D275" s="436" t="s">
        <v>1420</v>
      </c>
      <c r="E275" t="str">
        <f t="shared" si="26"/>
        <v>218403900200001</v>
      </c>
      <c r="G275" s="504">
        <v>14</v>
      </c>
      <c r="H275" s="436" t="s">
        <v>1018</v>
      </c>
      <c r="I275" s="471">
        <v>-5868814298</v>
      </c>
      <c r="J275" s="298">
        <f t="shared" si="25"/>
        <v>-5868814.2980000004</v>
      </c>
      <c r="K275" s="299" t="e">
        <f>+VLOOKUP(D275,#REF!,4,0)</f>
        <v>#REF!</v>
      </c>
      <c r="L275" t="e">
        <f>VLOOKUP(D275,#REF!,5,0)</f>
        <v>#REF!</v>
      </c>
      <c r="M275" s="299" t="e">
        <f>VLOOKUP(D275,#REF!,6,0)</f>
        <v>#REF!</v>
      </c>
      <c r="N275" s="508" t="e">
        <f>VLOOKUP(D275,#REF!,7,0)</f>
        <v>#REF!</v>
      </c>
      <c r="O275" s="299" t="s">
        <v>2402</v>
      </c>
      <c r="P275" s="299" t="str">
        <f t="shared" si="27"/>
        <v>39002</v>
      </c>
    </row>
    <row r="276" spans="1:16" s="299" customFormat="1" x14ac:dyDescent="0.25">
      <c r="A276" s="295" t="s">
        <v>2859</v>
      </c>
      <c r="B276" s="340">
        <v>7</v>
      </c>
      <c r="C276" s="340">
        <v>214039002000995</v>
      </c>
      <c r="D276" s="341" t="s">
        <v>1967</v>
      </c>
      <c r="E276" t="str">
        <f t="shared" si="26"/>
        <v>215403900200099</v>
      </c>
      <c r="G276" s="504">
        <v>14</v>
      </c>
      <c r="H276" s="341" t="s">
        <v>2144</v>
      </c>
      <c r="I276" s="470">
        <v>-1210498230</v>
      </c>
      <c r="J276" s="298">
        <f t="shared" si="25"/>
        <v>-1210498.23</v>
      </c>
      <c r="K276" s="299" t="e">
        <f>+VLOOKUP(D276,#REF!,4,0)</f>
        <v>#REF!</v>
      </c>
      <c r="L276" t="e">
        <f>VLOOKUP(D276,#REF!,5,0)</f>
        <v>#REF!</v>
      </c>
      <c r="M276" s="299" t="e">
        <f>VLOOKUP(D276,#REF!,6,0)</f>
        <v>#REF!</v>
      </c>
      <c r="N276" s="508" t="e">
        <f>VLOOKUP(D276,#REF!,7,0)</f>
        <v>#REF!</v>
      </c>
      <c r="O276" s="299" t="s">
        <v>2402</v>
      </c>
      <c r="P276" s="299" t="str">
        <f t="shared" si="27"/>
        <v>39002</v>
      </c>
    </row>
    <row r="277" spans="1:16" s="299" customFormat="1" x14ac:dyDescent="0.25">
      <c r="A277" s="294" t="s">
        <v>2859</v>
      </c>
      <c r="B277" s="339">
        <v>7</v>
      </c>
      <c r="C277" s="339">
        <v>214039002000996</v>
      </c>
      <c r="D277" s="436" t="s">
        <v>1015</v>
      </c>
      <c r="E277" t="str">
        <f t="shared" si="26"/>
        <v>216403900200099</v>
      </c>
      <c r="G277" s="504">
        <v>14</v>
      </c>
      <c r="H277" s="436" t="s">
        <v>1012</v>
      </c>
      <c r="I277" s="471">
        <v>-5546126919</v>
      </c>
      <c r="J277" s="298">
        <f t="shared" si="25"/>
        <v>-5546126.9189999998</v>
      </c>
      <c r="K277" s="299" t="e">
        <f>+VLOOKUP(D277,#REF!,4,0)</f>
        <v>#REF!</v>
      </c>
      <c r="L277" t="e">
        <f>VLOOKUP(D277,#REF!,5,0)</f>
        <v>#REF!</v>
      </c>
      <c r="M277" s="299" t="e">
        <f>VLOOKUP(D277,#REF!,6,0)</f>
        <v>#REF!</v>
      </c>
      <c r="N277" s="508" t="e">
        <f>VLOOKUP(D277,#REF!,7,0)</f>
        <v>#REF!</v>
      </c>
      <c r="O277" s="299" t="s">
        <v>2402</v>
      </c>
      <c r="P277" s="299" t="str">
        <f t="shared" si="27"/>
        <v>39002</v>
      </c>
    </row>
    <row r="278" spans="1:16" s="299" customFormat="1" x14ac:dyDescent="0.25">
      <c r="A278" s="295" t="s">
        <v>2859</v>
      </c>
      <c r="B278" s="340">
        <v>7</v>
      </c>
      <c r="C278" s="340">
        <v>214039002000997</v>
      </c>
      <c r="D278" s="341" t="s">
        <v>1016</v>
      </c>
      <c r="E278" t="str">
        <f t="shared" si="26"/>
        <v>217403900200099</v>
      </c>
      <c r="G278" s="504">
        <v>14</v>
      </c>
      <c r="H278" s="341" t="s">
        <v>1014</v>
      </c>
      <c r="I278" s="470">
        <v>-12461737372</v>
      </c>
      <c r="J278" s="298">
        <f t="shared" si="25"/>
        <v>-12461737.372</v>
      </c>
      <c r="K278" s="299" t="e">
        <f>+VLOOKUP(D278,#REF!,4,0)</f>
        <v>#REF!</v>
      </c>
      <c r="L278" t="e">
        <f>VLOOKUP(D278,#REF!,5,0)</f>
        <v>#REF!</v>
      </c>
      <c r="M278" s="299" t="e">
        <f>VLOOKUP(D278,#REF!,6,0)</f>
        <v>#REF!</v>
      </c>
      <c r="N278" s="508" t="e">
        <f>VLOOKUP(D278,#REF!,7,0)</f>
        <v>#REF!</v>
      </c>
      <c r="O278" s="299" t="s">
        <v>2402</v>
      </c>
      <c r="P278" s="299" t="str">
        <f t="shared" si="27"/>
        <v>39002</v>
      </c>
    </row>
    <row r="279" spans="1:16" s="299" customFormat="1" x14ac:dyDescent="0.25">
      <c r="A279" s="294" t="s">
        <v>2859</v>
      </c>
      <c r="B279" s="339">
        <v>7</v>
      </c>
      <c r="C279" s="339">
        <v>214039002000998</v>
      </c>
      <c r="D279" s="436" t="s">
        <v>1017</v>
      </c>
      <c r="E279" t="str">
        <f t="shared" si="26"/>
        <v>218403900200099</v>
      </c>
      <c r="G279" s="504">
        <v>14</v>
      </c>
      <c r="H279" s="436" t="s">
        <v>1018</v>
      </c>
      <c r="I279" s="471">
        <v>-179762383973</v>
      </c>
      <c r="J279" s="298">
        <f t="shared" si="25"/>
        <v>-179762383.97299999</v>
      </c>
      <c r="K279" s="299" t="e">
        <f>+VLOOKUP(D279,#REF!,4,0)</f>
        <v>#REF!</v>
      </c>
      <c r="L279" t="e">
        <f>VLOOKUP(D279,#REF!,5,0)</f>
        <v>#REF!</v>
      </c>
      <c r="M279" s="299" t="e">
        <f>VLOOKUP(D279,#REF!,6,0)</f>
        <v>#REF!</v>
      </c>
      <c r="N279" s="508" t="e">
        <f>VLOOKUP(D279,#REF!,7,0)</f>
        <v>#REF!</v>
      </c>
      <c r="O279" s="299" t="s">
        <v>2402</v>
      </c>
      <c r="P279" s="299" t="str">
        <f t="shared" si="27"/>
        <v>39002</v>
      </c>
    </row>
    <row r="280" spans="1:16" s="299" customFormat="1" x14ac:dyDescent="0.25">
      <c r="A280" s="295" t="s">
        <v>2859</v>
      </c>
      <c r="B280" s="340">
        <v>7</v>
      </c>
      <c r="C280" s="340">
        <v>214039003000017</v>
      </c>
      <c r="D280" s="341" t="s">
        <v>1579</v>
      </c>
      <c r="E280" t="str">
        <f t="shared" si="26"/>
        <v>217403900300001</v>
      </c>
      <c r="G280" s="504">
        <v>14</v>
      </c>
      <c r="H280" s="341" t="s">
        <v>2145</v>
      </c>
      <c r="I280" s="470">
        <v>-36382762500</v>
      </c>
      <c r="J280" s="298">
        <f t="shared" si="25"/>
        <v>-36382762.5</v>
      </c>
      <c r="K280" s="299" t="e">
        <f>+VLOOKUP(D280,#REF!,4,0)</f>
        <v>#REF!</v>
      </c>
      <c r="L280" t="e">
        <f>VLOOKUP(D280,#REF!,5,0)</f>
        <v>#REF!</v>
      </c>
      <c r="M280" s="299" t="e">
        <f>VLOOKUP(D280,#REF!,6,0)</f>
        <v>#REF!</v>
      </c>
      <c r="N280" s="508" t="e">
        <f>VLOOKUP(D280,#REF!,7,0)</f>
        <v>#REF!</v>
      </c>
      <c r="O280" s="299" t="s">
        <v>2402</v>
      </c>
      <c r="P280" s="299" t="str">
        <f t="shared" si="27"/>
        <v>39003</v>
      </c>
    </row>
    <row r="281" spans="1:16" s="299" customFormat="1" x14ac:dyDescent="0.25">
      <c r="A281" s="294" t="s">
        <v>2859</v>
      </c>
      <c r="B281" s="339">
        <v>7</v>
      </c>
      <c r="C281" s="339">
        <v>214039003000018</v>
      </c>
      <c r="D281" s="436" t="s">
        <v>1580</v>
      </c>
      <c r="E281" t="str">
        <f t="shared" si="26"/>
        <v>218403900300001</v>
      </c>
      <c r="G281" s="504">
        <v>14</v>
      </c>
      <c r="H281" s="436" t="s">
        <v>2145</v>
      </c>
      <c r="I281" s="471">
        <v>-90090650000</v>
      </c>
      <c r="J281" s="298">
        <f t="shared" si="25"/>
        <v>-90090650</v>
      </c>
      <c r="K281" s="299" t="e">
        <f>+VLOOKUP(D281,#REF!,4,0)</f>
        <v>#REF!</v>
      </c>
      <c r="L281" t="e">
        <f>VLOOKUP(D281,#REF!,5,0)</f>
        <v>#REF!</v>
      </c>
      <c r="M281" s="299" t="e">
        <f>VLOOKUP(D281,#REF!,6,0)</f>
        <v>#REF!</v>
      </c>
      <c r="N281" s="508" t="e">
        <f>VLOOKUP(D281,#REF!,7,0)</f>
        <v>#REF!</v>
      </c>
      <c r="O281" s="299" t="s">
        <v>2402</v>
      </c>
      <c r="P281" s="299" t="str">
        <f t="shared" si="27"/>
        <v>39003</v>
      </c>
    </row>
    <row r="282" spans="1:16" s="299" customFormat="1" x14ac:dyDescent="0.25">
      <c r="A282" s="295" t="s">
        <v>2859</v>
      </c>
      <c r="B282" s="340">
        <v>7</v>
      </c>
      <c r="C282" s="340">
        <v>214039003000997</v>
      </c>
      <c r="D282" s="341" t="s">
        <v>1370</v>
      </c>
      <c r="E282" t="str">
        <f t="shared" si="26"/>
        <v>217403900300099</v>
      </c>
      <c r="G282" s="504">
        <v>14</v>
      </c>
      <c r="H282" s="341" t="s">
        <v>1020</v>
      </c>
      <c r="I282" s="470">
        <v>-9825480000</v>
      </c>
      <c r="J282" s="298">
        <f t="shared" si="25"/>
        <v>-9825480</v>
      </c>
      <c r="K282" s="299" t="e">
        <f>+VLOOKUP(D282,#REF!,4,0)</f>
        <v>#REF!</v>
      </c>
      <c r="L282" t="e">
        <f>VLOOKUP(D282,#REF!,5,0)</f>
        <v>#REF!</v>
      </c>
      <c r="M282" s="299" t="e">
        <f>VLOOKUP(D282,#REF!,6,0)</f>
        <v>#REF!</v>
      </c>
      <c r="N282" s="508" t="e">
        <f>VLOOKUP(D282,#REF!,7,0)</f>
        <v>#REF!</v>
      </c>
      <c r="O282" s="299" t="s">
        <v>2402</v>
      </c>
      <c r="P282" s="299" t="str">
        <f t="shared" si="27"/>
        <v>39003</v>
      </c>
    </row>
    <row r="283" spans="1:16" s="299" customFormat="1" x14ac:dyDescent="0.25">
      <c r="A283" s="294" t="s">
        <v>2859</v>
      </c>
      <c r="B283" s="339">
        <v>7</v>
      </c>
      <c r="C283" s="339">
        <v>214039003000998</v>
      </c>
      <c r="D283" s="436" t="s">
        <v>1019</v>
      </c>
      <c r="E283" t="str">
        <f t="shared" si="26"/>
        <v>218403900300099</v>
      </c>
      <c r="G283" s="504">
        <v>14</v>
      </c>
      <c r="H283" s="436" t="s">
        <v>1020</v>
      </c>
      <c r="I283" s="471">
        <v>-65474908447</v>
      </c>
      <c r="J283" s="298">
        <f t="shared" si="25"/>
        <v>-65474908.446999997</v>
      </c>
      <c r="K283" s="299" t="e">
        <f>+VLOOKUP(D283,#REF!,4,0)</f>
        <v>#REF!</v>
      </c>
      <c r="L283" t="e">
        <f>VLOOKUP(D283,#REF!,5,0)</f>
        <v>#REF!</v>
      </c>
      <c r="M283" s="299" t="e">
        <f>VLOOKUP(D283,#REF!,6,0)</f>
        <v>#REF!</v>
      </c>
      <c r="N283" s="508" t="e">
        <f>VLOOKUP(D283,#REF!,7,0)</f>
        <v>#REF!</v>
      </c>
      <c r="O283" s="299" t="s">
        <v>2402</v>
      </c>
      <c r="P283" s="299" t="str">
        <f t="shared" si="27"/>
        <v>39003</v>
      </c>
    </row>
    <row r="284" spans="1:16" x14ac:dyDescent="0.25">
      <c r="A284" s="295" t="s">
        <v>2859</v>
      </c>
      <c r="B284" s="340">
        <v>7</v>
      </c>
      <c r="C284" s="340">
        <v>214039006000011</v>
      </c>
      <c r="D284" s="341" t="s">
        <v>1968</v>
      </c>
      <c r="E284" t="str">
        <f t="shared" si="26"/>
        <v>211403900600001</v>
      </c>
      <c r="G284" s="504">
        <v>14</v>
      </c>
      <c r="H284" s="341" t="s">
        <v>2146</v>
      </c>
      <c r="I284" s="470">
        <v>-242482588</v>
      </c>
      <c r="J284" s="298">
        <f t="shared" si="25"/>
        <v>-242482.58799999999</v>
      </c>
      <c r="K284" t="e">
        <f>+VLOOKUP(D284,#REF!,4,0)</f>
        <v>#REF!</v>
      </c>
      <c r="L284" t="e">
        <f>VLOOKUP(D284,#REF!,5,0)</f>
        <v>#REF!</v>
      </c>
      <c r="M284" t="e">
        <f>VLOOKUP(D284,#REF!,6,0)</f>
        <v>#REF!</v>
      </c>
      <c r="N284" s="508" t="e">
        <f>VLOOKUP(D284,#REF!,7,0)</f>
        <v>#REF!</v>
      </c>
      <c r="P284" t="str">
        <f t="shared" si="27"/>
        <v>39006</v>
      </c>
    </row>
    <row r="285" spans="1:16" x14ac:dyDescent="0.25">
      <c r="A285" s="294" t="s">
        <v>2859</v>
      </c>
      <c r="B285" s="339">
        <v>7</v>
      </c>
      <c r="C285" s="339">
        <v>214039006000991</v>
      </c>
      <c r="D285" s="436" t="s">
        <v>1969</v>
      </c>
      <c r="E285" t="str">
        <f t="shared" si="26"/>
        <v>211403900600099</v>
      </c>
      <c r="G285" s="504">
        <v>14</v>
      </c>
      <c r="H285" s="436" t="s">
        <v>2146</v>
      </c>
      <c r="I285" s="471">
        <v>-2</v>
      </c>
      <c r="J285" s="298">
        <f t="shared" si="25"/>
        <v>-2E-3</v>
      </c>
      <c r="K285" t="e">
        <f>+VLOOKUP(D285,#REF!,4,0)</f>
        <v>#REF!</v>
      </c>
      <c r="L285" t="e">
        <f>VLOOKUP(D285,#REF!,5,0)</f>
        <v>#REF!</v>
      </c>
      <c r="M285" t="e">
        <f>VLOOKUP(D285,#REF!,6,0)</f>
        <v>#REF!</v>
      </c>
      <c r="N285" s="508" t="e">
        <f>VLOOKUP(D285,#REF!,7,0)</f>
        <v>#REF!</v>
      </c>
      <c r="P285" t="str">
        <f t="shared" si="27"/>
        <v>39006</v>
      </c>
    </row>
    <row r="286" spans="1:16" x14ac:dyDescent="0.25">
      <c r="A286" s="295" t="s">
        <v>2859</v>
      </c>
      <c r="B286" s="340">
        <v>7</v>
      </c>
      <c r="C286" s="340">
        <v>214039008000998</v>
      </c>
      <c r="D286" s="341" t="s">
        <v>1499</v>
      </c>
      <c r="E286" t="str">
        <f t="shared" si="26"/>
        <v>218403900800099</v>
      </c>
      <c r="G286" s="504">
        <v>14</v>
      </c>
      <c r="H286" s="341" t="s">
        <v>2147</v>
      </c>
      <c r="I286" s="470">
        <v>-42095515837</v>
      </c>
      <c r="J286" s="298">
        <f t="shared" si="25"/>
        <v>-42095515.836999997</v>
      </c>
      <c r="K286" t="e">
        <f>+VLOOKUP(D286,#REF!,4,0)</f>
        <v>#REF!</v>
      </c>
      <c r="L286" t="e">
        <f>VLOOKUP(D286,#REF!,5,0)</f>
        <v>#REF!</v>
      </c>
      <c r="M286" t="e">
        <f>VLOOKUP(D286,#REF!,6,0)</f>
        <v>#REF!</v>
      </c>
      <c r="N286" s="508" t="e">
        <f>VLOOKUP(D286,#REF!,7,0)</f>
        <v>#REF!</v>
      </c>
      <c r="P286" t="str">
        <f t="shared" si="27"/>
        <v>39008</v>
      </c>
    </row>
    <row r="287" spans="1:16" x14ac:dyDescent="0.25">
      <c r="A287" s="294" t="s">
        <v>2859</v>
      </c>
      <c r="B287" s="339">
        <v>7</v>
      </c>
      <c r="C287" s="339">
        <v>218013482001017</v>
      </c>
      <c r="D287" s="436" t="s">
        <v>1024</v>
      </c>
      <c r="E287" t="str">
        <f t="shared" si="26"/>
        <v>217801348200101</v>
      </c>
      <c r="G287" s="504">
        <v>14</v>
      </c>
      <c r="H287" s="436" t="s">
        <v>1025</v>
      </c>
      <c r="I287" s="471">
        <v>-196790343</v>
      </c>
      <c r="J287" s="298">
        <f t="shared" si="25"/>
        <v>-196790.34299999999</v>
      </c>
      <c r="K287" t="e">
        <f>+VLOOKUP(D287,#REF!,4,0)</f>
        <v>#REF!</v>
      </c>
      <c r="L287" t="e">
        <f>VLOOKUP(D287,#REF!,5,0)</f>
        <v>#REF!</v>
      </c>
      <c r="M287" t="e">
        <f>VLOOKUP(D287,#REF!,6,0)</f>
        <v>#REF!</v>
      </c>
      <c r="N287" t="e">
        <f>VLOOKUP(D287,#REF!,7,0)</f>
        <v>#REF!</v>
      </c>
      <c r="P287" t="str">
        <f t="shared" si="27"/>
        <v>13482</v>
      </c>
    </row>
    <row r="288" spans="1:16" x14ac:dyDescent="0.25">
      <c r="A288" s="295" t="s">
        <v>2859</v>
      </c>
      <c r="B288" s="340">
        <v>7</v>
      </c>
      <c r="C288" s="340">
        <v>218013482001018</v>
      </c>
      <c r="D288" s="341" t="s">
        <v>1581</v>
      </c>
      <c r="E288" t="str">
        <f t="shared" si="26"/>
        <v>218801348200101</v>
      </c>
      <c r="G288" s="504">
        <v>14</v>
      </c>
      <c r="H288" s="341" t="s">
        <v>1030</v>
      </c>
      <c r="I288" s="470">
        <v>-1249235345</v>
      </c>
      <c r="J288" s="298">
        <f t="shared" si="25"/>
        <v>-1249235.345</v>
      </c>
      <c r="K288" t="e">
        <f>+VLOOKUP(D288,#REF!,4,0)</f>
        <v>#REF!</v>
      </c>
      <c r="L288" t="e">
        <f>VLOOKUP(D288,#REF!,5,0)</f>
        <v>#REF!</v>
      </c>
      <c r="M288" t="e">
        <f>VLOOKUP(D288,#REF!,6,0)</f>
        <v>#REF!</v>
      </c>
      <c r="N288" t="e">
        <f>VLOOKUP(D288,#REF!,7,0)</f>
        <v>#REF!</v>
      </c>
      <c r="P288" t="str">
        <f t="shared" si="27"/>
        <v>13482</v>
      </c>
    </row>
    <row r="289" spans="1:16" x14ac:dyDescent="0.25">
      <c r="A289" s="294" t="s">
        <v>2859</v>
      </c>
      <c r="B289" s="339">
        <v>7</v>
      </c>
      <c r="C289" s="339">
        <v>218013482001995</v>
      </c>
      <c r="D289" s="436" t="s">
        <v>1026</v>
      </c>
      <c r="E289" t="str">
        <f t="shared" si="26"/>
        <v>215801348200199</v>
      </c>
      <c r="G289" s="504">
        <v>14</v>
      </c>
      <c r="H289" s="436" t="s">
        <v>1022</v>
      </c>
      <c r="I289" s="471">
        <v>-76485250</v>
      </c>
      <c r="J289" s="298">
        <f t="shared" si="25"/>
        <v>-76485.25</v>
      </c>
      <c r="K289" t="e">
        <f>+VLOOKUP(D289,#REF!,4,0)</f>
        <v>#REF!</v>
      </c>
      <c r="L289" t="e">
        <f>VLOOKUP(D289,#REF!,5,0)</f>
        <v>#REF!</v>
      </c>
      <c r="M289" t="e">
        <f>VLOOKUP(D289,#REF!,6,0)</f>
        <v>#REF!</v>
      </c>
      <c r="N289" t="e">
        <f>VLOOKUP(D289,#REF!,7,0)</f>
        <v>#REF!</v>
      </c>
      <c r="P289" t="str">
        <f t="shared" si="27"/>
        <v>13482</v>
      </c>
    </row>
    <row r="290" spans="1:16" x14ac:dyDescent="0.25">
      <c r="A290" s="295" t="s">
        <v>2859</v>
      </c>
      <c r="B290" s="340">
        <v>7</v>
      </c>
      <c r="C290" s="340">
        <v>218013482001996</v>
      </c>
      <c r="D290" s="341" t="s">
        <v>1027</v>
      </c>
      <c r="E290" t="str">
        <f t="shared" si="26"/>
        <v>216801348200199</v>
      </c>
      <c r="G290" s="504">
        <v>14</v>
      </c>
      <c r="H290" s="341" t="s">
        <v>1023</v>
      </c>
      <c r="I290" s="470">
        <v>-214932173</v>
      </c>
      <c r="J290" s="298">
        <f t="shared" si="25"/>
        <v>-214932.17300000001</v>
      </c>
      <c r="K290" t="e">
        <f>+VLOOKUP(D290,#REF!,4,0)</f>
        <v>#REF!</v>
      </c>
      <c r="L290" t="e">
        <f>VLOOKUP(D290,#REF!,5,0)</f>
        <v>#REF!</v>
      </c>
      <c r="M290" t="e">
        <f>VLOOKUP(D290,#REF!,6,0)</f>
        <v>#REF!</v>
      </c>
      <c r="N290" t="e">
        <f>VLOOKUP(D290,#REF!,7,0)</f>
        <v>#REF!</v>
      </c>
      <c r="P290" t="str">
        <f t="shared" si="27"/>
        <v>13482</v>
      </c>
    </row>
    <row r="291" spans="1:16" x14ac:dyDescent="0.25">
      <c r="A291" s="294" t="s">
        <v>2859</v>
      </c>
      <c r="B291" s="339">
        <v>7</v>
      </c>
      <c r="C291" s="339">
        <v>218013482001997</v>
      </c>
      <c r="D291" s="436" t="s">
        <v>1028</v>
      </c>
      <c r="E291" t="str">
        <f t="shared" si="26"/>
        <v>217801348200199</v>
      </c>
      <c r="G291" s="504">
        <v>14</v>
      </c>
      <c r="H291" s="436" t="s">
        <v>1025</v>
      </c>
      <c r="I291" s="471">
        <v>-1239495322</v>
      </c>
      <c r="J291" s="298">
        <f t="shared" si="25"/>
        <v>-1239495.3219999999</v>
      </c>
      <c r="K291" t="e">
        <f>+VLOOKUP(D291,#REF!,4,0)</f>
        <v>#REF!</v>
      </c>
      <c r="L291" t="e">
        <f>VLOOKUP(D291,#REF!,5,0)</f>
        <v>#REF!</v>
      </c>
      <c r="M291" t="e">
        <f>VLOOKUP(D291,#REF!,6,0)</f>
        <v>#REF!</v>
      </c>
      <c r="N291" t="e">
        <f>VLOOKUP(D291,#REF!,7,0)</f>
        <v>#REF!</v>
      </c>
      <c r="P291" t="str">
        <f t="shared" si="27"/>
        <v>13482</v>
      </c>
    </row>
    <row r="292" spans="1:16" x14ac:dyDescent="0.25">
      <c r="A292" s="295" t="s">
        <v>2859</v>
      </c>
      <c r="B292" s="340">
        <v>7</v>
      </c>
      <c r="C292" s="340">
        <v>218013482001998</v>
      </c>
      <c r="D292" s="341" t="s">
        <v>1029</v>
      </c>
      <c r="E292" t="str">
        <f t="shared" si="26"/>
        <v>218801348200199</v>
      </c>
      <c r="G292" s="504">
        <v>14</v>
      </c>
      <c r="H292" s="341" t="s">
        <v>1030</v>
      </c>
      <c r="I292" s="470">
        <v>-71947775619</v>
      </c>
      <c r="J292" s="298">
        <f t="shared" si="25"/>
        <v>-71947775.619000003</v>
      </c>
      <c r="K292" t="e">
        <f>+VLOOKUP(D292,#REF!,4,0)</f>
        <v>#REF!</v>
      </c>
      <c r="L292" t="e">
        <f>VLOOKUP(D292,#REF!,5,0)</f>
        <v>#REF!</v>
      </c>
      <c r="M292" t="e">
        <f>VLOOKUP(D292,#REF!,6,0)</f>
        <v>#REF!</v>
      </c>
      <c r="N292" t="e">
        <f>VLOOKUP(D292,#REF!,7,0)</f>
        <v>#REF!</v>
      </c>
      <c r="P292" t="str">
        <f t="shared" si="27"/>
        <v>13482</v>
      </c>
    </row>
    <row r="293" spans="1:16" x14ac:dyDescent="0.25">
      <c r="A293" s="505" t="s">
        <v>2859</v>
      </c>
      <c r="B293" s="506">
        <v>7</v>
      </c>
      <c r="C293" s="506">
        <v>218013484000998</v>
      </c>
      <c r="D293" s="507" t="s">
        <v>2536</v>
      </c>
      <c r="E293" s="508" t="str">
        <f t="shared" si="26"/>
        <v>218801348400099</v>
      </c>
      <c r="F293" s="508"/>
      <c r="G293" s="504">
        <v>14</v>
      </c>
      <c r="H293" s="436" t="s">
        <v>2537</v>
      </c>
      <c r="I293" s="471">
        <v>-11246594</v>
      </c>
      <c r="J293" s="298">
        <f t="shared" si="25"/>
        <v>-11246.593999999999</v>
      </c>
      <c r="K293" t="e">
        <f>+VLOOKUP(D293,#REF!,4,0)</f>
        <v>#REF!</v>
      </c>
      <c r="L293" t="e">
        <f>VLOOKUP(D293,#REF!,5,0)</f>
        <v>#REF!</v>
      </c>
      <c r="M293" t="e">
        <f>VLOOKUP(D293,#REF!,6,0)</f>
        <v>#REF!</v>
      </c>
      <c r="N293" t="e">
        <f>VLOOKUP(D293,#REF!,7,0)</f>
        <v>#REF!</v>
      </c>
      <c r="P293" t="str">
        <f t="shared" si="27"/>
        <v>13484</v>
      </c>
    </row>
    <row r="294" spans="1:16" x14ac:dyDescent="0.25">
      <c r="A294" s="509" t="s">
        <v>2859</v>
      </c>
      <c r="B294" s="510">
        <v>7</v>
      </c>
      <c r="C294" s="510">
        <v>218013484001017</v>
      </c>
      <c r="D294" s="511" t="s">
        <v>2533</v>
      </c>
      <c r="E294" s="508" t="str">
        <f t="shared" si="26"/>
        <v>217801348400101</v>
      </c>
      <c r="F294" s="508"/>
      <c r="G294" s="504">
        <v>14</v>
      </c>
      <c r="H294" s="341" t="s">
        <v>2534</v>
      </c>
      <c r="I294" s="470">
        <v>-433126739</v>
      </c>
      <c r="J294" s="298">
        <f t="shared" si="25"/>
        <v>-433126.739</v>
      </c>
      <c r="K294" t="e">
        <f>+VLOOKUP(D294,#REF!,4,0)</f>
        <v>#REF!</v>
      </c>
      <c r="L294" t="e">
        <f>VLOOKUP(D294,#REF!,5,0)</f>
        <v>#REF!</v>
      </c>
      <c r="M294" t="e">
        <f>VLOOKUP(D294,#REF!,6,0)</f>
        <v>#REF!</v>
      </c>
      <c r="N294" t="e">
        <f>VLOOKUP(D294,#REF!,7,0)</f>
        <v>#REF!</v>
      </c>
      <c r="P294" t="str">
        <f t="shared" si="27"/>
        <v>13484</v>
      </c>
    </row>
    <row r="295" spans="1:16" x14ac:dyDescent="0.25">
      <c r="A295" s="505" t="s">
        <v>2859</v>
      </c>
      <c r="B295" s="506">
        <v>7</v>
      </c>
      <c r="C295" s="506">
        <v>218013484001018</v>
      </c>
      <c r="D295" s="507" t="s">
        <v>2538</v>
      </c>
      <c r="E295" s="508" t="str">
        <f t="shared" si="26"/>
        <v>218801348400101</v>
      </c>
      <c r="F295" s="508"/>
      <c r="G295" s="504">
        <v>14</v>
      </c>
      <c r="H295" s="436" t="s">
        <v>2539</v>
      </c>
      <c r="I295" s="471">
        <v>-2144643544</v>
      </c>
      <c r="J295" s="298">
        <f t="shared" si="25"/>
        <v>-2144643.5440000002</v>
      </c>
      <c r="K295" t="e">
        <f>+VLOOKUP(D295,#REF!,4,0)</f>
        <v>#REF!</v>
      </c>
      <c r="L295" t="e">
        <f>VLOOKUP(D295,#REF!,5,0)</f>
        <v>#REF!</v>
      </c>
      <c r="M295" t="e">
        <f>VLOOKUP(D295,#REF!,6,0)</f>
        <v>#REF!</v>
      </c>
      <c r="N295" t="e">
        <f>VLOOKUP(D295,#REF!,7,0)</f>
        <v>#REF!</v>
      </c>
      <c r="P295" t="str">
        <f t="shared" si="27"/>
        <v>13484</v>
      </c>
    </row>
    <row r="296" spans="1:16" x14ac:dyDescent="0.25">
      <c r="A296" s="509" t="s">
        <v>2859</v>
      </c>
      <c r="B296" s="510">
        <v>7</v>
      </c>
      <c r="C296" s="510">
        <v>218013484001997</v>
      </c>
      <c r="D296" s="511" t="s">
        <v>2535</v>
      </c>
      <c r="E296" s="508" t="str">
        <f t="shared" si="26"/>
        <v>217801348400199</v>
      </c>
      <c r="F296" s="508"/>
      <c r="G296" s="504">
        <v>14</v>
      </c>
      <c r="H296" s="341" t="s">
        <v>2534</v>
      </c>
      <c r="I296" s="470">
        <v>-1211257678</v>
      </c>
      <c r="J296" s="298">
        <f t="shared" si="25"/>
        <v>-1211257.6780000001</v>
      </c>
      <c r="K296" t="e">
        <f>+VLOOKUP(D296,#REF!,4,0)</f>
        <v>#REF!</v>
      </c>
      <c r="L296" t="e">
        <f>VLOOKUP(D296,#REF!,5,0)</f>
        <v>#REF!</v>
      </c>
      <c r="M296" t="e">
        <f>VLOOKUP(D296,#REF!,6,0)</f>
        <v>#REF!</v>
      </c>
      <c r="N296" t="e">
        <f>VLOOKUP(D296,#REF!,7,0)</f>
        <v>#REF!</v>
      </c>
      <c r="P296" t="str">
        <f t="shared" si="27"/>
        <v>13484</v>
      </c>
    </row>
    <row r="297" spans="1:16" x14ac:dyDescent="0.25">
      <c r="A297" s="505" t="s">
        <v>2859</v>
      </c>
      <c r="B297" s="506">
        <v>7</v>
      </c>
      <c r="C297" s="506">
        <v>218013484001998</v>
      </c>
      <c r="D297" s="507" t="s">
        <v>2540</v>
      </c>
      <c r="E297" s="508" t="str">
        <f t="shared" si="26"/>
        <v>218801348400199</v>
      </c>
      <c r="F297" s="508"/>
      <c r="G297" s="504">
        <v>14</v>
      </c>
      <c r="H297" s="436" t="s">
        <v>2539</v>
      </c>
      <c r="I297" s="471">
        <v>-264149344</v>
      </c>
      <c r="J297" s="298">
        <f t="shared" si="25"/>
        <v>-264149.34399999998</v>
      </c>
      <c r="K297" t="e">
        <f>+VLOOKUP(D297,#REF!,4,0)</f>
        <v>#REF!</v>
      </c>
      <c r="L297" t="e">
        <f>VLOOKUP(D297,#REF!,5,0)</f>
        <v>#REF!</v>
      </c>
      <c r="M297" t="e">
        <f>VLOOKUP(D297,#REF!,6,0)</f>
        <v>#REF!</v>
      </c>
      <c r="N297" t="e">
        <f>VLOOKUP(D297,#REF!,7,0)</f>
        <v>#REF!</v>
      </c>
      <c r="P297" t="str">
        <f t="shared" si="27"/>
        <v>13484</v>
      </c>
    </row>
    <row r="298" spans="1:16" x14ac:dyDescent="0.25">
      <c r="A298" s="295" t="s">
        <v>2859</v>
      </c>
      <c r="B298" s="340">
        <v>7</v>
      </c>
      <c r="C298" s="340">
        <v>218013492001017</v>
      </c>
      <c r="D298" s="341" t="s">
        <v>1033</v>
      </c>
      <c r="E298" t="str">
        <f t="shared" si="26"/>
        <v>217801349200101</v>
      </c>
      <c r="G298" s="504">
        <v>14</v>
      </c>
      <c r="H298" s="341" t="s">
        <v>1034</v>
      </c>
      <c r="I298" s="470">
        <v>156124186</v>
      </c>
      <c r="J298" s="298">
        <f t="shared" si="25"/>
        <v>156124.18599999999</v>
      </c>
      <c r="K298" t="e">
        <f>+VLOOKUP(D298,#REF!,4,0)</f>
        <v>#REF!</v>
      </c>
      <c r="L298" t="e">
        <f>VLOOKUP(D298,#REF!,5,0)</f>
        <v>#REF!</v>
      </c>
      <c r="M298" t="e">
        <f>VLOOKUP(D298,#REF!,6,0)</f>
        <v>#REF!</v>
      </c>
      <c r="N298" t="e">
        <f>VLOOKUP(D298,#REF!,7,0)</f>
        <v>#REF!</v>
      </c>
      <c r="P298" t="str">
        <f t="shared" si="27"/>
        <v>13492</v>
      </c>
    </row>
    <row r="299" spans="1:16" x14ac:dyDescent="0.25">
      <c r="A299" s="294" t="s">
        <v>2859</v>
      </c>
      <c r="B299" s="339">
        <v>7</v>
      </c>
      <c r="C299" s="339">
        <v>218013492001018</v>
      </c>
      <c r="D299" s="436" t="s">
        <v>1971</v>
      </c>
      <c r="E299" t="str">
        <f t="shared" si="26"/>
        <v>218801349200101</v>
      </c>
      <c r="G299" s="504">
        <v>14</v>
      </c>
      <c r="H299" s="436" t="s">
        <v>2148</v>
      </c>
      <c r="I299" s="471">
        <v>1249235345</v>
      </c>
      <c r="J299" s="298">
        <f t="shared" si="25"/>
        <v>1249235.345</v>
      </c>
      <c r="K299" t="e">
        <f>+VLOOKUP(D299,#REF!,4,0)</f>
        <v>#REF!</v>
      </c>
      <c r="L299" t="e">
        <f>VLOOKUP(D299,#REF!,5,0)</f>
        <v>#REF!</v>
      </c>
      <c r="M299" t="e">
        <f>VLOOKUP(D299,#REF!,6,0)</f>
        <v>#REF!</v>
      </c>
      <c r="N299" t="e">
        <f>VLOOKUP(D299,#REF!,7,0)</f>
        <v>#REF!</v>
      </c>
      <c r="P299" t="str">
        <f t="shared" si="27"/>
        <v>13492</v>
      </c>
    </row>
    <row r="300" spans="1:16" x14ac:dyDescent="0.25">
      <c r="A300" s="295" t="s">
        <v>2859</v>
      </c>
      <c r="B300" s="340">
        <v>7</v>
      </c>
      <c r="C300" s="340">
        <v>218013492001995</v>
      </c>
      <c r="D300" s="341" t="s">
        <v>1035</v>
      </c>
      <c r="E300" t="str">
        <f t="shared" si="26"/>
        <v>215801349200199</v>
      </c>
      <c r="G300" s="504">
        <v>14</v>
      </c>
      <c r="H300" s="341" t="s">
        <v>1031</v>
      </c>
      <c r="I300" s="470">
        <v>69346627</v>
      </c>
      <c r="J300" s="298">
        <f t="shared" si="25"/>
        <v>69346.626999999993</v>
      </c>
      <c r="K300" t="e">
        <f>+VLOOKUP(D300,#REF!,4,0)</f>
        <v>#REF!</v>
      </c>
      <c r="L300" t="e">
        <f>VLOOKUP(D300,#REF!,5,0)</f>
        <v>#REF!</v>
      </c>
      <c r="M300" t="e">
        <f>VLOOKUP(D300,#REF!,6,0)</f>
        <v>#REF!</v>
      </c>
      <c r="N300" t="e">
        <f>VLOOKUP(D300,#REF!,7,0)</f>
        <v>#REF!</v>
      </c>
      <c r="P300" t="str">
        <f t="shared" si="27"/>
        <v>13492</v>
      </c>
    </row>
    <row r="301" spans="1:16" x14ac:dyDescent="0.25">
      <c r="A301" s="294" t="s">
        <v>2859</v>
      </c>
      <c r="B301" s="339">
        <v>7</v>
      </c>
      <c r="C301" s="339">
        <v>218013492001996</v>
      </c>
      <c r="D301" s="436" t="s">
        <v>1036</v>
      </c>
      <c r="E301" t="str">
        <f t="shared" si="26"/>
        <v>216801349200199</v>
      </c>
      <c r="G301" s="504">
        <v>14</v>
      </c>
      <c r="H301" s="436" t="s">
        <v>1032</v>
      </c>
      <c r="I301" s="471">
        <v>163986213</v>
      </c>
      <c r="J301" s="298">
        <f t="shared" si="25"/>
        <v>163986.21299999999</v>
      </c>
      <c r="K301" t="e">
        <f>+VLOOKUP(D301,#REF!,4,0)</f>
        <v>#REF!</v>
      </c>
      <c r="L301" t="e">
        <f>VLOOKUP(D301,#REF!,5,0)</f>
        <v>#REF!</v>
      </c>
      <c r="M301" t="e">
        <f>VLOOKUP(D301,#REF!,6,0)</f>
        <v>#REF!</v>
      </c>
      <c r="N301" t="e">
        <f>VLOOKUP(D301,#REF!,7,0)</f>
        <v>#REF!</v>
      </c>
      <c r="P301" t="str">
        <f t="shared" si="27"/>
        <v>13492</v>
      </c>
    </row>
    <row r="302" spans="1:16" x14ac:dyDescent="0.25">
      <c r="A302" s="295" t="s">
        <v>2859</v>
      </c>
      <c r="B302" s="340">
        <v>7</v>
      </c>
      <c r="C302" s="340">
        <v>218013492001997</v>
      </c>
      <c r="D302" s="341" t="s">
        <v>1037</v>
      </c>
      <c r="E302" t="str">
        <f t="shared" si="26"/>
        <v>217801349200199</v>
      </c>
      <c r="G302" s="504">
        <v>14</v>
      </c>
      <c r="H302" s="341" t="s">
        <v>1034</v>
      </c>
      <c r="I302" s="470">
        <v>1088738815</v>
      </c>
      <c r="J302" s="298">
        <f t="shared" si="25"/>
        <v>1088738.8149999999</v>
      </c>
      <c r="K302" t="e">
        <f>+VLOOKUP(D302,#REF!,4,0)</f>
        <v>#REF!</v>
      </c>
      <c r="L302" t="e">
        <f>VLOOKUP(D302,#REF!,5,0)</f>
        <v>#REF!</v>
      </c>
      <c r="M302" t="e">
        <f>VLOOKUP(D302,#REF!,6,0)</f>
        <v>#REF!</v>
      </c>
      <c r="N302" t="e">
        <f>VLOOKUP(D302,#REF!,7,0)</f>
        <v>#REF!</v>
      </c>
      <c r="P302" t="str">
        <f t="shared" si="27"/>
        <v>13492</v>
      </c>
    </row>
    <row r="303" spans="1:16" x14ac:dyDescent="0.25">
      <c r="A303" s="294" t="s">
        <v>2859</v>
      </c>
      <c r="B303" s="339">
        <v>7</v>
      </c>
      <c r="C303" s="339">
        <v>218013492001998</v>
      </c>
      <c r="D303" s="436" t="s">
        <v>1038</v>
      </c>
      <c r="E303" t="str">
        <f t="shared" si="26"/>
        <v>218801349200199</v>
      </c>
      <c r="G303" s="504">
        <v>14</v>
      </c>
      <c r="H303" s="436" t="s">
        <v>1039</v>
      </c>
      <c r="I303" s="471">
        <v>69674691630</v>
      </c>
      <c r="J303" s="298">
        <f t="shared" si="25"/>
        <v>69674691.629999995</v>
      </c>
      <c r="K303" t="e">
        <f>+VLOOKUP(D303,#REF!,4,0)</f>
        <v>#REF!</v>
      </c>
      <c r="L303" t="e">
        <f>VLOOKUP(D303,#REF!,5,0)</f>
        <v>#REF!</v>
      </c>
      <c r="M303" t="e">
        <f>VLOOKUP(D303,#REF!,6,0)</f>
        <v>#REF!</v>
      </c>
      <c r="N303" t="e">
        <f>VLOOKUP(D303,#REF!,7,0)</f>
        <v>#REF!</v>
      </c>
      <c r="P303" t="str">
        <f t="shared" si="27"/>
        <v>13492</v>
      </c>
    </row>
    <row r="304" spans="1:16" x14ac:dyDescent="0.25">
      <c r="A304" s="295" t="s">
        <v>2859</v>
      </c>
      <c r="B304" s="340">
        <v>7</v>
      </c>
      <c r="C304" s="340">
        <v>226021801000018</v>
      </c>
      <c r="D304" s="341" t="s">
        <v>1972</v>
      </c>
      <c r="E304" t="str">
        <f t="shared" si="26"/>
        <v>228602180100001</v>
      </c>
      <c r="G304" s="504">
        <v>14</v>
      </c>
      <c r="H304" s="341" t="s">
        <v>2149</v>
      </c>
      <c r="I304" s="470">
        <v>-27720200000</v>
      </c>
      <c r="J304" s="298">
        <f t="shared" si="25"/>
        <v>-27720200</v>
      </c>
      <c r="K304" t="e">
        <f>+VLOOKUP(D304,#REF!,4,0)</f>
        <v>#REF!</v>
      </c>
      <c r="L304" t="e">
        <f>VLOOKUP(D304,#REF!,5,0)</f>
        <v>#REF!</v>
      </c>
      <c r="M304" t="e">
        <f>VLOOKUP(D304,#REF!,6,0)</f>
        <v>#REF!</v>
      </c>
      <c r="N304" s="508" t="e">
        <f>VLOOKUP(D304,#REF!,7,0)</f>
        <v>#REF!</v>
      </c>
      <c r="P304" t="str">
        <f t="shared" si="27"/>
        <v>21801</v>
      </c>
    </row>
    <row r="305" spans="1:16" x14ac:dyDescent="0.25">
      <c r="A305" s="294" t="s">
        <v>2859</v>
      </c>
      <c r="B305" s="339">
        <v>7</v>
      </c>
      <c r="C305" s="339">
        <v>226021801000997</v>
      </c>
      <c r="D305" s="436" t="s">
        <v>1973</v>
      </c>
      <c r="E305" t="str">
        <f t="shared" si="26"/>
        <v>227602180100099</v>
      </c>
      <c r="G305" s="504">
        <v>14</v>
      </c>
      <c r="H305" s="436" t="s">
        <v>2149</v>
      </c>
      <c r="I305" s="471">
        <v>-5000000000</v>
      </c>
      <c r="J305" s="298">
        <f t="shared" si="25"/>
        <v>-5000000</v>
      </c>
      <c r="K305" t="e">
        <f>+VLOOKUP(D305,#REF!,4,0)</f>
        <v>#REF!</v>
      </c>
      <c r="L305" t="e">
        <f>VLOOKUP(D305,#REF!,5,0)</f>
        <v>#REF!</v>
      </c>
      <c r="M305" t="e">
        <f>VLOOKUP(D305,#REF!,6,0)</f>
        <v>#REF!</v>
      </c>
      <c r="N305" s="508" t="e">
        <f>VLOOKUP(D305,#REF!,7,0)</f>
        <v>#REF!</v>
      </c>
      <c r="P305" t="str">
        <f t="shared" si="27"/>
        <v>21801</v>
      </c>
    </row>
    <row r="306" spans="1:16" x14ac:dyDescent="0.25">
      <c r="A306" s="295" t="s">
        <v>2859</v>
      </c>
      <c r="B306" s="340">
        <v>7</v>
      </c>
      <c r="C306" s="340">
        <v>226021801000998</v>
      </c>
      <c r="D306" s="341" t="s">
        <v>1974</v>
      </c>
      <c r="E306" t="str">
        <f t="shared" si="26"/>
        <v>228602180100099</v>
      </c>
      <c r="G306" s="504">
        <v>14</v>
      </c>
      <c r="H306" s="341" t="s">
        <v>2149</v>
      </c>
      <c r="I306" s="470">
        <v>-121500000000</v>
      </c>
      <c r="J306" s="298">
        <f t="shared" si="25"/>
        <v>-121500000</v>
      </c>
      <c r="K306" t="e">
        <f>+VLOOKUP(D306,#REF!,4,0)</f>
        <v>#REF!</v>
      </c>
      <c r="L306" t="e">
        <f>VLOOKUP(D306,#REF!,5,0)</f>
        <v>#REF!</v>
      </c>
      <c r="M306" t="e">
        <f>VLOOKUP(D306,#REF!,6,0)</f>
        <v>#REF!</v>
      </c>
      <c r="N306" s="508" t="e">
        <f>VLOOKUP(D306,#REF!,7,0)</f>
        <v>#REF!</v>
      </c>
      <c r="P306" t="str">
        <f t="shared" si="27"/>
        <v>21801</v>
      </c>
    </row>
    <row r="307" spans="1:16" x14ac:dyDescent="0.25">
      <c r="A307" s="294" t="s">
        <v>2859</v>
      </c>
      <c r="B307" s="339">
        <v>7</v>
      </c>
      <c r="C307" s="339">
        <v>226026804001015</v>
      </c>
      <c r="D307" s="436" t="s">
        <v>2541</v>
      </c>
      <c r="E307" t="str">
        <f t="shared" si="26"/>
        <v>225602680400101</v>
      </c>
      <c r="G307" s="504">
        <v>14</v>
      </c>
      <c r="H307" s="436" t="s">
        <v>1040</v>
      </c>
      <c r="I307" s="471">
        <v>-952862679</v>
      </c>
      <c r="J307" s="298">
        <f t="shared" si="25"/>
        <v>-952862.679</v>
      </c>
      <c r="K307" t="e">
        <f>+VLOOKUP(D307,#REF!,4,0)</f>
        <v>#REF!</v>
      </c>
      <c r="L307" t="e">
        <f>VLOOKUP(D307,#REF!,5,0)</f>
        <v>#REF!</v>
      </c>
      <c r="M307" t="e">
        <f>VLOOKUP(D307,#REF!,6,0)</f>
        <v>#REF!</v>
      </c>
      <c r="N307" s="508" t="e">
        <f>VLOOKUP(D307,#REF!,7,0)</f>
        <v>#REF!</v>
      </c>
      <c r="P307" t="str">
        <f t="shared" si="27"/>
        <v>26804</v>
      </c>
    </row>
    <row r="308" spans="1:16" x14ac:dyDescent="0.25">
      <c r="A308" s="295" t="s">
        <v>2859</v>
      </c>
      <c r="B308" s="340">
        <v>7</v>
      </c>
      <c r="C308" s="340">
        <v>226026804001017</v>
      </c>
      <c r="D308" s="341" t="s">
        <v>1041</v>
      </c>
      <c r="E308" t="str">
        <f t="shared" si="26"/>
        <v>227602680400101</v>
      </c>
      <c r="G308" s="504">
        <v>14</v>
      </c>
      <c r="H308" s="341" t="s">
        <v>1040</v>
      </c>
      <c r="I308" s="470">
        <v>-3921521669</v>
      </c>
      <c r="J308" s="298">
        <f t="shared" si="25"/>
        <v>-3921521.6690000002</v>
      </c>
      <c r="K308" t="e">
        <f>+VLOOKUP(D308,#REF!,4,0)</f>
        <v>#REF!</v>
      </c>
      <c r="L308" t="e">
        <f>VLOOKUP(D308,#REF!,5,0)</f>
        <v>#REF!</v>
      </c>
      <c r="M308" t="e">
        <f>VLOOKUP(D308,#REF!,6,0)</f>
        <v>#REF!</v>
      </c>
      <c r="N308" s="508" t="e">
        <f>VLOOKUP(D308,#REF!,7,0)</f>
        <v>#REF!</v>
      </c>
      <c r="P308" t="str">
        <f t="shared" si="27"/>
        <v>26804</v>
      </c>
    </row>
    <row r="309" spans="1:16" x14ac:dyDescent="0.25">
      <c r="A309" s="294" t="s">
        <v>2859</v>
      </c>
      <c r="B309" s="339">
        <v>7</v>
      </c>
      <c r="C309" s="339">
        <v>226026804001996</v>
      </c>
      <c r="D309" s="436" t="s">
        <v>1043</v>
      </c>
      <c r="E309" t="str">
        <f t="shared" si="26"/>
        <v>226602680400199</v>
      </c>
      <c r="G309" s="504">
        <v>14</v>
      </c>
      <c r="H309" s="436" t="s">
        <v>1042</v>
      </c>
      <c r="I309" s="471">
        <v>-500000000</v>
      </c>
      <c r="J309" s="298">
        <f t="shared" si="25"/>
        <v>-500000</v>
      </c>
      <c r="K309" t="e">
        <f>+VLOOKUP(D309,#REF!,4,0)</f>
        <v>#REF!</v>
      </c>
      <c r="L309" t="e">
        <f>VLOOKUP(D309,#REF!,5,0)</f>
        <v>#REF!</v>
      </c>
      <c r="M309" t="e">
        <f>VLOOKUP(D309,#REF!,6,0)</f>
        <v>#REF!</v>
      </c>
      <c r="N309" s="508" t="e">
        <f>VLOOKUP(D309,#REF!,7,0)</f>
        <v>#REF!</v>
      </c>
      <c r="P309" t="str">
        <f t="shared" si="27"/>
        <v>26804</v>
      </c>
    </row>
    <row r="310" spans="1:16" x14ac:dyDescent="0.25">
      <c r="A310" s="295" t="s">
        <v>2859</v>
      </c>
      <c r="B310" s="340">
        <v>7</v>
      </c>
      <c r="C310" s="340">
        <v>226026804002012</v>
      </c>
      <c r="D310" s="341" t="s">
        <v>2733</v>
      </c>
      <c r="E310" t="str">
        <f t="shared" si="26"/>
        <v>222602680400201</v>
      </c>
      <c r="G310" s="504">
        <v>14</v>
      </c>
      <c r="H310" s="341" t="s">
        <v>2150</v>
      </c>
      <c r="I310" s="470">
        <v>-2107162022</v>
      </c>
      <c r="J310" s="298">
        <f t="shared" si="25"/>
        <v>-2107162.0219999999</v>
      </c>
      <c r="K310" t="e">
        <f>+VLOOKUP(D310,#REF!,4,0)</f>
        <v>#REF!</v>
      </c>
      <c r="L310" t="e">
        <f>VLOOKUP(D310,#REF!,5,0)</f>
        <v>#REF!</v>
      </c>
      <c r="M310" t="e">
        <f>VLOOKUP(D310,#REF!,6,0)</f>
        <v>#REF!</v>
      </c>
      <c r="N310" s="508" t="e">
        <f>VLOOKUP(D310,#REF!,7,0)</f>
        <v>#REF!</v>
      </c>
      <c r="P310" t="str">
        <f t="shared" si="27"/>
        <v>26804</v>
      </c>
    </row>
    <row r="311" spans="1:16" x14ac:dyDescent="0.25">
      <c r="A311" s="294" t="s">
        <v>2859</v>
      </c>
      <c r="B311" s="339">
        <v>7</v>
      </c>
      <c r="C311" s="339">
        <v>226026804002013</v>
      </c>
      <c r="D311" s="436" t="s">
        <v>2734</v>
      </c>
      <c r="E311" t="str">
        <f t="shared" si="26"/>
        <v>223602680400201</v>
      </c>
      <c r="G311" s="504">
        <v>14</v>
      </c>
      <c r="H311" s="436" t="s">
        <v>2150</v>
      </c>
      <c r="I311" s="471">
        <v>-1386010000</v>
      </c>
      <c r="J311" s="298">
        <f t="shared" si="25"/>
        <v>-1386010</v>
      </c>
      <c r="K311" t="e">
        <f>+VLOOKUP(D311,#REF!,4,0)</f>
        <v>#REF!</v>
      </c>
      <c r="L311" t="e">
        <f>VLOOKUP(D311,#REF!,5,0)</f>
        <v>#REF!</v>
      </c>
      <c r="M311" t="e">
        <f>VLOOKUP(D311,#REF!,6,0)</f>
        <v>#REF!</v>
      </c>
      <c r="N311" s="508" t="e">
        <f>VLOOKUP(D311,#REF!,7,0)</f>
        <v>#REF!</v>
      </c>
      <c r="P311" t="str">
        <f t="shared" si="27"/>
        <v>26804</v>
      </c>
    </row>
    <row r="312" spans="1:16" x14ac:dyDescent="0.25">
      <c r="A312" s="295" t="s">
        <v>2859</v>
      </c>
      <c r="B312" s="340">
        <v>7</v>
      </c>
      <c r="C312" s="340">
        <v>226026804002015</v>
      </c>
      <c r="D312" s="341" t="s">
        <v>1975</v>
      </c>
      <c r="E312" t="str">
        <f t="shared" si="26"/>
        <v>225602680400201</v>
      </c>
      <c r="G312" s="504">
        <v>14</v>
      </c>
      <c r="H312" s="341" t="s">
        <v>2150</v>
      </c>
      <c r="I312" s="470">
        <v>-44598696029</v>
      </c>
      <c r="J312" s="298">
        <f t="shared" si="25"/>
        <v>-44598696.028999999</v>
      </c>
      <c r="K312" t="e">
        <f>+VLOOKUP(D312,#REF!,4,0)</f>
        <v>#REF!</v>
      </c>
      <c r="L312" t="e">
        <f>VLOOKUP(D312,#REF!,5,0)</f>
        <v>#REF!</v>
      </c>
      <c r="M312" t="e">
        <f>VLOOKUP(D312,#REF!,6,0)</f>
        <v>#REF!</v>
      </c>
      <c r="N312" s="508" t="e">
        <f>VLOOKUP(D312,#REF!,7,0)</f>
        <v>#REF!</v>
      </c>
      <c r="P312" t="str">
        <f t="shared" si="27"/>
        <v>26804</v>
      </c>
    </row>
    <row r="313" spans="1:16" x14ac:dyDescent="0.25">
      <c r="A313" s="294" t="s">
        <v>2859</v>
      </c>
      <c r="B313" s="339">
        <v>7</v>
      </c>
      <c r="C313" s="339">
        <v>226026804002016</v>
      </c>
      <c r="D313" s="436" t="s">
        <v>1976</v>
      </c>
      <c r="E313" t="str">
        <f t="shared" si="26"/>
        <v>226602680400201</v>
      </c>
      <c r="G313" s="504">
        <v>14</v>
      </c>
      <c r="H313" s="436" t="s">
        <v>2151</v>
      </c>
      <c r="I313" s="471">
        <v>-3742227000</v>
      </c>
      <c r="J313" s="298">
        <f t="shared" si="25"/>
        <v>-3742227</v>
      </c>
      <c r="K313" t="e">
        <f>+VLOOKUP(D313,#REF!,4,0)</f>
        <v>#REF!</v>
      </c>
      <c r="L313" t="e">
        <f>VLOOKUP(D313,#REF!,5,0)</f>
        <v>#REF!</v>
      </c>
      <c r="M313" t="e">
        <f>VLOOKUP(D313,#REF!,6,0)</f>
        <v>#REF!</v>
      </c>
      <c r="N313" s="508" t="e">
        <f>VLOOKUP(D313,#REF!,7,0)</f>
        <v>#REF!</v>
      </c>
      <c r="P313" t="str">
        <f t="shared" si="27"/>
        <v>26804</v>
      </c>
    </row>
    <row r="314" spans="1:16" x14ac:dyDescent="0.25">
      <c r="A314" s="295" t="s">
        <v>2859</v>
      </c>
      <c r="B314" s="340">
        <v>7</v>
      </c>
      <c r="C314" s="340">
        <v>226026804002017</v>
      </c>
      <c r="D314" s="341" t="s">
        <v>1977</v>
      </c>
      <c r="E314" t="str">
        <f t="shared" si="26"/>
        <v>227602680400201</v>
      </c>
      <c r="G314" s="504">
        <v>14</v>
      </c>
      <c r="H314" s="341" t="s">
        <v>2151</v>
      </c>
      <c r="I314" s="470">
        <v>-7775516100</v>
      </c>
      <c r="J314" s="298">
        <f t="shared" si="25"/>
        <v>-7775516.0999999996</v>
      </c>
      <c r="K314" t="e">
        <f>+VLOOKUP(D314,#REF!,4,0)</f>
        <v>#REF!</v>
      </c>
      <c r="L314" t="e">
        <f>VLOOKUP(D314,#REF!,5,0)</f>
        <v>#REF!</v>
      </c>
      <c r="M314" t="e">
        <f>VLOOKUP(D314,#REF!,6,0)</f>
        <v>#REF!</v>
      </c>
      <c r="N314" s="508" t="e">
        <f>VLOOKUP(D314,#REF!,7,0)</f>
        <v>#REF!</v>
      </c>
      <c r="P314" t="str">
        <f t="shared" si="27"/>
        <v>26804</v>
      </c>
    </row>
    <row r="315" spans="1:16" x14ac:dyDescent="0.25">
      <c r="A315" s="294" t="s">
        <v>2859</v>
      </c>
      <c r="B315" s="339">
        <v>7</v>
      </c>
      <c r="C315" s="339">
        <v>226026804002018</v>
      </c>
      <c r="D315" s="436" t="s">
        <v>1978</v>
      </c>
      <c r="E315" t="str">
        <f t="shared" si="26"/>
        <v>228602680400201</v>
      </c>
      <c r="F315" t="str">
        <f>MID(E315,3,1)</f>
        <v>8</v>
      </c>
      <c r="G315" s="504">
        <v>14</v>
      </c>
      <c r="H315" s="436" t="s">
        <v>2152</v>
      </c>
      <c r="I315" s="471">
        <v>-42930530152</v>
      </c>
      <c r="J315" s="298">
        <f t="shared" si="25"/>
        <v>-42930530.152000003</v>
      </c>
      <c r="K315" t="e">
        <f>+VLOOKUP(D315,#REF!,4,0)</f>
        <v>#REF!</v>
      </c>
      <c r="L315" t="e">
        <f>VLOOKUP(D315,#REF!,5,0)</f>
        <v>#REF!</v>
      </c>
      <c r="M315" t="e">
        <f>VLOOKUP(D315,#REF!,6,0)</f>
        <v>#REF!</v>
      </c>
      <c r="N315" s="508" t="e">
        <f>VLOOKUP(D315,#REF!,7,0)</f>
        <v>#REF!</v>
      </c>
      <c r="P315" t="str">
        <f t="shared" si="27"/>
        <v>26804</v>
      </c>
    </row>
    <row r="316" spans="1:16" x14ac:dyDescent="0.25">
      <c r="A316" s="295" t="s">
        <v>2859</v>
      </c>
      <c r="B316" s="340">
        <v>7</v>
      </c>
      <c r="C316" s="340">
        <v>226026804002995</v>
      </c>
      <c r="D316" s="341" t="s">
        <v>1979</v>
      </c>
      <c r="E316" t="str">
        <f t="shared" si="26"/>
        <v>225602680400299</v>
      </c>
      <c r="F316" t="str">
        <f t="shared" ref="F316:F379" si="28">MID(E316,3,1)</f>
        <v>5</v>
      </c>
      <c r="G316" s="504">
        <v>14</v>
      </c>
      <c r="H316" s="341" t="s">
        <v>2151</v>
      </c>
      <c r="I316" s="470">
        <v>-12581606129</v>
      </c>
      <c r="J316" s="298">
        <f t="shared" si="25"/>
        <v>-12581606.129000001</v>
      </c>
      <c r="K316" t="e">
        <f>+VLOOKUP(D316,#REF!,4,0)</f>
        <v>#REF!</v>
      </c>
      <c r="L316" t="e">
        <f>VLOOKUP(D316,#REF!,5,0)</f>
        <v>#REF!</v>
      </c>
      <c r="M316" t="e">
        <f>VLOOKUP(D316,#REF!,6,0)</f>
        <v>#REF!</v>
      </c>
      <c r="N316" s="508" t="e">
        <f>VLOOKUP(D316,#REF!,7,0)</f>
        <v>#REF!</v>
      </c>
      <c r="P316" t="str">
        <f t="shared" si="27"/>
        <v>26804</v>
      </c>
    </row>
    <row r="317" spans="1:16" x14ac:dyDescent="0.25">
      <c r="A317" s="294" t="s">
        <v>2859</v>
      </c>
      <c r="B317" s="339">
        <v>7</v>
      </c>
      <c r="C317" s="339">
        <v>226026804002996</v>
      </c>
      <c r="D317" s="436" t="s">
        <v>1980</v>
      </c>
      <c r="E317" t="str">
        <f t="shared" si="26"/>
        <v>226602680400299</v>
      </c>
      <c r="F317" t="str">
        <f t="shared" si="28"/>
        <v>6</v>
      </c>
      <c r="G317" s="504">
        <v>14</v>
      </c>
      <c r="H317" s="436" t="s">
        <v>2151</v>
      </c>
      <c r="I317" s="471">
        <v>-10189425994</v>
      </c>
      <c r="J317" s="298">
        <f t="shared" si="25"/>
        <v>-10189425.994000001</v>
      </c>
      <c r="K317" t="e">
        <f>+VLOOKUP(D317,#REF!,4,0)</f>
        <v>#REF!</v>
      </c>
      <c r="L317" t="e">
        <f>VLOOKUP(D317,#REF!,5,0)</f>
        <v>#REF!</v>
      </c>
      <c r="M317" t="e">
        <f>VLOOKUP(D317,#REF!,6,0)</f>
        <v>#REF!</v>
      </c>
      <c r="N317" s="508" t="e">
        <f>VLOOKUP(D317,#REF!,7,0)</f>
        <v>#REF!</v>
      </c>
      <c r="P317" t="str">
        <f t="shared" si="27"/>
        <v>26804</v>
      </c>
    </row>
    <row r="318" spans="1:16" x14ac:dyDescent="0.25">
      <c r="A318" s="295" t="s">
        <v>2859</v>
      </c>
      <c r="B318" s="340">
        <v>7</v>
      </c>
      <c r="C318" s="340">
        <v>226026804002997</v>
      </c>
      <c r="D318" s="341" t="s">
        <v>1981</v>
      </c>
      <c r="E318" t="str">
        <f t="shared" si="26"/>
        <v>227602680400299</v>
      </c>
      <c r="F318" t="str">
        <f t="shared" si="28"/>
        <v>7</v>
      </c>
      <c r="G318" s="504">
        <v>14</v>
      </c>
      <c r="H318" s="341" t="s">
        <v>2151</v>
      </c>
      <c r="I318" s="470">
        <v>-8840527555</v>
      </c>
      <c r="J318" s="298">
        <f t="shared" si="25"/>
        <v>-8840527.5549999997</v>
      </c>
      <c r="K318" t="e">
        <f>+VLOOKUP(D318,#REF!,4,0)</f>
        <v>#REF!</v>
      </c>
      <c r="L318" t="e">
        <f>VLOOKUP(D318,#REF!,5,0)</f>
        <v>#REF!</v>
      </c>
      <c r="M318" t="e">
        <f>VLOOKUP(D318,#REF!,6,0)</f>
        <v>#REF!</v>
      </c>
      <c r="N318" s="508" t="e">
        <f>VLOOKUP(D318,#REF!,7,0)</f>
        <v>#REF!</v>
      </c>
      <c r="P318" t="str">
        <f t="shared" si="27"/>
        <v>26804</v>
      </c>
    </row>
    <row r="319" spans="1:16" x14ac:dyDescent="0.25">
      <c r="A319" s="294" t="s">
        <v>2859</v>
      </c>
      <c r="B319" s="339">
        <v>7</v>
      </c>
      <c r="C319" s="339">
        <v>226026804002998</v>
      </c>
      <c r="D319" s="436" t="s">
        <v>1982</v>
      </c>
      <c r="E319" t="str">
        <f t="shared" si="26"/>
        <v>228602680400299</v>
      </c>
      <c r="F319" t="str">
        <f t="shared" si="28"/>
        <v>8</v>
      </c>
      <c r="G319" s="504">
        <v>14</v>
      </c>
      <c r="H319" s="436" t="s">
        <v>2151</v>
      </c>
      <c r="I319" s="471">
        <v>-47115248115</v>
      </c>
      <c r="J319" s="298">
        <f t="shared" si="25"/>
        <v>-47115248.115000002</v>
      </c>
      <c r="K319" t="e">
        <f>+VLOOKUP(D319,#REF!,4,0)</f>
        <v>#REF!</v>
      </c>
      <c r="L319" t="e">
        <f>VLOOKUP(D319,#REF!,5,0)</f>
        <v>#REF!</v>
      </c>
      <c r="M319" t="e">
        <f>VLOOKUP(D319,#REF!,6,0)</f>
        <v>#REF!</v>
      </c>
      <c r="N319" s="508" t="e">
        <f>VLOOKUP(D319,#REF!,7,0)</f>
        <v>#REF!</v>
      </c>
      <c r="P319" t="str">
        <f t="shared" si="27"/>
        <v>26804</v>
      </c>
    </row>
    <row r="320" spans="1:16" x14ac:dyDescent="0.25">
      <c r="A320" s="295" t="s">
        <v>2859</v>
      </c>
      <c r="B320" s="340">
        <v>7</v>
      </c>
      <c r="C320" s="340">
        <v>228022482001015</v>
      </c>
      <c r="D320" s="341" t="s">
        <v>2542</v>
      </c>
      <c r="E320" t="str">
        <f t="shared" si="26"/>
        <v>225802248200101</v>
      </c>
      <c r="F320" t="str">
        <f t="shared" si="28"/>
        <v>5</v>
      </c>
      <c r="G320" s="504">
        <v>14</v>
      </c>
      <c r="H320" s="341" t="s">
        <v>1044</v>
      </c>
      <c r="I320" s="470">
        <v>-12947690</v>
      </c>
      <c r="J320" s="298">
        <f t="shared" si="25"/>
        <v>-12947.69</v>
      </c>
      <c r="K320" t="e">
        <f>+VLOOKUP(D320,#REF!,4,0)</f>
        <v>#REF!</v>
      </c>
      <c r="L320" t="e">
        <f>VLOOKUP(D320,#REF!,5,0)</f>
        <v>#REF!</v>
      </c>
      <c r="M320" t="e">
        <f>VLOOKUP(D320,#REF!,6,0)</f>
        <v>#REF!</v>
      </c>
      <c r="N320" t="e">
        <f>VLOOKUP(D320,#REF!,7,0)</f>
        <v>#REF!</v>
      </c>
      <c r="P320" t="str">
        <f t="shared" si="27"/>
        <v>22482</v>
      </c>
    </row>
    <row r="321" spans="1:16" x14ac:dyDescent="0.25">
      <c r="A321" s="294" t="s">
        <v>2859</v>
      </c>
      <c r="B321" s="339">
        <v>7</v>
      </c>
      <c r="C321" s="339">
        <v>228022482002012</v>
      </c>
      <c r="D321" s="436" t="s">
        <v>2736</v>
      </c>
      <c r="E321" t="str">
        <f t="shared" si="26"/>
        <v>222802248200201</v>
      </c>
      <c r="F321" t="str">
        <f t="shared" si="28"/>
        <v>2</v>
      </c>
      <c r="G321" s="504">
        <v>14</v>
      </c>
      <c r="H321" s="436" t="s">
        <v>2153</v>
      </c>
      <c r="I321" s="471">
        <v>-21226258</v>
      </c>
      <c r="J321" s="298">
        <f t="shared" si="25"/>
        <v>-21226.258000000002</v>
      </c>
      <c r="K321" t="e">
        <f>+VLOOKUP(D321,#REF!,4,0)</f>
        <v>#REF!</v>
      </c>
      <c r="L321" t="e">
        <f>VLOOKUP(D321,#REF!,5,0)</f>
        <v>#REF!</v>
      </c>
      <c r="M321" t="e">
        <f>VLOOKUP(D321,#REF!,6,0)</f>
        <v>#REF!</v>
      </c>
      <c r="N321" t="e">
        <f>VLOOKUP(D321,#REF!,7,0)</f>
        <v>#REF!</v>
      </c>
      <c r="P321" t="str">
        <f t="shared" si="27"/>
        <v>22482</v>
      </c>
    </row>
    <row r="322" spans="1:16" x14ac:dyDescent="0.25">
      <c r="A322" s="295" t="s">
        <v>2859</v>
      </c>
      <c r="B322" s="340">
        <v>7</v>
      </c>
      <c r="C322" s="340">
        <v>228022482002013</v>
      </c>
      <c r="D322" s="341" t="s">
        <v>2737</v>
      </c>
      <c r="E322" t="str">
        <f t="shared" si="26"/>
        <v>223802248200201</v>
      </c>
      <c r="F322" t="str">
        <f t="shared" si="28"/>
        <v>3</v>
      </c>
      <c r="G322" s="504">
        <v>14</v>
      </c>
      <c r="H322" s="341" t="s">
        <v>2153</v>
      </c>
      <c r="I322" s="470">
        <v>-63547172</v>
      </c>
      <c r="J322" s="298">
        <f t="shared" si="25"/>
        <v>-63547.171999999999</v>
      </c>
      <c r="K322" t="e">
        <f>+VLOOKUP(D322,#REF!,4,0)</f>
        <v>#REF!</v>
      </c>
      <c r="L322" t="e">
        <f>VLOOKUP(D322,#REF!,5,0)</f>
        <v>#REF!</v>
      </c>
      <c r="M322" t="e">
        <f>VLOOKUP(D322,#REF!,6,0)</f>
        <v>#REF!</v>
      </c>
      <c r="N322" t="e">
        <f>VLOOKUP(D322,#REF!,7,0)</f>
        <v>#REF!</v>
      </c>
      <c r="P322" t="str">
        <f t="shared" si="27"/>
        <v>22482</v>
      </c>
    </row>
    <row r="323" spans="1:16" x14ac:dyDescent="0.25">
      <c r="A323" s="294" t="s">
        <v>2859</v>
      </c>
      <c r="B323" s="339">
        <v>7</v>
      </c>
      <c r="C323" s="339">
        <v>228022482002015</v>
      </c>
      <c r="D323" s="436" t="s">
        <v>1983</v>
      </c>
      <c r="E323" t="str">
        <f t="shared" si="26"/>
        <v>225802248200201</v>
      </c>
      <c r="F323" t="str">
        <f t="shared" si="28"/>
        <v>5</v>
      </c>
      <c r="G323" s="504">
        <v>14</v>
      </c>
      <c r="H323" s="436" t="s">
        <v>2153</v>
      </c>
      <c r="I323" s="471">
        <v>-2461783353</v>
      </c>
      <c r="J323" s="298">
        <f t="shared" si="25"/>
        <v>-2461783.3530000001</v>
      </c>
      <c r="K323" t="e">
        <f>+VLOOKUP(D323,#REF!,4,0)</f>
        <v>#REF!</v>
      </c>
      <c r="L323" t="e">
        <f>VLOOKUP(D323,#REF!,5,0)</f>
        <v>#REF!</v>
      </c>
      <c r="M323" t="e">
        <f>VLOOKUP(D323,#REF!,6,0)</f>
        <v>#REF!</v>
      </c>
      <c r="N323" t="e">
        <f>VLOOKUP(D323,#REF!,7,0)</f>
        <v>#REF!</v>
      </c>
      <c r="P323" t="str">
        <f t="shared" si="27"/>
        <v>22482</v>
      </c>
    </row>
    <row r="324" spans="1:16" x14ac:dyDescent="0.25">
      <c r="A324" s="295" t="s">
        <v>2859</v>
      </c>
      <c r="B324" s="340">
        <v>7</v>
      </c>
      <c r="C324" s="340">
        <v>228022482002016</v>
      </c>
      <c r="D324" s="341" t="s">
        <v>1984</v>
      </c>
      <c r="E324" t="str">
        <f t="shared" si="26"/>
        <v>226802248200201</v>
      </c>
      <c r="F324" t="str">
        <f t="shared" si="28"/>
        <v>6</v>
      </c>
      <c r="G324" s="504">
        <v>14</v>
      </c>
      <c r="H324" s="341" t="s">
        <v>2153</v>
      </c>
      <c r="I324" s="470">
        <v>-262400869</v>
      </c>
      <c r="J324" s="298">
        <f t="shared" si="25"/>
        <v>-262400.86900000001</v>
      </c>
      <c r="K324" t="e">
        <f>+VLOOKUP(D324,#REF!,4,0)</f>
        <v>#REF!</v>
      </c>
      <c r="L324" t="e">
        <f>VLOOKUP(D324,#REF!,5,0)</f>
        <v>#REF!</v>
      </c>
      <c r="M324" t="e">
        <f>VLOOKUP(D324,#REF!,6,0)</f>
        <v>#REF!</v>
      </c>
      <c r="N324" t="e">
        <f>VLOOKUP(D324,#REF!,7,0)</f>
        <v>#REF!</v>
      </c>
      <c r="P324" t="str">
        <f t="shared" si="27"/>
        <v>22482</v>
      </c>
    </row>
    <row r="325" spans="1:16" x14ac:dyDescent="0.25">
      <c r="A325" s="294" t="s">
        <v>2859</v>
      </c>
      <c r="B325" s="339">
        <v>7</v>
      </c>
      <c r="C325" s="339">
        <v>228022482002017</v>
      </c>
      <c r="D325" s="436" t="s">
        <v>1985</v>
      </c>
      <c r="E325" t="str">
        <f t="shared" si="26"/>
        <v>227802248200201</v>
      </c>
      <c r="F325" t="str">
        <f t="shared" si="28"/>
        <v>7</v>
      </c>
      <c r="G325" s="504">
        <v>14</v>
      </c>
      <c r="H325" s="436" t="s">
        <v>2153</v>
      </c>
      <c r="I325" s="471">
        <v>-706572028</v>
      </c>
      <c r="J325" s="298">
        <f t="shared" si="25"/>
        <v>-706572.02800000005</v>
      </c>
      <c r="K325" t="e">
        <f>+VLOOKUP(D325,#REF!,4,0)</f>
        <v>#REF!</v>
      </c>
      <c r="L325" t="e">
        <f>VLOOKUP(D325,#REF!,5,0)</f>
        <v>#REF!</v>
      </c>
      <c r="M325" t="e">
        <f>VLOOKUP(D325,#REF!,6,0)</f>
        <v>#REF!</v>
      </c>
      <c r="N325" t="e">
        <f>VLOOKUP(D325,#REF!,7,0)</f>
        <v>#REF!</v>
      </c>
      <c r="P325" t="str">
        <f t="shared" si="27"/>
        <v>22482</v>
      </c>
    </row>
    <row r="326" spans="1:16" x14ac:dyDescent="0.25">
      <c r="A326" s="295" t="s">
        <v>2859</v>
      </c>
      <c r="B326" s="340">
        <v>7</v>
      </c>
      <c r="C326" s="340">
        <v>228022482002018</v>
      </c>
      <c r="D326" s="341" t="s">
        <v>1986</v>
      </c>
      <c r="E326" t="str">
        <f t="shared" si="26"/>
        <v>228802248200201</v>
      </c>
      <c r="F326" t="str">
        <f t="shared" si="28"/>
        <v>8</v>
      </c>
      <c r="G326" s="504">
        <v>14</v>
      </c>
      <c r="H326" s="341" t="s">
        <v>2153</v>
      </c>
      <c r="I326" s="470">
        <v>-9888535678</v>
      </c>
      <c r="J326" s="298">
        <f t="shared" si="25"/>
        <v>-9888535.6779999994</v>
      </c>
      <c r="K326" t="e">
        <f>+VLOOKUP(D326,#REF!,4,0)</f>
        <v>#REF!</v>
      </c>
      <c r="L326" t="e">
        <f>VLOOKUP(D326,#REF!,5,0)</f>
        <v>#REF!</v>
      </c>
      <c r="M326" t="e">
        <f>VLOOKUP(D326,#REF!,6,0)</f>
        <v>#REF!</v>
      </c>
      <c r="N326" t="e">
        <f>VLOOKUP(D326,#REF!,7,0)</f>
        <v>#REF!</v>
      </c>
      <c r="P326" t="str">
        <f t="shared" si="27"/>
        <v>22482</v>
      </c>
    </row>
    <row r="327" spans="1:16" x14ac:dyDescent="0.25">
      <c r="A327" s="294" t="s">
        <v>2859</v>
      </c>
      <c r="B327" s="339">
        <v>7</v>
      </c>
      <c r="C327" s="339">
        <v>228022482002993</v>
      </c>
      <c r="D327" s="436" t="s">
        <v>2738</v>
      </c>
      <c r="E327" t="str">
        <f t="shared" si="26"/>
        <v>223802248200299</v>
      </c>
      <c r="F327" t="str">
        <f t="shared" si="28"/>
        <v>3</v>
      </c>
      <c r="G327" s="504">
        <v>14</v>
      </c>
      <c r="H327" s="436" t="s">
        <v>2154</v>
      </c>
      <c r="I327" s="471">
        <v>-38860273</v>
      </c>
      <c r="J327" s="298">
        <f t="shared" si="25"/>
        <v>-38860.273000000001</v>
      </c>
      <c r="K327" t="e">
        <f>+VLOOKUP(D327,#REF!,4,0)</f>
        <v>#REF!</v>
      </c>
      <c r="L327" t="e">
        <f>VLOOKUP(D327,#REF!,5,0)</f>
        <v>#REF!</v>
      </c>
      <c r="M327" t="e">
        <f>VLOOKUP(D327,#REF!,6,0)</f>
        <v>#REF!</v>
      </c>
      <c r="N327" t="e">
        <f>VLOOKUP(D327,#REF!,7,0)</f>
        <v>#REF!</v>
      </c>
      <c r="P327" t="str">
        <f t="shared" si="27"/>
        <v>22482</v>
      </c>
    </row>
    <row r="328" spans="1:16" x14ac:dyDescent="0.25">
      <c r="A328" s="295" t="s">
        <v>2859</v>
      </c>
      <c r="B328" s="340">
        <v>7</v>
      </c>
      <c r="C328" s="340">
        <v>228022482002995</v>
      </c>
      <c r="D328" s="341" t="s">
        <v>1987</v>
      </c>
      <c r="E328" t="str">
        <f t="shared" si="26"/>
        <v>225802248200299</v>
      </c>
      <c r="F328" t="str">
        <f t="shared" si="28"/>
        <v>5</v>
      </c>
      <c r="G328" s="504">
        <v>14</v>
      </c>
      <c r="H328" s="341" t="s">
        <v>2154</v>
      </c>
      <c r="I328" s="470">
        <v>-513712454</v>
      </c>
      <c r="J328" s="298">
        <f t="shared" si="25"/>
        <v>-513712.45400000003</v>
      </c>
      <c r="K328" t="e">
        <f>+VLOOKUP(D328,#REF!,4,0)</f>
        <v>#REF!</v>
      </c>
      <c r="L328" t="e">
        <f>VLOOKUP(D328,#REF!,5,0)</f>
        <v>#REF!</v>
      </c>
      <c r="M328" t="e">
        <f>VLOOKUP(D328,#REF!,6,0)</f>
        <v>#REF!</v>
      </c>
      <c r="N328" t="e">
        <f>VLOOKUP(D328,#REF!,7,0)</f>
        <v>#REF!</v>
      </c>
      <c r="P328" t="str">
        <f t="shared" si="27"/>
        <v>22482</v>
      </c>
    </row>
    <row r="329" spans="1:16" s="369" customFormat="1" x14ac:dyDescent="0.25">
      <c r="A329" s="294" t="s">
        <v>2859</v>
      </c>
      <c r="B329" s="339">
        <v>7</v>
      </c>
      <c r="C329" s="339">
        <v>228022482002996</v>
      </c>
      <c r="D329" s="436" t="s">
        <v>1988</v>
      </c>
      <c r="E329" t="str">
        <f t="shared" si="26"/>
        <v>226802248200299</v>
      </c>
      <c r="F329" t="str">
        <f t="shared" si="28"/>
        <v>6</v>
      </c>
      <c r="G329" s="504">
        <v>14</v>
      </c>
      <c r="H329" s="436" t="s">
        <v>2154</v>
      </c>
      <c r="I329" s="471">
        <v>-1130011091</v>
      </c>
      <c r="J329" s="298">
        <f t="shared" si="25"/>
        <v>-1130011.091</v>
      </c>
      <c r="K329" t="e">
        <f>+VLOOKUP(D329,#REF!,4,0)</f>
        <v>#REF!</v>
      </c>
      <c r="L329" t="e">
        <f>VLOOKUP(D329,#REF!,5,0)</f>
        <v>#REF!</v>
      </c>
      <c r="M329" t="e">
        <f>VLOOKUP(D329,#REF!,6,0)</f>
        <v>#REF!</v>
      </c>
      <c r="N329" t="e">
        <f>VLOOKUP(D329,#REF!,7,0)</f>
        <v>#REF!</v>
      </c>
      <c r="P329" t="str">
        <f t="shared" si="27"/>
        <v>22482</v>
      </c>
    </row>
    <row r="330" spans="1:16" s="369" customFormat="1" x14ac:dyDescent="0.25">
      <c r="A330" s="295" t="s">
        <v>2859</v>
      </c>
      <c r="B330" s="340">
        <v>7</v>
      </c>
      <c r="C330" s="340">
        <v>228022482002997</v>
      </c>
      <c r="D330" s="341" t="s">
        <v>1989</v>
      </c>
      <c r="E330" t="str">
        <f t="shared" si="26"/>
        <v>227802248200299</v>
      </c>
      <c r="F330" t="str">
        <f t="shared" si="28"/>
        <v>7</v>
      </c>
      <c r="G330" s="504">
        <v>14</v>
      </c>
      <c r="H330" s="341" t="s">
        <v>2154</v>
      </c>
      <c r="I330" s="470">
        <v>-1004562550</v>
      </c>
      <c r="J330" s="298">
        <f t="shared" si="25"/>
        <v>-1004562.55</v>
      </c>
      <c r="K330" t="e">
        <f>+VLOOKUP(D330,#REF!,4,0)</f>
        <v>#REF!</v>
      </c>
      <c r="L330" t="e">
        <f>VLOOKUP(D330,#REF!,5,0)</f>
        <v>#REF!</v>
      </c>
      <c r="M330" t="e">
        <f>VLOOKUP(D330,#REF!,6,0)</f>
        <v>#REF!</v>
      </c>
      <c r="N330" t="e">
        <f>VLOOKUP(D330,#REF!,7,0)</f>
        <v>#REF!</v>
      </c>
      <c r="P330" t="str">
        <f t="shared" si="27"/>
        <v>22482</v>
      </c>
    </row>
    <row r="331" spans="1:16" s="369" customFormat="1" x14ac:dyDescent="0.25">
      <c r="A331" s="294" t="s">
        <v>2859</v>
      </c>
      <c r="B331" s="339">
        <v>7</v>
      </c>
      <c r="C331" s="339">
        <v>228022482002998</v>
      </c>
      <c r="D331" s="436" t="s">
        <v>1990</v>
      </c>
      <c r="E331" t="str">
        <f t="shared" si="26"/>
        <v>228802248200299</v>
      </c>
      <c r="F331" t="str">
        <f t="shared" si="28"/>
        <v>8</v>
      </c>
      <c r="G331" s="504">
        <v>14</v>
      </c>
      <c r="H331" s="436" t="s">
        <v>2154</v>
      </c>
      <c r="I331" s="471">
        <v>-15453224074</v>
      </c>
      <c r="J331" s="298">
        <f t="shared" ref="J331:J394" si="29">I331/1000</f>
        <v>-15453224.073999999</v>
      </c>
      <c r="K331" t="e">
        <f>+VLOOKUP(D331,#REF!,4,0)</f>
        <v>#REF!</v>
      </c>
      <c r="L331" t="e">
        <f>VLOOKUP(D331,#REF!,5,0)</f>
        <v>#REF!</v>
      </c>
      <c r="M331" t="e">
        <f>VLOOKUP(D331,#REF!,6,0)</f>
        <v>#REF!</v>
      </c>
      <c r="N331" t="e">
        <f>VLOOKUP(D331,#REF!,7,0)</f>
        <v>#REF!</v>
      </c>
      <c r="P331" t="str">
        <f t="shared" si="27"/>
        <v>22482</v>
      </c>
    </row>
    <row r="332" spans="1:16" s="369" customFormat="1" x14ac:dyDescent="0.25">
      <c r="A332" s="295" t="s">
        <v>2859</v>
      </c>
      <c r="B332" s="340">
        <v>7</v>
      </c>
      <c r="C332" s="340">
        <v>228022492002013</v>
      </c>
      <c r="D332" s="341" t="s">
        <v>2740</v>
      </c>
      <c r="E332" t="str">
        <f t="shared" si="26"/>
        <v>223802249200201</v>
      </c>
      <c r="F332" t="str">
        <f t="shared" si="28"/>
        <v>3</v>
      </c>
      <c r="G332" s="504">
        <v>14</v>
      </c>
      <c r="H332" s="341" t="s">
        <v>2155</v>
      </c>
      <c r="I332" s="470">
        <v>58542568</v>
      </c>
      <c r="J332" s="298">
        <f t="shared" si="29"/>
        <v>58542.567999999999</v>
      </c>
      <c r="K332" t="e">
        <f>+VLOOKUP(D332,#REF!,4,0)</f>
        <v>#REF!</v>
      </c>
      <c r="L332" t="e">
        <f>VLOOKUP(D332,#REF!,5,0)</f>
        <v>#REF!</v>
      </c>
      <c r="M332" t="e">
        <f>VLOOKUP(D332,#REF!,6,0)</f>
        <v>#REF!</v>
      </c>
      <c r="N332" t="e">
        <f>VLOOKUP(D332,#REF!,7,0)</f>
        <v>#REF!</v>
      </c>
      <c r="P332" t="str">
        <f t="shared" si="27"/>
        <v>22492</v>
      </c>
    </row>
    <row r="333" spans="1:16" s="369" customFormat="1" x14ac:dyDescent="0.25">
      <c r="A333" s="294" t="s">
        <v>2859</v>
      </c>
      <c r="B333" s="339">
        <v>7</v>
      </c>
      <c r="C333" s="339">
        <v>228022492002015</v>
      </c>
      <c r="D333" s="436" t="s">
        <v>1991</v>
      </c>
      <c r="E333" t="str">
        <f t="shared" ref="E333:E396" si="30">+MID(D333,3,2)&amp;+MID(D333,6,1)&amp;+MID(D333,8,2)&amp;+MID(D333,11,3)&amp;+MID(D333,17,2)&amp;+MID(D333,20,3)&amp;+MID(D333,24,2)</f>
        <v>225802249200201</v>
      </c>
      <c r="F333" t="str">
        <f t="shared" si="28"/>
        <v>5</v>
      </c>
      <c r="G333" s="504">
        <v>14</v>
      </c>
      <c r="H333" s="436" t="s">
        <v>2155</v>
      </c>
      <c r="I333" s="471">
        <v>953019783</v>
      </c>
      <c r="J333" s="298">
        <f t="shared" si="29"/>
        <v>953019.78300000005</v>
      </c>
      <c r="K333" t="e">
        <f>+VLOOKUP(D333,#REF!,4,0)</f>
        <v>#REF!</v>
      </c>
      <c r="L333" t="e">
        <f>VLOOKUP(D333,#REF!,5,0)</f>
        <v>#REF!</v>
      </c>
      <c r="M333" t="e">
        <f>VLOOKUP(D333,#REF!,6,0)</f>
        <v>#REF!</v>
      </c>
      <c r="N333" t="e">
        <f>VLOOKUP(D333,#REF!,7,0)</f>
        <v>#REF!</v>
      </c>
      <c r="P333" t="str">
        <f t="shared" si="27"/>
        <v>22492</v>
      </c>
    </row>
    <row r="334" spans="1:16" s="369" customFormat="1" x14ac:dyDescent="0.25">
      <c r="A334" s="295" t="s">
        <v>2859</v>
      </c>
      <c r="B334" s="340">
        <v>7</v>
      </c>
      <c r="C334" s="340">
        <v>228022492002016</v>
      </c>
      <c r="D334" s="341" t="s">
        <v>1992</v>
      </c>
      <c r="E334" t="str">
        <f t="shared" si="30"/>
        <v>226802249200201</v>
      </c>
      <c r="F334" t="str">
        <f t="shared" si="28"/>
        <v>6</v>
      </c>
      <c r="G334" s="504">
        <v>14</v>
      </c>
      <c r="H334" s="341" t="s">
        <v>2155</v>
      </c>
      <c r="I334" s="470">
        <v>204411735</v>
      </c>
      <c r="J334" s="298">
        <f t="shared" si="29"/>
        <v>204411.73499999999</v>
      </c>
      <c r="K334" t="e">
        <f>+VLOOKUP(D334,#REF!,4,0)</f>
        <v>#REF!</v>
      </c>
      <c r="L334" t="e">
        <f>VLOOKUP(D334,#REF!,5,0)</f>
        <v>#REF!</v>
      </c>
      <c r="M334" t="e">
        <f>VLOOKUP(D334,#REF!,6,0)</f>
        <v>#REF!</v>
      </c>
      <c r="N334" t="e">
        <f>VLOOKUP(D334,#REF!,7,0)</f>
        <v>#REF!</v>
      </c>
      <c r="P334" t="str">
        <f t="shared" ref="P334:P397" si="31">MID(E334,6,5)</f>
        <v>22492</v>
      </c>
    </row>
    <row r="335" spans="1:16" s="369" customFormat="1" x14ac:dyDescent="0.25">
      <c r="A335" s="294" t="s">
        <v>2859</v>
      </c>
      <c r="B335" s="339">
        <v>7</v>
      </c>
      <c r="C335" s="339">
        <v>228022492002017</v>
      </c>
      <c r="D335" s="436" t="s">
        <v>1993</v>
      </c>
      <c r="E335" t="str">
        <f t="shared" si="30"/>
        <v>227802249200201</v>
      </c>
      <c r="F335" t="str">
        <f t="shared" si="28"/>
        <v>7</v>
      </c>
      <c r="G335" s="504">
        <v>14</v>
      </c>
      <c r="H335" s="436" t="s">
        <v>2155</v>
      </c>
      <c r="I335" s="471">
        <v>591375886</v>
      </c>
      <c r="J335" s="298">
        <f t="shared" si="29"/>
        <v>591375.88600000006</v>
      </c>
      <c r="K335" t="e">
        <f>+VLOOKUP(D335,#REF!,4,0)</f>
        <v>#REF!</v>
      </c>
      <c r="L335" t="e">
        <f>VLOOKUP(D335,#REF!,5,0)</f>
        <v>#REF!</v>
      </c>
      <c r="M335" t="e">
        <f>VLOOKUP(D335,#REF!,6,0)</f>
        <v>#REF!</v>
      </c>
      <c r="N335" t="e">
        <f>VLOOKUP(D335,#REF!,7,0)</f>
        <v>#REF!</v>
      </c>
      <c r="P335" t="str">
        <f t="shared" si="31"/>
        <v>22492</v>
      </c>
    </row>
    <row r="336" spans="1:16" s="369" customFormat="1" x14ac:dyDescent="0.25">
      <c r="A336" s="295" t="s">
        <v>2859</v>
      </c>
      <c r="B336" s="340">
        <v>7</v>
      </c>
      <c r="C336" s="340">
        <v>228022492002018</v>
      </c>
      <c r="D336" s="341" t="s">
        <v>1994</v>
      </c>
      <c r="E336" t="str">
        <f t="shared" si="30"/>
        <v>228802249200201</v>
      </c>
      <c r="F336" t="str">
        <f t="shared" si="28"/>
        <v>8</v>
      </c>
      <c r="G336" s="504">
        <v>14</v>
      </c>
      <c r="H336" s="341" t="s">
        <v>2155</v>
      </c>
      <c r="I336" s="470">
        <v>9087155853</v>
      </c>
      <c r="J336" s="298">
        <f t="shared" si="29"/>
        <v>9087155.8530000001</v>
      </c>
      <c r="K336" t="e">
        <f>+VLOOKUP(D336,#REF!,4,0)</f>
        <v>#REF!</v>
      </c>
      <c r="L336" t="e">
        <f>VLOOKUP(D336,#REF!,5,0)</f>
        <v>#REF!</v>
      </c>
      <c r="M336" t="e">
        <f>VLOOKUP(D336,#REF!,6,0)</f>
        <v>#REF!</v>
      </c>
      <c r="N336" t="e">
        <f>VLOOKUP(D336,#REF!,7,0)</f>
        <v>#REF!</v>
      </c>
      <c r="P336" t="str">
        <f t="shared" si="31"/>
        <v>22492</v>
      </c>
    </row>
    <row r="337" spans="1:16" s="369" customFormat="1" x14ac:dyDescent="0.25">
      <c r="A337" s="294" t="s">
        <v>2859</v>
      </c>
      <c r="B337" s="339">
        <v>7</v>
      </c>
      <c r="C337" s="339">
        <v>228022492002993</v>
      </c>
      <c r="D337" s="436" t="s">
        <v>2867</v>
      </c>
      <c r="E337" t="str">
        <f t="shared" si="30"/>
        <v>223802249200299</v>
      </c>
      <c r="F337" t="str">
        <f t="shared" si="28"/>
        <v>3</v>
      </c>
      <c r="G337" s="504">
        <v>14</v>
      </c>
      <c r="H337" s="436" t="s">
        <v>2156</v>
      </c>
      <c r="I337" s="471">
        <v>33678903</v>
      </c>
      <c r="J337" s="298">
        <f t="shared" si="29"/>
        <v>33678.902999999998</v>
      </c>
      <c r="K337" t="e">
        <f>+VLOOKUP(D337,#REF!,4,0)</f>
        <v>#REF!</v>
      </c>
      <c r="L337" t="e">
        <f>VLOOKUP(D337,#REF!,5,0)</f>
        <v>#REF!</v>
      </c>
      <c r="M337" t="e">
        <f>VLOOKUP(D337,#REF!,6,0)</f>
        <v>#REF!</v>
      </c>
      <c r="N337" t="e">
        <f>VLOOKUP(D337,#REF!,7,0)</f>
        <v>#REF!</v>
      </c>
      <c r="P337" t="str">
        <f t="shared" si="31"/>
        <v>22492</v>
      </c>
    </row>
    <row r="338" spans="1:16" s="369" customFormat="1" x14ac:dyDescent="0.25">
      <c r="A338" s="295" t="s">
        <v>2859</v>
      </c>
      <c r="B338" s="340">
        <v>7</v>
      </c>
      <c r="C338" s="340">
        <v>228022492002995</v>
      </c>
      <c r="D338" s="341" t="s">
        <v>1995</v>
      </c>
      <c r="E338" t="str">
        <f t="shared" si="30"/>
        <v>225802249200299</v>
      </c>
      <c r="F338" t="str">
        <f t="shared" si="28"/>
        <v>5</v>
      </c>
      <c r="G338" s="504">
        <v>14</v>
      </c>
      <c r="H338" s="341" t="s">
        <v>2156</v>
      </c>
      <c r="I338" s="470">
        <v>117529597</v>
      </c>
      <c r="J338" s="298">
        <f t="shared" si="29"/>
        <v>117529.59699999999</v>
      </c>
      <c r="K338" t="e">
        <f>+VLOOKUP(D338,#REF!,4,0)</f>
        <v>#REF!</v>
      </c>
      <c r="L338" t="e">
        <f>VLOOKUP(D338,#REF!,5,0)</f>
        <v>#REF!</v>
      </c>
      <c r="M338" t="e">
        <f>VLOOKUP(D338,#REF!,6,0)</f>
        <v>#REF!</v>
      </c>
      <c r="N338" t="e">
        <f>VLOOKUP(D338,#REF!,7,0)</f>
        <v>#REF!</v>
      </c>
      <c r="P338" t="str">
        <f t="shared" si="31"/>
        <v>22492</v>
      </c>
    </row>
    <row r="339" spans="1:16" s="369" customFormat="1" x14ac:dyDescent="0.25">
      <c r="A339" s="294" t="s">
        <v>2859</v>
      </c>
      <c r="B339" s="339">
        <v>7</v>
      </c>
      <c r="C339" s="339">
        <v>228022492002996</v>
      </c>
      <c r="D339" s="436" t="s">
        <v>1996</v>
      </c>
      <c r="E339" t="str">
        <f t="shared" si="30"/>
        <v>226802249200299</v>
      </c>
      <c r="F339" t="str">
        <f t="shared" si="28"/>
        <v>6</v>
      </c>
      <c r="G339" s="504">
        <v>14</v>
      </c>
      <c r="H339" s="436" t="s">
        <v>2156</v>
      </c>
      <c r="I339" s="471">
        <v>1048580367</v>
      </c>
      <c r="J339" s="298">
        <f t="shared" si="29"/>
        <v>1048580.3670000001</v>
      </c>
      <c r="K339" t="e">
        <f>+VLOOKUP(D339,#REF!,4,0)</f>
        <v>#REF!</v>
      </c>
      <c r="L339" t="e">
        <f>VLOOKUP(D339,#REF!,5,0)</f>
        <v>#REF!</v>
      </c>
      <c r="M339" t="e">
        <f>VLOOKUP(D339,#REF!,6,0)</f>
        <v>#REF!</v>
      </c>
      <c r="N339" t="e">
        <f>VLOOKUP(D339,#REF!,7,0)</f>
        <v>#REF!</v>
      </c>
      <c r="P339" t="str">
        <f t="shared" si="31"/>
        <v>22492</v>
      </c>
    </row>
    <row r="340" spans="1:16" s="369" customFormat="1" x14ac:dyDescent="0.25">
      <c r="A340" s="295" t="s">
        <v>2859</v>
      </c>
      <c r="B340" s="340">
        <v>7</v>
      </c>
      <c r="C340" s="340">
        <v>228022492002997</v>
      </c>
      <c r="D340" s="341" t="s">
        <v>1997</v>
      </c>
      <c r="E340" t="str">
        <f t="shared" si="30"/>
        <v>227802249200299</v>
      </c>
      <c r="F340" t="str">
        <f t="shared" si="28"/>
        <v>7</v>
      </c>
      <c r="G340" s="504">
        <v>14</v>
      </c>
      <c r="H340" s="341" t="s">
        <v>2156</v>
      </c>
      <c r="I340" s="470">
        <v>491642412</v>
      </c>
      <c r="J340" s="298">
        <f t="shared" si="29"/>
        <v>491642.41200000001</v>
      </c>
      <c r="K340" t="e">
        <f>+VLOOKUP(D340,#REF!,4,0)</f>
        <v>#REF!</v>
      </c>
      <c r="L340" t="e">
        <f>VLOOKUP(D340,#REF!,5,0)</f>
        <v>#REF!</v>
      </c>
      <c r="M340" t="e">
        <f>VLOOKUP(D340,#REF!,6,0)</f>
        <v>#REF!</v>
      </c>
      <c r="N340" t="e">
        <f>VLOOKUP(D340,#REF!,7,0)</f>
        <v>#REF!</v>
      </c>
      <c r="P340" t="str">
        <f t="shared" si="31"/>
        <v>22492</v>
      </c>
    </row>
    <row r="341" spans="1:16" s="369" customFormat="1" x14ac:dyDescent="0.25">
      <c r="A341" s="294" t="s">
        <v>2859</v>
      </c>
      <c r="B341" s="339">
        <v>7</v>
      </c>
      <c r="C341" s="339">
        <v>228022492002998</v>
      </c>
      <c r="D341" s="436" t="s">
        <v>1998</v>
      </c>
      <c r="E341" t="str">
        <f t="shared" si="30"/>
        <v>228802249200299</v>
      </c>
      <c r="F341" t="str">
        <f t="shared" si="28"/>
        <v>8</v>
      </c>
      <c r="G341" s="504">
        <v>14</v>
      </c>
      <c r="H341" s="436" t="s">
        <v>2156</v>
      </c>
      <c r="I341" s="471">
        <v>14246004493</v>
      </c>
      <c r="J341" s="298">
        <f t="shared" si="29"/>
        <v>14246004.493000001</v>
      </c>
      <c r="K341" t="e">
        <f>+VLOOKUP(D341,#REF!,4,0)</f>
        <v>#REF!</v>
      </c>
      <c r="L341" t="e">
        <f>VLOOKUP(D341,#REF!,5,0)</f>
        <v>#REF!</v>
      </c>
      <c r="M341" t="e">
        <f>VLOOKUP(D341,#REF!,6,0)</f>
        <v>#REF!</v>
      </c>
      <c r="N341" t="e">
        <f>VLOOKUP(D341,#REF!,7,0)</f>
        <v>#REF!</v>
      </c>
      <c r="P341" t="str">
        <f t="shared" si="31"/>
        <v>22492</v>
      </c>
    </row>
    <row r="342" spans="1:16" s="369" customFormat="1" x14ac:dyDescent="0.25">
      <c r="A342" s="295" t="s">
        <v>2859</v>
      </c>
      <c r="B342" s="340">
        <v>7</v>
      </c>
      <c r="C342" s="340">
        <v>228023482000018</v>
      </c>
      <c r="D342" s="341" t="s">
        <v>1999</v>
      </c>
      <c r="E342" t="str">
        <f t="shared" si="30"/>
        <v>228802348200001</v>
      </c>
      <c r="F342" t="str">
        <f t="shared" si="28"/>
        <v>8</v>
      </c>
      <c r="G342" s="504">
        <v>14</v>
      </c>
      <c r="H342" s="341" t="s">
        <v>2157</v>
      </c>
      <c r="I342" s="470">
        <v>-4315327305</v>
      </c>
      <c r="J342" s="298">
        <f t="shared" si="29"/>
        <v>-4315327.3049999997</v>
      </c>
      <c r="K342" t="e">
        <f>+VLOOKUP(D342,#REF!,4,0)</f>
        <v>#REF!</v>
      </c>
      <c r="L342" t="e">
        <f>VLOOKUP(D342,#REF!,5,0)</f>
        <v>#REF!</v>
      </c>
      <c r="M342" t="e">
        <f>VLOOKUP(D342,#REF!,6,0)</f>
        <v>#REF!</v>
      </c>
      <c r="N342" t="e">
        <f>VLOOKUP(D342,#REF!,7,0)</f>
        <v>#REF!</v>
      </c>
      <c r="P342" t="str">
        <f t="shared" si="31"/>
        <v>23482</v>
      </c>
    </row>
    <row r="343" spans="1:16" s="369" customFormat="1" x14ac:dyDescent="0.25">
      <c r="A343" s="294" t="s">
        <v>2859</v>
      </c>
      <c r="B343" s="339">
        <v>7</v>
      </c>
      <c r="C343" s="339">
        <v>228023482000997</v>
      </c>
      <c r="D343" s="436" t="s">
        <v>2000</v>
      </c>
      <c r="E343" t="str">
        <f t="shared" si="30"/>
        <v>227802348200099</v>
      </c>
      <c r="F343" t="str">
        <f t="shared" si="28"/>
        <v>7</v>
      </c>
      <c r="G343" s="504">
        <v>14</v>
      </c>
      <c r="H343" s="436" t="s">
        <v>2157</v>
      </c>
      <c r="I343" s="471">
        <v>-155821918</v>
      </c>
      <c r="J343" s="298">
        <f t="shared" si="29"/>
        <v>-155821.91800000001</v>
      </c>
      <c r="K343" t="e">
        <f>+VLOOKUP(D343,#REF!,4,0)</f>
        <v>#REF!</v>
      </c>
      <c r="L343" t="e">
        <f>VLOOKUP(D343,#REF!,5,0)</f>
        <v>#REF!</v>
      </c>
      <c r="M343" t="e">
        <f>VLOOKUP(D343,#REF!,6,0)</f>
        <v>#REF!</v>
      </c>
      <c r="N343" t="e">
        <f>VLOOKUP(D343,#REF!,7,0)</f>
        <v>#REF!</v>
      </c>
      <c r="P343" t="str">
        <f t="shared" si="31"/>
        <v>23482</v>
      </c>
    </row>
    <row r="344" spans="1:16" s="369" customFormat="1" x14ac:dyDescent="0.25">
      <c r="A344" s="295" t="s">
        <v>2859</v>
      </c>
      <c r="B344" s="340">
        <v>7</v>
      </c>
      <c r="C344" s="340">
        <v>228023482000998</v>
      </c>
      <c r="D344" s="341" t="s">
        <v>2001</v>
      </c>
      <c r="E344" t="str">
        <f t="shared" si="30"/>
        <v>228802348200099</v>
      </c>
      <c r="F344" t="str">
        <f t="shared" si="28"/>
        <v>8</v>
      </c>
      <c r="G344" s="504">
        <v>14</v>
      </c>
      <c r="H344" s="341" t="s">
        <v>2157</v>
      </c>
      <c r="I344" s="470">
        <v>-50491657562</v>
      </c>
      <c r="J344" s="298">
        <f t="shared" si="29"/>
        <v>-50491657.561999999</v>
      </c>
      <c r="K344" t="e">
        <f>+VLOOKUP(D344,#REF!,4,0)</f>
        <v>#REF!</v>
      </c>
      <c r="L344" t="e">
        <f>VLOOKUP(D344,#REF!,5,0)</f>
        <v>#REF!</v>
      </c>
      <c r="M344" t="e">
        <f>VLOOKUP(D344,#REF!,6,0)</f>
        <v>#REF!</v>
      </c>
      <c r="N344" t="e">
        <f>VLOOKUP(D344,#REF!,7,0)</f>
        <v>#REF!</v>
      </c>
      <c r="P344" t="str">
        <f t="shared" si="31"/>
        <v>23482</v>
      </c>
    </row>
    <row r="345" spans="1:16" s="369" customFormat="1" x14ac:dyDescent="0.25">
      <c r="A345" s="294" t="s">
        <v>2859</v>
      </c>
      <c r="B345" s="339">
        <v>7</v>
      </c>
      <c r="C345" s="339">
        <v>228023492000018</v>
      </c>
      <c r="D345" s="436" t="s">
        <v>2002</v>
      </c>
      <c r="E345" t="str">
        <f t="shared" si="30"/>
        <v>228802349200001</v>
      </c>
      <c r="F345" t="str">
        <f t="shared" si="28"/>
        <v>8</v>
      </c>
      <c r="G345" s="504">
        <v>14</v>
      </c>
      <c r="H345" s="436" t="s">
        <v>2158</v>
      </c>
      <c r="I345" s="471">
        <v>4062465997</v>
      </c>
      <c r="J345" s="298">
        <f t="shared" si="29"/>
        <v>4062465.997</v>
      </c>
      <c r="K345" t="e">
        <f>+VLOOKUP(D345,#REF!,4,0)</f>
        <v>#REF!</v>
      </c>
      <c r="L345" t="e">
        <f>VLOOKUP(D345,#REF!,5,0)</f>
        <v>#REF!</v>
      </c>
      <c r="M345" t="e">
        <f>VLOOKUP(D345,#REF!,6,0)</f>
        <v>#REF!</v>
      </c>
      <c r="N345" t="e">
        <f>VLOOKUP(D345,#REF!,7,0)</f>
        <v>#REF!</v>
      </c>
      <c r="P345" t="str">
        <f t="shared" si="31"/>
        <v>23492</v>
      </c>
    </row>
    <row r="346" spans="1:16" s="369" customFormat="1" x14ac:dyDescent="0.25">
      <c r="A346" s="295" t="s">
        <v>2859</v>
      </c>
      <c r="B346" s="340">
        <v>7</v>
      </c>
      <c r="C346" s="340">
        <v>228023492000997</v>
      </c>
      <c r="D346" s="341" t="s">
        <v>2003</v>
      </c>
      <c r="E346" t="str">
        <f t="shared" si="30"/>
        <v>227802349200099</v>
      </c>
      <c r="F346" t="str">
        <f t="shared" si="28"/>
        <v>7</v>
      </c>
      <c r="G346" s="504">
        <v>14</v>
      </c>
      <c r="H346" s="341" t="s">
        <v>2158</v>
      </c>
      <c r="I346" s="470">
        <v>128424658</v>
      </c>
      <c r="J346" s="298">
        <f t="shared" si="29"/>
        <v>128424.658</v>
      </c>
      <c r="K346" t="e">
        <f>+VLOOKUP(D346,#REF!,4,0)</f>
        <v>#REF!</v>
      </c>
      <c r="L346" t="e">
        <f>VLOOKUP(D346,#REF!,5,0)</f>
        <v>#REF!</v>
      </c>
      <c r="M346" t="e">
        <f>VLOOKUP(D346,#REF!,6,0)</f>
        <v>#REF!</v>
      </c>
      <c r="N346" t="e">
        <f>VLOOKUP(D346,#REF!,7,0)</f>
        <v>#REF!</v>
      </c>
      <c r="P346" t="str">
        <f t="shared" si="31"/>
        <v>23492</v>
      </c>
    </row>
    <row r="347" spans="1:16" s="369" customFormat="1" x14ac:dyDescent="0.25">
      <c r="A347" s="294" t="s">
        <v>2859</v>
      </c>
      <c r="B347" s="339">
        <v>7</v>
      </c>
      <c r="C347" s="339">
        <v>228023492000998</v>
      </c>
      <c r="D347" s="436" t="s">
        <v>2004</v>
      </c>
      <c r="E347" t="str">
        <f t="shared" si="30"/>
        <v>228802349200099</v>
      </c>
      <c r="F347" t="str">
        <f t="shared" si="28"/>
        <v>8</v>
      </c>
      <c r="G347" s="504">
        <v>14</v>
      </c>
      <c r="H347" s="436" t="s">
        <v>2158</v>
      </c>
      <c r="I347" s="471">
        <v>48079106192</v>
      </c>
      <c r="J347" s="298">
        <f t="shared" si="29"/>
        <v>48079106.192000002</v>
      </c>
      <c r="K347" t="e">
        <f>+VLOOKUP(D347,#REF!,4,0)</f>
        <v>#REF!</v>
      </c>
      <c r="L347" t="e">
        <f>VLOOKUP(D347,#REF!,5,0)</f>
        <v>#REF!</v>
      </c>
      <c r="M347" t="e">
        <f>VLOOKUP(D347,#REF!,6,0)</f>
        <v>#REF!</v>
      </c>
      <c r="N347" t="e">
        <f>VLOOKUP(D347,#REF!,7,0)</f>
        <v>#REF!</v>
      </c>
      <c r="P347" t="str">
        <f t="shared" si="31"/>
        <v>23492</v>
      </c>
    </row>
    <row r="348" spans="1:16" s="369" customFormat="1" x14ac:dyDescent="0.25">
      <c r="A348" s="295" t="s">
        <v>2859</v>
      </c>
      <c r="B348" s="340">
        <v>6</v>
      </c>
      <c r="C348" s="340">
        <v>241024201000990</v>
      </c>
      <c r="D348" s="341" t="s">
        <v>2543</v>
      </c>
      <c r="E348" t="str">
        <f t="shared" si="30"/>
        <v>240102420100099</v>
      </c>
      <c r="F348" t="str">
        <f t="shared" si="28"/>
        <v>0</v>
      </c>
      <c r="G348">
        <v>17</v>
      </c>
      <c r="H348" s="341" t="s">
        <v>2544</v>
      </c>
      <c r="I348" s="470">
        <v>-85399547</v>
      </c>
      <c r="J348" s="298">
        <f t="shared" si="29"/>
        <v>-85399.547000000006</v>
      </c>
      <c r="K348" t="e">
        <f>+VLOOKUP(D348,#REF!,4,0)</f>
        <v>#REF!</v>
      </c>
      <c r="L348" t="e">
        <f>VLOOKUP(D348,#REF!,5,0)</f>
        <v>#REF!</v>
      </c>
      <c r="M348" t="e">
        <f>VLOOKUP(D348,#REF!,6,0)</f>
        <v>#REF!</v>
      </c>
      <c r="N348" t="e">
        <f>VLOOKUP(D348,#REF!,7,0)</f>
        <v>#REF!</v>
      </c>
      <c r="P348" t="str">
        <f t="shared" si="31"/>
        <v>24201</v>
      </c>
    </row>
    <row r="349" spans="1:16" s="369" customFormat="1" x14ac:dyDescent="0.25">
      <c r="A349" s="294" t="s">
        <v>2859</v>
      </c>
      <c r="B349" s="339">
        <v>6</v>
      </c>
      <c r="C349" s="339">
        <v>241024201001990</v>
      </c>
      <c r="D349" s="436" t="s">
        <v>2545</v>
      </c>
      <c r="E349" t="str">
        <f t="shared" si="30"/>
        <v>240102420100199</v>
      </c>
      <c r="F349" t="str">
        <f t="shared" si="28"/>
        <v>0</v>
      </c>
      <c r="G349">
        <v>17</v>
      </c>
      <c r="H349" s="436" t="s">
        <v>2546</v>
      </c>
      <c r="I349" s="471">
        <v>-67853326</v>
      </c>
      <c r="J349" s="298">
        <f t="shared" si="29"/>
        <v>-67853.326000000001</v>
      </c>
      <c r="K349" t="e">
        <f>+VLOOKUP(D349,#REF!,4,0)</f>
        <v>#REF!</v>
      </c>
      <c r="L349" t="e">
        <f>VLOOKUP(D349,#REF!,5,0)</f>
        <v>#REF!</v>
      </c>
      <c r="M349" t="e">
        <f>VLOOKUP(D349,#REF!,6,0)</f>
        <v>#REF!</v>
      </c>
      <c r="N349" t="e">
        <f>VLOOKUP(D349,#REF!,7,0)</f>
        <v>#REF!</v>
      </c>
      <c r="P349" t="str">
        <f t="shared" si="31"/>
        <v>24201</v>
      </c>
    </row>
    <row r="350" spans="1:16" s="369" customFormat="1" x14ac:dyDescent="0.25">
      <c r="A350" s="295" t="s">
        <v>2859</v>
      </c>
      <c r="B350" s="340">
        <v>6</v>
      </c>
      <c r="C350" s="340">
        <v>241024201004990</v>
      </c>
      <c r="D350" s="341" t="s">
        <v>2549</v>
      </c>
      <c r="E350" t="str">
        <f t="shared" si="30"/>
        <v>240102420100499</v>
      </c>
      <c r="F350" t="str">
        <f t="shared" si="28"/>
        <v>0</v>
      </c>
      <c r="G350">
        <v>17</v>
      </c>
      <c r="H350" s="341" t="s">
        <v>2550</v>
      </c>
      <c r="I350" s="470">
        <v>-66288877</v>
      </c>
      <c r="J350" s="298">
        <f t="shared" si="29"/>
        <v>-66288.876999999993</v>
      </c>
      <c r="K350" t="e">
        <f>+VLOOKUP(D350,#REF!,4,0)</f>
        <v>#REF!</v>
      </c>
      <c r="L350" t="e">
        <f>VLOOKUP(D350,#REF!,5,0)</f>
        <v>#REF!</v>
      </c>
      <c r="M350" t="e">
        <f>VLOOKUP(D350,#REF!,6,0)</f>
        <v>#REF!</v>
      </c>
      <c r="N350" t="e">
        <f>VLOOKUP(D350,#REF!,7,0)</f>
        <v>#REF!</v>
      </c>
      <c r="P350" t="str">
        <f t="shared" si="31"/>
        <v>24201</v>
      </c>
    </row>
    <row r="351" spans="1:16" s="369" customFormat="1" x14ac:dyDescent="0.25">
      <c r="A351" s="294" t="s">
        <v>2859</v>
      </c>
      <c r="B351" s="339">
        <v>6</v>
      </c>
      <c r="C351" s="339">
        <v>241024201007990</v>
      </c>
      <c r="D351" s="436" t="s">
        <v>2551</v>
      </c>
      <c r="E351" t="str">
        <f t="shared" si="30"/>
        <v>240102420100799</v>
      </c>
      <c r="F351" t="str">
        <f t="shared" si="28"/>
        <v>0</v>
      </c>
      <c r="G351">
        <v>17</v>
      </c>
      <c r="H351" s="436" t="s">
        <v>2552</v>
      </c>
      <c r="I351" s="471">
        <v>-45674115</v>
      </c>
      <c r="J351" s="298">
        <f t="shared" si="29"/>
        <v>-45674.114999999998</v>
      </c>
      <c r="K351" t="e">
        <f>+VLOOKUP(D351,#REF!,4,0)</f>
        <v>#REF!</v>
      </c>
      <c r="L351" t="e">
        <f>VLOOKUP(D351,#REF!,5,0)</f>
        <v>#REF!</v>
      </c>
      <c r="M351" t="e">
        <f>VLOOKUP(D351,#REF!,6,0)</f>
        <v>#REF!</v>
      </c>
      <c r="N351" t="e">
        <f>VLOOKUP(D351,#REF!,7,0)</f>
        <v>#REF!</v>
      </c>
      <c r="P351" t="str">
        <f t="shared" si="31"/>
        <v>24201</v>
      </c>
    </row>
    <row r="352" spans="1:16" s="369" customFormat="1" x14ac:dyDescent="0.25">
      <c r="A352" s="295" t="s">
        <v>2859</v>
      </c>
      <c r="B352" s="340">
        <v>6</v>
      </c>
      <c r="C352" s="340">
        <v>241024401000990</v>
      </c>
      <c r="D352" s="341" t="s">
        <v>2553</v>
      </c>
      <c r="E352" t="str">
        <f t="shared" si="30"/>
        <v>240102440100099</v>
      </c>
      <c r="F352" t="str">
        <f t="shared" si="28"/>
        <v>0</v>
      </c>
      <c r="G352">
        <v>17</v>
      </c>
      <c r="H352" s="341" t="s">
        <v>2554</v>
      </c>
      <c r="I352" s="470">
        <v>-825505093</v>
      </c>
      <c r="J352" s="298">
        <f t="shared" si="29"/>
        <v>-825505.09299999999</v>
      </c>
      <c r="K352" t="e">
        <f>+VLOOKUP(D352,#REF!,4,0)</f>
        <v>#REF!</v>
      </c>
      <c r="L352" t="e">
        <f>VLOOKUP(D352,#REF!,5,0)</f>
        <v>#REF!</v>
      </c>
      <c r="M352" t="e">
        <f>VLOOKUP(D352,#REF!,6,0)</f>
        <v>#REF!</v>
      </c>
      <c r="N352" t="e">
        <f>VLOOKUP(D352,#REF!,7,0)</f>
        <v>#REF!</v>
      </c>
      <c r="P352" t="str">
        <f t="shared" si="31"/>
        <v>24401</v>
      </c>
    </row>
    <row r="353" spans="1:16" s="369" customFormat="1" x14ac:dyDescent="0.25">
      <c r="A353" s="294" t="s">
        <v>2859</v>
      </c>
      <c r="B353" s="339">
        <v>6</v>
      </c>
      <c r="C353" s="339">
        <v>241024401001990</v>
      </c>
      <c r="D353" s="436" t="s">
        <v>2555</v>
      </c>
      <c r="E353" t="str">
        <f t="shared" si="30"/>
        <v>240102440100199</v>
      </c>
      <c r="F353" t="str">
        <f t="shared" si="28"/>
        <v>0</v>
      </c>
      <c r="G353">
        <v>17</v>
      </c>
      <c r="H353" s="436" t="s">
        <v>2556</v>
      </c>
      <c r="I353" s="471">
        <v>-358918637</v>
      </c>
      <c r="J353" s="298">
        <f t="shared" si="29"/>
        <v>-358918.63699999999</v>
      </c>
      <c r="K353" t="e">
        <f>+VLOOKUP(D353,#REF!,4,0)</f>
        <v>#REF!</v>
      </c>
      <c r="L353" t="e">
        <f>VLOOKUP(D353,#REF!,5,0)</f>
        <v>#REF!</v>
      </c>
      <c r="M353" t="e">
        <f>VLOOKUP(D353,#REF!,6,0)</f>
        <v>#REF!</v>
      </c>
      <c r="N353" t="e">
        <f>VLOOKUP(D353,#REF!,7,0)</f>
        <v>#REF!</v>
      </c>
      <c r="P353" t="str">
        <f t="shared" si="31"/>
        <v>24401</v>
      </c>
    </row>
    <row r="354" spans="1:16" s="369" customFormat="1" x14ac:dyDescent="0.25">
      <c r="A354" s="295" t="s">
        <v>2859</v>
      </c>
      <c r="B354" s="340">
        <v>6</v>
      </c>
      <c r="C354" s="340">
        <v>241024401003990</v>
      </c>
      <c r="D354" s="341" t="s">
        <v>2557</v>
      </c>
      <c r="E354" t="str">
        <f t="shared" si="30"/>
        <v>240102440100399</v>
      </c>
      <c r="F354" t="str">
        <f t="shared" si="28"/>
        <v>0</v>
      </c>
      <c r="G354">
        <v>17</v>
      </c>
      <c r="H354" s="341" t="s">
        <v>2558</v>
      </c>
      <c r="I354" s="470">
        <v>-1361596</v>
      </c>
      <c r="J354" s="298">
        <f t="shared" si="29"/>
        <v>-1361.596</v>
      </c>
      <c r="K354" t="e">
        <f>+VLOOKUP(D354,#REF!,4,0)</f>
        <v>#REF!</v>
      </c>
      <c r="L354" t="e">
        <f>VLOOKUP(D354,#REF!,5,0)</f>
        <v>#REF!</v>
      </c>
      <c r="M354" t="e">
        <f>VLOOKUP(D354,#REF!,6,0)</f>
        <v>#REF!</v>
      </c>
      <c r="N354" t="e">
        <f>VLOOKUP(D354,#REF!,7,0)</f>
        <v>#REF!</v>
      </c>
      <c r="P354" t="str">
        <f t="shared" si="31"/>
        <v>24401</v>
      </c>
    </row>
    <row r="355" spans="1:16" s="369" customFormat="1" x14ac:dyDescent="0.25">
      <c r="A355" s="294" t="s">
        <v>2859</v>
      </c>
      <c r="B355" s="339">
        <v>6</v>
      </c>
      <c r="C355" s="339">
        <v>241024401005990</v>
      </c>
      <c r="D355" s="436" t="s">
        <v>1371</v>
      </c>
      <c r="E355" t="str">
        <f t="shared" si="30"/>
        <v>240102440100599</v>
      </c>
      <c r="F355" t="str">
        <f t="shared" si="28"/>
        <v>0</v>
      </c>
      <c r="G355">
        <v>17</v>
      </c>
      <c r="H355" s="436" t="s">
        <v>1568</v>
      </c>
      <c r="I355" s="471">
        <v>-49758873</v>
      </c>
      <c r="J355" s="298">
        <f t="shared" si="29"/>
        <v>-49758.873</v>
      </c>
      <c r="K355" t="e">
        <f>+VLOOKUP(D355,#REF!,4,0)</f>
        <v>#REF!</v>
      </c>
      <c r="L355" t="e">
        <f>VLOOKUP(D355,#REF!,5,0)</f>
        <v>#REF!</v>
      </c>
      <c r="M355" t="e">
        <f>VLOOKUP(D355,#REF!,6,0)</f>
        <v>#REF!</v>
      </c>
      <c r="N355" t="e">
        <f>VLOOKUP(D355,#REF!,7,0)</f>
        <v>#REF!</v>
      </c>
      <c r="P355" t="str">
        <f t="shared" si="31"/>
        <v>24401</v>
      </c>
    </row>
    <row r="356" spans="1:16" s="369" customFormat="1" x14ac:dyDescent="0.25">
      <c r="A356" s="295" t="s">
        <v>2859</v>
      </c>
      <c r="B356" s="340">
        <v>6</v>
      </c>
      <c r="C356" s="340">
        <v>241024401008990</v>
      </c>
      <c r="D356" s="341" t="s">
        <v>2643</v>
      </c>
      <c r="E356" t="str">
        <f t="shared" si="30"/>
        <v>240102440100899</v>
      </c>
      <c r="F356" t="str">
        <f t="shared" si="28"/>
        <v>0</v>
      </c>
      <c r="G356">
        <v>17</v>
      </c>
      <c r="H356" s="341" t="s">
        <v>2646</v>
      </c>
      <c r="I356" s="470">
        <v>-51561988</v>
      </c>
      <c r="J356" s="476">
        <f t="shared" si="29"/>
        <v>-51561.987999999998</v>
      </c>
      <c r="K356" t="e">
        <f>+VLOOKUP(D356,#REF!,4,0)</f>
        <v>#REF!</v>
      </c>
      <c r="L356" t="e">
        <f>VLOOKUP(D356,#REF!,5,0)</f>
        <v>#REF!</v>
      </c>
      <c r="M356" t="e">
        <f>VLOOKUP(D356,#REF!,6,0)</f>
        <v>#REF!</v>
      </c>
      <c r="N356" t="e">
        <f>VLOOKUP(D356,#REF!,7,0)</f>
        <v>#REF!</v>
      </c>
      <c r="P356" t="str">
        <f t="shared" si="31"/>
        <v>24401</v>
      </c>
    </row>
    <row r="357" spans="1:16" s="369" customFormat="1" x14ac:dyDescent="0.25">
      <c r="A357" s="294" t="s">
        <v>2859</v>
      </c>
      <c r="B357" s="339">
        <v>6</v>
      </c>
      <c r="C357" s="339">
        <v>241024601001990</v>
      </c>
      <c r="D357" s="436" t="s">
        <v>1372</v>
      </c>
      <c r="E357" t="str">
        <f t="shared" si="30"/>
        <v>240102460100199</v>
      </c>
      <c r="F357" t="str">
        <f t="shared" si="28"/>
        <v>0</v>
      </c>
      <c r="G357">
        <v>17</v>
      </c>
      <c r="H357" s="436" t="s">
        <v>1272</v>
      </c>
      <c r="I357" s="471">
        <v>-3380607029</v>
      </c>
      <c r="J357" s="476">
        <f t="shared" si="29"/>
        <v>-3380607.0290000001</v>
      </c>
      <c r="K357" t="e">
        <f>+VLOOKUP(D357,#REF!,4,0)</f>
        <v>#REF!</v>
      </c>
      <c r="L357" t="e">
        <f>VLOOKUP(D357,#REF!,5,0)</f>
        <v>#REF!</v>
      </c>
      <c r="M357" t="e">
        <f>VLOOKUP(D357,#REF!,6,0)</f>
        <v>#REF!</v>
      </c>
      <c r="N357" t="e">
        <f>VLOOKUP(D357,#REF!,7,0)</f>
        <v>#REF!</v>
      </c>
      <c r="P357" t="str">
        <f t="shared" si="31"/>
        <v>24601</v>
      </c>
    </row>
    <row r="358" spans="1:16" s="369" customFormat="1" x14ac:dyDescent="0.25">
      <c r="A358" s="295" t="s">
        <v>2859</v>
      </c>
      <c r="B358" s="340">
        <v>6</v>
      </c>
      <c r="C358" s="340">
        <v>242025001001990</v>
      </c>
      <c r="D358" s="341" t="s">
        <v>1045</v>
      </c>
      <c r="E358" t="str">
        <f t="shared" si="30"/>
        <v>240202500100199</v>
      </c>
      <c r="F358" t="str">
        <f t="shared" si="28"/>
        <v>0</v>
      </c>
      <c r="G358">
        <v>16</v>
      </c>
      <c r="H358" s="341" t="s">
        <v>1046</v>
      </c>
      <c r="I358" s="470">
        <v>-59100253</v>
      </c>
      <c r="J358" s="476">
        <f t="shared" si="29"/>
        <v>-59100.252999999997</v>
      </c>
      <c r="K358" t="e">
        <f>+VLOOKUP(D358,#REF!,4,0)</f>
        <v>#REF!</v>
      </c>
      <c r="L358" t="e">
        <f>VLOOKUP(D358,#REF!,5,0)</f>
        <v>#REF!</v>
      </c>
      <c r="M358" t="e">
        <f>VLOOKUP(D358,#REF!,6,0)</f>
        <v>#REF!</v>
      </c>
      <c r="N358" t="e">
        <f>VLOOKUP(D358,#REF!,7,0)</f>
        <v>#REF!</v>
      </c>
      <c r="P358" t="str">
        <f t="shared" si="31"/>
        <v>25001</v>
      </c>
    </row>
    <row r="359" spans="1:16" s="369" customFormat="1" x14ac:dyDescent="0.25">
      <c r="A359" s="294" t="s">
        <v>2859</v>
      </c>
      <c r="B359" s="339">
        <v>6</v>
      </c>
      <c r="C359" s="339">
        <v>242025201002990</v>
      </c>
      <c r="D359" s="436" t="s">
        <v>2559</v>
      </c>
      <c r="E359" t="str">
        <f t="shared" si="30"/>
        <v>240202520100299</v>
      </c>
      <c r="F359" t="str">
        <f t="shared" si="28"/>
        <v>0</v>
      </c>
      <c r="G359">
        <v>16</v>
      </c>
      <c r="H359" s="436" t="s">
        <v>2560</v>
      </c>
      <c r="I359" s="471">
        <v>-572331</v>
      </c>
      <c r="J359" s="476">
        <f t="shared" si="29"/>
        <v>-572.33100000000002</v>
      </c>
      <c r="K359" t="e">
        <f>+VLOOKUP(D359,#REF!,4,0)</f>
        <v>#REF!</v>
      </c>
      <c r="L359" t="e">
        <f>VLOOKUP(D359,#REF!,5,0)</f>
        <v>#REF!</v>
      </c>
      <c r="M359" t="e">
        <f>VLOOKUP(D359,#REF!,6,0)</f>
        <v>#REF!</v>
      </c>
      <c r="N359" t="e">
        <f>VLOOKUP(D359,#REF!,7,0)</f>
        <v>#REF!</v>
      </c>
      <c r="P359" t="str">
        <f t="shared" si="31"/>
        <v>25201</v>
      </c>
    </row>
    <row r="360" spans="1:16" s="369" customFormat="1" x14ac:dyDescent="0.25">
      <c r="A360" s="295" t="s">
        <v>2859</v>
      </c>
      <c r="B360" s="340">
        <v>7</v>
      </c>
      <c r="C360" s="340">
        <v>243025401007990</v>
      </c>
      <c r="D360" s="341" t="s">
        <v>2005</v>
      </c>
      <c r="E360" t="str">
        <f t="shared" si="30"/>
        <v>240302540100799</v>
      </c>
      <c r="F360" t="str">
        <f t="shared" si="28"/>
        <v>0</v>
      </c>
      <c r="G360">
        <v>19</v>
      </c>
      <c r="H360" s="341" t="s">
        <v>1396</v>
      </c>
      <c r="I360" s="470">
        <v>-57900189</v>
      </c>
      <c r="J360" s="476">
        <f t="shared" si="29"/>
        <v>-57900.188999999998</v>
      </c>
      <c r="K360" t="e">
        <f>+VLOOKUP(D360,#REF!,4,0)</f>
        <v>#REF!</v>
      </c>
      <c r="L360" t="e">
        <f>VLOOKUP(D360,#REF!,5,0)</f>
        <v>#REF!</v>
      </c>
      <c r="M360" t="e">
        <f>VLOOKUP(D360,#REF!,6,0)</f>
        <v>#REF!</v>
      </c>
      <c r="N360" t="e">
        <f>VLOOKUP(D360,#REF!,7,0)</f>
        <v>#REF!</v>
      </c>
      <c r="P360" t="str">
        <f t="shared" si="31"/>
        <v>25401</v>
      </c>
    </row>
    <row r="361" spans="1:16" s="369" customFormat="1" x14ac:dyDescent="0.25">
      <c r="A361" s="294" t="s">
        <v>2859</v>
      </c>
      <c r="B361" s="339">
        <v>6</v>
      </c>
      <c r="C361" s="339">
        <v>243025401008990</v>
      </c>
      <c r="D361" s="436" t="s">
        <v>2006</v>
      </c>
      <c r="E361" t="str">
        <f t="shared" si="30"/>
        <v>240302540100899</v>
      </c>
      <c r="F361" t="str">
        <f t="shared" si="28"/>
        <v>0</v>
      </c>
      <c r="G361">
        <v>19</v>
      </c>
      <c r="H361" s="436" t="s">
        <v>2159</v>
      </c>
      <c r="I361" s="471">
        <v>-434333985</v>
      </c>
      <c r="J361" s="298">
        <f t="shared" si="29"/>
        <v>-434333.98499999999</v>
      </c>
      <c r="K361" t="e">
        <f>+VLOOKUP(D361,#REF!,4,0)</f>
        <v>#REF!</v>
      </c>
      <c r="L361" t="e">
        <f>VLOOKUP(D361,#REF!,5,0)</f>
        <v>#REF!</v>
      </c>
      <c r="M361" t="e">
        <f>VLOOKUP(D361,#REF!,6,0)</f>
        <v>#REF!</v>
      </c>
      <c r="N361" t="e">
        <f>VLOOKUP(D361,#REF!,7,0)</f>
        <v>#REF!</v>
      </c>
      <c r="P361" t="str">
        <f t="shared" si="31"/>
        <v>25401</v>
      </c>
    </row>
    <row r="362" spans="1:16" x14ac:dyDescent="0.25">
      <c r="A362" s="295" t="s">
        <v>2859</v>
      </c>
      <c r="B362" s="340">
        <v>6</v>
      </c>
      <c r="C362" s="340">
        <v>244025802008010</v>
      </c>
      <c r="D362" s="341" t="s">
        <v>1047</v>
      </c>
      <c r="E362" t="str">
        <f t="shared" si="30"/>
        <v>240402580200801</v>
      </c>
      <c r="F362" t="str">
        <f t="shared" si="28"/>
        <v>0</v>
      </c>
      <c r="G362">
        <v>13</v>
      </c>
      <c r="H362" s="341" t="s">
        <v>1048</v>
      </c>
      <c r="I362" s="470">
        <v>-1111023814</v>
      </c>
      <c r="J362" s="298">
        <f t="shared" si="29"/>
        <v>-1111023.814</v>
      </c>
      <c r="K362" t="e">
        <f>+VLOOKUP(D362,#REF!,4,0)</f>
        <v>#REF!</v>
      </c>
      <c r="L362" t="e">
        <f>VLOOKUP(D362,#REF!,5,0)</f>
        <v>#REF!</v>
      </c>
      <c r="M362" t="e">
        <f>VLOOKUP(D362,#REF!,6,0)</f>
        <v>#REF!</v>
      </c>
      <c r="N362" t="e">
        <f>VLOOKUP(D362,#REF!,7,0)</f>
        <v>#REF!</v>
      </c>
      <c r="P362" t="str">
        <f t="shared" si="31"/>
        <v>25802</v>
      </c>
    </row>
    <row r="363" spans="1:16" x14ac:dyDescent="0.25">
      <c r="A363" s="294" t="s">
        <v>2859</v>
      </c>
      <c r="B363" s="339">
        <v>6</v>
      </c>
      <c r="C363" s="339">
        <v>244025802008990</v>
      </c>
      <c r="D363" s="436" t="s">
        <v>1049</v>
      </c>
      <c r="E363" t="str">
        <f t="shared" si="30"/>
        <v>240402580200899</v>
      </c>
      <c r="F363" t="str">
        <f t="shared" si="28"/>
        <v>0</v>
      </c>
      <c r="G363">
        <v>13</v>
      </c>
      <c r="H363" s="436" t="s">
        <v>1048</v>
      </c>
      <c r="I363" s="471">
        <v>-2968808012</v>
      </c>
      <c r="J363" s="298">
        <f t="shared" si="29"/>
        <v>-2968808.0120000001</v>
      </c>
      <c r="K363" t="e">
        <f>+VLOOKUP(D363,#REF!,4,0)</f>
        <v>#REF!</v>
      </c>
      <c r="L363" t="e">
        <f>VLOOKUP(D363,#REF!,5,0)</f>
        <v>#REF!</v>
      </c>
      <c r="M363" t="e">
        <f>VLOOKUP(D363,#REF!,6,0)</f>
        <v>#REF!</v>
      </c>
      <c r="N363" t="e">
        <f>VLOOKUP(D363,#REF!,7,0)</f>
        <v>#REF!</v>
      </c>
      <c r="P363" t="str">
        <f t="shared" si="31"/>
        <v>25802</v>
      </c>
    </row>
    <row r="364" spans="1:16" x14ac:dyDescent="0.25">
      <c r="A364" s="295" t="s">
        <v>2859</v>
      </c>
      <c r="B364" s="340">
        <v>6</v>
      </c>
      <c r="C364" s="340">
        <v>244025802010990</v>
      </c>
      <c r="D364" s="341" t="s">
        <v>2868</v>
      </c>
      <c r="E364" t="str">
        <f t="shared" si="30"/>
        <v>240402580201099</v>
      </c>
      <c r="F364" t="str">
        <f t="shared" si="28"/>
        <v>0</v>
      </c>
      <c r="G364">
        <v>19</v>
      </c>
      <c r="H364" s="341" t="s">
        <v>2884</v>
      </c>
      <c r="I364" s="470">
        <v>-87085939</v>
      </c>
      <c r="J364" s="298">
        <f t="shared" si="29"/>
        <v>-87085.938999999998</v>
      </c>
      <c r="K364" t="e">
        <f>+VLOOKUP(D364,#REF!,4,0)</f>
        <v>#REF!</v>
      </c>
      <c r="L364" t="e">
        <f>VLOOKUP(D364,#REF!,5,0)</f>
        <v>#REF!</v>
      </c>
      <c r="M364" t="e">
        <f>VLOOKUP(D364,#REF!,6,0)</f>
        <v>#REF!</v>
      </c>
      <c r="N364" t="e">
        <f>VLOOKUP(D364,#REF!,7,0)</f>
        <v>#REF!</v>
      </c>
      <c r="P364" t="str">
        <f t="shared" si="31"/>
        <v>25802</v>
      </c>
    </row>
    <row r="365" spans="1:16" x14ac:dyDescent="0.25">
      <c r="A365" s="294" t="s">
        <v>2859</v>
      </c>
      <c r="B365" s="339">
        <v>6</v>
      </c>
      <c r="C365" s="339">
        <v>244025802014990</v>
      </c>
      <c r="D365" s="436" t="s">
        <v>1052</v>
      </c>
      <c r="E365" t="str">
        <f t="shared" si="30"/>
        <v>240402580201499</v>
      </c>
      <c r="F365" t="str">
        <f t="shared" si="28"/>
        <v>0</v>
      </c>
      <c r="G365">
        <v>18</v>
      </c>
      <c r="H365" s="436" t="s">
        <v>1053</v>
      </c>
      <c r="I365" s="471">
        <v>-71643</v>
      </c>
      <c r="J365" s="298">
        <f t="shared" si="29"/>
        <v>-71.643000000000001</v>
      </c>
      <c r="K365" t="e">
        <f>+VLOOKUP(D365,#REF!,4,0)</f>
        <v>#REF!</v>
      </c>
      <c r="L365" t="e">
        <f>VLOOKUP(D365,#REF!,5,0)</f>
        <v>#REF!</v>
      </c>
      <c r="M365" t="e">
        <f>VLOOKUP(D365,#REF!,6,0)</f>
        <v>#REF!</v>
      </c>
      <c r="N365" t="e">
        <f>VLOOKUP(D365,#REF!,7,0)</f>
        <v>#REF!</v>
      </c>
      <c r="P365" t="str">
        <f t="shared" si="31"/>
        <v>25802</v>
      </c>
    </row>
    <row r="366" spans="1:16" s="369" customFormat="1" x14ac:dyDescent="0.25">
      <c r="A366" s="295" t="s">
        <v>2859</v>
      </c>
      <c r="B366" s="340">
        <v>6</v>
      </c>
      <c r="C366" s="340">
        <v>244025802022010</v>
      </c>
      <c r="D366" s="341" t="s">
        <v>2869</v>
      </c>
      <c r="E366" t="str">
        <f t="shared" si="30"/>
        <v>240402580202201</v>
      </c>
      <c r="F366" t="str">
        <f t="shared" si="28"/>
        <v>0</v>
      </c>
      <c r="G366">
        <v>18</v>
      </c>
      <c r="H366" s="341" t="s">
        <v>2885</v>
      </c>
      <c r="I366" s="470">
        <v>-51235246</v>
      </c>
      <c r="J366" s="298">
        <f t="shared" si="29"/>
        <v>-51235.245999999999</v>
      </c>
      <c r="K366" t="e">
        <f>+VLOOKUP(D366,#REF!,4,0)</f>
        <v>#REF!</v>
      </c>
      <c r="L366" t="e">
        <f>VLOOKUP(D366,#REF!,5,0)</f>
        <v>#REF!</v>
      </c>
      <c r="M366" t="e">
        <f>VLOOKUP(D366,#REF!,6,0)</f>
        <v>#REF!</v>
      </c>
      <c r="N366" t="e">
        <f>VLOOKUP(D366,#REF!,7,0)</f>
        <v>#REF!</v>
      </c>
      <c r="P366" t="str">
        <f t="shared" si="31"/>
        <v>25802</v>
      </c>
    </row>
    <row r="367" spans="1:16" s="369" customFormat="1" x14ac:dyDescent="0.25">
      <c r="A367" s="294" t="s">
        <v>2859</v>
      </c>
      <c r="B367" s="339">
        <v>6</v>
      </c>
      <c r="C367" s="339">
        <v>244025802022990</v>
      </c>
      <c r="D367" s="436" t="s">
        <v>2741</v>
      </c>
      <c r="E367" t="str">
        <f t="shared" si="30"/>
        <v>240402580202299</v>
      </c>
      <c r="F367" t="str">
        <f t="shared" si="28"/>
        <v>0</v>
      </c>
      <c r="G367">
        <v>18</v>
      </c>
      <c r="H367" s="436" t="s">
        <v>2759</v>
      </c>
      <c r="I367" s="471">
        <v>-29932401</v>
      </c>
      <c r="J367" s="298">
        <f t="shared" si="29"/>
        <v>-29932.401000000002</v>
      </c>
      <c r="K367" t="e">
        <f>+VLOOKUP(D367,#REF!,4,0)</f>
        <v>#REF!</v>
      </c>
      <c r="L367" t="e">
        <f>VLOOKUP(D367,#REF!,5,0)</f>
        <v>#REF!</v>
      </c>
      <c r="M367" t="e">
        <f>VLOOKUP(D367,#REF!,6,0)</f>
        <v>#REF!</v>
      </c>
      <c r="N367" t="e">
        <f>VLOOKUP(D367,#REF!,7,0)</f>
        <v>#REF!</v>
      </c>
      <c r="P367" t="str">
        <f t="shared" si="31"/>
        <v>25802</v>
      </c>
    </row>
    <row r="368" spans="1:16" s="369" customFormat="1" x14ac:dyDescent="0.25">
      <c r="A368" s="295" t="s">
        <v>2859</v>
      </c>
      <c r="B368" s="340">
        <v>7</v>
      </c>
      <c r="C368" s="340">
        <v>244026002015990</v>
      </c>
      <c r="D368" s="341" t="s">
        <v>2564</v>
      </c>
      <c r="E368" t="str">
        <f t="shared" si="30"/>
        <v>240402600201599</v>
      </c>
      <c r="F368" t="str">
        <f t="shared" si="28"/>
        <v>0</v>
      </c>
      <c r="G368">
        <v>19</v>
      </c>
      <c r="H368" s="341" t="s">
        <v>2565</v>
      </c>
      <c r="I368" s="470">
        <v>-1453260</v>
      </c>
      <c r="J368" s="298">
        <f t="shared" si="29"/>
        <v>-1453.26</v>
      </c>
      <c r="K368" t="e">
        <f>+VLOOKUP(D368,#REF!,4,0)</f>
        <v>#REF!</v>
      </c>
      <c r="L368" t="e">
        <f>VLOOKUP(D368,#REF!,5,0)</f>
        <v>#REF!</v>
      </c>
      <c r="M368" t="e">
        <f>VLOOKUP(D368,#REF!,6,0)</f>
        <v>#REF!</v>
      </c>
      <c r="N368" t="e">
        <f>VLOOKUP(D368,#REF!,7,0)</f>
        <v>#REF!</v>
      </c>
      <c r="P368" t="str">
        <f t="shared" si="31"/>
        <v>26002</v>
      </c>
    </row>
    <row r="369" spans="1:16" s="369" customFormat="1" x14ac:dyDescent="0.25">
      <c r="A369" s="294" t="s">
        <v>2859</v>
      </c>
      <c r="B369" s="339">
        <v>6</v>
      </c>
      <c r="C369" s="339">
        <v>244026002020990</v>
      </c>
      <c r="D369" s="436" t="s">
        <v>1054</v>
      </c>
      <c r="E369" t="str">
        <f t="shared" si="30"/>
        <v>240402600202099</v>
      </c>
      <c r="F369" t="str">
        <f t="shared" si="28"/>
        <v>0</v>
      </c>
      <c r="G369">
        <v>19</v>
      </c>
      <c r="H369" s="436" t="s">
        <v>1055</v>
      </c>
      <c r="I369" s="471">
        <v>2876621</v>
      </c>
      <c r="J369" s="298">
        <f t="shared" si="29"/>
        <v>2876.6210000000001</v>
      </c>
      <c r="K369" t="e">
        <f>+VLOOKUP(D369,#REF!,4,0)</f>
        <v>#REF!</v>
      </c>
      <c r="L369" t="e">
        <f>VLOOKUP(D369,#REF!,5,0)</f>
        <v>#REF!</v>
      </c>
      <c r="M369" t="e">
        <f>VLOOKUP(D369,#REF!,6,0)</f>
        <v>#REF!</v>
      </c>
      <c r="N369" t="e">
        <f>VLOOKUP(D369,#REF!,7,0)</f>
        <v>#REF!</v>
      </c>
      <c r="P369" t="str">
        <f t="shared" si="31"/>
        <v>26002</v>
      </c>
    </row>
    <row r="370" spans="1:16" s="369" customFormat="1" x14ac:dyDescent="0.25">
      <c r="A370" s="295" t="s">
        <v>2859</v>
      </c>
      <c r="B370" s="340">
        <v>6</v>
      </c>
      <c r="C370" s="340">
        <v>244026002024990</v>
      </c>
      <c r="D370" s="341" t="s">
        <v>2621</v>
      </c>
      <c r="E370" t="str">
        <f t="shared" si="30"/>
        <v>240402600202499</v>
      </c>
      <c r="F370" t="str">
        <f t="shared" si="28"/>
        <v>0</v>
      </c>
      <c r="G370">
        <v>19</v>
      </c>
      <c r="H370" s="341" t="s">
        <v>2626</v>
      </c>
      <c r="I370" s="470">
        <v>-35642523</v>
      </c>
      <c r="J370" s="298">
        <f t="shared" si="29"/>
        <v>-35642.523000000001</v>
      </c>
      <c r="K370" t="e">
        <f>+VLOOKUP(D370,#REF!,4,0)</f>
        <v>#REF!</v>
      </c>
      <c r="L370" t="e">
        <f>VLOOKUP(D370,#REF!,5,0)</f>
        <v>#REF!</v>
      </c>
      <c r="M370" t="e">
        <f>VLOOKUP(D370,#REF!,6,0)</f>
        <v>#REF!</v>
      </c>
      <c r="N370" t="e">
        <f>VLOOKUP(D370,#REF!,7,0)</f>
        <v>#REF!</v>
      </c>
      <c r="P370" t="str">
        <f t="shared" si="31"/>
        <v>26002</v>
      </c>
    </row>
    <row r="371" spans="1:16" s="369" customFormat="1" x14ac:dyDescent="0.25">
      <c r="A371" s="294" t="s">
        <v>2859</v>
      </c>
      <c r="B371" s="339">
        <v>6</v>
      </c>
      <c r="C371" s="339">
        <v>244026002043990</v>
      </c>
      <c r="D371" s="436" t="s">
        <v>1056</v>
      </c>
      <c r="E371" t="str">
        <f t="shared" si="30"/>
        <v>240402600204399</v>
      </c>
      <c r="F371" t="str">
        <f t="shared" si="28"/>
        <v>0</v>
      </c>
      <c r="G371">
        <v>19</v>
      </c>
      <c r="H371" s="436" t="s">
        <v>1576</v>
      </c>
      <c r="I371" s="471">
        <v>-242000</v>
      </c>
      <c r="J371" s="298">
        <f t="shared" si="29"/>
        <v>-242</v>
      </c>
      <c r="K371" t="e">
        <f>+VLOOKUP(D371,#REF!,4,0)</f>
        <v>#REF!</v>
      </c>
      <c r="L371" t="e">
        <f>VLOOKUP(D371,#REF!,5,0)</f>
        <v>#REF!</v>
      </c>
      <c r="M371" t="e">
        <f>VLOOKUP(D371,#REF!,6,0)</f>
        <v>#REF!</v>
      </c>
      <c r="N371" t="e">
        <f>VLOOKUP(D371,#REF!,7,0)</f>
        <v>#REF!</v>
      </c>
      <c r="P371" t="str">
        <f t="shared" si="31"/>
        <v>26002</v>
      </c>
    </row>
    <row r="372" spans="1:16" s="369" customFormat="1" x14ac:dyDescent="0.25">
      <c r="A372" s="295" t="s">
        <v>2859</v>
      </c>
      <c r="B372" s="340">
        <v>6</v>
      </c>
      <c r="C372" s="340">
        <v>244026002049990</v>
      </c>
      <c r="D372" s="341" t="s">
        <v>1057</v>
      </c>
      <c r="E372" t="str">
        <f t="shared" si="30"/>
        <v>240402600204999</v>
      </c>
      <c r="F372" t="str">
        <f t="shared" si="28"/>
        <v>0</v>
      </c>
      <c r="G372">
        <v>19</v>
      </c>
      <c r="H372" s="341" t="s">
        <v>1058</v>
      </c>
      <c r="I372" s="470">
        <v>-3000000</v>
      </c>
      <c r="J372" s="298">
        <f t="shared" si="29"/>
        <v>-3000</v>
      </c>
      <c r="K372" t="e">
        <f>+VLOOKUP(D372,#REF!,4,0)</f>
        <v>#REF!</v>
      </c>
      <c r="L372" t="e">
        <f>VLOOKUP(D372,#REF!,5,0)</f>
        <v>#REF!</v>
      </c>
      <c r="M372" t="e">
        <f>VLOOKUP(D372,#REF!,6,0)</f>
        <v>#REF!</v>
      </c>
      <c r="N372" t="e">
        <f>VLOOKUP(D372,#REF!,7,0)</f>
        <v>#REF!</v>
      </c>
      <c r="P372" t="str">
        <f t="shared" si="31"/>
        <v>26002</v>
      </c>
    </row>
    <row r="373" spans="1:16" s="369" customFormat="1" x14ac:dyDescent="0.25">
      <c r="A373" s="294" t="s">
        <v>2859</v>
      </c>
      <c r="B373" s="339">
        <v>6</v>
      </c>
      <c r="C373" s="339">
        <v>244026002052010</v>
      </c>
      <c r="D373" s="436" t="s">
        <v>2666</v>
      </c>
      <c r="E373" t="str">
        <f t="shared" si="30"/>
        <v>240402600205201</v>
      </c>
      <c r="F373" t="str">
        <f t="shared" si="28"/>
        <v>0</v>
      </c>
      <c r="G373">
        <v>19</v>
      </c>
      <c r="H373" s="436" t="s">
        <v>2679</v>
      </c>
      <c r="I373" s="471">
        <v>-3465</v>
      </c>
      <c r="J373" s="298">
        <f t="shared" si="29"/>
        <v>-3.4649999999999999</v>
      </c>
      <c r="K373" t="e">
        <f>+VLOOKUP(D373,#REF!,4,0)</f>
        <v>#REF!</v>
      </c>
      <c r="L373" t="e">
        <f>VLOOKUP(D373,#REF!,5,0)</f>
        <v>#REF!</v>
      </c>
      <c r="M373" t="e">
        <f>VLOOKUP(D373,#REF!,6,0)</f>
        <v>#REF!</v>
      </c>
      <c r="N373" t="e">
        <f>VLOOKUP(D373,#REF!,7,0)</f>
        <v>#REF!</v>
      </c>
      <c r="P373" t="str">
        <f t="shared" si="31"/>
        <v>26002</v>
      </c>
    </row>
    <row r="374" spans="1:16" s="369" customFormat="1" x14ac:dyDescent="0.25">
      <c r="A374" s="295" t="s">
        <v>2859</v>
      </c>
      <c r="B374" s="340">
        <v>6</v>
      </c>
      <c r="C374" s="340">
        <v>244026002067990</v>
      </c>
      <c r="D374" s="341" t="s">
        <v>2569</v>
      </c>
      <c r="E374" t="str">
        <f t="shared" si="30"/>
        <v>240402600206799</v>
      </c>
      <c r="F374" t="str">
        <f t="shared" si="28"/>
        <v>0</v>
      </c>
      <c r="G374">
        <v>19</v>
      </c>
      <c r="H374" s="341" t="s">
        <v>2568</v>
      </c>
      <c r="I374" s="470">
        <v>-185300000</v>
      </c>
      <c r="J374" s="298">
        <f t="shared" si="29"/>
        <v>-185300</v>
      </c>
      <c r="K374" t="e">
        <f>+VLOOKUP(D374,#REF!,4,0)</f>
        <v>#REF!</v>
      </c>
      <c r="L374" t="e">
        <f>VLOOKUP(D374,#REF!,5,0)</f>
        <v>#REF!</v>
      </c>
      <c r="M374" t="e">
        <f>VLOOKUP(D374,#REF!,6,0)</f>
        <v>#REF!</v>
      </c>
      <c r="N374" t="e">
        <f>VLOOKUP(D374,#REF!,7,0)</f>
        <v>#REF!</v>
      </c>
      <c r="P374" t="str">
        <f t="shared" si="31"/>
        <v>26002</v>
      </c>
    </row>
    <row r="375" spans="1:16" s="369" customFormat="1" x14ac:dyDescent="0.25">
      <c r="A375" s="294" t="s">
        <v>2859</v>
      </c>
      <c r="B375" s="339">
        <v>6</v>
      </c>
      <c r="C375" s="339">
        <v>244026002074990</v>
      </c>
      <c r="D375" s="436" t="s">
        <v>2007</v>
      </c>
      <c r="E375" t="str">
        <f t="shared" si="30"/>
        <v>240402600207499</v>
      </c>
      <c r="F375" t="str">
        <f t="shared" si="28"/>
        <v>0</v>
      </c>
      <c r="G375">
        <v>19</v>
      </c>
      <c r="H375" s="436" t="s">
        <v>2160</v>
      </c>
      <c r="I375" s="471">
        <v>-5799000</v>
      </c>
      <c r="J375" s="298">
        <f t="shared" si="29"/>
        <v>-5799</v>
      </c>
      <c r="K375" t="e">
        <f>+VLOOKUP(D375,#REF!,4,0)</f>
        <v>#REF!</v>
      </c>
      <c r="L375" t="e">
        <f>VLOOKUP(D375,#REF!,5,0)</f>
        <v>#REF!</v>
      </c>
      <c r="M375" t="e">
        <f>VLOOKUP(D375,#REF!,6,0)</f>
        <v>#REF!</v>
      </c>
      <c r="N375" t="e">
        <f>VLOOKUP(D375,#REF!,7,0)</f>
        <v>#REF!</v>
      </c>
      <c r="P375" t="str">
        <f t="shared" si="31"/>
        <v>26002</v>
      </c>
    </row>
    <row r="376" spans="1:16" s="369" customFormat="1" x14ac:dyDescent="0.25">
      <c r="A376" s="295" t="s">
        <v>2859</v>
      </c>
      <c r="B376" s="340">
        <v>6</v>
      </c>
      <c r="C376" s="340">
        <v>244026002076010</v>
      </c>
      <c r="D376" s="341" t="s">
        <v>2008</v>
      </c>
      <c r="E376" t="str">
        <f t="shared" si="30"/>
        <v>240402600207601</v>
      </c>
      <c r="F376" t="str">
        <f t="shared" si="28"/>
        <v>0</v>
      </c>
      <c r="G376">
        <v>19</v>
      </c>
      <c r="H376" s="341" t="s">
        <v>2161</v>
      </c>
      <c r="I376" s="470">
        <v>-174542180</v>
      </c>
      <c r="J376" s="298">
        <f t="shared" si="29"/>
        <v>-174542.18</v>
      </c>
      <c r="K376" t="e">
        <f>+VLOOKUP(D376,#REF!,4,0)</f>
        <v>#REF!</v>
      </c>
      <c r="L376" t="e">
        <f>VLOOKUP(D376,#REF!,5,0)</f>
        <v>#REF!</v>
      </c>
      <c r="M376" t="e">
        <f>VLOOKUP(D376,#REF!,6,0)</f>
        <v>#REF!</v>
      </c>
      <c r="N376" t="e">
        <f>VLOOKUP(D376,#REF!,7,0)</f>
        <v>#REF!</v>
      </c>
      <c r="P376" t="str">
        <f t="shared" si="31"/>
        <v>26002</v>
      </c>
    </row>
    <row r="377" spans="1:16" s="369" customFormat="1" x14ac:dyDescent="0.25">
      <c r="A377" s="294" t="s">
        <v>2859</v>
      </c>
      <c r="B377" s="339">
        <v>6</v>
      </c>
      <c r="C377" s="339">
        <v>244026002092990</v>
      </c>
      <c r="D377" s="436" t="s">
        <v>2010</v>
      </c>
      <c r="E377" t="str">
        <f t="shared" si="30"/>
        <v>240402600209299</v>
      </c>
      <c r="F377" t="str">
        <f t="shared" si="28"/>
        <v>0</v>
      </c>
      <c r="G377">
        <v>13</v>
      </c>
      <c r="H377" s="436" t="s">
        <v>2163</v>
      </c>
      <c r="I377" s="471">
        <v>-1359298502</v>
      </c>
      <c r="J377" s="298">
        <f t="shared" si="29"/>
        <v>-1359298.5020000001</v>
      </c>
      <c r="K377" t="e">
        <f>+VLOOKUP(D377,#REF!,4,0)</f>
        <v>#REF!</v>
      </c>
      <c r="L377" t="e">
        <f>VLOOKUP(D377,#REF!,5,0)</f>
        <v>#REF!</v>
      </c>
      <c r="M377" t="e">
        <f>VLOOKUP(D377,#REF!,6,0)</f>
        <v>#REF!</v>
      </c>
      <c r="N377" t="e">
        <f>VLOOKUP(D377,#REF!,7,0)</f>
        <v>#REF!</v>
      </c>
      <c r="P377" t="str">
        <f t="shared" si="31"/>
        <v>26002</v>
      </c>
    </row>
    <row r="378" spans="1:16" s="369" customFormat="1" x14ac:dyDescent="0.25">
      <c r="A378" s="295" t="s">
        <v>2859</v>
      </c>
      <c r="B378" s="340">
        <v>6</v>
      </c>
      <c r="C378" s="340">
        <v>244026002093010</v>
      </c>
      <c r="D378" s="341" t="s">
        <v>2011</v>
      </c>
      <c r="E378" t="str">
        <f t="shared" si="30"/>
        <v>240402600209301</v>
      </c>
      <c r="F378" t="str">
        <f t="shared" si="28"/>
        <v>0</v>
      </c>
      <c r="G378">
        <v>13</v>
      </c>
      <c r="H378" s="341" t="s">
        <v>2164</v>
      </c>
      <c r="I378" s="470">
        <v>-2046734065</v>
      </c>
      <c r="J378" s="298">
        <f t="shared" si="29"/>
        <v>-2046734.0649999999</v>
      </c>
      <c r="K378" t="e">
        <f>+VLOOKUP(D378,#REF!,4,0)</f>
        <v>#REF!</v>
      </c>
      <c r="L378" t="e">
        <f>VLOOKUP(D378,#REF!,5,0)</f>
        <v>#REF!</v>
      </c>
      <c r="M378" t="e">
        <f>VLOOKUP(D378,#REF!,6,0)</f>
        <v>#REF!</v>
      </c>
      <c r="N378" t="e">
        <f>VLOOKUP(D378,#REF!,7,0)</f>
        <v>#REF!</v>
      </c>
      <c r="P378" t="str">
        <f t="shared" si="31"/>
        <v>26002</v>
      </c>
    </row>
    <row r="379" spans="1:16" s="369" customFormat="1" x14ac:dyDescent="0.25">
      <c r="A379" s="294" t="s">
        <v>2859</v>
      </c>
      <c r="B379" s="339">
        <v>6</v>
      </c>
      <c r="C379" s="339">
        <v>244026002098990</v>
      </c>
      <c r="D379" s="436" t="s">
        <v>2572</v>
      </c>
      <c r="E379" t="str">
        <f t="shared" si="30"/>
        <v>240402600209899</v>
      </c>
      <c r="F379" t="str">
        <f t="shared" si="28"/>
        <v>0</v>
      </c>
      <c r="G379">
        <v>19</v>
      </c>
      <c r="H379" s="436" t="s">
        <v>2573</v>
      </c>
      <c r="I379" s="471">
        <v>-472016827</v>
      </c>
      <c r="J379" s="298">
        <f t="shared" si="29"/>
        <v>-472016.82699999999</v>
      </c>
      <c r="K379" t="e">
        <f>+VLOOKUP(D379,#REF!,4,0)</f>
        <v>#REF!</v>
      </c>
      <c r="L379" t="e">
        <f>VLOOKUP(D379,#REF!,5,0)</f>
        <v>#REF!</v>
      </c>
      <c r="M379" t="e">
        <f>VLOOKUP(D379,#REF!,6,0)</f>
        <v>#REF!</v>
      </c>
      <c r="N379" t="e">
        <f>VLOOKUP(D379,#REF!,7,0)</f>
        <v>#REF!</v>
      </c>
      <c r="P379" t="str">
        <f t="shared" si="31"/>
        <v>26002</v>
      </c>
    </row>
    <row r="380" spans="1:16" x14ac:dyDescent="0.25">
      <c r="A380" s="295" t="s">
        <v>2859</v>
      </c>
      <c r="B380" s="340">
        <v>6</v>
      </c>
      <c r="C380" s="340">
        <v>244026002100010</v>
      </c>
      <c r="D380" s="341" t="s">
        <v>2870</v>
      </c>
      <c r="E380" t="str">
        <f t="shared" si="30"/>
        <v>240402600210001</v>
      </c>
      <c r="F380" t="str">
        <f t="shared" ref="F380:F388" si="32">MID(E380,3,1)</f>
        <v>0</v>
      </c>
      <c r="G380">
        <v>19</v>
      </c>
      <c r="H380" s="341" t="s">
        <v>2573</v>
      </c>
      <c r="I380" s="470">
        <v>-22258766</v>
      </c>
      <c r="J380" s="298">
        <f t="shared" si="29"/>
        <v>-22258.766</v>
      </c>
      <c r="K380" t="e">
        <f>+VLOOKUP(D380,#REF!,4,0)</f>
        <v>#REF!</v>
      </c>
      <c r="L380" t="e">
        <f>VLOOKUP(D380,#REF!,5,0)</f>
        <v>#REF!</v>
      </c>
      <c r="M380" t="e">
        <f>VLOOKUP(D380,#REF!,6,0)</f>
        <v>#REF!</v>
      </c>
      <c r="N380" t="e">
        <f>VLOOKUP(D380,#REF!,7,0)</f>
        <v>#REF!</v>
      </c>
      <c r="P380" t="str">
        <f t="shared" si="31"/>
        <v>26002</v>
      </c>
    </row>
    <row r="381" spans="1:16" x14ac:dyDescent="0.25">
      <c r="A381" s="294" t="s">
        <v>2859</v>
      </c>
      <c r="B381" s="339">
        <v>6</v>
      </c>
      <c r="C381" s="339">
        <v>244026002117010</v>
      </c>
      <c r="D381" s="436" t="s">
        <v>1061</v>
      </c>
      <c r="E381" t="str">
        <f t="shared" si="30"/>
        <v>240402600211701</v>
      </c>
      <c r="F381" t="str">
        <f t="shared" si="32"/>
        <v>0</v>
      </c>
      <c r="G381">
        <v>19</v>
      </c>
      <c r="H381" s="436" t="s">
        <v>1062</v>
      </c>
      <c r="I381" s="471">
        <v>10609213</v>
      </c>
      <c r="J381" s="298">
        <f t="shared" si="29"/>
        <v>10609.213</v>
      </c>
      <c r="K381" t="e">
        <f>+VLOOKUP(D381,#REF!,4,0)</f>
        <v>#REF!</v>
      </c>
      <c r="L381" t="e">
        <f>VLOOKUP(D381,#REF!,5,0)</f>
        <v>#REF!</v>
      </c>
      <c r="M381" t="e">
        <f>VLOOKUP(D381,#REF!,6,0)</f>
        <v>#REF!</v>
      </c>
      <c r="N381" t="e">
        <f>VLOOKUP(D381,#REF!,7,0)</f>
        <v>#REF!</v>
      </c>
      <c r="P381" t="str">
        <f t="shared" si="31"/>
        <v>26002</v>
      </c>
    </row>
    <row r="382" spans="1:16" x14ac:dyDescent="0.25">
      <c r="A382" s="295" t="s">
        <v>2859</v>
      </c>
      <c r="B382" s="340">
        <v>6</v>
      </c>
      <c r="C382" s="340">
        <v>244026002117990</v>
      </c>
      <c r="D382" s="341" t="s">
        <v>1063</v>
      </c>
      <c r="E382" t="str">
        <f t="shared" si="30"/>
        <v>240402600211799</v>
      </c>
      <c r="F382" t="str">
        <f t="shared" si="32"/>
        <v>0</v>
      </c>
      <c r="G382">
        <v>19</v>
      </c>
      <c r="H382" s="341" t="s">
        <v>1064</v>
      </c>
      <c r="I382" s="470">
        <v>-933026149</v>
      </c>
      <c r="J382" s="298">
        <f t="shared" si="29"/>
        <v>-933026.14899999998</v>
      </c>
      <c r="K382" t="e">
        <f>+VLOOKUP(D382,#REF!,4,0)</f>
        <v>#REF!</v>
      </c>
      <c r="L382" t="e">
        <f>VLOOKUP(D382,#REF!,5,0)</f>
        <v>#REF!</v>
      </c>
      <c r="M382" t="e">
        <f>VLOOKUP(D382,#REF!,6,0)</f>
        <v>#REF!</v>
      </c>
      <c r="N382" t="e">
        <f>VLOOKUP(D382,#REF!,7,0)</f>
        <v>#REF!</v>
      </c>
      <c r="P382" t="str">
        <f t="shared" si="31"/>
        <v>26002</v>
      </c>
    </row>
    <row r="383" spans="1:16" x14ac:dyDescent="0.25">
      <c r="A383" s="294" t="s">
        <v>2859</v>
      </c>
      <c r="B383" s="339">
        <v>7</v>
      </c>
      <c r="C383" s="339">
        <v>244026002142990</v>
      </c>
      <c r="D383" s="436" t="s">
        <v>1065</v>
      </c>
      <c r="E383" t="str">
        <f t="shared" si="30"/>
        <v>240402600214299</v>
      </c>
      <c r="F383" t="str">
        <f t="shared" si="32"/>
        <v>0</v>
      </c>
      <c r="G383">
        <v>18</v>
      </c>
      <c r="H383" s="436" t="s">
        <v>1066</v>
      </c>
      <c r="I383" s="471">
        <v>-38380</v>
      </c>
      <c r="J383" s="298">
        <f t="shared" si="29"/>
        <v>-38.380000000000003</v>
      </c>
      <c r="K383" t="e">
        <f>+VLOOKUP(D383,#REF!,4,0)</f>
        <v>#REF!</v>
      </c>
      <c r="L383" t="e">
        <f>VLOOKUP(D383,#REF!,5,0)</f>
        <v>#REF!</v>
      </c>
      <c r="M383" t="e">
        <f>VLOOKUP(D383,#REF!,6,0)</f>
        <v>#REF!</v>
      </c>
      <c r="N383" t="e">
        <f>VLOOKUP(D383,#REF!,7,0)</f>
        <v>#REF!</v>
      </c>
      <c r="P383" t="str">
        <f t="shared" si="31"/>
        <v>26002</v>
      </c>
    </row>
    <row r="384" spans="1:16" s="369" customFormat="1" x14ac:dyDescent="0.25">
      <c r="A384" s="295" t="s">
        <v>2859</v>
      </c>
      <c r="B384" s="340">
        <v>7</v>
      </c>
      <c r="C384" s="340">
        <v>244026002143990</v>
      </c>
      <c r="D384" s="341" t="s">
        <v>2574</v>
      </c>
      <c r="E384" t="str">
        <f t="shared" si="30"/>
        <v>240402600214399</v>
      </c>
      <c r="F384" t="str">
        <f t="shared" si="32"/>
        <v>0</v>
      </c>
      <c r="G384">
        <v>18</v>
      </c>
      <c r="H384" s="341" t="s">
        <v>1067</v>
      </c>
      <c r="I384" s="470">
        <v>3655</v>
      </c>
      <c r="J384" s="298">
        <f t="shared" si="29"/>
        <v>3.6549999999999998</v>
      </c>
      <c r="K384" t="e">
        <f>+VLOOKUP(D384,#REF!,4,0)</f>
        <v>#REF!</v>
      </c>
      <c r="L384" t="e">
        <f>VLOOKUP(D384,#REF!,5,0)</f>
        <v>#REF!</v>
      </c>
      <c r="M384" t="e">
        <f>VLOOKUP(D384,#REF!,6,0)</f>
        <v>#REF!</v>
      </c>
      <c r="N384" t="e">
        <f>VLOOKUP(D384,#REF!,7,0)</f>
        <v>#REF!</v>
      </c>
      <c r="P384" t="str">
        <f t="shared" si="31"/>
        <v>26002</v>
      </c>
    </row>
    <row r="385" spans="1:16" s="369" customFormat="1" x14ac:dyDescent="0.25">
      <c r="A385" s="294" t="s">
        <v>2859</v>
      </c>
      <c r="B385" s="339">
        <v>6</v>
      </c>
      <c r="C385" s="339">
        <v>244026002146990</v>
      </c>
      <c r="D385" s="436" t="s">
        <v>1068</v>
      </c>
      <c r="E385" t="str">
        <f t="shared" si="30"/>
        <v>240402600214699</v>
      </c>
      <c r="F385" t="str">
        <f t="shared" si="32"/>
        <v>0</v>
      </c>
      <c r="G385">
        <v>18</v>
      </c>
      <c r="H385" s="436" t="s">
        <v>1069</v>
      </c>
      <c r="I385" s="471">
        <v>-8286</v>
      </c>
      <c r="J385" s="298">
        <f t="shared" si="29"/>
        <v>-8.2859999999999996</v>
      </c>
      <c r="K385" t="e">
        <f>+VLOOKUP(D385,#REF!,4,0)</f>
        <v>#REF!</v>
      </c>
      <c r="L385" t="e">
        <f>VLOOKUP(D385,#REF!,5,0)</f>
        <v>#REF!</v>
      </c>
      <c r="M385" t="e">
        <f>VLOOKUP(D385,#REF!,6,0)</f>
        <v>#REF!</v>
      </c>
      <c r="N385" t="e">
        <f>VLOOKUP(D385,#REF!,7,0)</f>
        <v>#REF!</v>
      </c>
      <c r="P385" t="str">
        <f t="shared" si="31"/>
        <v>26002</v>
      </c>
    </row>
    <row r="386" spans="1:16" s="369" customFormat="1" x14ac:dyDescent="0.25">
      <c r="A386" s="295" t="s">
        <v>2859</v>
      </c>
      <c r="B386" s="340">
        <v>6</v>
      </c>
      <c r="C386" s="340">
        <v>244026002154010</v>
      </c>
      <c r="D386" s="341" t="s">
        <v>2787</v>
      </c>
      <c r="E386" t="str">
        <f t="shared" si="30"/>
        <v>240402600215401</v>
      </c>
      <c r="F386" t="str">
        <f t="shared" si="32"/>
        <v>0</v>
      </c>
      <c r="G386">
        <v>19</v>
      </c>
      <c r="H386" s="341" t="s">
        <v>2788</v>
      </c>
      <c r="I386" s="470">
        <v>-412509910</v>
      </c>
      <c r="J386" s="298">
        <f t="shared" si="29"/>
        <v>-412509.91</v>
      </c>
      <c r="K386" t="e">
        <f>+VLOOKUP(D386,#REF!,4,0)</f>
        <v>#REF!</v>
      </c>
      <c r="L386" t="e">
        <f>VLOOKUP(D386,#REF!,5,0)</f>
        <v>#REF!</v>
      </c>
      <c r="M386" t="e">
        <f>VLOOKUP(D386,#REF!,6,0)</f>
        <v>#REF!</v>
      </c>
      <c r="N386" t="e">
        <f>VLOOKUP(D386,#REF!,7,0)</f>
        <v>#REF!</v>
      </c>
      <c r="P386" t="str">
        <f t="shared" si="31"/>
        <v>26002</v>
      </c>
    </row>
    <row r="387" spans="1:16" s="369" customFormat="1" x14ac:dyDescent="0.25">
      <c r="A387" s="294" t="s">
        <v>2859</v>
      </c>
      <c r="B387" s="339">
        <v>6</v>
      </c>
      <c r="C387" s="339">
        <v>244026002191990</v>
      </c>
      <c r="D387" s="436" t="s">
        <v>1071</v>
      </c>
      <c r="E387" t="str">
        <f t="shared" si="30"/>
        <v>240402600219199</v>
      </c>
      <c r="F387" t="str">
        <f t="shared" si="32"/>
        <v>0</v>
      </c>
      <c r="G387">
        <v>19</v>
      </c>
      <c r="H387" s="436" t="s">
        <v>1072</v>
      </c>
      <c r="I387" s="471">
        <v>73926170</v>
      </c>
      <c r="J387" s="298">
        <f t="shared" si="29"/>
        <v>73926.17</v>
      </c>
      <c r="K387" t="e">
        <f>+VLOOKUP(D387,#REF!,4,0)</f>
        <v>#REF!</v>
      </c>
      <c r="L387" t="e">
        <f>VLOOKUP(D387,#REF!,5,0)</f>
        <v>#REF!</v>
      </c>
      <c r="M387" t="e">
        <f>VLOOKUP(D387,#REF!,6,0)</f>
        <v>#REF!</v>
      </c>
      <c r="N387" t="e">
        <f>VLOOKUP(D387,#REF!,7,0)</f>
        <v>#REF!</v>
      </c>
      <c r="P387" t="str">
        <f t="shared" si="31"/>
        <v>26002</v>
      </c>
    </row>
    <row r="388" spans="1:16" s="369" customFormat="1" x14ac:dyDescent="0.25">
      <c r="A388" s="295" t="s">
        <v>2859</v>
      </c>
      <c r="B388" s="340">
        <v>6</v>
      </c>
      <c r="C388" s="340">
        <v>244026002192010</v>
      </c>
      <c r="D388" s="341" t="s">
        <v>2575</v>
      </c>
      <c r="E388" t="str">
        <f t="shared" si="30"/>
        <v>240402600219201</v>
      </c>
      <c r="F388" t="str">
        <f t="shared" si="32"/>
        <v>0</v>
      </c>
      <c r="G388">
        <v>19</v>
      </c>
      <c r="H388" s="341" t="s">
        <v>2576</v>
      </c>
      <c r="I388" s="470">
        <v>345437629</v>
      </c>
      <c r="J388" s="298">
        <f t="shared" si="29"/>
        <v>345437.62900000002</v>
      </c>
      <c r="K388" t="e">
        <f>+VLOOKUP(D388,#REF!,4,0)</f>
        <v>#REF!</v>
      </c>
      <c r="L388" t="e">
        <f>VLOOKUP(D388,#REF!,5,0)</f>
        <v>#REF!</v>
      </c>
      <c r="M388" t="e">
        <f>VLOOKUP(D388,#REF!,6,0)</f>
        <v>#REF!</v>
      </c>
      <c r="N388" t="e">
        <f>VLOOKUP(D388,#REF!,7,0)</f>
        <v>#REF!</v>
      </c>
      <c r="P388" t="str">
        <f t="shared" si="31"/>
        <v>26002</v>
      </c>
    </row>
    <row r="389" spans="1:16" s="369" customFormat="1" x14ac:dyDescent="0.25">
      <c r="A389" s="294" t="s">
        <v>2859</v>
      </c>
      <c r="B389" s="339">
        <v>6</v>
      </c>
      <c r="C389" s="339">
        <v>244026002240010</v>
      </c>
      <c r="D389" s="436" t="s">
        <v>1073</v>
      </c>
      <c r="E389" t="str">
        <f t="shared" si="30"/>
        <v>240402600224001</v>
      </c>
      <c r="F389"/>
      <c r="G389">
        <v>19</v>
      </c>
      <c r="H389" s="436" t="s">
        <v>1074</v>
      </c>
      <c r="I389" s="471">
        <v>8088686</v>
      </c>
      <c r="J389" s="298">
        <f t="shared" si="29"/>
        <v>8088.6859999999997</v>
      </c>
      <c r="K389" t="e">
        <f>+VLOOKUP(D389,#REF!,4,0)</f>
        <v>#REF!</v>
      </c>
      <c r="L389" t="e">
        <f>VLOOKUP(D389,#REF!,5,0)</f>
        <v>#REF!</v>
      </c>
      <c r="M389" t="e">
        <f>VLOOKUP(D389,#REF!,6,0)</f>
        <v>#REF!</v>
      </c>
      <c r="N389" t="e">
        <f>VLOOKUP(D389,#REF!,7,0)</f>
        <v>#REF!</v>
      </c>
      <c r="P389" t="str">
        <f t="shared" si="31"/>
        <v>26002</v>
      </c>
    </row>
    <row r="390" spans="1:16" s="369" customFormat="1" x14ac:dyDescent="0.25">
      <c r="A390" s="295" t="s">
        <v>2859</v>
      </c>
      <c r="B390" s="340">
        <v>6</v>
      </c>
      <c r="C390" s="340">
        <v>244026002240990</v>
      </c>
      <c r="D390" s="341" t="s">
        <v>1075</v>
      </c>
      <c r="E390" t="str">
        <f t="shared" si="30"/>
        <v>240402600224099</v>
      </c>
      <c r="F390"/>
      <c r="G390">
        <v>19</v>
      </c>
      <c r="H390" s="341" t="s">
        <v>1076</v>
      </c>
      <c r="I390" s="470">
        <v>4427535</v>
      </c>
      <c r="J390" s="298">
        <f t="shared" si="29"/>
        <v>4427.5349999999999</v>
      </c>
      <c r="K390" t="e">
        <f>+VLOOKUP(D390,#REF!,4,0)</f>
        <v>#REF!</v>
      </c>
      <c r="L390" t="e">
        <f>VLOOKUP(D390,#REF!,5,0)</f>
        <v>#REF!</v>
      </c>
      <c r="M390" t="e">
        <f>VLOOKUP(D390,#REF!,6,0)</f>
        <v>#REF!</v>
      </c>
      <c r="N390" t="e">
        <f>VLOOKUP(D390,#REF!,7,0)</f>
        <v>#REF!</v>
      </c>
      <c r="P390" t="str">
        <f t="shared" si="31"/>
        <v>26002</v>
      </c>
    </row>
    <row r="391" spans="1:16" s="369" customFormat="1" x14ac:dyDescent="0.25">
      <c r="A391" s="294" t="s">
        <v>2859</v>
      </c>
      <c r="B391" s="339">
        <v>6</v>
      </c>
      <c r="C391" s="339">
        <v>244026002241990</v>
      </c>
      <c r="D391" s="436" t="s">
        <v>2013</v>
      </c>
      <c r="E391" t="str">
        <f t="shared" si="30"/>
        <v>240402600224199</v>
      </c>
      <c r="F391"/>
      <c r="G391">
        <v>19</v>
      </c>
      <c r="H391" s="436" t="s">
        <v>2166</v>
      </c>
      <c r="I391" s="471">
        <v>-4952305</v>
      </c>
      <c r="J391" s="298">
        <f t="shared" si="29"/>
        <v>-4952.3050000000003</v>
      </c>
      <c r="K391" t="e">
        <f>+VLOOKUP(D391,#REF!,4,0)</f>
        <v>#REF!</v>
      </c>
      <c r="L391" t="e">
        <f>VLOOKUP(D391,#REF!,5,0)</f>
        <v>#REF!</v>
      </c>
      <c r="M391" t="e">
        <f>VLOOKUP(D391,#REF!,6,0)</f>
        <v>#REF!</v>
      </c>
      <c r="N391" t="e">
        <f>VLOOKUP(D391,#REF!,7,0)</f>
        <v>#REF!</v>
      </c>
      <c r="P391" t="str">
        <f t="shared" si="31"/>
        <v>26002</v>
      </c>
    </row>
    <row r="392" spans="1:16" s="369" customFormat="1" x14ac:dyDescent="0.25">
      <c r="A392" s="295" t="s">
        <v>2859</v>
      </c>
      <c r="B392" s="340">
        <v>6</v>
      </c>
      <c r="C392" s="340">
        <v>244026002243990</v>
      </c>
      <c r="D392" s="341" t="s">
        <v>2577</v>
      </c>
      <c r="E392" t="str">
        <f t="shared" si="30"/>
        <v>240402600224399</v>
      </c>
      <c r="F392"/>
      <c r="G392">
        <v>19</v>
      </c>
      <c r="H392" s="341" t="s">
        <v>2578</v>
      </c>
      <c r="I392" s="470">
        <v>-14939802839</v>
      </c>
      <c r="J392" s="298">
        <f t="shared" si="29"/>
        <v>-14939802.839</v>
      </c>
      <c r="K392" t="e">
        <f>+VLOOKUP(D392,#REF!,4,0)</f>
        <v>#REF!</v>
      </c>
      <c r="L392" t="e">
        <f>VLOOKUP(D392,#REF!,5,0)</f>
        <v>#REF!</v>
      </c>
      <c r="M392" t="e">
        <f>VLOOKUP(D392,#REF!,6,0)</f>
        <v>#REF!</v>
      </c>
      <c r="N392" t="e">
        <f>VLOOKUP(D392,#REF!,7,0)</f>
        <v>#REF!</v>
      </c>
      <c r="P392" t="str">
        <f t="shared" si="31"/>
        <v>26002</v>
      </c>
    </row>
    <row r="393" spans="1:16" s="369" customFormat="1" x14ac:dyDescent="0.25">
      <c r="A393" s="294" t="s">
        <v>2859</v>
      </c>
      <c r="B393" s="339">
        <v>6</v>
      </c>
      <c r="C393" s="339">
        <v>244026002294990</v>
      </c>
      <c r="D393" s="436" t="s">
        <v>2014</v>
      </c>
      <c r="E393" t="str">
        <f t="shared" si="30"/>
        <v>240402600229499</v>
      </c>
      <c r="F393"/>
      <c r="G393">
        <v>19</v>
      </c>
      <c r="H393" s="436" t="s">
        <v>2167</v>
      </c>
      <c r="I393" s="471">
        <v>-3335331</v>
      </c>
      <c r="J393" s="298">
        <f t="shared" si="29"/>
        <v>-3335.3310000000001</v>
      </c>
      <c r="K393" t="e">
        <f>+VLOOKUP(D393,#REF!,4,0)</f>
        <v>#REF!</v>
      </c>
      <c r="L393" t="e">
        <f>VLOOKUP(D393,#REF!,5,0)</f>
        <v>#REF!</v>
      </c>
      <c r="M393" t="e">
        <f>VLOOKUP(D393,#REF!,6,0)</f>
        <v>#REF!</v>
      </c>
      <c r="N393" t="e">
        <f>VLOOKUP(D393,#REF!,7,0)</f>
        <v>#REF!</v>
      </c>
      <c r="P393" t="str">
        <f t="shared" si="31"/>
        <v>26002</v>
      </c>
    </row>
    <row r="394" spans="1:16" s="369" customFormat="1" x14ac:dyDescent="0.25">
      <c r="A394" s="295" t="s">
        <v>2859</v>
      </c>
      <c r="B394" s="340">
        <v>6</v>
      </c>
      <c r="C394" s="340">
        <v>244026002297990</v>
      </c>
      <c r="D394" s="341" t="s">
        <v>2015</v>
      </c>
      <c r="E394" t="str">
        <f t="shared" si="30"/>
        <v>240402600229799</v>
      </c>
      <c r="F394"/>
      <c r="G394">
        <v>19</v>
      </c>
      <c r="H394" s="341" t="s">
        <v>2168</v>
      </c>
      <c r="I394" s="470">
        <v>-132455650</v>
      </c>
      <c r="J394" s="298">
        <f t="shared" si="29"/>
        <v>-132455.65</v>
      </c>
      <c r="K394" t="e">
        <f>+VLOOKUP(D394,#REF!,4,0)</f>
        <v>#REF!</v>
      </c>
      <c r="L394" t="e">
        <f>VLOOKUP(D394,#REF!,5,0)</f>
        <v>#REF!</v>
      </c>
      <c r="M394" t="e">
        <f>VLOOKUP(D394,#REF!,6,0)</f>
        <v>#REF!</v>
      </c>
      <c r="N394" t="e">
        <f>VLOOKUP(D394,#REF!,7,0)</f>
        <v>#REF!</v>
      </c>
      <c r="P394" t="str">
        <f t="shared" si="31"/>
        <v>26002</v>
      </c>
    </row>
    <row r="395" spans="1:16" s="369" customFormat="1" x14ac:dyDescent="0.25">
      <c r="A395" s="294" t="s">
        <v>2859</v>
      </c>
      <c r="B395" s="339">
        <v>6</v>
      </c>
      <c r="C395" s="339">
        <v>244026002889990</v>
      </c>
      <c r="D395" s="436" t="s">
        <v>2791</v>
      </c>
      <c r="E395" t="str">
        <f t="shared" si="30"/>
        <v>240402600288999</v>
      </c>
      <c r="F395"/>
      <c r="G395">
        <v>19</v>
      </c>
      <c r="H395" s="436" t="s">
        <v>2792</v>
      </c>
      <c r="I395" s="471">
        <v>-967013519</v>
      </c>
      <c r="J395" s="298">
        <f t="shared" ref="J395:J458" si="33">I395/1000</f>
        <v>-967013.51899999997</v>
      </c>
      <c r="K395" t="e">
        <f>+VLOOKUP(D395,#REF!,4,0)</f>
        <v>#REF!</v>
      </c>
      <c r="L395" t="e">
        <f>VLOOKUP(D395,#REF!,5,0)</f>
        <v>#REF!</v>
      </c>
      <c r="M395" t="e">
        <f>VLOOKUP(D395,#REF!,6,0)</f>
        <v>#REF!</v>
      </c>
      <c r="N395" t="e">
        <f>VLOOKUP(D395,#REF!,7,0)</f>
        <v>#REF!</v>
      </c>
      <c r="P395" t="str">
        <f t="shared" si="31"/>
        <v>26002</v>
      </c>
    </row>
    <row r="396" spans="1:16" s="369" customFormat="1" x14ac:dyDescent="0.25">
      <c r="A396" s="295" t="s">
        <v>2859</v>
      </c>
      <c r="B396" s="340">
        <v>6</v>
      </c>
      <c r="C396" s="340">
        <v>244026002937990</v>
      </c>
      <c r="D396" s="341" t="s">
        <v>2017</v>
      </c>
      <c r="E396" t="str">
        <f t="shared" si="30"/>
        <v>240402600293799</v>
      </c>
      <c r="F396"/>
      <c r="G396">
        <v>19</v>
      </c>
      <c r="H396" s="341" t="s">
        <v>2169</v>
      </c>
      <c r="I396" s="470">
        <v>-34389584</v>
      </c>
      <c r="J396" s="298">
        <f t="shared" si="33"/>
        <v>-34389.584000000003</v>
      </c>
      <c r="K396" t="e">
        <f>+VLOOKUP(D396,#REF!,4,0)</f>
        <v>#REF!</v>
      </c>
      <c r="L396" t="e">
        <f>VLOOKUP(D396,#REF!,5,0)</f>
        <v>#REF!</v>
      </c>
      <c r="M396" t="e">
        <f>VLOOKUP(D396,#REF!,6,0)</f>
        <v>#REF!</v>
      </c>
      <c r="N396" t="e">
        <f>VLOOKUP(D396,#REF!,7,0)</f>
        <v>#REF!</v>
      </c>
      <c r="P396" t="str">
        <f t="shared" si="31"/>
        <v>26002</v>
      </c>
    </row>
    <row r="397" spans="1:16" s="369" customFormat="1" x14ac:dyDescent="0.25">
      <c r="A397" s="294" t="s">
        <v>2859</v>
      </c>
      <c r="B397" s="339">
        <v>6</v>
      </c>
      <c r="C397" s="339">
        <v>244026002939010</v>
      </c>
      <c r="D397" s="436" t="s">
        <v>2667</v>
      </c>
      <c r="E397" t="str">
        <f t="shared" ref="E397:E460" si="34">+MID(D397,3,2)&amp;+MID(D397,6,1)&amp;+MID(D397,8,2)&amp;+MID(D397,11,3)&amp;+MID(D397,17,2)&amp;+MID(D397,20,3)&amp;+MID(D397,24,2)</f>
        <v>240402600293901</v>
      </c>
      <c r="F397"/>
      <c r="G397">
        <v>13</v>
      </c>
      <c r="H397" s="436" t="s">
        <v>2680</v>
      </c>
      <c r="I397" s="471">
        <v>-1597759063</v>
      </c>
      <c r="J397" s="298">
        <f t="shared" si="33"/>
        <v>-1597759.0630000001</v>
      </c>
      <c r="K397" t="e">
        <f>+VLOOKUP(D397,#REF!,4,0)</f>
        <v>#REF!</v>
      </c>
      <c r="L397" t="e">
        <f>VLOOKUP(D397,#REF!,5,0)</f>
        <v>#REF!</v>
      </c>
      <c r="M397" t="e">
        <f>VLOOKUP(D397,#REF!,6,0)</f>
        <v>#REF!</v>
      </c>
      <c r="N397" t="e">
        <f>VLOOKUP(D397,#REF!,7,0)</f>
        <v>#REF!</v>
      </c>
      <c r="P397" t="str">
        <f t="shared" si="31"/>
        <v>26002</v>
      </c>
    </row>
    <row r="398" spans="1:16" s="369" customFormat="1" x14ac:dyDescent="0.25">
      <c r="A398" s="295" t="s">
        <v>2859</v>
      </c>
      <c r="B398" s="340">
        <v>6</v>
      </c>
      <c r="C398" s="340">
        <v>244026002940990</v>
      </c>
      <c r="D398" s="341" t="s">
        <v>2871</v>
      </c>
      <c r="E398" t="str">
        <f t="shared" si="34"/>
        <v>240402600294099</v>
      </c>
      <c r="F398"/>
      <c r="G398">
        <v>19</v>
      </c>
      <c r="H398" s="341" t="s">
        <v>2886</v>
      </c>
      <c r="I398" s="470">
        <v>-12384765</v>
      </c>
      <c r="J398" s="298">
        <f t="shared" si="33"/>
        <v>-12384.764999999999</v>
      </c>
      <c r="K398" t="e">
        <f>+VLOOKUP(D398,#REF!,4,0)</f>
        <v>#REF!</v>
      </c>
      <c r="L398" t="e">
        <f>VLOOKUP(D398,#REF!,5,0)</f>
        <v>#REF!</v>
      </c>
      <c r="M398" t="e">
        <f>VLOOKUP(D398,#REF!,6,0)</f>
        <v>#REF!</v>
      </c>
      <c r="N398" t="e">
        <f>VLOOKUP(D398,#REF!,7,0)</f>
        <v>#REF!</v>
      </c>
      <c r="P398" t="str">
        <f t="shared" ref="P398:P461" si="35">MID(E398,6,5)</f>
        <v>26002</v>
      </c>
    </row>
    <row r="399" spans="1:16" s="369" customFormat="1" x14ac:dyDescent="0.25">
      <c r="A399" s="294" t="s">
        <v>2859</v>
      </c>
      <c r="B399" s="339">
        <v>6</v>
      </c>
      <c r="C399" s="339">
        <v>251027001001990</v>
      </c>
      <c r="D399" s="436" t="s">
        <v>1077</v>
      </c>
      <c r="E399" t="str">
        <f t="shared" si="34"/>
        <v>250102700100199</v>
      </c>
      <c r="F399"/>
      <c r="G399">
        <v>17</v>
      </c>
      <c r="H399" s="436" t="s">
        <v>1078</v>
      </c>
      <c r="I399" s="471">
        <v>-3510522859</v>
      </c>
      <c r="J399" s="298">
        <f t="shared" si="33"/>
        <v>-3510522.8590000002</v>
      </c>
      <c r="K399" t="e">
        <f>+VLOOKUP(D399,#REF!,4,0)</f>
        <v>#REF!</v>
      </c>
      <c r="L399" t="e">
        <f>VLOOKUP(D399,#REF!,5,0)</f>
        <v>#REF!</v>
      </c>
      <c r="M399" t="e">
        <f>VLOOKUP(D399,#REF!,6,0)</f>
        <v>#REF!</v>
      </c>
      <c r="N399" t="e">
        <f>VLOOKUP(D399,#REF!,7,0)</f>
        <v>#REF!</v>
      </c>
      <c r="P399" t="str">
        <f t="shared" si="35"/>
        <v>27001</v>
      </c>
    </row>
    <row r="400" spans="1:16" s="369" customFormat="1" x14ac:dyDescent="0.25">
      <c r="A400" s="295" t="s">
        <v>2859</v>
      </c>
      <c r="B400" s="340">
        <v>6</v>
      </c>
      <c r="C400" s="340">
        <v>251027201002990</v>
      </c>
      <c r="D400" s="341" t="s">
        <v>1079</v>
      </c>
      <c r="E400" t="str">
        <f t="shared" si="34"/>
        <v>250102720100299</v>
      </c>
      <c r="F400"/>
      <c r="G400">
        <v>16</v>
      </c>
      <c r="H400" s="341" t="s">
        <v>1080</v>
      </c>
      <c r="I400" s="470">
        <v>-123349112</v>
      </c>
      <c r="J400" s="298">
        <f t="shared" si="33"/>
        <v>-123349.11199999999</v>
      </c>
      <c r="K400" t="e">
        <f>+VLOOKUP(D400,#REF!,4,0)</f>
        <v>#REF!</v>
      </c>
      <c r="L400" t="e">
        <f>VLOOKUP(D400,#REF!,5,0)</f>
        <v>#REF!</v>
      </c>
      <c r="M400" t="e">
        <f>VLOOKUP(D400,#REF!,6,0)</f>
        <v>#REF!</v>
      </c>
      <c r="N400" t="e">
        <f>VLOOKUP(D400,#REF!,7,0)</f>
        <v>#REF!</v>
      </c>
      <c r="P400" t="str">
        <f t="shared" si="35"/>
        <v>27201</v>
      </c>
    </row>
    <row r="401" spans="1:16" s="369" customFormat="1" x14ac:dyDescent="0.25">
      <c r="A401" s="294" t="s">
        <v>2859</v>
      </c>
      <c r="B401" s="339">
        <v>6</v>
      </c>
      <c r="C401" s="339">
        <v>251027201006990</v>
      </c>
      <c r="D401" s="436" t="s">
        <v>1081</v>
      </c>
      <c r="E401" t="str">
        <f t="shared" si="34"/>
        <v>250102720100699</v>
      </c>
      <c r="F401"/>
      <c r="G401">
        <v>16</v>
      </c>
      <c r="H401" s="436" t="s">
        <v>1082</v>
      </c>
      <c r="I401" s="471">
        <v>-33948350</v>
      </c>
      <c r="J401" s="298">
        <f t="shared" si="33"/>
        <v>-33948.35</v>
      </c>
      <c r="K401" t="e">
        <f>+VLOOKUP(D401,#REF!,4,0)</f>
        <v>#REF!</v>
      </c>
      <c r="L401" t="e">
        <f>VLOOKUP(D401,#REF!,5,0)</f>
        <v>#REF!</v>
      </c>
      <c r="M401" t="e">
        <f>VLOOKUP(D401,#REF!,6,0)</f>
        <v>#REF!</v>
      </c>
      <c r="N401" t="e">
        <f>VLOOKUP(D401,#REF!,7,0)</f>
        <v>#REF!</v>
      </c>
      <c r="P401" t="str">
        <f t="shared" si="35"/>
        <v>27201</v>
      </c>
    </row>
    <row r="402" spans="1:16" s="369" customFormat="1" x14ac:dyDescent="0.25">
      <c r="A402" s="295" t="s">
        <v>2859</v>
      </c>
      <c r="B402" s="340">
        <v>6</v>
      </c>
      <c r="C402" s="340">
        <v>251027201010990</v>
      </c>
      <c r="D402" s="341" t="s">
        <v>2579</v>
      </c>
      <c r="E402" t="str">
        <f t="shared" si="34"/>
        <v>250102720101099</v>
      </c>
      <c r="F402"/>
      <c r="G402">
        <v>16</v>
      </c>
      <c r="H402" s="341" t="s">
        <v>2580</v>
      </c>
      <c r="I402" s="470">
        <v>-50000</v>
      </c>
      <c r="J402" s="298">
        <f t="shared" si="33"/>
        <v>-50</v>
      </c>
      <c r="K402" t="e">
        <f>+VLOOKUP(D402,#REF!,4,0)</f>
        <v>#REF!</v>
      </c>
      <c r="L402" t="e">
        <f>VLOOKUP(D402,#REF!,5,0)</f>
        <v>#REF!</v>
      </c>
      <c r="M402" t="e">
        <f>VLOOKUP(D402,#REF!,6,0)</f>
        <v>#REF!</v>
      </c>
      <c r="N402" t="e">
        <f>VLOOKUP(D402,#REF!,7,0)</f>
        <v>#REF!</v>
      </c>
      <c r="P402" t="str">
        <f t="shared" si="35"/>
        <v>27201</v>
      </c>
    </row>
    <row r="403" spans="1:16" s="369" customFormat="1" ht="17.25" customHeight="1" x14ac:dyDescent="0.25">
      <c r="A403" s="294" t="s">
        <v>2859</v>
      </c>
      <c r="B403" s="339">
        <v>6</v>
      </c>
      <c r="C403" s="339">
        <v>311040001001990</v>
      </c>
      <c r="D403" s="436" t="s">
        <v>1084</v>
      </c>
      <c r="E403" t="str">
        <f t="shared" si="34"/>
        <v>310104000100199</v>
      </c>
      <c r="F403"/>
      <c r="G403">
        <v>20</v>
      </c>
      <c r="H403" s="436" t="s">
        <v>1083</v>
      </c>
      <c r="I403" s="471">
        <v>-409951000000</v>
      </c>
      <c r="J403" s="298">
        <f t="shared" si="33"/>
        <v>-409951000</v>
      </c>
      <c r="K403" t="e">
        <f>+VLOOKUP(D403,#REF!,4,0)</f>
        <v>#REF!</v>
      </c>
      <c r="L403" t="e">
        <f>VLOOKUP(D403,#REF!,5,0)</f>
        <v>#REF!</v>
      </c>
      <c r="M403" t="e">
        <f>VLOOKUP(D403,#REF!,6,0)</f>
        <v>#REF!</v>
      </c>
      <c r="N403" t="e">
        <f>VLOOKUP(D403,#REF!,7,0)</f>
        <v>#REF!</v>
      </c>
      <c r="P403" t="str">
        <f t="shared" si="35"/>
        <v>40001</v>
      </c>
    </row>
    <row r="404" spans="1:16" s="369" customFormat="1" ht="17.25" customHeight="1" x14ac:dyDescent="0.25">
      <c r="A404" s="295" t="s">
        <v>2859</v>
      </c>
      <c r="B404" s="340">
        <v>7</v>
      </c>
      <c r="C404" s="340">
        <v>312040400000990</v>
      </c>
      <c r="D404" s="341" t="s">
        <v>1086</v>
      </c>
      <c r="E404" t="str">
        <f t="shared" si="34"/>
        <v>310204040000099</v>
      </c>
      <c r="F404"/>
      <c r="G404">
        <v>20</v>
      </c>
      <c r="H404" s="341" t="s">
        <v>1085</v>
      </c>
      <c r="I404" s="470">
        <v>-59921439</v>
      </c>
      <c r="J404" s="298">
        <f t="shared" si="33"/>
        <v>-59921.438999999998</v>
      </c>
      <c r="K404" t="e">
        <f>+VLOOKUP(D404,#REF!,4,0)</f>
        <v>#REF!</v>
      </c>
      <c r="L404" t="e">
        <f>VLOOKUP(D404,#REF!,5,0)</f>
        <v>#REF!</v>
      </c>
      <c r="M404" t="e">
        <f>VLOOKUP(D404,#REF!,6,0)</f>
        <v>#REF!</v>
      </c>
      <c r="N404" t="e">
        <f>VLOOKUP(D404,#REF!,7,0)</f>
        <v>#REF!</v>
      </c>
      <c r="P404" t="str">
        <f t="shared" si="35"/>
        <v>40400</v>
      </c>
    </row>
    <row r="405" spans="1:16" s="369" customFormat="1" ht="17.25" customHeight="1" x14ac:dyDescent="0.25">
      <c r="A405" s="294" t="s">
        <v>2859</v>
      </c>
      <c r="B405" s="339">
        <v>6</v>
      </c>
      <c r="C405" s="339">
        <v>313040801001990</v>
      </c>
      <c r="D405" s="436" t="s">
        <v>1089</v>
      </c>
      <c r="E405" t="str">
        <f t="shared" si="34"/>
        <v>310304080100199</v>
      </c>
      <c r="F405"/>
      <c r="G405">
        <v>21</v>
      </c>
      <c r="H405" s="436" t="s">
        <v>1090</v>
      </c>
      <c r="I405" s="471">
        <v>-2686623331</v>
      </c>
      <c r="J405" s="298">
        <f t="shared" si="33"/>
        <v>-2686623.3309999998</v>
      </c>
      <c r="K405" t="e">
        <f>+VLOOKUP(D405,#REF!,4,0)</f>
        <v>#REF!</v>
      </c>
      <c r="L405" t="e">
        <f>VLOOKUP(D405,#REF!,5,0)</f>
        <v>#REF!</v>
      </c>
      <c r="M405" t="e">
        <f>VLOOKUP(D405,#REF!,6,0)</f>
        <v>#REF!</v>
      </c>
      <c r="N405" t="e">
        <f>VLOOKUP(D405,#REF!,7,0)</f>
        <v>#REF!</v>
      </c>
      <c r="P405" t="str">
        <f t="shared" si="35"/>
        <v>40801</v>
      </c>
    </row>
    <row r="406" spans="1:16" s="369" customFormat="1" x14ac:dyDescent="0.25">
      <c r="A406" s="295" t="s">
        <v>2859</v>
      </c>
      <c r="B406" s="340">
        <v>6</v>
      </c>
      <c r="C406" s="340">
        <v>313040801002990</v>
      </c>
      <c r="D406" s="341" t="s">
        <v>2018</v>
      </c>
      <c r="E406" t="str">
        <f t="shared" si="34"/>
        <v>310304080100299</v>
      </c>
      <c r="F406"/>
      <c r="G406">
        <v>21</v>
      </c>
      <c r="H406" s="341" t="s">
        <v>2170</v>
      </c>
      <c r="I406" s="470">
        <v>-1429066369</v>
      </c>
      <c r="J406" s="298">
        <f t="shared" si="33"/>
        <v>-1429066.3689999999</v>
      </c>
      <c r="K406" t="e">
        <f>+VLOOKUP(D406,#REF!,4,0)</f>
        <v>#REF!</v>
      </c>
      <c r="L406" t="e">
        <f>VLOOKUP(D406,#REF!,5,0)</f>
        <v>#REF!</v>
      </c>
      <c r="M406" t="e">
        <f>VLOOKUP(D406,#REF!,6,0)</f>
        <v>#REF!</v>
      </c>
      <c r="N406" t="e">
        <f>VLOOKUP(D406,#REF!,7,0)</f>
        <v>#REF!</v>
      </c>
      <c r="P406" t="str">
        <f t="shared" si="35"/>
        <v>40801</v>
      </c>
    </row>
    <row r="407" spans="1:16" s="369" customFormat="1" x14ac:dyDescent="0.25">
      <c r="A407" s="294" t="s">
        <v>2859</v>
      </c>
      <c r="B407" s="339">
        <v>6</v>
      </c>
      <c r="C407" s="339">
        <v>314042401001990</v>
      </c>
      <c r="D407" s="436" t="s">
        <v>1093</v>
      </c>
      <c r="E407" t="str">
        <f t="shared" si="34"/>
        <v>310404240100199</v>
      </c>
      <c r="F407"/>
      <c r="G407">
        <v>21</v>
      </c>
      <c r="H407" s="436" t="s">
        <v>1092</v>
      </c>
      <c r="I407" s="471">
        <v>-13132124268</v>
      </c>
      <c r="J407" s="298">
        <f t="shared" si="33"/>
        <v>-13132124.267999999</v>
      </c>
      <c r="K407" t="e">
        <f>+VLOOKUP(D407,#REF!,4,0)</f>
        <v>#REF!</v>
      </c>
      <c r="L407" t="e">
        <f>VLOOKUP(D407,#REF!,5,0)</f>
        <v>#REF!</v>
      </c>
      <c r="M407" t="e">
        <f>VLOOKUP(D407,#REF!,6,0)</f>
        <v>#REF!</v>
      </c>
      <c r="N407" t="e">
        <f>VLOOKUP(D407,#REF!,7,0)</f>
        <v>#REF!</v>
      </c>
      <c r="P407" t="str">
        <f t="shared" si="35"/>
        <v>42401</v>
      </c>
    </row>
    <row r="408" spans="1:16" s="369" customFormat="1" x14ac:dyDescent="0.25">
      <c r="A408" s="295" t="s">
        <v>2859</v>
      </c>
      <c r="B408" s="340">
        <v>6</v>
      </c>
      <c r="C408" s="340">
        <v>315041601000990</v>
      </c>
      <c r="D408" s="341" t="s">
        <v>2582</v>
      </c>
      <c r="E408" t="str">
        <f t="shared" si="34"/>
        <v>310504160100099</v>
      </c>
      <c r="F408"/>
      <c r="G408">
        <v>23</v>
      </c>
      <c r="H408" s="341" t="s">
        <v>2583</v>
      </c>
      <c r="I408" s="470">
        <v>-448962305849</v>
      </c>
      <c r="J408" s="298">
        <f t="shared" si="33"/>
        <v>-448962305.84899998</v>
      </c>
      <c r="K408" t="e">
        <f>+VLOOKUP(D408,#REF!,4,0)</f>
        <v>#REF!</v>
      </c>
      <c r="L408" t="e">
        <f>VLOOKUP(D408,#REF!,5,0)</f>
        <v>#REF!</v>
      </c>
      <c r="M408" t="e">
        <f>VLOOKUP(D408,#REF!,6,0)</f>
        <v>#REF!</v>
      </c>
      <c r="N408" t="e">
        <f>VLOOKUP(D408,#REF!,7,0)</f>
        <v>#REF!</v>
      </c>
      <c r="P408" t="str">
        <f t="shared" si="35"/>
        <v>41601</v>
      </c>
    </row>
    <row r="409" spans="1:16" s="369" customFormat="1" x14ac:dyDescent="0.25">
      <c r="A409" s="294" t="s">
        <v>2859</v>
      </c>
      <c r="B409" s="339">
        <v>6</v>
      </c>
      <c r="C409" s="339">
        <v>315042001000990</v>
      </c>
      <c r="D409" s="436" t="s">
        <v>2584</v>
      </c>
      <c r="E409" t="str">
        <f t="shared" si="34"/>
        <v>310504200100099</v>
      </c>
      <c r="F409"/>
      <c r="G409">
        <v>23</v>
      </c>
      <c r="H409" s="436" t="s">
        <v>2585</v>
      </c>
      <c r="I409" s="471">
        <v>426310456977</v>
      </c>
      <c r="J409" s="298">
        <f t="shared" si="33"/>
        <v>426310456.977</v>
      </c>
      <c r="K409" t="e">
        <f>+VLOOKUP(D409,#REF!,4,0)</f>
        <v>#REF!</v>
      </c>
      <c r="L409" t="e">
        <f>VLOOKUP(D409,#REF!,5,0)</f>
        <v>#REF!</v>
      </c>
      <c r="M409" t="e">
        <f>VLOOKUP(D409,#REF!,6,0)</f>
        <v>#REF!</v>
      </c>
      <c r="N409" t="e">
        <f>VLOOKUP(D409,#REF!,7,0)</f>
        <v>#REF!</v>
      </c>
      <c r="P409" t="str">
        <f t="shared" si="35"/>
        <v>42001</v>
      </c>
    </row>
    <row r="410" spans="1:16" s="369" customFormat="1" x14ac:dyDescent="0.25">
      <c r="A410" s="295" t="s">
        <v>2859</v>
      </c>
      <c r="B410" s="340">
        <v>6</v>
      </c>
      <c r="C410" s="340">
        <v>316041801000990</v>
      </c>
      <c r="D410" s="341" t="s">
        <v>1261</v>
      </c>
      <c r="E410" t="str">
        <f t="shared" si="34"/>
        <v>310604180100099</v>
      </c>
      <c r="F410"/>
      <c r="G410">
        <v>23</v>
      </c>
      <c r="H410" s="341" t="s">
        <v>1262</v>
      </c>
      <c r="I410" s="470">
        <v>-4692068246</v>
      </c>
      <c r="J410" s="298">
        <f t="shared" si="33"/>
        <v>-4692068.2460000003</v>
      </c>
      <c r="K410" t="e">
        <f>+VLOOKUP(D410,#REF!,4,0)</f>
        <v>#REF!</v>
      </c>
      <c r="L410" t="e">
        <f>VLOOKUP(D410,#REF!,5,0)</f>
        <v>#REF!</v>
      </c>
      <c r="M410" t="e">
        <f>VLOOKUP(D410,#REF!,6,0)</f>
        <v>#REF!</v>
      </c>
      <c r="N410" t="e">
        <f>VLOOKUP(D410,#REF!,7,0)</f>
        <v>#REF!</v>
      </c>
      <c r="P410" t="str">
        <f t="shared" si="35"/>
        <v>41801</v>
      </c>
    </row>
    <row r="411" spans="1:16" s="369" customFormat="1" x14ac:dyDescent="0.25">
      <c r="A411" s="294" t="s">
        <v>2859</v>
      </c>
      <c r="B411" s="339">
        <v>6</v>
      </c>
      <c r="C411" s="339">
        <v>411061304000990</v>
      </c>
      <c r="D411" s="436" t="s">
        <v>2019</v>
      </c>
      <c r="E411" t="str">
        <f t="shared" si="34"/>
        <v>410106130400099</v>
      </c>
      <c r="F411"/>
      <c r="G411">
        <v>0</v>
      </c>
      <c r="H411" s="482" t="s">
        <v>705</v>
      </c>
      <c r="I411" s="471">
        <v>26800494227</v>
      </c>
      <c r="J411" s="298">
        <f t="shared" si="33"/>
        <v>26800494.227000002</v>
      </c>
      <c r="K411" t="e">
        <f>+VLOOKUP(D411,#REF!,4,0)</f>
        <v>#REF!</v>
      </c>
      <c r="L411" t="e">
        <f>VLOOKUP(D411,#REF!,5,0)</f>
        <v>#REF!</v>
      </c>
      <c r="M411" t="e">
        <f>VLOOKUP(D411,#REF!,6,0)</f>
        <v>#REF!</v>
      </c>
      <c r="N411" t="e">
        <f>VLOOKUP(D411,#REF!,7,0)</f>
        <v>#REF!</v>
      </c>
      <c r="P411" t="str">
        <f t="shared" si="35"/>
        <v>61304</v>
      </c>
    </row>
    <row r="412" spans="1:16" s="369" customFormat="1" x14ac:dyDescent="0.25">
      <c r="A412" s="295" t="s">
        <v>2859</v>
      </c>
      <c r="B412" s="340">
        <v>6</v>
      </c>
      <c r="C412" s="340">
        <v>421060204000990</v>
      </c>
      <c r="D412" s="341" t="s">
        <v>2020</v>
      </c>
      <c r="E412" t="str">
        <f t="shared" si="34"/>
        <v>420106020400099</v>
      </c>
      <c r="F412"/>
      <c r="G412">
        <v>0</v>
      </c>
      <c r="H412" s="483" t="s">
        <v>705</v>
      </c>
      <c r="I412" s="470">
        <v>-26800494227</v>
      </c>
      <c r="J412" s="298">
        <f t="shared" si="33"/>
        <v>-26800494.227000002</v>
      </c>
      <c r="K412" t="e">
        <f>+VLOOKUP(D412,#REF!,4,0)</f>
        <v>#REF!</v>
      </c>
      <c r="L412" t="e">
        <f>VLOOKUP(D412,#REF!,5,0)</f>
        <v>#REF!</v>
      </c>
      <c r="M412" t="e">
        <f>VLOOKUP(D412,#REF!,6,0)</f>
        <v>#REF!</v>
      </c>
      <c r="N412" t="e">
        <f>VLOOKUP(D412,#REF!,7,0)</f>
        <v>#REF!</v>
      </c>
      <c r="P412" t="str">
        <f t="shared" si="35"/>
        <v>60204</v>
      </c>
    </row>
    <row r="413" spans="1:16" s="369" customFormat="1" x14ac:dyDescent="0.25">
      <c r="A413" s="294" t="s">
        <v>2859</v>
      </c>
      <c r="B413" s="339">
        <v>6</v>
      </c>
      <c r="C413" s="339">
        <v>511065104101990</v>
      </c>
      <c r="D413" s="436" t="s">
        <v>2021</v>
      </c>
      <c r="E413" t="str">
        <f t="shared" si="34"/>
        <v>510106510410199</v>
      </c>
      <c r="F413"/>
      <c r="G413">
        <v>0</v>
      </c>
      <c r="H413" s="436" t="s">
        <v>2171</v>
      </c>
      <c r="I413" s="471">
        <v>15014920000</v>
      </c>
      <c r="J413" s="298">
        <f t="shared" si="33"/>
        <v>15014920</v>
      </c>
      <c r="K413" t="e">
        <f>+VLOOKUP(D413,#REF!,4,0)</f>
        <v>#REF!</v>
      </c>
      <c r="L413" t="e">
        <f>VLOOKUP(D413,#REF!,5,0)</f>
        <v>#REF!</v>
      </c>
      <c r="M413" t="e">
        <f>VLOOKUP(D413,#REF!,6,0)</f>
        <v>#REF!</v>
      </c>
      <c r="N413" t="e">
        <f>VLOOKUP(D413,#REF!,7,0)</f>
        <v>#REF!</v>
      </c>
      <c r="P413" t="str">
        <f t="shared" si="35"/>
        <v>65104</v>
      </c>
    </row>
    <row r="414" spans="1:16" s="369" customFormat="1" x14ac:dyDescent="0.25">
      <c r="A414" s="295" t="s">
        <v>2859</v>
      </c>
      <c r="B414" s="340">
        <v>6</v>
      </c>
      <c r="C414" s="340">
        <v>511065301004010</v>
      </c>
      <c r="D414" s="341" t="s">
        <v>2586</v>
      </c>
      <c r="E414" t="str">
        <f t="shared" si="34"/>
        <v>510106530100401</v>
      </c>
      <c r="F414"/>
      <c r="G414">
        <v>0</v>
      </c>
      <c r="H414" s="341" t="s">
        <v>2587</v>
      </c>
      <c r="I414" s="470">
        <v>39102437823</v>
      </c>
      <c r="J414" s="298">
        <f t="shared" si="33"/>
        <v>39102437.822999999</v>
      </c>
      <c r="K414" t="e">
        <f>+VLOOKUP(D414,#REF!,4,0)</f>
        <v>#REF!</v>
      </c>
      <c r="L414" t="e">
        <f>VLOOKUP(D414,#REF!,5,0)</f>
        <v>#REF!</v>
      </c>
      <c r="M414" t="e">
        <f>VLOOKUP(D414,#REF!,6,0)</f>
        <v>#REF!</v>
      </c>
      <c r="N414" t="e">
        <f>VLOOKUP(D414,#REF!,7,0)</f>
        <v>#REF!</v>
      </c>
      <c r="P414" t="str">
        <f t="shared" si="35"/>
        <v>65301</v>
      </c>
    </row>
    <row r="415" spans="1:16" s="369" customFormat="1" x14ac:dyDescent="0.25">
      <c r="A415" s="294" t="s">
        <v>2859</v>
      </c>
      <c r="B415" s="339">
        <v>6</v>
      </c>
      <c r="C415" s="339">
        <v>511065301004990</v>
      </c>
      <c r="D415" s="436" t="s">
        <v>2412</v>
      </c>
      <c r="E415" t="str">
        <f t="shared" si="34"/>
        <v>510106530100499</v>
      </c>
      <c r="F415"/>
      <c r="G415">
        <v>0</v>
      </c>
      <c r="H415" s="436" t="s">
        <v>2413</v>
      </c>
      <c r="I415" s="471">
        <v>6134191944</v>
      </c>
      <c r="J415" s="298">
        <f t="shared" si="33"/>
        <v>6134191.9440000001</v>
      </c>
      <c r="K415" t="e">
        <f>+VLOOKUP(D415,#REF!,4,0)</f>
        <v>#REF!</v>
      </c>
      <c r="L415" t="e">
        <f>VLOOKUP(D415,#REF!,5,0)</f>
        <v>#REF!</v>
      </c>
      <c r="M415" t="e">
        <f>VLOOKUP(D415,#REF!,6,0)</f>
        <v>#REF!</v>
      </c>
      <c r="N415" t="e">
        <f>VLOOKUP(D415,#REF!,7,0)</f>
        <v>#REF!</v>
      </c>
      <c r="P415" t="str">
        <f t="shared" si="35"/>
        <v>65301</v>
      </c>
    </row>
    <row r="416" spans="1:16" s="369" customFormat="1" x14ac:dyDescent="0.25">
      <c r="A416" s="295" t="s">
        <v>2859</v>
      </c>
      <c r="B416" s="340">
        <v>6</v>
      </c>
      <c r="C416" s="340">
        <v>514067502000010</v>
      </c>
      <c r="D416" s="341" t="s">
        <v>2588</v>
      </c>
      <c r="E416" t="str">
        <f t="shared" si="34"/>
        <v>510406750200001</v>
      </c>
      <c r="F416"/>
      <c r="G416">
        <v>0</v>
      </c>
      <c r="H416" s="341" t="s">
        <v>2589</v>
      </c>
      <c r="I416" s="470">
        <v>5197537500</v>
      </c>
      <c r="J416" s="298">
        <f t="shared" si="33"/>
        <v>5197537.5</v>
      </c>
      <c r="K416" t="e">
        <f>+VLOOKUP(D416,#REF!,4,0)</f>
        <v>#REF!</v>
      </c>
      <c r="L416" t="e">
        <f>VLOOKUP(D416,#REF!,5,0)</f>
        <v>#REF!</v>
      </c>
      <c r="M416" t="e">
        <f>VLOOKUP(D416,#REF!,6,0)</f>
        <v>#REF!</v>
      </c>
      <c r="N416" t="e">
        <f>VLOOKUP(D416,#REF!,7,0)</f>
        <v>#REF!</v>
      </c>
      <c r="P416" t="str">
        <f t="shared" si="35"/>
        <v>67502</v>
      </c>
    </row>
    <row r="417" spans="1:16" s="369" customFormat="1" x14ac:dyDescent="0.25">
      <c r="A417" s="294" t="s">
        <v>2859</v>
      </c>
      <c r="B417" s="339">
        <v>6</v>
      </c>
      <c r="C417" s="339">
        <v>514067502000990</v>
      </c>
      <c r="D417" s="436" t="s">
        <v>2590</v>
      </c>
      <c r="E417" t="str">
        <f t="shared" si="34"/>
        <v>510406750200099</v>
      </c>
      <c r="F417"/>
      <c r="G417">
        <v>0</v>
      </c>
      <c r="H417" s="436" t="s">
        <v>2589</v>
      </c>
      <c r="I417" s="471">
        <v>6035952928</v>
      </c>
      <c r="J417" s="298">
        <f t="shared" si="33"/>
        <v>6035952.9280000003</v>
      </c>
      <c r="K417" t="e">
        <f>+VLOOKUP(D417,#REF!,4,0)</f>
        <v>#REF!</v>
      </c>
      <c r="L417" t="e">
        <f>VLOOKUP(D417,#REF!,5,0)</f>
        <v>#REF!</v>
      </c>
      <c r="M417" t="e">
        <f>VLOOKUP(D417,#REF!,6,0)</f>
        <v>#REF!</v>
      </c>
      <c r="N417" t="e">
        <f>VLOOKUP(D417,#REF!,7,0)</f>
        <v>#REF!</v>
      </c>
      <c r="P417" t="str">
        <f t="shared" si="35"/>
        <v>67502</v>
      </c>
    </row>
    <row r="418" spans="1:16" x14ac:dyDescent="0.25">
      <c r="A418" s="295" t="s">
        <v>2859</v>
      </c>
      <c r="B418" s="340">
        <v>6</v>
      </c>
      <c r="C418" s="340">
        <v>514067512000010</v>
      </c>
      <c r="D418" s="341" t="s">
        <v>2591</v>
      </c>
      <c r="E418" t="str">
        <f t="shared" si="34"/>
        <v>510406751200001</v>
      </c>
      <c r="G418">
        <v>0</v>
      </c>
      <c r="H418" s="341" t="s">
        <v>2172</v>
      </c>
      <c r="I418" s="470">
        <v>12076418811</v>
      </c>
      <c r="J418" s="298">
        <f t="shared" si="33"/>
        <v>12076418.811000001</v>
      </c>
      <c r="K418" t="e">
        <f>+VLOOKUP(D418,#REF!,4,0)</f>
        <v>#REF!</v>
      </c>
      <c r="L418" t="e">
        <f>VLOOKUP(D418,#REF!,5,0)</f>
        <v>#REF!</v>
      </c>
      <c r="M418" t="e">
        <f>VLOOKUP(D418,#REF!,6,0)</f>
        <v>#REF!</v>
      </c>
      <c r="N418" t="e">
        <f>VLOOKUP(D418,#REF!,7,0)</f>
        <v>#REF!</v>
      </c>
      <c r="P418" t="str">
        <f t="shared" si="35"/>
        <v>67512</v>
      </c>
    </row>
    <row r="419" spans="1:16" x14ac:dyDescent="0.25">
      <c r="A419" s="294" t="s">
        <v>2859</v>
      </c>
      <c r="B419" s="339">
        <v>6</v>
      </c>
      <c r="C419" s="339">
        <v>514067512000990</v>
      </c>
      <c r="D419" s="436" t="s">
        <v>2022</v>
      </c>
      <c r="E419" t="str">
        <f t="shared" si="34"/>
        <v>510406751200099</v>
      </c>
      <c r="G419">
        <v>0</v>
      </c>
      <c r="H419" s="436" t="s">
        <v>2172</v>
      </c>
      <c r="I419" s="471">
        <v>11782794068</v>
      </c>
      <c r="J419" s="298">
        <f t="shared" si="33"/>
        <v>11782794.068</v>
      </c>
      <c r="K419" t="e">
        <f>+VLOOKUP(D419,#REF!,4,0)</f>
        <v>#REF!</v>
      </c>
      <c r="L419" t="e">
        <f>VLOOKUP(D419,#REF!,5,0)</f>
        <v>#REF!</v>
      </c>
      <c r="M419" t="e">
        <f>VLOOKUP(D419,#REF!,6,0)</f>
        <v>#REF!</v>
      </c>
      <c r="N419" t="e">
        <f>VLOOKUP(D419,#REF!,7,0)</f>
        <v>#REF!</v>
      </c>
      <c r="P419" t="str">
        <f t="shared" si="35"/>
        <v>67512</v>
      </c>
    </row>
    <row r="420" spans="1:16" x14ac:dyDescent="0.25">
      <c r="A420" s="295" t="s">
        <v>2859</v>
      </c>
      <c r="B420" s="340">
        <v>6</v>
      </c>
      <c r="C420" s="340">
        <v>521065202101990</v>
      </c>
      <c r="D420" s="341" t="s">
        <v>2023</v>
      </c>
      <c r="E420" t="str">
        <f t="shared" si="34"/>
        <v>520106520210199</v>
      </c>
      <c r="G420">
        <v>0</v>
      </c>
      <c r="H420" s="341" t="s">
        <v>2171</v>
      </c>
      <c r="I420" s="470">
        <v>-15014920000</v>
      </c>
      <c r="J420" s="298">
        <f t="shared" si="33"/>
        <v>-15014920</v>
      </c>
      <c r="K420" t="e">
        <f>+VLOOKUP(D420,#REF!,4,0)</f>
        <v>#REF!</v>
      </c>
      <c r="L420" t="e">
        <f>VLOOKUP(D420,#REF!,5,0)</f>
        <v>#REF!</v>
      </c>
      <c r="M420" t="e">
        <f>VLOOKUP(D420,#REF!,6,0)</f>
        <v>#REF!</v>
      </c>
      <c r="N420" t="e">
        <f>VLOOKUP(D420,#REF!,7,0)</f>
        <v>#REF!</v>
      </c>
      <c r="P420" t="str">
        <f t="shared" si="35"/>
        <v>65202</v>
      </c>
    </row>
    <row r="421" spans="1:16" x14ac:dyDescent="0.25">
      <c r="A421" s="294" t="s">
        <v>2859</v>
      </c>
      <c r="B421" s="339">
        <v>6</v>
      </c>
      <c r="C421" s="339">
        <v>521065202105990</v>
      </c>
      <c r="D421" s="436" t="s">
        <v>2592</v>
      </c>
      <c r="E421" t="str">
        <f t="shared" si="34"/>
        <v>520106520210599</v>
      </c>
      <c r="G421">
        <v>0</v>
      </c>
      <c r="H421" s="436" t="s">
        <v>2593</v>
      </c>
      <c r="I421" s="471">
        <v>-6134191944</v>
      </c>
      <c r="J421" s="298">
        <f t="shared" si="33"/>
        <v>-6134191.9440000001</v>
      </c>
      <c r="K421" t="e">
        <f>+VLOOKUP(D421,#REF!,4,0)</f>
        <v>#REF!</v>
      </c>
      <c r="L421" t="e">
        <f>VLOOKUP(D421,#REF!,5,0)</f>
        <v>#REF!</v>
      </c>
      <c r="M421" t="e">
        <f>VLOOKUP(D421,#REF!,6,0)</f>
        <v>#REF!</v>
      </c>
      <c r="N421" t="e">
        <f>VLOOKUP(D421,#REF!,7,0)</f>
        <v>#REF!</v>
      </c>
      <c r="P421" t="str">
        <f t="shared" si="35"/>
        <v>65202</v>
      </c>
    </row>
    <row r="422" spans="1:16" x14ac:dyDescent="0.25">
      <c r="A422" s="295" t="s">
        <v>2859</v>
      </c>
      <c r="B422" s="340">
        <v>6</v>
      </c>
      <c r="C422" s="340">
        <v>521065402004010</v>
      </c>
      <c r="D422" s="341" t="s">
        <v>2594</v>
      </c>
      <c r="E422" t="str">
        <f t="shared" si="34"/>
        <v>520106540200401</v>
      </c>
      <c r="G422">
        <v>0</v>
      </c>
      <c r="H422" s="341" t="s">
        <v>2587</v>
      </c>
      <c r="I422" s="470">
        <v>-39102437823</v>
      </c>
      <c r="J422" s="298">
        <f t="shared" si="33"/>
        <v>-39102437.822999999</v>
      </c>
      <c r="K422" t="e">
        <f>+VLOOKUP(D422,#REF!,4,0)</f>
        <v>#REF!</v>
      </c>
      <c r="L422" t="e">
        <f>VLOOKUP(D422,#REF!,5,0)</f>
        <v>#REF!</v>
      </c>
      <c r="M422" t="e">
        <f>VLOOKUP(D422,#REF!,6,0)</f>
        <v>#REF!</v>
      </c>
      <c r="N422" t="e">
        <f>VLOOKUP(D422,#REF!,7,0)</f>
        <v>#REF!</v>
      </c>
      <c r="P422" t="str">
        <f t="shared" si="35"/>
        <v>65402</v>
      </c>
    </row>
    <row r="423" spans="1:16" x14ac:dyDescent="0.25">
      <c r="A423" s="294" t="s">
        <v>2859</v>
      </c>
      <c r="B423" s="339">
        <v>6</v>
      </c>
      <c r="C423" s="339">
        <v>524068002000010</v>
      </c>
      <c r="D423" s="436" t="s">
        <v>2595</v>
      </c>
      <c r="E423" t="str">
        <f t="shared" si="34"/>
        <v>520406800200001</v>
      </c>
      <c r="G423">
        <v>0</v>
      </c>
      <c r="H423" s="436" t="s">
        <v>2589</v>
      </c>
      <c r="I423" s="471">
        <v>-5197537500</v>
      </c>
      <c r="J423" s="298">
        <f t="shared" si="33"/>
        <v>-5197537.5</v>
      </c>
      <c r="K423" t="e">
        <f>+VLOOKUP(D423,#REF!,4,0)</f>
        <v>#REF!</v>
      </c>
      <c r="L423" t="e">
        <f>VLOOKUP(D423,#REF!,5,0)</f>
        <v>#REF!</v>
      </c>
      <c r="M423" t="e">
        <f>VLOOKUP(D423,#REF!,6,0)</f>
        <v>#REF!</v>
      </c>
      <c r="N423" t="e">
        <f>VLOOKUP(D423,#REF!,7,0)</f>
        <v>#REF!</v>
      </c>
      <c r="P423" t="str">
        <f t="shared" si="35"/>
        <v>68002</v>
      </c>
    </row>
    <row r="424" spans="1:16" x14ac:dyDescent="0.25">
      <c r="A424" s="295" t="s">
        <v>2859</v>
      </c>
      <c r="B424" s="340">
        <v>6</v>
      </c>
      <c r="C424" s="340">
        <v>524068002000990</v>
      </c>
      <c r="D424" s="341" t="s">
        <v>2596</v>
      </c>
      <c r="E424" t="str">
        <f t="shared" si="34"/>
        <v>520406800200099</v>
      </c>
      <c r="G424">
        <v>0</v>
      </c>
      <c r="H424" s="341" t="s">
        <v>2589</v>
      </c>
      <c r="I424" s="470">
        <v>-6035952928</v>
      </c>
      <c r="J424" s="298">
        <f t="shared" si="33"/>
        <v>-6035952.9280000003</v>
      </c>
      <c r="K424" t="e">
        <f>+VLOOKUP(D424,#REF!,4,0)</f>
        <v>#REF!</v>
      </c>
      <c r="L424" t="e">
        <f>VLOOKUP(D424,#REF!,5,0)</f>
        <v>#REF!</v>
      </c>
      <c r="M424" t="e">
        <f>VLOOKUP(D424,#REF!,6,0)</f>
        <v>#REF!</v>
      </c>
      <c r="N424" t="e">
        <f>VLOOKUP(D424,#REF!,7,0)</f>
        <v>#REF!</v>
      </c>
      <c r="P424" t="str">
        <f t="shared" si="35"/>
        <v>68002</v>
      </c>
    </row>
    <row r="425" spans="1:16" x14ac:dyDescent="0.25">
      <c r="A425" s="294" t="s">
        <v>2859</v>
      </c>
      <c r="B425" s="339">
        <v>6</v>
      </c>
      <c r="C425" s="339">
        <v>524068012000010</v>
      </c>
      <c r="D425" s="436" t="s">
        <v>2597</v>
      </c>
      <c r="E425" t="str">
        <f t="shared" si="34"/>
        <v>520406801200001</v>
      </c>
      <c r="G425">
        <v>0</v>
      </c>
      <c r="H425" s="436" t="s">
        <v>2172</v>
      </c>
      <c r="I425" s="471">
        <v>-12076418811</v>
      </c>
      <c r="J425" s="298">
        <f t="shared" si="33"/>
        <v>-12076418.811000001</v>
      </c>
      <c r="K425" t="e">
        <f>+VLOOKUP(D425,#REF!,4,0)</f>
        <v>#REF!</v>
      </c>
      <c r="L425" t="e">
        <f>VLOOKUP(D425,#REF!,5,0)</f>
        <v>#REF!</v>
      </c>
      <c r="M425" t="e">
        <f>VLOOKUP(D425,#REF!,6,0)</f>
        <v>#REF!</v>
      </c>
      <c r="N425" t="e">
        <f>VLOOKUP(D425,#REF!,7,0)</f>
        <v>#REF!</v>
      </c>
      <c r="P425" t="str">
        <f t="shared" si="35"/>
        <v>68012</v>
      </c>
    </row>
    <row r="426" spans="1:16" x14ac:dyDescent="0.25">
      <c r="A426" s="295" t="s">
        <v>2859</v>
      </c>
      <c r="B426" s="340">
        <v>6</v>
      </c>
      <c r="C426" s="340">
        <v>524068012000990</v>
      </c>
      <c r="D426" s="341" t="s">
        <v>2024</v>
      </c>
      <c r="E426" t="str">
        <f t="shared" si="34"/>
        <v>520406801200099</v>
      </c>
      <c r="G426">
        <v>0</v>
      </c>
      <c r="H426" s="341" t="s">
        <v>2172</v>
      </c>
      <c r="I426" s="470">
        <v>-11782794068</v>
      </c>
      <c r="J426" s="298">
        <f t="shared" si="33"/>
        <v>-11782794.068</v>
      </c>
      <c r="K426" t="e">
        <f>+VLOOKUP(D426,#REF!,4,0)</f>
        <v>#REF!</v>
      </c>
      <c r="L426" t="e">
        <f>VLOOKUP(D426,#REF!,5,0)</f>
        <v>#REF!</v>
      </c>
      <c r="M426" t="e">
        <f>VLOOKUP(D426,#REF!,6,0)</f>
        <v>#REF!</v>
      </c>
      <c r="N426" t="e">
        <f>VLOOKUP(D426,#REF!,7,0)</f>
        <v>#REF!</v>
      </c>
      <c r="P426" t="str">
        <f t="shared" si="35"/>
        <v>68012</v>
      </c>
    </row>
    <row r="427" spans="1:16" x14ac:dyDescent="0.25">
      <c r="A427" s="294" t="s">
        <v>2859</v>
      </c>
      <c r="B427" s="339">
        <v>6</v>
      </c>
      <c r="C427" s="339">
        <v>611070202000010</v>
      </c>
      <c r="D427" s="436" t="s">
        <v>1097</v>
      </c>
      <c r="E427" t="str">
        <f t="shared" si="34"/>
        <v>610107020200001</v>
      </c>
      <c r="G427">
        <v>25</v>
      </c>
      <c r="H427" s="436" t="s">
        <v>1098</v>
      </c>
      <c r="I427" s="471">
        <v>-15719473</v>
      </c>
      <c r="J427" s="298">
        <f t="shared" si="33"/>
        <v>-15719.473</v>
      </c>
      <c r="K427" t="e">
        <f>+VLOOKUP(D427,#REF!,4,0)</f>
        <v>#REF!</v>
      </c>
      <c r="L427" t="e">
        <f>VLOOKUP(D427,#REF!,5,0)</f>
        <v>#REF!</v>
      </c>
      <c r="M427" t="e">
        <f>VLOOKUP(D427,#REF!,6,0)</f>
        <v>#REF!</v>
      </c>
      <c r="N427" t="e">
        <f>VLOOKUP(D427,#REF!,7,0)</f>
        <v>#REF!</v>
      </c>
      <c r="P427" t="str">
        <f t="shared" si="35"/>
        <v>70202</v>
      </c>
    </row>
    <row r="428" spans="1:16" x14ac:dyDescent="0.25">
      <c r="A428" s="295" t="s">
        <v>2859</v>
      </c>
      <c r="B428" s="340">
        <v>6</v>
      </c>
      <c r="C428" s="340">
        <v>611070202001990</v>
      </c>
      <c r="D428" s="341" t="s">
        <v>1373</v>
      </c>
      <c r="E428" t="str">
        <f t="shared" si="34"/>
        <v>610107020200199</v>
      </c>
      <c r="G428">
        <v>25</v>
      </c>
      <c r="H428" s="341" t="s">
        <v>1578</v>
      </c>
      <c r="I428" s="470">
        <v>-4644</v>
      </c>
      <c r="J428" s="298">
        <f t="shared" si="33"/>
        <v>-4.6440000000000001</v>
      </c>
      <c r="K428" t="e">
        <f>+VLOOKUP(D428,#REF!,4,0)</f>
        <v>#REF!</v>
      </c>
      <c r="L428" t="e">
        <f>VLOOKUP(D428,#REF!,5,0)</f>
        <v>#REF!</v>
      </c>
      <c r="M428" t="e">
        <f>VLOOKUP(D428,#REF!,6,0)</f>
        <v>#REF!</v>
      </c>
      <c r="N428" t="e">
        <f>VLOOKUP(D428,#REF!,7,0)</f>
        <v>#REF!</v>
      </c>
      <c r="P428" t="str">
        <f t="shared" si="35"/>
        <v>70202</v>
      </c>
    </row>
    <row r="429" spans="1:16" x14ac:dyDescent="0.25">
      <c r="A429" s="294" t="s">
        <v>2859</v>
      </c>
      <c r="B429" s="339">
        <v>6</v>
      </c>
      <c r="C429" s="339">
        <v>611070202005990</v>
      </c>
      <c r="D429" s="436" t="s">
        <v>1099</v>
      </c>
      <c r="E429" t="str">
        <f t="shared" si="34"/>
        <v>610107020200599</v>
      </c>
      <c r="G429">
        <v>25</v>
      </c>
      <c r="H429" s="436" t="s">
        <v>1100</v>
      </c>
      <c r="I429" s="471">
        <v>-1451250</v>
      </c>
      <c r="J429" s="298">
        <f t="shared" si="33"/>
        <v>-1451.25</v>
      </c>
      <c r="K429" t="e">
        <f>+VLOOKUP(D429,#REF!,4,0)</f>
        <v>#REF!</v>
      </c>
      <c r="L429" t="e">
        <f>VLOOKUP(D429,#REF!,5,0)</f>
        <v>#REF!</v>
      </c>
      <c r="M429" t="e">
        <f>VLOOKUP(D429,#REF!,6,0)</f>
        <v>#REF!</v>
      </c>
      <c r="N429" t="e">
        <f>VLOOKUP(D429,#REF!,7,0)</f>
        <v>#REF!</v>
      </c>
      <c r="P429" t="str">
        <f t="shared" si="35"/>
        <v>70202</v>
      </c>
    </row>
    <row r="430" spans="1:16" x14ac:dyDescent="0.25">
      <c r="A430" s="295" t="s">
        <v>2859</v>
      </c>
      <c r="B430" s="340">
        <v>6</v>
      </c>
      <c r="C430" s="340">
        <v>611070202008990</v>
      </c>
      <c r="D430" s="341" t="s">
        <v>1101</v>
      </c>
      <c r="E430" t="str">
        <f t="shared" si="34"/>
        <v>610107020200899</v>
      </c>
      <c r="G430">
        <v>25</v>
      </c>
      <c r="H430" s="341" t="s">
        <v>1102</v>
      </c>
      <c r="I430" s="470">
        <v>-3590384911</v>
      </c>
      <c r="J430" s="298">
        <f t="shared" si="33"/>
        <v>-3590384.9109999998</v>
      </c>
      <c r="K430" t="e">
        <f>+VLOOKUP(D430,#REF!,4,0)</f>
        <v>#REF!</v>
      </c>
      <c r="L430" t="e">
        <f>VLOOKUP(D430,#REF!,5,0)</f>
        <v>#REF!</v>
      </c>
      <c r="M430" t="e">
        <f>VLOOKUP(D430,#REF!,6,0)</f>
        <v>#REF!</v>
      </c>
      <c r="N430" t="e">
        <f>VLOOKUP(D430,#REF!,7,0)</f>
        <v>#REF!</v>
      </c>
      <c r="P430" t="str">
        <f t="shared" si="35"/>
        <v>70202</v>
      </c>
    </row>
    <row r="431" spans="1:16" x14ac:dyDescent="0.25">
      <c r="A431" s="294" t="s">
        <v>2859</v>
      </c>
      <c r="B431" s="339">
        <v>6</v>
      </c>
      <c r="C431" s="339">
        <v>612071202001980</v>
      </c>
      <c r="D431" s="436" t="s">
        <v>1104</v>
      </c>
      <c r="E431" t="str">
        <f t="shared" si="34"/>
        <v>610207120200198</v>
      </c>
      <c r="G431">
        <v>25</v>
      </c>
      <c r="H431" s="482" t="s">
        <v>1105</v>
      </c>
      <c r="I431" s="471">
        <v>-154468653</v>
      </c>
      <c r="J431" s="298">
        <f t="shared" si="33"/>
        <v>-154468.65299999999</v>
      </c>
      <c r="K431" t="e">
        <f>+VLOOKUP(D431,#REF!,4,0)</f>
        <v>#REF!</v>
      </c>
      <c r="L431" t="e">
        <f>VLOOKUP(D431,#REF!,5,0)</f>
        <v>#REF!</v>
      </c>
      <c r="M431" t="e">
        <f>VLOOKUP(D431,#REF!,6,0)</f>
        <v>#REF!</v>
      </c>
      <c r="N431" t="e">
        <f>VLOOKUP(D431,#REF!,7,0)</f>
        <v>#REF!</v>
      </c>
      <c r="P431" t="str">
        <f t="shared" si="35"/>
        <v>71202</v>
      </c>
    </row>
    <row r="432" spans="1:16" x14ac:dyDescent="0.25">
      <c r="A432" s="295" t="s">
        <v>2859</v>
      </c>
      <c r="B432" s="340">
        <v>6</v>
      </c>
      <c r="C432" s="340">
        <v>612071202001990</v>
      </c>
      <c r="D432" s="341" t="s">
        <v>1106</v>
      </c>
      <c r="E432" t="str">
        <f t="shared" si="34"/>
        <v>610207120200199</v>
      </c>
      <c r="G432">
        <v>25</v>
      </c>
      <c r="H432" s="483" t="s">
        <v>1105</v>
      </c>
      <c r="I432" s="470">
        <v>-4534689269</v>
      </c>
      <c r="J432" s="298">
        <f t="shared" si="33"/>
        <v>-4534689.2690000003</v>
      </c>
      <c r="K432" t="e">
        <f>+VLOOKUP(D432,#REF!,4,0)</f>
        <v>#REF!</v>
      </c>
      <c r="L432" t="e">
        <f>VLOOKUP(D432,#REF!,5,0)</f>
        <v>#REF!</v>
      </c>
      <c r="M432" t="e">
        <f>VLOOKUP(D432,#REF!,6,0)</f>
        <v>#REF!</v>
      </c>
      <c r="N432" t="e">
        <f>VLOOKUP(D432,#REF!,7,0)</f>
        <v>#REF!</v>
      </c>
      <c r="P432" t="str">
        <f t="shared" si="35"/>
        <v>71202</v>
      </c>
    </row>
    <row r="433" spans="1:16" x14ac:dyDescent="0.25">
      <c r="A433" s="294" t="s">
        <v>2859</v>
      </c>
      <c r="B433" s="339">
        <v>6</v>
      </c>
      <c r="C433" s="339">
        <v>612071202002990</v>
      </c>
      <c r="D433" s="436" t="s">
        <v>1107</v>
      </c>
      <c r="E433" t="str">
        <f t="shared" si="34"/>
        <v>610207120200299</v>
      </c>
      <c r="G433">
        <v>25</v>
      </c>
      <c r="H433" s="436" t="s">
        <v>1108</v>
      </c>
      <c r="I433" s="471">
        <v>-2439787</v>
      </c>
      <c r="J433" s="298">
        <f t="shared" si="33"/>
        <v>-2439.7869999999998</v>
      </c>
      <c r="K433" t="e">
        <f>+VLOOKUP(D433,#REF!,4,0)</f>
        <v>#REF!</v>
      </c>
      <c r="L433" t="e">
        <f>VLOOKUP(D433,#REF!,5,0)</f>
        <v>#REF!</v>
      </c>
      <c r="M433" t="e">
        <f>VLOOKUP(D433,#REF!,6,0)</f>
        <v>#REF!</v>
      </c>
      <c r="N433" t="e">
        <f>VLOOKUP(D433,#REF!,7,0)</f>
        <v>#REF!</v>
      </c>
      <c r="P433" t="str">
        <f t="shared" si="35"/>
        <v>71202</v>
      </c>
    </row>
    <row r="434" spans="1:16" x14ac:dyDescent="0.25">
      <c r="A434" s="295" t="s">
        <v>2859</v>
      </c>
      <c r="B434" s="340">
        <v>6</v>
      </c>
      <c r="C434" s="340">
        <v>612071203000990</v>
      </c>
      <c r="D434" s="341" t="s">
        <v>1374</v>
      </c>
      <c r="E434" t="str">
        <f t="shared" si="34"/>
        <v>610207120300099</v>
      </c>
      <c r="G434">
        <v>25</v>
      </c>
      <c r="H434" s="341" t="s">
        <v>1570</v>
      </c>
      <c r="I434" s="470">
        <v>-871782</v>
      </c>
      <c r="J434" s="298">
        <f t="shared" si="33"/>
        <v>-871.78200000000004</v>
      </c>
      <c r="K434" t="e">
        <f>+VLOOKUP(D434,#REF!,4,0)</f>
        <v>#REF!</v>
      </c>
      <c r="L434" t="e">
        <f>VLOOKUP(D434,#REF!,5,0)</f>
        <v>#REF!</v>
      </c>
      <c r="M434" t="e">
        <f>VLOOKUP(D434,#REF!,6,0)</f>
        <v>#REF!</v>
      </c>
      <c r="N434" t="e">
        <f>VLOOKUP(D434,#REF!,7,0)</f>
        <v>#REF!</v>
      </c>
      <c r="P434" t="str">
        <f t="shared" si="35"/>
        <v>71203</v>
      </c>
    </row>
    <row r="435" spans="1:16" x14ac:dyDescent="0.25">
      <c r="A435" s="294" t="s">
        <v>2859</v>
      </c>
      <c r="B435" s="339">
        <v>6</v>
      </c>
      <c r="C435" s="339">
        <v>612071402001010</v>
      </c>
      <c r="D435" s="436" t="s">
        <v>2025</v>
      </c>
      <c r="E435" t="str">
        <f t="shared" si="34"/>
        <v>610207140200101</v>
      </c>
      <c r="G435">
        <v>25</v>
      </c>
      <c r="H435" s="436" t="s">
        <v>1111</v>
      </c>
      <c r="I435" s="471">
        <v>-1061615</v>
      </c>
      <c r="J435" s="298">
        <f t="shared" si="33"/>
        <v>-1061.615</v>
      </c>
      <c r="K435" t="e">
        <f>+VLOOKUP(D435,#REF!,4,0)</f>
        <v>#REF!</v>
      </c>
      <c r="L435" t="e">
        <f>VLOOKUP(D435,#REF!,5,0)</f>
        <v>#REF!</v>
      </c>
      <c r="M435" t="e">
        <f>VLOOKUP(D435,#REF!,6,0)</f>
        <v>#REF!</v>
      </c>
      <c r="N435" t="e">
        <f>VLOOKUP(D435,#REF!,7,0)</f>
        <v>#REF!</v>
      </c>
      <c r="P435" t="str">
        <f t="shared" si="35"/>
        <v>71402</v>
      </c>
    </row>
    <row r="436" spans="1:16" x14ac:dyDescent="0.25">
      <c r="A436" s="295" t="s">
        <v>2859</v>
      </c>
      <c r="B436" s="340">
        <v>6</v>
      </c>
      <c r="C436" s="340">
        <v>612071402001980</v>
      </c>
      <c r="D436" s="341" t="s">
        <v>1110</v>
      </c>
      <c r="E436" t="str">
        <f t="shared" si="34"/>
        <v>610207140200198</v>
      </c>
      <c r="G436">
        <v>25</v>
      </c>
      <c r="H436" s="341" t="s">
        <v>1111</v>
      </c>
      <c r="I436" s="470">
        <v>-8313804595</v>
      </c>
      <c r="J436" s="298">
        <f t="shared" si="33"/>
        <v>-8313804.5949999997</v>
      </c>
      <c r="K436" t="e">
        <f>+VLOOKUP(D436,#REF!,4,0)</f>
        <v>#REF!</v>
      </c>
      <c r="L436" t="e">
        <f>VLOOKUP(D436,#REF!,5,0)</f>
        <v>#REF!</v>
      </c>
      <c r="M436" t="e">
        <f>VLOOKUP(D436,#REF!,6,0)</f>
        <v>#REF!</v>
      </c>
      <c r="N436" t="e">
        <f>VLOOKUP(D436,#REF!,7,0)</f>
        <v>#REF!</v>
      </c>
      <c r="P436" t="str">
        <f t="shared" si="35"/>
        <v>71402</v>
      </c>
    </row>
    <row r="437" spans="1:16" x14ac:dyDescent="0.25">
      <c r="A437" s="294" t="s">
        <v>2859</v>
      </c>
      <c r="B437" s="339">
        <v>6</v>
      </c>
      <c r="C437" s="339">
        <v>612071402001990</v>
      </c>
      <c r="D437" s="436" t="s">
        <v>1112</v>
      </c>
      <c r="E437" t="str">
        <f t="shared" si="34"/>
        <v>610207140200199</v>
      </c>
      <c r="G437">
        <v>25</v>
      </c>
      <c r="H437" s="436" t="s">
        <v>791</v>
      </c>
      <c r="I437" s="471">
        <v>-8672062847</v>
      </c>
      <c r="J437" s="298">
        <f t="shared" si="33"/>
        <v>-8672062.8469999991</v>
      </c>
      <c r="K437" t="e">
        <f>+VLOOKUP(D437,#REF!,4,0)</f>
        <v>#REF!</v>
      </c>
      <c r="L437" t="e">
        <f>VLOOKUP(D437,#REF!,5,0)</f>
        <v>#REF!</v>
      </c>
      <c r="M437" t="e">
        <f>VLOOKUP(D437,#REF!,6,0)</f>
        <v>#REF!</v>
      </c>
      <c r="N437" t="e">
        <f>VLOOKUP(D437,#REF!,7,0)</f>
        <v>#REF!</v>
      </c>
      <c r="P437" t="str">
        <f t="shared" si="35"/>
        <v>71402</v>
      </c>
    </row>
    <row r="438" spans="1:16" x14ac:dyDescent="0.25">
      <c r="A438" s="295" t="s">
        <v>2859</v>
      </c>
      <c r="B438" s="340">
        <v>6</v>
      </c>
      <c r="C438" s="340">
        <v>612071402002990</v>
      </c>
      <c r="D438" s="341" t="s">
        <v>1113</v>
      </c>
      <c r="E438" t="str">
        <f t="shared" si="34"/>
        <v>610207140200299</v>
      </c>
      <c r="G438">
        <v>25</v>
      </c>
      <c r="H438" s="341" t="s">
        <v>1114</v>
      </c>
      <c r="I438" s="470">
        <v>-20054027</v>
      </c>
      <c r="J438" s="298">
        <f t="shared" si="33"/>
        <v>-20054.026999999998</v>
      </c>
      <c r="K438" t="e">
        <f>+VLOOKUP(D438,#REF!,4,0)</f>
        <v>#REF!</v>
      </c>
      <c r="L438" t="e">
        <f>VLOOKUP(D438,#REF!,5,0)</f>
        <v>#REF!</v>
      </c>
      <c r="M438" t="e">
        <f>VLOOKUP(D438,#REF!,6,0)</f>
        <v>#REF!</v>
      </c>
      <c r="N438" t="e">
        <f>VLOOKUP(D438,#REF!,7,0)</f>
        <v>#REF!</v>
      </c>
      <c r="P438" t="str">
        <f t="shared" si="35"/>
        <v>71402</v>
      </c>
    </row>
    <row r="439" spans="1:16" x14ac:dyDescent="0.25">
      <c r="A439" s="294" t="s">
        <v>2859</v>
      </c>
      <c r="B439" s="339">
        <v>6</v>
      </c>
      <c r="C439" s="339">
        <v>612071402004990</v>
      </c>
      <c r="D439" s="436" t="s">
        <v>2026</v>
      </c>
      <c r="E439" t="str">
        <f t="shared" si="34"/>
        <v>610207140200499</v>
      </c>
      <c r="G439">
        <v>25</v>
      </c>
      <c r="H439" s="436" t="s">
        <v>2173</v>
      </c>
      <c r="I439" s="471">
        <v>-223005009</v>
      </c>
      <c r="J439" s="298">
        <f t="shared" si="33"/>
        <v>-223005.00899999999</v>
      </c>
      <c r="K439" t="e">
        <f>+VLOOKUP(D439,#REF!,4,0)</f>
        <v>#REF!</v>
      </c>
      <c r="L439" t="e">
        <f>VLOOKUP(D439,#REF!,5,0)</f>
        <v>#REF!</v>
      </c>
      <c r="M439" t="e">
        <f>VLOOKUP(D439,#REF!,6,0)</f>
        <v>#REF!</v>
      </c>
      <c r="N439" t="e">
        <f>VLOOKUP(D439,#REF!,7,0)</f>
        <v>#REF!</v>
      </c>
      <c r="P439" t="str">
        <f t="shared" si="35"/>
        <v>71402</v>
      </c>
    </row>
    <row r="440" spans="1:16" x14ac:dyDescent="0.25">
      <c r="A440" s="295" t="s">
        <v>2859</v>
      </c>
      <c r="B440" s="340">
        <v>6</v>
      </c>
      <c r="C440" s="340">
        <v>612071402005980</v>
      </c>
      <c r="D440" s="341" t="s">
        <v>2027</v>
      </c>
      <c r="E440" t="str">
        <f t="shared" si="34"/>
        <v>610207140200598</v>
      </c>
      <c r="G440">
        <v>25</v>
      </c>
      <c r="H440" s="341" t="s">
        <v>2174</v>
      </c>
      <c r="I440" s="470">
        <v>-233906973</v>
      </c>
      <c r="J440" s="298">
        <f t="shared" si="33"/>
        <v>-233906.973</v>
      </c>
      <c r="K440" t="e">
        <f>+VLOOKUP(D440,#REF!,4,0)</f>
        <v>#REF!</v>
      </c>
      <c r="L440" t="e">
        <f>VLOOKUP(D440,#REF!,5,0)</f>
        <v>#REF!</v>
      </c>
      <c r="M440" t="e">
        <f>VLOOKUP(D440,#REF!,6,0)</f>
        <v>#REF!</v>
      </c>
      <c r="N440" t="e">
        <f>VLOOKUP(D440,#REF!,7,0)</f>
        <v>#REF!</v>
      </c>
      <c r="P440" t="str">
        <f t="shared" si="35"/>
        <v>71402</v>
      </c>
    </row>
    <row r="441" spans="1:16" x14ac:dyDescent="0.25">
      <c r="A441" s="294" t="s">
        <v>2859</v>
      </c>
      <c r="B441" s="339">
        <v>6</v>
      </c>
      <c r="C441" s="339">
        <v>612071402005990</v>
      </c>
      <c r="D441" s="436" t="s">
        <v>2028</v>
      </c>
      <c r="E441" t="str">
        <f t="shared" si="34"/>
        <v>610207140200599</v>
      </c>
      <c r="G441">
        <v>25</v>
      </c>
      <c r="H441" s="436" t="s">
        <v>2174</v>
      </c>
      <c r="I441" s="471">
        <v>-1431351011</v>
      </c>
      <c r="J441" s="298">
        <f t="shared" si="33"/>
        <v>-1431351.0109999999</v>
      </c>
      <c r="K441" t="e">
        <f>+VLOOKUP(D441,#REF!,4,0)</f>
        <v>#REF!</v>
      </c>
      <c r="L441" t="e">
        <f>VLOOKUP(D441,#REF!,5,0)</f>
        <v>#REF!</v>
      </c>
      <c r="M441" t="e">
        <f>VLOOKUP(D441,#REF!,6,0)</f>
        <v>#REF!</v>
      </c>
      <c r="N441" t="e">
        <f>VLOOKUP(D441,#REF!,7,0)</f>
        <v>#REF!</v>
      </c>
      <c r="P441" t="str">
        <f t="shared" si="35"/>
        <v>71402</v>
      </c>
    </row>
    <row r="442" spans="1:16" x14ac:dyDescent="0.25">
      <c r="A442" s="295" t="s">
        <v>2859</v>
      </c>
      <c r="B442" s="340">
        <v>6</v>
      </c>
      <c r="C442" s="340">
        <v>612071403000010</v>
      </c>
      <c r="D442" s="341" t="s">
        <v>2029</v>
      </c>
      <c r="E442" t="str">
        <f t="shared" si="34"/>
        <v>610207140300001</v>
      </c>
      <c r="G442">
        <v>25</v>
      </c>
      <c r="H442" s="341" t="s">
        <v>2175</v>
      </c>
      <c r="I442" s="470">
        <v>-2011353</v>
      </c>
      <c r="J442" s="298">
        <f t="shared" si="33"/>
        <v>-2011.3530000000001</v>
      </c>
      <c r="K442" t="e">
        <f>+VLOOKUP(D442,#REF!,4,0)</f>
        <v>#REF!</v>
      </c>
      <c r="L442" t="e">
        <f>VLOOKUP(D442,#REF!,5,0)</f>
        <v>#REF!</v>
      </c>
      <c r="M442" t="e">
        <f>VLOOKUP(D442,#REF!,6,0)</f>
        <v>#REF!</v>
      </c>
      <c r="N442" t="e">
        <f>VLOOKUP(D442,#REF!,7,0)</f>
        <v>#REF!</v>
      </c>
      <c r="P442" t="str">
        <f t="shared" si="35"/>
        <v>71403</v>
      </c>
    </row>
    <row r="443" spans="1:16" x14ac:dyDescent="0.25">
      <c r="A443" s="294" t="s">
        <v>2859</v>
      </c>
      <c r="B443" s="339">
        <v>6</v>
      </c>
      <c r="C443" s="339">
        <v>612071802000990</v>
      </c>
      <c r="D443" s="436" t="s">
        <v>1116</v>
      </c>
      <c r="E443" t="str">
        <f t="shared" si="34"/>
        <v>610207180200099</v>
      </c>
      <c r="G443">
        <v>25</v>
      </c>
      <c r="H443" s="436" t="s">
        <v>1117</v>
      </c>
      <c r="I443" s="471">
        <v>-42699632</v>
      </c>
      <c r="J443" s="298">
        <f t="shared" si="33"/>
        <v>-42699.631999999998</v>
      </c>
      <c r="K443" t="e">
        <f>+VLOOKUP(D443,#REF!,4,0)</f>
        <v>#REF!</v>
      </c>
      <c r="L443" t="e">
        <f>VLOOKUP(D443,#REF!,5,0)</f>
        <v>#REF!</v>
      </c>
      <c r="M443" t="e">
        <f>VLOOKUP(D443,#REF!,6,0)</f>
        <v>#REF!</v>
      </c>
      <c r="N443" t="e">
        <f>VLOOKUP(D443,#REF!,7,0)</f>
        <v>#REF!</v>
      </c>
      <c r="P443" t="str">
        <f t="shared" si="35"/>
        <v>71802</v>
      </c>
    </row>
    <row r="444" spans="1:16" x14ac:dyDescent="0.25">
      <c r="A444" s="295" t="s">
        <v>2859</v>
      </c>
      <c r="B444" s="340">
        <v>6</v>
      </c>
      <c r="C444" s="340">
        <v>612071802001980</v>
      </c>
      <c r="D444" s="341" t="s">
        <v>1118</v>
      </c>
      <c r="E444" t="str">
        <f t="shared" si="34"/>
        <v>610207180200198</v>
      </c>
      <c r="G444">
        <v>25</v>
      </c>
      <c r="H444" s="341" t="s">
        <v>1117</v>
      </c>
      <c r="I444" s="470">
        <v>-519113802</v>
      </c>
      <c r="J444" s="298">
        <f t="shared" si="33"/>
        <v>-519113.80200000003</v>
      </c>
      <c r="K444" t="e">
        <f>+VLOOKUP(D444,#REF!,4,0)</f>
        <v>#REF!</v>
      </c>
      <c r="L444" t="e">
        <f>VLOOKUP(D444,#REF!,5,0)</f>
        <v>#REF!</v>
      </c>
      <c r="M444" t="e">
        <f>VLOOKUP(D444,#REF!,6,0)</f>
        <v>#REF!</v>
      </c>
      <c r="N444" t="e">
        <f>VLOOKUP(D444,#REF!,7,0)</f>
        <v>#REF!</v>
      </c>
      <c r="P444" t="str">
        <f t="shared" si="35"/>
        <v>71802</v>
      </c>
    </row>
    <row r="445" spans="1:16" x14ac:dyDescent="0.25">
      <c r="A445" s="294" t="s">
        <v>2859</v>
      </c>
      <c r="B445" s="339">
        <v>6</v>
      </c>
      <c r="C445" s="339">
        <v>612071802002990</v>
      </c>
      <c r="D445" s="436" t="s">
        <v>1119</v>
      </c>
      <c r="E445" t="str">
        <f t="shared" si="34"/>
        <v>610207180200299</v>
      </c>
      <c r="G445">
        <v>25</v>
      </c>
      <c r="H445" s="436" t="s">
        <v>1120</v>
      </c>
      <c r="I445" s="471">
        <v>-28827055</v>
      </c>
      <c r="J445" s="298">
        <f t="shared" si="33"/>
        <v>-28827.055</v>
      </c>
      <c r="K445" t="e">
        <f>+VLOOKUP(D445,#REF!,4,0)</f>
        <v>#REF!</v>
      </c>
      <c r="L445" t="e">
        <f>VLOOKUP(D445,#REF!,5,0)</f>
        <v>#REF!</v>
      </c>
      <c r="M445" t="e">
        <f>VLOOKUP(D445,#REF!,6,0)</f>
        <v>#REF!</v>
      </c>
      <c r="N445" t="e">
        <f>VLOOKUP(D445,#REF!,7,0)</f>
        <v>#REF!</v>
      </c>
      <c r="P445" t="str">
        <f t="shared" si="35"/>
        <v>71802</v>
      </c>
    </row>
    <row r="446" spans="1:16" x14ac:dyDescent="0.25">
      <c r="A446" s="295" t="s">
        <v>2859</v>
      </c>
      <c r="B446" s="340">
        <v>6</v>
      </c>
      <c r="C446" s="340">
        <v>612085002000990</v>
      </c>
      <c r="D446" s="341" t="s">
        <v>2030</v>
      </c>
      <c r="E446" t="str">
        <f t="shared" si="34"/>
        <v>610208500200099</v>
      </c>
      <c r="G446">
        <v>25</v>
      </c>
      <c r="H446" s="341" t="s">
        <v>2176</v>
      </c>
      <c r="I446" s="470">
        <v>-30216</v>
      </c>
      <c r="J446" s="298">
        <f t="shared" si="33"/>
        <v>-30.216000000000001</v>
      </c>
      <c r="K446" t="e">
        <f>+VLOOKUP(D446,#REF!,4,0)</f>
        <v>#REF!</v>
      </c>
      <c r="L446" t="e">
        <f>VLOOKUP(D446,#REF!,5,0)</f>
        <v>#REF!</v>
      </c>
      <c r="M446" t="e">
        <f>VLOOKUP(D446,#REF!,6,0)</f>
        <v>#REF!</v>
      </c>
      <c r="N446" t="e">
        <f>VLOOKUP(D446,#REF!,7,0)</f>
        <v>#REF!</v>
      </c>
      <c r="P446" t="str">
        <f t="shared" si="35"/>
        <v>85002</v>
      </c>
    </row>
    <row r="447" spans="1:16" x14ac:dyDescent="0.25">
      <c r="A447" s="294" t="s">
        <v>2859</v>
      </c>
      <c r="B447" s="339">
        <v>6</v>
      </c>
      <c r="C447" s="339">
        <v>613075202001990</v>
      </c>
      <c r="D447" s="436" t="s">
        <v>1122</v>
      </c>
      <c r="E447" t="str">
        <f t="shared" si="34"/>
        <v>610307520200199</v>
      </c>
      <c r="G447">
        <v>25</v>
      </c>
      <c r="H447" s="436" t="s">
        <v>1123</v>
      </c>
      <c r="I447" s="471">
        <v>-190689886</v>
      </c>
      <c r="J447" s="298">
        <f t="shared" si="33"/>
        <v>-190689.886</v>
      </c>
      <c r="K447" t="e">
        <f>+VLOOKUP(D447,#REF!,4,0)</f>
        <v>#REF!</v>
      </c>
      <c r="L447" t="e">
        <f>VLOOKUP(D447,#REF!,5,0)</f>
        <v>#REF!</v>
      </c>
      <c r="M447" t="e">
        <f>VLOOKUP(D447,#REF!,6,0)</f>
        <v>#REF!</v>
      </c>
      <c r="N447" t="e">
        <f>VLOOKUP(D447,#REF!,7,0)</f>
        <v>#REF!</v>
      </c>
      <c r="P447" t="str">
        <f t="shared" si="35"/>
        <v>75202</v>
      </c>
    </row>
    <row r="448" spans="1:16" x14ac:dyDescent="0.25">
      <c r="A448" s="295" t="s">
        <v>2859</v>
      </c>
      <c r="B448" s="340">
        <v>6</v>
      </c>
      <c r="C448" s="340">
        <v>613076002000990</v>
      </c>
      <c r="D448" s="341" t="s">
        <v>1375</v>
      </c>
      <c r="E448" t="str">
        <f t="shared" si="34"/>
        <v>610307600200099</v>
      </c>
      <c r="G448">
        <v>25</v>
      </c>
      <c r="H448" s="341" t="s">
        <v>1397</v>
      </c>
      <c r="I448" s="470">
        <v>-1363658</v>
      </c>
      <c r="J448" s="298">
        <f t="shared" si="33"/>
        <v>-1363.6579999999999</v>
      </c>
      <c r="K448" t="e">
        <f>+VLOOKUP(D448,#REF!,4,0)</f>
        <v>#REF!</v>
      </c>
      <c r="L448" t="e">
        <f>VLOOKUP(D448,#REF!,5,0)</f>
        <v>#REF!</v>
      </c>
      <c r="M448" t="e">
        <f>VLOOKUP(D448,#REF!,6,0)</f>
        <v>#REF!</v>
      </c>
      <c r="N448" t="e">
        <f>VLOOKUP(D448,#REF!,7,0)</f>
        <v>#REF!</v>
      </c>
      <c r="P448" t="str">
        <f t="shared" si="35"/>
        <v>76002</v>
      </c>
    </row>
    <row r="449" spans="1:16" x14ac:dyDescent="0.25">
      <c r="A449" s="294" t="s">
        <v>2859</v>
      </c>
      <c r="B449" s="339">
        <v>6</v>
      </c>
      <c r="C449" s="339">
        <v>616076602000990</v>
      </c>
      <c r="D449" s="436" t="s">
        <v>1125</v>
      </c>
      <c r="E449" t="str">
        <f t="shared" si="34"/>
        <v>610607660200099</v>
      </c>
      <c r="G449">
        <v>29</v>
      </c>
      <c r="H449" s="436" t="s">
        <v>1124</v>
      </c>
      <c r="I449" s="471">
        <v>-1509468104</v>
      </c>
      <c r="J449" s="298">
        <f t="shared" si="33"/>
        <v>-1509468.1040000001</v>
      </c>
      <c r="K449" t="e">
        <f>+VLOOKUP(D449,#REF!,4,0)</f>
        <v>#REF!</v>
      </c>
      <c r="L449" t="e">
        <f>VLOOKUP(D449,#REF!,5,0)</f>
        <v>#REF!</v>
      </c>
      <c r="M449" t="e">
        <f>VLOOKUP(D449,#REF!,6,0)</f>
        <v>#REF!</v>
      </c>
      <c r="N449" t="e">
        <f>VLOOKUP(D449,#REF!,7,0)</f>
        <v>#REF!</v>
      </c>
      <c r="P449" t="str">
        <f t="shared" si="35"/>
        <v>76602</v>
      </c>
    </row>
    <row r="450" spans="1:16" x14ac:dyDescent="0.25">
      <c r="A450" s="295" t="s">
        <v>2859</v>
      </c>
      <c r="B450" s="340">
        <v>7</v>
      </c>
      <c r="C450" s="340">
        <v>616076602001990</v>
      </c>
      <c r="D450" s="341" t="s">
        <v>1126</v>
      </c>
      <c r="E450" t="str">
        <f t="shared" si="34"/>
        <v>610607660200199</v>
      </c>
      <c r="G450">
        <v>29</v>
      </c>
      <c r="H450" s="341" t="s">
        <v>1124</v>
      </c>
      <c r="I450" s="470">
        <v>-117020</v>
      </c>
      <c r="J450" s="298">
        <f t="shared" si="33"/>
        <v>-117.02</v>
      </c>
      <c r="K450" t="e">
        <f>+VLOOKUP(D450,#REF!,4,0)</f>
        <v>#REF!</v>
      </c>
      <c r="L450" t="e">
        <f>VLOOKUP(D450,#REF!,5,0)</f>
        <v>#REF!</v>
      </c>
      <c r="M450" t="e">
        <f>VLOOKUP(D450,#REF!,6,0)</f>
        <v>#REF!</v>
      </c>
      <c r="N450" t="e">
        <f>VLOOKUP(D450,#REF!,7,0)</f>
        <v>#REF!</v>
      </c>
      <c r="P450" t="str">
        <f t="shared" si="35"/>
        <v>76602</v>
      </c>
    </row>
    <row r="451" spans="1:16" x14ac:dyDescent="0.25">
      <c r="A451" s="294" t="s">
        <v>2859</v>
      </c>
      <c r="B451" s="339">
        <v>6</v>
      </c>
      <c r="C451" s="339">
        <v>616076603000990</v>
      </c>
      <c r="D451" s="436" t="s">
        <v>2031</v>
      </c>
      <c r="E451" t="str">
        <f t="shared" si="34"/>
        <v>610607660300099</v>
      </c>
      <c r="G451">
        <v>29</v>
      </c>
      <c r="H451" s="436" t="s">
        <v>2177</v>
      </c>
      <c r="I451" s="471">
        <v>-16861845</v>
      </c>
      <c r="J451" s="298">
        <f t="shared" si="33"/>
        <v>-16861.845000000001</v>
      </c>
      <c r="K451" t="e">
        <f>+VLOOKUP(D451,#REF!,4,0)</f>
        <v>#REF!</v>
      </c>
      <c r="L451" t="e">
        <f>VLOOKUP(D451,#REF!,5,0)</f>
        <v>#REF!</v>
      </c>
      <c r="M451" t="e">
        <f>VLOOKUP(D451,#REF!,6,0)</f>
        <v>#REF!</v>
      </c>
      <c r="N451" t="e">
        <f>VLOOKUP(D451,#REF!,7,0)</f>
        <v>#REF!</v>
      </c>
      <c r="P451" t="str">
        <f t="shared" si="35"/>
        <v>76603</v>
      </c>
    </row>
    <row r="452" spans="1:16" x14ac:dyDescent="0.25">
      <c r="A452" s="295" t="s">
        <v>2859</v>
      </c>
      <c r="B452" s="340">
        <v>6</v>
      </c>
      <c r="C452" s="340">
        <v>616076604000990</v>
      </c>
      <c r="D452" s="341" t="s">
        <v>1127</v>
      </c>
      <c r="E452" t="str">
        <f t="shared" si="34"/>
        <v>610607660400099</v>
      </c>
      <c r="G452">
        <v>29</v>
      </c>
      <c r="H452" s="341" t="s">
        <v>1128</v>
      </c>
      <c r="I452" s="470">
        <v>-266556645</v>
      </c>
      <c r="J452" s="298">
        <f t="shared" si="33"/>
        <v>-266556.64500000002</v>
      </c>
      <c r="K452" t="e">
        <f>+VLOOKUP(D452,#REF!,4,0)</f>
        <v>#REF!</v>
      </c>
      <c r="L452" t="e">
        <f>VLOOKUP(D452,#REF!,5,0)</f>
        <v>#REF!</v>
      </c>
      <c r="M452" t="e">
        <f>VLOOKUP(D452,#REF!,6,0)</f>
        <v>#REF!</v>
      </c>
      <c r="N452" t="e">
        <f>VLOOKUP(D452,#REF!,7,0)</f>
        <v>#REF!</v>
      </c>
      <c r="P452" t="str">
        <f t="shared" si="35"/>
        <v>76604</v>
      </c>
    </row>
    <row r="453" spans="1:16" x14ac:dyDescent="0.25">
      <c r="A453" s="294" t="s">
        <v>2859</v>
      </c>
      <c r="B453" s="339">
        <v>6</v>
      </c>
      <c r="C453" s="339">
        <v>616076606000990</v>
      </c>
      <c r="D453" s="436" t="s">
        <v>1129</v>
      </c>
      <c r="E453" t="str">
        <f t="shared" si="34"/>
        <v>610607660600099</v>
      </c>
      <c r="G453">
        <v>29</v>
      </c>
      <c r="H453" s="436" t="s">
        <v>1130</v>
      </c>
      <c r="I453" s="471">
        <v>-22404154045</v>
      </c>
      <c r="J453" s="298">
        <f t="shared" si="33"/>
        <v>-22404154.045000002</v>
      </c>
      <c r="K453" t="e">
        <f>+VLOOKUP(D453,#REF!,4,0)</f>
        <v>#REF!</v>
      </c>
      <c r="L453" t="e">
        <f>VLOOKUP(D453,#REF!,5,0)</f>
        <v>#REF!</v>
      </c>
      <c r="M453" t="e">
        <f>VLOOKUP(D453,#REF!,6,0)</f>
        <v>#REF!</v>
      </c>
      <c r="N453" t="e">
        <f>VLOOKUP(D453,#REF!,7,0)</f>
        <v>#REF!</v>
      </c>
      <c r="P453" t="str">
        <f t="shared" si="35"/>
        <v>76606</v>
      </c>
    </row>
    <row r="454" spans="1:16" x14ac:dyDescent="0.25">
      <c r="A454" s="295" t="s">
        <v>2859</v>
      </c>
      <c r="B454" s="340">
        <v>6</v>
      </c>
      <c r="C454" s="340">
        <v>616076608000990</v>
      </c>
      <c r="D454" s="341" t="s">
        <v>1131</v>
      </c>
      <c r="E454" t="str">
        <f t="shared" si="34"/>
        <v>610607660800099</v>
      </c>
      <c r="G454">
        <v>29</v>
      </c>
      <c r="H454" s="341" t="s">
        <v>1132</v>
      </c>
      <c r="I454" s="470">
        <v>-65127240</v>
      </c>
      <c r="J454" s="298">
        <f t="shared" si="33"/>
        <v>-65127.24</v>
      </c>
      <c r="K454" t="e">
        <f>+VLOOKUP(D454,#REF!,4,0)</f>
        <v>#REF!</v>
      </c>
      <c r="L454" t="e">
        <f>VLOOKUP(D454,#REF!,5,0)</f>
        <v>#REF!</v>
      </c>
      <c r="M454" t="e">
        <f>VLOOKUP(D454,#REF!,6,0)</f>
        <v>#REF!</v>
      </c>
      <c r="N454" t="e">
        <f>VLOOKUP(D454,#REF!,7,0)</f>
        <v>#REF!</v>
      </c>
      <c r="P454" t="str">
        <f t="shared" si="35"/>
        <v>76608</v>
      </c>
    </row>
    <row r="455" spans="1:16" x14ac:dyDescent="0.25">
      <c r="A455" s="294" t="s">
        <v>2859</v>
      </c>
      <c r="B455" s="339">
        <v>6</v>
      </c>
      <c r="C455" s="339">
        <v>618077202000990</v>
      </c>
      <c r="D455" s="436" t="s">
        <v>2032</v>
      </c>
      <c r="E455" t="str">
        <f t="shared" si="34"/>
        <v>610807720200099</v>
      </c>
      <c r="G455">
        <v>29</v>
      </c>
      <c r="H455" s="436" t="s">
        <v>2178</v>
      </c>
      <c r="I455" s="471">
        <v>-10476031587</v>
      </c>
      <c r="J455" s="298">
        <f t="shared" si="33"/>
        <v>-10476031.586999999</v>
      </c>
      <c r="K455" t="e">
        <f>+VLOOKUP(D455,#REF!,4,0)</f>
        <v>#REF!</v>
      </c>
      <c r="L455" t="e">
        <f>VLOOKUP(D455,#REF!,5,0)</f>
        <v>#REF!</v>
      </c>
      <c r="M455" t="e">
        <f>VLOOKUP(D455,#REF!,6,0)</f>
        <v>#REF!</v>
      </c>
      <c r="N455" t="e">
        <f>VLOOKUP(D455,#REF!,7,0)</f>
        <v>#REF!</v>
      </c>
      <c r="P455" t="str">
        <f t="shared" si="35"/>
        <v>77202</v>
      </c>
    </row>
    <row r="456" spans="1:16" x14ac:dyDescent="0.25">
      <c r="A456" s="295" t="s">
        <v>2859</v>
      </c>
      <c r="B456" s="340">
        <v>6</v>
      </c>
      <c r="C456" s="340">
        <v>621077602004990</v>
      </c>
      <c r="D456" s="341" t="s">
        <v>1275</v>
      </c>
      <c r="E456" t="str">
        <f t="shared" si="34"/>
        <v>620107760200499</v>
      </c>
      <c r="G456">
        <v>25</v>
      </c>
      <c r="H456" s="341" t="s">
        <v>1276</v>
      </c>
      <c r="I456" s="470">
        <v>-495962</v>
      </c>
      <c r="J456" s="298">
        <f t="shared" si="33"/>
        <v>-495.96199999999999</v>
      </c>
      <c r="K456" t="e">
        <f>+VLOOKUP(D456,#REF!,4,0)</f>
        <v>#REF!</v>
      </c>
      <c r="L456" t="e">
        <f>VLOOKUP(D456,#REF!,5,0)</f>
        <v>#REF!</v>
      </c>
      <c r="M456" t="e">
        <f>VLOOKUP(D456,#REF!,6,0)</f>
        <v>#REF!</v>
      </c>
      <c r="N456" t="e">
        <f>VLOOKUP(D456,#REF!,7,0)</f>
        <v>#REF!</v>
      </c>
      <c r="P456" t="str">
        <f t="shared" si="35"/>
        <v>77602</v>
      </c>
    </row>
    <row r="457" spans="1:16" x14ac:dyDescent="0.25">
      <c r="A457" s="294" t="s">
        <v>2859</v>
      </c>
      <c r="B457" s="339">
        <v>6</v>
      </c>
      <c r="C457" s="339">
        <v>621077602010990</v>
      </c>
      <c r="D457" s="436" t="s">
        <v>1277</v>
      </c>
      <c r="E457" t="str">
        <f t="shared" si="34"/>
        <v>620107760201099</v>
      </c>
      <c r="G457">
        <v>25</v>
      </c>
      <c r="H457" s="436" t="s">
        <v>1278</v>
      </c>
      <c r="I457" s="471">
        <v>-189332</v>
      </c>
      <c r="J457" s="298">
        <f t="shared" si="33"/>
        <v>-189.33199999999999</v>
      </c>
      <c r="K457" t="e">
        <f>+VLOOKUP(D457,#REF!,4,0)</f>
        <v>#REF!</v>
      </c>
      <c r="L457" t="e">
        <f>VLOOKUP(D457,#REF!,5,0)</f>
        <v>#REF!</v>
      </c>
      <c r="M457" t="e">
        <f>VLOOKUP(D457,#REF!,6,0)</f>
        <v>#REF!</v>
      </c>
      <c r="N457" t="e">
        <f>VLOOKUP(D457,#REF!,7,0)</f>
        <v>#REF!</v>
      </c>
      <c r="P457" t="str">
        <f t="shared" si="35"/>
        <v>77602</v>
      </c>
    </row>
    <row r="458" spans="1:16" x14ac:dyDescent="0.25">
      <c r="A458" s="295" t="s">
        <v>2859</v>
      </c>
      <c r="B458" s="340">
        <v>6</v>
      </c>
      <c r="C458" s="340">
        <v>621077602012990</v>
      </c>
      <c r="D458" s="341" t="s">
        <v>1279</v>
      </c>
      <c r="E458" t="str">
        <f t="shared" si="34"/>
        <v>620107760201299</v>
      </c>
      <c r="G458">
        <v>25</v>
      </c>
      <c r="H458" s="341" t="s">
        <v>1280</v>
      </c>
      <c r="I458" s="470">
        <v>-31484</v>
      </c>
      <c r="J458" s="298">
        <f t="shared" si="33"/>
        <v>-31.484000000000002</v>
      </c>
      <c r="K458" t="e">
        <f>+VLOOKUP(D458,#REF!,4,0)</f>
        <v>#REF!</v>
      </c>
      <c r="L458" t="e">
        <f>VLOOKUP(D458,#REF!,5,0)</f>
        <v>#REF!</v>
      </c>
      <c r="M458" t="e">
        <f>VLOOKUP(D458,#REF!,6,0)</f>
        <v>#REF!</v>
      </c>
      <c r="N458" t="e">
        <f>VLOOKUP(D458,#REF!,7,0)</f>
        <v>#REF!</v>
      </c>
      <c r="P458" t="str">
        <f t="shared" si="35"/>
        <v>77602</v>
      </c>
    </row>
    <row r="459" spans="1:16" x14ac:dyDescent="0.25">
      <c r="A459" s="294" t="s">
        <v>2859</v>
      </c>
      <c r="B459" s="339">
        <v>6</v>
      </c>
      <c r="C459" s="339">
        <v>621077602021990</v>
      </c>
      <c r="D459" s="436" t="s">
        <v>1281</v>
      </c>
      <c r="E459" t="str">
        <f t="shared" si="34"/>
        <v>620107760202199</v>
      </c>
      <c r="G459">
        <v>25</v>
      </c>
      <c r="H459" s="436" t="s">
        <v>1282</v>
      </c>
      <c r="I459" s="471">
        <v>-6692891</v>
      </c>
      <c r="J459" s="298">
        <f t="shared" ref="J459:J522" si="36">I459/1000</f>
        <v>-6692.8909999999996</v>
      </c>
      <c r="K459" t="e">
        <f>+VLOOKUP(D459,#REF!,4,0)</f>
        <v>#REF!</v>
      </c>
      <c r="L459" t="e">
        <f>VLOOKUP(D459,#REF!,5,0)</f>
        <v>#REF!</v>
      </c>
      <c r="M459" t="e">
        <f>VLOOKUP(D459,#REF!,6,0)</f>
        <v>#REF!</v>
      </c>
      <c r="N459" t="e">
        <f>VLOOKUP(D459,#REF!,7,0)</f>
        <v>#REF!</v>
      </c>
      <c r="P459" t="str">
        <f t="shared" si="35"/>
        <v>77602</v>
      </c>
    </row>
    <row r="460" spans="1:16" x14ac:dyDescent="0.25">
      <c r="A460" s="295" t="s">
        <v>2859</v>
      </c>
      <c r="B460" s="340">
        <v>6</v>
      </c>
      <c r="C460" s="340">
        <v>621077602023990</v>
      </c>
      <c r="D460" s="341" t="s">
        <v>1283</v>
      </c>
      <c r="E460" t="str">
        <f t="shared" si="34"/>
        <v>620107760202399</v>
      </c>
      <c r="G460">
        <v>25</v>
      </c>
      <c r="H460" s="341" t="s">
        <v>1284</v>
      </c>
      <c r="I460" s="470">
        <v>-64548</v>
      </c>
      <c r="J460" s="298">
        <f t="shared" si="36"/>
        <v>-64.548000000000002</v>
      </c>
      <c r="K460" t="e">
        <f>+VLOOKUP(D460,#REF!,4,0)</f>
        <v>#REF!</v>
      </c>
      <c r="L460" t="e">
        <f>VLOOKUP(D460,#REF!,5,0)</f>
        <v>#REF!</v>
      </c>
      <c r="M460" t="e">
        <f>VLOOKUP(D460,#REF!,6,0)</f>
        <v>#REF!</v>
      </c>
      <c r="N460" t="e">
        <f>VLOOKUP(D460,#REF!,7,0)</f>
        <v>#REF!</v>
      </c>
      <c r="P460" t="str">
        <f t="shared" si="35"/>
        <v>77602</v>
      </c>
    </row>
    <row r="461" spans="1:16" x14ac:dyDescent="0.25">
      <c r="A461" s="294" t="s">
        <v>2859</v>
      </c>
      <c r="B461" s="339">
        <v>6</v>
      </c>
      <c r="C461" s="339">
        <v>621077602025990</v>
      </c>
      <c r="D461" s="436" t="s">
        <v>1285</v>
      </c>
      <c r="E461" t="str">
        <f t="shared" ref="E461:E524" si="37">+MID(D461,3,2)&amp;+MID(D461,6,1)&amp;+MID(D461,8,2)&amp;+MID(D461,11,3)&amp;+MID(D461,17,2)&amp;+MID(D461,20,3)&amp;+MID(D461,24,2)</f>
        <v>620107760202599</v>
      </c>
      <c r="G461">
        <v>25</v>
      </c>
      <c r="H461" s="436" t="s">
        <v>1286</v>
      </c>
      <c r="I461" s="471">
        <v>-4212894</v>
      </c>
      <c r="J461" s="298">
        <f t="shared" si="36"/>
        <v>-4212.8940000000002</v>
      </c>
      <c r="K461" t="e">
        <f>+VLOOKUP(D461,#REF!,4,0)</f>
        <v>#REF!</v>
      </c>
      <c r="L461" t="e">
        <f>VLOOKUP(D461,#REF!,5,0)</f>
        <v>#REF!</v>
      </c>
      <c r="M461" t="e">
        <f>VLOOKUP(D461,#REF!,6,0)</f>
        <v>#REF!</v>
      </c>
      <c r="N461" t="e">
        <f>VLOOKUP(D461,#REF!,7,0)</f>
        <v>#REF!</v>
      </c>
      <c r="P461" t="str">
        <f t="shared" si="35"/>
        <v>77602</v>
      </c>
    </row>
    <row r="462" spans="1:16" x14ac:dyDescent="0.25">
      <c r="A462" s="295" t="s">
        <v>2859</v>
      </c>
      <c r="B462" s="340">
        <v>6</v>
      </c>
      <c r="C462" s="340">
        <v>621077602026990</v>
      </c>
      <c r="D462" s="341" t="s">
        <v>1376</v>
      </c>
      <c r="E462" t="str">
        <f t="shared" si="37"/>
        <v>620107760202699</v>
      </c>
      <c r="G462">
        <v>25</v>
      </c>
      <c r="H462" s="341" t="s">
        <v>1400</v>
      </c>
      <c r="I462" s="470">
        <v>-4948587</v>
      </c>
      <c r="J462" s="298">
        <f t="shared" si="36"/>
        <v>-4948.5870000000004</v>
      </c>
      <c r="K462" t="e">
        <f>+VLOOKUP(D462,#REF!,4,0)</f>
        <v>#REF!</v>
      </c>
      <c r="L462" t="e">
        <f>VLOOKUP(D462,#REF!,5,0)</f>
        <v>#REF!</v>
      </c>
      <c r="M462" t="e">
        <f>VLOOKUP(D462,#REF!,6,0)</f>
        <v>#REF!</v>
      </c>
      <c r="N462" t="e">
        <f>VLOOKUP(D462,#REF!,7,0)</f>
        <v>#REF!</v>
      </c>
      <c r="P462" t="str">
        <f t="shared" ref="P462:P525" si="38">MID(E462,6,5)</f>
        <v>77602</v>
      </c>
    </row>
    <row r="463" spans="1:16" x14ac:dyDescent="0.25">
      <c r="A463" s="294" t="s">
        <v>2859</v>
      </c>
      <c r="B463" s="339">
        <v>6</v>
      </c>
      <c r="C463" s="339">
        <v>621077602046990</v>
      </c>
      <c r="D463" s="436" t="s">
        <v>1287</v>
      </c>
      <c r="E463" t="str">
        <f t="shared" si="37"/>
        <v>620107760204699</v>
      </c>
      <c r="G463">
        <v>25</v>
      </c>
      <c r="H463" s="436" t="s">
        <v>1288</v>
      </c>
      <c r="I463" s="471">
        <v>-200000</v>
      </c>
      <c r="J463" s="298">
        <f t="shared" si="36"/>
        <v>-200</v>
      </c>
      <c r="K463" t="e">
        <f>+VLOOKUP(D463,#REF!,4,0)</f>
        <v>#REF!</v>
      </c>
      <c r="L463" t="e">
        <f>VLOOKUP(D463,#REF!,5,0)</f>
        <v>#REF!</v>
      </c>
      <c r="M463" t="e">
        <f>VLOOKUP(D463,#REF!,6,0)</f>
        <v>#REF!</v>
      </c>
      <c r="N463" t="e">
        <f>VLOOKUP(D463,#REF!,7,0)</f>
        <v>#REF!</v>
      </c>
      <c r="P463" t="str">
        <f t="shared" si="38"/>
        <v>77602</v>
      </c>
    </row>
    <row r="464" spans="1:16" x14ac:dyDescent="0.25">
      <c r="A464" s="295" t="s">
        <v>2859</v>
      </c>
      <c r="B464" s="340">
        <v>6</v>
      </c>
      <c r="C464" s="340">
        <v>621080602002990</v>
      </c>
      <c r="D464" s="341" t="s">
        <v>2033</v>
      </c>
      <c r="E464" t="str">
        <f t="shared" si="37"/>
        <v>620108060200299</v>
      </c>
      <c r="G464">
        <v>25</v>
      </c>
      <c r="H464" s="341" t="s">
        <v>2179</v>
      </c>
      <c r="I464" s="470">
        <v>-3628438</v>
      </c>
      <c r="J464" s="298">
        <f t="shared" si="36"/>
        <v>-3628.4380000000001</v>
      </c>
      <c r="K464" t="e">
        <f>+VLOOKUP(D464,#REF!,4,0)</f>
        <v>#REF!</v>
      </c>
      <c r="L464" t="e">
        <f>VLOOKUP(D464,#REF!,5,0)</f>
        <v>#REF!</v>
      </c>
      <c r="M464" t="e">
        <f>VLOOKUP(D464,#REF!,6,0)</f>
        <v>#REF!</v>
      </c>
      <c r="N464" t="e">
        <f>VLOOKUP(D464,#REF!,7,0)</f>
        <v>#REF!</v>
      </c>
      <c r="P464" t="str">
        <f t="shared" si="38"/>
        <v>80602</v>
      </c>
    </row>
    <row r="465" spans="1:16" x14ac:dyDescent="0.25">
      <c r="A465" s="294" t="s">
        <v>2859</v>
      </c>
      <c r="B465" s="339">
        <v>6</v>
      </c>
      <c r="C465" s="339">
        <v>621080602008980</v>
      </c>
      <c r="D465" s="436" t="s">
        <v>2670</v>
      </c>
      <c r="E465" t="str">
        <f t="shared" si="37"/>
        <v>620108060200898</v>
      </c>
      <c r="G465">
        <v>25</v>
      </c>
      <c r="H465" s="436" t="s">
        <v>1135</v>
      </c>
      <c r="I465" s="471">
        <v>-8076741</v>
      </c>
      <c r="J465" s="298">
        <f t="shared" si="36"/>
        <v>-8076.741</v>
      </c>
      <c r="K465" t="e">
        <f>+VLOOKUP(D465,#REF!,4,0)</f>
        <v>#REF!</v>
      </c>
      <c r="L465" t="e">
        <f>VLOOKUP(D465,#REF!,5,0)</f>
        <v>#REF!</v>
      </c>
      <c r="M465" t="e">
        <f>VLOOKUP(D465,#REF!,6,0)</f>
        <v>#REF!</v>
      </c>
      <c r="N465" t="e">
        <f>VLOOKUP(D465,#REF!,7,0)</f>
        <v>#REF!</v>
      </c>
      <c r="P465" t="str">
        <f t="shared" si="38"/>
        <v>80602</v>
      </c>
    </row>
    <row r="466" spans="1:16" x14ac:dyDescent="0.25">
      <c r="A466" s="295" t="s">
        <v>2859</v>
      </c>
      <c r="B466" s="340">
        <v>6</v>
      </c>
      <c r="C466" s="340">
        <v>621080602009990</v>
      </c>
      <c r="D466" s="341" t="s">
        <v>2034</v>
      </c>
      <c r="E466" t="str">
        <f t="shared" si="37"/>
        <v>620108060200999</v>
      </c>
      <c r="G466">
        <v>25</v>
      </c>
      <c r="H466" s="341" t="s">
        <v>2180</v>
      </c>
      <c r="I466" s="470">
        <v>-8821738</v>
      </c>
      <c r="J466" s="298">
        <f t="shared" si="36"/>
        <v>-8821.7379999999994</v>
      </c>
      <c r="K466" t="e">
        <f>+VLOOKUP(D466,#REF!,4,0)</f>
        <v>#REF!</v>
      </c>
      <c r="L466" t="e">
        <f>VLOOKUP(D466,#REF!,5,0)</f>
        <v>#REF!</v>
      </c>
      <c r="M466" t="e">
        <f>VLOOKUP(D466,#REF!,6,0)</f>
        <v>#REF!</v>
      </c>
      <c r="N466" t="e">
        <f>VLOOKUP(D466,#REF!,7,0)</f>
        <v>#REF!</v>
      </c>
      <c r="P466" t="str">
        <f t="shared" si="38"/>
        <v>80602</v>
      </c>
    </row>
    <row r="467" spans="1:16" x14ac:dyDescent="0.25">
      <c r="A467" s="294" t="s">
        <v>2859</v>
      </c>
      <c r="B467" s="339">
        <v>6</v>
      </c>
      <c r="C467" s="339">
        <v>621080602040980</v>
      </c>
      <c r="D467" s="436" t="s">
        <v>2035</v>
      </c>
      <c r="E467" t="str">
        <f t="shared" si="37"/>
        <v>620108060204098</v>
      </c>
      <c r="G467">
        <v>25</v>
      </c>
      <c r="H467" s="436" t="s">
        <v>2181</v>
      </c>
      <c r="I467" s="471">
        <v>-23419336</v>
      </c>
      <c r="J467" s="298">
        <f t="shared" si="36"/>
        <v>-23419.335999999999</v>
      </c>
      <c r="K467" t="e">
        <f>+VLOOKUP(D467,#REF!,4,0)</f>
        <v>#REF!</v>
      </c>
      <c r="L467" t="e">
        <f>VLOOKUP(D467,#REF!,5,0)</f>
        <v>#REF!</v>
      </c>
      <c r="M467" t="e">
        <f>VLOOKUP(D467,#REF!,6,0)</f>
        <v>#REF!</v>
      </c>
      <c r="N467" t="e">
        <f>VLOOKUP(D467,#REF!,7,0)</f>
        <v>#REF!</v>
      </c>
      <c r="P467" t="str">
        <f t="shared" si="38"/>
        <v>80602</v>
      </c>
    </row>
    <row r="468" spans="1:16" x14ac:dyDescent="0.25">
      <c r="A468" s="295" t="s">
        <v>2859</v>
      </c>
      <c r="B468" s="340">
        <v>6</v>
      </c>
      <c r="C468" s="340">
        <v>621080602040990</v>
      </c>
      <c r="D468" s="341" t="s">
        <v>2036</v>
      </c>
      <c r="E468" t="str">
        <f t="shared" si="37"/>
        <v>620108060204099</v>
      </c>
      <c r="G468">
        <v>25</v>
      </c>
      <c r="H468" s="341" t="s">
        <v>2182</v>
      </c>
      <c r="I468" s="470">
        <v>-3470109904</v>
      </c>
      <c r="J468" s="298">
        <f t="shared" si="36"/>
        <v>-3470109.9040000001</v>
      </c>
      <c r="K468" t="e">
        <f>+VLOOKUP(D468,#REF!,4,0)</f>
        <v>#REF!</v>
      </c>
      <c r="L468" t="e">
        <f>VLOOKUP(D468,#REF!,5,0)</f>
        <v>#REF!</v>
      </c>
      <c r="M468" t="e">
        <f>VLOOKUP(D468,#REF!,6,0)</f>
        <v>#REF!</v>
      </c>
      <c r="N468" t="e">
        <f>VLOOKUP(D468,#REF!,7,0)</f>
        <v>#REF!</v>
      </c>
      <c r="P468" t="str">
        <f t="shared" si="38"/>
        <v>80602</v>
      </c>
    </row>
    <row r="469" spans="1:16" x14ac:dyDescent="0.25">
      <c r="A469" s="294" t="s">
        <v>2859</v>
      </c>
      <c r="B469" s="339">
        <v>7</v>
      </c>
      <c r="C469" s="339">
        <v>621080602110990</v>
      </c>
      <c r="D469" s="436" t="s">
        <v>2037</v>
      </c>
      <c r="E469" t="str">
        <f t="shared" si="37"/>
        <v>620108060211099</v>
      </c>
      <c r="G469">
        <v>25</v>
      </c>
      <c r="H469" s="436" t="s">
        <v>2183</v>
      </c>
      <c r="I469" s="471">
        <v>-12683330</v>
      </c>
      <c r="J469" s="298">
        <f t="shared" si="36"/>
        <v>-12683.33</v>
      </c>
      <c r="K469" t="e">
        <f>+VLOOKUP(D469,#REF!,4,0)</f>
        <v>#REF!</v>
      </c>
      <c r="L469" t="e">
        <f>VLOOKUP(D469,#REF!,5,0)</f>
        <v>#REF!</v>
      </c>
      <c r="M469" t="e">
        <f>VLOOKUP(D469,#REF!,6,0)</f>
        <v>#REF!</v>
      </c>
      <c r="N469" t="e">
        <f>VLOOKUP(D469,#REF!,7,0)</f>
        <v>#REF!</v>
      </c>
      <c r="P469" t="str">
        <f t="shared" si="38"/>
        <v>80602</v>
      </c>
    </row>
    <row r="470" spans="1:16" x14ac:dyDescent="0.25">
      <c r="A470" s="295" t="s">
        <v>2859</v>
      </c>
      <c r="B470" s="340">
        <v>6</v>
      </c>
      <c r="C470" s="340">
        <v>621080602112980</v>
      </c>
      <c r="D470" s="341" t="s">
        <v>2038</v>
      </c>
      <c r="E470" t="str">
        <f t="shared" si="37"/>
        <v>620108060211298</v>
      </c>
      <c r="G470">
        <v>25</v>
      </c>
      <c r="H470" s="341" t="s">
        <v>2184</v>
      </c>
      <c r="I470" s="470">
        <v>-1265787</v>
      </c>
      <c r="J470" s="298">
        <f t="shared" si="36"/>
        <v>-1265.787</v>
      </c>
      <c r="K470" t="e">
        <f>+VLOOKUP(D470,#REF!,4,0)</f>
        <v>#REF!</v>
      </c>
      <c r="L470" t="e">
        <f>VLOOKUP(D470,#REF!,5,0)</f>
        <v>#REF!</v>
      </c>
      <c r="M470" t="e">
        <f>VLOOKUP(D470,#REF!,6,0)</f>
        <v>#REF!</v>
      </c>
      <c r="N470" t="e">
        <f>VLOOKUP(D470,#REF!,7,0)</f>
        <v>#REF!</v>
      </c>
      <c r="P470" t="str">
        <f t="shared" si="38"/>
        <v>80602</v>
      </c>
    </row>
    <row r="471" spans="1:16" x14ac:dyDescent="0.25">
      <c r="A471" s="294" t="s">
        <v>2859</v>
      </c>
      <c r="B471" s="339">
        <v>6</v>
      </c>
      <c r="C471" s="339">
        <v>631080804000980</v>
      </c>
      <c r="D471" s="436" t="s">
        <v>2039</v>
      </c>
      <c r="E471" t="str">
        <f t="shared" si="37"/>
        <v>630108080400098</v>
      </c>
      <c r="G471">
        <v>25</v>
      </c>
      <c r="H471" s="436" t="s">
        <v>1136</v>
      </c>
      <c r="I471" s="471">
        <v>-14907992</v>
      </c>
      <c r="J471" s="298">
        <f t="shared" si="36"/>
        <v>-14907.992</v>
      </c>
      <c r="K471" t="e">
        <f>+VLOOKUP(D471,#REF!,4,0)</f>
        <v>#REF!</v>
      </c>
      <c r="L471" t="e">
        <f>VLOOKUP(D471,#REF!,5,0)</f>
        <v>#REF!</v>
      </c>
      <c r="M471" t="e">
        <f>VLOOKUP(D471,#REF!,6,0)</f>
        <v>#REF!</v>
      </c>
      <c r="N471" t="e">
        <f>VLOOKUP(D471,#REF!,7,0)</f>
        <v>#REF!</v>
      </c>
      <c r="P471" t="str">
        <f t="shared" si="38"/>
        <v>80804</v>
      </c>
    </row>
    <row r="472" spans="1:16" x14ac:dyDescent="0.25">
      <c r="A472" s="295" t="s">
        <v>2859</v>
      </c>
      <c r="B472" s="340">
        <v>6</v>
      </c>
      <c r="C472" s="340">
        <v>631080804001980</v>
      </c>
      <c r="D472" s="341" t="s">
        <v>1290</v>
      </c>
      <c r="E472" t="str">
        <f t="shared" si="37"/>
        <v>630108080400198</v>
      </c>
      <c r="G472">
        <v>25</v>
      </c>
      <c r="H472" s="341" t="s">
        <v>1138</v>
      </c>
      <c r="I472" s="470">
        <v>-1769198</v>
      </c>
      <c r="J472" s="298">
        <f t="shared" si="36"/>
        <v>-1769.1980000000001</v>
      </c>
      <c r="K472" t="e">
        <f>+VLOOKUP(D472,#REF!,4,0)</f>
        <v>#REF!</v>
      </c>
      <c r="L472" t="e">
        <f>VLOOKUP(D472,#REF!,5,0)</f>
        <v>#REF!</v>
      </c>
      <c r="M472" t="e">
        <f>VLOOKUP(D472,#REF!,6,0)</f>
        <v>#REF!</v>
      </c>
      <c r="N472" t="e">
        <f>VLOOKUP(D472,#REF!,7,0)</f>
        <v>#REF!</v>
      </c>
      <c r="P472" t="str">
        <f t="shared" si="38"/>
        <v>80804</v>
      </c>
    </row>
    <row r="473" spans="1:16" x14ac:dyDescent="0.25">
      <c r="A473" s="294" t="s">
        <v>2859</v>
      </c>
      <c r="B473" s="339">
        <v>6</v>
      </c>
      <c r="C473" s="339">
        <v>631080804001990</v>
      </c>
      <c r="D473" s="436" t="s">
        <v>1137</v>
      </c>
      <c r="E473" t="str">
        <f t="shared" si="37"/>
        <v>630108080400199</v>
      </c>
      <c r="G473">
        <v>25</v>
      </c>
      <c r="H473" s="436" t="s">
        <v>1138</v>
      </c>
      <c r="I473" s="471">
        <v>-280452303</v>
      </c>
      <c r="J473" s="298">
        <f t="shared" si="36"/>
        <v>-280452.30300000001</v>
      </c>
      <c r="K473" t="e">
        <f>+VLOOKUP(D473,#REF!,4,0)</f>
        <v>#REF!</v>
      </c>
      <c r="L473" t="e">
        <f>VLOOKUP(D473,#REF!,5,0)</f>
        <v>#REF!</v>
      </c>
      <c r="M473" t="e">
        <f>VLOOKUP(D473,#REF!,6,0)</f>
        <v>#REF!</v>
      </c>
      <c r="N473" t="e">
        <f>VLOOKUP(D473,#REF!,7,0)</f>
        <v>#REF!</v>
      </c>
      <c r="P473" t="str">
        <f t="shared" si="38"/>
        <v>80804</v>
      </c>
    </row>
    <row r="474" spans="1:16" x14ac:dyDescent="0.25">
      <c r="A474" s="295" t="s">
        <v>2859</v>
      </c>
      <c r="B474" s="340">
        <v>6</v>
      </c>
      <c r="C474" s="340">
        <v>631080804004980</v>
      </c>
      <c r="D474" s="341" t="s">
        <v>2040</v>
      </c>
      <c r="E474" t="str">
        <f t="shared" si="37"/>
        <v>630108080400498</v>
      </c>
      <c r="G474">
        <v>25</v>
      </c>
      <c r="H474" s="341" t="s">
        <v>2185</v>
      </c>
      <c r="I474" s="470">
        <v>-1361195</v>
      </c>
      <c r="J474" s="298">
        <f t="shared" si="36"/>
        <v>-1361.1949999999999</v>
      </c>
      <c r="K474" t="e">
        <f>+VLOOKUP(D474,#REF!,4,0)</f>
        <v>#REF!</v>
      </c>
      <c r="L474" t="e">
        <f>VLOOKUP(D474,#REF!,5,0)</f>
        <v>#REF!</v>
      </c>
      <c r="M474" t="e">
        <f>VLOOKUP(D474,#REF!,6,0)</f>
        <v>#REF!</v>
      </c>
      <c r="N474" t="e">
        <f>VLOOKUP(D474,#REF!,7,0)</f>
        <v>#REF!</v>
      </c>
      <c r="P474" t="str">
        <f t="shared" si="38"/>
        <v>80804</v>
      </c>
    </row>
    <row r="475" spans="1:16" x14ac:dyDescent="0.25">
      <c r="A475" s="294" t="s">
        <v>2859</v>
      </c>
      <c r="B475" s="339">
        <v>6</v>
      </c>
      <c r="C475" s="339">
        <v>631080804004990</v>
      </c>
      <c r="D475" s="436" t="s">
        <v>2041</v>
      </c>
      <c r="E475" t="str">
        <f t="shared" si="37"/>
        <v>630108080400499</v>
      </c>
      <c r="G475">
        <v>25</v>
      </c>
      <c r="H475" s="436" t="s">
        <v>2185</v>
      </c>
      <c r="I475" s="471">
        <v>-170854087</v>
      </c>
      <c r="J475" s="298">
        <f t="shared" si="36"/>
        <v>-170854.087</v>
      </c>
      <c r="K475" t="e">
        <f>+VLOOKUP(D475,#REF!,4,0)</f>
        <v>#REF!</v>
      </c>
      <c r="L475" t="e">
        <f>VLOOKUP(D475,#REF!,5,0)</f>
        <v>#REF!</v>
      </c>
      <c r="M475" t="e">
        <f>VLOOKUP(D475,#REF!,6,0)</f>
        <v>#REF!</v>
      </c>
      <c r="N475" t="e">
        <f>VLOOKUP(D475,#REF!,7,0)</f>
        <v>#REF!</v>
      </c>
      <c r="P475" t="str">
        <f t="shared" si="38"/>
        <v>80804</v>
      </c>
    </row>
    <row r="476" spans="1:16" x14ac:dyDescent="0.25">
      <c r="A476" s="295" t="s">
        <v>2859</v>
      </c>
      <c r="B476" s="340">
        <v>6</v>
      </c>
      <c r="C476" s="340">
        <v>631080804011990</v>
      </c>
      <c r="D476" s="341" t="s">
        <v>2042</v>
      </c>
      <c r="E476" t="str">
        <f t="shared" si="37"/>
        <v>630108080401199</v>
      </c>
      <c r="G476">
        <v>25</v>
      </c>
      <c r="H476" s="341" t="s">
        <v>2186</v>
      </c>
      <c r="I476" s="470">
        <v>-265436078</v>
      </c>
      <c r="J476" s="298">
        <f t="shared" si="36"/>
        <v>-265436.07799999998</v>
      </c>
      <c r="K476" t="e">
        <f>+VLOOKUP(D476,#REF!,4,0)</f>
        <v>#REF!</v>
      </c>
      <c r="L476" t="e">
        <f>VLOOKUP(D476,#REF!,5,0)</f>
        <v>#REF!</v>
      </c>
      <c r="M476" t="e">
        <f>VLOOKUP(D476,#REF!,6,0)</f>
        <v>#REF!</v>
      </c>
      <c r="N476" t="e">
        <f>VLOOKUP(D476,#REF!,7,0)</f>
        <v>#REF!</v>
      </c>
      <c r="P476" t="str">
        <f t="shared" si="38"/>
        <v>80804</v>
      </c>
    </row>
    <row r="477" spans="1:16" x14ac:dyDescent="0.25">
      <c r="A477" s="294" t="s">
        <v>2859</v>
      </c>
      <c r="B477" s="339">
        <v>6</v>
      </c>
      <c r="C477" s="339">
        <v>631081002000990</v>
      </c>
      <c r="D477" s="436" t="s">
        <v>1140</v>
      </c>
      <c r="E477" t="str">
        <f t="shared" si="37"/>
        <v>630108100200099</v>
      </c>
      <c r="G477">
        <v>29</v>
      </c>
      <c r="H477" s="436" t="s">
        <v>1139</v>
      </c>
      <c r="I477" s="471">
        <v>-128</v>
      </c>
      <c r="J477" s="298">
        <f t="shared" si="36"/>
        <v>-0.128</v>
      </c>
      <c r="K477" t="e">
        <f>+VLOOKUP(D477,#REF!,4,0)</f>
        <v>#REF!</v>
      </c>
      <c r="L477" t="e">
        <f>VLOOKUP(D477,#REF!,5,0)</f>
        <v>#REF!</v>
      </c>
      <c r="M477" t="e">
        <f>VLOOKUP(D477,#REF!,6,0)</f>
        <v>#REF!</v>
      </c>
      <c r="N477" t="e">
        <f>VLOOKUP(D477,#REF!,7,0)</f>
        <v>#REF!</v>
      </c>
      <c r="P477" t="str">
        <f t="shared" si="38"/>
        <v>81002</v>
      </c>
    </row>
    <row r="478" spans="1:16" x14ac:dyDescent="0.25">
      <c r="A478" s="295" t="s">
        <v>2859</v>
      </c>
      <c r="B478" s="340">
        <v>6</v>
      </c>
      <c r="C478" s="340">
        <v>633081602000990</v>
      </c>
      <c r="D478" s="341" t="s">
        <v>2043</v>
      </c>
      <c r="E478" t="str">
        <f t="shared" si="37"/>
        <v>630308160200099</v>
      </c>
      <c r="G478">
        <v>25</v>
      </c>
      <c r="H478" s="341" t="s">
        <v>2187</v>
      </c>
      <c r="I478" s="470">
        <v>-19769714</v>
      </c>
      <c r="J478" s="298">
        <f t="shared" si="36"/>
        <v>-19769.714</v>
      </c>
      <c r="K478" t="e">
        <f>+VLOOKUP(D478,#REF!,4,0)</f>
        <v>#REF!</v>
      </c>
      <c r="L478" t="e">
        <f>VLOOKUP(D478,#REF!,5,0)</f>
        <v>#REF!</v>
      </c>
      <c r="M478" t="e">
        <f>VLOOKUP(D478,#REF!,6,0)</f>
        <v>#REF!</v>
      </c>
      <c r="N478" t="e">
        <f>VLOOKUP(D478,#REF!,7,0)</f>
        <v>#REF!</v>
      </c>
      <c r="P478" t="str">
        <f t="shared" si="38"/>
        <v>81602</v>
      </c>
    </row>
    <row r="479" spans="1:16" x14ac:dyDescent="0.25">
      <c r="A479" s="294" t="s">
        <v>2859</v>
      </c>
      <c r="B479" s="339">
        <v>6</v>
      </c>
      <c r="C479" s="339">
        <v>633081802000990</v>
      </c>
      <c r="D479" s="436" t="s">
        <v>2044</v>
      </c>
      <c r="E479" t="str">
        <f t="shared" si="37"/>
        <v>630308180200099</v>
      </c>
      <c r="G479">
        <v>25</v>
      </c>
      <c r="H479" s="436" t="s">
        <v>1292</v>
      </c>
      <c r="I479" s="471">
        <v>-74539683</v>
      </c>
      <c r="J479" s="298">
        <f t="shared" si="36"/>
        <v>-74539.683000000005</v>
      </c>
      <c r="K479" t="e">
        <f>+VLOOKUP(D479,#REF!,4,0)</f>
        <v>#REF!</v>
      </c>
      <c r="L479" t="e">
        <f>VLOOKUP(D479,#REF!,5,0)</f>
        <v>#REF!</v>
      </c>
      <c r="M479" t="e">
        <f>VLOOKUP(D479,#REF!,6,0)</f>
        <v>#REF!</v>
      </c>
      <c r="N479" t="e">
        <f>VLOOKUP(D479,#REF!,7,0)</f>
        <v>#REF!</v>
      </c>
      <c r="P479" t="str">
        <f t="shared" si="38"/>
        <v>81802</v>
      </c>
    </row>
    <row r="480" spans="1:16" x14ac:dyDescent="0.25">
      <c r="A480" s="295" t="s">
        <v>2859</v>
      </c>
      <c r="B480" s="340">
        <v>6</v>
      </c>
      <c r="C480" s="340">
        <v>633081802001980</v>
      </c>
      <c r="D480" s="341" t="s">
        <v>1291</v>
      </c>
      <c r="E480" t="str">
        <f t="shared" si="37"/>
        <v>630308180200198</v>
      </c>
      <c r="G480">
        <v>25</v>
      </c>
      <c r="H480" s="341" t="s">
        <v>1292</v>
      </c>
      <c r="I480" s="470">
        <v>-1778200</v>
      </c>
      <c r="J480" s="298">
        <f t="shared" si="36"/>
        <v>-1778.2</v>
      </c>
      <c r="K480" t="e">
        <f>+VLOOKUP(D480,#REF!,4,0)</f>
        <v>#REF!</v>
      </c>
      <c r="L480" t="e">
        <f>VLOOKUP(D480,#REF!,5,0)</f>
        <v>#REF!</v>
      </c>
      <c r="M480" t="e">
        <f>VLOOKUP(D480,#REF!,6,0)</f>
        <v>#REF!</v>
      </c>
      <c r="N480" t="e">
        <f>VLOOKUP(D480,#REF!,7,0)</f>
        <v>#REF!</v>
      </c>
      <c r="P480" t="str">
        <f t="shared" si="38"/>
        <v>81802</v>
      </c>
    </row>
    <row r="481" spans="1:16" x14ac:dyDescent="0.25">
      <c r="A481" s="294" t="s">
        <v>2859</v>
      </c>
      <c r="B481" s="339">
        <v>6</v>
      </c>
      <c r="C481" s="339">
        <v>633081802008990</v>
      </c>
      <c r="D481" s="436" t="s">
        <v>1141</v>
      </c>
      <c r="E481" t="str">
        <f t="shared" si="37"/>
        <v>630308180200899</v>
      </c>
      <c r="G481">
        <v>25</v>
      </c>
      <c r="H481" s="436" t="s">
        <v>1142</v>
      </c>
      <c r="I481" s="471">
        <v>-13897465</v>
      </c>
      <c r="J481" s="298">
        <f t="shared" si="36"/>
        <v>-13897.465</v>
      </c>
      <c r="K481" t="e">
        <f>+VLOOKUP(D481,#REF!,4,0)</f>
        <v>#REF!</v>
      </c>
      <c r="L481" t="e">
        <f>VLOOKUP(D481,#REF!,5,0)</f>
        <v>#REF!</v>
      </c>
      <c r="M481" t="e">
        <f>VLOOKUP(D481,#REF!,6,0)</f>
        <v>#REF!</v>
      </c>
      <c r="N481" t="e">
        <f>VLOOKUP(D481,#REF!,7,0)</f>
        <v>#REF!</v>
      </c>
      <c r="P481" t="str">
        <f t="shared" si="38"/>
        <v>81802</v>
      </c>
    </row>
    <row r="482" spans="1:16" x14ac:dyDescent="0.25">
      <c r="A482" s="295" t="s">
        <v>2859</v>
      </c>
      <c r="B482" s="340">
        <v>6</v>
      </c>
      <c r="C482" s="340">
        <v>634082004000990</v>
      </c>
      <c r="D482" s="341" t="s">
        <v>1143</v>
      </c>
      <c r="E482" t="str">
        <f t="shared" si="37"/>
        <v>630408200400099</v>
      </c>
      <c r="G482">
        <v>29</v>
      </c>
      <c r="H482" s="341" t="s">
        <v>1144</v>
      </c>
      <c r="I482" s="470">
        <v>-53990507881</v>
      </c>
      <c r="J482" s="298">
        <f t="shared" si="36"/>
        <v>-53990507.880999997</v>
      </c>
      <c r="K482" t="e">
        <f>+VLOOKUP(D482,#REF!,4,0)</f>
        <v>#REF!</v>
      </c>
      <c r="L482" t="e">
        <f>VLOOKUP(D482,#REF!,5,0)</f>
        <v>#REF!</v>
      </c>
      <c r="M482" t="e">
        <f>VLOOKUP(D482,#REF!,6,0)</f>
        <v>#REF!</v>
      </c>
      <c r="N482" t="e">
        <f>VLOOKUP(D482,#REF!,7,0)</f>
        <v>#REF!</v>
      </c>
      <c r="P482" t="str">
        <f t="shared" si="38"/>
        <v>82004</v>
      </c>
    </row>
    <row r="483" spans="1:16" x14ac:dyDescent="0.25">
      <c r="A483" s="294" t="s">
        <v>2859</v>
      </c>
      <c r="B483" s="339">
        <v>6</v>
      </c>
      <c r="C483" s="339">
        <v>634082202000990</v>
      </c>
      <c r="D483" s="436" t="s">
        <v>1147</v>
      </c>
      <c r="E483" t="str">
        <f t="shared" si="37"/>
        <v>630408220200099</v>
      </c>
      <c r="G483">
        <v>29</v>
      </c>
      <c r="H483" s="436" t="s">
        <v>1148</v>
      </c>
      <c r="I483" s="471">
        <v>-2613619997</v>
      </c>
      <c r="J483" s="298">
        <f t="shared" si="36"/>
        <v>-2613619.997</v>
      </c>
      <c r="K483" t="e">
        <f>+VLOOKUP(D483,#REF!,4,0)</f>
        <v>#REF!</v>
      </c>
      <c r="L483" t="e">
        <f>VLOOKUP(D483,#REF!,5,0)</f>
        <v>#REF!</v>
      </c>
      <c r="M483" t="e">
        <f>VLOOKUP(D483,#REF!,6,0)</f>
        <v>#REF!</v>
      </c>
      <c r="N483" t="e">
        <f>VLOOKUP(D483,#REF!,7,0)</f>
        <v>#REF!</v>
      </c>
      <c r="P483" t="str">
        <f t="shared" si="38"/>
        <v>82202</v>
      </c>
    </row>
    <row r="484" spans="1:16" x14ac:dyDescent="0.25">
      <c r="A484" s="295" t="s">
        <v>2859</v>
      </c>
      <c r="B484" s="340">
        <v>6</v>
      </c>
      <c r="C484" s="340">
        <v>634082204000990</v>
      </c>
      <c r="D484" s="341" t="s">
        <v>1149</v>
      </c>
      <c r="E484" t="str">
        <f t="shared" si="37"/>
        <v>630408220400099</v>
      </c>
      <c r="G484">
        <v>29</v>
      </c>
      <c r="H484" s="341" t="s">
        <v>51</v>
      </c>
      <c r="I484" s="470">
        <v>-17861961762</v>
      </c>
      <c r="J484" s="298">
        <f t="shared" si="36"/>
        <v>-17861961.761999998</v>
      </c>
      <c r="K484" t="e">
        <f>+VLOOKUP(D484,#REF!,4,0)</f>
        <v>#REF!</v>
      </c>
      <c r="L484" t="e">
        <f>VLOOKUP(D484,#REF!,5,0)</f>
        <v>#REF!</v>
      </c>
      <c r="M484" t="e">
        <f>VLOOKUP(D484,#REF!,6,0)</f>
        <v>#REF!</v>
      </c>
      <c r="N484" t="e">
        <f>VLOOKUP(D484,#REF!,7,0)</f>
        <v>#REF!</v>
      </c>
      <c r="P484" t="str">
        <f t="shared" si="38"/>
        <v>82204</v>
      </c>
    </row>
    <row r="485" spans="1:16" x14ac:dyDescent="0.25">
      <c r="A485" s="294" t="s">
        <v>2859</v>
      </c>
      <c r="B485" s="339">
        <v>6</v>
      </c>
      <c r="C485" s="339">
        <v>641082801000990</v>
      </c>
      <c r="D485" s="436" t="s">
        <v>1872</v>
      </c>
      <c r="E485" t="str">
        <f t="shared" si="37"/>
        <v>640108280100099</v>
      </c>
      <c r="G485">
        <v>29</v>
      </c>
      <c r="H485" s="436" t="s">
        <v>1497</v>
      </c>
      <c r="I485" s="471">
        <v>-24630542</v>
      </c>
      <c r="J485" s="298">
        <f t="shared" si="36"/>
        <v>-24630.542000000001</v>
      </c>
      <c r="K485" t="e">
        <f>+VLOOKUP(D485,#REF!,4,0)</f>
        <v>#REF!</v>
      </c>
      <c r="L485" t="e">
        <f>VLOOKUP(D485,#REF!,5,0)</f>
        <v>#REF!</v>
      </c>
      <c r="M485" t="e">
        <f>VLOOKUP(D485,#REF!,6,0)</f>
        <v>#REF!</v>
      </c>
      <c r="N485" t="e">
        <f>VLOOKUP(D485,#REF!,7,0)</f>
        <v>#REF!</v>
      </c>
      <c r="P485" t="str">
        <f t="shared" si="38"/>
        <v>82801</v>
      </c>
    </row>
    <row r="486" spans="1:16" x14ac:dyDescent="0.25">
      <c r="A486" s="295" t="s">
        <v>2859</v>
      </c>
      <c r="B486" s="340">
        <v>6</v>
      </c>
      <c r="C486" s="340">
        <v>641083201001990</v>
      </c>
      <c r="D486" s="341" t="s">
        <v>1150</v>
      </c>
      <c r="E486" t="str">
        <f t="shared" si="37"/>
        <v>640108320100199</v>
      </c>
      <c r="G486">
        <v>29</v>
      </c>
      <c r="H486" s="341" t="s">
        <v>1151</v>
      </c>
      <c r="I486" s="470">
        <v>-975767787</v>
      </c>
      <c r="J486" s="298">
        <f t="shared" si="36"/>
        <v>-975767.78700000001</v>
      </c>
      <c r="K486" t="e">
        <f>+VLOOKUP(D486,#REF!,4,0)</f>
        <v>#REF!</v>
      </c>
      <c r="L486" t="e">
        <f>VLOOKUP(D486,#REF!,5,0)</f>
        <v>#REF!</v>
      </c>
      <c r="M486" t="e">
        <f>VLOOKUP(D486,#REF!,6,0)</f>
        <v>#REF!</v>
      </c>
      <c r="N486" t="e">
        <f>VLOOKUP(D486,#REF!,7,0)</f>
        <v>#REF!</v>
      </c>
      <c r="P486" t="str">
        <f t="shared" si="38"/>
        <v>83201</v>
      </c>
    </row>
    <row r="487" spans="1:16" x14ac:dyDescent="0.25">
      <c r="A487" s="294" t="s">
        <v>2859</v>
      </c>
      <c r="B487" s="339">
        <v>6</v>
      </c>
      <c r="C487" s="339">
        <v>641083201007990</v>
      </c>
      <c r="D487" s="436" t="s">
        <v>1263</v>
      </c>
      <c r="E487" t="str">
        <f t="shared" si="37"/>
        <v>640108320100799</v>
      </c>
      <c r="G487">
        <v>29</v>
      </c>
      <c r="H487" s="436" t="s">
        <v>1264</v>
      </c>
      <c r="I487" s="471">
        <v>-90909</v>
      </c>
      <c r="J487" s="298">
        <f t="shared" si="36"/>
        <v>-90.909000000000006</v>
      </c>
      <c r="K487" t="e">
        <f>+VLOOKUP(D487,#REF!,4,0)</f>
        <v>#REF!</v>
      </c>
      <c r="L487" t="e">
        <f>VLOOKUP(D487,#REF!,5,0)</f>
        <v>#REF!</v>
      </c>
      <c r="M487" t="e">
        <f>VLOOKUP(D487,#REF!,6,0)</f>
        <v>#REF!</v>
      </c>
      <c r="N487" t="e">
        <f>VLOOKUP(D487,#REF!,7,0)</f>
        <v>#REF!</v>
      </c>
      <c r="P487" t="str">
        <f t="shared" si="38"/>
        <v>83201</v>
      </c>
    </row>
    <row r="488" spans="1:16" s="508" customFormat="1" x14ac:dyDescent="0.25">
      <c r="A488" s="509" t="s">
        <v>2859</v>
      </c>
      <c r="B488" s="510">
        <v>6</v>
      </c>
      <c r="C488" s="510">
        <v>641083201010990</v>
      </c>
      <c r="D488" s="511" t="s">
        <v>2671</v>
      </c>
      <c r="E488" s="508" t="str">
        <f t="shared" si="37"/>
        <v>640108320101099</v>
      </c>
      <c r="G488" s="508">
        <v>29</v>
      </c>
      <c r="H488" s="511" t="s">
        <v>2683</v>
      </c>
      <c r="I488" s="564">
        <v>-1045837410</v>
      </c>
      <c r="J488" s="565">
        <f t="shared" si="36"/>
        <v>-1045837.41</v>
      </c>
      <c r="K488" s="508" t="e">
        <f>+VLOOKUP(D488,#REF!,4,0)</f>
        <v>#REF!</v>
      </c>
      <c r="L488" s="508" t="e">
        <f>VLOOKUP(D488,#REF!,5,0)</f>
        <v>#REF!</v>
      </c>
      <c r="M488" s="508" t="e">
        <f>VLOOKUP(D488,#REF!,6,0)</f>
        <v>#REF!</v>
      </c>
      <c r="N488" s="508" t="e">
        <f>VLOOKUP(D488,#REF!,7,0)</f>
        <v>#REF!</v>
      </c>
      <c r="P488" s="508" t="str">
        <f t="shared" si="38"/>
        <v>83201</v>
      </c>
    </row>
    <row r="489" spans="1:16" x14ac:dyDescent="0.25">
      <c r="A489" s="294" t="s">
        <v>2859</v>
      </c>
      <c r="B489" s="339">
        <v>6</v>
      </c>
      <c r="C489" s="339">
        <v>641083201016990</v>
      </c>
      <c r="D489" s="436" t="s">
        <v>2793</v>
      </c>
      <c r="E489" t="str">
        <f t="shared" si="37"/>
        <v>640108320101699</v>
      </c>
      <c r="G489">
        <v>29</v>
      </c>
      <c r="H489" s="436" t="s">
        <v>2794</v>
      </c>
      <c r="I489" s="471">
        <v>-532739013</v>
      </c>
      <c r="J489" s="298">
        <f t="shared" si="36"/>
        <v>-532739.01300000004</v>
      </c>
      <c r="K489" t="e">
        <f>+VLOOKUP(D489,#REF!,4,0)</f>
        <v>#REF!</v>
      </c>
      <c r="L489" t="e">
        <f>VLOOKUP(D489,#REF!,5,0)</f>
        <v>#REF!</v>
      </c>
      <c r="M489" t="e">
        <f>VLOOKUP(D489,#REF!,6,0)</f>
        <v>#REF!</v>
      </c>
      <c r="N489" t="e">
        <f>VLOOKUP(D489,#REF!,7,0)</f>
        <v>#REF!</v>
      </c>
      <c r="P489" t="str">
        <f t="shared" si="38"/>
        <v>83201</v>
      </c>
    </row>
    <row r="490" spans="1:16" x14ac:dyDescent="0.25">
      <c r="A490" s="295" t="s">
        <v>2859</v>
      </c>
      <c r="B490" s="340">
        <v>6</v>
      </c>
      <c r="C490" s="340">
        <v>641083201021990</v>
      </c>
      <c r="D490" s="341" t="s">
        <v>1152</v>
      </c>
      <c r="E490" t="str">
        <f t="shared" si="37"/>
        <v>640108320102199</v>
      </c>
      <c r="G490">
        <v>29</v>
      </c>
      <c r="H490" s="341" t="s">
        <v>1153</v>
      </c>
      <c r="I490" s="470">
        <v>-17512985</v>
      </c>
      <c r="J490" s="298">
        <f t="shared" si="36"/>
        <v>-17512.985000000001</v>
      </c>
      <c r="K490" t="e">
        <f>+VLOOKUP(D490,#REF!,4,0)</f>
        <v>#REF!</v>
      </c>
      <c r="L490" t="e">
        <f>VLOOKUP(D490,#REF!,5,0)</f>
        <v>#REF!</v>
      </c>
      <c r="M490" t="e">
        <f>VLOOKUP(D490,#REF!,6,0)</f>
        <v>#REF!</v>
      </c>
      <c r="N490" t="e">
        <f>VLOOKUP(D490,#REF!,7,0)</f>
        <v>#REF!</v>
      </c>
      <c r="P490" t="str">
        <f t="shared" si="38"/>
        <v>83201</v>
      </c>
    </row>
    <row r="491" spans="1:16" x14ac:dyDescent="0.25">
      <c r="A491" s="294" t="s">
        <v>2859</v>
      </c>
      <c r="B491" s="339">
        <v>6</v>
      </c>
      <c r="C491" s="339">
        <v>651083406000990</v>
      </c>
      <c r="D491" s="436" t="s">
        <v>2045</v>
      </c>
      <c r="E491" t="str">
        <f t="shared" si="37"/>
        <v>650108340600099</v>
      </c>
      <c r="G491">
        <v>29</v>
      </c>
      <c r="H491" s="436" t="s">
        <v>2188</v>
      </c>
      <c r="I491" s="471">
        <v>-51396641</v>
      </c>
      <c r="J491" s="298">
        <f t="shared" si="36"/>
        <v>-51396.641000000003</v>
      </c>
      <c r="K491" t="e">
        <f>+VLOOKUP(D491,#REF!,4,0)</f>
        <v>#REF!</v>
      </c>
      <c r="L491" t="e">
        <f>VLOOKUP(D491,#REF!,5,0)</f>
        <v>#REF!</v>
      </c>
      <c r="M491" t="e">
        <f>VLOOKUP(D491,#REF!,6,0)</f>
        <v>#REF!</v>
      </c>
      <c r="N491" t="e">
        <f>VLOOKUP(D491,#REF!,7,0)</f>
        <v>#REF!</v>
      </c>
      <c r="P491" t="str">
        <f t="shared" si="38"/>
        <v>83406</v>
      </c>
    </row>
    <row r="492" spans="1:16" x14ac:dyDescent="0.25">
      <c r="A492" s="295" t="s">
        <v>2859</v>
      </c>
      <c r="B492" s="340">
        <v>6</v>
      </c>
      <c r="C492" s="340">
        <v>711070502000010</v>
      </c>
      <c r="D492" s="341" t="s">
        <v>1154</v>
      </c>
      <c r="E492" t="str">
        <f t="shared" si="37"/>
        <v>710107050200001</v>
      </c>
      <c r="G492">
        <v>27</v>
      </c>
      <c r="H492" s="341" t="s">
        <v>2189</v>
      </c>
      <c r="I492" s="470">
        <v>1213509391</v>
      </c>
      <c r="J492" s="298">
        <f t="shared" si="36"/>
        <v>1213509.3910000001</v>
      </c>
      <c r="K492" t="e">
        <f>+VLOOKUP(D492,#REF!,4,0)</f>
        <v>#REF!</v>
      </c>
      <c r="L492" t="e">
        <f>VLOOKUP(D492,#REF!,5,0)</f>
        <v>#REF!</v>
      </c>
      <c r="M492" t="e">
        <f>VLOOKUP(D492,#REF!,6,0)</f>
        <v>#REF!</v>
      </c>
      <c r="N492" t="e">
        <f>VLOOKUP(D492,#REF!,7,0)</f>
        <v>#REF!</v>
      </c>
      <c r="P492" t="str">
        <f t="shared" si="38"/>
        <v>70502</v>
      </c>
    </row>
    <row r="493" spans="1:16" x14ac:dyDescent="0.25">
      <c r="A493" s="294" t="s">
        <v>2859</v>
      </c>
      <c r="B493" s="339">
        <v>6</v>
      </c>
      <c r="C493" s="339">
        <v>711070502000990</v>
      </c>
      <c r="D493" s="436" t="s">
        <v>1155</v>
      </c>
      <c r="E493" t="str">
        <f t="shared" si="37"/>
        <v>710107050200099</v>
      </c>
      <c r="G493">
        <v>27</v>
      </c>
      <c r="H493" s="436" t="s">
        <v>1156</v>
      </c>
      <c r="I493" s="471">
        <v>496318377</v>
      </c>
      <c r="J493" s="298">
        <f t="shared" si="36"/>
        <v>496318.37699999998</v>
      </c>
      <c r="K493" t="e">
        <f>+VLOOKUP(D493,#REF!,4,0)</f>
        <v>#REF!</v>
      </c>
      <c r="L493" t="e">
        <f>VLOOKUP(D493,#REF!,5,0)</f>
        <v>#REF!</v>
      </c>
      <c r="M493" t="e">
        <f>VLOOKUP(D493,#REF!,6,0)</f>
        <v>#REF!</v>
      </c>
      <c r="N493" t="e">
        <f>VLOOKUP(D493,#REF!,7,0)</f>
        <v>#REF!</v>
      </c>
      <c r="P493" t="str">
        <f t="shared" si="38"/>
        <v>70502</v>
      </c>
    </row>
    <row r="494" spans="1:16" x14ac:dyDescent="0.25">
      <c r="A494" s="295" t="s">
        <v>2859</v>
      </c>
      <c r="B494" s="340">
        <v>6</v>
      </c>
      <c r="C494" s="340">
        <v>711070502001990</v>
      </c>
      <c r="D494" s="341" t="s">
        <v>1157</v>
      </c>
      <c r="E494" t="str">
        <f t="shared" si="37"/>
        <v>710107050200199</v>
      </c>
      <c r="G494">
        <v>27</v>
      </c>
      <c r="H494" s="341" t="s">
        <v>2189</v>
      </c>
      <c r="I494" s="470">
        <v>8683744137</v>
      </c>
      <c r="J494" s="298">
        <f t="shared" si="36"/>
        <v>8683744.1370000001</v>
      </c>
      <c r="K494" t="e">
        <f>+VLOOKUP(D494,#REF!,4,0)</f>
        <v>#REF!</v>
      </c>
      <c r="L494" t="e">
        <f>VLOOKUP(D494,#REF!,5,0)</f>
        <v>#REF!</v>
      </c>
      <c r="M494" t="e">
        <f>VLOOKUP(D494,#REF!,6,0)</f>
        <v>#REF!</v>
      </c>
      <c r="N494" t="e">
        <f>VLOOKUP(D494,#REF!,7,0)</f>
        <v>#REF!</v>
      </c>
      <c r="P494" t="str">
        <f t="shared" si="38"/>
        <v>70502</v>
      </c>
    </row>
    <row r="495" spans="1:16" x14ac:dyDescent="0.25">
      <c r="A495" s="294" t="s">
        <v>2859</v>
      </c>
      <c r="B495" s="339">
        <v>6</v>
      </c>
      <c r="C495" s="339">
        <v>711070502002990</v>
      </c>
      <c r="D495" s="436" t="s">
        <v>1158</v>
      </c>
      <c r="E495" t="str">
        <f t="shared" si="37"/>
        <v>710107050200299</v>
      </c>
      <c r="G495">
        <v>27</v>
      </c>
      <c r="H495" s="436" t="s">
        <v>2190</v>
      </c>
      <c r="I495" s="471">
        <v>4438313</v>
      </c>
      <c r="J495" s="298">
        <f t="shared" si="36"/>
        <v>4438.3130000000001</v>
      </c>
      <c r="K495" t="e">
        <f>+VLOOKUP(D495,#REF!,4,0)</f>
        <v>#REF!</v>
      </c>
      <c r="L495" t="e">
        <f>VLOOKUP(D495,#REF!,5,0)</f>
        <v>#REF!</v>
      </c>
      <c r="M495" t="e">
        <f>VLOOKUP(D495,#REF!,6,0)</f>
        <v>#REF!</v>
      </c>
      <c r="N495" t="e">
        <f>VLOOKUP(D495,#REF!,7,0)</f>
        <v>#REF!</v>
      </c>
      <c r="P495" t="str">
        <f t="shared" si="38"/>
        <v>70502</v>
      </c>
    </row>
    <row r="496" spans="1:16" x14ac:dyDescent="0.25">
      <c r="A496" s="295" t="s">
        <v>2859</v>
      </c>
      <c r="B496" s="340">
        <v>6</v>
      </c>
      <c r="C496" s="340">
        <v>711070502003990</v>
      </c>
      <c r="D496" s="341" t="s">
        <v>1293</v>
      </c>
      <c r="E496" t="str">
        <f t="shared" si="37"/>
        <v>710107050200399</v>
      </c>
      <c r="G496">
        <v>27</v>
      </c>
      <c r="H496" s="341" t="s">
        <v>2191</v>
      </c>
      <c r="I496" s="470">
        <v>630696924</v>
      </c>
      <c r="J496" s="298">
        <f t="shared" si="36"/>
        <v>630696.924</v>
      </c>
      <c r="K496" t="e">
        <f>+VLOOKUP(D496,#REF!,4,0)</f>
        <v>#REF!</v>
      </c>
      <c r="L496" t="e">
        <f>VLOOKUP(D496,#REF!,5,0)</f>
        <v>#REF!</v>
      </c>
      <c r="M496" t="e">
        <f>VLOOKUP(D496,#REF!,6,0)</f>
        <v>#REF!</v>
      </c>
      <c r="N496" t="e">
        <f>VLOOKUP(D496,#REF!,7,0)</f>
        <v>#REF!</v>
      </c>
      <c r="P496" t="str">
        <f t="shared" si="38"/>
        <v>70502</v>
      </c>
    </row>
    <row r="497" spans="1:16" x14ac:dyDescent="0.25">
      <c r="A497" s="294" t="s">
        <v>2859</v>
      </c>
      <c r="B497" s="339">
        <v>6</v>
      </c>
      <c r="C497" s="339">
        <v>711070502005990</v>
      </c>
      <c r="D497" s="436" t="s">
        <v>1294</v>
      </c>
      <c r="E497" t="str">
        <f t="shared" si="37"/>
        <v>710107050200599</v>
      </c>
      <c r="G497">
        <v>27</v>
      </c>
      <c r="H497" s="436" t="s">
        <v>2192</v>
      </c>
      <c r="I497" s="471">
        <v>123081225</v>
      </c>
      <c r="J497" s="298">
        <f t="shared" si="36"/>
        <v>123081.22500000001</v>
      </c>
      <c r="K497" t="e">
        <f>+VLOOKUP(D497,#REF!,4,0)</f>
        <v>#REF!</v>
      </c>
      <c r="L497" t="e">
        <f>VLOOKUP(D497,#REF!,5,0)</f>
        <v>#REF!</v>
      </c>
      <c r="M497" t="e">
        <f>VLOOKUP(D497,#REF!,6,0)</f>
        <v>#REF!</v>
      </c>
      <c r="N497" t="e">
        <f>VLOOKUP(D497,#REF!,7,0)</f>
        <v>#REF!</v>
      </c>
      <c r="P497" t="str">
        <f t="shared" si="38"/>
        <v>70502</v>
      </c>
    </row>
    <row r="498" spans="1:16" x14ac:dyDescent="0.25">
      <c r="A498" s="295" t="s">
        <v>2859</v>
      </c>
      <c r="B498" s="340">
        <v>6</v>
      </c>
      <c r="C498" s="340">
        <v>711070502006990</v>
      </c>
      <c r="D498" s="341" t="s">
        <v>2046</v>
      </c>
      <c r="E498" t="str">
        <f t="shared" si="37"/>
        <v>710107050200699</v>
      </c>
      <c r="G498">
        <v>27</v>
      </c>
      <c r="H498" s="341" t="s">
        <v>2193</v>
      </c>
      <c r="I498" s="470">
        <v>27147770</v>
      </c>
      <c r="J498" s="298">
        <f t="shared" si="36"/>
        <v>27147.77</v>
      </c>
      <c r="K498" t="e">
        <f>+VLOOKUP(D498,#REF!,4,0)</f>
        <v>#REF!</v>
      </c>
      <c r="L498" t="e">
        <f>VLOOKUP(D498,#REF!,5,0)</f>
        <v>#REF!</v>
      </c>
      <c r="M498" t="e">
        <f>VLOOKUP(D498,#REF!,6,0)</f>
        <v>#REF!</v>
      </c>
      <c r="N498" t="e">
        <f>VLOOKUP(D498,#REF!,7,0)</f>
        <v>#REF!</v>
      </c>
      <c r="P498" t="str">
        <f t="shared" si="38"/>
        <v>70502</v>
      </c>
    </row>
    <row r="499" spans="1:16" x14ac:dyDescent="0.25">
      <c r="A499" s="294" t="s">
        <v>2859</v>
      </c>
      <c r="B499" s="339">
        <v>6</v>
      </c>
      <c r="C499" s="339">
        <v>711070503001990</v>
      </c>
      <c r="D499" s="436" t="s">
        <v>1295</v>
      </c>
      <c r="E499" t="str">
        <f t="shared" si="37"/>
        <v>710107050300199</v>
      </c>
      <c r="G499">
        <v>27</v>
      </c>
      <c r="H499" s="436" t="s">
        <v>2194</v>
      </c>
      <c r="I499" s="471">
        <v>4556588059</v>
      </c>
      <c r="J499" s="298">
        <f t="shared" si="36"/>
        <v>4556588.0590000004</v>
      </c>
      <c r="K499" t="e">
        <f>+VLOOKUP(D499,#REF!,4,0)</f>
        <v>#REF!</v>
      </c>
      <c r="L499" t="e">
        <f>VLOOKUP(D499,#REF!,5,0)</f>
        <v>#REF!</v>
      </c>
      <c r="M499" t="e">
        <f>VLOOKUP(D499,#REF!,6,0)</f>
        <v>#REF!</v>
      </c>
      <c r="N499" t="e">
        <f>VLOOKUP(D499,#REF!,7,0)</f>
        <v>#REF!</v>
      </c>
      <c r="P499" t="str">
        <f t="shared" si="38"/>
        <v>70503</v>
      </c>
    </row>
    <row r="500" spans="1:16" x14ac:dyDescent="0.25">
      <c r="A500" s="295" t="s">
        <v>2859</v>
      </c>
      <c r="B500" s="340">
        <v>6</v>
      </c>
      <c r="C500" s="340">
        <v>711070503002990</v>
      </c>
      <c r="D500" s="341" t="s">
        <v>2047</v>
      </c>
      <c r="E500" t="str">
        <f t="shared" si="37"/>
        <v>710107050300299</v>
      </c>
      <c r="G500">
        <v>27</v>
      </c>
      <c r="H500" s="341" t="s">
        <v>2195</v>
      </c>
      <c r="I500" s="470">
        <v>540450025</v>
      </c>
      <c r="J500" s="298">
        <f t="shared" si="36"/>
        <v>540450.02500000002</v>
      </c>
      <c r="K500" t="e">
        <f>+VLOOKUP(D500,#REF!,4,0)</f>
        <v>#REF!</v>
      </c>
      <c r="L500" t="e">
        <f>VLOOKUP(D500,#REF!,5,0)</f>
        <v>#REF!</v>
      </c>
      <c r="M500" t="e">
        <f>VLOOKUP(D500,#REF!,6,0)</f>
        <v>#REF!</v>
      </c>
      <c r="N500" t="e">
        <f>VLOOKUP(D500,#REF!,7,0)</f>
        <v>#REF!</v>
      </c>
      <c r="P500" t="str">
        <f t="shared" si="38"/>
        <v>70503</v>
      </c>
    </row>
    <row r="501" spans="1:16" x14ac:dyDescent="0.25">
      <c r="A501" s="294" t="s">
        <v>2859</v>
      </c>
      <c r="B501" s="339">
        <v>6</v>
      </c>
      <c r="C501" s="339">
        <v>712071902001990</v>
      </c>
      <c r="D501" s="436" t="s">
        <v>2048</v>
      </c>
      <c r="E501" t="str">
        <f t="shared" si="37"/>
        <v>710207190200199</v>
      </c>
      <c r="G501">
        <v>27</v>
      </c>
      <c r="H501" s="436" t="s">
        <v>1496</v>
      </c>
      <c r="I501" s="471">
        <v>123104286</v>
      </c>
      <c r="J501" s="298">
        <f t="shared" si="36"/>
        <v>123104.28599999999</v>
      </c>
      <c r="K501" t="e">
        <f>+VLOOKUP(D501,#REF!,4,0)</f>
        <v>#REF!</v>
      </c>
      <c r="L501" t="e">
        <f>VLOOKUP(D501,#REF!,5,0)</f>
        <v>#REF!</v>
      </c>
      <c r="M501" t="e">
        <f>VLOOKUP(D501,#REF!,6,0)</f>
        <v>#REF!</v>
      </c>
      <c r="N501" t="e">
        <f>VLOOKUP(D501,#REF!,7,0)</f>
        <v>#REF!</v>
      </c>
      <c r="P501" t="str">
        <f t="shared" si="38"/>
        <v>71902</v>
      </c>
    </row>
    <row r="502" spans="1:16" x14ac:dyDescent="0.25">
      <c r="A502" s="295" t="s">
        <v>2859</v>
      </c>
      <c r="B502" s="340">
        <v>7</v>
      </c>
      <c r="C502" s="340">
        <v>712072102001990</v>
      </c>
      <c r="D502" s="341" t="s">
        <v>1377</v>
      </c>
      <c r="E502" t="str">
        <f t="shared" si="37"/>
        <v>710207210200199</v>
      </c>
      <c r="G502">
        <v>27</v>
      </c>
      <c r="H502" s="341" t="s">
        <v>1415</v>
      </c>
      <c r="I502" s="470">
        <v>69080</v>
      </c>
      <c r="J502" s="298">
        <f t="shared" si="36"/>
        <v>69.08</v>
      </c>
      <c r="K502" t="e">
        <f>+VLOOKUP(D502,#REF!,4,0)</f>
        <v>#REF!</v>
      </c>
      <c r="L502" t="e">
        <f>VLOOKUP(D502,#REF!,5,0)</f>
        <v>#REF!</v>
      </c>
      <c r="M502" t="e">
        <f>VLOOKUP(D502,#REF!,6,0)</f>
        <v>#REF!</v>
      </c>
      <c r="N502" t="e">
        <f>VLOOKUP(D502,#REF!,7,0)</f>
        <v>#REF!</v>
      </c>
      <c r="P502" t="str">
        <f t="shared" si="38"/>
        <v>72102</v>
      </c>
    </row>
    <row r="503" spans="1:16" x14ac:dyDescent="0.25">
      <c r="A503" s="294" t="s">
        <v>2859</v>
      </c>
      <c r="B503" s="339">
        <v>6</v>
      </c>
      <c r="C503" s="339">
        <v>712072102009990</v>
      </c>
      <c r="D503" s="436" t="s">
        <v>1378</v>
      </c>
      <c r="E503" t="str">
        <f t="shared" si="37"/>
        <v>710207210200999</v>
      </c>
      <c r="G503">
        <v>27</v>
      </c>
      <c r="H503" s="436" t="s">
        <v>1412</v>
      </c>
      <c r="I503" s="471">
        <v>4459723345</v>
      </c>
      <c r="J503" s="298">
        <f t="shared" si="36"/>
        <v>4459723.3449999997</v>
      </c>
      <c r="K503" t="e">
        <f>+VLOOKUP(D503,#REF!,4,0)</f>
        <v>#REF!</v>
      </c>
      <c r="L503" t="e">
        <f>VLOOKUP(D503,#REF!,5,0)</f>
        <v>#REF!</v>
      </c>
      <c r="M503" t="e">
        <f>VLOOKUP(D503,#REF!,6,0)</f>
        <v>#REF!</v>
      </c>
      <c r="N503" t="e">
        <f>VLOOKUP(D503,#REF!,7,0)</f>
        <v>#REF!</v>
      </c>
      <c r="P503" t="str">
        <f t="shared" si="38"/>
        <v>72102</v>
      </c>
    </row>
    <row r="504" spans="1:16" x14ac:dyDescent="0.25">
      <c r="A504" s="295" t="s">
        <v>2859</v>
      </c>
      <c r="B504" s="340">
        <v>6</v>
      </c>
      <c r="C504" s="340">
        <v>712072302001990</v>
      </c>
      <c r="D504" s="341" t="s">
        <v>1298</v>
      </c>
      <c r="E504" t="str">
        <f t="shared" si="37"/>
        <v>710207230200199</v>
      </c>
      <c r="G504">
        <v>27</v>
      </c>
      <c r="H504" s="341" t="s">
        <v>1299</v>
      </c>
      <c r="I504" s="470">
        <v>51584991</v>
      </c>
      <c r="J504" s="298">
        <f t="shared" si="36"/>
        <v>51584.991000000002</v>
      </c>
      <c r="K504" t="e">
        <f>+VLOOKUP(D504,#REF!,4,0)</f>
        <v>#REF!</v>
      </c>
      <c r="L504" t="e">
        <f>VLOOKUP(D504,#REF!,5,0)</f>
        <v>#REF!</v>
      </c>
      <c r="M504" t="e">
        <f>VLOOKUP(D504,#REF!,6,0)</f>
        <v>#REF!</v>
      </c>
      <c r="N504" t="e">
        <f>VLOOKUP(D504,#REF!,7,0)</f>
        <v>#REF!</v>
      </c>
      <c r="P504" t="str">
        <f t="shared" si="38"/>
        <v>72302</v>
      </c>
    </row>
    <row r="505" spans="1:16" x14ac:dyDescent="0.25">
      <c r="A505" s="294" t="s">
        <v>2859</v>
      </c>
      <c r="B505" s="339">
        <v>6</v>
      </c>
      <c r="C505" s="339">
        <v>712079701002990</v>
      </c>
      <c r="D505" s="436" t="s">
        <v>1159</v>
      </c>
      <c r="E505" t="str">
        <f t="shared" si="37"/>
        <v>710207970100299</v>
      </c>
      <c r="G505">
        <v>27</v>
      </c>
      <c r="H505" s="436" t="s">
        <v>1160</v>
      </c>
      <c r="I505" s="471">
        <v>89358115</v>
      </c>
      <c r="J505" s="298">
        <f t="shared" si="36"/>
        <v>89358.115000000005</v>
      </c>
      <c r="K505" t="e">
        <f>+VLOOKUP(D505,#REF!,4,0)</f>
        <v>#REF!</v>
      </c>
      <c r="L505" t="e">
        <f>VLOOKUP(D505,#REF!,5,0)</f>
        <v>#REF!</v>
      </c>
      <c r="M505" t="e">
        <f>VLOOKUP(D505,#REF!,6,0)</f>
        <v>#REF!</v>
      </c>
      <c r="N505" t="e">
        <f>VLOOKUP(D505,#REF!,7,0)</f>
        <v>#REF!</v>
      </c>
      <c r="P505" t="str">
        <f t="shared" si="38"/>
        <v>79701</v>
      </c>
    </row>
    <row r="506" spans="1:16" x14ac:dyDescent="0.25">
      <c r="A506" s="295" t="s">
        <v>2859</v>
      </c>
      <c r="B506" s="340">
        <v>6</v>
      </c>
      <c r="C506" s="340">
        <v>714073902000990</v>
      </c>
      <c r="D506" s="341" t="s">
        <v>1161</v>
      </c>
      <c r="E506" t="str">
        <f t="shared" si="37"/>
        <v>710407390200099</v>
      </c>
      <c r="G506">
        <v>29</v>
      </c>
      <c r="H506" s="341" t="s">
        <v>1124</v>
      </c>
      <c r="I506" s="470">
        <v>823651923</v>
      </c>
      <c r="J506" s="298">
        <f t="shared" si="36"/>
        <v>823651.92299999995</v>
      </c>
      <c r="K506" t="e">
        <f>+VLOOKUP(D506,#REF!,4,0)</f>
        <v>#REF!</v>
      </c>
      <c r="L506" t="e">
        <f>VLOOKUP(D506,#REF!,5,0)</f>
        <v>#REF!</v>
      </c>
      <c r="M506" t="e">
        <f>VLOOKUP(D506,#REF!,6,0)</f>
        <v>#REF!</v>
      </c>
      <c r="N506" t="e">
        <f>VLOOKUP(D506,#REF!,7,0)</f>
        <v>#REF!</v>
      </c>
      <c r="P506" t="str">
        <f t="shared" si="38"/>
        <v>73902</v>
      </c>
    </row>
    <row r="507" spans="1:16" x14ac:dyDescent="0.25">
      <c r="A507" s="294" t="s">
        <v>2859</v>
      </c>
      <c r="B507" s="339">
        <v>7</v>
      </c>
      <c r="C507" s="339">
        <v>714073902001990</v>
      </c>
      <c r="D507" s="436" t="s">
        <v>1162</v>
      </c>
      <c r="E507" t="str">
        <f t="shared" si="37"/>
        <v>710407390200199</v>
      </c>
      <c r="G507">
        <v>29</v>
      </c>
      <c r="H507" s="436" t="s">
        <v>1124</v>
      </c>
      <c r="I507" s="471">
        <v>90438689</v>
      </c>
      <c r="J507" s="298">
        <f t="shared" si="36"/>
        <v>90438.688999999998</v>
      </c>
      <c r="K507" t="e">
        <f>+VLOOKUP(D507,#REF!,4,0)</f>
        <v>#REF!</v>
      </c>
      <c r="L507" t="e">
        <f>VLOOKUP(D507,#REF!,5,0)</f>
        <v>#REF!</v>
      </c>
      <c r="M507" t="e">
        <f>VLOOKUP(D507,#REF!,6,0)</f>
        <v>#REF!</v>
      </c>
      <c r="N507" t="e">
        <f>VLOOKUP(D507,#REF!,7,0)</f>
        <v>#REF!</v>
      </c>
      <c r="P507" t="str">
        <f t="shared" si="38"/>
        <v>73902</v>
      </c>
    </row>
    <row r="508" spans="1:16" x14ac:dyDescent="0.25">
      <c r="A508" s="295" t="s">
        <v>2859</v>
      </c>
      <c r="B508" s="340">
        <v>6</v>
      </c>
      <c r="C508" s="340">
        <v>714073903000990</v>
      </c>
      <c r="D508" s="341" t="s">
        <v>2049</v>
      </c>
      <c r="E508" t="str">
        <f t="shared" si="37"/>
        <v>710407390300099</v>
      </c>
      <c r="G508">
        <v>29</v>
      </c>
      <c r="H508" s="341" t="s">
        <v>2196</v>
      </c>
      <c r="I508" s="470">
        <v>19709661</v>
      </c>
      <c r="J508" s="298">
        <f t="shared" si="36"/>
        <v>19709.661</v>
      </c>
      <c r="K508" t="e">
        <f>+VLOOKUP(D508,#REF!,4,0)</f>
        <v>#REF!</v>
      </c>
      <c r="L508" t="e">
        <f>VLOOKUP(D508,#REF!,5,0)</f>
        <v>#REF!</v>
      </c>
      <c r="M508" t="e">
        <f>VLOOKUP(D508,#REF!,6,0)</f>
        <v>#REF!</v>
      </c>
      <c r="N508" t="e">
        <f>VLOOKUP(D508,#REF!,7,0)</f>
        <v>#REF!</v>
      </c>
      <c r="P508" t="str">
        <f t="shared" si="38"/>
        <v>73903</v>
      </c>
    </row>
    <row r="509" spans="1:16" x14ac:dyDescent="0.25">
      <c r="A509" s="294" t="s">
        <v>2859</v>
      </c>
      <c r="B509" s="339">
        <v>6</v>
      </c>
      <c r="C509" s="339">
        <v>714073904000990</v>
      </c>
      <c r="D509" s="436" t="s">
        <v>1163</v>
      </c>
      <c r="E509" t="str">
        <f t="shared" si="37"/>
        <v>710407390400099</v>
      </c>
      <c r="G509">
        <v>29</v>
      </c>
      <c r="H509" s="436" t="s">
        <v>1164</v>
      </c>
      <c r="I509" s="471">
        <v>248234797</v>
      </c>
      <c r="J509" s="298">
        <f t="shared" si="36"/>
        <v>248234.79699999999</v>
      </c>
      <c r="K509" t="e">
        <f>+VLOOKUP(D509,#REF!,4,0)</f>
        <v>#REF!</v>
      </c>
      <c r="L509" t="e">
        <f>VLOOKUP(D509,#REF!,5,0)</f>
        <v>#REF!</v>
      </c>
      <c r="M509" t="e">
        <f>VLOOKUP(D509,#REF!,6,0)</f>
        <v>#REF!</v>
      </c>
      <c r="N509" t="e">
        <f>VLOOKUP(D509,#REF!,7,0)</f>
        <v>#REF!</v>
      </c>
      <c r="P509" t="str">
        <f t="shared" si="38"/>
        <v>73904</v>
      </c>
    </row>
    <row r="510" spans="1:16" x14ac:dyDescent="0.25">
      <c r="A510" s="295" t="s">
        <v>2859</v>
      </c>
      <c r="B510" s="340">
        <v>6</v>
      </c>
      <c r="C510" s="340">
        <v>714073906000990</v>
      </c>
      <c r="D510" s="341" t="s">
        <v>1165</v>
      </c>
      <c r="E510" t="str">
        <f t="shared" si="37"/>
        <v>710407390600099</v>
      </c>
      <c r="G510">
        <v>29</v>
      </c>
      <c r="H510" s="341" t="s">
        <v>1166</v>
      </c>
      <c r="I510" s="470">
        <v>21677581249</v>
      </c>
      <c r="J510" s="298">
        <f t="shared" si="36"/>
        <v>21677581.249000002</v>
      </c>
      <c r="K510" t="e">
        <f>+VLOOKUP(D510,#REF!,4,0)</f>
        <v>#REF!</v>
      </c>
      <c r="L510" t="e">
        <f>VLOOKUP(D510,#REF!,5,0)</f>
        <v>#REF!</v>
      </c>
      <c r="M510" t="e">
        <f>VLOOKUP(D510,#REF!,6,0)</f>
        <v>#REF!</v>
      </c>
      <c r="N510" t="e">
        <f>VLOOKUP(D510,#REF!,7,0)</f>
        <v>#REF!</v>
      </c>
      <c r="P510" t="str">
        <f t="shared" si="38"/>
        <v>73906</v>
      </c>
    </row>
    <row r="511" spans="1:16" x14ac:dyDescent="0.25">
      <c r="A511" s="294" t="s">
        <v>2859</v>
      </c>
      <c r="B511" s="339">
        <v>6</v>
      </c>
      <c r="C511" s="339">
        <v>714073908000990</v>
      </c>
      <c r="D511" s="436" t="s">
        <v>1167</v>
      </c>
      <c r="E511" t="str">
        <f t="shared" si="37"/>
        <v>710407390800099</v>
      </c>
      <c r="G511">
        <v>29</v>
      </c>
      <c r="H511" s="436" t="s">
        <v>1168</v>
      </c>
      <c r="I511" s="471">
        <v>67045306</v>
      </c>
      <c r="J511" s="298">
        <f t="shared" si="36"/>
        <v>67045.305999999997</v>
      </c>
      <c r="K511" t="e">
        <f>+VLOOKUP(D511,#REF!,4,0)</f>
        <v>#REF!</v>
      </c>
      <c r="L511" t="e">
        <f>VLOOKUP(D511,#REF!,5,0)</f>
        <v>#REF!</v>
      </c>
      <c r="M511" t="e">
        <f>VLOOKUP(D511,#REF!,6,0)</f>
        <v>#REF!</v>
      </c>
      <c r="N511" t="e">
        <f>VLOOKUP(D511,#REF!,7,0)</f>
        <v>#REF!</v>
      </c>
      <c r="P511" t="str">
        <f t="shared" si="38"/>
        <v>73908</v>
      </c>
    </row>
    <row r="512" spans="1:16" x14ac:dyDescent="0.25">
      <c r="A512" s="295" t="s">
        <v>2859</v>
      </c>
      <c r="B512" s="340">
        <v>6</v>
      </c>
      <c r="C512" s="340">
        <v>715074302000990</v>
      </c>
      <c r="D512" s="341" t="s">
        <v>1379</v>
      </c>
      <c r="E512" t="str">
        <f t="shared" si="37"/>
        <v>710507430200099</v>
      </c>
      <c r="G512">
        <v>29</v>
      </c>
      <c r="H512" s="341" t="s">
        <v>1451</v>
      </c>
      <c r="I512" s="470">
        <v>8866137648</v>
      </c>
      <c r="J512" s="298">
        <f t="shared" si="36"/>
        <v>8866137.648</v>
      </c>
      <c r="K512" t="e">
        <f>+VLOOKUP(D512,#REF!,4,0)</f>
        <v>#REF!</v>
      </c>
      <c r="L512" t="e">
        <f>VLOOKUP(D512,#REF!,5,0)</f>
        <v>#REF!</v>
      </c>
      <c r="M512" t="e">
        <f>VLOOKUP(D512,#REF!,6,0)</f>
        <v>#REF!</v>
      </c>
      <c r="N512" t="e">
        <f>VLOOKUP(D512,#REF!,7,0)</f>
        <v>#REF!</v>
      </c>
      <c r="P512" t="str">
        <f t="shared" si="38"/>
        <v>74302</v>
      </c>
    </row>
    <row r="513" spans="1:16" x14ac:dyDescent="0.25">
      <c r="A513" s="294" t="s">
        <v>2859</v>
      </c>
      <c r="B513" s="339">
        <v>6</v>
      </c>
      <c r="C513" s="339">
        <v>715074701000980</v>
      </c>
      <c r="D513" s="436" t="s">
        <v>2050</v>
      </c>
      <c r="E513" t="str">
        <f t="shared" si="37"/>
        <v>710507470100098</v>
      </c>
      <c r="G513">
        <v>29</v>
      </c>
      <c r="H513" s="436" t="s">
        <v>1169</v>
      </c>
      <c r="I513" s="471">
        <v>63984009</v>
      </c>
      <c r="J513" s="298">
        <f t="shared" si="36"/>
        <v>63984.008999999998</v>
      </c>
      <c r="K513" t="e">
        <f>+VLOOKUP(D513,#REF!,4,0)</f>
        <v>#REF!</v>
      </c>
      <c r="L513" t="e">
        <f>VLOOKUP(D513,#REF!,5,0)</f>
        <v>#REF!</v>
      </c>
      <c r="M513" t="e">
        <f>VLOOKUP(D513,#REF!,6,0)</f>
        <v>#REF!</v>
      </c>
      <c r="N513" t="e">
        <f>VLOOKUP(D513,#REF!,7,0)</f>
        <v>#REF!</v>
      </c>
      <c r="P513" t="str">
        <f t="shared" si="38"/>
        <v>74701</v>
      </c>
    </row>
    <row r="514" spans="1:16" x14ac:dyDescent="0.25">
      <c r="A514" s="295" t="s">
        <v>2859</v>
      </c>
      <c r="B514" s="340">
        <v>6</v>
      </c>
      <c r="C514" s="340">
        <v>715074701000990</v>
      </c>
      <c r="D514" s="341" t="s">
        <v>1170</v>
      </c>
      <c r="E514" t="str">
        <f t="shared" si="37"/>
        <v>710507470100099</v>
      </c>
      <c r="G514">
        <v>29</v>
      </c>
      <c r="H514" s="341" t="s">
        <v>1169</v>
      </c>
      <c r="I514" s="470">
        <v>296983661</v>
      </c>
      <c r="J514" s="298">
        <f t="shared" si="36"/>
        <v>296983.66100000002</v>
      </c>
      <c r="K514" t="e">
        <f>+VLOOKUP(D514,#REF!,4,0)</f>
        <v>#REF!</v>
      </c>
      <c r="L514" t="e">
        <f>VLOOKUP(D514,#REF!,5,0)</f>
        <v>#REF!</v>
      </c>
      <c r="M514" t="e">
        <f>VLOOKUP(D514,#REF!,6,0)</f>
        <v>#REF!</v>
      </c>
      <c r="N514" t="e">
        <f>VLOOKUP(D514,#REF!,7,0)</f>
        <v>#REF!</v>
      </c>
      <c r="P514" t="str">
        <f t="shared" si="38"/>
        <v>74701</v>
      </c>
    </row>
    <row r="515" spans="1:16" x14ac:dyDescent="0.25">
      <c r="A515" s="294" t="s">
        <v>2859</v>
      </c>
      <c r="B515" s="339">
        <v>6</v>
      </c>
      <c r="C515" s="339">
        <v>721075702007990</v>
      </c>
      <c r="D515" s="436" t="s">
        <v>1300</v>
      </c>
      <c r="E515" t="str">
        <f t="shared" si="37"/>
        <v>720107570200799</v>
      </c>
      <c r="G515">
        <v>27</v>
      </c>
      <c r="H515" s="436" t="s">
        <v>1301</v>
      </c>
      <c r="I515" s="471">
        <v>1877398</v>
      </c>
      <c r="J515" s="298">
        <f t="shared" si="36"/>
        <v>1877.3979999999999</v>
      </c>
      <c r="K515" t="e">
        <f>+VLOOKUP(D515,#REF!,4,0)</f>
        <v>#REF!</v>
      </c>
      <c r="L515" t="e">
        <f>VLOOKUP(D515,#REF!,5,0)</f>
        <v>#REF!</v>
      </c>
      <c r="M515" t="e">
        <f>VLOOKUP(D515,#REF!,6,0)</f>
        <v>#REF!</v>
      </c>
      <c r="N515" t="e">
        <f>VLOOKUP(D515,#REF!,7,0)</f>
        <v>#REF!</v>
      </c>
      <c r="P515" t="str">
        <f t="shared" si="38"/>
        <v>75702</v>
      </c>
    </row>
    <row r="516" spans="1:16" x14ac:dyDescent="0.25">
      <c r="A516" s="295" t="s">
        <v>2859</v>
      </c>
      <c r="B516" s="340">
        <v>6</v>
      </c>
      <c r="C516" s="340">
        <v>721075702008990</v>
      </c>
      <c r="D516" s="341" t="s">
        <v>1171</v>
      </c>
      <c r="E516" t="str">
        <f t="shared" si="37"/>
        <v>720107570200899</v>
      </c>
      <c r="G516">
        <v>27</v>
      </c>
      <c r="H516" s="341" t="s">
        <v>1172</v>
      </c>
      <c r="I516" s="470">
        <v>1365686572</v>
      </c>
      <c r="J516" s="298">
        <f t="shared" si="36"/>
        <v>1365686.5719999999</v>
      </c>
      <c r="K516" t="e">
        <f>+VLOOKUP(D516,#REF!,4,0)</f>
        <v>#REF!</v>
      </c>
      <c r="L516" t="e">
        <f>VLOOKUP(D516,#REF!,5,0)</f>
        <v>#REF!</v>
      </c>
      <c r="M516" t="e">
        <f>VLOOKUP(D516,#REF!,6,0)</f>
        <v>#REF!</v>
      </c>
      <c r="N516" t="e">
        <f>VLOOKUP(D516,#REF!,7,0)</f>
        <v>#REF!</v>
      </c>
      <c r="P516" t="str">
        <f t="shared" si="38"/>
        <v>75702</v>
      </c>
    </row>
    <row r="517" spans="1:16" x14ac:dyDescent="0.25">
      <c r="A517" s="294" t="s">
        <v>2859</v>
      </c>
      <c r="B517" s="339">
        <v>6</v>
      </c>
      <c r="C517" s="339">
        <v>721075702010990</v>
      </c>
      <c r="D517" s="436" t="s">
        <v>1173</v>
      </c>
      <c r="E517" t="str">
        <f t="shared" si="37"/>
        <v>720107570201099</v>
      </c>
      <c r="G517">
        <v>27</v>
      </c>
      <c r="H517" s="436" t="s">
        <v>1174</v>
      </c>
      <c r="I517" s="471">
        <v>67091554</v>
      </c>
      <c r="J517" s="298">
        <f t="shared" si="36"/>
        <v>67091.554000000004</v>
      </c>
      <c r="K517" t="e">
        <f>+VLOOKUP(D517,#REF!,4,0)</f>
        <v>#REF!</v>
      </c>
      <c r="L517" t="e">
        <f>VLOOKUP(D517,#REF!,5,0)</f>
        <v>#REF!</v>
      </c>
      <c r="M517" t="e">
        <f>VLOOKUP(D517,#REF!,6,0)</f>
        <v>#REF!</v>
      </c>
      <c r="N517" t="e">
        <f>VLOOKUP(D517,#REF!,7,0)</f>
        <v>#REF!</v>
      </c>
      <c r="P517" t="str">
        <f t="shared" si="38"/>
        <v>75702</v>
      </c>
    </row>
    <row r="518" spans="1:16" x14ac:dyDescent="0.25">
      <c r="A518" s="295" t="s">
        <v>2859</v>
      </c>
      <c r="B518" s="340">
        <v>6</v>
      </c>
      <c r="C518" s="340">
        <v>721075702020990</v>
      </c>
      <c r="D518" s="341" t="s">
        <v>2051</v>
      </c>
      <c r="E518" t="str">
        <f t="shared" si="37"/>
        <v>720107570202099</v>
      </c>
      <c r="G518">
        <v>27</v>
      </c>
      <c r="H518" s="341" t="s">
        <v>2197</v>
      </c>
      <c r="I518" s="470">
        <v>45229772</v>
      </c>
      <c r="J518" s="298">
        <f t="shared" si="36"/>
        <v>45229.771999999997</v>
      </c>
      <c r="K518" t="e">
        <f>+VLOOKUP(D518,#REF!,4,0)</f>
        <v>#REF!</v>
      </c>
      <c r="L518" t="e">
        <f>VLOOKUP(D518,#REF!,5,0)</f>
        <v>#REF!</v>
      </c>
      <c r="M518" t="e">
        <f>VLOOKUP(D518,#REF!,6,0)</f>
        <v>#REF!</v>
      </c>
      <c r="N518" t="e">
        <f>VLOOKUP(D518,#REF!,7,0)</f>
        <v>#REF!</v>
      </c>
      <c r="P518" t="str">
        <f t="shared" si="38"/>
        <v>75702</v>
      </c>
    </row>
    <row r="519" spans="1:16" x14ac:dyDescent="0.25">
      <c r="A519" s="294" t="s">
        <v>2859</v>
      </c>
      <c r="B519" s="339">
        <v>6</v>
      </c>
      <c r="C519" s="339">
        <v>721075702040990</v>
      </c>
      <c r="D519" s="436" t="s">
        <v>2052</v>
      </c>
      <c r="E519" t="str">
        <f t="shared" si="37"/>
        <v>720107570204099</v>
      </c>
      <c r="G519">
        <v>27</v>
      </c>
      <c r="H519" s="436" t="s">
        <v>2198</v>
      </c>
      <c r="I519" s="471">
        <v>398337</v>
      </c>
      <c r="J519" s="298">
        <f t="shared" si="36"/>
        <v>398.33699999999999</v>
      </c>
      <c r="K519" t="e">
        <f>+VLOOKUP(D519,#REF!,4,0)</f>
        <v>#REF!</v>
      </c>
      <c r="L519" t="e">
        <f>VLOOKUP(D519,#REF!,5,0)</f>
        <v>#REF!</v>
      </c>
      <c r="M519" t="e">
        <f>VLOOKUP(D519,#REF!,6,0)</f>
        <v>#REF!</v>
      </c>
      <c r="N519" t="e">
        <f>VLOOKUP(D519,#REF!,7,0)</f>
        <v>#REF!</v>
      </c>
      <c r="P519" t="str">
        <f t="shared" si="38"/>
        <v>75702</v>
      </c>
    </row>
    <row r="520" spans="1:16" x14ac:dyDescent="0.25">
      <c r="A520" s="295" t="s">
        <v>2859</v>
      </c>
      <c r="B520" s="340">
        <v>6</v>
      </c>
      <c r="C520" s="340">
        <v>721075702042990</v>
      </c>
      <c r="D520" s="341" t="s">
        <v>1175</v>
      </c>
      <c r="E520" t="str">
        <f t="shared" si="37"/>
        <v>720107570204299</v>
      </c>
      <c r="G520">
        <v>27</v>
      </c>
      <c r="H520" s="341" t="s">
        <v>1176</v>
      </c>
      <c r="I520" s="470">
        <v>24454113</v>
      </c>
      <c r="J520" s="298">
        <f t="shared" si="36"/>
        <v>24454.113000000001</v>
      </c>
      <c r="K520" t="e">
        <f>+VLOOKUP(D520,#REF!,4,0)</f>
        <v>#REF!</v>
      </c>
      <c r="L520" t="e">
        <f>VLOOKUP(D520,#REF!,5,0)</f>
        <v>#REF!</v>
      </c>
      <c r="M520" t="e">
        <f>VLOOKUP(D520,#REF!,6,0)</f>
        <v>#REF!</v>
      </c>
      <c r="N520" t="e">
        <f>VLOOKUP(D520,#REF!,7,0)</f>
        <v>#REF!</v>
      </c>
      <c r="P520" t="str">
        <f t="shared" si="38"/>
        <v>75702</v>
      </c>
    </row>
    <row r="521" spans="1:16" x14ac:dyDescent="0.25">
      <c r="A521" s="294" t="s">
        <v>2859</v>
      </c>
      <c r="B521" s="339">
        <v>6</v>
      </c>
      <c r="C521" s="339">
        <v>721075702044990</v>
      </c>
      <c r="D521" s="436" t="s">
        <v>1302</v>
      </c>
      <c r="E521" t="str">
        <f t="shared" si="37"/>
        <v>720107570204499</v>
      </c>
      <c r="G521">
        <v>27</v>
      </c>
      <c r="H521" s="436" t="s">
        <v>1303</v>
      </c>
      <c r="I521" s="471">
        <v>97927082</v>
      </c>
      <c r="J521" s="298">
        <f t="shared" si="36"/>
        <v>97927.081999999995</v>
      </c>
      <c r="K521" t="e">
        <f>+VLOOKUP(D521,#REF!,4,0)</f>
        <v>#REF!</v>
      </c>
      <c r="L521" t="e">
        <f>VLOOKUP(D521,#REF!,5,0)</f>
        <v>#REF!</v>
      </c>
      <c r="M521" t="e">
        <f>VLOOKUP(D521,#REF!,6,0)</f>
        <v>#REF!</v>
      </c>
      <c r="N521" t="e">
        <f>VLOOKUP(D521,#REF!,7,0)</f>
        <v>#REF!</v>
      </c>
      <c r="P521" t="str">
        <f t="shared" si="38"/>
        <v>75702</v>
      </c>
    </row>
    <row r="522" spans="1:16" x14ac:dyDescent="0.25">
      <c r="A522" s="295" t="s">
        <v>2859</v>
      </c>
      <c r="B522" s="340">
        <v>6</v>
      </c>
      <c r="C522" s="340">
        <v>731075902001990</v>
      </c>
      <c r="D522" s="341" t="s">
        <v>1177</v>
      </c>
      <c r="E522" t="str">
        <f t="shared" si="37"/>
        <v>730107590200199</v>
      </c>
      <c r="G522">
        <v>27</v>
      </c>
      <c r="H522" s="341" t="s">
        <v>1178</v>
      </c>
      <c r="I522" s="470">
        <v>352172935</v>
      </c>
      <c r="J522" s="298">
        <f t="shared" si="36"/>
        <v>352172.935</v>
      </c>
      <c r="K522" t="e">
        <f>+VLOOKUP(D522,#REF!,4,0)</f>
        <v>#REF!</v>
      </c>
      <c r="L522" t="e">
        <f>VLOOKUP(D522,#REF!,5,0)</f>
        <v>#REF!</v>
      </c>
      <c r="M522" t="e">
        <f>VLOOKUP(D522,#REF!,6,0)</f>
        <v>#REF!</v>
      </c>
      <c r="N522" t="e">
        <f>VLOOKUP(D522,#REF!,7,0)</f>
        <v>#REF!</v>
      </c>
      <c r="P522" t="str">
        <f t="shared" si="38"/>
        <v>75902</v>
      </c>
    </row>
    <row r="523" spans="1:16" x14ac:dyDescent="0.25">
      <c r="A523" s="294" t="s">
        <v>2859</v>
      </c>
      <c r="B523" s="339">
        <v>6</v>
      </c>
      <c r="C523" s="339">
        <v>731075904001990</v>
      </c>
      <c r="D523" s="436" t="s">
        <v>1304</v>
      </c>
      <c r="E523" t="str">
        <f t="shared" si="37"/>
        <v>730107590400199</v>
      </c>
      <c r="G523">
        <v>27</v>
      </c>
      <c r="H523" s="436" t="s">
        <v>1305</v>
      </c>
      <c r="I523" s="471">
        <v>419234766</v>
      </c>
      <c r="J523" s="298">
        <f t="shared" ref="J523:J586" si="39">I523/1000</f>
        <v>419234.766</v>
      </c>
      <c r="K523" t="e">
        <f>+VLOOKUP(D523,#REF!,4,0)</f>
        <v>#REF!</v>
      </c>
      <c r="L523" t="e">
        <f>VLOOKUP(D523,#REF!,5,0)</f>
        <v>#REF!</v>
      </c>
      <c r="M523" t="e">
        <f>VLOOKUP(D523,#REF!,6,0)</f>
        <v>#REF!</v>
      </c>
      <c r="N523" t="e">
        <f>VLOOKUP(D523,#REF!,7,0)</f>
        <v>#REF!</v>
      </c>
      <c r="P523" t="str">
        <f t="shared" si="38"/>
        <v>75904</v>
      </c>
    </row>
    <row r="524" spans="1:16" x14ac:dyDescent="0.25">
      <c r="A524" s="295" t="s">
        <v>2859</v>
      </c>
      <c r="B524" s="340">
        <v>6</v>
      </c>
      <c r="C524" s="340">
        <v>731075904003990</v>
      </c>
      <c r="D524" s="341" t="s">
        <v>1380</v>
      </c>
      <c r="E524" t="str">
        <f t="shared" si="37"/>
        <v>730107590400399</v>
      </c>
      <c r="G524">
        <v>29</v>
      </c>
      <c r="H524" s="341" t="s">
        <v>1567</v>
      </c>
      <c r="I524" s="470">
        <v>-8397471</v>
      </c>
      <c r="J524" s="298">
        <f t="shared" si="39"/>
        <v>-8397.4709999999995</v>
      </c>
      <c r="K524" t="e">
        <f>+VLOOKUP(D524,#REF!,4,0)</f>
        <v>#REF!</v>
      </c>
      <c r="L524" t="e">
        <f>VLOOKUP(D524,#REF!,5,0)</f>
        <v>#REF!</v>
      </c>
      <c r="M524" t="e">
        <f>VLOOKUP(D524,#REF!,6,0)</f>
        <v>#REF!</v>
      </c>
      <c r="N524" t="e">
        <f>VLOOKUP(D524,#REF!,7,0)</f>
        <v>#REF!</v>
      </c>
      <c r="P524" t="str">
        <f t="shared" si="38"/>
        <v>75904</v>
      </c>
    </row>
    <row r="525" spans="1:16" x14ac:dyDescent="0.25">
      <c r="A525" s="294" t="s">
        <v>2859</v>
      </c>
      <c r="B525" s="339">
        <v>7</v>
      </c>
      <c r="C525" s="339">
        <v>731075906001990</v>
      </c>
      <c r="D525" s="436" t="s">
        <v>1179</v>
      </c>
      <c r="E525" t="str">
        <f t="shared" ref="E525:E588" si="40">+MID(D525,3,2)&amp;+MID(D525,6,1)&amp;+MID(D525,8,2)&amp;+MID(D525,11,3)&amp;+MID(D525,17,2)&amp;+MID(D525,20,3)&amp;+MID(D525,24,2)</f>
        <v>730107590600199</v>
      </c>
      <c r="G525">
        <v>27</v>
      </c>
      <c r="H525" s="436" t="s">
        <v>1180</v>
      </c>
      <c r="I525" s="471">
        <v>35315522</v>
      </c>
      <c r="J525" s="298">
        <f t="shared" si="39"/>
        <v>35315.521999999997</v>
      </c>
      <c r="K525" t="e">
        <f>+VLOOKUP(D525,#REF!,4,0)</f>
        <v>#REF!</v>
      </c>
      <c r="L525" t="e">
        <f>VLOOKUP(D525,#REF!,5,0)</f>
        <v>#REF!</v>
      </c>
      <c r="M525" t="e">
        <f>VLOOKUP(D525,#REF!,6,0)</f>
        <v>#REF!</v>
      </c>
      <c r="N525" t="e">
        <f>VLOOKUP(D525,#REF!,7,0)</f>
        <v>#REF!</v>
      </c>
      <c r="P525" t="str">
        <f t="shared" si="38"/>
        <v>75906</v>
      </c>
    </row>
    <row r="526" spans="1:16" x14ac:dyDescent="0.25">
      <c r="A526" s="295" t="s">
        <v>2859</v>
      </c>
      <c r="B526" s="340">
        <v>6</v>
      </c>
      <c r="C526" s="340">
        <v>731075908000990</v>
      </c>
      <c r="D526" s="341" t="s">
        <v>1182</v>
      </c>
      <c r="E526" t="str">
        <f t="shared" si="40"/>
        <v>730107590800099</v>
      </c>
      <c r="G526">
        <v>27</v>
      </c>
      <c r="H526" s="341" t="s">
        <v>1181</v>
      </c>
      <c r="I526" s="470">
        <v>22127856</v>
      </c>
      <c r="J526" s="298">
        <f t="shared" si="39"/>
        <v>22127.856</v>
      </c>
      <c r="K526" t="e">
        <f>+VLOOKUP(D526,#REF!,4,0)</f>
        <v>#REF!</v>
      </c>
      <c r="L526" t="e">
        <f>VLOOKUP(D526,#REF!,5,0)</f>
        <v>#REF!</v>
      </c>
      <c r="M526" t="e">
        <f>VLOOKUP(D526,#REF!,6,0)</f>
        <v>#REF!</v>
      </c>
      <c r="N526" t="e">
        <f>VLOOKUP(D526,#REF!,7,0)</f>
        <v>#REF!</v>
      </c>
      <c r="P526" t="str">
        <f t="shared" ref="P526:P589" si="41">MID(E526,6,5)</f>
        <v>75908</v>
      </c>
    </row>
    <row r="527" spans="1:16" x14ac:dyDescent="0.25">
      <c r="A527" s="294" t="s">
        <v>2859</v>
      </c>
      <c r="B527" s="339">
        <v>6</v>
      </c>
      <c r="C527" s="339">
        <v>731075912002990</v>
      </c>
      <c r="D527" s="436" t="s">
        <v>1381</v>
      </c>
      <c r="E527" t="str">
        <f t="shared" si="40"/>
        <v>730107591200299</v>
      </c>
      <c r="G527">
        <v>27</v>
      </c>
      <c r="H527" s="436" t="s">
        <v>1413</v>
      </c>
      <c r="I527" s="471">
        <v>4310000</v>
      </c>
      <c r="J527" s="298">
        <f t="shared" si="39"/>
        <v>4310</v>
      </c>
      <c r="K527" t="e">
        <f>+VLOOKUP(D527,#REF!,4,0)</f>
        <v>#REF!</v>
      </c>
      <c r="L527" t="e">
        <f>VLOOKUP(D527,#REF!,5,0)</f>
        <v>#REF!</v>
      </c>
      <c r="M527" t="e">
        <f>VLOOKUP(D527,#REF!,6,0)</f>
        <v>#REF!</v>
      </c>
      <c r="N527" t="e">
        <f>VLOOKUP(D527,#REF!,7,0)</f>
        <v>#REF!</v>
      </c>
      <c r="P527" t="str">
        <f t="shared" si="41"/>
        <v>75912</v>
      </c>
    </row>
    <row r="528" spans="1:16" x14ac:dyDescent="0.25">
      <c r="A528" s="295" t="s">
        <v>2859</v>
      </c>
      <c r="B528" s="340">
        <v>6</v>
      </c>
      <c r="C528" s="340">
        <v>731075914008990</v>
      </c>
      <c r="D528" s="341" t="s">
        <v>2056</v>
      </c>
      <c r="E528" t="str">
        <f t="shared" si="40"/>
        <v>730107591400899</v>
      </c>
      <c r="G528">
        <v>27</v>
      </c>
      <c r="H528" s="341" t="s">
        <v>2202</v>
      </c>
      <c r="I528" s="470">
        <v>57050305</v>
      </c>
      <c r="J528" s="298">
        <f t="shared" si="39"/>
        <v>57050.305</v>
      </c>
      <c r="K528" t="e">
        <f>+VLOOKUP(D528,#REF!,4,0)</f>
        <v>#REF!</v>
      </c>
      <c r="L528" t="e">
        <f>VLOOKUP(D528,#REF!,5,0)</f>
        <v>#REF!</v>
      </c>
      <c r="M528" t="e">
        <f>VLOOKUP(D528,#REF!,6,0)</f>
        <v>#REF!</v>
      </c>
      <c r="N528" t="e">
        <f>VLOOKUP(D528,#REF!,7,0)</f>
        <v>#REF!</v>
      </c>
      <c r="P528" t="str">
        <f t="shared" si="41"/>
        <v>75914</v>
      </c>
    </row>
    <row r="529" spans="1:16" x14ac:dyDescent="0.25">
      <c r="A529" s="294" t="s">
        <v>2859</v>
      </c>
      <c r="B529" s="339">
        <v>6</v>
      </c>
      <c r="C529" s="339">
        <v>731075914010990</v>
      </c>
      <c r="D529" s="436" t="s">
        <v>1265</v>
      </c>
      <c r="E529" t="str">
        <f t="shared" si="40"/>
        <v>730107591401099</v>
      </c>
      <c r="G529">
        <v>27</v>
      </c>
      <c r="H529" s="436" t="s">
        <v>1266</v>
      </c>
      <c r="I529" s="471">
        <v>1050000</v>
      </c>
      <c r="J529" s="298">
        <f t="shared" si="39"/>
        <v>1050</v>
      </c>
      <c r="K529" t="e">
        <f>+VLOOKUP(D529,#REF!,4,0)</f>
        <v>#REF!</v>
      </c>
      <c r="L529" t="e">
        <f>VLOOKUP(D529,#REF!,5,0)</f>
        <v>#REF!</v>
      </c>
      <c r="M529" t="e">
        <f>VLOOKUP(D529,#REF!,6,0)</f>
        <v>#REF!</v>
      </c>
      <c r="N529" t="e">
        <f>VLOOKUP(D529,#REF!,7,0)</f>
        <v>#REF!</v>
      </c>
      <c r="P529" t="str">
        <f t="shared" si="41"/>
        <v>75914</v>
      </c>
    </row>
    <row r="530" spans="1:16" x14ac:dyDescent="0.25">
      <c r="A530" s="295" t="s">
        <v>2859</v>
      </c>
      <c r="B530" s="340">
        <v>6</v>
      </c>
      <c r="C530" s="340">
        <v>731075918000990</v>
      </c>
      <c r="D530" s="341" t="s">
        <v>2872</v>
      </c>
      <c r="E530" t="str">
        <f t="shared" si="40"/>
        <v>730107591800099</v>
      </c>
      <c r="G530">
        <v>27</v>
      </c>
      <c r="H530" s="341" t="s">
        <v>2887</v>
      </c>
      <c r="I530" s="470">
        <v>328182</v>
      </c>
      <c r="J530" s="298">
        <f t="shared" si="39"/>
        <v>328.18200000000002</v>
      </c>
      <c r="K530" t="e">
        <f>+VLOOKUP(D530,#REF!,4,0)</f>
        <v>#REF!</v>
      </c>
      <c r="L530" t="e">
        <f>VLOOKUP(D530,#REF!,5,0)</f>
        <v>#REF!</v>
      </c>
      <c r="M530" t="e">
        <f>VLOOKUP(D530,#REF!,6,0)</f>
        <v>#REF!</v>
      </c>
      <c r="N530" t="e">
        <f>VLOOKUP(D530,#REF!,7,0)</f>
        <v>#REF!</v>
      </c>
      <c r="P530" t="str">
        <f t="shared" si="41"/>
        <v>75918</v>
      </c>
    </row>
    <row r="531" spans="1:16" x14ac:dyDescent="0.25">
      <c r="A531" s="294" t="s">
        <v>2859</v>
      </c>
      <c r="B531" s="339">
        <v>7</v>
      </c>
      <c r="C531" s="339">
        <v>731075918007990</v>
      </c>
      <c r="D531" s="436" t="s">
        <v>1382</v>
      </c>
      <c r="E531" t="str">
        <f t="shared" si="40"/>
        <v>730107591800799</v>
      </c>
      <c r="G531">
        <v>27</v>
      </c>
      <c r="H531" s="436" t="s">
        <v>1452</v>
      </c>
      <c r="I531" s="471">
        <v>45403847</v>
      </c>
      <c r="J531" s="298">
        <f t="shared" si="39"/>
        <v>45403.847000000002</v>
      </c>
      <c r="K531" t="e">
        <f>+VLOOKUP(D531,#REF!,4,0)</f>
        <v>#REF!</v>
      </c>
      <c r="L531" t="e">
        <f>VLOOKUP(D531,#REF!,5,0)</f>
        <v>#REF!</v>
      </c>
      <c r="M531" t="e">
        <f>VLOOKUP(D531,#REF!,6,0)</f>
        <v>#REF!</v>
      </c>
      <c r="N531" t="e">
        <f>VLOOKUP(D531,#REF!,7,0)</f>
        <v>#REF!</v>
      </c>
      <c r="P531" t="str">
        <f t="shared" si="41"/>
        <v>75918</v>
      </c>
    </row>
    <row r="532" spans="1:16" x14ac:dyDescent="0.25">
      <c r="A532" s="295" t="s">
        <v>2859</v>
      </c>
      <c r="B532" s="340">
        <v>6</v>
      </c>
      <c r="C532" s="340">
        <v>731075918020990</v>
      </c>
      <c r="D532" s="341" t="s">
        <v>2058</v>
      </c>
      <c r="E532" t="str">
        <f t="shared" si="40"/>
        <v>730107591802099</v>
      </c>
      <c r="G532">
        <v>27</v>
      </c>
      <c r="H532" s="341" t="s">
        <v>1186</v>
      </c>
      <c r="I532" s="470">
        <v>1168727</v>
      </c>
      <c r="J532" s="298">
        <f t="shared" si="39"/>
        <v>1168.7270000000001</v>
      </c>
      <c r="K532" t="e">
        <f>+VLOOKUP(D532,#REF!,4,0)</f>
        <v>#REF!</v>
      </c>
      <c r="L532" t="e">
        <f>VLOOKUP(D532,#REF!,5,0)</f>
        <v>#REF!</v>
      </c>
      <c r="M532" t="e">
        <f>VLOOKUP(D532,#REF!,6,0)</f>
        <v>#REF!</v>
      </c>
      <c r="N532" t="e">
        <f>VLOOKUP(D532,#REF!,7,0)</f>
        <v>#REF!</v>
      </c>
      <c r="P532" t="str">
        <f t="shared" si="41"/>
        <v>75918</v>
      </c>
    </row>
    <row r="533" spans="1:16" x14ac:dyDescent="0.25">
      <c r="A533" s="294" t="s">
        <v>2859</v>
      </c>
      <c r="B533" s="339">
        <v>7</v>
      </c>
      <c r="C533" s="339">
        <v>731075920002990</v>
      </c>
      <c r="D533" s="436" t="s">
        <v>1187</v>
      </c>
      <c r="E533" t="str">
        <f t="shared" si="40"/>
        <v>730107592000299</v>
      </c>
      <c r="G533">
        <v>27</v>
      </c>
      <c r="H533" s="436" t="s">
        <v>1188</v>
      </c>
      <c r="I533" s="471">
        <v>82949282</v>
      </c>
      <c r="J533" s="298">
        <f t="shared" si="39"/>
        <v>82949.282000000007</v>
      </c>
      <c r="K533" t="e">
        <f>+VLOOKUP(D533,#REF!,4,0)</f>
        <v>#REF!</v>
      </c>
      <c r="L533" t="e">
        <f>VLOOKUP(D533,#REF!,5,0)</f>
        <v>#REF!</v>
      </c>
      <c r="M533" t="e">
        <f>VLOOKUP(D533,#REF!,6,0)</f>
        <v>#REF!</v>
      </c>
      <c r="N533" t="e">
        <f>VLOOKUP(D533,#REF!,7,0)</f>
        <v>#REF!</v>
      </c>
      <c r="P533" t="str">
        <f t="shared" si="41"/>
        <v>75920</v>
      </c>
    </row>
    <row r="534" spans="1:16" x14ac:dyDescent="0.25">
      <c r="A534" s="295" t="s">
        <v>2859</v>
      </c>
      <c r="B534" s="340">
        <v>6</v>
      </c>
      <c r="C534" s="340">
        <v>731075922001990</v>
      </c>
      <c r="D534" s="341" t="s">
        <v>1306</v>
      </c>
      <c r="E534" t="str">
        <f t="shared" si="40"/>
        <v>730107592200199</v>
      </c>
      <c r="G534">
        <v>27</v>
      </c>
      <c r="H534" s="341" t="s">
        <v>1307</v>
      </c>
      <c r="I534" s="470">
        <v>3319514</v>
      </c>
      <c r="J534" s="298">
        <f t="shared" si="39"/>
        <v>3319.5140000000001</v>
      </c>
      <c r="K534" t="e">
        <f>+VLOOKUP(D534,#REF!,4,0)</f>
        <v>#REF!</v>
      </c>
      <c r="L534" t="e">
        <f>VLOOKUP(D534,#REF!,5,0)</f>
        <v>#REF!</v>
      </c>
      <c r="M534" t="e">
        <f>VLOOKUP(D534,#REF!,6,0)</f>
        <v>#REF!</v>
      </c>
      <c r="N534" t="e">
        <f>VLOOKUP(D534,#REF!,7,0)</f>
        <v>#REF!</v>
      </c>
      <c r="P534" t="str">
        <f t="shared" si="41"/>
        <v>75922</v>
      </c>
    </row>
    <row r="535" spans="1:16" x14ac:dyDescent="0.25">
      <c r="A535" s="294" t="s">
        <v>2859</v>
      </c>
      <c r="B535" s="339">
        <v>6</v>
      </c>
      <c r="C535" s="339">
        <v>731076102022990</v>
      </c>
      <c r="D535" s="436" t="s">
        <v>2059</v>
      </c>
      <c r="E535" t="str">
        <f t="shared" si="40"/>
        <v>730107610202299</v>
      </c>
      <c r="G535">
        <v>27</v>
      </c>
      <c r="H535" s="436" t="s">
        <v>2203</v>
      </c>
      <c r="I535" s="471">
        <v>1140040</v>
      </c>
      <c r="J535" s="298">
        <f t="shared" si="39"/>
        <v>1140.04</v>
      </c>
      <c r="K535" t="e">
        <f>+VLOOKUP(D535,#REF!,4,0)</f>
        <v>#REF!</v>
      </c>
      <c r="L535" t="e">
        <f>VLOOKUP(D535,#REF!,5,0)</f>
        <v>#REF!</v>
      </c>
      <c r="M535" t="e">
        <f>VLOOKUP(D535,#REF!,6,0)</f>
        <v>#REF!</v>
      </c>
      <c r="N535" t="e">
        <f>VLOOKUP(D535,#REF!,7,0)</f>
        <v>#REF!</v>
      </c>
      <c r="P535" t="str">
        <f t="shared" si="41"/>
        <v>76102</v>
      </c>
    </row>
    <row r="536" spans="1:16" x14ac:dyDescent="0.25">
      <c r="A536" s="295" t="s">
        <v>2859</v>
      </c>
      <c r="B536" s="340">
        <v>6</v>
      </c>
      <c r="C536" s="340">
        <v>731076104024990</v>
      </c>
      <c r="D536" s="341" t="s">
        <v>1383</v>
      </c>
      <c r="E536" t="str">
        <f t="shared" si="40"/>
        <v>730107610402499</v>
      </c>
      <c r="G536">
        <v>27</v>
      </c>
      <c r="H536" s="341" t="s">
        <v>1417</v>
      </c>
      <c r="I536" s="470">
        <v>4103814</v>
      </c>
      <c r="J536" s="298">
        <f t="shared" si="39"/>
        <v>4103.8140000000003</v>
      </c>
      <c r="K536" t="e">
        <f>+VLOOKUP(D536,#REF!,4,0)</f>
        <v>#REF!</v>
      </c>
      <c r="L536" t="e">
        <f>VLOOKUP(D536,#REF!,5,0)</f>
        <v>#REF!</v>
      </c>
      <c r="M536" t="e">
        <f>VLOOKUP(D536,#REF!,6,0)</f>
        <v>#REF!</v>
      </c>
      <c r="N536" t="e">
        <f>VLOOKUP(D536,#REF!,7,0)</f>
        <v>#REF!</v>
      </c>
      <c r="P536" t="str">
        <f t="shared" si="41"/>
        <v>76104</v>
      </c>
    </row>
    <row r="537" spans="1:16" x14ac:dyDescent="0.25">
      <c r="A537" s="294" t="s">
        <v>2859</v>
      </c>
      <c r="B537" s="339">
        <v>6</v>
      </c>
      <c r="C537" s="339">
        <v>731076110000990</v>
      </c>
      <c r="D537" s="436" t="s">
        <v>2060</v>
      </c>
      <c r="E537" t="str">
        <f t="shared" si="40"/>
        <v>730107611000099</v>
      </c>
      <c r="G537">
        <v>27</v>
      </c>
      <c r="H537" s="436" t="s">
        <v>2204</v>
      </c>
      <c r="I537" s="471">
        <v>132120982</v>
      </c>
      <c r="J537" s="298">
        <f t="shared" si="39"/>
        <v>132120.98199999999</v>
      </c>
      <c r="K537" t="e">
        <f>+VLOOKUP(D537,#REF!,4,0)</f>
        <v>#REF!</v>
      </c>
      <c r="L537" t="e">
        <f>VLOOKUP(D537,#REF!,5,0)</f>
        <v>#REF!</v>
      </c>
      <c r="M537" t="e">
        <f>VLOOKUP(D537,#REF!,6,0)</f>
        <v>#REF!</v>
      </c>
      <c r="N537" t="e">
        <f>VLOOKUP(D537,#REF!,7,0)</f>
        <v>#REF!</v>
      </c>
      <c r="P537" t="str">
        <f t="shared" si="41"/>
        <v>76110</v>
      </c>
    </row>
    <row r="538" spans="1:16" x14ac:dyDescent="0.25">
      <c r="A538" s="295" t="s">
        <v>2859</v>
      </c>
      <c r="B538" s="340">
        <v>6</v>
      </c>
      <c r="C538" s="340">
        <v>731076110001990</v>
      </c>
      <c r="D538" s="341" t="s">
        <v>1418</v>
      </c>
      <c r="E538" t="str">
        <f t="shared" si="40"/>
        <v>730107611000199</v>
      </c>
      <c r="G538">
        <v>27</v>
      </c>
      <c r="H538" s="341" t="s">
        <v>1310</v>
      </c>
      <c r="I538" s="470">
        <v>278877</v>
      </c>
      <c r="J538" s="298">
        <f t="shared" si="39"/>
        <v>278.87700000000001</v>
      </c>
      <c r="K538" t="e">
        <f>+VLOOKUP(D538,#REF!,4,0)</f>
        <v>#REF!</v>
      </c>
      <c r="L538" t="e">
        <f>VLOOKUP(D538,#REF!,5,0)</f>
        <v>#REF!</v>
      </c>
      <c r="M538" t="e">
        <f>VLOOKUP(D538,#REF!,6,0)</f>
        <v>#REF!</v>
      </c>
      <c r="N538" t="e">
        <f>VLOOKUP(D538,#REF!,7,0)</f>
        <v>#REF!</v>
      </c>
      <c r="P538" t="str">
        <f t="shared" si="41"/>
        <v>76110</v>
      </c>
    </row>
    <row r="539" spans="1:16" x14ac:dyDescent="0.25">
      <c r="A539" s="294" t="s">
        <v>2859</v>
      </c>
      <c r="B539" s="339">
        <v>7</v>
      </c>
      <c r="C539" s="339">
        <v>731076110005990</v>
      </c>
      <c r="D539" s="436" t="s">
        <v>1352</v>
      </c>
      <c r="E539" t="str">
        <f t="shared" si="40"/>
        <v>730107611000599</v>
      </c>
      <c r="G539">
        <v>27</v>
      </c>
      <c r="H539" s="436" t="s">
        <v>1353</v>
      </c>
      <c r="I539" s="471">
        <v>17885384</v>
      </c>
      <c r="J539" s="298">
        <f t="shared" si="39"/>
        <v>17885.383999999998</v>
      </c>
      <c r="K539" t="e">
        <f>+VLOOKUP(D539,#REF!,4,0)</f>
        <v>#REF!</v>
      </c>
      <c r="L539" t="e">
        <f>VLOOKUP(D539,#REF!,5,0)</f>
        <v>#REF!</v>
      </c>
      <c r="M539" t="e">
        <f>VLOOKUP(D539,#REF!,6,0)</f>
        <v>#REF!</v>
      </c>
      <c r="N539" t="e">
        <f>VLOOKUP(D539,#REF!,7,0)</f>
        <v>#REF!</v>
      </c>
      <c r="P539" t="str">
        <f t="shared" si="41"/>
        <v>76110</v>
      </c>
    </row>
    <row r="540" spans="1:16" x14ac:dyDescent="0.25">
      <c r="A540" s="295" t="s">
        <v>2859</v>
      </c>
      <c r="B540" s="340">
        <v>6</v>
      </c>
      <c r="C540" s="340">
        <v>731076110039990</v>
      </c>
      <c r="D540" s="341" t="s">
        <v>2061</v>
      </c>
      <c r="E540" t="str">
        <f t="shared" si="40"/>
        <v>730107611003999</v>
      </c>
      <c r="G540">
        <v>27</v>
      </c>
      <c r="H540" s="341" t="s">
        <v>2205</v>
      </c>
      <c r="I540" s="470">
        <v>18513444</v>
      </c>
      <c r="J540" s="298">
        <f t="shared" si="39"/>
        <v>18513.444</v>
      </c>
      <c r="K540" t="e">
        <f>+VLOOKUP(D540,#REF!,4,0)</f>
        <v>#REF!</v>
      </c>
      <c r="L540" t="e">
        <f>VLOOKUP(D540,#REF!,5,0)</f>
        <v>#REF!</v>
      </c>
      <c r="M540" t="e">
        <f>VLOOKUP(D540,#REF!,6,0)</f>
        <v>#REF!</v>
      </c>
      <c r="N540" t="e">
        <f>VLOOKUP(D540,#REF!,7,0)</f>
        <v>#REF!</v>
      </c>
      <c r="P540" t="str">
        <f t="shared" si="41"/>
        <v>76110</v>
      </c>
    </row>
    <row r="541" spans="1:16" x14ac:dyDescent="0.25">
      <c r="A541" s="294" t="s">
        <v>2859</v>
      </c>
      <c r="B541" s="339">
        <v>6</v>
      </c>
      <c r="C541" s="339">
        <v>731076302001990</v>
      </c>
      <c r="D541" s="436" t="s">
        <v>1311</v>
      </c>
      <c r="E541" t="str">
        <f t="shared" si="40"/>
        <v>730107630200199</v>
      </c>
      <c r="G541">
        <v>27</v>
      </c>
      <c r="H541" s="436" t="s">
        <v>1312</v>
      </c>
      <c r="I541" s="471">
        <v>101931408</v>
      </c>
      <c r="J541" s="298">
        <f t="shared" si="39"/>
        <v>101931.408</v>
      </c>
      <c r="K541" t="e">
        <f>+VLOOKUP(D541,#REF!,4,0)</f>
        <v>#REF!</v>
      </c>
      <c r="L541" t="e">
        <f>VLOOKUP(D541,#REF!,5,0)</f>
        <v>#REF!</v>
      </c>
      <c r="M541" t="e">
        <f>VLOOKUP(D541,#REF!,6,0)</f>
        <v>#REF!</v>
      </c>
      <c r="N541" t="e">
        <f>VLOOKUP(D541,#REF!,7,0)</f>
        <v>#REF!</v>
      </c>
      <c r="P541" t="str">
        <f t="shared" si="41"/>
        <v>76302</v>
      </c>
    </row>
    <row r="542" spans="1:16" x14ac:dyDescent="0.25">
      <c r="A542" s="295" t="s">
        <v>2859</v>
      </c>
      <c r="B542" s="340">
        <v>6</v>
      </c>
      <c r="C542" s="340">
        <v>731076304000990</v>
      </c>
      <c r="D542" s="341" t="s">
        <v>1313</v>
      </c>
      <c r="E542" t="str">
        <f t="shared" si="40"/>
        <v>730107630400099</v>
      </c>
      <c r="G542">
        <v>27</v>
      </c>
      <c r="H542" s="341" t="s">
        <v>1314</v>
      </c>
      <c r="I542" s="470">
        <v>75263654</v>
      </c>
      <c r="J542" s="298">
        <f t="shared" si="39"/>
        <v>75263.653999999995</v>
      </c>
      <c r="K542" t="e">
        <f>+VLOOKUP(D542,#REF!,4,0)</f>
        <v>#REF!</v>
      </c>
      <c r="L542" t="e">
        <f>VLOOKUP(D542,#REF!,5,0)</f>
        <v>#REF!</v>
      </c>
      <c r="M542" t="e">
        <f>VLOOKUP(D542,#REF!,6,0)</f>
        <v>#REF!</v>
      </c>
      <c r="N542" t="e">
        <f>VLOOKUP(D542,#REF!,7,0)</f>
        <v>#REF!</v>
      </c>
      <c r="P542" t="str">
        <f t="shared" si="41"/>
        <v>76304</v>
      </c>
    </row>
    <row r="543" spans="1:16" x14ac:dyDescent="0.25">
      <c r="A543" s="294" t="s">
        <v>2859</v>
      </c>
      <c r="B543" s="339">
        <v>6</v>
      </c>
      <c r="C543" s="339">
        <v>731076304003990</v>
      </c>
      <c r="D543" s="436" t="s">
        <v>1873</v>
      </c>
      <c r="E543" t="str">
        <f t="shared" si="40"/>
        <v>730107630400399</v>
      </c>
      <c r="G543">
        <v>27</v>
      </c>
      <c r="H543" s="436" t="s">
        <v>955</v>
      </c>
      <c r="I543" s="471">
        <v>7465849</v>
      </c>
      <c r="J543" s="298">
        <f t="shared" si="39"/>
        <v>7465.8490000000002</v>
      </c>
      <c r="K543" t="e">
        <f>+VLOOKUP(D543,#REF!,4,0)</f>
        <v>#REF!</v>
      </c>
      <c r="L543" t="e">
        <f>VLOOKUP(D543,#REF!,5,0)</f>
        <v>#REF!</v>
      </c>
      <c r="M543" t="e">
        <f>VLOOKUP(D543,#REF!,6,0)</f>
        <v>#REF!</v>
      </c>
      <c r="N543" t="e">
        <f>VLOOKUP(D543,#REF!,7,0)</f>
        <v>#REF!</v>
      </c>
      <c r="P543" t="str">
        <f t="shared" si="41"/>
        <v>76304</v>
      </c>
    </row>
    <row r="544" spans="1:16" x14ac:dyDescent="0.25">
      <c r="A544" s="295" t="s">
        <v>2859</v>
      </c>
      <c r="B544" s="340">
        <v>6</v>
      </c>
      <c r="C544" s="340">
        <v>731076304006990</v>
      </c>
      <c r="D544" s="341" t="s">
        <v>1315</v>
      </c>
      <c r="E544" t="str">
        <f t="shared" si="40"/>
        <v>730107630400699</v>
      </c>
      <c r="G544">
        <v>27</v>
      </c>
      <c r="H544" s="341" t="s">
        <v>1316</v>
      </c>
      <c r="I544" s="470">
        <v>4168836</v>
      </c>
      <c r="J544" s="298">
        <f t="shared" si="39"/>
        <v>4168.8360000000002</v>
      </c>
      <c r="K544" t="e">
        <f>+VLOOKUP(D544,#REF!,4,0)</f>
        <v>#REF!</v>
      </c>
      <c r="L544" t="e">
        <f>VLOOKUP(D544,#REF!,5,0)</f>
        <v>#REF!</v>
      </c>
      <c r="M544" t="e">
        <f>VLOOKUP(D544,#REF!,6,0)</f>
        <v>#REF!</v>
      </c>
      <c r="N544" t="e">
        <f>VLOOKUP(D544,#REF!,7,0)</f>
        <v>#REF!</v>
      </c>
      <c r="P544" t="str">
        <f t="shared" si="41"/>
        <v>76304</v>
      </c>
    </row>
    <row r="545" spans="1:16" x14ac:dyDescent="0.25">
      <c r="A545" s="294" t="s">
        <v>2859</v>
      </c>
      <c r="B545" s="339">
        <v>6</v>
      </c>
      <c r="C545" s="339">
        <v>731076306000990</v>
      </c>
      <c r="D545" s="436" t="s">
        <v>1317</v>
      </c>
      <c r="E545" t="str">
        <f t="shared" si="40"/>
        <v>730107630600099</v>
      </c>
      <c r="G545">
        <v>27</v>
      </c>
      <c r="H545" s="436" t="s">
        <v>967</v>
      </c>
      <c r="I545" s="471">
        <v>346008857</v>
      </c>
      <c r="J545" s="298">
        <f t="shared" si="39"/>
        <v>346008.85700000002</v>
      </c>
      <c r="K545" t="e">
        <f>+VLOOKUP(D545,#REF!,4,0)</f>
        <v>#REF!</v>
      </c>
      <c r="L545" t="e">
        <f>VLOOKUP(D545,#REF!,5,0)</f>
        <v>#REF!</v>
      </c>
      <c r="M545" t="e">
        <f>VLOOKUP(D545,#REF!,6,0)</f>
        <v>#REF!</v>
      </c>
      <c r="N545" t="e">
        <f>VLOOKUP(D545,#REF!,7,0)</f>
        <v>#REF!</v>
      </c>
      <c r="P545" t="str">
        <f t="shared" si="41"/>
        <v>76306</v>
      </c>
    </row>
    <row r="546" spans="1:16" x14ac:dyDescent="0.25">
      <c r="A546" s="295" t="s">
        <v>2859</v>
      </c>
      <c r="B546" s="340">
        <v>6</v>
      </c>
      <c r="C546" s="340">
        <v>731076308000990</v>
      </c>
      <c r="D546" s="341" t="s">
        <v>1318</v>
      </c>
      <c r="E546" t="str">
        <f t="shared" si="40"/>
        <v>730107630800099</v>
      </c>
      <c r="G546">
        <v>27</v>
      </c>
      <c r="H546" s="341" t="s">
        <v>972</v>
      </c>
      <c r="I546" s="470">
        <v>10383139</v>
      </c>
      <c r="J546" s="298">
        <f t="shared" si="39"/>
        <v>10383.138999999999</v>
      </c>
      <c r="K546" t="e">
        <f>+VLOOKUP(D546,#REF!,4,0)</f>
        <v>#REF!</v>
      </c>
      <c r="L546" t="e">
        <f>VLOOKUP(D546,#REF!,5,0)</f>
        <v>#REF!</v>
      </c>
      <c r="M546" t="e">
        <f>VLOOKUP(D546,#REF!,6,0)</f>
        <v>#REF!</v>
      </c>
      <c r="N546" t="e">
        <f>VLOOKUP(D546,#REF!,7,0)</f>
        <v>#REF!</v>
      </c>
      <c r="P546" t="str">
        <f t="shared" si="41"/>
        <v>76308</v>
      </c>
    </row>
    <row r="547" spans="1:16" x14ac:dyDescent="0.25">
      <c r="A547" s="294" t="s">
        <v>2859</v>
      </c>
      <c r="B547" s="339">
        <v>6</v>
      </c>
      <c r="C547" s="339">
        <v>731076310000990</v>
      </c>
      <c r="D547" s="436" t="s">
        <v>1319</v>
      </c>
      <c r="E547" t="str">
        <f t="shared" si="40"/>
        <v>730107631000099</v>
      </c>
      <c r="G547">
        <v>27</v>
      </c>
      <c r="H547" s="436" t="s">
        <v>977</v>
      </c>
      <c r="I547" s="471">
        <v>4997842</v>
      </c>
      <c r="J547" s="298">
        <f t="shared" si="39"/>
        <v>4997.8419999999996</v>
      </c>
      <c r="K547" t="e">
        <f>+VLOOKUP(D547,#REF!,4,0)</f>
        <v>#REF!</v>
      </c>
      <c r="L547" t="e">
        <f>VLOOKUP(D547,#REF!,5,0)</f>
        <v>#REF!</v>
      </c>
      <c r="M547" t="e">
        <f>VLOOKUP(D547,#REF!,6,0)</f>
        <v>#REF!</v>
      </c>
      <c r="N547" t="e">
        <f>VLOOKUP(D547,#REF!,7,0)</f>
        <v>#REF!</v>
      </c>
      <c r="P547" t="str">
        <f t="shared" si="41"/>
        <v>76310</v>
      </c>
    </row>
    <row r="548" spans="1:16" x14ac:dyDescent="0.25">
      <c r="A548" s="295" t="s">
        <v>2859</v>
      </c>
      <c r="B548" s="340">
        <v>6</v>
      </c>
      <c r="C548" s="340">
        <v>731076702001990</v>
      </c>
      <c r="D548" s="341" t="s">
        <v>1189</v>
      </c>
      <c r="E548" t="str">
        <f t="shared" si="40"/>
        <v>730107670200199</v>
      </c>
      <c r="G548">
        <v>27</v>
      </c>
      <c r="H548" s="341" t="s">
        <v>1190</v>
      </c>
      <c r="I548" s="470">
        <v>645912850</v>
      </c>
      <c r="J548" s="298">
        <f t="shared" si="39"/>
        <v>645912.85</v>
      </c>
      <c r="K548" t="e">
        <f>+VLOOKUP(D548,#REF!,4,0)</f>
        <v>#REF!</v>
      </c>
      <c r="L548" t="e">
        <f>VLOOKUP(D548,#REF!,5,0)</f>
        <v>#REF!</v>
      </c>
      <c r="M548" t="e">
        <f>VLOOKUP(D548,#REF!,6,0)</f>
        <v>#REF!</v>
      </c>
      <c r="N548" t="e">
        <f>VLOOKUP(D548,#REF!,7,0)</f>
        <v>#REF!</v>
      </c>
      <c r="P548" t="str">
        <f t="shared" si="41"/>
        <v>76702</v>
      </c>
    </row>
    <row r="549" spans="1:16" x14ac:dyDescent="0.25">
      <c r="A549" s="294" t="s">
        <v>2859</v>
      </c>
      <c r="B549" s="339">
        <v>6</v>
      </c>
      <c r="C549" s="339">
        <v>731076702003990</v>
      </c>
      <c r="D549" s="436" t="s">
        <v>2598</v>
      </c>
      <c r="E549" t="str">
        <f t="shared" si="40"/>
        <v>730107670200399</v>
      </c>
      <c r="G549">
        <v>27</v>
      </c>
      <c r="H549" s="436" t="s">
        <v>2599</v>
      </c>
      <c r="I549" s="471">
        <v>162662731</v>
      </c>
      <c r="J549" s="298">
        <f t="shared" si="39"/>
        <v>162662.731</v>
      </c>
      <c r="K549" t="e">
        <f>+VLOOKUP(D549,#REF!,4,0)</f>
        <v>#REF!</v>
      </c>
      <c r="L549" t="e">
        <f>VLOOKUP(D549,#REF!,5,0)</f>
        <v>#REF!</v>
      </c>
      <c r="M549" t="e">
        <f>VLOOKUP(D549,#REF!,6,0)</f>
        <v>#REF!</v>
      </c>
      <c r="N549" t="e">
        <f>VLOOKUP(D549,#REF!,7,0)</f>
        <v>#REF!</v>
      </c>
      <c r="P549" t="str">
        <f t="shared" si="41"/>
        <v>76702</v>
      </c>
    </row>
    <row r="550" spans="1:16" x14ac:dyDescent="0.25">
      <c r="A550" s="295" t="s">
        <v>2859</v>
      </c>
      <c r="B550" s="340">
        <v>6</v>
      </c>
      <c r="C550" s="340">
        <v>731076704000990</v>
      </c>
      <c r="D550" s="341" t="s">
        <v>1191</v>
      </c>
      <c r="E550" t="str">
        <f t="shared" si="40"/>
        <v>730107670400099</v>
      </c>
      <c r="G550">
        <v>27</v>
      </c>
      <c r="H550" s="341" t="s">
        <v>992</v>
      </c>
      <c r="I550" s="470">
        <v>159808770</v>
      </c>
      <c r="J550" s="298">
        <f t="shared" si="39"/>
        <v>159808.76999999999</v>
      </c>
      <c r="K550" t="e">
        <f>+VLOOKUP(D550,#REF!,4,0)</f>
        <v>#REF!</v>
      </c>
      <c r="L550" t="e">
        <f>VLOOKUP(D550,#REF!,5,0)</f>
        <v>#REF!</v>
      </c>
      <c r="M550" t="e">
        <f>VLOOKUP(D550,#REF!,6,0)</f>
        <v>#REF!</v>
      </c>
      <c r="N550" t="e">
        <f>VLOOKUP(D550,#REF!,7,0)</f>
        <v>#REF!</v>
      </c>
      <c r="P550" t="str">
        <f t="shared" si="41"/>
        <v>76704</v>
      </c>
    </row>
    <row r="551" spans="1:16" x14ac:dyDescent="0.25">
      <c r="A551" s="294" t="s">
        <v>2859</v>
      </c>
      <c r="B551" s="339">
        <v>6</v>
      </c>
      <c r="C551" s="339">
        <v>731076706000990</v>
      </c>
      <c r="D551" s="436" t="s">
        <v>2062</v>
      </c>
      <c r="E551" t="str">
        <f t="shared" si="40"/>
        <v>730107670600099</v>
      </c>
      <c r="G551">
        <v>27</v>
      </c>
      <c r="H551" s="436" t="s">
        <v>2206</v>
      </c>
      <c r="I551" s="471">
        <v>82239210</v>
      </c>
      <c r="J551" s="298">
        <f t="shared" si="39"/>
        <v>82239.210000000006</v>
      </c>
      <c r="K551" t="e">
        <f>+VLOOKUP(D551,#REF!,4,0)</f>
        <v>#REF!</v>
      </c>
      <c r="L551" t="e">
        <f>VLOOKUP(D551,#REF!,5,0)</f>
        <v>#REF!</v>
      </c>
      <c r="M551" t="e">
        <f>VLOOKUP(D551,#REF!,6,0)</f>
        <v>#REF!</v>
      </c>
      <c r="N551" t="e">
        <f>VLOOKUP(D551,#REF!,7,0)</f>
        <v>#REF!</v>
      </c>
      <c r="P551" t="str">
        <f t="shared" si="41"/>
        <v>76706</v>
      </c>
    </row>
    <row r="552" spans="1:16" x14ac:dyDescent="0.25">
      <c r="A552" s="295" t="s">
        <v>2859</v>
      </c>
      <c r="B552" s="340">
        <v>6</v>
      </c>
      <c r="C552" s="340">
        <v>731076706002990</v>
      </c>
      <c r="D552" s="341" t="s">
        <v>1192</v>
      </c>
      <c r="E552" t="str">
        <f t="shared" si="40"/>
        <v>730107670600299</v>
      </c>
      <c r="G552">
        <v>27</v>
      </c>
      <c r="H552" s="341" t="s">
        <v>1193</v>
      </c>
      <c r="I552" s="470">
        <v>1009397782</v>
      </c>
      <c r="J552" s="298">
        <f t="shared" si="39"/>
        <v>1009397.782</v>
      </c>
      <c r="K552" t="e">
        <f>+VLOOKUP(D552,#REF!,4,0)</f>
        <v>#REF!</v>
      </c>
      <c r="L552" t="e">
        <f>VLOOKUP(D552,#REF!,5,0)</f>
        <v>#REF!</v>
      </c>
      <c r="M552" t="e">
        <f>VLOOKUP(D552,#REF!,6,0)</f>
        <v>#REF!</v>
      </c>
      <c r="N552" t="e">
        <f>VLOOKUP(D552,#REF!,7,0)</f>
        <v>#REF!</v>
      </c>
      <c r="P552" t="str">
        <f t="shared" si="41"/>
        <v>76706</v>
      </c>
    </row>
    <row r="553" spans="1:16" x14ac:dyDescent="0.25">
      <c r="A553" s="294" t="s">
        <v>2859</v>
      </c>
      <c r="B553" s="339">
        <v>6</v>
      </c>
      <c r="C553" s="339">
        <v>731076902000990</v>
      </c>
      <c r="D553" s="436" t="s">
        <v>1348</v>
      </c>
      <c r="E553" t="str">
        <f t="shared" si="40"/>
        <v>730107690200099</v>
      </c>
      <c r="G553">
        <v>30</v>
      </c>
      <c r="H553" s="436" t="s">
        <v>1401</v>
      </c>
      <c r="I553" s="471">
        <v>521340455</v>
      </c>
      <c r="J553" s="298">
        <f t="shared" si="39"/>
        <v>521340.45500000002</v>
      </c>
      <c r="K553" t="e">
        <f>+VLOOKUP(D553,#REF!,4,0)</f>
        <v>#REF!</v>
      </c>
      <c r="L553" t="e">
        <f>VLOOKUP(D553,#REF!,5,0)</f>
        <v>#REF!</v>
      </c>
      <c r="M553" t="e">
        <f>VLOOKUP(D553,#REF!,6,0)</f>
        <v>#REF!</v>
      </c>
      <c r="N553" t="e">
        <f>VLOOKUP(D553,#REF!,7,0)</f>
        <v>#REF!</v>
      </c>
      <c r="P553" t="str">
        <f t="shared" si="41"/>
        <v>76902</v>
      </c>
    </row>
    <row r="554" spans="1:16" x14ac:dyDescent="0.25">
      <c r="A554" s="295" t="s">
        <v>2859</v>
      </c>
      <c r="B554" s="340">
        <v>6</v>
      </c>
      <c r="C554" s="340">
        <v>731076906016990</v>
      </c>
      <c r="D554" s="341" t="s">
        <v>1345</v>
      </c>
      <c r="E554" t="str">
        <f t="shared" si="40"/>
        <v>730107690601699</v>
      </c>
      <c r="G554">
        <v>27</v>
      </c>
      <c r="H554" s="341" t="s">
        <v>1346</v>
      </c>
      <c r="I554" s="470">
        <v>9859929</v>
      </c>
      <c r="J554" s="298">
        <f t="shared" si="39"/>
        <v>9859.9290000000001</v>
      </c>
      <c r="K554" t="e">
        <f>+VLOOKUP(D554,#REF!,4,0)</f>
        <v>#REF!</v>
      </c>
      <c r="L554" t="e">
        <f>VLOOKUP(D554,#REF!,5,0)</f>
        <v>#REF!</v>
      </c>
      <c r="M554" t="e">
        <f>VLOOKUP(D554,#REF!,6,0)</f>
        <v>#REF!</v>
      </c>
      <c r="N554" t="e">
        <f>VLOOKUP(D554,#REF!,7,0)</f>
        <v>#REF!</v>
      </c>
      <c r="P554" t="str">
        <f t="shared" si="41"/>
        <v>76906</v>
      </c>
    </row>
    <row r="555" spans="1:16" x14ac:dyDescent="0.25">
      <c r="A555" s="294" t="s">
        <v>2859</v>
      </c>
      <c r="B555" s="339">
        <v>6</v>
      </c>
      <c r="C555" s="339">
        <v>731076906017990</v>
      </c>
      <c r="D555" s="436" t="s">
        <v>2063</v>
      </c>
      <c r="E555" t="str">
        <f t="shared" si="40"/>
        <v>730107690601799</v>
      </c>
      <c r="G555">
        <v>29</v>
      </c>
      <c r="H555" s="436" t="s">
        <v>2207</v>
      </c>
      <c r="I555" s="471">
        <v>1265536</v>
      </c>
      <c r="J555" s="298">
        <f t="shared" si="39"/>
        <v>1265.5360000000001</v>
      </c>
      <c r="K555" t="e">
        <f>+VLOOKUP(D555,#REF!,4,0)</f>
        <v>#REF!</v>
      </c>
      <c r="L555" t="e">
        <f>VLOOKUP(D555,#REF!,5,0)</f>
        <v>#REF!</v>
      </c>
      <c r="M555" t="e">
        <f>VLOOKUP(D555,#REF!,6,0)</f>
        <v>#REF!</v>
      </c>
      <c r="N555" t="e">
        <f>VLOOKUP(D555,#REF!,7,0)</f>
        <v>#REF!</v>
      </c>
      <c r="P555" t="str">
        <f t="shared" si="41"/>
        <v>76906</v>
      </c>
    </row>
    <row r="556" spans="1:16" x14ac:dyDescent="0.25">
      <c r="A556" s="295" t="s">
        <v>2859</v>
      </c>
      <c r="B556" s="340">
        <v>6</v>
      </c>
      <c r="C556" s="340">
        <v>731076910001990</v>
      </c>
      <c r="D556" s="341" t="s">
        <v>1354</v>
      </c>
      <c r="E556" t="str">
        <f t="shared" si="40"/>
        <v>730107691000199</v>
      </c>
      <c r="G556">
        <v>27</v>
      </c>
      <c r="H556" s="341" t="s">
        <v>1355</v>
      </c>
      <c r="I556" s="470">
        <v>235173738</v>
      </c>
      <c r="J556" s="298">
        <f t="shared" si="39"/>
        <v>235173.73800000001</v>
      </c>
      <c r="K556" t="e">
        <f>+VLOOKUP(D556,#REF!,4,0)</f>
        <v>#REF!</v>
      </c>
      <c r="L556" t="e">
        <f>VLOOKUP(D556,#REF!,5,0)</f>
        <v>#REF!</v>
      </c>
      <c r="M556" t="e">
        <f>VLOOKUP(D556,#REF!,6,0)</f>
        <v>#REF!</v>
      </c>
      <c r="N556" t="e">
        <f>VLOOKUP(D556,#REF!,7,0)</f>
        <v>#REF!</v>
      </c>
      <c r="P556" t="str">
        <f t="shared" si="41"/>
        <v>76910</v>
      </c>
    </row>
    <row r="557" spans="1:16" x14ac:dyDescent="0.25">
      <c r="A557" s="294" t="s">
        <v>2859</v>
      </c>
      <c r="B557" s="339">
        <v>6</v>
      </c>
      <c r="C557" s="339">
        <v>731076910002990</v>
      </c>
      <c r="D557" s="436" t="s">
        <v>1194</v>
      </c>
      <c r="E557" t="str">
        <f t="shared" si="40"/>
        <v>730107691000299</v>
      </c>
      <c r="G557">
        <v>29</v>
      </c>
      <c r="H557" s="436" t="s">
        <v>1195</v>
      </c>
      <c r="I557" s="471">
        <v>446070782</v>
      </c>
      <c r="J557" s="298">
        <f t="shared" si="39"/>
        <v>446070.78200000001</v>
      </c>
      <c r="K557" t="e">
        <f>+VLOOKUP(D557,#REF!,4,0)</f>
        <v>#REF!</v>
      </c>
      <c r="L557" t="e">
        <f>VLOOKUP(D557,#REF!,5,0)</f>
        <v>#REF!</v>
      </c>
      <c r="M557" t="e">
        <f>VLOOKUP(D557,#REF!,6,0)</f>
        <v>#REF!</v>
      </c>
      <c r="N557" t="e">
        <f>VLOOKUP(D557,#REF!,7,0)</f>
        <v>#REF!</v>
      </c>
      <c r="P557" t="str">
        <f t="shared" si="41"/>
        <v>76910</v>
      </c>
    </row>
    <row r="558" spans="1:16" x14ac:dyDescent="0.25">
      <c r="A558" s="295" t="s">
        <v>2859</v>
      </c>
      <c r="B558" s="340">
        <v>6</v>
      </c>
      <c r="C558" s="340">
        <v>731076910005990</v>
      </c>
      <c r="D558" s="341" t="s">
        <v>2600</v>
      </c>
      <c r="E558" t="str">
        <f t="shared" si="40"/>
        <v>730107691000599</v>
      </c>
      <c r="G558">
        <v>27</v>
      </c>
      <c r="H558" s="341" t="s">
        <v>2601</v>
      </c>
      <c r="I558" s="470">
        <v>17123466</v>
      </c>
      <c r="J558" s="298">
        <f t="shared" si="39"/>
        <v>17123.466</v>
      </c>
      <c r="K558" t="e">
        <f>+VLOOKUP(D558,#REF!,4,0)</f>
        <v>#REF!</v>
      </c>
      <c r="L558" t="e">
        <f>VLOOKUP(D558,#REF!,5,0)</f>
        <v>#REF!</v>
      </c>
      <c r="M558" t="e">
        <f>VLOOKUP(D558,#REF!,6,0)</f>
        <v>#REF!</v>
      </c>
      <c r="N558" t="e">
        <f>VLOOKUP(D558,#REF!,7,0)</f>
        <v>#REF!</v>
      </c>
      <c r="P558" t="str">
        <f t="shared" si="41"/>
        <v>76910</v>
      </c>
    </row>
    <row r="559" spans="1:16" x14ac:dyDescent="0.25">
      <c r="A559" s="294" t="s">
        <v>2859</v>
      </c>
      <c r="B559" s="339">
        <v>6</v>
      </c>
      <c r="C559" s="339">
        <v>731076910006990</v>
      </c>
      <c r="D559" s="436" t="s">
        <v>1320</v>
      </c>
      <c r="E559" t="str">
        <f t="shared" si="40"/>
        <v>730107691000699</v>
      </c>
      <c r="G559">
        <v>29</v>
      </c>
      <c r="H559" s="436" t="s">
        <v>1321</v>
      </c>
      <c r="I559" s="471">
        <v>789863</v>
      </c>
      <c r="J559" s="298">
        <f t="shared" si="39"/>
        <v>789.86300000000006</v>
      </c>
      <c r="K559" t="e">
        <f>+VLOOKUP(D559,#REF!,4,0)</f>
        <v>#REF!</v>
      </c>
      <c r="L559" t="e">
        <f>VLOOKUP(D559,#REF!,5,0)</f>
        <v>#REF!</v>
      </c>
      <c r="M559" t="e">
        <f>VLOOKUP(D559,#REF!,6,0)</f>
        <v>#REF!</v>
      </c>
      <c r="N559" t="e">
        <f>VLOOKUP(D559,#REF!,7,0)</f>
        <v>#REF!</v>
      </c>
      <c r="P559" t="str">
        <f t="shared" si="41"/>
        <v>76910</v>
      </c>
    </row>
    <row r="560" spans="1:16" x14ac:dyDescent="0.25">
      <c r="A560" s="295" t="s">
        <v>2859</v>
      </c>
      <c r="B560" s="340">
        <v>6</v>
      </c>
      <c r="C560" s="340">
        <v>731076910008990</v>
      </c>
      <c r="D560" s="341" t="s">
        <v>1322</v>
      </c>
      <c r="E560" t="str">
        <f t="shared" si="40"/>
        <v>730107691000899</v>
      </c>
      <c r="G560">
        <v>27</v>
      </c>
      <c r="H560" s="341" t="s">
        <v>1323</v>
      </c>
      <c r="I560" s="470">
        <v>1917519</v>
      </c>
      <c r="J560" s="298">
        <f t="shared" si="39"/>
        <v>1917.519</v>
      </c>
      <c r="K560" t="e">
        <f>+VLOOKUP(D560,#REF!,4,0)</f>
        <v>#REF!</v>
      </c>
      <c r="L560" t="e">
        <f>VLOOKUP(D560,#REF!,5,0)</f>
        <v>#REF!</v>
      </c>
      <c r="M560" t="e">
        <f>VLOOKUP(D560,#REF!,6,0)</f>
        <v>#REF!</v>
      </c>
      <c r="N560" t="e">
        <f>VLOOKUP(D560,#REF!,7,0)</f>
        <v>#REF!</v>
      </c>
      <c r="P560" t="str">
        <f t="shared" si="41"/>
        <v>76910</v>
      </c>
    </row>
    <row r="561" spans="1:16" x14ac:dyDescent="0.25">
      <c r="A561" s="294" t="s">
        <v>2859</v>
      </c>
      <c r="B561" s="339">
        <v>6</v>
      </c>
      <c r="C561" s="339">
        <v>731076914000990</v>
      </c>
      <c r="D561" s="436" t="s">
        <v>1196</v>
      </c>
      <c r="E561" t="str">
        <f t="shared" si="40"/>
        <v>730107691400099</v>
      </c>
      <c r="G561">
        <v>27</v>
      </c>
      <c r="H561" s="436" t="s">
        <v>1197</v>
      </c>
      <c r="I561" s="471">
        <v>475804702</v>
      </c>
      <c r="J561" s="298">
        <f t="shared" si="39"/>
        <v>475804.70199999999</v>
      </c>
      <c r="K561" t="e">
        <f>+VLOOKUP(D561,#REF!,4,0)</f>
        <v>#REF!</v>
      </c>
      <c r="L561" t="e">
        <f>VLOOKUP(D561,#REF!,5,0)</f>
        <v>#REF!</v>
      </c>
      <c r="M561" t="e">
        <f>VLOOKUP(D561,#REF!,6,0)</f>
        <v>#REF!</v>
      </c>
      <c r="N561" t="e">
        <f>VLOOKUP(D561,#REF!,7,0)</f>
        <v>#REF!</v>
      </c>
      <c r="P561" t="str">
        <f t="shared" si="41"/>
        <v>76914</v>
      </c>
    </row>
    <row r="562" spans="1:16" x14ac:dyDescent="0.25">
      <c r="A562" s="295" t="s">
        <v>2859</v>
      </c>
      <c r="B562" s="340">
        <v>6</v>
      </c>
      <c r="C562" s="340">
        <v>731076914001990</v>
      </c>
      <c r="D562" s="341" t="s">
        <v>2064</v>
      </c>
      <c r="E562" t="str">
        <f t="shared" si="40"/>
        <v>730107691400199</v>
      </c>
      <c r="G562">
        <v>27</v>
      </c>
      <c r="H562" s="341" t="s">
        <v>2208</v>
      </c>
      <c r="I562" s="470">
        <v>4116928</v>
      </c>
      <c r="J562" s="298">
        <f t="shared" si="39"/>
        <v>4116.9279999999999</v>
      </c>
      <c r="K562" t="e">
        <f>+VLOOKUP(D562,#REF!,4,0)</f>
        <v>#REF!</v>
      </c>
      <c r="L562" t="e">
        <f>VLOOKUP(D562,#REF!,5,0)</f>
        <v>#REF!</v>
      </c>
      <c r="M562" t="e">
        <f>VLOOKUP(D562,#REF!,6,0)</f>
        <v>#REF!</v>
      </c>
      <c r="N562" t="e">
        <f>VLOOKUP(D562,#REF!,7,0)</f>
        <v>#REF!</v>
      </c>
      <c r="P562" t="str">
        <f t="shared" si="41"/>
        <v>76914</v>
      </c>
    </row>
    <row r="563" spans="1:16" x14ac:dyDescent="0.25">
      <c r="A563" s="294" t="s">
        <v>2859</v>
      </c>
      <c r="B563" s="339">
        <v>6</v>
      </c>
      <c r="C563" s="339">
        <v>731077102001990</v>
      </c>
      <c r="D563" s="436" t="s">
        <v>1198</v>
      </c>
      <c r="E563" t="str">
        <f t="shared" si="40"/>
        <v>730107710200199</v>
      </c>
      <c r="G563">
        <v>27</v>
      </c>
      <c r="H563" s="436" t="s">
        <v>1199</v>
      </c>
      <c r="I563" s="471">
        <v>297820644</v>
      </c>
      <c r="J563" s="298">
        <f t="shared" si="39"/>
        <v>297820.64399999997</v>
      </c>
      <c r="K563" t="e">
        <f>+VLOOKUP(D563,#REF!,4,0)</f>
        <v>#REF!</v>
      </c>
      <c r="L563" t="e">
        <f>VLOOKUP(D563,#REF!,5,0)</f>
        <v>#REF!</v>
      </c>
      <c r="M563" t="e">
        <f>VLOOKUP(D563,#REF!,6,0)</f>
        <v>#REF!</v>
      </c>
      <c r="N563" t="e">
        <f>VLOOKUP(D563,#REF!,7,0)</f>
        <v>#REF!</v>
      </c>
      <c r="P563" t="str">
        <f t="shared" si="41"/>
        <v>77102</v>
      </c>
    </row>
    <row r="564" spans="1:16" x14ac:dyDescent="0.25">
      <c r="A564" s="295" t="s">
        <v>2859</v>
      </c>
      <c r="B564" s="340">
        <v>6</v>
      </c>
      <c r="C564" s="340">
        <v>731077102002990</v>
      </c>
      <c r="D564" s="341" t="s">
        <v>1200</v>
      </c>
      <c r="E564" t="str">
        <f t="shared" si="40"/>
        <v>730107710200299</v>
      </c>
      <c r="G564">
        <v>27</v>
      </c>
      <c r="H564" s="341" t="s">
        <v>1201</v>
      </c>
      <c r="I564" s="470">
        <v>92265198</v>
      </c>
      <c r="J564" s="298">
        <f t="shared" si="39"/>
        <v>92265.198000000004</v>
      </c>
      <c r="K564" t="e">
        <f>+VLOOKUP(D564,#REF!,4,0)</f>
        <v>#REF!</v>
      </c>
      <c r="L564" t="e">
        <f>VLOOKUP(D564,#REF!,5,0)</f>
        <v>#REF!</v>
      </c>
      <c r="M564" t="e">
        <f>VLOOKUP(D564,#REF!,6,0)</f>
        <v>#REF!</v>
      </c>
      <c r="N564" t="e">
        <f>VLOOKUP(D564,#REF!,7,0)</f>
        <v>#REF!</v>
      </c>
      <c r="P564" t="str">
        <f t="shared" si="41"/>
        <v>77102</v>
      </c>
    </row>
    <row r="565" spans="1:16" x14ac:dyDescent="0.25">
      <c r="A565" s="294" t="s">
        <v>2859</v>
      </c>
      <c r="B565" s="339">
        <v>6</v>
      </c>
      <c r="C565" s="339">
        <v>731077102004990</v>
      </c>
      <c r="D565" s="436" t="s">
        <v>1202</v>
      </c>
      <c r="E565" t="str">
        <f t="shared" si="40"/>
        <v>730107710200499</v>
      </c>
      <c r="G565">
        <v>27</v>
      </c>
      <c r="H565" s="436" t="s">
        <v>1203</v>
      </c>
      <c r="I565" s="471">
        <v>2900992</v>
      </c>
      <c r="J565" s="298">
        <f t="shared" si="39"/>
        <v>2900.9920000000002</v>
      </c>
      <c r="K565" t="e">
        <f>+VLOOKUP(D565,#REF!,4,0)</f>
        <v>#REF!</v>
      </c>
      <c r="L565" t="e">
        <f>VLOOKUP(D565,#REF!,5,0)</f>
        <v>#REF!</v>
      </c>
      <c r="M565" t="e">
        <f>VLOOKUP(D565,#REF!,6,0)</f>
        <v>#REF!</v>
      </c>
      <c r="N565" t="e">
        <f>VLOOKUP(D565,#REF!,7,0)</f>
        <v>#REF!</v>
      </c>
      <c r="P565" t="str">
        <f t="shared" si="41"/>
        <v>77102</v>
      </c>
    </row>
    <row r="566" spans="1:16" x14ac:dyDescent="0.25">
      <c r="A566" s="295" t="s">
        <v>2859</v>
      </c>
      <c r="B566" s="340">
        <v>6</v>
      </c>
      <c r="C566" s="340">
        <v>731077104402990</v>
      </c>
      <c r="D566" s="341" t="s">
        <v>1386</v>
      </c>
      <c r="E566" t="str">
        <f t="shared" si="40"/>
        <v>730107710440299</v>
      </c>
      <c r="G566">
        <v>29</v>
      </c>
      <c r="H566" s="341" t="s">
        <v>1399</v>
      </c>
      <c r="I566" s="470">
        <v>2898197</v>
      </c>
      <c r="J566" s="298">
        <f t="shared" si="39"/>
        <v>2898.1970000000001</v>
      </c>
      <c r="K566" t="e">
        <f>+VLOOKUP(D566,#REF!,4,0)</f>
        <v>#REF!</v>
      </c>
      <c r="L566" t="e">
        <f>VLOOKUP(D566,#REF!,5,0)</f>
        <v>#REF!</v>
      </c>
      <c r="M566" t="e">
        <f>VLOOKUP(D566,#REF!,6,0)</f>
        <v>#REF!</v>
      </c>
      <c r="N566" t="e">
        <f>VLOOKUP(D566,#REF!,7,0)</f>
        <v>#REF!</v>
      </c>
      <c r="P566" t="str">
        <f t="shared" si="41"/>
        <v>77104</v>
      </c>
    </row>
    <row r="567" spans="1:16" x14ac:dyDescent="0.25">
      <c r="A567" s="294" t="s">
        <v>2859</v>
      </c>
      <c r="B567" s="339">
        <v>6</v>
      </c>
      <c r="C567" s="339">
        <v>731077104404990</v>
      </c>
      <c r="D567" s="436" t="s">
        <v>2602</v>
      </c>
      <c r="E567" t="str">
        <f t="shared" si="40"/>
        <v>730107710440499</v>
      </c>
      <c r="G567">
        <v>27</v>
      </c>
      <c r="H567" s="436" t="s">
        <v>2603</v>
      </c>
      <c r="I567" s="471">
        <v>2183412</v>
      </c>
      <c r="J567" s="298">
        <f t="shared" si="39"/>
        <v>2183.4119999999998</v>
      </c>
      <c r="K567" t="e">
        <f>+VLOOKUP(D567,#REF!,4,0)</f>
        <v>#REF!</v>
      </c>
      <c r="L567" t="e">
        <f>VLOOKUP(D567,#REF!,5,0)</f>
        <v>#REF!</v>
      </c>
      <c r="M567" t="e">
        <f>VLOOKUP(D567,#REF!,6,0)</f>
        <v>#REF!</v>
      </c>
      <c r="N567" t="e">
        <f>VLOOKUP(D567,#REF!,7,0)</f>
        <v>#REF!</v>
      </c>
      <c r="P567" t="str">
        <f t="shared" si="41"/>
        <v>77104</v>
      </c>
    </row>
    <row r="568" spans="1:16" x14ac:dyDescent="0.25">
      <c r="A568" s="295" t="s">
        <v>2859</v>
      </c>
      <c r="B568" s="340">
        <v>6</v>
      </c>
      <c r="C568" s="340">
        <v>731077106000990</v>
      </c>
      <c r="D568" s="341" t="s">
        <v>1387</v>
      </c>
      <c r="E568" t="str">
        <f t="shared" si="40"/>
        <v>730107710600099</v>
      </c>
      <c r="G568">
        <v>27</v>
      </c>
      <c r="H568" s="341" t="s">
        <v>1402</v>
      </c>
      <c r="I568" s="470">
        <v>6000000</v>
      </c>
      <c r="J568" s="298">
        <f t="shared" si="39"/>
        <v>6000</v>
      </c>
      <c r="K568" t="e">
        <f>+VLOOKUP(D568,#REF!,4,0)</f>
        <v>#REF!</v>
      </c>
      <c r="L568" t="e">
        <f>VLOOKUP(D568,#REF!,5,0)</f>
        <v>#REF!</v>
      </c>
      <c r="M568" t="e">
        <f>VLOOKUP(D568,#REF!,6,0)</f>
        <v>#REF!</v>
      </c>
      <c r="N568" t="e">
        <f>VLOOKUP(D568,#REF!,7,0)</f>
        <v>#REF!</v>
      </c>
      <c r="P568" t="str">
        <f t="shared" si="41"/>
        <v>77106</v>
      </c>
    </row>
    <row r="569" spans="1:16" x14ac:dyDescent="0.25">
      <c r="A569" s="294" t="s">
        <v>2859</v>
      </c>
      <c r="B569" s="339">
        <v>6</v>
      </c>
      <c r="C569" s="339">
        <v>731077106008990</v>
      </c>
      <c r="D569" s="436" t="s">
        <v>1324</v>
      </c>
      <c r="E569" t="str">
        <f t="shared" si="40"/>
        <v>730107710600899</v>
      </c>
      <c r="G569">
        <v>27</v>
      </c>
      <c r="H569" s="436" t="s">
        <v>1325</v>
      </c>
      <c r="I569" s="471">
        <v>318911</v>
      </c>
      <c r="J569" s="298">
        <f t="shared" si="39"/>
        <v>318.911</v>
      </c>
      <c r="K569" t="e">
        <f>+VLOOKUP(D569,#REF!,4,0)</f>
        <v>#REF!</v>
      </c>
      <c r="L569" t="e">
        <f>VLOOKUP(D569,#REF!,5,0)</f>
        <v>#REF!</v>
      </c>
      <c r="M569" t="e">
        <f>VLOOKUP(D569,#REF!,6,0)</f>
        <v>#REF!</v>
      </c>
      <c r="N569" t="e">
        <f>VLOOKUP(D569,#REF!,7,0)</f>
        <v>#REF!</v>
      </c>
      <c r="P569" t="str">
        <f t="shared" si="41"/>
        <v>77106</v>
      </c>
    </row>
    <row r="570" spans="1:16" x14ac:dyDescent="0.25">
      <c r="A570" s="295" t="s">
        <v>2859</v>
      </c>
      <c r="B570" s="340">
        <v>6</v>
      </c>
      <c r="C570" s="340">
        <v>731077106010990</v>
      </c>
      <c r="D570" s="341" t="s">
        <v>1388</v>
      </c>
      <c r="E570" t="str">
        <f t="shared" si="40"/>
        <v>730107710601099</v>
      </c>
      <c r="G570">
        <v>27</v>
      </c>
      <c r="H570" s="341" t="s">
        <v>1501</v>
      </c>
      <c r="I570" s="470">
        <v>1064232</v>
      </c>
      <c r="J570" s="298">
        <f t="shared" si="39"/>
        <v>1064.232</v>
      </c>
      <c r="K570" t="e">
        <f>+VLOOKUP(D570,#REF!,4,0)</f>
        <v>#REF!</v>
      </c>
      <c r="L570" t="e">
        <f>VLOOKUP(D570,#REF!,5,0)</f>
        <v>#REF!</v>
      </c>
      <c r="M570" t="e">
        <f>VLOOKUP(D570,#REF!,6,0)</f>
        <v>#REF!</v>
      </c>
      <c r="N570" t="e">
        <f>VLOOKUP(D570,#REF!,7,0)</f>
        <v>#REF!</v>
      </c>
      <c r="P570" t="str">
        <f t="shared" si="41"/>
        <v>77106</v>
      </c>
    </row>
    <row r="571" spans="1:16" x14ac:dyDescent="0.25">
      <c r="A571" s="294" t="s">
        <v>2859</v>
      </c>
      <c r="B571" s="339">
        <v>6</v>
      </c>
      <c r="C571" s="339">
        <v>731077108001990</v>
      </c>
      <c r="D571" s="436" t="s">
        <v>1205</v>
      </c>
      <c r="E571" t="str">
        <f t="shared" si="40"/>
        <v>730107710800199</v>
      </c>
      <c r="G571">
        <v>27</v>
      </c>
      <c r="H571" s="436" t="s">
        <v>1206</v>
      </c>
      <c r="I571" s="471">
        <v>11376363</v>
      </c>
      <c r="J571" s="298">
        <f t="shared" si="39"/>
        <v>11376.362999999999</v>
      </c>
      <c r="K571" t="e">
        <f>+VLOOKUP(D571,#REF!,4,0)</f>
        <v>#REF!</v>
      </c>
      <c r="L571" t="e">
        <f>VLOOKUP(D571,#REF!,5,0)</f>
        <v>#REF!</v>
      </c>
      <c r="M571" t="e">
        <f>VLOOKUP(D571,#REF!,6,0)</f>
        <v>#REF!</v>
      </c>
      <c r="N571" t="e">
        <f>VLOOKUP(D571,#REF!,7,0)</f>
        <v>#REF!</v>
      </c>
      <c r="P571" t="str">
        <f t="shared" si="41"/>
        <v>77108</v>
      </c>
    </row>
    <row r="572" spans="1:16" x14ac:dyDescent="0.25">
      <c r="A572" s="295" t="s">
        <v>2859</v>
      </c>
      <c r="B572" s="340">
        <v>6</v>
      </c>
      <c r="C572" s="340">
        <v>731077108002990</v>
      </c>
      <c r="D572" s="341" t="s">
        <v>1207</v>
      </c>
      <c r="E572" t="str">
        <f t="shared" si="40"/>
        <v>730107710800299</v>
      </c>
      <c r="G572">
        <v>27</v>
      </c>
      <c r="H572" s="341" t="s">
        <v>1208</v>
      </c>
      <c r="I572" s="470">
        <v>909091</v>
      </c>
      <c r="J572" s="298">
        <f t="shared" si="39"/>
        <v>909.09100000000001</v>
      </c>
      <c r="K572" t="e">
        <f>+VLOOKUP(D572,#REF!,4,0)</f>
        <v>#REF!</v>
      </c>
      <c r="L572" t="e">
        <f>VLOOKUP(D572,#REF!,5,0)</f>
        <v>#REF!</v>
      </c>
      <c r="M572" t="e">
        <f>VLOOKUP(D572,#REF!,6,0)</f>
        <v>#REF!</v>
      </c>
      <c r="N572" t="e">
        <f>VLOOKUP(D572,#REF!,7,0)</f>
        <v>#REF!</v>
      </c>
      <c r="P572" t="str">
        <f t="shared" si="41"/>
        <v>77108</v>
      </c>
    </row>
    <row r="573" spans="1:16" x14ac:dyDescent="0.25">
      <c r="A573" s="294" t="s">
        <v>2859</v>
      </c>
      <c r="B573" s="339">
        <v>6</v>
      </c>
      <c r="C573" s="339">
        <v>731077108007990</v>
      </c>
      <c r="D573" s="436" t="s">
        <v>1389</v>
      </c>
      <c r="E573" t="str">
        <f t="shared" si="40"/>
        <v>730107710800799</v>
      </c>
      <c r="G573">
        <v>27</v>
      </c>
      <c r="H573" s="436" t="s">
        <v>1584</v>
      </c>
      <c r="I573" s="471">
        <v>20000001</v>
      </c>
      <c r="J573" s="298">
        <f t="shared" si="39"/>
        <v>20000.001</v>
      </c>
      <c r="K573" t="e">
        <f>+VLOOKUP(D573,#REF!,4,0)</f>
        <v>#REF!</v>
      </c>
      <c r="L573" t="e">
        <f>VLOOKUP(D573,#REF!,5,0)</f>
        <v>#REF!</v>
      </c>
      <c r="M573" t="e">
        <f>VLOOKUP(D573,#REF!,6,0)</f>
        <v>#REF!</v>
      </c>
      <c r="N573" t="e">
        <f>VLOOKUP(D573,#REF!,7,0)</f>
        <v>#REF!</v>
      </c>
      <c r="P573" t="str">
        <f t="shared" si="41"/>
        <v>77108</v>
      </c>
    </row>
    <row r="574" spans="1:16" x14ac:dyDescent="0.25">
      <c r="A574" s="295" t="s">
        <v>2859</v>
      </c>
      <c r="B574" s="340">
        <v>6</v>
      </c>
      <c r="C574" s="340">
        <v>731077108012990</v>
      </c>
      <c r="D574" s="341" t="s">
        <v>2873</v>
      </c>
      <c r="E574" t="str">
        <f t="shared" si="40"/>
        <v>730107710801299</v>
      </c>
      <c r="G574">
        <v>27</v>
      </c>
      <c r="H574" s="341" t="s">
        <v>1583</v>
      </c>
      <c r="I574" s="470">
        <v>29092</v>
      </c>
      <c r="J574" s="298">
        <f t="shared" si="39"/>
        <v>29.091999999999999</v>
      </c>
      <c r="K574" t="e">
        <f>+VLOOKUP(D574,#REF!,4,0)</f>
        <v>#REF!</v>
      </c>
      <c r="L574" t="e">
        <f>VLOOKUP(D574,#REF!,5,0)</f>
        <v>#REF!</v>
      </c>
      <c r="M574" t="e">
        <f>VLOOKUP(D574,#REF!,6,0)</f>
        <v>#REF!</v>
      </c>
      <c r="N574" t="e">
        <f>VLOOKUP(D574,#REF!,7,0)</f>
        <v>#REF!</v>
      </c>
      <c r="P574" t="str">
        <f t="shared" si="41"/>
        <v>77108</v>
      </c>
    </row>
    <row r="575" spans="1:16" x14ac:dyDescent="0.25">
      <c r="A575" s="294" t="s">
        <v>2859</v>
      </c>
      <c r="B575" s="339">
        <v>6</v>
      </c>
      <c r="C575" s="339">
        <v>731077108803990</v>
      </c>
      <c r="D575" s="436" t="s">
        <v>2065</v>
      </c>
      <c r="E575" t="str">
        <f t="shared" si="40"/>
        <v>730107710880399</v>
      </c>
      <c r="G575">
        <v>27</v>
      </c>
      <c r="H575" s="436" t="s">
        <v>2209</v>
      </c>
      <c r="I575" s="471">
        <v>18286920</v>
      </c>
      <c r="J575" s="298">
        <f t="shared" si="39"/>
        <v>18286.919999999998</v>
      </c>
      <c r="K575" t="e">
        <f>+VLOOKUP(D575,#REF!,4,0)</f>
        <v>#REF!</v>
      </c>
      <c r="L575" t="e">
        <f>VLOOKUP(D575,#REF!,5,0)</f>
        <v>#REF!</v>
      </c>
      <c r="M575" t="e">
        <f>VLOOKUP(D575,#REF!,6,0)</f>
        <v>#REF!</v>
      </c>
      <c r="N575" t="e">
        <f>VLOOKUP(D575,#REF!,7,0)</f>
        <v>#REF!</v>
      </c>
      <c r="P575" t="str">
        <f t="shared" si="41"/>
        <v>77108</v>
      </c>
    </row>
    <row r="576" spans="1:16" x14ac:dyDescent="0.25">
      <c r="A576" s="295" t="s">
        <v>2859</v>
      </c>
      <c r="B576" s="340">
        <v>6</v>
      </c>
      <c r="C576" s="340">
        <v>731077112001990</v>
      </c>
      <c r="D576" s="341" t="s">
        <v>1209</v>
      </c>
      <c r="E576" t="str">
        <f t="shared" si="40"/>
        <v>730107711200199</v>
      </c>
      <c r="G576">
        <v>27</v>
      </c>
      <c r="H576" s="341" t="s">
        <v>1210</v>
      </c>
      <c r="I576" s="470">
        <v>23445783</v>
      </c>
      <c r="J576" s="298">
        <f t="shared" si="39"/>
        <v>23445.782999999999</v>
      </c>
      <c r="K576" t="e">
        <f>+VLOOKUP(D576,#REF!,4,0)</f>
        <v>#REF!</v>
      </c>
      <c r="L576" t="e">
        <f>VLOOKUP(D576,#REF!,5,0)</f>
        <v>#REF!</v>
      </c>
      <c r="M576" t="e">
        <f>VLOOKUP(D576,#REF!,6,0)</f>
        <v>#REF!</v>
      </c>
      <c r="N576" t="e">
        <f>VLOOKUP(D576,#REF!,7,0)</f>
        <v>#REF!</v>
      </c>
      <c r="P576" t="str">
        <f t="shared" si="41"/>
        <v>77112</v>
      </c>
    </row>
    <row r="577" spans="1:16" x14ac:dyDescent="0.25">
      <c r="A577" s="294" t="s">
        <v>2859</v>
      </c>
      <c r="B577" s="339">
        <v>7</v>
      </c>
      <c r="C577" s="339">
        <v>731077112002990</v>
      </c>
      <c r="D577" s="436" t="s">
        <v>1211</v>
      </c>
      <c r="E577" t="str">
        <f t="shared" si="40"/>
        <v>730107711200299</v>
      </c>
      <c r="G577">
        <v>27</v>
      </c>
      <c r="H577" s="436" t="s">
        <v>1212</v>
      </c>
      <c r="I577" s="471">
        <v>1825000</v>
      </c>
      <c r="J577" s="298">
        <f t="shared" si="39"/>
        <v>1825</v>
      </c>
      <c r="K577" t="e">
        <f>+VLOOKUP(D577,#REF!,4,0)</f>
        <v>#REF!</v>
      </c>
      <c r="L577" t="e">
        <f>VLOOKUP(D577,#REF!,5,0)</f>
        <v>#REF!</v>
      </c>
      <c r="M577" t="e">
        <f>VLOOKUP(D577,#REF!,6,0)</f>
        <v>#REF!</v>
      </c>
      <c r="N577" t="e">
        <f>VLOOKUP(D577,#REF!,7,0)</f>
        <v>#REF!</v>
      </c>
      <c r="P577" t="str">
        <f t="shared" si="41"/>
        <v>77112</v>
      </c>
    </row>
    <row r="578" spans="1:16" x14ac:dyDescent="0.25">
      <c r="A578" s="295" t="s">
        <v>2859</v>
      </c>
      <c r="B578" s="340">
        <v>6</v>
      </c>
      <c r="C578" s="340">
        <v>731077114001990</v>
      </c>
      <c r="D578" s="341" t="s">
        <v>1214</v>
      </c>
      <c r="E578" t="str">
        <f t="shared" si="40"/>
        <v>730107711400199</v>
      </c>
      <c r="G578">
        <v>27</v>
      </c>
      <c r="H578" s="341" t="s">
        <v>1213</v>
      </c>
      <c r="I578" s="470">
        <v>26147548</v>
      </c>
      <c r="J578" s="298">
        <f t="shared" si="39"/>
        <v>26147.547999999999</v>
      </c>
      <c r="K578" t="e">
        <f>+VLOOKUP(D578,#REF!,4,0)</f>
        <v>#REF!</v>
      </c>
      <c r="L578" t="e">
        <f>VLOOKUP(D578,#REF!,5,0)</f>
        <v>#REF!</v>
      </c>
      <c r="M578" t="e">
        <f>VLOOKUP(D578,#REF!,6,0)</f>
        <v>#REF!</v>
      </c>
      <c r="N578" t="e">
        <f>VLOOKUP(D578,#REF!,7,0)</f>
        <v>#REF!</v>
      </c>
      <c r="P578" t="str">
        <f t="shared" si="41"/>
        <v>77114</v>
      </c>
    </row>
    <row r="579" spans="1:16" x14ac:dyDescent="0.25">
      <c r="A579" s="294" t="s">
        <v>2859</v>
      </c>
      <c r="B579" s="339">
        <v>6</v>
      </c>
      <c r="C579" s="339">
        <v>731077116006990</v>
      </c>
      <c r="D579" s="436" t="s">
        <v>1330</v>
      </c>
      <c r="E579" t="str">
        <f t="shared" si="40"/>
        <v>730107711600699</v>
      </c>
      <c r="G579">
        <v>27</v>
      </c>
      <c r="H579" s="436" t="s">
        <v>1331</v>
      </c>
      <c r="I579" s="471">
        <v>8540461</v>
      </c>
      <c r="J579" s="298">
        <f t="shared" si="39"/>
        <v>8540.4609999999993</v>
      </c>
      <c r="K579" t="e">
        <f>+VLOOKUP(D579,#REF!,4,0)</f>
        <v>#REF!</v>
      </c>
      <c r="L579" t="e">
        <f>VLOOKUP(D579,#REF!,5,0)</f>
        <v>#REF!</v>
      </c>
      <c r="M579" t="e">
        <f>VLOOKUP(D579,#REF!,6,0)</f>
        <v>#REF!</v>
      </c>
      <c r="N579" t="e">
        <f>VLOOKUP(D579,#REF!,7,0)</f>
        <v>#REF!</v>
      </c>
      <c r="P579" t="str">
        <f t="shared" si="41"/>
        <v>77116</v>
      </c>
    </row>
    <row r="580" spans="1:16" x14ac:dyDescent="0.25">
      <c r="A580" s="295" t="s">
        <v>2859</v>
      </c>
      <c r="B580" s="340">
        <v>7</v>
      </c>
      <c r="C580" s="340">
        <v>731077116007990</v>
      </c>
      <c r="D580" s="341" t="s">
        <v>1332</v>
      </c>
      <c r="E580" t="str">
        <f t="shared" si="40"/>
        <v>730107711600799</v>
      </c>
      <c r="G580">
        <v>27</v>
      </c>
      <c r="H580" s="341" t="s">
        <v>1333</v>
      </c>
      <c r="I580" s="470">
        <v>1515900</v>
      </c>
      <c r="J580" s="298">
        <f t="shared" si="39"/>
        <v>1515.9</v>
      </c>
      <c r="K580" t="e">
        <f>+VLOOKUP(D580,#REF!,4,0)</f>
        <v>#REF!</v>
      </c>
      <c r="L580" t="e">
        <f>VLOOKUP(D580,#REF!,5,0)</f>
        <v>#REF!</v>
      </c>
      <c r="M580" t="e">
        <f>VLOOKUP(D580,#REF!,6,0)</f>
        <v>#REF!</v>
      </c>
      <c r="N580" t="e">
        <f>VLOOKUP(D580,#REF!,7,0)</f>
        <v>#REF!</v>
      </c>
      <c r="P580" t="str">
        <f t="shared" si="41"/>
        <v>77116</v>
      </c>
    </row>
    <row r="581" spans="1:16" x14ac:dyDescent="0.25">
      <c r="A581" s="294" t="s">
        <v>2859</v>
      </c>
      <c r="B581" s="339">
        <v>7</v>
      </c>
      <c r="C581" s="339">
        <v>731077116014990</v>
      </c>
      <c r="D581" s="436" t="s">
        <v>1215</v>
      </c>
      <c r="E581" t="str">
        <f t="shared" si="40"/>
        <v>730107711601499</v>
      </c>
      <c r="G581">
        <v>27</v>
      </c>
      <c r="H581" s="436" t="s">
        <v>1216</v>
      </c>
      <c r="I581" s="471">
        <v>60124347</v>
      </c>
      <c r="J581" s="298">
        <f t="shared" si="39"/>
        <v>60124.347000000002</v>
      </c>
      <c r="K581" t="e">
        <f>+VLOOKUP(D581,#REF!,4,0)</f>
        <v>#REF!</v>
      </c>
      <c r="L581" t="e">
        <f>VLOOKUP(D581,#REF!,5,0)</f>
        <v>#REF!</v>
      </c>
      <c r="M581" t="e">
        <f>VLOOKUP(D581,#REF!,6,0)</f>
        <v>#REF!</v>
      </c>
      <c r="N581" t="e">
        <f>VLOOKUP(D581,#REF!,7,0)</f>
        <v>#REF!</v>
      </c>
      <c r="P581" t="str">
        <f t="shared" si="41"/>
        <v>77116</v>
      </c>
    </row>
    <row r="582" spans="1:16" x14ac:dyDescent="0.25">
      <c r="A582" s="295" t="s">
        <v>2859</v>
      </c>
      <c r="B582" s="340">
        <v>6</v>
      </c>
      <c r="C582" s="340">
        <v>731077118001990</v>
      </c>
      <c r="D582" s="341" t="s">
        <v>1217</v>
      </c>
      <c r="E582" t="str">
        <f t="shared" si="40"/>
        <v>730107711800199</v>
      </c>
      <c r="G582">
        <v>27</v>
      </c>
      <c r="H582" s="341" t="s">
        <v>1218</v>
      </c>
      <c r="I582" s="470">
        <v>3463636</v>
      </c>
      <c r="J582" s="298">
        <f t="shared" si="39"/>
        <v>3463.636</v>
      </c>
      <c r="K582" t="e">
        <f>+VLOOKUP(D582,#REF!,4,0)</f>
        <v>#REF!</v>
      </c>
      <c r="L582" t="e">
        <f>VLOOKUP(D582,#REF!,5,0)</f>
        <v>#REF!</v>
      </c>
      <c r="M582" t="e">
        <f>VLOOKUP(D582,#REF!,6,0)</f>
        <v>#REF!</v>
      </c>
      <c r="N582" t="e">
        <f>VLOOKUP(D582,#REF!,7,0)</f>
        <v>#REF!</v>
      </c>
      <c r="P582" t="str">
        <f t="shared" si="41"/>
        <v>77118</v>
      </c>
    </row>
    <row r="583" spans="1:16" x14ac:dyDescent="0.25">
      <c r="A583" s="294" t="s">
        <v>2859</v>
      </c>
      <c r="B583" s="339">
        <v>6</v>
      </c>
      <c r="C583" s="339">
        <v>731077120010990</v>
      </c>
      <c r="D583" s="436" t="s">
        <v>1219</v>
      </c>
      <c r="E583" t="str">
        <f t="shared" si="40"/>
        <v>730107712001099</v>
      </c>
      <c r="G583">
        <v>27</v>
      </c>
      <c r="H583" s="436" t="s">
        <v>1220</v>
      </c>
      <c r="I583" s="471">
        <v>2000000</v>
      </c>
      <c r="J583" s="298">
        <f t="shared" si="39"/>
        <v>2000</v>
      </c>
      <c r="K583" t="e">
        <f>+VLOOKUP(D583,#REF!,4,0)</f>
        <v>#REF!</v>
      </c>
      <c r="L583" t="e">
        <f>VLOOKUP(D583,#REF!,5,0)</f>
        <v>#REF!</v>
      </c>
      <c r="M583" t="e">
        <f>VLOOKUP(D583,#REF!,6,0)</f>
        <v>#REF!</v>
      </c>
      <c r="N583" t="e">
        <f>VLOOKUP(D583,#REF!,7,0)</f>
        <v>#REF!</v>
      </c>
      <c r="P583" t="str">
        <f t="shared" si="41"/>
        <v>77120</v>
      </c>
    </row>
    <row r="584" spans="1:16" x14ac:dyDescent="0.25">
      <c r="A584" s="295" t="s">
        <v>2859</v>
      </c>
      <c r="B584" s="340">
        <v>6</v>
      </c>
      <c r="C584" s="340">
        <v>731077122002990</v>
      </c>
      <c r="D584" s="341" t="s">
        <v>2066</v>
      </c>
      <c r="E584" t="str">
        <f t="shared" si="40"/>
        <v>730107712200299</v>
      </c>
      <c r="G584">
        <v>27</v>
      </c>
      <c r="H584" s="341" t="s">
        <v>2210</v>
      </c>
      <c r="I584" s="470">
        <v>300000</v>
      </c>
      <c r="J584" s="298">
        <f t="shared" si="39"/>
        <v>300</v>
      </c>
      <c r="K584" t="e">
        <f>+VLOOKUP(D584,#REF!,4,0)</f>
        <v>#REF!</v>
      </c>
      <c r="L584" t="e">
        <f>VLOOKUP(D584,#REF!,5,0)</f>
        <v>#REF!</v>
      </c>
      <c r="M584" t="e">
        <f>VLOOKUP(D584,#REF!,6,0)</f>
        <v>#REF!</v>
      </c>
      <c r="N584" t="e">
        <f>VLOOKUP(D584,#REF!,7,0)</f>
        <v>#REF!</v>
      </c>
      <c r="P584" t="str">
        <f t="shared" si="41"/>
        <v>77122</v>
      </c>
    </row>
    <row r="585" spans="1:16" x14ac:dyDescent="0.25">
      <c r="A585" s="294" t="s">
        <v>2859</v>
      </c>
      <c r="B585" s="339">
        <v>6</v>
      </c>
      <c r="C585" s="339">
        <v>731077126001990</v>
      </c>
      <c r="D585" s="436" t="s">
        <v>1223</v>
      </c>
      <c r="E585" t="str">
        <f t="shared" si="40"/>
        <v>730107712600199</v>
      </c>
      <c r="G585">
        <v>27</v>
      </c>
      <c r="H585" s="436" t="s">
        <v>1224</v>
      </c>
      <c r="I585" s="471">
        <v>2056363</v>
      </c>
      <c r="J585" s="298">
        <f t="shared" si="39"/>
        <v>2056.3629999999998</v>
      </c>
      <c r="K585" t="e">
        <f>+VLOOKUP(D585,#REF!,4,0)</f>
        <v>#REF!</v>
      </c>
      <c r="L585" t="e">
        <f>VLOOKUP(D585,#REF!,5,0)</f>
        <v>#REF!</v>
      </c>
      <c r="M585" t="e">
        <f>VLOOKUP(D585,#REF!,6,0)</f>
        <v>#REF!</v>
      </c>
      <c r="N585" t="e">
        <f>VLOOKUP(D585,#REF!,7,0)</f>
        <v>#REF!</v>
      </c>
      <c r="P585" t="str">
        <f t="shared" si="41"/>
        <v>77126</v>
      </c>
    </row>
    <row r="586" spans="1:16" x14ac:dyDescent="0.25">
      <c r="A586" s="295" t="s">
        <v>2859</v>
      </c>
      <c r="B586" s="340">
        <v>6</v>
      </c>
      <c r="C586" s="340">
        <v>731077128006990</v>
      </c>
      <c r="D586" s="341" t="s">
        <v>2067</v>
      </c>
      <c r="E586" t="str">
        <f t="shared" si="40"/>
        <v>730107712800699</v>
      </c>
      <c r="G586">
        <v>27</v>
      </c>
      <c r="H586" s="341" t="s">
        <v>2211</v>
      </c>
      <c r="I586" s="470">
        <v>2328181</v>
      </c>
      <c r="J586" s="298">
        <f t="shared" si="39"/>
        <v>2328.181</v>
      </c>
      <c r="K586" t="e">
        <f>+VLOOKUP(D586,#REF!,4,0)</f>
        <v>#REF!</v>
      </c>
      <c r="L586" t="e">
        <f>VLOOKUP(D586,#REF!,5,0)</f>
        <v>#REF!</v>
      </c>
      <c r="M586" t="e">
        <f>VLOOKUP(D586,#REF!,6,0)</f>
        <v>#REF!</v>
      </c>
      <c r="N586" t="e">
        <f>VLOOKUP(D586,#REF!,7,0)</f>
        <v>#REF!</v>
      </c>
      <c r="P586" t="str">
        <f t="shared" si="41"/>
        <v>77128</v>
      </c>
    </row>
    <row r="587" spans="1:16" x14ac:dyDescent="0.25">
      <c r="A587" s="294" t="s">
        <v>2859</v>
      </c>
      <c r="B587" s="339">
        <v>6</v>
      </c>
      <c r="C587" s="339">
        <v>731077130007990</v>
      </c>
      <c r="D587" s="436" t="s">
        <v>1228</v>
      </c>
      <c r="E587" t="str">
        <f t="shared" si="40"/>
        <v>730107713000799</v>
      </c>
      <c r="G587">
        <v>27</v>
      </c>
      <c r="H587" s="436" t="s">
        <v>1229</v>
      </c>
      <c r="I587" s="471">
        <v>2196850</v>
      </c>
      <c r="J587" s="298">
        <f t="shared" ref="J587:J615" si="42">I587/1000</f>
        <v>2196.85</v>
      </c>
      <c r="K587" t="e">
        <f>+VLOOKUP(D587,#REF!,4,0)</f>
        <v>#REF!</v>
      </c>
      <c r="L587" t="e">
        <f>VLOOKUP(D587,#REF!,5,0)</f>
        <v>#REF!</v>
      </c>
      <c r="M587" t="e">
        <f>VLOOKUP(D587,#REF!,6,0)</f>
        <v>#REF!</v>
      </c>
      <c r="N587" t="e">
        <f>VLOOKUP(D587,#REF!,7,0)</f>
        <v>#REF!</v>
      </c>
      <c r="P587" t="str">
        <f t="shared" si="41"/>
        <v>77130</v>
      </c>
    </row>
    <row r="588" spans="1:16" x14ac:dyDescent="0.25">
      <c r="A588" s="295" t="s">
        <v>2859</v>
      </c>
      <c r="B588" s="340">
        <v>6</v>
      </c>
      <c r="C588" s="340">
        <v>731077132006990</v>
      </c>
      <c r="D588" s="341" t="s">
        <v>2069</v>
      </c>
      <c r="E588" t="str">
        <f t="shared" si="40"/>
        <v>730107713200699</v>
      </c>
      <c r="G588">
        <v>27</v>
      </c>
      <c r="H588" s="341" t="s">
        <v>2213</v>
      </c>
      <c r="I588" s="470">
        <v>32999511</v>
      </c>
      <c r="J588" s="298">
        <f t="shared" si="42"/>
        <v>32999.510999999999</v>
      </c>
      <c r="K588" t="e">
        <f>+VLOOKUP(D588,#REF!,4,0)</f>
        <v>#REF!</v>
      </c>
      <c r="L588" t="e">
        <f>VLOOKUP(D588,#REF!,5,0)</f>
        <v>#REF!</v>
      </c>
      <c r="M588" t="e">
        <f>VLOOKUP(D588,#REF!,6,0)</f>
        <v>#REF!</v>
      </c>
      <c r="N588" t="e">
        <f>VLOOKUP(D588,#REF!,7,0)</f>
        <v>#REF!</v>
      </c>
      <c r="P588" t="str">
        <f t="shared" si="41"/>
        <v>77132</v>
      </c>
    </row>
    <row r="589" spans="1:16" x14ac:dyDescent="0.25">
      <c r="A589" s="294" t="s">
        <v>2859</v>
      </c>
      <c r="B589" s="339">
        <v>6</v>
      </c>
      <c r="C589" s="339">
        <v>731077132008990</v>
      </c>
      <c r="D589" s="436" t="s">
        <v>2070</v>
      </c>
      <c r="E589" t="str">
        <f t="shared" ref="E589:E615" si="43">+MID(D589,3,2)&amp;+MID(D589,6,1)&amp;+MID(D589,8,2)&amp;+MID(D589,11,3)&amp;+MID(D589,17,2)&amp;+MID(D589,20,3)&amp;+MID(D589,24,2)</f>
        <v>730107713200899</v>
      </c>
      <c r="G589">
        <v>27</v>
      </c>
      <c r="H589" s="436" t="s">
        <v>1230</v>
      </c>
      <c r="I589" s="471">
        <v>5000000</v>
      </c>
      <c r="J589" s="298">
        <f t="shared" si="42"/>
        <v>5000</v>
      </c>
      <c r="K589" t="e">
        <f>+VLOOKUP(D589,#REF!,4,0)</f>
        <v>#REF!</v>
      </c>
      <c r="L589" t="e">
        <f>VLOOKUP(D589,#REF!,5,0)</f>
        <v>#REF!</v>
      </c>
      <c r="M589" t="e">
        <f>VLOOKUP(D589,#REF!,6,0)</f>
        <v>#REF!</v>
      </c>
      <c r="N589" t="e">
        <f>VLOOKUP(D589,#REF!,7,0)</f>
        <v>#REF!</v>
      </c>
      <c r="P589" t="str">
        <f t="shared" si="41"/>
        <v>77132</v>
      </c>
    </row>
    <row r="590" spans="1:16" x14ac:dyDescent="0.25">
      <c r="A590" s="295" t="s">
        <v>2859</v>
      </c>
      <c r="B590" s="340">
        <v>6</v>
      </c>
      <c r="C590" s="340">
        <v>731077140000990</v>
      </c>
      <c r="D590" s="341" t="s">
        <v>1359</v>
      </c>
      <c r="E590" t="str">
        <f t="shared" si="43"/>
        <v>730107714000099</v>
      </c>
      <c r="G590">
        <v>27</v>
      </c>
      <c r="H590" s="341" t="s">
        <v>1358</v>
      </c>
      <c r="I590" s="470">
        <v>47661364</v>
      </c>
      <c r="J590" s="298">
        <f t="shared" si="42"/>
        <v>47661.364000000001</v>
      </c>
      <c r="K590" t="e">
        <f>+VLOOKUP(D590,#REF!,4,0)</f>
        <v>#REF!</v>
      </c>
      <c r="L590" t="e">
        <f>VLOOKUP(D590,#REF!,5,0)</f>
        <v>#REF!</v>
      </c>
      <c r="M590" t="e">
        <f>VLOOKUP(D590,#REF!,6,0)</f>
        <v>#REF!</v>
      </c>
      <c r="N590" t="e">
        <f>VLOOKUP(D590,#REF!,7,0)</f>
        <v>#REF!</v>
      </c>
      <c r="P590" t="str">
        <f t="shared" ref="P590:P615" si="44">MID(E590,6,5)</f>
        <v>77140</v>
      </c>
    </row>
    <row r="591" spans="1:16" x14ac:dyDescent="0.25">
      <c r="A591" s="294" t="s">
        <v>2859</v>
      </c>
      <c r="B591" s="339">
        <v>6</v>
      </c>
      <c r="C591" s="339">
        <v>731077142001990</v>
      </c>
      <c r="D591" s="436" t="s">
        <v>2874</v>
      </c>
      <c r="E591" t="str">
        <f t="shared" si="43"/>
        <v>730107714200199</v>
      </c>
      <c r="G591">
        <v>27</v>
      </c>
      <c r="H591" s="436" t="s">
        <v>1338</v>
      </c>
      <c r="I591" s="471">
        <v>1051469</v>
      </c>
      <c r="J591" s="298">
        <f t="shared" si="42"/>
        <v>1051.4690000000001</v>
      </c>
      <c r="K591" t="e">
        <f>+VLOOKUP(D591,#REF!,4,0)</f>
        <v>#REF!</v>
      </c>
      <c r="L591" t="e">
        <f>VLOOKUP(D591,#REF!,5,0)</f>
        <v>#REF!</v>
      </c>
      <c r="M591" t="e">
        <f>VLOOKUP(D591,#REF!,6,0)</f>
        <v>#REF!</v>
      </c>
      <c r="N591" t="e">
        <f>VLOOKUP(D591,#REF!,7,0)</f>
        <v>#REF!</v>
      </c>
      <c r="P591" t="str">
        <f t="shared" si="44"/>
        <v>77142</v>
      </c>
    </row>
    <row r="592" spans="1:16" x14ac:dyDescent="0.25">
      <c r="A592" s="295" t="s">
        <v>2859</v>
      </c>
      <c r="B592" s="340">
        <v>6</v>
      </c>
      <c r="C592" s="340">
        <v>731077144002990</v>
      </c>
      <c r="D592" s="341" t="s">
        <v>1231</v>
      </c>
      <c r="E592" t="str">
        <f t="shared" si="43"/>
        <v>730107714400299</v>
      </c>
      <c r="G592">
        <v>27</v>
      </c>
      <c r="H592" s="341" t="s">
        <v>1232</v>
      </c>
      <c r="I592" s="470">
        <v>5270005</v>
      </c>
      <c r="J592" s="298">
        <f t="shared" si="42"/>
        <v>5270.0050000000001</v>
      </c>
      <c r="K592" t="e">
        <f>+VLOOKUP(D592,#REF!,4,0)</f>
        <v>#REF!</v>
      </c>
      <c r="L592" t="e">
        <f>VLOOKUP(D592,#REF!,5,0)</f>
        <v>#REF!</v>
      </c>
      <c r="M592" t="e">
        <f>VLOOKUP(D592,#REF!,6,0)</f>
        <v>#REF!</v>
      </c>
      <c r="N592" t="e">
        <f>VLOOKUP(D592,#REF!,7,0)</f>
        <v>#REF!</v>
      </c>
      <c r="P592" t="str">
        <f t="shared" si="44"/>
        <v>77144</v>
      </c>
    </row>
    <row r="593" spans="1:16" x14ac:dyDescent="0.25">
      <c r="A593" s="294" t="s">
        <v>2859</v>
      </c>
      <c r="B593" s="339">
        <v>6</v>
      </c>
      <c r="C593" s="339">
        <v>731077144003990</v>
      </c>
      <c r="D593" s="436" t="s">
        <v>1233</v>
      </c>
      <c r="E593" t="str">
        <f t="shared" si="43"/>
        <v>730107714400399</v>
      </c>
      <c r="G593">
        <v>29</v>
      </c>
      <c r="H593" s="436" t="s">
        <v>1234</v>
      </c>
      <c r="I593" s="471">
        <v>255010400</v>
      </c>
      <c r="J593" s="298">
        <f t="shared" si="42"/>
        <v>255010.4</v>
      </c>
      <c r="K593" t="e">
        <f>+VLOOKUP(D593,#REF!,4,0)</f>
        <v>#REF!</v>
      </c>
      <c r="L593" t="e">
        <f>VLOOKUP(D593,#REF!,5,0)</f>
        <v>#REF!</v>
      </c>
      <c r="M593" t="e">
        <f>VLOOKUP(D593,#REF!,6,0)</f>
        <v>#REF!</v>
      </c>
      <c r="N593" t="e">
        <f>VLOOKUP(D593,#REF!,7,0)</f>
        <v>#REF!</v>
      </c>
      <c r="P593" t="str">
        <f t="shared" si="44"/>
        <v>77144</v>
      </c>
    </row>
    <row r="594" spans="1:16" x14ac:dyDescent="0.25">
      <c r="A594" s="295" t="s">
        <v>2859</v>
      </c>
      <c r="B594" s="340">
        <v>6</v>
      </c>
      <c r="C594" s="340">
        <v>731077144004990</v>
      </c>
      <c r="D594" s="341" t="s">
        <v>1339</v>
      </c>
      <c r="E594" t="str">
        <f t="shared" si="43"/>
        <v>730107714400499</v>
      </c>
      <c r="G594">
        <v>27</v>
      </c>
      <c r="H594" s="341" t="s">
        <v>1340</v>
      </c>
      <c r="I594" s="470">
        <v>272727</v>
      </c>
      <c r="J594" s="298">
        <f t="shared" si="42"/>
        <v>272.72699999999998</v>
      </c>
      <c r="K594" t="e">
        <f>+VLOOKUP(D594,#REF!,4,0)</f>
        <v>#REF!</v>
      </c>
      <c r="L594" t="e">
        <f>VLOOKUP(D594,#REF!,5,0)</f>
        <v>#REF!</v>
      </c>
      <c r="M594" t="e">
        <f>VLOOKUP(D594,#REF!,6,0)</f>
        <v>#REF!</v>
      </c>
      <c r="N594" t="e">
        <f>VLOOKUP(D594,#REF!,7,0)</f>
        <v>#REF!</v>
      </c>
      <c r="P594" t="str">
        <f t="shared" si="44"/>
        <v>77144</v>
      </c>
    </row>
    <row r="595" spans="1:16" x14ac:dyDescent="0.25">
      <c r="A595" s="294" t="s">
        <v>2859</v>
      </c>
      <c r="B595" s="339">
        <v>6</v>
      </c>
      <c r="C595" s="339">
        <v>731077144014990</v>
      </c>
      <c r="D595" s="436" t="s">
        <v>1235</v>
      </c>
      <c r="E595" t="str">
        <f t="shared" si="43"/>
        <v>730107714401499</v>
      </c>
      <c r="G595">
        <v>27</v>
      </c>
      <c r="H595" s="436" t="s">
        <v>1236</v>
      </c>
      <c r="I595" s="471">
        <v>32388737</v>
      </c>
      <c r="J595" s="298">
        <f t="shared" si="42"/>
        <v>32388.737000000001</v>
      </c>
      <c r="K595" t="e">
        <f>+VLOOKUP(D595,#REF!,4,0)</f>
        <v>#REF!</v>
      </c>
      <c r="L595" t="e">
        <f>VLOOKUP(D595,#REF!,5,0)</f>
        <v>#REF!</v>
      </c>
      <c r="M595" t="e">
        <f>VLOOKUP(D595,#REF!,6,0)</f>
        <v>#REF!</v>
      </c>
      <c r="N595" t="e">
        <f>VLOOKUP(D595,#REF!,7,0)</f>
        <v>#REF!</v>
      </c>
      <c r="P595" t="str">
        <f t="shared" si="44"/>
        <v>77144</v>
      </c>
    </row>
    <row r="596" spans="1:16" x14ac:dyDescent="0.25">
      <c r="A596" s="295" t="s">
        <v>2859</v>
      </c>
      <c r="B596" s="340">
        <v>6</v>
      </c>
      <c r="C596" s="340">
        <v>731077144019990</v>
      </c>
      <c r="D596" s="341" t="s">
        <v>1237</v>
      </c>
      <c r="E596" t="str">
        <f t="shared" si="43"/>
        <v>730107714401999</v>
      </c>
      <c r="G596">
        <v>27</v>
      </c>
      <c r="H596" s="341" t="s">
        <v>1238</v>
      </c>
      <c r="I596" s="470">
        <v>9585198</v>
      </c>
      <c r="J596" s="298">
        <f t="shared" si="42"/>
        <v>9585.1980000000003</v>
      </c>
      <c r="K596" t="e">
        <f>+VLOOKUP(D596,#REF!,4,0)</f>
        <v>#REF!</v>
      </c>
      <c r="L596" t="e">
        <f>VLOOKUP(D596,#REF!,5,0)</f>
        <v>#REF!</v>
      </c>
      <c r="M596" t="e">
        <f>VLOOKUP(D596,#REF!,6,0)</f>
        <v>#REF!</v>
      </c>
      <c r="N596" t="e">
        <f>VLOOKUP(D596,#REF!,7,0)</f>
        <v>#REF!</v>
      </c>
      <c r="P596" t="str">
        <f t="shared" si="44"/>
        <v>77144</v>
      </c>
    </row>
    <row r="597" spans="1:16" x14ac:dyDescent="0.25">
      <c r="A597" s="294" t="s">
        <v>2859</v>
      </c>
      <c r="B597" s="339">
        <v>6</v>
      </c>
      <c r="C597" s="339">
        <v>731077144027990</v>
      </c>
      <c r="D597" s="436" t="s">
        <v>2071</v>
      </c>
      <c r="E597" t="str">
        <f t="shared" si="43"/>
        <v>730107714402799</v>
      </c>
      <c r="G597">
        <v>27</v>
      </c>
      <c r="H597" s="436" t="s">
        <v>1204</v>
      </c>
      <c r="I597" s="471">
        <v>808182</v>
      </c>
      <c r="J597" s="298">
        <f t="shared" si="42"/>
        <v>808.18200000000002</v>
      </c>
      <c r="K597" t="e">
        <f>+VLOOKUP(D597,#REF!,4,0)</f>
        <v>#REF!</v>
      </c>
      <c r="L597" t="e">
        <f>VLOOKUP(D597,#REF!,5,0)</f>
        <v>#REF!</v>
      </c>
      <c r="M597" t="e">
        <f>VLOOKUP(D597,#REF!,6,0)</f>
        <v>#REF!</v>
      </c>
      <c r="N597" t="e">
        <f>VLOOKUP(D597,#REF!,7,0)</f>
        <v>#REF!</v>
      </c>
      <c r="P597" t="str">
        <f t="shared" si="44"/>
        <v>77144</v>
      </c>
    </row>
    <row r="598" spans="1:16" x14ac:dyDescent="0.25">
      <c r="A598" s="295" t="s">
        <v>2859</v>
      </c>
      <c r="B598" s="340">
        <v>6</v>
      </c>
      <c r="C598" s="340">
        <v>731077144074990</v>
      </c>
      <c r="D598" s="341" t="s">
        <v>2072</v>
      </c>
      <c r="E598" t="str">
        <f t="shared" si="43"/>
        <v>730107714407499</v>
      </c>
      <c r="G598">
        <v>27</v>
      </c>
      <c r="H598" s="341" t="s">
        <v>2214</v>
      </c>
      <c r="I598" s="470">
        <v>4675914</v>
      </c>
      <c r="J598" s="298">
        <f t="shared" si="42"/>
        <v>4675.9139999999998</v>
      </c>
      <c r="K598" t="e">
        <f>+VLOOKUP(D598,#REF!,4,0)</f>
        <v>#REF!</v>
      </c>
      <c r="L598" t="e">
        <f>VLOOKUP(D598,#REF!,5,0)</f>
        <v>#REF!</v>
      </c>
      <c r="M598" t="e">
        <f>VLOOKUP(D598,#REF!,6,0)</f>
        <v>#REF!</v>
      </c>
      <c r="N598" t="e">
        <f>VLOOKUP(D598,#REF!,7,0)</f>
        <v>#REF!</v>
      </c>
      <c r="P598" t="str">
        <f t="shared" si="44"/>
        <v>77144</v>
      </c>
    </row>
    <row r="599" spans="1:16" x14ac:dyDescent="0.25">
      <c r="A599" s="294" t="s">
        <v>2859</v>
      </c>
      <c r="B599" s="339">
        <v>6</v>
      </c>
      <c r="C599" s="339">
        <v>731077144077990</v>
      </c>
      <c r="D599" s="436" t="s">
        <v>1395</v>
      </c>
      <c r="E599" t="str">
        <f t="shared" si="43"/>
        <v>730107714407799</v>
      </c>
      <c r="G599">
        <v>27</v>
      </c>
      <c r="H599" s="436" t="s">
        <v>1414</v>
      </c>
      <c r="I599" s="471">
        <v>1</v>
      </c>
      <c r="J599" s="298">
        <f t="shared" si="42"/>
        <v>1E-3</v>
      </c>
      <c r="K599" t="e">
        <f>+VLOOKUP(D599,#REF!,4,0)</f>
        <v>#REF!</v>
      </c>
      <c r="L599" t="e">
        <f>VLOOKUP(D599,#REF!,5,0)</f>
        <v>#REF!</v>
      </c>
      <c r="M599" t="e">
        <f>VLOOKUP(D599,#REF!,6,0)</f>
        <v>#REF!</v>
      </c>
      <c r="N599" t="e">
        <f>VLOOKUP(D599,#REF!,7,0)</f>
        <v>#REF!</v>
      </c>
      <c r="P599" t="str">
        <f t="shared" si="44"/>
        <v>77144</v>
      </c>
    </row>
    <row r="600" spans="1:16" x14ac:dyDescent="0.25">
      <c r="A600" s="295" t="s">
        <v>2859</v>
      </c>
      <c r="B600" s="340">
        <v>6</v>
      </c>
      <c r="C600" s="340">
        <v>731077144079990</v>
      </c>
      <c r="D600" s="341" t="s">
        <v>1243</v>
      </c>
      <c r="E600" t="str">
        <f t="shared" si="43"/>
        <v>730107714407999</v>
      </c>
      <c r="G600">
        <v>27</v>
      </c>
      <c r="H600" s="341" t="s">
        <v>1244</v>
      </c>
      <c r="I600" s="470">
        <v>81063328</v>
      </c>
      <c r="J600" s="298">
        <f t="shared" si="42"/>
        <v>81063.327999999994</v>
      </c>
      <c r="K600" t="e">
        <f>+VLOOKUP(D600,#REF!,4,0)</f>
        <v>#REF!</v>
      </c>
      <c r="L600" t="e">
        <f>VLOOKUP(D600,#REF!,5,0)</f>
        <v>#REF!</v>
      </c>
      <c r="M600" t="e">
        <f>VLOOKUP(D600,#REF!,6,0)</f>
        <v>#REF!</v>
      </c>
      <c r="N600" t="e">
        <f>VLOOKUP(D600,#REF!,7,0)</f>
        <v>#REF!</v>
      </c>
      <c r="P600" t="str">
        <f t="shared" si="44"/>
        <v>77144</v>
      </c>
    </row>
    <row r="601" spans="1:16" x14ac:dyDescent="0.25">
      <c r="A601" s="294" t="s">
        <v>2859</v>
      </c>
      <c r="B601" s="339">
        <v>6</v>
      </c>
      <c r="C601" s="339">
        <v>731077144081990</v>
      </c>
      <c r="D601" s="436" t="s">
        <v>1360</v>
      </c>
      <c r="E601" t="str">
        <f t="shared" si="43"/>
        <v>730107714408199</v>
      </c>
      <c r="G601">
        <v>27</v>
      </c>
      <c r="H601" s="436" t="s">
        <v>1361</v>
      </c>
      <c r="I601" s="471">
        <v>50837313</v>
      </c>
      <c r="J601" s="298">
        <f t="shared" si="42"/>
        <v>50837.313000000002</v>
      </c>
      <c r="K601" t="e">
        <f>+VLOOKUP(D601,#REF!,4,0)</f>
        <v>#REF!</v>
      </c>
      <c r="L601" t="e">
        <f>VLOOKUP(D601,#REF!,5,0)</f>
        <v>#REF!</v>
      </c>
      <c r="M601" t="e">
        <f>VLOOKUP(D601,#REF!,6,0)</f>
        <v>#REF!</v>
      </c>
      <c r="N601" t="e">
        <f>VLOOKUP(D601,#REF!,7,0)</f>
        <v>#REF!</v>
      </c>
      <c r="P601" t="str">
        <f t="shared" si="44"/>
        <v>77144</v>
      </c>
    </row>
    <row r="602" spans="1:16" x14ac:dyDescent="0.25">
      <c r="A602" s="295" t="s">
        <v>2859</v>
      </c>
      <c r="B602" s="340">
        <v>7</v>
      </c>
      <c r="C602" s="340">
        <v>731077144605990</v>
      </c>
      <c r="D602" s="341" t="s">
        <v>1245</v>
      </c>
      <c r="E602" t="str">
        <f t="shared" si="43"/>
        <v>730107714460599</v>
      </c>
      <c r="G602">
        <v>27</v>
      </c>
      <c r="H602" s="341" t="s">
        <v>1246</v>
      </c>
      <c r="I602" s="470">
        <v>138887316</v>
      </c>
      <c r="J602" s="298">
        <f t="shared" si="42"/>
        <v>138887.31599999999</v>
      </c>
      <c r="K602" t="e">
        <f>+VLOOKUP(D602,#REF!,4,0)</f>
        <v>#REF!</v>
      </c>
      <c r="L602" t="e">
        <f>VLOOKUP(D602,#REF!,5,0)</f>
        <v>#REF!</v>
      </c>
      <c r="M602" t="e">
        <f>VLOOKUP(D602,#REF!,6,0)</f>
        <v>#REF!</v>
      </c>
      <c r="N602" t="e">
        <f>VLOOKUP(D602,#REF!,7,0)</f>
        <v>#REF!</v>
      </c>
      <c r="P602" t="str">
        <f t="shared" si="44"/>
        <v>77144</v>
      </c>
    </row>
    <row r="603" spans="1:16" x14ac:dyDescent="0.25">
      <c r="A603" s="294" t="s">
        <v>2859</v>
      </c>
      <c r="B603" s="339">
        <v>6</v>
      </c>
      <c r="C603" s="339">
        <v>731077144702990</v>
      </c>
      <c r="D603" s="436" t="s">
        <v>1247</v>
      </c>
      <c r="E603" t="str">
        <f t="shared" si="43"/>
        <v>730107714470299</v>
      </c>
      <c r="G603">
        <v>27</v>
      </c>
      <c r="H603" s="436" t="s">
        <v>1248</v>
      </c>
      <c r="I603" s="471">
        <v>936331617</v>
      </c>
      <c r="J603" s="298">
        <f t="shared" si="42"/>
        <v>936331.61699999997</v>
      </c>
      <c r="K603" t="e">
        <f>+VLOOKUP(D603,#REF!,4,0)</f>
        <v>#REF!</v>
      </c>
      <c r="L603" t="e">
        <f>VLOOKUP(D603,#REF!,5,0)</f>
        <v>#REF!</v>
      </c>
      <c r="M603" t="e">
        <f>VLOOKUP(D603,#REF!,6,0)</f>
        <v>#REF!</v>
      </c>
      <c r="N603" t="e">
        <f>VLOOKUP(D603,#REF!,7,0)</f>
        <v>#REF!</v>
      </c>
      <c r="P603" t="str">
        <f t="shared" si="44"/>
        <v>77144</v>
      </c>
    </row>
    <row r="604" spans="1:16" x14ac:dyDescent="0.25">
      <c r="A604" s="295" t="s">
        <v>2859</v>
      </c>
      <c r="B604" s="340">
        <v>6</v>
      </c>
      <c r="C604" s="340">
        <v>731077144708990</v>
      </c>
      <c r="D604" s="341" t="s">
        <v>2073</v>
      </c>
      <c r="E604" t="str">
        <f t="shared" si="43"/>
        <v>730107714470899</v>
      </c>
      <c r="G604">
        <v>27</v>
      </c>
      <c r="H604" s="341" t="s">
        <v>1249</v>
      </c>
      <c r="I604" s="470">
        <v>188675149</v>
      </c>
      <c r="J604" s="298">
        <f t="shared" si="42"/>
        <v>188675.149</v>
      </c>
      <c r="K604" t="e">
        <f>+VLOOKUP(D604,#REF!,4,0)</f>
        <v>#REF!</v>
      </c>
      <c r="L604" t="e">
        <f>VLOOKUP(D604,#REF!,5,0)</f>
        <v>#REF!</v>
      </c>
      <c r="M604" t="e">
        <f>VLOOKUP(D604,#REF!,6,0)</f>
        <v>#REF!</v>
      </c>
      <c r="N604" t="e">
        <f>VLOOKUP(D604,#REF!,7,0)</f>
        <v>#REF!</v>
      </c>
      <c r="P604" t="str">
        <f t="shared" si="44"/>
        <v>77144</v>
      </c>
    </row>
    <row r="605" spans="1:16" x14ac:dyDescent="0.25">
      <c r="A605" s="294" t="s">
        <v>2859</v>
      </c>
      <c r="B605" s="339">
        <v>6</v>
      </c>
      <c r="C605" s="339">
        <v>731077144709990</v>
      </c>
      <c r="D605" s="436" t="s">
        <v>2074</v>
      </c>
      <c r="E605" t="str">
        <f t="shared" si="43"/>
        <v>730107714470999</v>
      </c>
      <c r="G605">
        <v>27</v>
      </c>
      <c r="H605" s="436" t="s">
        <v>2215</v>
      </c>
      <c r="I605" s="471">
        <v>293359614</v>
      </c>
      <c r="J605" s="298">
        <f t="shared" si="42"/>
        <v>293359.614</v>
      </c>
      <c r="K605" t="e">
        <f>+VLOOKUP(D605,#REF!,4,0)</f>
        <v>#REF!</v>
      </c>
      <c r="L605" t="e">
        <f>VLOOKUP(D605,#REF!,5,0)</f>
        <v>#REF!</v>
      </c>
      <c r="M605" t="e">
        <f>VLOOKUP(D605,#REF!,6,0)</f>
        <v>#REF!</v>
      </c>
      <c r="N605" t="e">
        <f>VLOOKUP(D605,#REF!,7,0)</f>
        <v>#REF!</v>
      </c>
      <c r="P605" t="str">
        <f t="shared" si="44"/>
        <v>77144</v>
      </c>
    </row>
    <row r="606" spans="1:16" x14ac:dyDescent="0.25">
      <c r="A606" s="295" t="s">
        <v>2859</v>
      </c>
      <c r="B606" s="340">
        <v>6</v>
      </c>
      <c r="C606" s="340">
        <v>731077144714990</v>
      </c>
      <c r="D606" s="341" t="s">
        <v>2077</v>
      </c>
      <c r="E606" t="str">
        <f t="shared" si="43"/>
        <v>730107714471499</v>
      </c>
      <c r="G606">
        <v>27</v>
      </c>
      <c r="H606" s="341" t="s">
        <v>1362</v>
      </c>
      <c r="I606" s="470">
        <v>200000</v>
      </c>
      <c r="J606" s="298">
        <f t="shared" si="42"/>
        <v>200</v>
      </c>
      <c r="K606" t="e">
        <f>+VLOOKUP(D606,#REF!,4,0)</f>
        <v>#REF!</v>
      </c>
      <c r="L606" t="e">
        <f>VLOOKUP(D606,#REF!,5,0)</f>
        <v>#REF!</v>
      </c>
      <c r="M606" t="e">
        <f>VLOOKUP(D606,#REF!,6,0)</f>
        <v>#REF!</v>
      </c>
      <c r="N606" t="e">
        <f>VLOOKUP(D606,#REF!,7,0)</f>
        <v>#REF!</v>
      </c>
      <c r="P606" t="str">
        <f t="shared" si="44"/>
        <v>77144</v>
      </c>
    </row>
    <row r="607" spans="1:16" x14ac:dyDescent="0.25">
      <c r="A607" s="294" t="s">
        <v>2859</v>
      </c>
      <c r="B607" s="339">
        <v>6</v>
      </c>
      <c r="C607" s="339">
        <v>731077144718990</v>
      </c>
      <c r="D607" s="436" t="s">
        <v>2078</v>
      </c>
      <c r="E607" t="str">
        <f t="shared" si="43"/>
        <v>730107714471899</v>
      </c>
      <c r="G607">
        <v>27</v>
      </c>
      <c r="H607" s="436" t="s">
        <v>2218</v>
      </c>
      <c r="I607" s="471">
        <v>6000000</v>
      </c>
      <c r="J607" s="298">
        <f t="shared" si="42"/>
        <v>6000</v>
      </c>
      <c r="K607" t="e">
        <f>+VLOOKUP(D607,#REF!,4,0)</f>
        <v>#REF!</v>
      </c>
      <c r="L607" t="e">
        <f>VLOOKUP(D607,#REF!,5,0)</f>
        <v>#REF!</v>
      </c>
      <c r="M607" t="e">
        <f>VLOOKUP(D607,#REF!,6,0)</f>
        <v>#REF!</v>
      </c>
      <c r="N607" t="e">
        <f>VLOOKUP(D607,#REF!,7,0)</f>
        <v>#REF!</v>
      </c>
      <c r="P607" t="str">
        <f t="shared" si="44"/>
        <v>77144</v>
      </c>
    </row>
    <row r="608" spans="1:16" x14ac:dyDescent="0.25">
      <c r="A608" s="295" t="s">
        <v>2859</v>
      </c>
      <c r="B608" s="340">
        <v>6</v>
      </c>
      <c r="C608" s="340">
        <v>731077144720990</v>
      </c>
      <c r="D608" s="341" t="s">
        <v>2079</v>
      </c>
      <c r="E608" t="str">
        <f t="shared" si="43"/>
        <v>730107714472099</v>
      </c>
      <c r="G608">
        <v>27</v>
      </c>
      <c r="H608" s="341" t="s">
        <v>2219</v>
      </c>
      <c r="I608" s="470">
        <v>132157076</v>
      </c>
      <c r="J608" s="298">
        <f t="shared" si="42"/>
        <v>132157.076</v>
      </c>
      <c r="K608" t="e">
        <f>+VLOOKUP(D608,#REF!,4,0)</f>
        <v>#REF!</v>
      </c>
      <c r="L608" t="e">
        <f>VLOOKUP(D608,#REF!,5,0)</f>
        <v>#REF!</v>
      </c>
      <c r="M608" t="e">
        <f>VLOOKUP(D608,#REF!,6,0)</f>
        <v>#REF!</v>
      </c>
      <c r="N608" t="e">
        <f>VLOOKUP(D608,#REF!,7,0)</f>
        <v>#REF!</v>
      </c>
      <c r="P608" t="str">
        <f t="shared" si="44"/>
        <v>77144</v>
      </c>
    </row>
    <row r="609" spans="1:16" x14ac:dyDescent="0.25">
      <c r="A609" s="294" t="s">
        <v>2859</v>
      </c>
      <c r="B609" s="339">
        <v>6</v>
      </c>
      <c r="C609" s="339">
        <v>731077502000990</v>
      </c>
      <c r="D609" s="436" t="s">
        <v>1251</v>
      </c>
      <c r="E609" t="str">
        <f t="shared" si="43"/>
        <v>730107750200099</v>
      </c>
      <c r="G609">
        <v>29</v>
      </c>
      <c r="H609" s="436" t="s">
        <v>1139</v>
      </c>
      <c r="I609" s="471">
        <v>18</v>
      </c>
      <c r="J609" s="298">
        <f t="shared" si="42"/>
        <v>1.7999999999999999E-2</v>
      </c>
      <c r="K609" t="e">
        <f>+VLOOKUP(D609,#REF!,4,0)</f>
        <v>#REF!</v>
      </c>
      <c r="L609" t="e">
        <f>VLOOKUP(D609,#REF!,5,0)</f>
        <v>#REF!</v>
      </c>
      <c r="M609" t="e">
        <f>VLOOKUP(D609,#REF!,6,0)</f>
        <v>#REF!</v>
      </c>
      <c r="N609" t="e">
        <f>VLOOKUP(D609,#REF!,7,0)</f>
        <v>#REF!</v>
      </c>
      <c r="P609" t="str">
        <f t="shared" si="44"/>
        <v>77502</v>
      </c>
    </row>
    <row r="610" spans="1:16" x14ac:dyDescent="0.25">
      <c r="A610" s="295" t="s">
        <v>2859</v>
      </c>
      <c r="B610" s="340">
        <v>6</v>
      </c>
      <c r="C610" s="340">
        <v>732077904000990</v>
      </c>
      <c r="D610" s="341" t="s">
        <v>1252</v>
      </c>
      <c r="E610" t="str">
        <f t="shared" si="43"/>
        <v>730207790400099</v>
      </c>
      <c r="G610">
        <v>29</v>
      </c>
      <c r="H610" s="341" t="s">
        <v>1144</v>
      </c>
      <c r="I610" s="470">
        <v>53985648914</v>
      </c>
      <c r="J610" s="298">
        <f t="shared" si="42"/>
        <v>53985648.913999997</v>
      </c>
      <c r="K610" t="e">
        <f>+VLOOKUP(D610,#REF!,4,0)</f>
        <v>#REF!</v>
      </c>
      <c r="L610" t="e">
        <f>VLOOKUP(D610,#REF!,5,0)</f>
        <v>#REF!</v>
      </c>
      <c r="M610" t="e">
        <f>VLOOKUP(D610,#REF!,6,0)</f>
        <v>#REF!</v>
      </c>
      <c r="N610" t="e">
        <f>VLOOKUP(D610,#REF!,7,0)</f>
        <v>#REF!</v>
      </c>
      <c r="P610" t="str">
        <f t="shared" si="44"/>
        <v>77904</v>
      </c>
    </row>
    <row r="611" spans="1:16" x14ac:dyDescent="0.25">
      <c r="A611" s="294" t="s">
        <v>2859</v>
      </c>
      <c r="B611" s="339">
        <v>6</v>
      </c>
      <c r="C611" s="339">
        <v>732078102000990</v>
      </c>
      <c r="D611" s="436" t="s">
        <v>1254</v>
      </c>
      <c r="E611" t="str">
        <f t="shared" si="43"/>
        <v>730207810200099</v>
      </c>
      <c r="G611">
        <v>29</v>
      </c>
      <c r="H611" s="436" t="s">
        <v>1255</v>
      </c>
      <c r="I611" s="471">
        <v>2556646956</v>
      </c>
      <c r="J611" s="298">
        <f t="shared" si="42"/>
        <v>2556646.9559999998</v>
      </c>
      <c r="K611" t="e">
        <f>+VLOOKUP(D611,#REF!,4,0)</f>
        <v>#REF!</v>
      </c>
      <c r="L611" t="e">
        <f>VLOOKUP(D611,#REF!,5,0)</f>
        <v>#REF!</v>
      </c>
      <c r="M611" t="e">
        <f>VLOOKUP(D611,#REF!,6,0)</f>
        <v>#REF!</v>
      </c>
      <c r="N611" t="e">
        <f>VLOOKUP(D611,#REF!,7,0)</f>
        <v>#REF!</v>
      </c>
      <c r="P611" t="str">
        <f t="shared" si="44"/>
        <v>78102</v>
      </c>
    </row>
    <row r="612" spans="1:16" x14ac:dyDescent="0.25">
      <c r="A612" s="295" t="s">
        <v>2859</v>
      </c>
      <c r="B612" s="340">
        <v>6</v>
      </c>
      <c r="C612" s="340">
        <v>732078104000990</v>
      </c>
      <c r="D612" s="341" t="s">
        <v>1256</v>
      </c>
      <c r="E612" t="str">
        <f t="shared" si="43"/>
        <v>730207810400099</v>
      </c>
      <c r="G612">
        <v>29</v>
      </c>
      <c r="H612" s="341" t="s">
        <v>51</v>
      </c>
      <c r="I612" s="470">
        <v>19177526531</v>
      </c>
      <c r="J612" s="298">
        <f t="shared" si="42"/>
        <v>19177526.530999999</v>
      </c>
      <c r="K612" t="e">
        <f>+VLOOKUP(D612,#REF!,4,0)</f>
        <v>#REF!</v>
      </c>
      <c r="L612" t="e">
        <f>VLOOKUP(D612,#REF!,5,0)</f>
        <v>#REF!</v>
      </c>
      <c r="M612" t="e">
        <f>VLOOKUP(D612,#REF!,6,0)</f>
        <v>#REF!</v>
      </c>
      <c r="N612" t="e">
        <f>VLOOKUP(D612,#REF!,7,0)</f>
        <v>#REF!</v>
      </c>
      <c r="P612" t="str">
        <f t="shared" si="44"/>
        <v>78104</v>
      </c>
    </row>
    <row r="613" spans="1:16" x14ac:dyDescent="0.25">
      <c r="A613" s="294" t="s">
        <v>2859</v>
      </c>
      <c r="B613" s="339">
        <v>6</v>
      </c>
      <c r="C613" s="339">
        <v>741079301006990</v>
      </c>
      <c r="D613" s="436" t="s">
        <v>2622</v>
      </c>
      <c r="E613" t="str">
        <f t="shared" si="43"/>
        <v>740107930100699</v>
      </c>
      <c r="G613">
        <v>29</v>
      </c>
      <c r="H613" s="436" t="s">
        <v>2627</v>
      </c>
      <c r="I613" s="471">
        <v>662539417</v>
      </c>
      <c r="J613" s="298">
        <f t="shared" si="42"/>
        <v>662539.41700000002</v>
      </c>
      <c r="K613" t="e">
        <f>+VLOOKUP(D613,#REF!,4,0)</f>
        <v>#REF!</v>
      </c>
      <c r="L613" t="e">
        <f>VLOOKUP(D613,#REF!,5,0)</f>
        <v>#REF!</v>
      </c>
      <c r="M613" t="e">
        <f>VLOOKUP(D613,#REF!,6,0)</f>
        <v>#REF!</v>
      </c>
      <c r="N613" t="e">
        <f>VLOOKUP(D613,#REF!,7,0)</f>
        <v>#REF!</v>
      </c>
      <c r="P613" t="str">
        <f t="shared" si="44"/>
        <v>79301</v>
      </c>
    </row>
    <row r="614" spans="1:16" x14ac:dyDescent="0.25">
      <c r="A614" s="295" t="s">
        <v>2859</v>
      </c>
      <c r="B614" s="340">
        <v>6</v>
      </c>
      <c r="C614" s="340">
        <v>751079506000990</v>
      </c>
      <c r="D614" s="341" t="s">
        <v>2081</v>
      </c>
      <c r="E614" t="str">
        <f t="shared" si="43"/>
        <v>750107950600099</v>
      </c>
      <c r="G614">
        <v>29</v>
      </c>
      <c r="H614" s="341" t="s">
        <v>2221</v>
      </c>
      <c r="I614" s="470">
        <v>12812090</v>
      </c>
      <c r="J614" s="298">
        <f t="shared" si="42"/>
        <v>12812.09</v>
      </c>
      <c r="K614" t="e">
        <f>+VLOOKUP(D614,#REF!,4,0)</f>
        <v>#REF!</v>
      </c>
      <c r="L614" t="e">
        <f>VLOOKUP(D614,#REF!,5,0)</f>
        <v>#REF!</v>
      </c>
      <c r="M614" t="e">
        <f>VLOOKUP(D614,#REF!,6,0)</f>
        <v>#REF!</v>
      </c>
      <c r="N614" t="e">
        <f>VLOOKUP(D614,#REF!,7,0)</f>
        <v>#REF!</v>
      </c>
      <c r="P614" t="str">
        <f t="shared" si="44"/>
        <v>79506</v>
      </c>
    </row>
    <row r="615" spans="1:16" x14ac:dyDescent="0.25">
      <c r="A615" s="294" t="s">
        <v>2859</v>
      </c>
      <c r="B615" s="339">
        <v>7</v>
      </c>
      <c r="C615" s="339">
        <v>751079508001990</v>
      </c>
      <c r="D615" s="436" t="s">
        <v>2875</v>
      </c>
      <c r="E615" t="str">
        <f t="shared" si="43"/>
        <v>750107950800199</v>
      </c>
      <c r="G615">
        <v>29</v>
      </c>
      <c r="H615" s="436" t="s">
        <v>1343</v>
      </c>
      <c r="I615" s="471">
        <v>52500000</v>
      </c>
      <c r="J615" s="298">
        <f t="shared" si="42"/>
        <v>52500</v>
      </c>
      <c r="K615" t="e">
        <f>+VLOOKUP(D615,#REF!,4,0)</f>
        <v>#REF!</v>
      </c>
      <c r="L615" t="e">
        <f>VLOOKUP(D615,#REF!,5,0)</f>
        <v>#REF!</v>
      </c>
      <c r="M615" t="e">
        <f>VLOOKUP(D615,#REF!,6,0)</f>
        <v>#REF!</v>
      </c>
      <c r="N615" t="e">
        <f>VLOOKUP(D615,#REF!,7,0)</f>
        <v>#REF!</v>
      </c>
      <c r="P615" t="str">
        <f t="shared" si="44"/>
        <v>79508</v>
      </c>
    </row>
  </sheetData>
  <autoFilter ref="A1:P615" xr:uid="{5272B272-20F5-4590-B73F-1363B27B26B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G22"/>
  <sheetViews>
    <sheetView showGridLines="0" zoomScale="85" zoomScaleNormal="85" workbookViewId="0">
      <selection activeCell="D89" sqref="D89"/>
    </sheetView>
  </sheetViews>
  <sheetFormatPr baseColWidth="10" defaultColWidth="11.28515625" defaultRowHeight="12.75" x14ac:dyDescent="0.2"/>
  <cols>
    <col min="1" max="1" width="38.7109375" style="2" customWidth="1"/>
    <col min="2" max="2" width="17.7109375" style="2" customWidth="1"/>
    <col min="3" max="3" width="11.28515625" style="2" customWidth="1"/>
    <col min="4" max="4" width="5.5703125" style="2" customWidth="1"/>
    <col min="5" max="5" width="16.140625" style="2" bestFit="1" customWidth="1"/>
    <col min="6" max="6" width="19.5703125" style="2" customWidth="1"/>
    <col min="7" max="7" width="24.140625" style="2" bestFit="1" customWidth="1"/>
    <col min="8" max="16384" width="11.28515625" style="2"/>
  </cols>
  <sheetData>
    <row r="1" spans="1:7" ht="15" customHeight="1" x14ac:dyDescent="0.2">
      <c r="A1" s="11" t="s">
        <v>3250</v>
      </c>
      <c r="G1" s="106"/>
    </row>
    <row r="2" spans="1:7" ht="15" customHeight="1" x14ac:dyDescent="0.2"/>
    <row r="3" spans="1:7" ht="15" customHeight="1" x14ac:dyDescent="0.2">
      <c r="A3" s="828" t="s">
        <v>3397</v>
      </c>
      <c r="B3" s="828"/>
      <c r="C3" s="828"/>
      <c r="D3" s="828"/>
      <c r="E3" s="828"/>
      <c r="F3" s="828"/>
      <c r="G3" s="828"/>
    </row>
    <row r="4" spans="1:7" ht="15" customHeight="1" x14ac:dyDescent="0.2">
      <c r="A4" s="827" t="s">
        <v>666</v>
      </c>
      <c r="B4" s="827"/>
      <c r="C4" s="827"/>
      <c r="D4" s="827"/>
      <c r="E4" s="827"/>
      <c r="F4" s="69" t="s">
        <v>3356</v>
      </c>
      <c r="G4" s="69"/>
    </row>
    <row r="5" spans="1:7" ht="15" customHeight="1" x14ac:dyDescent="0.2">
      <c r="A5" s="1" t="s">
        <v>36</v>
      </c>
      <c r="B5" s="1"/>
      <c r="C5" s="1"/>
      <c r="D5" s="1"/>
      <c r="E5" s="1"/>
      <c r="F5" s="1"/>
      <c r="G5" s="1"/>
    </row>
    <row r="6" spans="1:7" ht="15" customHeight="1" x14ac:dyDescent="0.2">
      <c r="A6" s="1"/>
      <c r="B6" s="1"/>
      <c r="C6" s="1"/>
      <c r="D6" s="1"/>
      <c r="E6" s="1"/>
      <c r="F6" s="1"/>
      <c r="G6" s="1"/>
    </row>
    <row r="7" spans="1:7" ht="15" customHeight="1" x14ac:dyDescent="0.2">
      <c r="C7" s="252"/>
      <c r="D7" s="252"/>
      <c r="E7" s="252"/>
      <c r="F7" s="252"/>
      <c r="G7" s="252"/>
    </row>
    <row r="8" spans="1:7" ht="15" customHeight="1" x14ac:dyDescent="0.2">
      <c r="A8" s="829" t="s">
        <v>1502</v>
      </c>
      <c r="B8" s="829"/>
      <c r="C8" s="829"/>
      <c r="D8" s="829"/>
      <c r="E8" s="829"/>
      <c r="F8" s="829"/>
      <c r="G8" s="829"/>
    </row>
    <row r="9" spans="1:7" ht="38.25" customHeight="1" x14ac:dyDescent="0.2">
      <c r="A9" s="825" t="s">
        <v>1403</v>
      </c>
      <c r="B9" s="826"/>
      <c r="C9" s="826"/>
      <c r="D9" s="826"/>
      <c r="E9" s="826"/>
      <c r="F9" s="826"/>
      <c r="G9" s="826"/>
    </row>
    <row r="10" spans="1:7" ht="40.5" customHeight="1" x14ac:dyDescent="0.2">
      <c r="A10" s="824" t="s">
        <v>1404</v>
      </c>
      <c r="B10" s="824"/>
      <c r="C10" s="824"/>
      <c r="D10" s="824"/>
      <c r="E10" s="824"/>
      <c r="F10" s="824"/>
      <c r="G10" s="824"/>
    </row>
    <row r="11" spans="1:7" ht="27.75" customHeight="1" x14ac:dyDescent="0.2">
      <c r="A11" s="824" t="s">
        <v>1405</v>
      </c>
      <c r="B11" s="824"/>
      <c r="C11" s="824"/>
      <c r="D11" s="824"/>
      <c r="E11" s="824"/>
      <c r="F11" s="824"/>
      <c r="G11" s="824"/>
    </row>
    <row r="12" spans="1:7" ht="41.25" customHeight="1" x14ac:dyDescent="0.2">
      <c r="A12" s="824" t="s">
        <v>1406</v>
      </c>
      <c r="B12" s="824"/>
      <c r="C12" s="824"/>
      <c r="D12" s="824"/>
      <c r="E12" s="824"/>
      <c r="F12" s="824"/>
      <c r="G12" s="824"/>
    </row>
    <row r="13" spans="1:7" ht="40.5" customHeight="1" x14ac:dyDescent="0.2">
      <c r="A13" s="824" t="s">
        <v>1407</v>
      </c>
      <c r="B13" s="824"/>
      <c r="C13" s="824"/>
      <c r="D13" s="824"/>
      <c r="E13" s="824"/>
      <c r="F13" s="824"/>
      <c r="G13" s="824"/>
    </row>
    <row r="14" spans="1:7" ht="41.25" customHeight="1" x14ac:dyDescent="0.2">
      <c r="A14" s="824" t="s">
        <v>1408</v>
      </c>
      <c r="B14" s="824"/>
      <c r="C14" s="824"/>
      <c r="D14" s="824"/>
      <c r="E14" s="824"/>
      <c r="F14" s="824"/>
      <c r="G14" s="824"/>
    </row>
    <row r="15" spans="1:7" ht="41.25" customHeight="1" x14ac:dyDescent="0.2">
      <c r="A15" s="824" t="s">
        <v>1409</v>
      </c>
      <c r="B15" s="824"/>
      <c r="C15" s="824"/>
      <c r="D15" s="824"/>
      <c r="E15" s="824"/>
      <c r="F15" s="824"/>
      <c r="G15" s="824"/>
    </row>
    <row r="16" spans="1:7" ht="70.5" customHeight="1" x14ac:dyDescent="0.2">
      <c r="A16" s="824" t="s">
        <v>2649</v>
      </c>
      <c r="B16" s="824"/>
      <c r="C16" s="824"/>
      <c r="D16" s="824"/>
      <c r="E16" s="824"/>
      <c r="F16" s="824"/>
      <c r="G16" s="824"/>
    </row>
    <row r="17" spans="1:7" ht="44.25" customHeight="1" x14ac:dyDescent="0.2">
      <c r="A17" s="824" t="s">
        <v>2797</v>
      </c>
      <c r="B17" s="824"/>
      <c r="C17" s="824"/>
      <c r="D17" s="824"/>
      <c r="E17" s="824"/>
      <c r="F17" s="824"/>
      <c r="G17" s="824"/>
    </row>
    <row r="18" spans="1:7" ht="82.5" customHeight="1" x14ac:dyDescent="0.2">
      <c r="A18" s="824" t="s">
        <v>3347</v>
      </c>
      <c r="B18" s="824"/>
      <c r="C18" s="824"/>
      <c r="D18" s="824"/>
      <c r="E18" s="824"/>
      <c r="F18" s="824"/>
      <c r="G18" s="824"/>
    </row>
    <row r="19" spans="1:7" ht="15" customHeight="1" x14ac:dyDescent="0.2">
      <c r="A19" s="703"/>
      <c r="B19" s="37"/>
      <c r="C19" s="37"/>
      <c r="D19" s="37"/>
      <c r="E19" s="37"/>
      <c r="F19" s="37"/>
      <c r="G19" s="37"/>
    </row>
    <row r="20" spans="1:7" ht="15" customHeight="1" x14ac:dyDescent="0.2">
      <c r="A20" s="69" t="s">
        <v>1410</v>
      </c>
      <c r="B20" s="69"/>
      <c r="C20" s="69"/>
      <c r="D20" s="69"/>
      <c r="E20" s="69"/>
      <c r="F20" s="69"/>
      <c r="G20" s="69"/>
    </row>
    <row r="21" spans="1:7" ht="303.75" customHeight="1" x14ac:dyDescent="0.2">
      <c r="A21" s="824" t="s">
        <v>3167</v>
      </c>
      <c r="B21" s="824"/>
      <c r="C21" s="824"/>
      <c r="D21" s="824"/>
      <c r="E21" s="824"/>
      <c r="F21" s="824"/>
      <c r="G21" s="824"/>
    </row>
    <row r="22" spans="1:7" x14ac:dyDescent="0.2">
      <c r="A22" s="174"/>
      <c r="B22" s="174"/>
      <c r="C22" s="174"/>
      <c r="D22" s="174"/>
    </row>
  </sheetData>
  <mergeCells count="14">
    <mergeCell ref="A4:E4"/>
    <mergeCell ref="A3:G3"/>
    <mergeCell ref="A12:G12"/>
    <mergeCell ref="A8:G8"/>
    <mergeCell ref="A14:G14"/>
    <mergeCell ref="A21:G21"/>
    <mergeCell ref="A9:G9"/>
    <mergeCell ref="A15:G15"/>
    <mergeCell ref="A10:G10"/>
    <mergeCell ref="A11:G11"/>
    <mergeCell ref="A13:G13"/>
    <mergeCell ref="A16:G16"/>
    <mergeCell ref="A17:G17"/>
    <mergeCell ref="A18:G18"/>
  </mergeCells>
  <pageMargins left="0.70866141732283472" right="0.70866141732283472" top="0.74803149606299213" bottom="0.74803149606299213" header="0.31496062992125984" footer="0.31496062992125984"/>
  <pageSetup paperSize="5" scale="60"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4488-1A44-4262-AD4A-F839AB9D1873}">
  <sheetPr>
    <tabColor theme="9"/>
  </sheetPr>
  <dimension ref="B1:AN63"/>
  <sheetViews>
    <sheetView showGridLines="0" topLeftCell="A30" zoomScale="85" zoomScaleNormal="85" workbookViewId="0">
      <selection activeCell="D9" sqref="D9"/>
    </sheetView>
  </sheetViews>
  <sheetFormatPr baseColWidth="10" defaultColWidth="11.28515625" defaultRowHeight="12.75" x14ac:dyDescent="0.2"/>
  <cols>
    <col min="1" max="1" width="2.28515625" style="5" customWidth="1"/>
    <col min="2" max="2" width="42.85546875" style="5" customWidth="1"/>
    <col min="3" max="3" width="27.7109375" style="5" customWidth="1"/>
    <col min="4" max="4" width="21.7109375" style="5" bestFit="1" customWidth="1"/>
    <col min="5" max="5" width="20" style="5" bestFit="1" customWidth="1"/>
    <col min="6" max="6" width="2.28515625" style="5" customWidth="1"/>
    <col min="7" max="7" width="61.7109375" style="5" customWidth="1"/>
    <col min="8" max="8" width="20.7109375" style="5" bestFit="1" customWidth="1"/>
    <col min="9" max="9" width="20.42578125" style="5" bestFit="1" customWidth="1"/>
    <col min="10" max="10" width="5.5703125" style="5" customWidth="1"/>
    <col min="11" max="11" width="2.28515625" style="5" customWidth="1"/>
    <col min="12" max="12" width="22.85546875" style="18" bestFit="1" customWidth="1"/>
    <col min="13" max="13" width="48" style="14" bestFit="1" customWidth="1"/>
    <col min="14" max="14" width="22.85546875" style="14" bestFit="1" customWidth="1"/>
    <col min="15" max="15" width="22.85546875" style="14" customWidth="1"/>
    <col min="16" max="35" width="22.85546875" style="18" bestFit="1" customWidth="1"/>
    <col min="36" max="36" width="11.42578125" style="18" customWidth="1"/>
    <col min="37" max="40" width="11.42578125" style="14" customWidth="1"/>
    <col min="41" max="16384" width="11.28515625" style="5"/>
  </cols>
  <sheetData>
    <row r="1" spans="2:40" ht="15" x14ac:dyDescent="0.25">
      <c r="B1" s="181" t="s">
        <v>689</v>
      </c>
      <c r="G1" s="45" t="s">
        <v>88</v>
      </c>
      <c r="H1" s="45"/>
    </row>
    <row r="2" spans="2:40" ht="15" x14ac:dyDescent="0.25">
      <c r="C2" s="53"/>
      <c r="G2" s="45"/>
      <c r="H2" s="45"/>
    </row>
    <row r="3" spans="2:40" ht="15" x14ac:dyDescent="0.2">
      <c r="B3" s="829" t="s">
        <v>1506</v>
      </c>
      <c r="C3" s="829"/>
      <c r="D3" s="829"/>
      <c r="E3" s="829"/>
    </row>
    <row r="4" spans="2:40" x14ac:dyDescent="0.2">
      <c r="B4" s="93" t="s">
        <v>149</v>
      </c>
      <c r="C4" s="34"/>
      <c r="D4" s="34"/>
      <c r="E4" s="34"/>
    </row>
    <row r="5" spans="2:40" x14ac:dyDescent="0.2">
      <c r="B5" s="5" t="s">
        <v>679</v>
      </c>
      <c r="D5" s="34"/>
      <c r="G5" s="605"/>
    </row>
    <row r="6" spans="2:40" ht="13.5" thickBot="1" x14ac:dyDescent="0.25">
      <c r="B6" s="35" t="s">
        <v>2653</v>
      </c>
      <c r="C6" s="35"/>
      <c r="F6" s="34"/>
      <c r="P6" s="833"/>
      <c r="Q6" s="833"/>
      <c r="R6" s="833"/>
      <c r="S6" s="833"/>
      <c r="T6" s="833"/>
      <c r="U6" s="833"/>
      <c r="V6" s="833"/>
      <c r="W6" s="833"/>
      <c r="X6" s="833"/>
      <c r="Y6" s="833"/>
      <c r="Z6" s="833"/>
      <c r="AA6" s="833"/>
      <c r="AB6" s="833"/>
      <c r="AC6" s="833"/>
      <c r="AD6" s="833"/>
      <c r="AE6" s="833"/>
      <c r="AF6" s="833"/>
      <c r="AG6" s="833"/>
      <c r="AH6" s="833"/>
      <c r="AI6" s="833"/>
      <c r="AJ6" s="833"/>
    </row>
    <row r="7" spans="2:40" ht="13.5" thickBot="1" x14ac:dyDescent="0.25">
      <c r="B7" s="22" t="s">
        <v>2</v>
      </c>
      <c r="C7" s="97"/>
      <c r="D7" s="320">
        <f>+[73]BG!G7</f>
        <v>44926</v>
      </c>
      <c r="E7" s="320">
        <v>44561</v>
      </c>
      <c r="F7" s="34"/>
      <c r="G7" s="321" t="s">
        <v>674</v>
      </c>
      <c r="H7" s="322"/>
      <c r="I7" s="323">
        <f>+D7</f>
        <v>44926</v>
      </c>
      <c r="J7" s="289"/>
      <c r="K7" s="289"/>
      <c r="M7" s="321" t="s">
        <v>674</v>
      </c>
      <c r="N7" s="322"/>
      <c r="O7" s="323">
        <v>44561</v>
      </c>
    </row>
    <row r="8" spans="2:40" ht="12.75" customHeight="1" x14ac:dyDescent="0.25">
      <c r="B8" s="2" t="s">
        <v>1561</v>
      </c>
      <c r="C8" s="2" t="s">
        <v>271</v>
      </c>
      <c r="D8" s="608">
        <f>247641144.758-D14</f>
        <v>246873882.912</v>
      </c>
      <c r="E8" s="280">
        <v>116274133.331</v>
      </c>
      <c r="F8" s="183"/>
      <c r="G8" s="352" t="s">
        <v>179</v>
      </c>
      <c r="H8" s="352"/>
      <c r="I8" s="411" t="s">
        <v>677</v>
      </c>
      <c r="J8" s="34"/>
      <c r="K8" s="34"/>
      <c r="M8" s="103" t="s">
        <v>179</v>
      </c>
      <c r="N8" s="103"/>
      <c r="O8" s="411" t="s">
        <v>677</v>
      </c>
      <c r="AK8" s="18"/>
      <c r="AL8" s="18"/>
      <c r="AM8" s="18"/>
      <c r="AN8" s="18"/>
    </row>
    <row r="9" spans="2:40" ht="12.75" customHeight="1" x14ac:dyDescent="0.25">
      <c r="B9" s="2" t="s">
        <v>1561</v>
      </c>
      <c r="C9" s="2" t="s">
        <v>272</v>
      </c>
      <c r="D9" s="608">
        <f>65669812.3888387-D15</f>
        <v>65142392.098152101</v>
      </c>
      <c r="E9" s="280">
        <v>43150661.693013005</v>
      </c>
      <c r="F9" s="183"/>
      <c r="G9" s="5" t="s">
        <v>1563</v>
      </c>
      <c r="I9" s="98">
        <f>+D8+D9+D14+D15+D17+D18+D19+D20+D35+D36+D41+D42+D43+D44+D45</f>
        <v>827114901.95520711</v>
      </c>
      <c r="J9" s="34"/>
      <c r="K9" s="99"/>
      <c r="M9" s="5" t="s">
        <v>1563</v>
      </c>
      <c r="N9" s="5"/>
      <c r="O9" s="98">
        <v>872610538.72899985</v>
      </c>
    </row>
    <row r="10" spans="2:40" ht="12.75" customHeight="1" x14ac:dyDescent="0.2">
      <c r="B10" s="2" t="s">
        <v>182</v>
      </c>
      <c r="C10" s="2" t="s">
        <v>273</v>
      </c>
      <c r="D10" s="473">
        <v>0</v>
      </c>
      <c r="E10" s="280">
        <v>0</v>
      </c>
      <c r="F10" s="183"/>
      <c r="G10" s="5" t="s">
        <v>5</v>
      </c>
      <c r="I10" s="98">
        <f>D21+D22+D23</f>
        <v>96202972.382583886</v>
      </c>
      <c r="J10" s="34"/>
      <c r="K10" s="99"/>
      <c r="L10" s="237"/>
      <c r="M10" s="5" t="s">
        <v>5</v>
      </c>
      <c r="N10" s="5"/>
      <c r="O10" s="98">
        <v>94503104.11231719</v>
      </c>
    </row>
    <row r="11" spans="2:40" ht="12.75" customHeight="1" x14ac:dyDescent="0.2">
      <c r="B11" s="2" t="s">
        <v>183</v>
      </c>
      <c r="C11" s="2" t="s">
        <v>271</v>
      </c>
      <c r="D11" s="473">
        <v>0</v>
      </c>
      <c r="E11" s="280">
        <v>0</v>
      </c>
      <c r="F11" s="183"/>
      <c r="G11" s="65" t="s">
        <v>70</v>
      </c>
      <c r="H11" s="65"/>
      <c r="I11" s="98"/>
      <c r="J11" s="34"/>
      <c r="K11" s="99"/>
      <c r="M11" s="65" t="s">
        <v>70</v>
      </c>
      <c r="N11" s="65"/>
      <c r="O11" s="98"/>
    </row>
    <row r="12" spans="2:40" ht="12.75" customHeight="1" x14ac:dyDescent="0.2">
      <c r="B12" s="2" t="s">
        <v>183</v>
      </c>
      <c r="C12" s="2" t="s">
        <v>272</v>
      </c>
      <c r="D12" s="473">
        <v>0</v>
      </c>
      <c r="E12" s="280">
        <v>0</v>
      </c>
      <c r="F12" s="183"/>
      <c r="G12" s="5" t="s">
        <v>1562</v>
      </c>
      <c r="I12" s="98">
        <f>+D21</f>
        <v>38100320.191526994</v>
      </c>
      <c r="J12" s="34"/>
      <c r="K12" s="99"/>
      <c r="M12" s="5" t="s">
        <v>1562</v>
      </c>
      <c r="N12" s="5"/>
      <c r="O12" s="98">
        <v>9003619.9385115001</v>
      </c>
      <c r="Q12" s="237"/>
    </row>
    <row r="13" spans="2:40" ht="12.75" customHeight="1" x14ac:dyDescent="0.2">
      <c r="B13" s="2" t="s">
        <v>183</v>
      </c>
      <c r="C13" s="2" t="s">
        <v>273</v>
      </c>
      <c r="D13" s="473">
        <v>0</v>
      </c>
      <c r="E13" s="280">
        <v>0</v>
      </c>
      <c r="F13" s="183"/>
      <c r="G13" s="5" t="s">
        <v>4</v>
      </c>
      <c r="I13" s="309">
        <f>+D22</f>
        <v>22564112.545905702</v>
      </c>
      <c r="J13" s="34"/>
      <c r="K13" s="99"/>
      <c r="M13" s="5" t="s">
        <v>4</v>
      </c>
      <c r="N13" s="5"/>
      <c r="O13" s="98">
        <v>15808774.263</v>
      </c>
    </row>
    <row r="14" spans="2:40" ht="12.75" customHeight="1" x14ac:dyDescent="0.2">
      <c r="B14" s="2" t="s">
        <v>274</v>
      </c>
      <c r="C14" s="2" t="s">
        <v>271</v>
      </c>
      <c r="D14" s="579">
        <v>767261.84600000014</v>
      </c>
      <c r="E14" s="280">
        <v>28350785.625999995</v>
      </c>
      <c r="F14" s="183"/>
      <c r="G14" s="5" t="s">
        <v>918</v>
      </c>
      <c r="I14" s="98">
        <f>+D23</f>
        <v>35538539.645151198</v>
      </c>
      <c r="J14" s="34"/>
      <c r="K14" s="99"/>
      <c r="M14" s="5" t="s">
        <v>918</v>
      </c>
      <c r="N14" s="5"/>
      <c r="O14" s="98">
        <v>69690709.910805687</v>
      </c>
      <c r="R14" s="18" t="s">
        <v>3151</v>
      </c>
    </row>
    <row r="15" spans="2:40" ht="12.75" customHeight="1" x14ac:dyDescent="0.2">
      <c r="B15" s="2" t="s">
        <v>274</v>
      </c>
      <c r="C15" s="2" t="s">
        <v>272</v>
      </c>
      <c r="D15" s="579">
        <v>527420.29068659991</v>
      </c>
      <c r="E15" s="280">
        <v>6876898.3105151001</v>
      </c>
      <c r="F15" s="183"/>
      <c r="I15" s="100"/>
      <c r="J15" s="34"/>
      <c r="K15" s="101"/>
      <c r="M15" s="5"/>
      <c r="N15" s="5"/>
      <c r="O15" s="100"/>
      <c r="R15" s="18" t="s">
        <v>2810</v>
      </c>
      <c r="S15" s="343">
        <v>-34913.131999999998</v>
      </c>
    </row>
    <row r="16" spans="2:40" ht="12.75" customHeight="1" x14ac:dyDescent="0.2">
      <c r="B16" s="2" t="s">
        <v>274</v>
      </c>
      <c r="C16" s="2" t="s">
        <v>273</v>
      </c>
      <c r="D16" s="473">
        <v>0</v>
      </c>
      <c r="E16" s="280">
        <v>0</v>
      </c>
      <c r="F16" s="183"/>
      <c r="G16" s="290" t="s">
        <v>675</v>
      </c>
      <c r="H16" s="290"/>
      <c r="I16" s="105">
        <f>I9+I10</f>
        <v>923317874.33779097</v>
      </c>
      <c r="J16" s="377"/>
      <c r="K16" s="101"/>
      <c r="L16" s="382"/>
      <c r="M16" s="290" t="s">
        <v>675</v>
      </c>
      <c r="N16" s="290"/>
      <c r="O16" s="105">
        <v>967113642.84131706</v>
      </c>
      <c r="R16" s="18" t="s">
        <v>2987</v>
      </c>
      <c r="S16" s="343">
        <v>-431.17500000000001</v>
      </c>
    </row>
    <row r="17" spans="2:40" ht="12.75" customHeight="1" x14ac:dyDescent="0.25">
      <c r="B17" s="2" t="s">
        <v>823</v>
      </c>
      <c r="C17" s="2" t="s">
        <v>271</v>
      </c>
      <c r="D17" s="608">
        <v>7393217.9469999978</v>
      </c>
      <c r="E17" s="280">
        <v>9137210.7520000003</v>
      </c>
      <c r="F17" s="183"/>
      <c r="I17" s="100"/>
      <c r="J17" s="34"/>
      <c r="K17" s="101"/>
      <c r="R17" s="18" t="s">
        <v>2253</v>
      </c>
      <c r="S17" s="343">
        <v>-563.19899999999996</v>
      </c>
    </row>
    <row r="18" spans="2:40" ht="12.75" customHeight="1" x14ac:dyDescent="0.25">
      <c r="B18" s="2" t="s">
        <v>823</v>
      </c>
      <c r="C18" s="2" t="s">
        <v>272</v>
      </c>
      <c r="D18" s="278">
        <v>728705.89823869988</v>
      </c>
      <c r="E18" s="280">
        <v>1596967.8409696</v>
      </c>
      <c r="F18" s="183"/>
      <c r="G18" s="14" t="s">
        <v>676</v>
      </c>
      <c r="H18" s="14"/>
      <c r="I18" s="98">
        <f>D27+D55</f>
        <v>-102566233.648</v>
      </c>
      <c r="J18" s="34"/>
      <c r="K18" s="102"/>
      <c r="M18" s="14" t="s">
        <v>676</v>
      </c>
      <c r="O18" s="98">
        <v>-82394351.700000003</v>
      </c>
      <c r="R18" s="18" t="s">
        <v>2254</v>
      </c>
      <c r="S18" s="343">
        <v>-588.351</v>
      </c>
    </row>
    <row r="19" spans="2:40" ht="18" customHeight="1" thickBot="1" x14ac:dyDescent="0.3">
      <c r="B19" s="2" t="s">
        <v>181</v>
      </c>
      <c r="C19" s="2" t="s">
        <v>271</v>
      </c>
      <c r="D19" s="608">
        <v>17526913.083000015</v>
      </c>
      <c r="E19" s="280">
        <v>4450654.5370000005</v>
      </c>
      <c r="F19" s="183"/>
      <c r="G19" s="291" t="s">
        <v>678</v>
      </c>
      <c r="H19" s="291"/>
      <c r="I19" s="104">
        <f>I16+I18</f>
        <v>820751640.68979096</v>
      </c>
      <c r="J19" s="34"/>
      <c r="K19" s="101"/>
      <c r="L19" s="237"/>
      <c r="M19" s="291" t="s">
        <v>678</v>
      </c>
      <c r="N19" s="291"/>
      <c r="O19" s="104">
        <v>884719291.14131701</v>
      </c>
      <c r="R19" s="18" t="s">
        <v>2988</v>
      </c>
      <c r="S19" s="343">
        <v>-52.067</v>
      </c>
    </row>
    <row r="20" spans="2:40" ht="12.75" customHeight="1" thickTop="1" x14ac:dyDescent="0.25">
      <c r="B20" s="2" t="s">
        <v>181</v>
      </c>
      <c r="C20" s="2" t="s">
        <v>272</v>
      </c>
      <c r="D20" s="278">
        <v>109505.11737630001</v>
      </c>
      <c r="E20" s="463">
        <v>0</v>
      </c>
      <c r="F20" s="183"/>
      <c r="I20" s="518"/>
      <c r="L20" s="656">
        <f>+[73]BG!G12+[73]BG!G13+[73]BG!G25+[73]BG!G26</f>
        <v>820751640.68979108</v>
      </c>
      <c r="R20" s="18" t="s">
        <v>2255</v>
      </c>
      <c r="S20" s="343">
        <v>-1173.4010000000001</v>
      </c>
    </row>
    <row r="21" spans="2:40" ht="12.75" customHeight="1" x14ac:dyDescent="0.25">
      <c r="B21" s="2" t="s">
        <v>1562</v>
      </c>
      <c r="C21" s="2" t="s">
        <v>271</v>
      </c>
      <c r="D21" s="608">
        <f>+H34/1000</f>
        <v>38100320.191526994</v>
      </c>
      <c r="E21" s="280">
        <v>9003619.9385115001</v>
      </c>
      <c r="F21" s="183"/>
      <c r="G21" s="6" t="s">
        <v>6</v>
      </c>
      <c r="H21" s="6"/>
      <c r="I21" s="27"/>
      <c r="J21" s="2"/>
      <c r="K21" s="2"/>
      <c r="L21" s="473">
        <f>+I19-L20</f>
        <v>0</v>
      </c>
      <c r="R21" s="18" t="s">
        <v>2256</v>
      </c>
      <c r="S21" s="343">
        <v>-155935.185</v>
      </c>
    </row>
    <row r="22" spans="2:40" ht="12.75" customHeight="1" x14ac:dyDescent="0.25">
      <c r="B22" s="2" t="s">
        <v>4</v>
      </c>
      <c r="C22" s="2" t="s">
        <v>271</v>
      </c>
      <c r="D22" s="608">
        <f>+H35/1000</f>
        <v>22564112.545905702</v>
      </c>
      <c r="E22" s="280">
        <v>15808774.263</v>
      </c>
      <c r="F22" s="183"/>
      <c r="K22" s="118"/>
      <c r="L22" s="383"/>
      <c r="R22" s="18" t="s">
        <v>2257</v>
      </c>
      <c r="S22" s="343">
        <v>-2074822.034</v>
      </c>
    </row>
    <row r="23" spans="2:40" ht="12.75" customHeight="1" x14ac:dyDescent="0.25">
      <c r="B23" s="2" t="s">
        <v>918</v>
      </c>
      <c r="C23" s="2" t="s">
        <v>271</v>
      </c>
      <c r="D23" s="608">
        <f>+(H36+H37+H38)/1000</f>
        <v>35538539.645151198</v>
      </c>
      <c r="E23" s="280">
        <v>69690709.910805687</v>
      </c>
      <c r="F23" s="183"/>
      <c r="G23" s="331" t="s">
        <v>7</v>
      </c>
      <c r="H23" s="332" t="s">
        <v>1564</v>
      </c>
      <c r="I23" s="332" t="s">
        <v>1565</v>
      </c>
      <c r="J23" s="118"/>
      <c r="K23" s="87"/>
      <c r="M23" s="306"/>
      <c r="N23" s="308"/>
      <c r="O23" s="308"/>
      <c r="P23" s="308"/>
      <c r="R23" s="18" t="s">
        <v>2258</v>
      </c>
      <c r="S23" s="343">
        <v>-35705151.512999997</v>
      </c>
      <c r="AJ23" s="14"/>
      <c r="AN23" s="5"/>
    </row>
    <row r="24" spans="2:40" ht="12.75" customHeight="1" x14ac:dyDescent="0.2">
      <c r="B24" s="2" t="s">
        <v>822</v>
      </c>
      <c r="C24" s="2" t="s">
        <v>271</v>
      </c>
      <c r="D24" s="280">
        <v>0</v>
      </c>
      <c r="E24" s="280">
        <v>189787.64300000001</v>
      </c>
      <c r="F24" s="183"/>
      <c r="G24" s="227" t="s">
        <v>1551</v>
      </c>
      <c r="H24" s="292" t="s">
        <v>1554</v>
      </c>
      <c r="I24" s="292" t="s">
        <v>1555</v>
      </c>
      <c r="J24" s="118"/>
      <c r="K24" s="14"/>
      <c r="L24" s="519"/>
      <c r="M24" s="306"/>
      <c r="N24" s="308"/>
      <c r="O24" s="308"/>
      <c r="P24" s="308"/>
      <c r="S24" s="473">
        <f>SUM(S15:S23)</f>
        <v>-37973630.056999996</v>
      </c>
      <c r="AJ24" s="14"/>
      <c r="AN24" s="5"/>
    </row>
    <row r="25" spans="2:40" x14ac:dyDescent="0.2">
      <c r="B25" s="2" t="s">
        <v>275</v>
      </c>
      <c r="C25" s="2" t="s">
        <v>271</v>
      </c>
      <c r="D25" s="280">
        <v>0</v>
      </c>
      <c r="E25" s="280">
        <v>0</v>
      </c>
      <c r="F25" s="183"/>
      <c r="G25" s="227" t="s">
        <v>1552</v>
      </c>
      <c r="H25" s="292" t="s">
        <v>1556</v>
      </c>
      <c r="I25" s="292" t="s">
        <v>1557</v>
      </c>
      <c r="J25" s="118"/>
      <c r="K25" s="14"/>
      <c r="M25" s="307"/>
      <c r="N25" s="308"/>
      <c r="O25" s="308"/>
      <c r="P25" s="308"/>
      <c r="R25" s="18" t="s">
        <v>3152</v>
      </c>
      <c r="AJ25" s="14"/>
      <c r="AN25" s="5"/>
    </row>
    <row r="26" spans="2:40" x14ac:dyDescent="0.2">
      <c r="B26" s="2" t="s">
        <v>275</v>
      </c>
      <c r="C26" s="2" t="s">
        <v>272</v>
      </c>
      <c r="D26" s="280">
        <v>0</v>
      </c>
      <c r="E26" s="280">
        <v>0</v>
      </c>
      <c r="F26" s="183"/>
      <c r="G26" s="227" t="s">
        <v>1553</v>
      </c>
      <c r="H26" s="292" t="s">
        <v>1558</v>
      </c>
      <c r="I26" s="292" t="s">
        <v>1559</v>
      </c>
      <c r="K26" s="14"/>
      <c r="M26" s="307"/>
      <c r="N26" s="308"/>
      <c r="O26" s="308"/>
      <c r="P26" s="308"/>
      <c r="R26" s="18" t="s">
        <v>2270</v>
      </c>
      <c r="S26" s="343">
        <v>-64592603.590999998</v>
      </c>
      <c r="AJ26" s="14"/>
      <c r="AN26" s="5"/>
    </row>
    <row r="27" spans="2:40" x14ac:dyDescent="0.2">
      <c r="B27" s="2" t="s">
        <v>276</v>
      </c>
      <c r="C27" s="2"/>
      <c r="D27" s="280">
        <f>+S24</f>
        <v>-37973630.056999996</v>
      </c>
      <c r="E27" s="280">
        <v>-10860024.998</v>
      </c>
      <c r="F27" s="183"/>
      <c r="G27" s="227" t="s">
        <v>918</v>
      </c>
      <c r="H27" s="830" t="s">
        <v>1560</v>
      </c>
      <c r="I27" s="831"/>
      <c r="K27" s="14"/>
      <c r="M27" s="5"/>
      <c r="N27" s="308"/>
      <c r="O27" s="308"/>
      <c r="P27" s="308"/>
      <c r="S27" s="343">
        <f>SUM(S26)</f>
        <v>-64592603.590999998</v>
      </c>
      <c r="AJ27" s="14"/>
      <c r="AN27" s="5"/>
    </row>
    <row r="28" spans="2:40" x14ac:dyDescent="0.2">
      <c r="B28" s="2"/>
      <c r="D28" s="280"/>
      <c r="E28" s="280">
        <v>0</v>
      </c>
      <c r="F28" s="34"/>
      <c r="M28" s="5"/>
      <c r="N28" s="308"/>
    </row>
    <row r="29" spans="2:40" x14ac:dyDescent="0.2">
      <c r="B29" s="6" t="s">
        <v>2607</v>
      </c>
      <c r="C29" s="6"/>
      <c r="D29" s="263">
        <f>SUM(D8:D28)</f>
        <v>397298641.51803774</v>
      </c>
      <c r="E29" s="263">
        <f>SUM(E8:E28)</f>
        <v>293670178.84781486</v>
      </c>
      <c r="F29" s="34"/>
      <c r="M29" s="5"/>
      <c r="N29" s="308"/>
    </row>
    <row r="30" spans="2:40" ht="15" x14ac:dyDescent="0.25">
      <c r="B30" s="2"/>
      <c r="C30" s="2"/>
      <c r="D30" s="464"/>
      <c r="E30" s="465"/>
      <c r="F30" s="34"/>
      <c r="G30" s="492" t="s">
        <v>3145</v>
      </c>
      <c r="H30" s="492" t="s">
        <v>3146</v>
      </c>
      <c r="I30"/>
      <c r="M30" s="5"/>
      <c r="N30" s="308"/>
    </row>
    <row r="31" spans="2:40" ht="15" x14ac:dyDescent="0.25">
      <c r="B31" s="93" t="s">
        <v>149</v>
      </c>
      <c r="C31" s="35"/>
      <c r="D31" s="464"/>
      <c r="E31" s="464"/>
      <c r="F31" s="34"/>
      <c r="G31" s="493" t="s">
        <v>1551</v>
      </c>
      <c r="H31" s="494">
        <v>712809975518.20007</v>
      </c>
      <c r="I31"/>
      <c r="M31" s="5"/>
      <c r="N31" s="308"/>
    </row>
    <row r="32" spans="2:40" x14ac:dyDescent="0.2">
      <c r="B32" s="2" t="s">
        <v>680</v>
      </c>
      <c r="C32" s="2"/>
      <c r="D32" s="464"/>
      <c r="E32" s="464"/>
      <c r="F32" s="34"/>
      <c r="G32" s="493" t="s">
        <v>2701</v>
      </c>
      <c r="H32" s="494">
        <v>49899448848</v>
      </c>
      <c r="M32" s="5"/>
      <c r="N32" s="308"/>
    </row>
    <row r="33" spans="2:36" ht="15" x14ac:dyDescent="0.25">
      <c r="B33" s="2" t="s">
        <v>3150</v>
      </c>
      <c r="C33" s="2"/>
      <c r="D33" s="464"/>
      <c r="E33" s="464"/>
      <c r="F33" s="34"/>
      <c r="G33" s="493" t="s">
        <v>2702</v>
      </c>
      <c r="H33" s="494">
        <v>3716170725</v>
      </c>
      <c r="I33" t="s">
        <v>2708</v>
      </c>
      <c r="J33" s="5" t="s">
        <v>3148</v>
      </c>
      <c r="M33" s="5"/>
      <c r="N33" s="308"/>
    </row>
    <row r="34" spans="2:36" ht="15" x14ac:dyDescent="0.25">
      <c r="B34" s="22" t="s">
        <v>2</v>
      </c>
      <c r="C34" s="97"/>
      <c r="D34" s="320">
        <f>+D7</f>
        <v>44926</v>
      </c>
      <c r="E34" s="320">
        <v>44560</v>
      </c>
      <c r="F34" s="34"/>
      <c r="G34" s="493" t="s">
        <v>2703</v>
      </c>
      <c r="H34" s="577">
        <v>38100320191.526993</v>
      </c>
      <c r="I34" t="s">
        <v>2772</v>
      </c>
      <c r="L34" s="286">
        <f>H34/1000</f>
        <v>38100320.191526994</v>
      </c>
      <c r="M34" s="5"/>
      <c r="N34" s="308"/>
    </row>
    <row r="35" spans="2:36" ht="15" x14ac:dyDescent="0.25">
      <c r="B35" s="2" t="s">
        <v>1561</v>
      </c>
      <c r="C35" s="2" t="s">
        <v>271</v>
      </c>
      <c r="D35" s="298">
        <f>410180832.474007-D41</f>
        <v>373028618.07000703</v>
      </c>
      <c r="E35" s="280">
        <v>440296463.00297499</v>
      </c>
      <c r="G35" s="493" t="s">
        <v>2704</v>
      </c>
      <c r="H35" s="577">
        <v>22564112545.905701</v>
      </c>
      <c r="I35" t="s">
        <v>2773</v>
      </c>
      <c r="L35" s="286">
        <f>H35/1000</f>
        <v>22564112.545905702</v>
      </c>
      <c r="M35" s="5"/>
      <c r="N35" s="308"/>
    </row>
    <row r="36" spans="2:36" ht="12.75" customHeight="1" x14ac:dyDescent="0.25">
      <c r="B36" s="2" t="s">
        <v>1561</v>
      </c>
      <c r="C36" s="2" t="s">
        <v>272</v>
      </c>
      <c r="D36" s="298">
        <f>76939241.8761863-D42</f>
        <v>56685089.298411593</v>
      </c>
      <c r="E36" s="280">
        <v>80452422.429948598</v>
      </c>
      <c r="G36" s="493" t="s">
        <v>2705</v>
      </c>
      <c r="H36" s="577">
        <v>1303807574</v>
      </c>
      <c r="I36" t="s">
        <v>2774</v>
      </c>
      <c r="L36" s="286"/>
      <c r="M36" s="5"/>
      <c r="N36" s="308"/>
    </row>
    <row r="37" spans="2:36" s="14" customFormat="1" ht="15" x14ac:dyDescent="0.25">
      <c r="B37" s="2" t="s">
        <v>182</v>
      </c>
      <c r="C37" s="2" t="s">
        <v>273</v>
      </c>
      <c r="D37" s="280">
        <v>0</v>
      </c>
      <c r="E37" s="280">
        <v>0</v>
      </c>
      <c r="F37" s="5"/>
      <c r="G37" s="493" t="s">
        <v>2706</v>
      </c>
      <c r="H37" s="577">
        <v>829854977.0812</v>
      </c>
      <c r="I37" t="s">
        <v>2774</v>
      </c>
      <c r="J37" s="5"/>
      <c r="K37" s="5"/>
      <c r="L37" s="286"/>
      <c r="M37" s="5"/>
      <c r="N37" s="308"/>
      <c r="P37" s="18"/>
      <c r="Q37" s="18"/>
      <c r="R37" s="18"/>
      <c r="S37" s="18"/>
      <c r="T37" s="18"/>
      <c r="U37" s="18"/>
      <c r="V37" s="18"/>
      <c r="W37" s="18"/>
      <c r="X37" s="18"/>
      <c r="Y37" s="18"/>
      <c r="Z37" s="18"/>
      <c r="AA37" s="18"/>
      <c r="AB37" s="18"/>
      <c r="AC37" s="18"/>
      <c r="AD37" s="18"/>
      <c r="AE37" s="18"/>
      <c r="AF37" s="18"/>
      <c r="AG37" s="18"/>
      <c r="AH37" s="18"/>
      <c r="AI37" s="18"/>
      <c r="AJ37" s="18"/>
    </row>
    <row r="38" spans="2:36" ht="15" x14ac:dyDescent="0.25">
      <c r="B38" s="2" t="s">
        <v>183</v>
      </c>
      <c r="C38" s="2" t="s">
        <v>271</v>
      </c>
      <c r="D38" s="280">
        <v>0</v>
      </c>
      <c r="E38" s="280">
        <v>0</v>
      </c>
      <c r="G38" s="493" t="s">
        <v>2707</v>
      </c>
      <c r="H38" s="577">
        <v>33404877094.07</v>
      </c>
      <c r="I38" t="s">
        <v>2774</v>
      </c>
      <c r="L38" s="286">
        <f>(H36+H37+H38)/1000</f>
        <v>35538539.645151198</v>
      </c>
      <c r="N38" s="308"/>
    </row>
    <row r="39" spans="2:36" x14ac:dyDescent="0.2">
      <c r="B39" s="2" t="s">
        <v>183</v>
      </c>
      <c r="C39" s="2" t="s">
        <v>272</v>
      </c>
      <c r="D39" s="280">
        <v>0</v>
      </c>
      <c r="E39" s="280">
        <v>0</v>
      </c>
      <c r="G39" s="495" t="s">
        <v>3147</v>
      </c>
      <c r="H39" s="496">
        <f>SUM(H31:H38)</f>
        <v>862628567473.78394</v>
      </c>
      <c r="L39" s="473">
        <f>SUM(L34:L38)</f>
        <v>96202972.382583886</v>
      </c>
      <c r="M39" s="5">
        <v>93475773</v>
      </c>
      <c r="N39" s="308"/>
    </row>
    <row r="40" spans="2:36" x14ac:dyDescent="0.2">
      <c r="B40" s="2" t="s">
        <v>183</v>
      </c>
      <c r="C40" s="2" t="s">
        <v>273</v>
      </c>
      <c r="D40" s="280">
        <v>0</v>
      </c>
      <c r="E40" s="280">
        <v>0</v>
      </c>
      <c r="G40" s="378"/>
      <c r="H40" s="366"/>
      <c r="I40" s="379"/>
      <c r="M40" s="464">
        <f>+L39-M39</f>
        <v>2727199.3825838864</v>
      </c>
      <c r="N40" s="308"/>
    </row>
    <row r="41" spans="2:36" x14ac:dyDescent="0.2">
      <c r="B41" s="2" t="s">
        <v>274</v>
      </c>
      <c r="C41" s="2" t="s">
        <v>271</v>
      </c>
      <c r="D41" s="646">
        <v>37152214.403999999</v>
      </c>
      <c r="E41" s="280">
        <v>63636759.295999996</v>
      </c>
      <c r="G41" s="378"/>
      <c r="H41" s="366"/>
      <c r="I41" s="379"/>
      <c r="M41" s="78"/>
      <c r="N41" s="368"/>
    </row>
    <row r="42" spans="2:36" x14ac:dyDescent="0.2">
      <c r="B42" s="2" t="s">
        <v>274</v>
      </c>
      <c r="C42" s="2" t="s">
        <v>272</v>
      </c>
      <c r="D42" s="646">
        <v>20254152.5777747</v>
      </c>
      <c r="E42" s="280">
        <v>42250817.428854398</v>
      </c>
      <c r="G42" s="367"/>
      <c r="H42" s="365"/>
      <c r="I42" s="367"/>
    </row>
    <row r="43" spans="2:36" x14ac:dyDescent="0.2">
      <c r="B43" s="2" t="s">
        <v>274</v>
      </c>
      <c r="C43" s="2" t="s">
        <v>273</v>
      </c>
      <c r="D43" s="280">
        <v>0</v>
      </c>
      <c r="E43" s="280">
        <v>0</v>
      </c>
    </row>
    <row r="44" spans="2:36" ht="15" x14ac:dyDescent="0.25">
      <c r="B44" s="2" t="s">
        <v>823</v>
      </c>
      <c r="C44" s="2" t="s">
        <v>271</v>
      </c>
      <c r="D44" s="298">
        <v>0</v>
      </c>
      <c r="E44" s="280">
        <v>33066022.277000006</v>
      </c>
      <c r="G44" s="5" t="s">
        <v>2911</v>
      </c>
      <c r="H44" s="646">
        <f>+SUM(H34:H38)</f>
        <v>96202972382.583893</v>
      </c>
      <c r="I44" s="5" t="s">
        <v>3394</v>
      </c>
    </row>
    <row r="45" spans="2:36" ht="15" x14ac:dyDescent="0.25">
      <c r="B45" s="2" t="s">
        <v>823</v>
      </c>
      <c r="C45" s="2" t="s">
        <v>272</v>
      </c>
      <c r="D45" s="298">
        <v>925528.41256000008</v>
      </c>
      <c r="E45" s="280">
        <v>2880954.5607690997</v>
      </c>
    </row>
    <row r="46" spans="2:36" x14ac:dyDescent="0.2">
      <c r="B46" s="2" t="s">
        <v>823</v>
      </c>
      <c r="C46" s="2" t="s">
        <v>273</v>
      </c>
      <c r="D46" s="280">
        <v>0</v>
      </c>
      <c r="E46" s="280">
        <v>0</v>
      </c>
    </row>
    <row r="47" spans="2:36" x14ac:dyDescent="0.2">
      <c r="B47" s="2" t="s">
        <v>180</v>
      </c>
      <c r="C47" s="2" t="s">
        <v>271</v>
      </c>
      <c r="D47" s="280">
        <v>0</v>
      </c>
      <c r="E47" s="280">
        <v>0</v>
      </c>
    </row>
    <row r="48" spans="2:36" x14ac:dyDescent="0.2">
      <c r="B48" s="2" t="s">
        <v>180</v>
      </c>
      <c r="C48" s="2" t="s">
        <v>272</v>
      </c>
      <c r="D48" s="280">
        <v>0</v>
      </c>
      <c r="E48" s="280">
        <v>0</v>
      </c>
    </row>
    <row r="49" spans="2:9" x14ac:dyDescent="0.2">
      <c r="B49" s="2" t="s">
        <v>180</v>
      </c>
      <c r="C49" s="2" t="s">
        <v>273</v>
      </c>
      <c r="D49" s="280">
        <v>0</v>
      </c>
      <c r="E49" s="280">
        <v>0</v>
      </c>
    </row>
    <row r="50" spans="2:9" x14ac:dyDescent="0.2">
      <c r="B50" s="2" t="s">
        <v>181</v>
      </c>
      <c r="C50" s="2" t="s">
        <v>271</v>
      </c>
      <c r="D50" s="280">
        <v>0</v>
      </c>
      <c r="E50" s="280">
        <v>0</v>
      </c>
    </row>
    <row r="51" spans="2:9" x14ac:dyDescent="0.2">
      <c r="B51" s="2" t="s">
        <v>181</v>
      </c>
      <c r="C51" s="2" t="s">
        <v>272</v>
      </c>
      <c r="D51" s="280">
        <v>0</v>
      </c>
      <c r="E51" s="280">
        <v>0</v>
      </c>
    </row>
    <row r="52" spans="2:9" x14ac:dyDescent="0.2">
      <c r="B52" s="2" t="s">
        <v>275</v>
      </c>
      <c r="C52" s="2" t="s">
        <v>271</v>
      </c>
      <c r="D52" s="280">
        <v>0</v>
      </c>
      <c r="E52" s="280">
        <v>0</v>
      </c>
    </row>
    <row r="53" spans="2:9" x14ac:dyDescent="0.2">
      <c r="B53" s="2" t="s">
        <v>275</v>
      </c>
      <c r="C53" s="2" t="s">
        <v>272</v>
      </c>
      <c r="D53" s="280">
        <v>0</v>
      </c>
      <c r="E53" s="280">
        <v>0</v>
      </c>
    </row>
    <row r="54" spans="2:9" x14ac:dyDescent="0.2">
      <c r="B54" s="2" t="s">
        <v>275</v>
      </c>
      <c r="C54" s="2" t="s">
        <v>273</v>
      </c>
      <c r="D54" s="280">
        <v>0</v>
      </c>
      <c r="E54" s="280">
        <v>0</v>
      </c>
    </row>
    <row r="55" spans="2:9" x14ac:dyDescent="0.2">
      <c r="B55" s="2" t="s">
        <v>276</v>
      </c>
      <c r="C55" s="2"/>
      <c r="D55" s="280">
        <f>+S27</f>
        <v>-64592603.590999998</v>
      </c>
      <c r="E55" s="280">
        <v>-71534326.702000007</v>
      </c>
    </row>
    <row r="56" spans="2:9" x14ac:dyDescent="0.2">
      <c r="D56" s="464"/>
      <c r="E56" s="464"/>
      <c r="G56" s="380"/>
      <c r="H56" s="82"/>
      <c r="I56" s="82"/>
    </row>
    <row r="57" spans="2:9" x14ac:dyDescent="0.2">
      <c r="B57" s="6" t="s">
        <v>2608</v>
      </c>
      <c r="C57" s="6"/>
      <c r="D57" s="263">
        <f>SUM(D35:D56)</f>
        <v>423452999.17175329</v>
      </c>
      <c r="E57" s="263">
        <f>SUM(E35:E56)</f>
        <v>591049112.29354692</v>
      </c>
    </row>
    <row r="58" spans="2:9" x14ac:dyDescent="0.2">
      <c r="B58" s="6" t="s">
        <v>0</v>
      </c>
      <c r="C58" s="53"/>
      <c r="D58" s="466">
        <f>SUM(D8:D25)+SUM(D35:D54)</f>
        <v>923317874.33779097</v>
      </c>
      <c r="E58" s="465"/>
      <c r="G58" s="82"/>
    </row>
    <row r="59" spans="2:9" x14ac:dyDescent="0.2">
      <c r="D59" s="86">
        <f>+D58-I16</f>
        <v>0</v>
      </c>
      <c r="E59" s="354"/>
      <c r="F59" s="53"/>
    </row>
    <row r="60" spans="2:9" x14ac:dyDescent="0.2">
      <c r="B60" s="305"/>
      <c r="D60" s="454"/>
      <c r="F60" s="53"/>
    </row>
    <row r="61" spans="2:9" x14ac:dyDescent="0.2">
      <c r="D61" s="455"/>
      <c r="F61" s="53"/>
    </row>
    <row r="62" spans="2:9" x14ac:dyDescent="0.2">
      <c r="B62" s="832"/>
      <c r="C62" s="832"/>
      <c r="D62" s="832"/>
      <c r="E62" s="832"/>
    </row>
    <row r="63" spans="2:9" x14ac:dyDescent="0.2">
      <c r="B63" s="832"/>
      <c r="C63" s="832"/>
      <c r="D63" s="832"/>
      <c r="E63" s="832"/>
    </row>
  </sheetData>
  <mergeCells count="4">
    <mergeCell ref="B3:E3"/>
    <mergeCell ref="H27:I27"/>
    <mergeCell ref="B62:E63"/>
    <mergeCell ref="P6:AJ6"/>
  </mergeCells>
  <conditionalFormatting sqref="P9:AH9">
    <cfRule type="duplicateValues" dxfId="5" priority="2"/>
  </conditionalFormatting>
  <conditionalFormatting sqref="P8:AN8">
    <cfRule type="duplicateValues" dxfId="4" priority="1"/>
  </conditionalFormatting>
  <hyperlinks>
    <hyperlink ref="G1" location="BG!A1" display="BG" xr:uid="{47D7A323-FA7D-46FE-8000-80DA64268BF8}"/>
  </hyperlinks>
  <pageMargins left="0.70866141732283472" right="0.70866141732283472" top="0.74803149606299213" bottom="0.74803149606299213" header="0.31496062992125984" footer="0.31496062992125984"/>
  <pageSetup paperSize="5" scale="8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E9794-6A04-4F17-A8E5-F9AE65A394A9}">
  <sheetPr codeName="Hoja19"/>
  <dimension ref="A1:T79"/>
  <sheetViews>
    <sheetView showGridLines="0" zoomScale="85" zoomScaleNormal="85" workbookViewId="0">
      <selection activeCell="D89" sqref="D89"/>
    </sheetView>
  </sheetViews>
  <sheetFormatPr baseColWidth="10" defaultColWidth="11.28515625" defaultRowHeight="12.75" x14ac:dyDescent="0.2"/>
  <cols>
    <col min="1" max="1" width="31.28515625" style="2" customWidth="1"/>
    <col min="2" max="2" width="14.85546875" style="2" customWidth="1"/>
    <col min="3" max="3" width="18.85546875" style="2" bestFit="1" customWidth="1"/>
    <col min="4" max="4" width="16.140625" style="2" bestFit="1" customWidth="1"/>
    <col min="5" max="5" width="11.28515625" style="2"/>
    <col min="6" max="6" width="14.28515625" style="2" customWidth="1"/>
    <col min="7" max="7" width="18.85546875" style="2" bestFit="1" customWidth="1"/>
    <col min="8" max="8" width="15.140625" style="2" customWidth="1"/>
    <col min="9" max="9" width="16.85546875" style="2" customWidth="1"/>
    <col min="10" max="10" width="14.42578125" style="2" bestFit="1" customWidth="1"/>
    <col min="11" max="12" width="11.28515625" style="2"/>
    <col min="13" max="13" width="22.85546875" style="2" bestFit="1" customWidth="1"/>
    <col min="14" max="14" width="11.28515625" style="2"/>
    <col min="15" max="15" width="29.5703125" style="2" bestFit="1" customWidth="1"/>
    <col min="16" max="16" width="14.42578125" style="2" bestFit="1" customWidth="1"/>
    <col min="17" max="18" width="11.28515625" style="2"/>
    <col min="19" max="19" width="13.28515625" style="2" bestFit="1" customWidth="1"/>
    <col min="20" max="20" width="14.42578125" style="2" bestFit="1" customWidth="1"/>
    <col min="21" max="16384" width="11.28515625" style="2"/>
  </cols>
  <sheetData>
    <row r="1" spans="1:11" ht="15" customHeight="1" x14ac:dyDescent="0.2">
      <c r="A1" s="11" t="s">
        <v>3250</v>
      </c>
      <c r="I1" s="135" t="s">
        <v>88</v>
      </c>
    </row>
    <row r="2" spans="1:11" ht="15" customHeight="1" x14ac:dyDescent="0.2"/>
    <row r="3" spans="1:11" ht="15" customHeight="1" x14ac:dyDescent="0.2"/>
    <row r="4" spans="1:11" ht="15" customHeight="1" x14ac:dyDescent="0.2"/>
    <row r="5" spans="1:11" ht="15" customHeight="1" x14ac:dyDescent="0.2"/>
    <row r="6" spans="1:11" ht="15" customHeight="1" x14ac:dyDescent="0.2">
      <c r="A6" s="874" t="s">
        <v>1503</v>
      </c>
      <c r="B6" s="874"/>
      <c r="C6" s="874"/>
      <c r="D6" s="874"/>
      <c r="E6" s="874"/>
      <c r="F6" s="874"/>
      <c r="G6" s="874"/>
      <c r="H6" s="874"/>
      <c r="I6" s="874"/>
    </row>
    <row r="7" spans="1:11" ht="15" customHeight="1" x14ac:dyDescent="0.2">
      <c r="I7" s="407"/>
    </row>
    <row r="8" spans="1:11" ht="15" customHeight="1" x14ac:dyDescent="0.2">
      <c r="A8" s="871" t="s">
        <v>131</v>
      </c>
      <c r="B8" s="872"/>
      <c r="C8" s="872"/>
      <c r="D8" s="872"/>
      <c r="E8" s="872"/>
      <c r="F8" s="872"/>
      <c r="G8" s="872"/>
      <c r="H8" s="872"/>
      <c r="I8" s="873"/>
      <c r="J8" s="69"/>
      <c r="K8" s="69"/>
    </row>
    <row r="9" spans="1:11" ht="51" customHeight="1" x14ac:dyDescent="0.2">
      <c r="A9" s="846" t="s">
        <v>2800</v>
      </c>
      <c r="B9" s="847"/>
      <c r="C9" s="847"/>
      <c r="D9" s="847"/>
      <c r="E9" s="847"/>
      <c r="F9" s="847"/>
      <c r="G9" s="847"/>
      <c r="H9" s="847"/>
      <c r="I9" s="848"/>
    </row>
    <row r="10" spans="1:11" ht="15" customHeight="1" x14ac:dyDescent="0.2">
      <c r="A10" s="860"/>
      <c r="B10" s="849"/>
      <c r="C10" s="849"/>
      <c r="D10" s="849"/>
      <c r="E10" s="849"/>
      <c r="F10" s="849"/>
      <c r="G10" s="849"/>
      <c r="H10" s="849"/>
      <c r="I10" s="861"/>
    </row>
    <row r="11" spans="1:11" ht="15" customHeight="1" x14ac:dyDescent="0.2">
      <c r="A11" s="843" t="s">
        <v>71</v>
      </c>
      <c r="B11" s="844"/>
      <c r="C11" s="844"/>
      <c r="D11" s="844"/>
      <c r="E11" s="844"/>
      <c r="F11" s="844"/>
      <c r="G11" s="844"/>
      <c r="H11" s="844"/>
      <c r="I11" s="845"/>
      <c r="J11" s="69"/>
      <c r="K11" s="69"/>
    </row>
    <row r="12" spans="1:11" ht="37.5" customHeight="1" x14ac:dyDescent="0.2">
      <c r="A12" s="865" t="s">
        <v>101</v>
      </c>
      <c r="B12" s="866"/>
      <c r="C12" s="866"/>
      <c r="D12" s="866"/>
      <c r="E12" s="866"/>
      <c r="F12" s="866"/>
      <c r="G12" s="866"/>
      <c r="H12" s="866"/>
      <c r="I12" s="867"/>
    </row>
    <row r="13" spans="1:11" ht="15" customHeight="1" x14ac:dyDescent="0.2">
      <c r="A13" s="860"/>
      <c r="B13" s="849"/>
      <c r="C13" s="849"/>
      <c r="D13" s="849"/>
      <c r="E13" s="849"/>
      <c r="F13" s="849"/>
      <c r="G13" s="849"/>
      <c r="H13" s="849"/>
      <c r="I13" s="861"/>
    </row>
    <row r="14" spans="1:11" ht="15" customHeight="1" x14ac:dyDescent="0.2">
      <c r="A14" s="843" t="s">
        <v>72</v>
      </c>
      <c r="B14" s="844"/>
      <c r="C14" s="844"/>
      <c r="D14" s="844"/>
      <c r="E14" s="844"/>
      <c r="F14" s="844"/>
      <c r="G14" s="844"/>
      <c r="H14" s="844"/>
      <c r="I14" s="845"/>
      <c r="J14" s="69"/>
      <c r="K14" s="69"/>
    </row>
    <row r="15" spans="1:11" x14ac:dyDescent="0.2">
      <c r="A15" s="865" t="s">
        <v>1482</v>
      </c>
      <c r="B15" s="866"/>
      <c r="C15" s="866"/>
      <c r="D15" s="866"/>
      <c r="E15" s="866"/>
      <c r="F15" s="866"/>
      <c r="G15" s="866"/>
      <c r="H15" s="866"/>
      <c r="I15" s="867"/>
    </row>
    <row r="16" spans="1:11" ht="15" customHeight="1" x14ac:dyDescent="0.2">
      <c r="A16" s="865"/>
      <c r="B16" s="866"/>
      <c r="C16" s="866"/>
      <c r="D16" s="866"/>
      <c r="E16" s="866"/>
      <c r="F16" s="866"/>
      <c r="G16" s="866"/>
      <c r="H16" s="866"/>
      <c r="I16" s="867"/>
    </row>
    <row r="17" spans="1:20" ht="28.5" customHeight="1" x14ac:dyDescent="0.2">
      <c r="A17" s="865" t="s">
        <v>102</v>
      </c>
      <c r="B17" s="866"/>
      <c r="C17" s="866"/>
      <c r="D17" s="866"/>
      <c r="E17" s="866"/>
      <c r="F17" s="866"/>
      <c r="G17" s="866"/>
      <c r="H17" s="866"/>
      <c r="I17" s="867"/>
    </row>
    <row r="18" spans="1:20" ht="15" customHeight="1" x14ac:dyDescent="0.2">
      <c r="A18" s="405"/>
      <c r="B18" s="408"/>
      <c r="C18" s="408"/>
      <c r="D18" s="408"/>
      <c r="E18" s="408"/>
      <c r="F18" s="408"/>
      <c r="G18" s="408"/>
      <c r="H18" s="408"/>
      <c r="I18" s="409"/>
    </row>
    <row r="19" spans="1:20" ht="15" customHeight="1" x14ac:dyDescent="0.2">
      <c r="A19" s="35"/>
      <c r="B19" s="408"/>
      <c r="C19" s="408"/>
      <c r="D19" s="408"/>
      <c r="G19" s="35"/>
      <c r="I19" s="407"/>
      <c r="K19" s="485"/>
    </row>
    <row r="20" spans="1:20" ht="15" customHeight="1" x14ac:dyDescent="0.2">
      <c r="A20" s="35"/>
      <c r="B20" s="746"/>
      <c r="C20" s="746">
        <v>45199</v>
      </c>
      <c r="D20" s="746"/>
      <c r="E20" s="410"/>
      <c r="F20" s="746"/>
      <c r="G20" s="746">
        <v>44926</v>
      </c>
      <c r="H20" s="746"/>
      <c r="I20" s="241"/>
      <c r="J20" s="35"/>
      <c r="K20" s="472"/>
    </row>
    <row r="21" spans="1:20" ht="25.5" x14ac:dyDescent="0.2">
      <c r="A21" s="35"/>
      <c r="B21" s="176" t="s">
        <v>74</v>
      </c>
      <c r="C21" s="411" t="s">
        <v>107</v>
      </c>
      <c r="D21" s="411" t="s">
        <v>264</v>
      </c>
      <c r="E21" s="1"/>
      <c r="F21" s="240" t="s">
        <v>74</v>
      </c>
      <c r="G21" s="411" t="s">
        <v>107</v>
      </c>
      <c r="H21" s="411" t="s">
        <v>264</v>
      </c>
      <c r="I21" s="407"/>
    </row>
    <row r="22" spans="1:20" ht="15" customHeight="1" x14ac:dyDescent="0.2">
      <c r="A22" s="35" t="s">
        <v>73</v>
      </c>
      <c r="B22" s="118" t="s">
        <v>264</v>
      </c>
      <c r="C22" s="118" t="s">
        <v>1494</v>
      </c>
      <c r="D22" s="643">
        <v>26667240.707533646</v>
      </c>
      <c r="E22" s="35"/>
      <c r="F22" s="406" t="s">
        <v>264</v>
      </c>
      <c r="G22" s="406" t="s">
        <v>1494</v>
      </c>
      <c r="H22" s="448">
        <v>21162226.600000001</v>
      </c>
      <c r="I22" s="241"/>
      <c r="J22" s="448"/>
      <c r="K22" s="195"/>
    </row>
    <row r="23" spans="1:20" ht="15" customHeight="1" x14ac:dyDescent="0.2">
      <c r="A23" s="35"/>
      <c r="C23" s="118"/>
      <c r="D23" s="575"/>
      <c r="E23" s="35"/>
      <c r="F23" s="35"/>
      <c r="G23" s="406"/>
      <c r="H23" s="151"/>
      <c r="I23" s="241"/>
      <c r="J23" s="35"/>
      <c r="K23" s="195"/>
    </row>
    <row r="24" spans="1:20" ht="15" customHeight="1" x14ac:dyDescent="0.2">
      <c r="A24" s="35" t="s">
        <v>75</v>
      </c>
      <c r="B24" s="118" t="s">
        <v>264</v>
      </c>
      <c r="C24" s="118" t="s">
        <v>1494</v>
      </c>
      <c r="D24" s="643">
        <v>37919765.745425381</v>
      </c>
      <c r="E24" s="35"/>
      <c r="F24" s="406" t="s">
        <v>264</v>
      </c>
      <c r="G24" s="406" t="s">
        <v>1494</v>
      </c>
      <c r="H24" s="448">
        <v>33354105.579999998</v>
      </c>
      <c r="I24" s="241"/>
      <c r="J24" s="448"/>
      <c r="K24" s="195"/>
    </row>
    <row r="25" spans="1:20" ht="15" customHeight="1" x14ac:dyDescent="0.2">
      <c r="A25" s="35"/>
      <c r="B25" s="542"/>
      <c r="C25" s="542"/>
      <c r="D25" s="543"/>
      <c r="F25" s="160"/>
      <c r="G25" s="160"/>
      <c r="H25" s="546"/>
      <c r="I25" s="407"/>
    </row>
    <row r="26" spans="1:20" ht="15" customHeight="1" x14ac:dyDescent="0.2">
      <c r="A26" s="152" t="s">
        <v>1574</v>
      </c>
      <c r="B26" s="11"/>
      <c r="C26" s="11"/>
      <c r="D26" s="544">
        <v>-11252525.037891734</v>
      </c>
      <c r="F26" s="152"/>
      <c r="G26" s="152"/>
      <c r="H26" s="548">
        <v>-12191878.979999997</v>
      </c>
      <c r="I26" s="600"/>
    </row>
    <row r="27" spans="1:20" ht="15" customHeight="1" x14ac:dyDescent="0.25">
      <c r="A27" s="152" t="s">
        <v>3400</v>
      </c>
      <c r="D27" s="484">
        <v>7289.83</v>
      </c>
      <c r="E27" s="35"/>
      <c r="F27" s="35"/>
      <c r="G27" s="35"/>
      <c r="H27" s="547">
        <v>7345.93</v>
      </c>
      <c r="I27" s="767"/>
      <c r="J27" s="35"/>
      <c r="K27" s="35"/>
      <c r="M27" s="412"/>
      <c r="N27" s="412"/>
      <c r="O27" s="360"/>
      <c r="Q27" s="412"/>
      <c r="R27" s="412"/>
      <c r="S27" s="360"/>
    </row>
    <row r="28" spans="1:20" ht="15" customHeight="1" x14ac:dyDescent="0.25">
      <c r="A28" s="152" t="s">
        <v>3401</v>
      </c>
      <c r="D28" s="484">
        <v>7307.17</v>
      </c>
      <c r="E28" s="35"/>
      <c r="F28" s="35"/>
      <c r="G28" s="35"/>
      <c r="H28" s="547"/>
      <c r="I28" s="241"/>
      <c r="J28" s="35"/>
      <c r="K28" s="35"/>
      <c r="M28" s="412"/>
      <c r="N28" s="412"/>
      <c r="O28" s="360"/>
      <c r="Q28" s="412"/>
      <c r="R28" s="412"/>
      <c r="S28" s="360"/>
    </row>
    <row r="29" spans="1:20" ht="15" customHeight="1" x14ac:dyDescent="0.25">
      <c r="A29" s="35"/>
      <c r="B29" s="35"/>
      <c r="C29" s="35"/>
      <c r="D29" s="35"/>
      <c r="E29" s="35"/>
      <c r="F29" s="35"/>
      <c r="G29" s="35"/>
      <c r="H29" s="35"/>
      <c r="I29" s="241"/>
      <c r="J29" s="35"/>
      <c r="K29" s="35"/>
      <c r="M29" s="338"/>
      <c r="N29" s="338"/>
      <c r="O29" s="361"/>
      <c r="P29" s="413"/>
      <c r="Q29" s="338"/>
      <c r="R29" s="338"/>
      <c r="S29" s="362"/>
      <c r="T29" s="413"/>
    </row>
    <row r="30" spans="1:20" ht="27.75" customHeight="1" x14ac:dyDescent="0.25">
      <c r="A30" s="868" t="s">
        <v>3406</v>
      </c>
      <c r="B30" s="869"/>
      <c r="C30" s="869"/>
      <c r="D30" s="869"/>
      <c r="E30" s="869"/>
      <c r="F30" s="869"/>
      <c r="G30" s="869"/>
      <c r="H30" s="869"/>
      <c r="I30" s="870"/>
      <c r="J30" s="37"/>
      <c r="K30" s="35"/>
      <c r="M30" s="338"/>
      <c r="N30" s="338"/>
      <c r="O30" s="361"/>
      <c r="P30" s="413"/>
      <c r="Q30" s="338"/>
      <c r="R30" s="338"/>
      <c r="S30" s="362"/>
      <c r="T30" s="413"/>
    </row>
    <row r="31" spans="1:20" ht="15" customHeight="1" x14ac:dyDescent="0.2">
      <c r="A31" s="405"/>
      <c r="B31" s="408"/>
      <c r="C31" s="408"/>
      <c r="D31" s="408"/>
      <c r="E31" s="408"/>
      <c r="F31" s="408"/>
      <c r="G31" s="408"/>
      <c r="H31" s="408"/>
      <c r="I31" s="409"/>
      <c r="O31" s="414"/>
      <c r="S31" s="415"/>
    </row>
    <row r="32" spans="1:20" ht="15" customHeight="1" x14ac:dyDescent="0.2">
      <c r="A32" s="843" t="s">
        <v>33</v>
      </c>
      <c r="B32" s="844"/>
      <c r="C32" s="844"/>
      <c r="D32" s="844"/>
      <c r="E32" s="844"/>
      <c r="F32" s="844"/>
      <c r="G32" s="844"/>
      <c r="H32" s="844"/>
      <c r="I32" s="845"/>
      <c r="J32" s="69"/>
      <c r="K32" s="275"/>
    </row>
    <row r="33" spans="1:11" ht="28.5" customHeight="1" x14ac:dyDescent="0.2">
      <c r="A33" s="846" t="s">
        <v>178</v>
      </c>
      <c r="B33" s="847"/>
      <c r="C33" s="847"/>
      <c r="D33" s="847"/>
      <c r="E33" s="847"/>
      <c r="F33" s="847"/>
      <c r="G33" s="847"/>
      <c r="H33" s="847"/>
      <c r="I33" s="848"/>
    </row>
    <row r="34" spans="1:11" ht="15" customHeight="1" x14ac:dyDescent="0.2">
      <c r="A34" s="405"/>
      <c r="B34" s="408"/>
      <c r="C34" s="408"/>
      <c r="D34" s="408"/>
      <c r="E34" s="408"/>
      <c r="F34" s="408"/>
      <c r="G34" s="408"/>
      <c r="H34" s="408"/>
      <c r="I34" s="409"/>
    </row>
    <row r="35" spans="1:11" ht="15" customHeight="1" x14ac:dyDescent="0.2">
      <c r="A35" s="871" t="s">
        <v>104</v>
      </c>
      <c r="B35" s="872"/>
      <c r="C35" s="872"/>
      <c r="D35" s="872"/>
      <c r="E35" s="872"/>
      <c r="F35" s="872"/>
      <c r="G35" s="872"/>
      <c r="H35" s="872"/>
      <c r="I35" s="873"/>
      <c r="J35" s="69"/>
      <c r="K35" s="69"/>
    </row>
    <row r="36" spans="1:11" ht="76.5" customHeight="1" x14ac:dyDescent="0.2">
      <c r="A36" s="846" t="s">
        <v>2628</v>
      </c>
      <c r="B36" s="856"/>
      <c r="C36" s="856"/>
      <c r="D36" s="856"/>
      <c r="E36" s="856"/>
      <c r="F36" s="856"/>
      <c r="G36" s="856"/>
      <c r="H36" s="856"/>
      <c r="I36" s="857"/>
      <c r="J36" s="69"/>
      <c r="K36" s="69"/>
    </row>
    <row r="37" spans="1:11" ht="15" customHeight="1" x14ac:dyDescent="0.2">
      <c r="A37" s="843" t="s">
        <v>103</v>
      </c>
      <c r="B37" s="844"/>
      <c r="C37" s="844"/>
      <c r="D37" s="844"/>
      <c r="E37" s="844"/>
      <c r="F37" s="844"/>
      <c r="G37" s="844"/>
      <c r="H37" s="844"/>
      <c r="I37" s="845"/>
      <c r="J37" s="69"/>
      <c r="K37" s="69"/>
    </row>
    <row r="38" spans="1:11" x14ac:dyDescent="0.2">
      <c r="A38" s="862" t="s">
        <v>1483</v>
      </c>
      <c r="B38" s="863"/>
      <c r="C38" s="863"/>
      <c r="D38" s="863"/>
      <c r="E38" s="863"/>
      <c r="F38" s="863"/>
      <c r="G38" s="863"/>
      <c r="H38" s="863"/>
      <c r="I38" s="864"/>
    </row>
    <row r="39" spans="1:11" ht="24.75" customHeight="1" x14ac:dyDescent="0.2">
      <c r="A39" s="842" t="s">
        <v>3407</v>
      </c>
      <c r="B39" s="842"/>
      <c r="C39" s="842"/>
      <c r="D39" s="842"/>
      <c r="E39" s="842"/>
      <c r="F39" s="842"/>
      <c r="G39" s="842"/>
      <c r="H39" s="842"/>
      <c r="I39" s="851"/>
    </row>
    <row r="40" spans="1:11" ht="15" customHeight="1" x14ac:dyDescent="0.2">
      <c r="A40" s="843" t="s">
        <v>1487</v>
      </c>
      <c r="B40" s="844"/>
      <c r="C40" s="844"/>
      <c r="D40" s="844"/>
      <c r="E40" s="844"/>
      <c r="F40" s="844"/>
      <c r="G40" s="844"/>
      <c r="H40" s="844"/>
      <c r="I40" s="845"/>
      <c r="J40" s="849"/>
      <c r="K40" s="849"/>
    </row>
    <row r="41" spans="1:11" x14ac:dyDescent="0.2">
      <c r="A41" s="846" t="s">
        <v>1484</v>
      </c>
      <c r="B41" s="847"/>
      <c r="C41" s="847"/>
      <c r="D41" s="847"/>
      <c r="E41" s="847"/>
      <c r="F41" s="847"/>
      <c r="G41" s="847"/>
      <c r="H41" s="847"/>
      <c r="I41" s="848"/>
      <c r="J41" s="849"/>
      <c r="K41" s="849"/>
    </row>
    <row r="42" spans="1:11" ht="87" customHeight="1" x14ac:dyDescent="0.2">
      <c r="A42" s="850" t="s">
        <v>2629</v>
      </c>
      <c r="B42" s="842"/>
      <c r="C42" s="842"/>
      <c r="D42" s="842"/>
      <c r="E42" s="842"/>
      <c r="F42" s="842"/>
      <c r="G42" s="842"/>
      <c r="H42" s="842"/>
      <c r="I42" s="851"/>
      <c r="J42" s="849"/>
      <c r="K42" s="849"/>
    </row>
    <row r="43" spans="1:11" x14ac:dyDescent="0.2">
      <c r="A43" s="855" t="s">
        <v>2630</v>
      </c>
      <c r="B43" s="856"/>
      <c r="C43" s="856"/>
      <c r="D43" s="856"/>
      <c r="E43" s="856"/>
      <c r="F43" s="856"/>
      <c r="G43" s="856"/>
      <c r="H43" s="856"/>
      <c r="I43" s="857"/>
      <c r="J43" s="416"/>
      <c r="K43" s="416"/>
    </row>
    <row r="44" spans="1:11" ht="24.75" customHeight="1" x14ac:dyDescent="0.2">
      <c r="A44" s="846" t="s">
        <v>1485</v>
      </c>
      <c r="B44" s="847"/>
      <c r="C44" s="847"/>
      <c r="D44" s="847"/>
      <c r="E44" s="847"/>
      <c r="F44" s="847"/>
      <c r="G44" s="847"/>
      <c r="H44" s="847"/>
      <c r="I44" s="848"/>
      <c r="J44" s="416"/>
      <c r="K44" s="416"/>
    </row>
    <row r="45" spans="1:11" ht="15" customHeight="1" x14ac:dyDescent="0.2">
      <c r="A45" s="858" t="s">
        <v>1486</v>
      </c>
      <c r="B45" s="858"/>
      <c r="C45" s="858"/>
      <c r="D45" s="858"/>
      <c r="E45" s="858"/>
      <c r="F45" s="858"/>
      <c r="G45" s="858"/>
      <c r="H45" s="858"/>
      <c r="I45" s="859"/>
      <c r="J45" s="416"/>
      <c r="K45" s="416"/>
    </row>
    <row r="46" spans="1:11" ht="15" customHeight="1" x14ac:dyDescent="0.2">
      <c r="A46" s="860"/>
      <c r="B46" s="849"/>
      <c r="C46" s="849"/>
      <c r="D46" s="849"/>
      <c r="E46" s="849"/>
      <c r="F46" s="849"/>
      <c r="G46" s="849"/>
      <c r="H46" s="849"/>
      <c r="I46" s="861"/>
      <c r="J46" s="849"/>
      <c r="K46" s="849"/>
    </row>
    <row r="47" spans="1:11" ht="15" customHeight="1" x14ac:dyDescent="0.2">
      <c r="A47" s="843" t="s">
        <v>1488</v>
      </c>
      <c r="B47" s="844"/>
      <c r="C47" s="844"/>
      <c r="D47" s="844"/>
      <c r="E47" s="844"/>
      <c r="F47" s="844"/>
      <c r="G47" s="844"/>
      <c r="H47" s="844"/>
      <c r="I47" s="845"/>
      <c r="J47" s="849"/>
      <c r="K47" s="849"/>
    </row>
    <row r="48" spans="1:11" ht="15" customHeight="1" x14ac:dyDescent="0.2">
      <c r="A48" s="846" t="s">
        <v>105</v>
      </c>
      <c r="B48" s="847"/>
      <c r="C48" s="847"/>
      <c r="D48" s="847"/>
      <c r="E48" s="847"/>
      <c r="F48" s="847"/>
      <c r="G48" s="847"/>
      <c r="H48" s="847"/>
      <c r="I48" s="848"/>
      <c r="J48" s="849"/>
      <c r="K48" s="849"/>
    </row>
    <row r="49" spans="1:11" ht="15" customHeight="1" x14ac:dyDescent="0.2">
      <c r="A49" s="405"/>
      <c r="B49" s="408"/>
      <c r="C49" s="408"/>
      <c r="D49" s="408"/>
      <c r="E49" s="408"/>
      <c r="F49" s="408"/>
      <c r="G49" s="408"/>
      <c r="H49" s="408"/>
      <c r="I49" s="409"/>
      <c r="J49" s="416"/>
      <c r="K49" s="416"/>
    </row>
    <row r="50" spans="1:11" ht="15" customHeight="1" x14ac:dyDescent="0.2">
      <c r="A50" s="843" t="s">
        <v>1489</v>
      </c>
      <c r="B50" s="844"/>
      <c r="C50" s="844"/>
      <c r="D50" s="844"/>
      <c r="E50" s="844"/>
      <c r="F50" s="844"/>
      <c r="G50" s="844"/>
      <c r="H50" s="844"/>
      <c r="I50" s="845"/>
      <c r="J50" s="849"/>
      <c r="K50" s="849"/>
    </row>
    <row r="51" spans="1:11" ht="25.5" customHeight="1" x14ac:dyDescent="0.2">
      <c r="A51" s="852" t="s">
        <v>2650</v>
      </c>
      <c r="B51" s="853"/>
      <c r="C51" s="853"/>
      <c r="D51" s="853"/>
      <c r="E51" s="853"/>
      <c r="F51" s="853"/>
      <c r="G51" s="853"/>
      <c r="H51" s="853"/>
      <c r="I51" s="854"/>
      <c r="J51" s="416"/>
      <c r="K51" s="416"/>
    </row>
    <row r="52" spans="1:11" ht="24.75" customHeight="1" x14ac:dyDescent="0.2">
      <c r="A52" s="834" t="s">
        <v>2651</v>
      </c>
      <c r="B52" s="835"/>
      <c r="C52" s="835"/>
      <c r="D52" s="835"/>
      <c r="E52" s="835"/>
      <c r="F52" s="835"/>
      <c r="G52" s="835"/>
      <c r="H52" s="835"/>
      <c r="I52" s="836"/>
      <c r="J52" s="416"/>
      <c r="K52" s="416"/>
    </row>
    <row r="53" spans="1:11" ht="39.75" customHeight="1" x14ac:dyDescent="0.2">
      <c r="A53" s="834" t="s">
        <v>2652</v>
      </c>
      <c r="B53" s="835"/>
      <c r="C53" s="835"/>
      <c r="D53" s="835"/>
      <c r="E53" s="835"/>
      <c r="F53" s="835"/>
      <c r="G53" s="835"/>
      <c r="H53" s="835"/>
      <c r="I53" s="836"/>
      <c r="J53" s="416"/>
      <c r="K53" s="416"/>
    </row>
    <row r="54" spans="1:11" ht="15" customHeight="1" x14ac:dyDescent="0.2">
      <c r="A54" s="66"/>
      <c r="I54" s="407"/>
      <c r="J54" s="416"/>
      <c r="K54" s="416"/>
    </row>
    <row r="55" spans="1:11" s="18" customFormat="1" ht="15" customHeight="1" x14ac:dyDescent="0.2">
      <c r="A55" s="843" t="s">
        <v>1490</v>
      </c>
      <c r="B55" s="844"/>
      <c r="C55" s="844"/>
      <c r="D55" s="844"/>
      <c r="E55" s="844"/>
      <c r="F55" s="844"/>
      <c r="G55" s="844"/>
      <c r="H55" s="844"/>
      <c r="I55" s="845"/>
      <c r="J55" s="417"/>
      <c r="K55" s="417"/>
    </row>
    <row r="56" spans="1:11" s="18" customFormat="1" ht="15" customHeight="1" x14ac:dyDescent="0.2">
      <c r="A56" s="846" t="s">
        <v>106</v>
      </c>
      <c r="B56" s="847"/>
      <c r="C56" s="847"/>
      <c r="D56" s="847"/>
      <c r="E56" s="847"/>
      <c r="F56" s="847"/>
      <c r="G56" s="847"/>
      <c r="H56" s="847"/>
      <c r="I56" s="848"/>
      <c r="J56" s="417"/>
      <c r="K56" s="417"/>
    </row>
    <row r="57" spans="1:11" ht="15" customHeight="1" x14ac:dyDescent="0.2">
      <c r="A57" s="405"/>
      <c r="B57" s="408"/>
      <c r="C57" s="408"/>
      <c r="D57" s="408"/>
      <c r="E57" s="408"/>
      <c r="F57" s="408"/>
      <c r="G57" s="408"/>
      <c r="H57" s="408"/>
      <c r="I57" s="409"/>
      <c r="J57" s="416"/>
      <c r="K57" s="416"/>
    </row>
    <row r="58" spans="1:11" ht="15" customHeight="1" x14ac:dyDescent="0.2">
      <c r="A58" s="843" t="s">
        <v>1491</v>
      </c>
      <c r="B58" s="844"/>
      <c r="C58" s="844"/>
      <c r="D58" s="844"/>
      <c r="E58" s="844"/>
      <c r="F58" s="844"/>
      <c r="G58" s="844"/>
      <c r="H58" s="844"/>
      <c r="I58" s="845"/>
      <c r="J58" s="849"/>
      <c r="K58" s="849"/>
    </row>
    <row r="59" spans="1:11" ht="29.25" customHeight="1" x14ac:dyDescent="0.2">
      <c r="A59" s="850" t="s">
        <v>1575</v>
      </c>
      <c r="B59" s="842"/>
      <c r="C59" s="842"/>
      <c r="D59" s="842"/>
      <c r="E59" s="842"/>
      <c r="F59" s="842"/>
      <c r="G59" s="842"/>
      <c r="H59" s="842"/>
      <c r="I59" s="851"/>
      <c r="J59" s="416"/>
      <c r="K59" s="416"/>
    </row>
    <row r="60" spans="1:11" ht="15" customHeight="1" x14ac:dyDescent="0.2">
      <c r="A60" s="405"/>
      <c r="B60" s="408"/>
      <c r="C60" s="408"/>
      <c r="D60" s="408"/>
      <c r="E60" s="408"/>
      <c r="F60" s="408"/>
      <c r="G60" s="408"/>
      <c r="H60" s="408"/>
      <c r="I60" s="409"/>
      <c r="J60" s="416"/>
      <c r="K60" s="416"/>
    </row>
    <row r="61" spans="1:11" ht="29.25" customHeight="1" x14ac:dyDescent="0.2">
      <c r="A61" s="837" t="s">
        <v>250</v>
      </c>
      <c r="B61" s="837"/>
      <c r="C61" s="837"/>
      <c r="D61" s="837"/>
      <c r="E61" s="837"/>
      <c r="F61" s="837"/>
      <c r="G61" s="837"/>
      <c r="H61" s="837"/>
      <c r="I61" s="838"/>
      <c r="J61" s="416"/>
      <c r="K61" s="416"/>
    </row>
    <row r="62" spans="1:11" s="18" customFormat="1" ht="15" customHeight="1" x14ac:dyDescent="0.2">
      <c r="A62" s="839"/>
      <c r="B62" s="840"/>
      <c r="C62" s="840"/>
      <c r="D62" s="840"/>
      <c r="E62" s="840"/>
      <c r="F62" s="840"/>
      <c r="G62" s="840"/>
      <c r="H62" s="840"/>
      <c r="I62" s="841"/>
    </row>
    <row r="63" spans="1:11" ht="15" customHeight="1" x14ac:dyDescent="0.2"/>
    <row r="64" spans="1:11" ht="15" customHeight="1" x14ac:dyDescent="0.2"/>
    <row r="65" spans="1:14" ht="15" customHeight="1" x14ac:dyDescent="0.2">
      <c r="A65" s="242"/>
    </row>
    <row r="66" spans="1:14" ht="15" customHeight="1" x14ac:dyDescent="0.2"/>
    <row r="67" spans="1:14" ht="15" customHeight="1" x14ac:dyDescent="0.2"/>
    <row r="68" spans="1:14" ht="15" customHeight="1" x14ac:dyDescent="0.2"/>
    <row r="69" spans="1:14" ht="15" customHeight="1" x14ac:dyDescent="0.2"/>
    <row r="70" spans="1:14" ht="15" customHeight="1" x14ac:dyDescent="0.2"/>
    <row r="71" spans="1:14" ht="15" customHeight="1" x14ac:dyDescent="0.2"/>
    <row r="72" spans="1:14" ht="15" customHeight="1" x14ac:dyDescent="0.2"/>
    <row r="73" spans="1:14" ht="15" customHeight="1" x14ac:dyDescent="0.2"/>
    <row r="74" spans="1:14" ht="15" customHeight="1" x14ac:dyDescent="0.2"/>
    <row r="75" spans="1:14" ht="15" customHeight="1" x14ac:dyDescent="0.2"/>
    <row r="79" spans="1:14" x14ac:dyDescent="0.2">
      <c r="F79" s="842"/>
      <c r="G79" s="842"/>
      <c r="H79" s="842"/>
      <c r="I79" s="842"/>
      <c r="J79" s="842"/>
      <c r="K79" s="842"/>
      <c r="L79" s="842"/>
      <c r="M79" s="842"/>
      <c r="N79" s="842"/>
    </row>
  </sheetData>
  <mergeCells count="46">
    <mergeCell ref="A11:I11"/>
    <mergeCell ref="A6:I6"/>
    <mergeCell ref="A8:I8"/>
    <mergeCell ref="A9:I9"/>
    <mergeCell ref="A10:I10"/>
    <mergeCell ref="A38:I38"/>
    <mergeCell ref="A12:I12"/>
    <mergeCell ref="A13:I13"/>
    <mergeCell ref="A14:I14"/>
    <mergeCell ref="A15:I16"/>
    <mergeCell ref="A17:I17"/>
    <mergeCell ref="A30:I30"/>
    <mergeCell ref="A32:I32"/>
    <mergeCell ref="A33:I33"/>
    <mergeCell ref="A35:I35"/>
    <mergeCell ref="A36:I36"/>
    <mergeCell ref="A37:I37"/>
    <mergeCell ref="J46:K46"/>
    <mergeCell ref="A47:I47"/>
    <mergeCell ref="J47:K47"/>
    <mergeCell ref="A39:I39"/>
    <mergeCell ref="A40:I40"/>
    <mergeCell ref="J40:K40"/>
    <mergeCell ref="A41:I41"/>
    <mergeCell ref="J41:K41"/>
    <mergeCell ref="A42:I42"/>
    <mergeCell ref="J42:K42"/>
    <mergeCell ref="A43:I43"/>
    <mergeCell ref="A44:I44"/>
    <mergeCell ref="A45:I45"/>
    <mergeCell ref="A46:I46"/>
    <mergeCell ref="A48:I48"/>
    <mergeCell ref="J48:K48"/>
    <mergeCell ref="A50:I50"/>
    <mergeCell ref="J50:K50"/>
    <mergeCell ref="A51:I51"/>
    <mergeCell ref="A52:I52"/>
    <mergeCell ref="A53:I53"/>
    <mergeCell ref="A61:I61"/>
    <mergeCell ref="A62:I62"/>
    <mergeCell ref="F79:N79"/>
    <mergeCell ref="A55:I55"/>
    <mergeCell ref="A56:I56"/>
    <mergeCell ref="A58:I58"/>
    <mergeCell ref="J58:K58"/>
    <mergeCell ref="A59:I59"/>
  </mergeCells>
  <hyperlinks>
    <hyperlink ref="I1" location="BG!A1" display="BG" xr:uid="{E1CCC644-6E92-47DE-85D9-24AA327AE5E1}"/>
  </hyperlinks>
  <pageMargins left="0.70866141732283472" right="0.70866141732283472" top="0.74803149606299213" bottom="0.74803149606299213" header="0.31496062992125984" footer="0.31496062992125984"/>
  <pageSetup paperSize="5" scale="8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C1:I138"/>
  <sheetViews>
    <sheetView showGridLines="0" zoomScale="84" zoomScaleNormal="84" workbookViewId="0">
      <pane ySplit="3" topLeftCell="A4" activePane="bottomLeft" state="frozen"/>
      <selection activeCell="D89" sqref="D89"/>
      <selection pane="bottomLeft" activeCell="D89" sqref="D89"/>
    </sheetView>
  </sheetViews>
  <sheetFormatPr baseColWidth="10" defaultColWidth="11.28515625" defaultRowHeight="12.75" x14ac:dyDescent="0.2"/>
  <cols>
    <col min="1" max="2" width="2.28515625" style="2" customWidth="1"/>
    <col min="3" max="3" width="45.28515625" style="2" customWidth="1"/>
    <col min="4" max="4" width="5.85546875" style="2" customWidth="1"/>
    <col min="5" max="6" width="14.7109375" style="2" customWidth="1"/>
    <col min="7" max="7" width="2.28515625" style="2" customWidth="1"/>
    <col min="8" max="16384" width="11.28515625" style="2"/>
  </cols>
  <sheetData>
    <row r="1" spans="3:7" ht="15" x14ac:dyDescent="0.25">
      <c r="C1" s="11" t="s">
        <v>3250</v>
      </c>
      <c r="G1" s="42" t="s">
        <v>88</v>
      </c>
    </row>
    <row r="3" spans="3:7" ht="15" x14ac:dyDescent="0.25">
      <c r="C3" s="875" t="s">
        <v>1504</v>
      </c>
      <c r="D3" s="875"/>
      <c r="E3" s="875"/>
      <c r="F3" s="875"/>
    </row>
    <row r="4" spans="3:7" ht="24.75" customHeight="1" x14ac:dyDescent="0.2">
      <c r="C4" s="93" t="s">
        <v>192</v>
      </c>
      <c r="D4" s="72"/>
    </row>
    <row r="5" spans="3:7" x14ac:dyDescent="0.2">
      <c r="C5" s="3" t="s">
        <v>1</v>
      </c>
    </row>
    <row r="6" spans="3:7" x14ac:dyDescent="0.2">
      <c r="C6" s="3"/>
    </row>
    <row r="7" spans="3:7" x14ac:dyDescent="0.2">
      <c r="C7" s="22" t="s">
        <v>2</v>
      </c>
      <c r="D7" s="542"/>
      <c r="E7" s="746">
        <v>45199</v>
      </c>
      <c r="F7" s="746">
        <v>44926</v>
      </c>
    </row>
    <row r="8" spans="3:7" x14ac:dyDescent="0.2">
      <c r="C8" s="24" t="s">
        <v>1268</v>
      </c>
      <c r="D8" s="23"/>
      <c r="E8" s="284">
        <v>50205.574999999997</v>
      </c>
      <c r="F8" s="284">
        <v>118993</v>
      </c>
    </row>
    <row r="9" spans="3:7" x14ac:dyDescent="0.2">
      <c r="C9" s="24" t="s">
        <v>1269</v>
      </c>
      <c r="D9" s="23"/>
      <c r="E9" s="284">
        <v>16897.914000000001</v>
      </c>
      <c r="F9" s="284">
        <v>8080</v>
      </c>
    </row>
    <row r="10" spans="3:7" x14ac:dyDescent="0.2">
      <c r="C10" s="24" t="s">
        <v>267</v>
      </c>
      <c r="D10" s="24"/>
      <c r="E10" s="284">
        <v>2723779.2780000004</v>
      </c>
      <c r="F10" s="284">
        <v>1276988</v>
      </c>
    </row>
    <row r="11" spans="3:7" x14ac:dyDescent="0.2">
      <c r="C11" s="24" t="s">
        <v>266</v>
      </c>
      <c r="D11" s="24"/>
      <c r="E11" s="284">
        <v>1272416.5599999998</v>
      </c>
      <c r="F11" s="284">
        <v>499391</v>
      </c>
    </row>
    <row r="12" spans="3:7" x14ac:dyDescent="0.2">
      <c r="C12" s="24"/>
      <c r="D12" s="24"/>
      <c r="E12" s="284">
        <v>0</v>
      </c>
      <c r="F12" s="282"/>
    </row>
    <row r="13" spans="3:7" x14ac:dyDescent="0.2">
      <c r="C13" s="25" t="s">
        <v>0</v>
      </c>
      <c r="D13" s="25"/>
      <c r="E13" s="283">
        <v>4063299.3270000005</v>
      </c>
      <c r="F13" s="283">
        <v>1903452</v>
      </c>
    </row>
    <row r="137" spans="9:9" x14ac:dyDescent="0.2">
      <c r="I137" s="2" t="s">
        <v>1856</v>
      </c>
    </row>
    <row r="138" spans="9:9" x14ac:dyDescent="0.2">
      <c r="I138" s="280" t="e">
        <v>#REF!</v>
      </c>
    </row>
  </sheetData>
  <mergeCells count="1">
    <mergeCell ref="C3:F3"/>
  </mergeCells>
  <hyperlinks>
    <hyperlink ref="G1" location="BG!A1" display="BG" xr:uid="{00000000-0004-0000-0700-000000000000}"/>
  </hyperlinks>
  <pageMargins left="0.70866141732283472" right="0.70866141732283472" top="0.74803149606299213" bottom="0.74803149606299213" header="0.31496062992125984" footer="0.31496062992125984"/>
  <pageSetup paperSize="5" scale="8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G64"/>
  <sheetViews>
    <sheetView showGridLines="0" zoomScale="85" zoomScaleNormal="85" workbookViewId="0">
      <selection activeCell="D89" sqref="D89"/>
    </sheetView>
  </sheetViews>
  <sheetFormatPr baseColWidth="10" defaultColWidth="11.42578125" defaultRowHeight="12.75" x14ac:dyDescent="0.2"/>
  <cols>
    <col min="1" max="1" width="2.28515625" style="2" customWidth="1"/>
    <col min="2" max="2" width="51.28515625" style="2" customWidth="1"/>
    <col min="3" max="4" width="14.7109375" style="2" customWidth="1"/>
    <col min="5" max="5" width="11.42578125" style="2"/>
    <col min="6" max="7" width="11.28515625" style="35"/>
    <col min="8" max="16384" width="11.42578125" style="2"/>
  </cols>
  <sheetData>
    <row r="1" spans="2:5" x14ac:dyDescent="0.2">
      <c r="B1" s="11" t="s">
        <v>3250</v>
      </c>
      <c r="C1" s="35"/>
      <c r="D1" s="35"/>
      <c r="E1" s="696" t="s">
        <v>88</v>
      </c>
    </row>
    <row r="2" spans="2:5" x14ac:dyDescent="0.2">
      <c r="B2" s="35"/>
      <c r="C2" s="35"/>
      <c r="D2" s="35"/>
      <c r="E2" s="35"/>
    </row>
    <row r="3" spans="2:5" ht="15" x14ac:dyDescent="0.25">
      <c r="B3" s="875" t="s">
        <v>1505</v>
      </c>
      <c r="C3" s="875"/>
      <c r="D3" s="875"/>
      <c r="E3" s="35"/>
    </row>
    <row r="4" spans="2:5" x14ac:dyDescent="0.2">
      <c r="B4" s="208" t="s">
        <v>192</v>
      </c>
      <c r="E4" s="35"/>
    </row>
    <row r="5" spans="2:5" x14ac:dyDescent="0.2">
      <c r="B5" s="3" t="s">
        <v>1</v>
      </c>
      <c r="E5" s="35"/>
    </row>
    <row r="6" spans="2:5" x14ac:dyDescent="0.2">
      <c r="B6" s="3"/>
      <c r="E6" s="35"/>
    </row>
    <row r="7" spans="2:5" x14ac:dyDescent="0.2">
      <c r="B7" s="344" t="s">
        <v>2</v>
      </c>
      <c r="C7" s="746">
        <v>45199</v>
      </c>
      <c r="D7" s="746">
        <v>44926</v>
      </c>
      <c r="E7" s="35"/>
    </row>
    <row r="8" spans="2:5" ht="25.5" x14ac:dyDescent="0.2">
      <c r="B8" s="184" t="s">
        <v>270</v>
      </c>
      <c r="C8" s="345">
        <v>138801314.042</v>
      </c>
      <c r="D8" s="345">
        <v>0</v>
      </c>
      <c r="E8" s="35"/>
    </row>
    <row r="9" spans="2:5" ht="25.5" hidden="1" x14ac:dyDescent="0.2">
      <c r="B9" s="184" t="s">
        <v>268</v>
      </c>
      <c r="C9" s="345">
        <v>0</v>
      </c>
      <c r="D9" s="345">
        <v>0</v>
      </c>
      <c r="E9" s="35"/>
    </row>
    <row r="10" spans="2:5" hidden="1" x14ac:dyDescent="0.2">
      <c r="B10" s="184" t="s">
        <v>269</v>
      </c>
      <c r="C10" s="345">
        <v>0</v>
      </c>
      <c r="D10" s="345">
        <v>0</v>
      </c>
      <c r="E10" s="35"/>
    </row>
    <row r="11" spans="2:5" hidden="1" x14ac:dyDescent="0.2">
      <c r="C11" s="345">
        <v>0</v>
      </c>
      <c r="D11" s="26"/>
      <c r="E11" s="35"/>
    </row>
    <row r="12" spans="2:5" x14ac:dyDescent="0.2">
      <c r="B12" s="346" t="s">
        <v>0</v>
      </c>
      <c r="C12" s="347">
        <v>138801314.042</v>
      </c>
      <c r="D12" s="347">
        <v>0</v>
      </c>
      <c r="E12" s="35"/>
    </row>
    <row r="13" spans="2:5" x14ac:dyDescent="0.2">
      <c r="B13" s="35"/>
      <c r="C13" s="35"/>
      <c r="D13" s="35"/>
      <c r="E13" s="35"/>
    </row>
    <row r="14" spans="2:5" x14ac:dyDescent="0.2">
      <c r="B14" s="35"/>
      <c r="C14" s="35"/>
      <c r="D14" s="35"/>
      <c r="E14" s="35"/>
    </row>
    <row r="15" spans="2:5" x14ac:dyDescent="0.2">
      <c r="B15" s="35"/>
      <c r="C15" s="35"/>
      <c r="D15" s="35"/>
      <c r="E15" s="35"/>
    </row>
    <row r="16" spans="2:5" x14ac:dyDescent="0.2">
      <c r="B16" s="35"/>
      <c r="C16" s="35"/>
      <c r="D16" s="35"/>
      <c r="E16" s="35"/>
    </row>
    <row r="17" spans="2:6" x14ac:dyDescent="0.2">
      <c r="B17" s="35"/>
      <c r="C17" s="35"/>
      <c r="D17" s="180"/>
      <c r="E17" s="35"/>
    </row>
    <row r="18" spans="2:6" x14ac:dyDescent="0.2">
      <c r="B18" s="35"/>
      <c r="C18" s="35"/>
      <c r="D18" s="35"/>
      <c r="E18" s="35"/>
    </row>
    <row r="19" spans="2:6" x14ac:dyDescent="0.2">
      <c r="B19" s="35"/>
      <c r="C19" s="35"/>
      <c r="D19" s="35"/>
      <c r="E19" s="35"/>
      <c r="F19" s="2"/>
    </row>
    <row r="20" spans="2:6" x14ac:dyDescent="0.2">
      <c r="B20" s="35"/>
      <c r="C20" s="35"/>
      <c r="D20" s="35"/>
      <c r="E20" s="35"/>
    </row>
    <row r="21" spans="2:6" x14ac:dyDescent="0.2">
      <c r="B21" s="35"/>
      <c r="C21" s="35"/>
      <c r="D21" s="35"/>
      <c r="E21" s="35"/>
    </row>
    <row r="22" spans="2:6" x14ac:dyDescent="0.2">
      <c r="B22" s="35"/>
      <c r="C22" s="35"/>
      <c r="D22" s="35"/>
      <c r="E22" s="35"/>
    </row>
    <row r="23" spans="2:6" x14ac:dyDescent="0.2">
      <c r="B23" s="35"/>
      <c r="C23" s="35"/>
      <c r="D23" s="35"/>
      <c r="E23" s="35"/>
    </row>
    <row r="24" spans="2:6" x14ac:dyDescent="0.2">
      <c r="B24" s="35"/>
      <c r="C24" s="35"/>
      <c r="D24" s="35"/>
      <c r="E24" s="35"/>
    </row>
    <row r="25" spans="2:6" x14ac:dyDescent="0.2">
      <c r="B25" s="35"/>
      <c r="C25" s="35"/>
      <c r="D25" s="35"/>
      <c r="E25" s="35"/>
    </row>
    <row r="26" spans="2:6" x14ac:dyDescent="0.2">
      <c r="B26" s="35"/>
      <c r="C26" s="35"/>
      <c r="D26" s="35"/>
      <c r="E26" s="35"/>
    </row>
    <row r="27" spans="2:6" x14ac:dyDescent="0.2">
      <c r="B27" s="35"/>
      <c r="C27" s="35"/>
      <c r="D27" s="35"/>
      <c r="E27" s="35"/>
    </row>
    <row r="28" spans="2:6" x14ac:dyDescent="0.2">
      <c r="B28" s="35"/>
      <c r="C28" s="35"/>
      <c r="D28" s="35"/>
      <c r="E28" s="35"/>
    </row>
    <row r="29" spans="2:6" x14ac:dyDescent="0.2">
      <c r="B29" s="35"/>
      <c r="C29" s="35"/>
      <c r="D29" s="35"/>
      <c r="E29" s="35"/>
    </row>
    <row r="30" spans="2:6" x14ac:dyDescent="0.2">
      <c r="B30" s="35"/>
      <c r="C30" s="35"/>
      <c r="D30" s="35"/>
      <c r="E30" s="35"/>
    </row>
    <row r="31" spans="2:6" x14ac:dyDescent="0.2">
      <c r="B31" s="35"/>
      <c r="C31" s="35"/>
      <c r="D31" s="35"/>
      <c r="E31" s="35"/>
    </row>
    <row r="32" spans="2:6" x14ac:dyDescent="0.2">
      <c r="B32" s="35"/>
      <c r="C32" s="35"/>
      <c r="D32" s="35"/>
      <c r="E32" s="35"/>
    </row>
    <row r="33" spans="2:5" x14ac:dyDescent="0.2">
      <c r="B33" s="35"/>
      <c r="C33" s="35"/>
      <c r="D33" s="35"/>
      <c r="E33" s="35"/>
    </row>
    <row r="34" spans="2:5" x14ac:dyDescent="0.2">
      <c r="B34" s="35"/>
      <c r="C34" s="35"/>
      <c r="D34" s="35"/>
      <c r="E34" s="35"/>
    </row>
    <row r="35" spans="2:5" x14ac:dyDescent="0.2">
      <c r="B35" s="35"/>
      <c r="C35" s="35"/>
      <c r="D35" s="35"/>
      <c r="E35" s="35"/>
    </row>
    <row r="36" spans="2:5" x14ac:dyDescent="0.2">
      <c r="B36" s="35"/>
      <c r="C36" s="35"/>
      <c r="D36" s="35"/>
      <c r="E36" s="35"/>
    </row>
    <row r="37" spans="2:5" x14ac:dyDescent="0.2">
      <c r="B37" s="35"/>
      <c r="C37" s="35"/>
      <c r="D37" s="35"/>
      <c r="E37" s="35"/>
    </row>
    <row r="38" spans="2:5" x14ac:dyDescent="0.2">
      <c r="B38" s="35"/>
      <c r="C38" s="35"/>
      <c r="D38" s="35"/>
      <c r="E38" s="35"/>
    </row>
    <row r="39" spans="2:5" x14ac:dyDescent="0.2">
      <c r="B39" s="35"/>
      <c r="C39" s="35"/>
      <c r="D39" s="35"/>
      <c r="E39" s="35"/>
    </row>
    <row r="40" spans="2:5" x14ac:dyDescent="0.2">
      <c r="B40" s="35"/>
      <c r="C40" s="35"/>
      <c r="D40" s="35"/>
      <c r="E40" s="35"/>
    </row>
    <row r="41" spans="2:5" x14ac:dyDescent="0.2">
      <c r="B41" s="35"/>
      <c r="C41" s="35"/>
      <c r="D41" s="35"/>
      <c r="E41" s="35"/>
    </row>
    <row r="42" spans="2:5" x14ac:dyDescent="0.2">
      <c r="B42" s="35"/>
      <c r="C42" s="35"/>
      <c r="D42" s="35"/>
      <c r="E42" s="35"/>
    </row>
    <row r="43" spans="2:5" x14ac:dyDescent="0.2">
      <c r="B43" s="35"/>
      <c r="C43" s="35"/>
      <c r="D43" s="35"/>
      <c r="E43" s="35"/>
    </row>
    <row r="44" spans="2:5" x14ac:dyDescent="0.2">
      <c r="B44" s="35"/>
      <c r="C44" s="35"/>
      <c r="D44" s="35"/>
      <c r="E44" s="35"/>
    </row>
    <row r="45" spans="2:5" x14ac:dyDescent="0.2">
      <c r="B45" s="35"/>
      <c r="C45" s="35"/>
      <c r="D45" s="35"/>
      <c r="E45" s="35"/>
    </row>
    <row r="46" spans="2:5" x14ac:dyDescent="0.2">
      <c r="B46" s="35"/>
      <c r="C46" s="35"/>
      <c r="D46" s="35"/>
      <c r="E46" s="35"/>
    </row>
    <row r="47" spans="2:5" x14ac:dyDescent="0.2">
      <c r="B47" s="35"/>
      <c r="C47" s="35"/>
      <c r="D47" s="35"/>
      <c r="E47" s="35"/>
    </row>
    <row r="48" spans="2:5" x14ac:dyDescent="0.2">
      <c r="B48" s="35"/>
      <c r="C48" s="35"/>
      <c r="D48" s="35"/>
      <c r="E48" s="35"/>
    </row>
    <row r="49" spans="2:5" x14ac:dyDescent="0.2">
      <c r="B49" s="35"/>
      <c r="C49" s="35"/>
      <c r="D49" s="35"/>
      <c r="E49" s="35"/>
    </row>
    <row r="50" spans="2:5" x14ac:dyDescent="0.2">
      <c r="B50" s="35"/>
      <c r="C50" s="35"/>
      <c r="D50" s="35"/>
      <c r="E50" s="35"/>
    </row>
    <row r="51" spans="2:5" x14ac:dyDescent="0.2">
      <c r="B51" s="35"/>
      <c r="C51" s="35"/>
      <c r="D51" s="35"/>
      <c r="E51" s="35"/>
    </row>
    <row r="52" spans="2:5" x14ac:dyDescent="0.2">
      <c r="B52" s="35"/>
      <c r="C52" s="35"/>
      <c r="D52" s="35"/>
      <c r="E52" s="35"/>
    </row>
    <row r="53" spans="2:5" x14ac:dyDescent="0.2">
      <c r="B53" s="35"/>
      <c r="C53" s="35"/>
      <c r="D53" s="35"/>
      <c r="E53" s="35"/>
    </row>
    <row r="54" spans="2:5" x14ac:dyDescent="0.2">
      <c r="B54" s="35"/>
      <c r="C54" s="35"/>
      <c r="D54" s="35"/>
      <c r="E54" s="35"/>
    </row>
    <row r="55" spans="2:5" x14ac:dyDescent="0.2">
      <c r="B55" s="35"/>
      <c r="C55" s="35"/>
      <c r="D55" s="35"/>
      <c r="E55" s="35"/>
    </row>
    <row r="56" spans="2:5" x14ac:dyDescent="0.2">
      <c r="B56" s="35"/>
      <c r="C56" s="35"/>
      <c r="D56" s="35"/>
      <c r="E56" s="35"/>
    </row>
    <row r="57" spans="2:5" x14ac:dyDescent="0.2">
      <c r="B57" s="35"/>
      <c r="C57" s="35"/>
      <c r="D57" s="35"/>
      <c r="E57" s="35"/>
    </row>
    <row r="58" spans="2:5" x14ac:dyDescent="0.2">
      <c r="B58" s="35"/>
      <c r="C58" s="35"/>
      <c r="D58" s="35"/>
      <c r="E58" s="35"/>
    </row>
    <row r="59" spans="2:5" x14ac:dyDescent="0.2">
      <c r="B59" s="35"/>
      <c r="C59" s="35"/>
      <c r="D59" s="35"/>
      <c r="E59" s="35"/>
    </row>
    <row r="60" spans="2:5" x14ac:dyDescent="0.2">
      <c r="B60" s="35"/>
      <c r="C60" s="35"/>
      <c r="D60" s="35"/>
      <c r="E60" s="35"/>
    </row>
    <row r="61" spans="2:5" x14ac:dyDescent="0.2">
      <c r="B61" s="35"/>
      <c r="C61" s="35"/>
      <c r="D61" s="35"/>
      <c r="E61" s="35"/>
    </row>
    <row r="62" spans="2:5" x14ac:dyDescent="0.2">
      <c r="B62" s="35"/>
      <c r="C62" s="35"/>
      <c r="D62" s="35"/>
      <c r="E62" s="35"/>
    </row>
    <row r="63" spans="2:5" x14ac:dyDescent="0.2">
      <c r="B63" s="35"/>
      <c r="C63" s="35"/>
      <c r="D63" s="35"/>
      <c r="E63" s="35"/>
    </row>
    <row r="64" spans="2:5" x14ac:dyDescent="0.2">
      <c r="B64" s="35"/>
      <c r="C64" s="35"/>
      <c r="D64" s="35"/>
      <c r="E64" s="35"/>
    </row>
  </sheetData>
  <mergeCells count="1">
    <mergeCell ref="B3:D3"/>
  </mergeCells>
  <hyperlinks>
    <hyperlink ref="E1" location="BG!A1" display="BG" xr:uid="{00000000-0004-0000-0800-000000000000}"/>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19C02-A338-4099-910D-895E58B672A6}">
  <sheetPr>
    <tabColor theme="8" tint="-0.249977111117893"/>
  </sheetPr>
  <dimension ref="B1:AN63"/>
  <sheetViews>
    <sheetView showGridLines="0" zoomScale="85" zoomScaleNormal="85" workbookViewId="0">
      <selection activeCell="D9" sqref="D8:D9"/>
    </sheetView>
  </sheetViews>
  <sheetFormatPr baseColWidth="10" defaultColWidth="11.28515625" defaultRowHeight="12.75" x14ac:dyDescent="0.2"/>
  <cols>
    <col min="1" max="1" width="2.28515625" style="5" customWidth="1"/>
    <col min="2" max="2" width="42.85546875" style="5" customWidth="1"/>
    <col min="3" max="3" width="27.7109375" style="5" customWidth="1"/>
    <col min="4" max="4" width="21.7109375" style="5" bestFit="1" customWidth="1"/>
    <col min="5" max="5" width="20" style="5" bestFit="1" customWidth="1"/>
    <col min="6" max="6" width="2.28515625" style="5" customWidth="1"/>
    <col min="7" max="7" width="61.7109375" style="5" customWidth="1"/>
    <col min="8" max="8" width="20.7109375" style="5" bestFit="1" customWidth="1"/>
    <col min="9" max="9" width="20.42578125" style="5" bestFit="1" customWidth="1"/>
    <col min="10" max="10" width="5.5703125" style="5" customWidth="1"/>
    <col min="11" max="11" width="2.28515625" style="5" customWidth="1"/>
    <col min="12" max="12" width="22.85546875" style="18" bestFit="1" customWidth="1"/>
    <col min="13" max="13" width="48" style="14" bestFit="1" customWidth="1"/>
    <col min="14" max="14" width="22.85546875" style="14" bestFit="1" customWidth="1"/>
    <col min="15" max="15" width="22.85546875" style="14" customWidth="1"/>
    <col min="16" max="35" width="22.85546875" style="18" bestFit="1" customWidth="1"/>
    <col min="36" max="36" width="11.42578125" style="18" customWidth="1"/>
    <col min="37" max="40" width="11.42578125" style="14" customWidth="1"/>
    <col min="41" max="16384" width="11.28515625" style="5"/>
  </cols>
  <sheetData>
    <row r="1" spans="2:40" ht="15" x14ac:dyDescent="0.25">
      <c r="B1" s="181" t="s">
        <v>689</v>
      </c>
      <c r="G1" s="45" t="s">
        <v>88</v>
      </c>
      <c r="H1" s="45"/>
    </row>
    <row r="2" spans="2:40" ht="15" x14ac:dyDescent="0.25">
      <c r="C2" s="53"/>
      <c r="G2" s="45"/>
      <c r="H2" s="45"/>
    </row>
    <row r="3" spans="2:40" ht="15" x14ac:dyDescent="0.2">
      <c r="B3" s="829" t="s">
        <v>1506</v>
      </c>
      <c r="C3" s="829"/>
      <c r="D3" s="829"/>
      <c r="E3" s="829"/>
      <c r="G3" s="5">
        <v>49182565722</v>
      </c>
    </row>
    <row r="4" spans="2:40" x14ac:dyDescent="0.2">
      <c r="B4" s="93" t="s">
        <v>149</v>
      </c>
      <c r="C4" s="34"/>
      <c r="D4" s="34"/>
      <c r="E4" s="34"/>
      <c r="G4" s="5">
        <v>0.93</v>
      </c>
    </row>
    <row r="5" spans="2:40" x14ac:dyDescent="0.2">
      <c r="B5" s="5" t="s">
        <v>679</v>
      </c>
      <c r="D5" s="34"/>
      <c r="G5" s="605">
        <f>+G3-G4</f>
        <v>49182565721.07</v>
      </c>
    </row>
    <row r="6" spans="2:40" ht="13.5" thickBot="1" x14ac:dyDescent="0.25">
      <c r="B6" s="35" t="s">
        <v>2653</v>
      </c>
      <c r="C6" s="35"/>
      <c r="F6" s="34"/>
      <c r="P6" s="833"/>
      <c r="Q6" s="833"/>
      <c r="R6" s="833"/>
      <c r="S6" s="833"/>
      <c r="T6" s="833"/>
      <c r="U6" s="833"/>
      <c r="V6" s="833"/>
      <c r="W6" s="833"/>
      <c r="X6" s="833"/>
      <c r="Y6" s="833"/>
      <c r="Z6" s="833"/>
      <c r="AA6" s="833"/>
      <c r="AB6" s="833"/>
      <c r="AC6" s="833"/>
      <c r="AD6" s="833"/>
      <c r="AE6" s="833"/>
      <c r="AF6" s="833"/>
      <c r="AG6" s="833"/>
      <c r="AH6" s="833"/>
      <c r="AI6" s="833"/>
      <c r="AJ6" s="833"/>
    </row>
    <row r="7" spans="2:40" ht="13.5" thickBot="1" x14ac:dyDescent="0.25">
      <c r="B7" s="22" t="s">
        <v>2</v>
      </c>
      <c r="C7" s="97"/>
      <c r="D7" s="320">
        <v>44742</v>
      </c>
      <c r="E7" s="320">
        <v>44561</v>
      </c>
      <c r="F7" s="34"/>
      <c r="G7" s="321" t="s">
        <v>674</v>
      </c>
      <c r="H7" s="322"/>
      <c r="I7" s="323">
        <v>44742</v>
      </c>
      <c r="J7" s="289"/>
      <c r="K7" s="289"/>
      <c r="M7" s="321" t="s">
        <v>674</v>
      </c>
      <c r="N7" s="322"/>
      <c r="O7" s="323">
        <v>44561</v>
      </c>
    </row>
    <row r="8" spans="2:40" ht="12.75" customHeight="1" x14ac:dyDescent="0.25">
      <c r="B8" s="2" t="s">
        <v>1561</v>
      </c>
      <c r="C8" s="5" t="s">
        <v>271</v>
      </c>
      <c r="D8" s="580">
        <f>161583955.841-D14</f>
        <v>133221058.46199998</v>
      </c>
      <c r="E8" s="280">
        <v>116274133.331</v>
      </c>
      <c r="F8" s="34"/>
      <c r="G8" s="384" t="s">
        <v>179</v>
      </c>
      <c r="H8" s="384"/>
      <c r="I8" s="324" t="s">
        <v>677</v>
      </c>
      <c r="J8" s="34"/>
      <c r="K8" s="34"/>
      <c r="M8" s="103" t="s">
        <v>179</v>
      </c>
      <c r="N8" s="103"/>
      <c r="O8" s="324" t="s">
        <v>677</v>
      </c>
      <c r="AK8" s="18"/>
      <c r="AL8" s="18"/>
      <c r="AM8" s="18"/>
      <c r="AN8" s="18"/>
    </row>
    <row r="9" spans="2:40" ht="12.75" customHeight="1" x14ac:dyDescent="0.25">
      <c r="B9" s="2" t="s">
        <v>1561</v>
      </c>
      <c r="C9" s="5" t="s">
        <v>272</v>
      </c>
      <c r="D9" s="580">
        <f>54260928.762-D15</f>
        <v>42124829.357000001</v>
      </c>
      <c r="E9" s="280">
        <v>43150661.693013005</v>
      </c>
      <c r="F9" s="34"/>
      <c r="G9" s="5" t="s">
        <v>1563</v>
      </c>
      <c r="I9" s="98">
        <f>+D8+D9+D14+D15+D17+D18+D19+D20+D35+D36+D41+D42+D43+D44+D45</f>
        <v>871052497.86707008</v>
      </c>
      <c r="J9" s="34"/>
      <c r="K9" s="99"/>
      <c r="L9" s="18">
        <v>862031743</v>
      </c>
      <c r="M9" s="5" t="s">
        <v>1563</v>
      </c>
      <c r="N9" s="5"/>
      <c r="O9" s="98">
        <v>872610538.72899985</v>
      </c>
    </row>
    <row r="10" spans="2:40" ht="12.75" customHeight="1" x14ac:dyDescent="0.2">
      <c r="B10" s="2" t="s">
        <v>182</v>
      </c>
      <c r="C10" s="5" t="s">
        <v>273</v>
      </c>
      <c r="D10" s="473">
        <v>0</v>
      </c>
      <c r="E10" s="280">
        <v>0</v>
      </c>
      <c r="F10" s="34"/>
      <c r="G10" s="5" t="s">
        <v>5</v>
      </c>
      <c r="I10" s="98">
        <f>D21+D22+D23</f>
        <v>85950602.040933728</v>
      </c>
      <c r="J10" s="34"/>
      <c r="K10" s="99"/>
      <c r="L10" s="237"/>
      <c r="M10" s="5" t="s">
        <v>5</v>
      </c>
      <c r="N10" s="5"/>
      <c r="O10" s="98">
        <v>94503104.11231719</v>
      </c>
    </row>
    <row r="11" spans="2:40" ht="12.75" customHeight="1" x14ac:dyDescent="0.2">
      <c r="B11" s="2" t="s">
        <v>183</v>
      </c>
      <c r="C11" s="5" t="s">
        <v>271</v>
      </c>
      <c r="D11" s="473">
        <v>0</v>
      </c>
      <c r="E11" s="280">
        <v>0</v>
      </c>
      <c r="F11" s="34"/>
      <c r="G11" s="65" t="s">
        <v>70</v>
      </c>
      <c r="H11" s="65"/>
      <c r="I11" s="98"/>
      <c r="J11" s="34"/>
      <c r="K11" s="99"/>
      <c r="M11" s="65" t="s">
        <v>70</v>
      </c>
      <c r="N11" s="65"/>
      <c r="O11" s="98"/>
    </row>
    <row r="12" spans="2:40" ht="12.75" customHeight="1" x14ac:dyDescent="0.2">
      <c r="B12" s="2" t="s">
        <v>183</v>
      </c>
      <c r="C12" s="5" t="s">
        <v>272</v>
      </c>
      <c r="D12" s="473">
        <v>0</v>
      </c>
      <c r="E12" s="280">
        <v>0</v>
      </c>
      <c r="F12" s="34"/>
      <c r="G12" s="5" t="s">
        <v>1562</v>
      </c>
      <c r="I12" s="98">
        <f>+D21</f>
        <v>2659814.5410000002</v>
      </c>
      <c r="J12" s="34"/>
      <c r="K12" s="99"/>
      <c r="M12" s="5" t="s">
        <v>1562</v>
      </c>
      <c r="N12" s="5"/>
      <c r="O12" s="98">
        <v>9003619.9385115001</v>
      </c>
      <c r="Q12" s="237"/>
    </row>
    <row r="13" spans="2:40" ht="12.75" customHeight="1" x14ac:dyDescent="0.2">
      <c r="B13" s="2" t="s">
        <v>183</v>
      </c>
      <c r="C13" s="5" t="s">
        <v>273</v>
      </c>
      <c r="D13" s="473">
        <v>0</v>
      </c>
      <c r="E13" s="280">
        <v>0</v>
      </c>
      <c r="F13" s="34"/>
      <c r="G13" s="5" t="s">
        <v>4</v>
      </c>
      <c r="I13" s="309">
        <f>+D22</f>
        <v>20579078.859239999</v>
      </c>
      <c r="J13" s="34"/>
      <c r="K13" s="99"/>
      <c r="M13" s="5" t="s">
        <v>4</v>
      </c>
      <c r="N13" s="5"/>
      <c r="O13" s="98">
        <v>15808774.263</v>
      </c>
    </row>
    <row r="14" spans="2:40" ht="12.75" customHeight="1" x14ac:dyDescent="0.2">
      <c r="B14" s="578" t="s">
        <v>274</v>
      </c>
      <c r="C14" s="578" t="s">
        <v>271</v>
      </c>
      <c r="D14" s="579">
        <v>28362897.379000001</v>
      </c>
      <c r="E14" s="280">
        <v>28350785.625999995</v>
      </c>
      <c r="F14" s="34"/>
      <c r="G14" s="5" t="s">
        <v>918</v>
      </c>
      <c r="I14" s="98">
        <f>+D23</f>
        <v>62711708.640693732</v>
      </c>
      <c r="J14" s="34"/>
      <c r="K14" s="99"/>
      <c r="M14" s="5" t="s">
        <v>918</v>
      </c>
      <c r="N14" s="5"/>
      <c r="O14" s="98">
        <v>69690709.910805687</v>
      </c>
      <c r="R14" s="18" t="s">
        <v>3151</v>
      </c>
    </row>
    <row r="15" spans="2:40" ht="12.75" customHeight="1" x14ac:dyDescent="0.2">
      <c r="B15" s="578" t="s">
        <v>274</v>
      </c>
      <c r="C15" s="578" t="s">
        <v>272</v>
      </c>
      <c r="D15" s="579">
        <v>12136099.404999999</v>
      </c>
      <c r="E15" s="280">
        <v>6876898.3105151001</v>
      </c>
      <c r="F15" s="34"/>
      <c r="I15" s="100"/>
      <c r="J15" s="34"/>
      <c r="K15" s="101"/>
      <c r="M15" s="5"/>
      <c r="N15" s="5"/>
      <c r="O15" s="100"/>
      <c r="R15" s="18" t="s">
        <v>2810</v>
      </c>
      <c r="S15" s="343">
        <f>+SUMIF('BAL JUNIO 2022'!E:E,'Nota 5  (2)'!R15,'BAL JUNIO 2022'!J:J)</f>
        <v>-66202.843999999997</v>
      </c>
    </row>
    <row r="16" spans="2:40" ht="12.75" customHeight="1" x14ac:dyDescent="0.2">
      <c r="B16" s="2" t="s">
        <v>274</v>
      </c>
      <c r="C16" s="5" t="s">
        <v>273</v>
      </c>
      <c r="D16" s="473">
        <v>0</v>
      </c>
      <c r="E16" s="280">
        <v>0</v>
      </c>
      <c r="F16" s="34"/>
      <c r="G16" s="290" t="s">
        <v>675</v>
      </c>
      <c r="H16" s="290"/>
      <c r="I16" s="105">
        <f>I9+I10</f>
        <v>957003099.90800381</v>
      </c>
      <c r="J16" s="377"/>
      <c r="K16" s="101"/>
      <c r="L16" s="382"/>
      <c r="M16" s="290" t="s">
        <v>675</v>
      </c>
      <c r="N16" s="290"/>
      <c r="O16" s="105">
        <v>967113642.84131706</v>
      </c>
      <c r="R16" s="18" t="s">
        <v>2987</v>
      </c>
      <c r="S16" s="343">
        <f>+SUMIF('BAL JUNIO 2022'!E:E,'Nota 5  (2)'!R16,'BAL JUNIO 2022'!J:J)</f>
        <v>-311.89499999999998</v>
      </c>
    </row>
    <row r="17" spans="2:40" ht="12.75" customHeight="1" x14ac:dyDescent="0.25">
      <c r="B17" s="2" t="s">
        <v>823</v>
      </c>
      <c r="C17" s="5" t="s">
        <v>271</v>
      </c>
      <c r="D17" s="580">
        <v>49182565.721069999</v>
      </c>
      <c r="E17" s="280">
        <v>9137210.7520000003</v>
      </c>
      <c r="F17" s="34"/>
      <c r="I17" s="100"/>
      <c r="J17" s="34"/>
      <c r="K17" s="101"/>
      <c r="R17" s="18" t="s">
        <v>2253</v>
      </c>
      <c r="S17" s="343">
        <f>+SUMIF('BAL JUNIO 2022'!E:E,'Nota 5  (2)'!R17,'BAL JUNIO 2022'!J:J)</f>
        <v>-1018.11</v>
      </c>
    </row>
    <row r="18" spans="2:40" ht="12.75" customHeight="1" x14ac:dyDescent="0.25">
      <c r="B18" s="2" t="s">
        <v>823</v>
      </c>
      <c r="C18" s="5" t="s">
        <v>272</v>
      </c>
      <c r="D18" s="580">
        <v>22980223.166000001</v>
      </c>
      <c r="E18" s="280">
        <v>1596967.8409696</v>
      </c>
      <c r="F18" s="34"/>
      <c r="G18" s="14" t="s">
        <v>676</v>
      </c>
      <c r="H18" s="14"/>
      <c r="I18" s="98">
        <f>D27+D55</f>
        <v>-77954122.515000001</v>
      </c>
      <c r="J18" s="34"/>
      <c r="K18" s="102"/>
      <c r="M18" s="14" t="s">
        <v>676</v>
      </c>
      <c r="O18" s="98">
        <v>-82394351.700000003</v>
      </c>
      <c r="R18" s="18" t="s">
        <v>2254</v>
      </c>
      <c r="S18" s="343">
        <f>+SUMIF('BAL JUNIO 2022'!E:E,'Nota 5  (2)'!R18,'BAL JUNIO 2022'!J:J)</f>
        <v>-341.12200000000001</v>
      </c>
    </row>
    <row r="19" spans="2:40" ht="18" customHeight="1" thickBot="1" x14ac:dyDescent="0.3">
      <c r="B19" s="2" t="s">
        <v>181</v>
      </c>
      <c r="C19" s="5" t="s">
        <v>271</v>
      </c>
      <c r="D19" s="580">
        <v>18665268.224999998</v>
      </c>
      <c r="E19" s="280">
        <v>4450654.5370000005</v>
      </c>
      <c r="F19" s="34"/>
      <c r="G19" s="291" t="s">
        <v>678</v>
      </c>
      <c r="H19" s="291"/>
      <c r="I19" s="104">
        <f>I16+I18</f>
        <v>879048977.39300382</v>
      </c>
      <c r="J19" s="34"/>
      <c r="K19" s="101"/>
      <c r="L19" s="237"/>
      <c r="M19" s="291" t="s">
        <v>678</v>
      </c>
      <c r="N19" s="291"/>
      <c r="O19" s="104">
        <v>884719291.14131701</v>
      </c>
      <c r="R19" s="18" t="s">
        <v>2988</v>
      </c>
      <c r="S19" s="343">
        <f>+SUMIF('BAL JUNIO 2022'!E:E,'Nota 5  (2)'!R19,'BAL JUNIO 2022'!J:J)</f>
        <v>-2.7229999999999999</v>
      </c>
    </row>
    <row r="20" spans="2:40" ht="12.75" customHeight="1" thickTop="1" x14ac:dyDescent="0.25">
      <c r="B20" s="2" t="s">
        <v>181</v>
      </c>
      <c r="C20" s="5" t="s">
        <v>272</v>
      </c>
      <c r="D20" s="580">
        <v>102078.942</v>
      </c>
      <c r="E20" s="463">
        <v>0</v>
      </c>
      <c r="F20" s="34"/>
      <c r="I20" s="518"/>
      <c r="L20" s="174"/>
      <c r="R20" s="18" t="s">
        <v>2255</v>
      </c>
      <c r="S20" s="343">
        <f>+SUMIF('BAL JUNIO 2022'!E:E,'Nota 5  (2)'!R20,'BAL JUNIO 2022'!J:J)</f>
        <v>-293.005</v>
      </c>
    </row>
    <row r="21" spans="2:40" ht="12.75" customHeight="1" x14ac:dyDescent="0.25">
      <c r="B21" s="2" t="s">
        <v>1562</v>
      </c>
      <c r="C21" s="5" t="s">
        <v>271</v>
      </c>
      <c r="D21" s="576">
        <f>+H34/1000</f>
        <v>2659814.5410000002</v>
      </c>
      <c r="E21" s="280">
        <v>9003619.9385115001</v>
      </c>
      <c r="F21" s="34"/>
      <c r="G21" s="6" t="s">
        <v>6</v>
      </c>
      <c r="H21" s="6"/>
      <c r="I21" s="27"/>
      <c r="J21" s="2"/>
      <c r="K21" s="2"/>
      <c r="L21" s="519">
        <f>+I21/2</f>
        <v>0</v>
      </c>
      <c r="R21" s="18" t="s">
        <v>2256</v>
      </c>
      <c r="S21" s="343">
        <f>+SUMIF('BAL JUNIO 2022'!E:E,'Nota 5  (2)'!R21,'BAL JUNIO 2022'!J:J)</f>
        <v>-78315.273000000001</v>
      </c>
    </row>
    <row r="22" spans="2:40" ht="12.75" customHeight="1" x14ac:dyDescent="0.25">
      <c r="B22" s="2" t="s">
        <v>4</v>
      </c>
      <c r="C22" s="5" t="s">
        <v>271</v>
      </c>
      <c r="D22" s="576">
        <f>+H35/1000</f>
        <v>20579078.859239999</v>
      </c>
      <c r="E22" s="280">
        <v>15808774.263</v>
      </c>
      <c r="F22" s="34"/>
      <c r="K22" s="118"/>
      <c r="L22" s="383"/>
      <c r="R22" s="18" t="s">
        <v>2257</v>
      </c>
      <c r="S22" s="343">
        <f>+SUMIF('BAL JUNIO 2022'!E:E,'Nota 5  (2)'!R22,'BAL JUNIO 2022'!J:J)</f>
        <v>-2384421.355</v>
      </c>
    </row>
    <row r="23" spans="2:40" ht="12.75" customHeight="1" x14ac:dyDescent="0.25">
      <c r="B23" s="2" t="s">
        <v>918</v>
      </c>
      <c r="C23" s="5" t="s">
        <v>271</v>
      </c>
      <c r="D23" s="576">
        <f>+(H36+H37+H38)/1000</f>
        <v>62711708.640693732</v>
      </c>
      <c r="E23" s="280">
        <v>69690709.910805687</v>
      </c>
      <c r="F23" s="34"/>
      <c r="G23" s="331" t="s">
        <v>7</v>
      </c>
      <c r="H23" s="332" t="s">
        <v>1564</v>
      </c>
      <c r="I23" s="332" t="s">
        <v>1565</v>
      </c>
      <c r="J23" s="118"/>
      <c r="K23" s="87"/>
      <c r="M23" s="306"/>
      <c r="N23" s="308"/>
      <c r="O23" s="308"/>
      <c r="P23" s="308"/>
      <c r="R23" s="18" t="s">
        <v>2258</v>
      </c>
      <c r="S23" s="343">
        <f>+SUMIF('BAL JUNIO 2022'!E:E,'Nota 5  (2)'!R23,'BAL JUNIO 2022'!J:J)</f>
        <v>-9502213.2550000008</v>
      </c>
      <c r="AJ23" s="14"/>
      <c r="AN23" s="5"/>
    </row>
    <row r="24" spans="2:40" ht="12.75" customHeight="1" x14ac:dyDescent="0.2">
      <c r="B24" s="2" t="s">
        <v>822</v>
      </c>
      <c r="C24" s="5" t="s">
        <v>271</v>
      </c>
      <c r="D24" s="280">
        <v>0</v>
      </c>
      <c r="E24" s="280">
        <v>189787.64300000001</v>
      </c>
      <c r="F24" s="34"/>
      <c r="G24" s="227" t="s">
        <v>1551</v>
      </c>
      <c r="H24" s="292" t="s">
        <v>1554</v>
      </c>
      <c r="I24" s="292" t="s">
        <v>1555</v>
      </c>
      <c r="J24" s="118"/>
      <c r="K24" s="14"/>
      <c r="M24" s="306"/>
      <c r="N24" s="308"/>
      <c r="O24" s="308"/>
      <c r="P24" s="308"/>
      <c r="S24" s="473">
        <f>SUM(S15:S23)</f>
        <v>-12033119.582</v>
      </c>
      <c r="AJ24" s="14"/>
      <c r="AN24" s="5"/>
    </row>
    <row r="25" spans="2:40" x14ac:dyDescent="0.2">
      <c r="B25" s="2" t="s">
        <v>275</v>
      </c>
      <c r="C25" s="5" t="s">
        <v>271</v>
      </c>
      <c r="D25" s="280">
        <v>0</v>
      </c>
      <c r="E25" s="280">
        <v>0</v>
      </c>
      <c r="F25" s="34"/>
      <c r="G25" s="227" t="s">
        <v>1552</v>
      </c>
      <c r="H25" s="292" t="s">
        <v>1556</v>
      </c>
      <c r="I25" s="292" t="s">
        <v>1557</v>
      </c>
      <c r="J25" s="118"/>
      <c r="K25" s="14"/>
      <c r="M25" s="307"/>
      <c r="N25" s="308"/>
      <c r="O25" s="308"/>
      <c r="P25" s="308"/>
      <c r="R25" s="18" t="s">
        <v>3152</v>
      </c>
      <c r="AJ25" s="14"/>
      <c r="AN25" s="5"/>
    </row>
    <row r="26" spans="2:40" x14ac:dyDescent="0.2">
      <c r="B26" s="2" t="s">
        <v>275</v>
      </c>
      <c r="C26" s="5" t="s">
        <v>272</v>
      </c>
      <c r="D26" s="280">
        <v>0</v>
      </c>
      <c r="E26" s="280">
        <v>0</v>
      </c>
      <c r="F26" s="34"/>
      <c r="G26" s="227" t="s">
        <v>1553</v>
      </c>
      <c r="H26" s="292" t="s">
        <v>1558</v>
      </c>
      <c r="I26" s="292" t="s">
        <v>1559</v>
      </c>
      <c r="K26" s="14"/>
      <c r="M26" s="307"/>
      <c r="N26" s="308"/>
      <c r="O26" s="308"/>
      <c r="P26" s="308"/>
      <c r="R26" s="18" t="s">
        <v>2270</v>
      </c>
      <c r="S26" s="343">
        <f>+SUMIF('BAL JUNIO 2022'!E:E,'Nota 5  (2)'!R26,'BAL JUNIO 2022'!J:J)</f>
        <v>-65921002.932999998</v>
      </c>
      <c r="AJ26" s="14"/>
      <c r="AN26" s="5"/>
    </row>
    <row r="27" spans="2:40" x14ac:dyDescent="0.2">
      <c r="B27" s="2" t="s">
        <v>276</v>
      </c>
      <c r="D27" s="280">
        <f>+S24</f>
        <v>-12033119.582</v>
      </c>
      <c r="E27" s="280">
        <v>-10860024.998</v>
      </c>
      <c r="F27" s="34"/>
      <c r="G27" s="227" t="s">
        <v>918</v>
      </c>
      <c r="H27" s="830" t="s">
        <v>1560</v>
      </c>
      <c r="I27" s="831"/>
      <c r="K27" s="14"/>
      <c r="M27" s="5"/>
      <c r="N27" s="308"/>
      <c r="O27" s="308"/>
      <c r="P27" s="308"/>
      <c r="AJ27" s="14"/>
      <c r="AN27" s="5"/>
    </row>
    <row r="28" spans="2:40" x14ac:dyDescent="0.2">
      <c r="B28" s="2"/>
      <c r="D28" s="280"/>
      <c r="E28" s="280">
        <v>0</v>
      </c>
      <c r="F28" s="34"/>
      <c r="M28" s="5"/>
      <c r="N28" s="308"/>
    </row>
    <row r="29" spans="2:40" x14ac:dyDescent="0.2">
      <c r="B29" s="6" t="s">
        <v>2607</v>
      </c>
      <c r="C29" s="6"/>
      <c r="D29" s="263">
        <f>SUM(D8:D28)</f>
        <v>380692503.11600369</v>
      </c>
      <c r="E29" s="263">
        <f>SUM(E8:E28)</f>
        <v>293670178.84781486</v>
      </c>
      <c r="F29" s="34"/>
      <c r="M29" s="5"/>
      <c r="N29" s="308"/>
    </row>
    <row r="30" spans="2:40" ht="15" x14ac:dyDescent="0.25">
      <c r="B30" s="2"/>
      <c r="C30" s="2"/>
      <c r="D30" s="464"/>
      <c r="E30" s="465"/>
      <c r="F30" s="34"/>
      <c r="G30" s="492" t="s">
        <v>3145</v>
      </c>
      <c r="H30" s="492" t="s">
        <v>3146</v>
      </c>
      <c r="I30"/>
      <c r="M30" s="5"/>
      <c r="N30" s="308"/>
    </row>
    <row r="31" spans="2:40" ht="15" x14ac:dyDescent="0.25">
      <c r="B31" s="93" t="s">
        <v>149</v>
      </c>
      <c r="C31" s="35"/>
      <c r="D31" s="464"/>
      <c r="E31" s="464"/>
      <c r="F31" s="34"/>
      <c r="G31" s="493" t="s">
        <v>1551</v>
      </c>
      <c r="H31" s="494">
        <v>806559322740.02124</v>
      </c>
      <c r="I31"/>
      <c r="M31" s="5"/>
      <c r="N31" s="308"/>
    </row>
    <row r="32" spans="2:40" x14ac:dyDescent="0.2">
      <c r="B32" s="2" t="s">
        <v>680</v>
      </c>
      <c r="C32" s="2"/>
      <c r="D32" s="464"/>
      <c r="E32" s="464"/>
      <c r="F32" s="34"/>
      <c r="G32" s="493" t="s">
        <v>2701</v>
      </c>
      <c r="H32" s="494">
        <v>37933505770.187592</v>
      </c>
      <c r="M32" s="5"/>
      <c r="N32" s="308"/>
    </row>
    <row r="33" spans="2:36" ht="15" x14ac:dyDescent="0.25">
      <c r="B33" s="2" t="s">
        <v>3150</v>
      </c>
      <c r="C33" s="2"/>
      <c r="D33" s="464"/>
      <c r="E33" s="464"/>
      <c r="F33" s="34"/>
      <c r="G33" s="493" t="s">
        <v>2702</v>
      </c>
      <c r="H33" s="494">
        <v>7485209359</v>
      </c>
      <c r="I33" t="s">
        <v>2708</v>
      </c>
      <c r="J33" s="5" t="s">
        <v>3148</v>
      </c>
      <c r="M33" s="5"/>
      <c r="N33" s="308"/>
    </row>
    <row r="34" spans="2:36" ht="15" x14ac:dyDescent="0.25">
      <c r="B34" s="22" t="s">
        <v>2</v>
      </c>
      <c r="C34" s="97"/>
      <c r="D34" s="320">
        <f>+D7</f>
        <v>44742</v>
      </c>
      <c r="E34" s="320">
        <v>44560</v>
      </c>
      <c r="F34" s="34"/>
      <c r="G34" s="493" t="s">
        <v>2703</v>
      </c>
      <c r="H34" s="577">
        <v>2659814541</v>
      </c>
      <c r="I34" t="s">
        <v>2772</v>
      </c>
      <c r="L34" s="286">
        <f>H34/1000</f>
        <v>2659814.5410000002</v>
      </c>
      <c r="M34" s="5"/>
      <c r="N34" s="308"/>
    </row>
    <row r="35" spans="2:36" ht="15" x14ac:dyDescent="0.25">
      <c r="B35" s="2" t="s">
        <v>1561</v>
      </c>
      <c r="C35" s="5" t="s">
        <v>271</v>
      </c>
      <c r="D35" s="298">
        <f>433116659.84-D41</f>
        <v>319186556.98799998</v>
      </c>
      <c r="E35" s="464">
        <v>440296463.00297499</v>
      </c>
      <c r="G35" s="493" t="s">
        <v>2704</v>
      </c>
      <c r="H35" s="577">
        <v>20579078859.239998</v>
      </c>
      <c r="I35" t="s">
        <v>2773</v>
      </c>
      <c r="L35" s="286">
        <f>H35/1000</f>
        <v>20579078.859239999</v>
      </c>
      <c r="M35" s="5"/>
      <c r="N35" s="308"/>
    </row>
    <row r="36" spans="2:36" ht="12.75" customHeight="1" x14ac:dyDescent="0.25">
      <c r="B36" s="2" t="s">
        <v>1561</v>
      </c>
      <c r="C36" s="5" t="s">
        <v>272</v>
      </c>
      <c r="D36" s="298">
        <f>65190037.126-D42</f>
        <v>48838448.174000002</v>
      </c>
      <c r="E36" s="464">
        <v>80452422.429948598</v>
      </c>
      <c r="G36" s="493" t="s">
        <v>2705</v>
      </c>
      <c r="H36" s="577">
        <v>6719923387</v>
      </c>
      <c r="I36" t="s">
        <v>2774</v>
      </c>
      <c r="L36" s="286"/>
      <c r="M36" s="5"/>
      <c r="N36" s="308"/>
    </row>
    <row r="37" spans="2:36" s="14" customFormat="1" ht="15" x14ac:dyDescent="0.25">
      <c r="B37" s="2" t="s">
        <v>182</v>
      </c>
      <c r="C37" s="5" t="s">
        <v>273</v>
      </c>
      <c r="D37" s="464">
        <v>0</v>
      </c>
      <c r="E37" s="464">
        <v>0</v>
      </c>
      <c r="F37" s="5"/>
      <c r="G37" s="493" t="s">
        <v>2706</v>
      </c>
      <c r="H37" s="577">
        <v>13958938430.948914</v>
      </c>
      <c r="I37" t="s">
        <v>2774</v>
      </c>
      <c r="J37" s="5"/>
      <c r="K37" s="5"/>
      <c r="L37" s="286"/>
      <c r="M37" s="5"/>
      <c r="N37" s="308"/>
      <c r="P37" s="18"/>
      <c r="Q37" s="18"/>
      <c r="R37" s="18"/>
      <c r="S37" s="18"/>
      <c r="T37" s="18"/>
      <c r="U37" s="18"/>
      <c r="V37" s="18"/>
      <c r="W37" s="18"/>
      <c r="X37" s="18"/>
      <c r="Y37" s="18"/>
      <c r="Z37" s="18"/>
      <c r="AA37" s="18"/>
      <c r="AB37" s="18"/>
      <c r="AC37" s="18"/>
      <c r="AD37" s="18"/>
      <c r="AE37" s="18"/>
      <c r="AF37" s="18"/>
      <c r="AG37" s="18"/>
      <c r="AH37" s="18"/>
      <c r="AI37" s="18"/>
      <c r="AJ37" s="18"/>
    </row>
    <row r="38" spans="2:36" ht="15" x14ac:dyDescent="0.25">
      <c r="B38" s="2" t="s">
        <v>183</v>
      </c>
      <c r="C38" s="5" t="s">
        <v>271</v>
      </c>
      <c r="D38" s="464">
        <v>0</v>
      </c>
      <c r="E38" s="464">
        <v>0</v>
      </c>
      <c r="G38" s="493" t="s">
        <v>2707</v>
      </c>
      <c r="H38" s="577">
        <v>42032846822.74482</v>
      </c>
      <c r="I38" t="s">
        <v>2774</v>
      </c>
      <c r="L38" s="286">
        <f>(H36+H37+H38)/1000</f>
        <v>62711708.640693732</v>
      </c>
      <c r="M38" s="5"/>
      <c r="N38" s="308"/>
    </row>
    <row r="39" spans="2:36" x14ac:dyDescent="0.2">
      <c r="B39" s="2" t="s">
        <v>183</v>
      </c>
      <c r="C39" s="5" t="s">
        <v>272</v>
      </c>
      <c r="D39" s="464">
        <v>0</v>
      </c>
      <c r="E39" s="464">
        <v>0</v>
      </c>
      <c r="G39" s="495" t="s">
        <v>3147</v>
      </c>
      <c r="H39" s="496">
        <v>937928639910.14258</v>
      </c>
      <c r="L39" s="473">
        <f>SUM(L34:L38)</f>
        <v>85950602.040933728</v>
      </c>
      <c r="M39" s="5"/>
      <c r="N39" s="308"/>
    </row>
    <row r="40" spans="2:36" x14ac:dyDescent="0.2">
      <c r="B40" s="2" t="s">
        <v>183</v>
      </c>
      <c r="C40" s="5" t="s">
        <v>273</v>
      </c>
      <c r="D40" s="464">
        <v>0</v>
      </c>
      <c r="E40" s="464">
        <v>0</v>
      </c>
      <c r="G40" s="474"/>
      <c r="H40" s="475"/>
      <c r="I40" s="379"/>
      <c r="M40" s="5"/>
      <c r="N40" s="308"/>
    </row>
    <row r="41" spans="2:36" x14ac:dyDescent="0.2">
      <c r="B41" s="581" t="s">
        <v>274</v>
      </c>
      <c r="C41" s="581" t="s">
        <v>271</v>
      </c>
      <c r="D41" s="582">
        <v>113930102.852</v>
      </c>
      <c r="E41" s="464">
        <v>63636759.295999996</v>
      </c>
      <c r="G41" s="378"/>
      <c r="H41" s="366"/>
      <c r="I41" s="379"/>
      <c r="M41" s="78"/>
      <c r="N41" s="368"/>
    </row>
    <row r="42" spans="2:36" x14ac:dyDescent="0.2">
      <c r="B42" s="581" t="s">
        <v>274</v>
      </c>
      <c r="C42" s="581" t="s">
        <v>272</v>
      </c>
      <c r="D42" s="582">
        <v>16351588.952</v>
      </c>
      <c r="E42" s="464">
        <v>42250817.428854398</v>
      </c>
      <c r="G42" s="367"/>
      <c r="H42" s="365"/>
      <c r="I42" s="367"/>
    </row>
    <row r="43" spans="2:36" x14ac:dyDescent="0.2">
      <c r="B43" s="2" t="s">
        <v>274</v>
      </c>
      <c r="C43" s="5" t="s">
        <v>273</v>
      </c>
      <c r="D43" s="464">
        <v>0</v>
      </c>
      <c r="E43" s="464">
        <v>0</v>
      </c>
    </row>
    <row r="44" spans="2:36" ht="15" x14ac:dyDescent="0.25">
      <c r="B44" s="2" t="s">
        <v>823</v>
      </c>
      <c r="C44" s="5" t="s">
        <v>271</v>
      </c>
      <c r="D44" s="298">
        <v>58104271.251000009</v>
      </c>
      <c r="E44" s="464">
        <v>33066022.277000006</v>
      </c>
    </row>
    <row r="45" spans="2:36" ht="15" x14ac:dyDescent="0.25">
      <c r="B45" s="2" t="s">
        <v>823</v>
      </c>
      <c r="C45" s="5" t="s">
        <v>272</v>
      </c>
      <c r="D45" s="298">
        <v>7866508.9929999998</v>
      </c>
      <c r="E45" s="464">
        <v>2880954.5607690997</v>
      </c>
    </row>
    <row r="46" spans="2:36" x14ac:dyDescent="0.2">
      <c r="B46" s="2" t="s">
        <v>823</v>
      </c>
      <c r="C46" s="5" t="s">
        <v>273</v>
      </c>
      <c r="D46" s="464">
        <v>0</v>
      </c>
      <c r="E46" s="464">
        <v>0</v>
      </c>
    </row>
    <row r="47" spans="2:36" x14ac:dyDescent="0.2">
      <c r="B47" s="2" t="s">
        <v>180</v>
      </c>
      <c r="C47" s="5" t="s">
        <v>271</v>
      </c>
      <c r="D47" s="464">
        <v>0</v>
      </c>
      <c r="E47" s="464">
        <v>0</v>
      </c>
    </row>
    <row r="48" spans="2:36" x14ac:dyDescent="0.2">
      <c r="B48" s="2" t="s">
        <v>180</v>
      </c>
      <c r="C48" s="5" t="s">
        <v>272</v>
      </c>
      <c r="D48" s="464">
        <v>0</v>
      </c>
      <c r="E48" s="464">
        <v>0</v>
      </c>
    </row>
    <row r="49" spans="2:9" x14ac:dyDescent="0.2">
      <c r="B49" s="2" t="s">
        <v>180</v>
      </c>
      <c r="C49" s="5" t="s">
        <v>273</v>
      </c>
      <c r="D49" s="464">
        <v>0</v>
      </c>
      <c r="E49" s="464">
        <v>0</v>
      </c>
    </row>
    <row r="50" spans="2:9" x14ac:dyDescent="0.2">
      <c r="B50" s="2" t="s">
        <v>181</v>
      </c>
      <c r="C50" s="5" t="s">
        <v>271</v>
      </c>
      <c r="D50" s="464">
        <v>0</v>
      </c>
      <c r="E50" s="464">
        <v>0</v>
      </c>
    </row>
    <row r="51" spans="2:9" x14ac:dyDescent="0.2">
      <c r="B51" s="2" t="s">
        <v>181</v>
      </c>
      <c r="C51" s="5" t="s">
        <v>272</v>
      </c>
      <c r="D51" s="464">
        <v>0</v>
      </c>
      <c r="E51" s="464">
        <v>0</v>
      </c>
    </row>
    <row r="52" spans="2:9" x14ac:dyDescent="0.2">
      <c r="B52" s="5" t="s">
        <v>275</v>
      </c>
      <c r="C52" s="5" t="s">
        <v>271</v>
      </c>
      <c r="D52" s="464">
        <v>0</v>
      </c>
      <c r="E52" s="464">
        <v>0</v>
      </c>
    </row>
    <row r="53" spans="2:9" x14ac:dyDescent="0.2">
      <c r="B53" s="5" t="s">
        <v>275</v>
      </c>
      <c r="C53" s="5" t="s">
        <v>272</v>
      </c>
      <c r="D53" s="464">
        <v>0</v>
      </c>
      <c r="E53" s="464">
        <v>0</v>
      </c>
    </row>
    <row r="54" spans="2:9" x14ac:dyDescent="0.2">
      <c r="B54" s="5" t="s">
        <v>275</v>
      </c>
      <c r="C54" s="5" t="s">
        <v>273</v>
      </c>
      <c r="D54" s="464">
        <v>0</v>
      </c>
      <c r="E54" s="464">
        <v>0</v>
      </c>
    </row>
    <row r="55" spans="2:9" x14ac:dyDescent="0.2">
      <c r="B55" s="5" t="s">
        <v>276</v>
      </c>
      <c r="D55" s="280">
        <f>+S26</f>
        <v>-65921002.932999998</v>
      </c>
      <c r="E55" s="464">
        <v>-71534326.702000007</v>
      </c>
    </row>
    <row r="56" spans="2:9" x14ac:dyDescent="0.2">
      <c r="D56" s="464"/>
      <c r="E56" s="464"/>
      <c r="G56" s="380"/>
      <c r="H56" s="82"/>
      <c r="I56" s="82"/>
    </row>
    <row r="57" spans="2:9" x14ac:dyDescent="0.2">
      <c r="B57" s="6" t="s">
        <v>2608</v>
      </c>
      <c r="C57" s="6"/>
      <c r="D57" s="263">
        <f>SUM(D35:D56)</f>
        <v>498356474.27700007</v>
      </c>
      <c r="E57" s="263">
        <f>SUM(E35:E56)</f>
        <v>591049112.29354692</v>
      </c>
    </row>
    <row r="58" spans="2:9" x14ac:dyDescent="0.2">
      <c r="B58" s="6" t="s">
        <v>0</v>
      </c>
      <c r="C58" s="53"/>
      <c r="D58" s="466">
        <f>SUM(D8:D25)+SUM(D35:D54)</f>
        <v>957003099.90800381</v>
      </c>
      <c r="E58" s="465"/>
      <c r="G58" s="82"/>
    </row>
    <row r="59" spans="2:9" x14ac:dyDescent="0.2">
      <c r="D59" s="86">
        <f>+D58-I16</f>
        <v>0</v>
      </c>
      <c r="E59" s="354"/>
      <c r="F59" s="53"/>
    </row>
    <row r="60" spans="2:9" x14ac:dyDescent="0.2">
      <c r="B60" s="305"/>
      <c r="D60" s="454"/>
      <c r="F60" s="53"/>
    </row>
    <row r="61" spans="2:9" x14ac:dyDescent="0.2">
      <c r="D61" s="455"/>
      <c r="F61" s="53"/>
    </row>
    <row r="62" spans="2:9" x14ac:dyDescent="0.2">
      <c r="B62" s="832"/>
      <c r="C62" s="832"/>
      <c r="D62" s="832"/>
      <c r="E62" s="832"/>
    </row>
    <row r="63" spans="2:9" x14ac:dyDescent="0.2">
      <c r="B63" s="832"/>
      <c r="C63" s="832"/>
      <c r="D63" s="832"/>
      <c r="E63" s="832"/>
    </row>
  </sheetData>
  <mergeCells count="4">
    <mergeCell ref="B3:E3"/>
    <mergeCell ref="P6:AJ6"/>
    <mergeCell ref="H27:I27"/>
    <mergeCell ref="B62:E63"/>
  </mergeCells>
  <conditionalFormatting sqref="P9:AH9">
    <cfRule type="duplicateValues" dxfId="3" priority="2"/>
  </conditionalFormatting>
  <conditionalFormatting sqref="P8:AN8">
    <cfRule type="duplicateValues" dxfId="2" priority="1"/>
  </conditionalFormatting>
  <hyperlinks>
    <hyperlink ref="G1" location="BG!A1" display="BG" xr:uid="{2F34AA9D-00B4-4C02-84A0-34B3F22DDC4E}"/>
  </hyperlinks>
  <pageMargins left="0.70866141732283472" right="0.70866141732283472" top="0.74803149606299213" bottom="0.74803149606299213" header="0.31496062992125984" footer="0.31496062992125984"/>
  <pageSetup paperSize="5" scale="8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A350A-458E-45BE-863D-AE5859F718A1}">
  <sheetPr codeName="Hoja45"/>
  <dimension ref="B1:AB32"/>
  <sheetViews>
    <sheetView showGridLines="0" zoomScale="85" zoomScaleNormal="85" workbookViewId="0">
      <selection activeCell="D89" sqref="D89"/>
    </sheetView>
  </sheetViews>
  <sheetFormatPr baseColWidth="10" defaultColWidth="11.28515625" defaultRowHeight="12.75" x14ac:dyDescent="0.2"/>
  <cols>
    <col min="1" max="1" width="2.28515625" style="5" customWidth="1"/>
    <col min="2" max="2" width="42.85546875" style="5" customWidth="1"/>
    <col min="3" max="3" width="23.28515625" style="5" customWidth="1"/>
    <col min="4" max="4" width="21.7109375" style="5" bestFit="1" customWidth="1"/>
    <col min="5" max="5" width="8.42578125" style="5" customWidth="1"/>
    <col min="6" max="6" width="20.7109375" style="5" bestFit="1" customWidth="1"/>
    <col min="7" max="7" width="38.85546875" style="5" customWidth="1"/>
    <col min="8" max="8" width="19.140625" style="5" customWidth="1"/>
    <col min="9" max="9" width="2.28515625" style="5" customWidth="1"/>
    <col min="10" max="10" width="22.85546875" style="18" bestFit="1" customWidth="1"/>
    <col min="11" max="11" width="48" style="14" bestFit="1" customWidth="1"/>
    <col min="12" max="12" width="15.5703125" style="14" customWidth="1"/>
    <col min="13" max="13" width="22.85546875" style="14" customWidth="1"/>
    <col min="14" max="23" width="22.85546875" style="18" bestFit="1" customWidth="1"/>
    <col min="24" max="24" width="11.42578125" style="18" customWidth="1"/>
    <col min="25" max="28" width="11.42578125" style="14" customWidth="1"/>
    <col min="29" max="16384" width="11.28515625" style="5"/>
  </cols>
  <sheetData>
    <row r="1" spans="2:28" ht="15" x14ac:dyDescent="0.25">
      <c r="B1" s="11" t="s">
        <v>3250</v>
      </c>
      <c r="F1" s="45"/>
    </row>
    <row r="2" spans="2:28" ht="15" x14ac:dyDescent="0.25">
      <c r="C2" s="53"/>
      <c r="E2" s="156" t="s">
        <v>88</v>
      </c>
      <c r="F2" s="45"/>
    </row>
    <row r="3" spans="2:28" ht="15" x14ac:dyDescent="0.2">
      <c r="B3" s="829" t="s">
        <v>1506</v>
      </c>
      <c r="C3" s="829"/>
      <c r="D3" s="829"/>
      <c r="E3" s="829"/>
    </row>
    <row r="4" spans="2:28" x14ac:dyDescent="0.2">
      <c r="B4" s="93" t="s">
        <v>149</v>
      </c>
      <c r="C4" s="34"/>
      <c r="D4" s="34"/>
      <c r="E4" s="34"/>
    </row>
    <row r="5" spans="2:28" x14ac:dyDescent="0.2">
      <c r="B5" s="5" t="s">
        <v>679</v>
      </c>
      <c r="D5" s="34"/>
    </row>
    <row r="6" spans="2:28" x14ac:dyDescent="0.2">
      <c r="B6" s="35" t="s">
        <v>2653</v>
      </c>
      <c r="C6" s="35"/>
      <c r="N6" s="833"/>
      <c r="O6" s="833"/>
      <c r="P6" s="833"/>
      <c r="Q6" s="833"/>
      <c r="R6" s="833"/>
      <c r="S6" s="833"/>
      <c r="T6" s="833"/>
      <c r="U6" s="833"/>
      <c r="V6" s="833"/>
      <c r="W6" s="833"/>
      <c r="X6" s="833"/>
    </row>
    <row r="7" spans="2:28" x14ac:dyDescent="0.2">
      <c r="B7" s="769" t="s">
        <v>674</v>
      </c>
      <c r="C7" s="770"/>
      <c r="D7" s="771">
        <v>45199</v>
      </c>
      <c r="E7" s="289"/>
      <c r="F7" s="769" t="s">
        <v>674</v>
      </c>
      <c r="G7" s="770"/>
      <c r="H7" s="771">
        <v>44926</v>
      </c>
      <c r="I7" s="18"/>
      <c r="K7" s="18"/>
      <c r="L7" s="18"/>
      <c r="M7" s="18"/>
      <c r="T7" s="14"/>
      <c r="U7" s="14"/>
      <c r="V7" s="14"/>
      <c r="W7" s="14"/>
      <c r="X7" s="5"/>
      <c r="Y7" s="5"/>
      <c r="Z7" s="5"/>
      <c r="AA7" s="5"/>
      <c r="AB7" s="5"/>
    </row>
    <row r="8" spans="2:28" ht="12.75" customHeight="1" x14ac:dyDescent="0.2">
      <c r="B8" s="352" t="s">
        <v>179</v>
      </c>
      <c r="C8" s="352"/>
      <c r="D8" s="411" t="s">
        <v>677</v>
      </c>
      <c r="E8" s="34"/>
      <c r="F8" s="103" t="s">
        <v>179</v>
      </c>
      <c r="G8" s="103"/>
      <c r="H8" s="411" t="s">
        <v>677</v>
      </c>
      <c r="I8" s="18"/>
      <c r="K8" s="18"/>
      <c r="L8" s="18"/>
      <c r="M8" s="18"/>
      <c r="X8" s="5"/>
      <c r="Y8" s="5"/>
      <c r="Z8" s="5"/>
      <c r="AA8" s="5"/>
      <c r="AB8" s="5"/>
    </row>
    <row r="9" spans="2:28" ht="12.75" customHeight="1" x14ac:dyDescent="0.2">
      <c r="B9" s="5" t="s">
        <v>1563</v>
      </c>
      <c r="D9" s="98">
        <v>296382645.04986882</v>
      </c>
      <c r="E9" s="34"/>
      <c r="F9" s="5" t="s">
        <v>1563</v>
      </c>
      <c r="H9" s="98">
        <v>808642888.72899997</v>
      </c>
      <c r="I9" s="18"/>
      <c r="K9" s="18"/>
      <c r="L9" s="18"/>
      <c r="M9" s="18"/>
      <c r="T9" s="14"/>
      <c r="U9" s="14"/>
      <c r="V9" s="14"/>
      <c r="W9" s="14"/>
      <c r="X9" s="5"/>
      <c r="Y9" s="5"/>
      <c r="Z9" s="5"/>
      <c r="AA9" s="5"/>
      <c r="AB9" s="5"/>
    </row>
    <row r="10" spans="2:28" ht="12.75" customHeight="1" x14ac:dyDescent="0.2">
      <c r="B10" s="5" t="s">
        <v>5</v>
      </c>
      <c r="D10" s="98">
        <v>365244196.75313097</v>
      </c>
      <c r="E10" s="34"/>
      <c r="F10" s="5" t="s">
        <v>5</v>
      </c>
      <c r="H10" s="98">
        <v>94503104.11231719</v>
      </c>
      <c r="I10" s="18"/>
      <c r="K10" s="18"/>
      <c r="L10" s="18"/>
      <c r="M10" s="18"/>
      <c r="T10" s="14"/>
      <c r="U10" s="14"/>
      <c r="V10" s="14"/>
      <c r="W10" s="14"/>
      <c r="X10" s="5"/>
      <c r="Y10" s="5"/>
      <c r="Z10" s="5"/>
      <c r="AA10" s="5"/>
      <c r="AB10" s="5"/>
    </row>
    <row r="11" spans="2:28" ht="12.75" customHeight="1" x14ac:dyDescent="0.2">
      <c r="B11" s="65" t="s">
        <v>70</v>
      </c>
      <c r="C11" s="65"/>
      <c r="D11" s="98"/>
      <c r="E11" s="34"/>
      <c r="F11" s="65" t="s">
        <v>70</v>
      </c>
      <c r="G11" s="65"/>
      <c r="H11" s="98"/>
      <c r="I11" s="18"/>
      <c r="K11" s="18"/>
      <c r="L11" s="18"/>
      <c r="M11" s="18"/>
      <c r="T11" s="14"/>
      <c r="U11" s="14"/>
      <c r="V11" s="14"/>
      <c r="W11" s="14"/>
      <c r="X11" s="5"/>
      <c r="Y11" s="5"/>
      <c r="Z11" s="5"/>
      <c r="AA11" s="5"/>
      <c r="AB11" s="5"/>
    </row>
    <row r="12" spans="2:28" ht="12.75" customHeight="1" x14ac:dyDescent="0.2">
      <c r="B12" s="5" t="s">
        <v>1562</v>
      </c>
      <c r="D12" s="98">
        <v>34798009.68657805</v>
      </c>
      <c r="E12" s="34"/>
      <c r="F12" s="5" t="s">
        <v>1562</v>
      </c>
      <c r="H12" s="98">
        <v>9003619.9385115001</v>
      </c>
      <c r="I12" s="18"/>
      <c r="K12" s="18"/>
      <c r="L12" s="18"/>
      <c r="M12" s="18"/>
      <c r="T12" s="14"/>
      <c r="U12" s="14"/>
      <c r="V12" s="14"/>
      <c r="W12" s="14"/>
      <c r="X12" s="5"/>
      <c r="Y12" s="5"/>
      <c r="Z12" s="5"/>
      <c r="AA12" s="5"/>
      <c r="AB12" s="5"/>
    </row>
    <row r="13" spans="2:28" ht="12.75" customHeight="1" x14ac:dyDescent="0.2">
      <c r="B13" s="5" t="s">
        <v>4</v>
      </c>
      <c r="D13" s="98">
        <v>61099189.403117545</v>
      </c>
      <c r="E13" s="34"/>
      <c r="F13" s="5" t="s">
        <v>4</v>
      </c>
      <c r="H13" s="98">
        <v>15808774.263</v>
      </c>
      <c r="I13" s="18"/>
      <c r="K13" s="18"/>
      <c r="L13" s="18"/>
      <c r="M13" s="18"/>
      <c r="T13" s="14"/>
      <c r="U13" s="14"/>
      <c r="V13" s="14"/>
      <c r="W13" s="14"/>
      <c r="X13" s="5"/>
      <c r="Y13" s="5"/>
      <c r="Z13" s="5"/>
      <c r="AA13" s="5"/>
      <c r="AB13" s="5"/>
    </row>
    <row r="14" spans="2:28" ht="12.75" customHeight="1" x14ac:dyDescent="0.2">
      <c r="B14" s="5" t="s">
        <v>918</v>
      </c>
      <c r="D14" s="98">
        <v>269346997.66343534</v>
      </c>
      <c r="E14" s="34"/>
      <c r="F14" s="5" t="s">
        <v>918</v>
      </c>
      <c r="H14" s="98">
        <v>69690709.910805687</v>
      </c>
      <c r="I14" s="18"/>
      <c r="K14" s="18"/>
      <c r="L14" s="18"/>
      <c r="M14" s="18"/>
      <c r="T14" s="14"/>
      <c r="U14" s="14"/>
      <c r="V14" s="14"/>
      <c r="W14" s="14"/>
      <c r="X14" s="5"/>
      <c r="Y14" s="5"/>
      <c r="Z14" s="5"/>
      <c r="AA14" s="5"/>
      <c r="AB14" s="5"/>
    </row>
    <row r="15" spans="2:28" ht="12.75" customHeight="1" x14ac:dyDescent="0.2">
      <c r="D15" s="100"/>
      <c r="E15" s="34"/>
      <c r="H15" s="100"/>
      <c r="I15" s="18"/>
      <c r="K15" s="18"/>
      <c r="L15" s="18"/>
      <c r="M15" s="18"/>
      <c r="T15" s="14"/>
      <c r="U15" s="14"/>
      <c r="V15" s="14"/>
      <c r="W15" s="14"/>
      <c r="X15" s="5"/>
      <c r="Y15" s="5"/>
      <c r="Z15" s="5"/>
      <c r="AA15" s="5"/>
      <c r="AB15" s="5"/>
    </row>
    <row r="16" spans="2:28" ht="12.75" customHeight="1" x14ac:dyDescent="0.2">
      <c r="B16" s="290" t="s">
        <v>675</v>
      </c>
      <c r="C16" s="290"/>
      <c r="D16" s="105">
        <v>661626841.80299973</v>
      </c>
      <c r="E16" s="377"/>
      <c r="F16" s="290" t="s">
        <v>675</v>
      </c>
      <c r="G16" s="290"/>
      <c r="H16" s="105">
        <v>903145992.84131718</v>
      </c>
      <c r="I16" s="18"/>
      <c r="K16" s="18"/>
      <c r="L16" s="18"/>
      <c r="M16" s="18"/>
      <c r="T16" s="14"/>
      <c r="U16" s="14"/>
      <c r="V16" s="14"/>
      <c r="W16" s="14"/>
      <c r="X16" s="5"/>
      <c r="Y16" s="5"/>
      <c r="Z16" s="5"/>
      <c r="AA16" s="5"/>
      <c r="AB16" s="5"/>
    </row>
    <row r="17" spans="2:28" ht="12.75" customHeight="1" x14ac:dyDescent="0.2">
      <c r="D17" s="100"/>
      <c r="E17" s="34"/>
      <c r="F17" s="14"/>
      <c r="G17" s="14"/>
      <c r="H17" s="14"/>
      <c r="I17" s="18"/>
      <c r="K17" s="18"/>
      <c r="L17" s="18"/>
      <c r="M17" s="18"/>
      <c r="T17" s="14"/>
      <c r="U17" s="14"/>
      <c r="V17" s="14"/>
      <c r="W17" s="14"/>
      <c r="X17" s="5"/>
      <c r="Y17" s="5"/>
      <c r="Z17" s="5"/>
      <c r="AA17" s="5"/>
      <c r="AB17" s="5"/>
    </row>
    <row r="18" spans="2:28" ht="12.75" customHeight="1" x14ac:dyDescent="0.2">
      <c r="B18" s="14" t="s">
        <v>676</v>
      </c>
      <c r="C18" s="14"/>
      <c r="D18" s="98">
        <v>-25728461.218199532</v>
      </c>
      <c r="E18" s="34"/>
      <c r="F18" s="14" t="s">
        <v>676</v>
      </c>
      <c r="G18" s="14"/>
      <c r="H18" s="98">
        <v>-82394351.700000003</v>
      </c>
      <c r="I18" s="18"/>
      <c r="K18" s="18"/>
      <c r="L18" s="18"/>
      <c r="M18" s="18"/>
      <c r="T18" s="14"/>
      <c r="U18" s="14"/>
      <c r="V18" s="14"/>
      <c r="W18" s="14"/>
      <c r="X18" s="5"/>
      <c r="Y18" s="5"/>
      <c r="Z18" s="5"/>
      <c r="AA18" s="5"/>
      <c r="AB18" s="5"/>
    </row>
    <row r="19" spans="2:28" ht="18" customHeight="1" thickBot="1" x14ac:dyDescent="0.25">
      <c r="B19" s="291" t="s">
        <v>678</v>
      </c>
      <c r="C19" s="291"/>
      <c r="D19" s="104">
        <v>635898380.58480024</v>
      </c>
      <c r="E19" s="34"/>
      <c r="F19" s="792" t="s">
        <v>678</v>
      </c>
      <c r="G19" s="291"/>
      <c r="H19" s="104">
        <v>820751641.14131713</v>
      </c>
      <c r="I19" s="18"/>
      <c r="K19" s="18"/>
      <c r="L19" s="18"/>
      <c r="M19" s="18"/>
      <c r="T19" s="14"/>
      <c r="U19" s="14"/>
      <c r="V19" s="14"/>
      <c r="W19" s="14"/>
      <c r="X19" s="5"/>
      <c r="Y19" s="5"/>
      <c r="Z19" s="5"/>
      <c r="AA19" s="5"/>
      <c r="AB19" s="5"/>
    </row>
    <row r="20" spans="2:28" ht="12.75" customHeight="1" thickTop="1" x14ac:dyDescent="0.2">
      <c r="D20" s="518"/>
      <c r="F20" s="14"/>
      <c r="G20" s="14"/>
      <c r="H20" s="790"/>
      <c r="I20" s="18"/>
      <c r="K20" s="18"/>
      <c r="L20" s="18"/>
      <c r="M20" s="18"/>
      <c r="T20" s="14"/>
      <c r="U20" s="14"/>
      <c r="V20" s="14"/>
      <c r="W20" s="14"/>
      <c r="X20" s="5"/>
      <c r="Y20" s="5"/>
      <c r="Z20" s="5"/>
      <c r="AA20" s="5"/>
      <c r="AB20" s="5"/>
    </row>
    <row r="21" spans="2:28" ht="12.75" customHeight="1" x14ac:dyDescent="0.2">
      <c r="B21" s="6" t="s">
        <v>6</v>
      </c>
      <c r="C21" s="6"/>
      <c r="D21" s="27"/>
      <c r="E21" s="2"/>
      <c r="F21" s="14"/>
      <c r="G21" s="14"/>
      <c r="H21" s="14"/>
      <c r="I21" s="18"/>
      <c r="K21" s="18"/>
      <c r="L21" s="18"/>
      <c r="M21" s="18"/>
      <c r="T21" s="14"/>
      <c r="U21" s="14"/>
      <c r="V21" s="14"/>
      <c r="W21" s="14"/>
      <c r="X21" s="5"/>
      <c r="Y21" s="5"/>
      <c r="Z21" s="5"/>
      <c r="AA21" s="5"/>
      <c r="AB21" s="5"/>
    </row>
    <row r="22" spans="2:28" ht="12.75" customHeight="1" x14ac:dyDescent="0.2">
      <c r="F22" s="14"/>
      <c r="G22" s="14"/>
      <c r="H22" s="14"/>
      <c r="I22" s="18"/>
      <c r="K22" s="18"/>
      <c r="L22" s="18"/>
      <c r="M22" s="18"/>
      <c r="T22" s="14"/>
      <c r="U22" s="14"/>
      <c r="V22" s="14"/>
      <c r="W22" s="14"/>
      <c r="X22" s="5"/>
      <c r="Y22" s="5"/>
      <c r="Z22" s="5"/>
      <c r="AA22" s="5"/>
      <c r="AB22" s="5"/>
    </row>
    <row r="23" spans="2:28" ht="12.75" customHeight="1" x14ac:dyDescent="0.2">
      <c r="B23" s="769" t="s">
        <v>7</v>
      </c>
      <c r="C23" s="772" t="s">
        <v>1564</v>
      </c>
      <c r="D23" s="773" t="s">
        <v>1565</v>
      </c>
      <c r="E23" s="118"/>
      <c r="F23" s="306"/>
      <c r="G23" s="308"/>
      <c r="H23" s="308"/>
      <c r="I23" s="18"/>
      <c r="K23" s="18"/>
      <c r="L23" s="18"/>
      <c r="M23" s="18"/>
      <c r="S23" s="14"/>
      <c r="T23" s="14"/>
      <c r="U23" s="14"/>
      <c r="V23" s="14"/>
      <c r="W23" s="5"/>
      <c r="X23" s="5"/>
      <c r="Y23" s="5"/>
      <c r="Z23" s="5"/>
      <c r="AA23" s="5"/>
      <c r="AB23" s="5"/>
    </row>
    <row r="24" spans="2:28" ht="12.75" customHeight="1" x14ac:dyDescent="0.2">
      <c r="B24" s="227" t="s">
        <v>1551</v>
      </c>
      <c r="C24" s="292" t="s">
        <v>1554</v>
      </c>
      <c r="D24" s="292" t="s">
        <v>1555</v>
      </c>
      <c r="E24" s="118"/>
      <c r="F24" s="306"/>
      <c r="G24" s="308"/>
      <c r="H24" s="308"/>
      <c r="I24" s="18"/>
      <c r="K24" s="18"/>
      <c r="L24" s="18"/>
      <c r="M24" s="18"/>
      <c r="S24" s="14"/>
      <c r="T24" s="14"/>
      <c r="U24" s="14"/>
      <c r="V24" s="14"/>
      <c r="W24" s="5"/>
      <c r="X24" s="5"/>
      <c r="Y24" s="5"/>
      <c r="Z24" s="5"/>
      <c r="AA24" s="5"/>
      <c r="AB24" s="5"/>
    </row>
    <row r="25" spans="2:28" x14ac:dyDescent="0.2">
      <c r="B25" s="227" t="s">
        <v>1552</v>
      </c>
      <c r="C25" s="292" t="s">
        <v>1556</v>
      </c>
      <c r="D25" s="292" t="s">
        <v>1557</v>
      </c>
      <c r="E25" s="118"/>
      <c r="F25" s="307"/>
      <c r="G25" s="308"/>
      <c r="H25" s="308"/>
      <c r="I25" s="18"/>
      <c r="K25" s="18"/>
      <c r="L25" s="18"/>
      <c r="M25" s="18"/>
      <c r="S25" s="14"/>
      <c r="T25" s="14"/>
      <c r="U25" s="14"/>
      <c r="V25" s="14"/>
      <c r="W25" s="5"/>
      <c r="X25" s="5"/>
      <c r="Y25" s="5"/>
      <c r="Z25" s="5"/>
      <c r="AA25" s="5"/>
      <c r="AB25" s="5"/>
    </row>
    <row r="26" spans="2:28" x14ac:dyDescent="0.2">
      <c r="B26" s="227" t="s">
        <v>1553</v>
      </c>
      <c r="C26" s="292" t="s">
        <v>1558</v>
      </c>
      <c r="D26" s="292" t="s">
        <v>1559</v>
      </c>
      <c r="F26" s="307"/>
      <c r="G26" s="308"/>
      <c r="H26" s="308"/>
      <c r="I26" s="18"/>
      <c r="K26" s="18"/>
      <c r="L26" s="18"/>
      <c r="M26" s="18"/>
      <c r="S26" s="14"/>
      <c r="T26" s="14"/>
      <c r="U26" s="14"/>
      <c r="V26" s="14"/>
      <c r="W26" s="5"/>
      <c r="X26" s="5"/>
      <c r="Y26" s="5"/>
      <c r="Z26" s="5"/>
      <c r="AA26" s="5"/>
      <c r="AB26" s="5"/>
    </row>
    <row r="27" spans="2:28" x14ac:dyDescent="0.2">
      <c r="B27" s="227" t="s">
        <v>918</v>
      </c>
      <c r="C27" s="830" t="s">
        <v>1560</v>
      </c>
      <c r="D27" s="831"/>
      <c r="G27" s="308"/>
      <c r="H27" s="308"/>
      <c r="I27" s="18"/>
      <c r="K27" s="18"/>
      <c r="L27" s="18"/>
      <c r="M27" s="18"/>
      <c r="S27" s="14"/>
      <c r="T27" s="14"/>
      <c r="U27" s="14"/>
      <c r="V27" s="14"/>
      <c r="W27" s="5"/>
      <c r="X27" s="5"/>
      <c r="Y27" s="5"/>
      <c r="Z27" s="5"/>
      <c r="AA27" s="5"/>
      <c r="AB27" s="5"/>
    </row>
    <row r="28" spans="2:28" x14ac:dyDescent="0.2">
      <c r="G28" s="308"/>
      <c r="H28" s="14"/>
      <c r="I28" s="18"/>
      <c r="K28" s="18"/>
      <c r="L28" s="18"/>
      <c r="M28" s="18"/>
      <c r="T28" s="14"/>
      <c r="U28" s="14"/>
      <c r="V28" s="14"/>
      <c r="W28" s="14"/>
      <c r="X28" s="5"/>
      <c r="Y28" s="5"/>
      <c r="Z28" s="5"/>
      <c r="AA28" s="5"/>
      <c r="AB28" s="5"/>
    </row>
    <row r="29" spans="2:28" x14ac:dyDescent="0.2">
      <c r="F29" s="14"/>
      <c r="G29" s="14"/>
      <c r="H29" s="14"/>
      <c r="I29" s="18"/>
      <c r="K29" s="18"/>
      <c r="L29" s="18"/>
      <c r="M29" s="18"/>
      <c r="T29" s="14"/>
      <c r="U29" s="14"/>
      <c r="V29" s="14"/>
      <c r="W29" s="14"/>
      <c r="X29" s="5"/>
      <c r="Y29" s="5"/>
      <c r="Z29" s="5"/>
      <c r="AA29" s="5"/>
      <c r="AB29" s="5"/>
    </row>
    <row r="30" spans="2:28" x14ac:dyDescent="0.2">
      <c r="F30" s="14"/>
      <c r="G30" s="14"/>
      <c r="H30" s="14"/>
      <c r="I30" s="18"/>
      <c r="K30" s="18"/>
      <c r="L30" s="18"/>
      <c r="M30" s="18"/>
      <c r="T30" s="14"/>
      <c r="U30" s="14"/>
      <c r="V30" s="14"/>
      <c r="W30" s="14"/>
      <c r="X30" s="5"/>
      <c r="Y30" s="5"/>
      <c r="Z30" s="5"/>
      <c r="AA30" s="5"/>
      <c r="AB30" s="5"/>
    </row>
    <row r="31" spans="2:28" x14ac:dyDescent="0.2">
      <c r="F31" s="14"/>
      <c r="G31" s="14"/>
      <c r="H31" s="14"/>
      <c r="I31" s="18"/>
      <c r="K31" s="18"/>
      <c r="L31" s="18"/>
      <c r="M31" s="18"/>
      <c r="T31" s="14"/>
      <c r="U31" s="14"/>
      <c r="V31" s="14"/>
      <c r="W31" s="14"/>
      <c r="X31" s="5"/>
      <c r="Y31" s="5"/>
      <c r="Z31" s="5"/>
      <c r="AA31" s="5"/>
      <c r="AB31" s="5"/>
    </row>
    <row r="32" spans="2:28" x14ac:dyDescent="0.2">
      <c r="F32" s="14"/>
      <c r="G32" s="14"/>
      <c r="H32" s="14"/>
      <c r="I32" s="18"/>
      <c r="K32" s="18"/>
      <c r="L32" s="18"/>
      <c r="M32" s="18"/>
      <c r="T32" s="14"/>
      <c r="U32" s="14"/>
      <c r="V32" s="14"/>
      <c r="W32" s="14"/>
      <c r="X32" s="5"/>
      <c r="Y32" s="5"/>
      <c r="Z32" s="5"/>
      <c r="AA32" s="5"/>
      <c r="AB32" s="5"/>
    </row>
  </sheetData>
  <mergeCells count="3">
    <mergeCell ref="B3:E3"/>
    <mergeCell ref="N6:X6"/>
    <mergeCell ref="C27:D27"/>
  </mergeCells>
  <conditionalFormatting sqref="I9:Q9">
    <cfRule type="duplicateValues" dxfId="1" priority="21"/>
  </conditionalFormatting>
  <conditionalFormatting sqref="I8:W8">
    <cfRule type="duplicateValues" dxfId="0" priority="22"/>
  </conditionalFormatting>
  <hyperlinks>
    <hyperlink ref="E2" location="BG!A1" display="BG" xr:uid="{B8930933-9D2D-4F9D-A96A-7AB77CD9C60E}"/>
  </hyperlinks>
  <pageMargins left="0.70866141732283472" right="0.70866141732283472" top="0.74803149606299213" bottom="0.74803149606299213" header="0.31496062992125984" footer="0.31496062992125984"/>
  <pageSetup paperSize="5"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D98B9-DC00-453E-AACF-422DBACF4577}">
  <sheetPr codeName="Hoja46"/>
  <dimension ref="C1:F35"/>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44.140625" style="2" bestFit="1" customWidth="1"/>
    <col min="4" max="4" width="14.7109375" style="2" customWidth="1"/>
    <col min="5" max="5" width="15.140625" style="2" customWidth="1"/>
    <col min="6" max="6" width="3.28515625" style="2" bestFit="1" customWidth="1"/>
    <col min="7" max="16384" width="11.28515625" style="2"/>
  </cols>
  <sheetData>
    <row r="1" spans="3:6" ht="15" x14ac:dyDescent="0.25">
      <c r="C1" s="11" t="s">
        <v>3250</v>
      </c>
      <c r="F1" s="42" t="s">
        <v>88</v>
      </c>
    </row>
    <row r="2" spans="3:6" x14ac:dyDescent="0.2">
      <c r="C2" s="69"/>
      <c r="D2" s="77"/>
    </row>
    <row r="3" spans="3:6" ht="15" x14ac:dyDescent="0.2">
      <c r="C3" s="829" t="s">
        <v>1507</v>
      </c>
      <c r="D3" s="829"/>
      <c r="E3" s="829"/>
    </row>
    <row r="4" spans="3:6" x14ac:dyDescent="0.2">
      <c r="C4" s="93" t="s">
        <v>192</v>
      </c>
      <c r="D4" s="418"/>
    </row>
    <row r="5" spans="3:6" x14ac:dyDescent="0.2">
      <c r="C5" s="2" t="s">
        <v>8</v>
      </c>
    </row>
    <row r="7" spans="3:6" x14ac:dyDescent="0.2">
      <c r="C7" s="6" t="s">
        <v>1508</v>
      </c>
      <c r="D7" s="5"/>
      <c r="E7" s="5"/>
    </row>
    <row r="8" spans="3:6" x14ac:dyDescent="0.2">
      <c r="C8" s="5"/>
    </row>
    <row r="9" spans="3:6" x14ac:dyDescent="0.2">
      <c r="C9" s="7" t="s">
        <v>2</v>
      </c>
      <c r="D9" s="768">
        <v>45199</v>
      </c>
      <c r="E9" s="768">
        <v>44926</v>
      </c>
    </row>
    <row r="10" spans="3:6" hidden="1" x14ac:dyDescent="0.2">
      <c r="C10" s="5" t="s">
        <v>872</v>
      </c>
      <c r="D10" s="348">
        <v>0</v>
      </c>
      <c r="E10" s="348">
        <v>0</v>
      </c>
    </row>
    <row r="11" spans="3:6" x14ac:dyDescent="0.2">
      <c r="C11" s="18" t="s">
        <v>1423</v>
      </c>
      <c r="D11" s="348">
        <v>7221566.6489999993</v>
      </c>
      <c r="E11" s="431">
        <v>6241680.1600000001</v>
      </c>
    </row>
    <row r="12" spans="3:6" x14ac:dyDescent="0.2">
      <c r="C12" s="5" t="s">
        <v>879</v>
      </c>
      <c r="D12" s="348">
        <v>8214259.7510000002</v>
      </c>
      <c r="E12" s="431">
        <v>2729439.2459999998</v>
      </c>
    </row>
    <row r="13" spans="3:6" hidden="1" x14ac:dyDescent="0.2">
      <c r="C13" s="5" t="s">
        <v>882</v>
      </c>
      <c r="D13" s="348">
        <v>0</v>
      </c>
      <c r="E13" s="431">
        <v>0</v>
      </c>
    </row>
    <row r="14" spans="3:6" hidden="1" x14ac:dyDescent="0.2">
      <c r="C14" s="5" t="s">
        <v>1347</v>
      </c>
      <c r="D14" s="348">
        <v>0</v>
      </c>
      <c r="E14" s="431">
        <v>0</v>
      </c>
    </row>
    <row r="15" spans="3:6" x14ac:dyDescent="0.2">
      <c r="C15" s="5" t="s">
        <v>1458</v>
      </c>
      <c r="D15" s="348">
        <v>58469014.499999285</v>
      </c>
      <c r="E15" s="431">
        <v>16152360.370999999</v>
      </c>
    </row>
    <row r="16" spans="3:6" hidden="1" x14ac:dyDescent="0.2">
      <c r="C16" s="5"/>
      <c r="D16" s="348">
        <v>0</v>
      </c>
      <c r="E16" s="234"/>
    </row>
    <row r="17" spans="3:5" x14ac:dyDescent="0.2">
      <c r="C17" s="6" t="s">
        <v>0</v>
      </c>
      <c r="D17" s="349">
        <v>73904840.899999291</v>
      </c>
      <c r="E17" s="349">
        <v>25123479.776999999</v>
      </c>
    </row>
    <row r="18" spans="3:5" x14ac:dyDescent="0.2">
      <c r="C18" s="6"/>
      <c r="D18" s="142"/>
      <c r="E18" s="142"/>
    </row>
    <row r="19" spans="3:5" x14ac:dyDescent="0.2">
      <c r="D19" s="350"/>
      <c r="E19" s="350"/>
    </row>
    <row r="20" spans="3:5" x14ac:dyDescent="0.2">
      <c r="C20" s="6" t="s">
        <v>1509</v>
      </c>
      <c r="D20" s="26"/>
    </row>
    <row r="21" spans="3:5" x14ac:dyDescent="0.2">
      <c r="C21" s="5"/>
      <c r="D21" s="419"/>
      <c r="E21" s="419"/>
    </row>
    <row r="22" spans="3:5" x14ac:dyDescent="0.2">
      <c r="C22" s="7" t="s">
        <v>2</v>
      </c>
      <c r="D22" s="768">
        <v>45199</v>
      </c>
      <c r="E22" s="768">
        <v>44926</v>
      </c>
    </row>
    <row r="23" spans="3:5" hidden="1" x14ac:dyDescent="0.2">
      <c r="C23" s="5" t="s">
        <v>9</v>
      </c>
      <c r="D23" s="348">
        <v>0</v>
      </c>
      <c r="E23" s="432">
        <v>0</v>
      </c>
    </row>
    <row r="24" spans="3:5" hidden="1" x14ac:dyDescent="0.2">
      <c r="C24" s="5" t="s">
        <v>187</v>
      </c>
      <c r="D24" s="348">
        <v>0</v>
      </c>
      <c r="E24" s="432">
        <v>0</v>
      </c>
    </row>
    <row r="25" spans="3:5" hidden="1" x14ac:dyDescent="0.2">
      <c r="C25" s="5" t="s">
        <v>188</v>
      </c>
      <c r="D25" s="348">
        <v>0</v>
      </c>
      <c r="E25" s="432">
        <v>0</v>
      </c>
    </row>
    <row r="26" spans="3:5" hidden="1" x14ac:dyDescent="0.2">
      <c r="C26" s="5" t="s">
        <v>883</v>
      </c>
      <c r="D26" s="348">
        <v>0</v>
      </c>
      <c r="E26" s="432">
        <v>0</v>
      </c>
    </row>
    <row r="27" spans="3:5" x14ac:dyDescent="0.2">
      <c r="C27" s="2" t="s">
        <v>2414</v>
      </c>
      <c r="D27" s="348">
        <v>2253216.054</v>
      </c>
      <c r="E27" s="432">
        <v>1561852.61</v>
      </c>
    </row>
    <row r="28" spans="3:5" hidden="1" x14ac:dyDescent="0.2">
      <c r="D28" s="348">
        <v>0</v>
      </c>
      <c r="E28" s="420"/>
    </row>
    <row r="29" spans="3:5" customFormat="1" ht="15" x14ac:dyDescent="0.25">
      <c r="C29" s="6" t="s">
        <v>0</v>
      </c>
      <c r="D29" s="273">
        <v>2253216.054</v>
      </c>
      <c r="E29" s="273">
        <v>1561852.61</v>
      </c>
    </row>
    <row r="30" spans="3:5" customFormat="1" ht="15" x14ac:dyDescent="0.25">
      <c r="C30" s="2"/>
      <c r="D30" s="86"/>
      <c r="E30" s="86"/>
    </row>
    <row r="31" spans="3:5" customFormat="1" ht="15" x14ac:dyDescent="0.25">
      <c r="C31" s="876"/>
      <c r="D31" s="876"/>
      <c r="E31" s="876"/>
    </row>
    <row r="32" spans="3:5" customFormat="1" ht="15" x14ac:dyDescent="0.25"/>
    <row r="35" spans="3:3" x14ac:dyDescent="0.2">
      <c r="C35" s="147"/>
    </row>
  </sheetData>
  <mergeCells count="2">
    <mergeCell ref="C3:E3"/>
    <mergeCell ref="C31:E31"/>
  </mergeCells>
  <hyperlinks>
    <hyperlink ref="F1" location="BG!A1" display="BG" xr:uid="{7486D7D5-278B-46A1-A336-3FF3E00442EA}"/>
  </hyperlinks>
  <pageMargins left="0.70866141732283472" right="0.70866141732283472" top="0.74803149606299213" bottom="0.74803149606299213" header="0.31496062992125984" footer="0.31496062992125984"/>
  <pageSetup paperSize="5"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C1:I14"/>
  <sheetViews>
    <sheetView showGridLines="0" zoomScale="85" zoomScaleNormal="85" workbookViewId="0">
      <selection activeCell="D89" sqref="D89"/>
    </sheetView>
  </sheetViews>
  <sheetFormatPr baseColWidth="10" defaultRowHeight="15" x14ac:dyDescent="0.25"/>
  <cols>
    <col min="1" max="2" width="2.28515625" customWidth="1"/>
    <col min="3" max="3" width="50.140625" customWidth="1"/>
    <col min="4" max="4" width="19" customWidth="1"/>
    <col min="5" max="5" width="16.7109375" customWidth="1"/>
    <col min="6" max="6" width="2.28515625" customWidth="1"/>
  </cols>
  <sheetData>
    <row r="1" spans="3:9" x14ac:dyDescent="0.25">
      <c r="C1" s="11" t="s">
        <v>3250</v>
      </c>
      <c r="F1" s="42" t="s">
        <v>88</v>
      </c>
    </row>
    <row r="2" spans="3:9" x14ac:dyDescent="0.25">
      <c r="C2" s="144"/>
      <c r="F2" s="42"/>
    </row>
    <row r="3" spans="3:9" x14ac:dyDescent="0.25">
      <c r="C3" s="829" t="s">
        <v>1510</v>
      </c>
      <c r="D3" s="829"/>
      <c r="E3" s="829"/>
    </row>
    <row r="4" spans="3:9" x14ac:dyDescent="0.25">
      <c r="C4" s="145" t="s">
        <v>192</v>
      </c>
      <c r="D4" s="57"/>
    </row>
    <row r="5" spans="3:9" x14ac:dyDescent="0.25">
      <c r="C5" s="877" t="s">
        <v>11</v>
      </c>
      <c r="D5" s="877"/>
      <c r="E5" s="877"/>
      <c r="F5" s="1"/>
      <c r="G5" s="1"/>
      <c r="H5" s="1"/>
      <c r="I5" s="1"/>
    </row>
    <row r="6" spans="3:9" ht="15" customHeight="1" x14ac:dyDescent="0.25">
      <c r="D6" s="57"/>
      <c r="E6" s="57"/>
    </row>
    <row r="7" spans="3:9" x14ac:dyDescent="0.25">
      <c r="C7" s="7" t="s">
        <v>2</v>
      </c>
      <c r="D7" s="795">
        <v>45199</v>
      </c>
      <c r="E7" s="795">
        <v>44926</v>
      </c>
    </row>
    <row r="8" spans="3:9" ht="12.75" customHeight="1" x14ac:dyDescent="0.25">
      <c r="C8" s="12" t="s">
        <v>66</v>
      </c>
      <c r="D8" s="4"/>
      <c r="E8" s="10"/>
    </row>
    <row r="9" spans="3:9" ht="12.75" customHeight="1" x14ac:dyDescent="0.25">
      <c r="C9" s="12" t="s">
        <v>67</v>
      </c>
      <c r="D9" s="4"/>
      <c r="E9" s="10"/>
    </row>
    <row r="10" spans="3:9" ht="12.75" customHeight="1" x14ac:dyDescent="0.25">
      <c r="C10" s="12" t="s">
        <v>68</v>
      </c>
      <c r="D10" s="4"/>
      <c r="E10" s="10"/>
    </row>
    <row r="11" spans="3:9" ht="12.75" customHeight="1" x14ac:dyDescent="0.25">
      <c r="C11" s="12" t="s">
        <v>69</v>
      </c>
      <c r="D11" s="4"/>
      <c r="E11" s="10"/>
    </row>
    <row r="12" spans="3:9" ht="12.75" customHeight="1" x14ac:dyDescent="0.25">
      <c r="C12" s="12" t="s">
        <v>48</v>
      </c>
      <c r="D12" s="4"/>
      <c r="E12" s="10"/>
    </row>
    <row r="13" spans="3:9" ht="12.75" customHeight="1" x14ac:dyDescent="0.25">
      <c r="C13" s="54" t="s">
        <v>189</v>
      </c>
      <c r="D13" s="4"/>
      <c r="E13" s="10"/>
    </row>
    <row r="14" spans="3:9" ht="12.75" customHeight="1" x14ac:dyDescent="0.25">
      <c r="C14" s="6" t="s">
        <v>10</v>
      </c>
      <c r="D14" s="257">
        <v>0</v>
      </c>
      <c r="E14" s="259">
        <v>0</v>
      </c>
    </row>
  </sheetData>
  <mergeCells count="2">
    <mergeCell ref="C5:E5"/>
    <mergeCell ref="C3:E3"/>
  </mergeCells>
  <hyperlinks>
    <hyperlink ref="F1" location="BG!A1" display="BG" xr:uid="{00000000-0004-0000-0B00-000000000000}"/>
  </hyperlinks>
  <pageMargins left="0.70866141732283472" right="0.70866141732283472" top="0.74803149606299213" bottom="0.74803149606299213" header="0.31496062992125984" footer="0.31496062992125984"/>
  <pageSetup paperSize="5" scale="8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C1:AF20"/>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48.28515625" style="35" customWidth="1"/>
    <col min="4" max="4" width="21.140625" style="35" customWidth="1"/>
    <col min="5" max="5" width="17.5703125" style="35" customWidth="1"/>
    <col min="6" max="6" width="22.42578125" style="35" customWidth="1"/>
    <col min="7" max="7" width="21" style="35" customWidth="1"/>
    <col min="8" max="8" width="3.28515625" style="35" customWidth="1"/>
    <col min="9" max="9" width="23.85546875" style="35" bestFit="1" customWidth="1"/>
    <col min="10" max="10" width="22.5703125" style="35" customWidth="1"/>
    <col min="11" max="11" width="19.28515625" style="35" customWidth="1"/>
    <col min="12" max="12" width="26.42578125" style="35" customWidth="1"/>
    <col min="13" max="13" width="24.5703125" style="35" customWidth="1"/>
    <col min="14" max="14" width="20.7109375" style="35" customWidth="1"/>
    <col min="15" max="15" width="15.42578125" style="35" bestFit="1" customWidth="1"/>
    <col min="16" max="16" width="14.85546875" style="35" bestFit="1" customWidth="1"/>
    <col min="17" max="32" width="11.28515625" style="35"/>
    <col min="33" max="16384" width="11.42578125" style="2"/>
  </cols>
  <sheetData>
    <row r="1" spans="3:32" ht="18" x14ac:dyDescent="0.25">
      <c r="C1" s="732" t="s">
        <v>3250</v>
      </c>
      <c r="D1" s="149"/>
      <c r="F1" s="696" t="s">
        <v>88</v>
      </c>
    </row>
    <row r="4" spans="3:32" ht="15" x14ac:dyDescent="0.2">
      <c r="C4" s="829" t="s">
        <v>1511</v>
      </c>
      <c r="D4" s="829"/>
      <c r="E4" s="829"/>
      <c r="F4" s="829"/>
      <c r="G4" s="829"/>
      <c r="H4" s="44"/>
    </row>
    <row r="5" spans="3:32" s="5" customFormat="1" x14ac:dyDescent="0.2">
      <c r="C5" s="35" t="s">
        <v>149</v>
      </c>
      <c r="D5" s="35"/>
      <c r="E5" s="44"/>
      <c r="F5" s="44"/>
      <c r="G5" s="44"/>
      <c r="H5" s="44"/>
    </row>
    <row r="6" spans="3:32" s="5" customFormat="1" x14ac:dyDescent="0.2">
      <c r="C6" s="711"/>
      <c r="D6" s="35"/>
      <c r="E6" s="44"/>
      <c r="F6" s="44"/>
      <c r="G6" s="44"/>
      <c r="H6" s="44"/>
    </row>
    <row r="7" spans="3:32" x14ac:dyDescent="0.2">
      <c r="C7" s="35" t="s">
        <v>2416</v>
      </c>
    </row>
    <row r="8" spans="3:32" x14ac:dyDescent="0.2">
      <c r="C8" s="35" t="s">
        <v>289</v>
      </c>
      <c r="D8" s="736">
        <v>2023</v>
      </c>
      <c r="E8" s="736">
        <v>2022</v>
      </c>
    </row>
    <row r="9" spans="3:32" x14ac:dyDescent="0.2">
      <c r="C9" s="35" t="s">
        <v>291</v>
      </c>
      <c r="D9" s="207">
        <v>27828000</v>
      </c>
      <c r="E9" s="27">
        <v>135713629.815</v>
      </c>
      <c r="F9" s="233" t="s">
        <v>296</v>
      </c>
      <c r="L9" s="381"/>
    </row>
    <row r="10" spans="3:32" x14ac:dyDescent="0.2">
      <c r="L10" s="381"/>
    </row>
    <row r="11" spans="3:32" x14ac:dyDescent="0.2">
      <c r="C11" s="53" t="s">
        <v>3415</v>
      </c>
      <c r="D11" s="53"/>
      <c r="E11" s="53"/>
      <c r="F11" s="53"/>
      <c r="G11" s="18"/>
      <c r="H11" s="53"/>
      <c r="I11" s="96" t="s">
        <v>1861</v>
      </c>
      <c r="J11" s="53"/>
      <c r="K11" s="53"/>
      <c r="L11" s="53"/>
      <c r="M11" s="53"/>
      <c r="N11" s="53"/>
    </row>
    <row r="12" spans="3:32" ht="15" customHeight="1" x14ac:dyDescent="0.2">
      <c r="C12" s="880" t="s">
        <v>277</v>
      </c>
      <c r="D12" s="880" t="s">
        <v>278</v>
      </c>
      <c r="E12" s="820" t="s">
        <v>290</v>
      </c>
      <c r="F12" s="878">
        <v>2023</v>
      </c>
      <c r="G12" s="879"/>
      <c r="H12" s="53"/>
      <c r="I12" s="53"/>
      <c r="J12" s="53"/>
      <c r="K12" s="53"/>
      <c r="L12" s="53"/>
      <c r="M12" s="53"/>
      <c r="N12" s="53"/>
    </row>
    <row r="13" spans="3:32" ht="25.5" x14ac:dyDescent="0.2">
      <c r="C13" s="880"/>
      <c r="D13" s="880"/>
      <c r="E13" s="820"/>
      <c r="F13" s="773" t="s">
        <v>288</v>
      </c>
      <c r="G13" s="773" t="s">
        <v>191</v>
      </c>
      <c r="H13" s="53"/>
      <c r="I13" s="774" t="s">
        <v>290</v>
      </c>
      <c r="J13" s="774" t="s">
        <v>292</v>
      </c>
      <c r="K13" s="774" t="s">
        <v>295</v>
      </c>
      <c r="L13" s="774" t="s">
        <v>293</v>
      </c>
      <c r="M13" s="774" t="s">
        <v>193</v>
      </c>
      <c r="N13" s="774" t="s">
        <v>294</v>
      </c>
    </row>
    <row r="14" spans="3:32" x14ac:dyDescent="0.2">
      <c r="C14" s="250" t="s">
        <v>1411</v>
      </c>
      <c r="D14" s="250" t="s">
        <v>1495</v>
      </c>
      <c r="E14" s="250">
        <v>4901</v>
      </c>
      <c r="F14" s="287">
        <v>5289631.443</v>
      </c>
      <c r="G14" s="325">
        <v>269322.897</v>
      </c>
      <c r="H14" s="18"/>
      <c r="I14" s="250">
        <v>182</v>
      </c>
      <c r="J14" s="701">
        <v>0</v>
      </c>
      <c r="K14" s="325">
        <v>728000</v>
      </c>
      <c r="L14" s="701">
        <v>0</v>
      </c>
      <c r="M14" s="325">
        <v>0</v>
      </c>
      <c r="N14" s="287">
        <v>0</v>
      </c>
      <c r="O14" s="2"/>
      <c r="P14" s="2"/>
      <c r="Q14" s="2"/>
      <c r="R14" s="2"/>
      <c r="S14" s="2"/>
      <c r="T14" s="2"/>
      <c r="U14" s="2"/>
      <c r="V14" s="2"/>
      <c r="W14" s="2"/>
      <c r="X14" s="2"/>
      <c r="Y14" s="2"/>
      <c r="Z14" s="2"/>
      <c r="AA14" s="2"/>
      <c r="AB14" s="2"/>
      <c r="AC14" s="2"/>
      <c r="AD14" s="2"/>
      <c r="AE14" s="2"/>
      <c r="AF14" s="2"/>
    </row>
    <row r="15" spans="3:32" x14ac:dyDescent="0.2">
      <c r="C15" s="250" t="s">
        <v>3402</v>
      </c>
      <c r="D15" s="250" t="s">
        <v>3403</v>
      </c>
      <c r="E15" s="714">
        <v>271</v>
      </c>
      <c r="F15" s="674">
        <v>57181482.427999996</v>
      </c>
      <c r="G15" s="686">
        <v>750238</v>
      </c>
      <c r="H15" s="18"/>
      <c r="I15" s="250">
        <v>1</v>
      </c>
      <c r="J15" s="701">
        <v>0</v>
      </c>
      <c r="K15" s="758">
        <v>27100000</v>
      </c>
      <c r="L15" s="701">
        <v>0.49180000000000001</v>
      </c>
      <c r="M15" s="325">
        <v>28121853.0580904</v>
      </c>
      <c r="N15" s="287">
        <v>368967.04840000003</v>
      </c>
      <c r="O15" s="2"/>
      <c r="P15" s="2"/>
      <c r="Q15" s="2"/>
      <c r="R15" s="2"/>
      <c r="S15" s="2"/>
      <c r="T15" s="2"/>
      <c r="U15" s="2"/>
      <c r="V15" s="2"/>
      <c r="W15" s="2"/>
      <c r="X15" s="2"/>
      <c r="Y15" s="2"/>
      <c r="Z15" s="2"/>
      <c r="AA15" s="2"/>
      <c r="AB15" s="2"/>
      <c r="AC15" s="2"/>
      <c r="AD15" s="2"/>
      <c r="AE15" s="2"/>
      <c r="AF15" s="2"/>
    </row>
    <row r="16" spans="3:32" x14ac:dyDescent="0.2">
      <c r="K16" s="374"/>
    </row>
    <row r="17" spans="6:14" x14ac:dyDescent="0.2">
      <c r="F17" s="2"/>
      <c r="L17" s="151"/>
      <c r="M17" s="151"/>
    </row>
    <row r="18" spans="6:14" x14ac:dyDescent="0.2">
      <c r="F18" s="381"/>
    </row>
    <row r="19" spans="6:14" ht="15" x14ac:dyDescent="0.25">
      <c r="I19" s="562"/>
      <c r="J19" s="730"/>
      <c r="K19" s="730"/>
      <c r="L19" s="406"/>
      <c r="M19" s="731"/>
      <c r="N19" s="438"/>
    </row>
    <row r="20" spans="6:14" ht="14.25" x14ac:dyDescent="0.2">
      <c r="M20" s="726"/>
    </row>
  </sheetData>
  <mergeCells count="6">
    <mergeCell ref="F12:G12"/>
    <mergeCell ref="C4:E4"/>
    <mergeCell ref="F4:G4"/>
    <mergeCell ref="E12:E13"/>
    <mergeCell ref="D12:D13"/>
    <mergeCell ref="C12:C13"/>
  </mergeCells>
  <hyperlinks>
    <hyperlink ref="F1" location="BG!A1" display="BG" xr:uid="{00000000-0004-0000-0C00-000000000000}"/>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23A2F-9AB2-494A-949B-9987AE90A958}">
  <dimension ref="A1:Q690"/>
  <sheetViews>
    <sheetView topLeftCell="D15" zoomScaleNormal="100" workbookViewId="0"/>
  </sheetViews>
  <sheetFormatPr baseColWidth="10" defaultColWidth="11.42578125" defaultRowHeight="15" x14ac:dyDescent="0.25"/>
  <cols>
    <col min="1" max="1" width="10.7109375" style="562"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78" bestFit="1" customWidth="1"/>
    <col min="10" max="10" width="16" style="278"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7" ht="17.25" customHeight="1" x14ac:dyDescent="0.25">
      <c r="A1" s="562" t="s">
        <v>690</v>
      </c>
      <c r="B1" t="s">
        <v>691</v>
      </c>
      <c r="C1" s="338" t="s">
        <v>692</v>
      </c>
      <c r="D1" t="s">
        <v>693</v>
      </c>
      <c r="E1" t="s">
        <v>1736</v>
      </c>
      <c r="F1" t="s">
        <v>1735</v>
      </c>
      <c r="G1" t="s">
        <v>1858</v>
      </c>
      <c r="H1" t="s">
        <v>694</v>
      </c>
      <c r="I1" s="390" t="s">
        <v>698</v>
      </c>
      <c r="J1" s="390" t="s">
        <v>1870</v>
      </c>
      <c r="K1" s="298" t="s">
        <v>2387</v>
      </c>
      <c r="L1" s="298" t="s">
        <v>1588</v>
      </c>
      <c r="M1" s="298" t="s">
        <v>2388</v>
      </c>
      <c r="N1" s="298" t="s">
        <v>1871</v>
      </c>
      <c r="O1" s="277" t="s">
        <v>696</v>
      </c>
      <c r="P1" s="370" t="s">
        <v>2403</v>
      </c>
      <c r="Q1" s="520" t="s">
        <v>3149</v>
      </c>
    </row>
    <row r="2" spans="1:17" x14ac:dyDescent="0.25">
      <c r="C2" s="338"/>
      <c r="H2" s="341" t="s">
        <v>699</v>
      </c>
      <c r="I2" s="561">
        <v>23605021.27</v>
      </c>
      <c r="J2" s="298">
        <f>I2/1000</f>
        <v>23605.021270000001</v>
      </c>
      <c r="K2" s="559"/>
      <c r="L2" s="298"/>
      <c r="M2" s="298"/>
      <c r="N2" s="298"/>
      <c r="O2" s="391">
        <v>28967956.559999999</v>
      </c>
      <c r="P2" s="298"/>
    </row>
    <row r="3" spans="1:17" x14ac:dyDescent="0.25">
      <c r="C3" s="338"/>
      <c r="H3" s="341" t="s">
        <v>1009</v>
      </c>
      <c r="I3" s="561">
        <v>-42447671.219999999</v>
      </c>
      <c r="J3" s="298">
        <f>I3/1000</f>
        <v>-42447.671219999997</v>
      </c>
      <c r="K3" s="559"/>
      <c r="L3" s="298"/>
      <c r="M3" s="298"/>
      <c r="N3" s="298"/>
      <c r="O3" s="391">
        <v>-36463944.409999996</v>
      </c>
    </row>
    <row r="4" spans="1:17" x14ac:dyDescent="0.25">
      <c r="C4" s="338"/>
      <c r="H4" s="341" t="s">
        <v>2616</v>
      </c>
      <c r="I4" s="560">
        <v>-444631295280</v>
      </c>
      <c r="J4" s="298">
        <f t="shared" ref="J4:J11" si="0">I4/1000</f>
        <v>-444631295.27999997</v>
      </c>
      <c r="K4" s="559"/>
      <c r="L4" s="298"/>
      <c r="M4" s="298"/>
      <c r="N4" s="298"/>
      <c r="O4" s="404"/>
    </row>
    <row r="5" spans="1:17" x14ac:dyDescent="0.25">
      <c r="A5" s="563">
        <v>44742</v>
      </c>
      <c r="B5" s="339">
        <v>7</v>
      </c>
      <c r="C5" s="339" t="s">
        <v>1589</v>
      </c>
      <c r="D5" s="339" t="s">
        <v>700</v>
      </c>
      <c r="E5" t="str">
        <f t="shared" ref="E5:E68" si="1">+MID(D5,3,2)&amp;+MID(D5,6,1)&amp;+MID(D5,8,2)&amp;+MID(D5,11,3)&amp;+MID(D5,17,2)&amp;+MID(D5,20,3)&amp;+MID(D5,24,2)</f>
        <v>111101010200199</v>
      </c>
      <c r="F5" s="299" t="str">
        <f t="shared" ref="F5:F68" si="2">MID(E5,3,1)</f>
        <v>1</v>
      </c>
      <c r="G5" t="e">
        <f>+VLOOKUP(L5,BG!$D$10:$F$63,3,FALSE)</f>
        <v>#REF!</v>
      </c>
      <c r="H5" s="339" t="s">
        <v>701</v>
      </c>
      <c r="I5" s="551">
        <f>217390700-10000000</f>
        <v>207390700</v>
      </c>
      <c r="J5" s="298">
        <f>I5/1000</f>
        <v>207390.7</v>
      </c>
      <c r="K5" t="e">
        <f>+VLOOKUP(D5,#REF!,4,0)</f>
        <v>#REF!</v>
      </c>
      <c r="L5" t="e">
        <f>VLOOKUP(D5,#REF!,5,0)</f>
        <v>#REF!</v>
      </c>
      <c r="M5" t="e">
        <f>VLOOKUP(D5,#REF!,6,0)</f>
        <v>#REF!</v>
      </c>
      <c r="N5" t="e">
        <f>VLOOKUP(D5,#REF!,7,0)</f>
        <v>#REF!</v>
      </c>
      <c r="P5" t="str">
        <f>MID(E5,6,5)</f>
        <v>10102</v>
      </c>
      <c r="Q5" t="str">
        <f>+LEFT(E5,2)</f>
        <v>11</v>
      </c>
    </row>
    <row r="6" spans="1:17" x14ac:dyDescent="0.25">
      <c r="A6" s="563">
        <v>44742</v>
      </c>
      <c r="B6" s="340">
        <v>7</v>
      </c>
      <c r="C6" s="340" t="s">
        <v>1590</v>
      </c>
      <c r="D6" s="340" t="s">
        <v>703</v>
      </c>
      <c r="E6" t="str">
        <f t="shared" si="1"/>
        <v>111101010250601</v>
      </c>
      <c r="F6" t="str">
        <f t="shared" si="2"/>
        <v>1</v>
      </c>
      <c r="G6" t="e">
        <f>+VLOOKUP(L6,BG!$D$10:$F$63,3,FALSE)</f>
        <v>#REF!</v>
      </c>
      <c r="H6" s="340" t="s">
        <v>2912</v>
      </c>
      <c r="I6" s="552">
        <v>11285108</v>
      </c>
      <c r="J6" s="298">
        <f t="shared" si="0"/>
        <v>11285.108</v>
      </c>
      <c r="K6" t="e">
        <f>+VLOOKUP(D6,#REF!,4,0)</f>
        <v>#REF!</v>
      </c>
      <c r="L6" t="e">
        <f>VLOOKUP(D6,#REF!,5,0)</f>
        <v>#REF!</v>
      </c>
      <c r="M6" t="e">
        <f>VLOOKUP(D6,#REF!,6,0)</f>
        <v>#REF!</v>
      </c>
      <c r="N6" t="e">
        <f>VLOOKUP(D6,#REF!,7,0)</f>
        <v>#REF!</v>
      </c>
      <c r="P6" t="str">
        <f t="shared" ref="P6:P11" si="3">MID(E6,6,5)</f>
        <v>10102</v>
      </c>
      <c r="Q6" t="str">
        <f t="shared" ref="Q6:Q69" si="4">+LEFT(E6,2)</f>
        <v>11</v>
      </c>
    </row>
    <row r="7" spans="1:17" x14ac:dyDescent="0.25">
      <c r="A7" s="563">
        <v>44742</v>
      </c>
      <c r="B7" s="339">
        <v>7</v>
      </c>
      <c r="C7" s="339" t="s">
        <v>1591</v>
      </c>
      <c r="D7" s="339" t="s">
        <v>704</v>
      </c>
      <c r="E7" t="str">
        <f t="shared" si="1"/>
        <v>111201090200299</v>
      </c>
      <c r="F7" t="str">
        <f t="shared" si="2"/>
        <v>1</v>
      </c>
      <c r="G7" t="e">
        <f>+VLOOKUP(L7,BG!$D$10:$F$63,3,FALSE)</f>
        <v>#REF!</v>
      </c>
      <c r="H7" s="339" t="s">
        <v>2913</v>
      </c>
      <c r="I7" s="551">
        <v>687897150</v>
      </c>
      <c r="J7" s="298">
        <f t="shared" si="0"/>
        <v>687897.15</v>
      </c>
      <c r="K7" t="e">
        <f>+VLOOKUP(D7,#REF!,4,0)</f>
        <v>#REF!</v>
      </c>
      <c r="L7" t="e">
        <f>VLOOKUP(D7,#REF!,5,0)</f>
        <v>#REF!</v>
      </c>
      <c r="M7" t="e">
        <f>VLOOKUP(D7,#REF!,6,0)</f>
        <v>#REF!</v>
      </c>
      <c r="N7" t="e">
        <f>VLOOKUP(D7,#REF!,7,0)</f>
        <v>#REF!</v>
      </c>
      <c r="P7" t="str">
        <f t="shared" si="3"/>
        <v>10902</v>
      </c>
      <c r="Q7" t="str">
        <f t="shared" si="4"/>
        <v>11</v>
      </c>
    </row>
    <row r="8" spans="1:17" x14ac:dyDescent="0.25">
      <c r="A8" s="563">
        <v>44742</v>
      </c>
      <c r="B8" s="340">
        <v>7</v>
      </c>
      <c r="C8" s="340" t="s">
        <v>2222</v>
      </c>
      <c r="D8" s="340" t="s">
        <v>1877</v>
      </c>
      <c r="E8" t="str">
        <f t="shared" si="1"/>
        <v>111201090221499</v>
      </c>
      <c r="F8" t="str">
        <f t="shared" si="2"/>
        <v>1</v>
      </c>
      <c r="G8" t="e">
        <f>+VLOOKUP(L8,BG!$D$10:$F$63,3,FALSE)</f>
        <v>#REF!</v>
      </c>
      <c r="H8" s="340" t="s">
        <v>2082</v>
      </c>
      <c r="I8" s="552">
        <v>13888609</v>
      </c>
      <c r="J8" s="298">
        <f t="shared" si="0"/>
        <v>13888.609</v>
      </c>
      <c r="K8" t="e">
        <f>+VLOOKUP(D8,#REF!,4,0)</f>
        <v>#REF!</v>
      </c>
      <c r="L8" t="e">
        <f>VLOOKUP(D8,#REF!,5,0)</f>
        <v>#REF!</v>
      </c>
      <c r="M8" t="e">
        <f>VLOOKUP(D8,#REF!,6,0)</f>
        <v>#REF!</v>
      </c>
      <c r="N8" t="e">
        <f>VLOOKUP(D8,#REF!,7,0)</f>
        <v>#REF!</v>
      </c>
      <c r="P8" t="str">
        <f t="shared" si="3"/>
        <v>10902</v>
      </c>
      <c r="Q8" t="str">
        <f t="shared" si="4"/>
        <v>11</v>
      </c>
    </row>
    <row r="9" spans="1:17" x14ac:dyDescent="0.25">
      <c r="A9" s="563">
        <v>44742</v>
      </c>
      <c r="B9" s="339">
        <v>7</v>
      </c>
      <c r="C9" s="339" t="s">
        <v>2223</v>
      </c>
      <c r="D9" s="339" t="s">
        <v>1878</v>
      </c>
      <c r="E9" t="str">
        <f t="shared" si="1"/>
        <v>111201090300101</v>
      </c>
      <c r="F9" t="str">
        <f t="shared" si="2"/>
        <v>1</v>
      </c>
      <c r="G9" t="e">
        <f>+VLOOKUP(L9,BG!$D$10:$F$63,3,FALSE)</f>
        <v>#REF!</v>
      </c>
      <c r="H9" s="339" t="s">
        <v>2083</v>
      </c>
      <c r="I9" s="551">
        <v>8132331</v>
      </c>
      <c r="J9" s="298">
        <f t="shared" si="0"/>
        <v>8132.3310000000001</v>
      </c>
      <c r="K9" t="e">
        <f>+VLOOKUP(D9,#REF!,4,0)</f>
        <v>#REF!</v>
      </c>
      <c r="L9" t="e">
        <f>VLOOKUP(D9,#REF!,5,0)</f>
        <v>#REF!</v>
      </c>
      <c r="M9" t="e">
        <f>VLOOKUP(D9,#REF!,6,0)</f>
        <v>#REF!</v>
      </c>
      <c r="N9" t="e">
        <f>VLOOKUP(D9,#REF!,7,0)</f>
        <v>#REF!</v>
      </c>
      <c r="P9" t="str">
        <f t="shared" si="3"/>
        <v>10903</v>
      </c>
      <c r="Q9" t="str">
        <f t="shared" si="4"/>
        <v>11</v>
      </c>
    </row>
    <row r="10" spans="1:17" x14ac:dyDescent="0.25">
      <c r="A10" s="563">
        <v>44742</v>
      </c>
      <c r="B10" s="340">
        <v>7</v>
      </c>
      <c r="C10" s="340" t="s">
        <v>1592</v>
      </c>
      <c r="D10" s="340" t="s">
        <v>707</v>
      </c>
      <c r="E10" t="str">
        <f t="shared" si="1"/>
        <v>111201090400699</v>
      </c>
      <c r="F10" t="str">
        <f t="shared" si="2"/>
        <v>1</v>
      </c>
      <c r="G10" t="e">
        <f>+VLOOKUP(L10,BG!$D$10:$F$63,3,FALSE)</f>
        <v>#REF!</v>
      </c>
      <c r="H10" s="340" t="s">
        <v>708</v>
      </c>
      <c r="I10" s="552">
        <v>14904721</v>
      </c>
      <c r="J10" s="298">
        <f t="shared" si="0"/>
        <v>14904.721</v>
      </c>
      <c r="K10" t="e">
        <f>+VLOOKUP(D10,#REF!,4,0)</f>
        <v>#REF!</v>
      </c>
      <c r="L10" t="e">
        <f>VLOOKUP(D10,#REF!,5,0)</f>
        <v>#REF!</v>
      </c>
      <c r="M10" t="e">
        <f>VLOOKUP(D10,#REF!,6,0)</f>
        <v>#REF!</v>
      </c>
      <c r="N10" t="e">
        <f>VLOOKUP(D10,#REF!,7,0)</f>
        <v>#REF!</v>
      </c>
      <c r="P10" t="str">
        <f t="shared" si="3"/>
        <v>10904</v>
      </c>
      <c r="Q10" t="str">
        <f t="shared" si="4"/>
        <v>11</v>
      </c>
    </row>
    <row r="11" spans="1:17" x14ac:dyDescent="0.25">
      <c r="A11" s="563">
        <v>44742</v>
      </c>
      <c r="B11" s="339">
        <v>7</v>
      </c>
      <c r="C11" s="339" t="s">
        <v>1593</v>
      </c>
      <c r="D11" s="339" t="s">
        <v>709</v>
      </c>
      <c r="E11" t="str">
        <f t="shared" si="1"/>
        <v>111201090400901</v>
      </c>
      <c r="F11" t="str">
        <f t="shared" si="2"/>
        <v>1</v>
      </c>
      <c r="G11" t="e">
        <f>+VLOOKUP(L11,BG!$D$10:$F$63,3,FALSE)</f>
        <v>#REF!</v>
      </c>
      <c r="H11" s="339" t="s">
        <v>710</v>
      </c>
      <c r="I11" s="551">
        <v>1221767068</v>
      </c>
      <c r="J11" s="298">
        <f t="shared" si="0"/>
        <v>1221767.068</v>
      </c>
      <c r="K11" t="e">
        <f>+VLOOKUP(D11,#REF!,4,0)</f>
        <v>#REF!</v>
      </c>
      <c r="L11" t="e">
        <f>VLOOKUP(D11,#REF!,5,0)</f>
        <v>#REF!</v>
      </c>
      <c r="M11" t="e">
        <f>VLOOKUP(D11,#REF!,6,0)</f>
        <v>#REF!</v>
      </c>
      <c r="N11" t="e">
        <f>VLOOKUP(D11,#REF!,7,0)</f>
        <v>#REF!</v>
      </c>
      <c r="P11" t="str">
        <f t="shared" si="3"/>
        <v>10904</v>
      </c>
      <c r="Q11" t="str">
        <f t="shared" si="4"/>
        <v>11</v>
      </c>
    </row>
    <row r="12" spans="1:17" x14ac:dyDescent="0.25">
      <c r="A12" s="563">
        <v>44742</v>
      </c>
      <c r="B12" s="340">
        <v>7</v>
      </c>
      <c r="C12" s="340" t="s">
        <v>2224</v>
      </c>
      <c r="D12" s="340" t="s">
        <v>1880</v>
      </c>
      <c r="E12" t="str">
        <f t="shared" si="1"/>
        <v>111201090401099</v>
      </c>
      <c r="F12" t="str">
        <f t="shared" si="2"/>
        <v>1</v>
      </c>
      <c r="G12" t="e">
        <f>+VLOOKUP(L12,BG!$D$10:$F$63,3,FALSE)</f>
        <v>#REF!</v>
      </c>
      <c r="H12" s="340" t="s">
        <v>2084</v>
      </c>
      <c r="I12" s="552">
        <v>256635766</v>
      </c>
      <c r="J12" s="298">
        <f t="shared" ref="J12:J75" si="5">I12/1000</f>
        <v>256635.766</v>
      </c>
      <c r="K12" t="e">
        <f>+VLOOKUP(D12,#REF!,4,0)</f>
        <v>#REF!</v>
      </c>
      <c r="L12" t="e">
        <f>VLOOKUP(D12,#REF!,5,0)</f>
        <v>#REF!</v>
      </c>
      <c r="M12" t="e">
        <f>VLOOKUP(D12,#REF!,6,0)</f>
        <v>#REF!</v>
      </c>
      <c r="N12" t="e">
        <f>VLOOKUP(D12,#REF!,7,0)</f>
        <v>#REF!</v>
      </c>
      <c r="P12" t="str">
        <f t="shared" ref="P12:P75" si="6">MID(E12,6,5)</f>
        <v>10904</v>
      </c>
      <c r="Q12" t="str">
        <f t="shared" si="4"/>
        <v>11</v>
      </c>
    </row>
    <row r="13" spans="1:17" x14ac:dyDescent="0.25">
      <c r="A13" s="563">
        <v>44742</v>
      </c>
      <c r="B13" s="339">
        <v>7</v>
      </c>
      <c r="C13" s="339" t="s">
        <v>2954</v>
      </c>
      <c r="D13" s="339" t="s">
        <v>1881</v>
      </c>
      <c r="E13" t="str">
        <f t="shared" si="1"/>
        <v>111201090401799</v>
      </c>
      <c r="F13" t="str">
        <f t="shared" si="2"/>
        <v>1</v>
      </c>
      <c r="G13" t="e">
        <f>+VLOOKUP(L13,BG!$D$10:$F$63,3,FALSE)</f>
        <v>#REF!</v>
      </c>
      <c r="H13" s="339" t="s">
        <v>712</v>
      </c>
      <c r="I13" s="551">
        <v>1837000</v>
      </c>
      <c r="J13" s="298">
        <f t="shared" si="5"/>
        <v>1837</v>
      </c>
      <c r="K13" t="e">
        <f>+VLOOKUP(D13,#REF!,4,0)</f>
        <v>#REF!</v>
      </c>
      <c r="L13" t="e">
        <f>VLOOKUP(D13,#REF!,5,0)</f>
        <v>#REF!</v>
      </c>
      <c r="M13" t="e">
        <f>VLOOKUP(D13,#REF!,6,0)</f>
        <v>#REF!</v>
      </c>
      <c r="N13" t="e">
        <f>VLOOKUP(D13,#REF!,7,0)</f>
        <v>#REF!</v>
      </c>
      <c r="P13" t="str">
        <f t="shared" si="6"/>
        <v>10904</v>
      </c>
      <c r="Q13" t="str">
        <f t="shared" si="4"/>
        <v>11</v>
      </c>
    </row>
    <row r="14" spans="1:17" x14ac:dyDescent="0.25">
      <c r="A14" s="563">
        <v>44742</v>
      </c>
      <c r="B14" s="340">
        <v>7</v>
      </c>
      <c r="C14" s="340" t="s">
        <v>2955</v>
      </c>
      <c r="D14" s="340" t="s">
        <v>1882</v>
      </c>
      <c r="E14" t="str">
        <f t="shared" si="1"/>
        <v>111201090402101</v>
      </c>
      <c r="F14" t="str">
        <f t="shared" si="2"/>
        <v>1</v>
      </c>
      <c r="G14" t="e">
        <f>+VLOOKUP(L14,BG!$D$10:$F$63,3,FALSE)</f>
        <v>#REF!</v>
      </c>
      <c r="H14" s="340" t="s">
        <v>713</v>
      </c>
      <c r="I14" s="552">
        <v>66629</v>
      </c>
      <c r="J14" s="298">
        <f t="shared" si="5"/>
        <v>66.629000000000005</v>
      </c>
      <c r="K14" t="e">
        <f>+VLOOKUP(D14,#REF!,4,0)</f>
        <v>#REF!</v>
      </c>
      <c r="L14" t="e">
        <f>VLOOKUP(D14,#REF!,5,0)</f>
        <v>#REF!</v>
      </c>
      <c r="M14" t="e">
        <f>VLOOKUP(D14,#REF!,6,0)</f>
        <v>#REF!</v>
      </c>
      <c r="N14" t="e">
        <f>VLOOKUP(D14,#REF!,7,0)</f>
        <v>#REF!</v>
      </c>
      <c r="P14" t="str">
        <f t="shared" si="6"/>
        <v>10904</v>
      </c>
      <c r="Q14" t="str">
        <f t="shared" si="4"/>
        <v>11</v>
      </c>
    </row>
    <row r="15" spans="1:17" x14ac:dyDescent="0.25">
      <c r="A15" s="563">
        <v>44742</v>
      </c>
      <c r="B15" s="339">
        <v>7</v>
      </c>
      <c r="C15" s="339" t="s">
        <v>2225</v>
      </c>
      <c r="D15" s="339" t="s">
        <v>1883</v>
      </c>
      <c r="E15" t="str">
        <f t="shared" si="1"/>
        <v>111201090402299</v>
      </c>
      <c r="F15" t="str">
        <f t="shared" si="2"/>
        <v>1</v>
      </c>
      <c r="G15" t="e">
        <f>+VLOOKUP(L15,BG!$D$10:$F$63,3,FALSE)</f>
        <v>#REF!</v>
      </c>
      <c r="H15" s="339" t="s">
        <v>714</v>
      </c>
      <c r="I15" s="551">
        <v>1369825</v>
      </c>
      <c r="J15" s="298">
        <f t="shared" si="5"/>
        <v>1369.825</v>
      </c>
      <c r="K15" t="e">
        <f>+VLOOKUP(D15,#REF!,4,0)</f>
        <v>#REF!</v>
      </c>
      <c r="L15" t="e">
        <f>VLOOKUP(D15,#REF!,5,0)</f>
        <v>#REF!</v>
      </c>
      <c r="M15" t="e">
        <f>VLOOKUP(D15,#REF!,6,0)</f>
        <v>#REF!</v>
      </c>
      <c r="N15" t="e">
        <f>VLOOKUP(D15,#REF!,7,0)</f>
        <v>#REF!</v>
      </c>
      <c r="P15" t="str">
        <f t="shared" si="6"/>
        <v>10904</v>
      </c>
      <c r="Q15" t="str">
        <f t="shared" si="4"/>
        <v>11</v>
      </c>
    </row>
    <row r="16" spans="1:17" x14ac:dyDescent="0.25">
      <c r="A16" s="563">
        <v>44742</v>
      </c>
      <c r="B16" s="340">
        <v>7</v>
      </c>
      <c r="C16" s="340" t="s">
        <v>1594</v>
      </c>
      <c r="D16" s="340" t="s">
        <v>715</v>
      </c>
      <c r="E16" t="str">
        <f t="shared" si="1"/>
        <v>111201090402599</v>
      </c>
      <c r="F16" t="str">
        <f t="shared" si="2"/>
        <v>1</v>
      </c>
      <c r="G16" t="e">
        <f>+VLOOKUP(L16,BG!$D$10:$F$63,3,FALSE)</f>
        <v>#REF!</v>
      </c>
      <c r="H16" s="340" t="s">
        <v>716</v>
      </c>
      <c r="I16" s="552">
        <v>23772294</v>
      </c>
      <c r="J16" s="298">
        <f t="shared" si="5"/>
        <v>23772.294000000002</v>
      </c>
      <c r="K16" t="e">
        <f>+VLOOKUP(D16,#REF!,4,0)</f>
        <v>#REF!</v>
      </c>
      <c r="L16" t="e">
        <f>VLOOKUP(D16,#REF!,5,0)</f>
        <v>#REF!</v>
      </c>
      <c r="M16" t="e">
        <f>VLOOKUP(D16,#REF!,6,0)</f>
        <v>#REF!</v>
      </c>
      <c r="N16" t="e">
        <f>VLOOKUP(D16,#REF!,7,0)</f>
        <v>#REF!</v>
      </c>
      <c r="P16" t="str">
        <f t="shared" si="6"/>
        <v>10904</v>
      </c>
      <c r="Q16" t="str">
        <f t="shared" si="4"/>
        <v>11</v>
      </c>
    </row>
    <row r="17" spans="1:17" x14ac:dyDescent="0.25">
      <c r="A17" s="563">
        <v>44742</v>
      </c>
      <c r="B17" s="339">
        <v>7</v>
      </c>
      <c r="C17" s="339" t="s">
        <v>2801</v>
      </c>
      <c r="D17" s="339" t="s">
        <v>717</v>
      </c>
      <c r="E17" t="str">
        <f t="shared" si="1"/>
        <v>111201090402699</v>
      </c>
      <c r="F17" t="str">
        <f t="shared" si="2"/>
        <v>1</v>
      </c>
      <c r="G17" t="e">
        <f>+VLOOKUP(L17,BG!$D$10:$F$63,3,FALSE)</f>
        <v>#REF!</v>
      </c>
      <c r="H17" s="339" t="s">
        <v>718</v>
      </c>
      <c r="I17" s="551">
        <v>162233</v>
      </c>
      <c r="J17" s="298">
        <f t="shared" si="5"/>
        <v>162.233</v>
      </c>
      <c r="K17" t="e">
        <f>+VLOOKUP(D17,#REF!,4,0)</f>
        <v>#REF!</v>
      </c>
      <c r="L17" t="e">
        <f>VLOOKUP(D17,#REF!,5,0)</f>
        <v>#REF!</v>
      </c>
      <c r="M17" t="e">
        <f>VLOOKUP(D17,#REF!,6,0)</f>
        <v>#REF!</v>
      </c>
      <c r="N17" t="e">
        <f>VLOOKUP(D17,#REF!,7,0)</f>
        <v>#REF!</v>
      </c>
      <c r="P17" t="str">
        <f t="shared" si="6"/>
        <v>10904</v>
      </c>
      <c r="Q17" t="str">
        <f t="shared" si="4"/>
        <v>11</v>
      </c>
    </row>
    <row r="18" spans="1:17" x14ac:dyDescent="0.25">
      <c r="A18" s="563">
        <v>44742</v>
      </c>
      <c r="B18" s="340">
        <v>7</v>
      </c>
      <c r="C18" s="340" t="s">
        <v>2802</v>
      </c>
      <c r="D18" s="340" t="s">
        <v>2717</v>
      </c>
      <c r="E18" t="str">
        <f t="shared" si="1"/>
        <v>111201090403799</v>
      </c>
      <c r="F18" t="str">
        <f t="shared" si="2"/>
        <v>1</v>
      </c>
      <c r="G18" t="e">
        <f>+VLOOKUP(L18,BG!$D$10:$F$63,3,FALSE)</f>
        <v>#REF!</v>
      </c>
      <c r="H18" s="340" t="s">
        <v>2743</v>
      </c>
      <c r="I18" s="552">
        <v>17547</v>
      </c>
      <c r="J18" s="298">
        <f t="shared" si="5"/>
        <v>17.547000000000001</v>
      </c>
      <c r="K18" t="e">
        <f>+VLOOKUP(D18,#REF!,4,0)</f>
        <v>#REF!</v>
      </c>
      <c r="L18" t="e">
        <f>VLOOKUP(D18,#REF!,5,0)</f>
        <v>#REF!</v>
      </c>
      <c r="M18" t="e">
        <f>VLOOKUP(D18,#REF!,6,0)</f>
        <v>#REF!</v>
      </c>
      <c r="N18" t="e">
        <f>VLOOKUP(D18,#REF!,7,0)</f>
        <v>#REF!</v>
      </c>
      <c r="P18" t="str">
        <f t="shared" si="6"/>
        <v>10904</v>
      </c>
      <c r="Q18" t="str">
        <f t="shared" si="4"/>
        <v>11</v>
      </c>
    </row>
    <row r="19" spans="1:17" x14ac:dyDescent="0.25">
      <c r="A19" s="563">
        <v>44742</v>
      </c>
      <c r="B19" s="339">
        <v>7</v>
      </c>
      <c r="C19" s="339" t="s">
        <v>2803</v>
      </c>
      <c r="D19" s="339" t="s">
        <v>2655</v>
      </c>
      <c r="E19" t="str">
        <f t="shared" si="1"/>
        <v>111201090403899</v>
      </c>
      <c r="F19" t="str">
        <f t="shared" si="2"/>
        <v>1</v>
      </c>
      <c r="G19" t="e">
        <f>+VLOOKUP(L19,BG!$D$10:$F$63,3,FALSE)</f>
        <v>#REF!</v>
      </c>
      <c r="H19" s="339" t="s">
        <v>2672</v>
      </c>
      <c r="I19" s="551">
        <v>152682834</v>
      </c>
      <c r="J19" s="298">
        <f t="shared" si="5"/>
        <v>152682.834</v>
      </c>
      <c r="K19" t="e">
        <f>+VLOOKUP(D19,#REF!,4,0)</f>
        <v>#REF!</v>
      </c>
      <c r="L19" t="e">
        <f>VLOOKUP(D19,#REF!,5,0)</f>
        <v>#REF!</v>
      </c>
      <c r="M19" t="e">
        <f>VLOOKUP(D19,#REF!,6,0)</f>
        <v>#REF!</v>
      </c>
      <c r="N19" t="e">
        <f>VLOOKUP(D19,#REF!,7,0)</f>
        <v>#REF!</v>
      </c>
      <c r="P19" t="str">
        <f t="shared" si="6"/>
        <v>10904</v>
      </c>
      <c r="Q19" t="str">
        <f t="shared" si="4"/>
        <v>11</v>
      </c>
    </row>
    <row r="20" spans="1:17" x14ac:dyDescent="0.25">
      <c r="A20" s="563">
        <v>44742</v>
      </c>
      <c r="B20" s="340">
        <v>7</v>
      </c>
      <c r="C20" s="340" t="s">
        <v>1595</v>
      </c>
      <c r="D20" s="340" t="s">
        <v>719</v>
      </c>
      <c r="E20" t="str">
        <f t="shared" si="1"/>
        <v>111201090403999</v>
      </c>
      <c r="F20" t="str">
        <f t="shared" si="2"/>
        <v>1</v>
      </c>
      <c r="G20" t="e">
        <f>+VLOOKUP(L20,BG!$D$10:$F$63,3,FALSE)</f>
        <v>#REF!</v>
      </c>
      <c r="H20" s="340" t="s">
        <v>720</v>
      </c>
      <c r="I20" s="552">
        <v>4594871</v>
      </c>
      <c r="J20" s="298">
        <f t="shared" si="5"/>
        <v>4594.8710000000001</v>
      </c>
      <c r="K20" t="e">
        <f>+VLOOKUP(D20,#REF!,4,0)</f>
        <v>#REF!</v>
      </c>
      <c r="L20" t="e">
        <f>VLOOKUP(D20,#REF!,5,0)</f>
        <v>#REF!</v>
      </c>
      <c r="M20" t="e">
        <f>VLOOKUP(D20,#REF!,6,0)</f>
        <v>#REF!</v>
      </c>
      <c r="N20" t="e">
        <f>VLOOKUP(D20,#REF!,7,0)</f>
        <v>#REF!</v>
      </c>
      <c r="P20" t="str">
        <f t="shared" si="6"/>
        <v>10904</v>
      </c>
      <c r="Q20" t="str">
        <f t="shared" si="4"/>
        <v>11</v>
      </c>
    </row>
    <row r="21" spans="1:17" x14ac:dyDescent="0.25">
      <c r="A21" s="563">
        <v>44742</v>
      </c>
      <c r="B21" s="339">
        <v>7</v>
      </c>
      <c r="C21" s="339" t="s">
        <v>2956</v>
      </c>
      <c r="D21" s="339" t="s">
        <v>722</v>
      </c>
      <c r="E21" t="str">
        <f t="shared" si="1"/>
        <v>111201090404499</v>
      </c>
      <c r="F21" t="str">
        <f t="shared" si="2"/>
        <v>1</v>
      </c>
      <c r="G21" t="e">
        <f>+VLOOKUP(L21,BG!$D$10:$F$63,3,FALSE)</f>
        <v>#REF!</v>
      </c>
      <c r="H21" s="339" t="s">
        <v>723</v>
      </c>
      <c r="I21" s="551">
        <v>33000</v>
      </c>
      <c r="J21" s="298">
        <f t="shared" si="5"/>
        <v>33</v>
      </c>
      <c r="K21" t="e">
        <f>+VLOOKUP(D21,#REF!,4,0)</f>
        <v>#REF!</v>
      </c>
      <c r="L21" t="e">
        <f>VLOOKUP(D21,#REF!,5,0)</f>
        <v>#REF!</v>
      </c>
      <c r="M21" t="e">
        <f>VLOOKUP(D21,#REF!,6,0)</f>
        <v>#REF!</v>
      </c>
      <c r="N21" t="e">
        <f>VLOOKUP(D21,#REF!,7,0)</f>
        <v>#REF!</v>
      </c>
      <c r="P21" t="str">
        <f t="shared" si="6"/>
        <v>10904</v>
      </c>
      <c r="Q21" t="str">
        <f t="shared" si="4"/>
        <v>11</v>
      </c>
    </row>
    <row r="22" spans="1:17" x14ac:dyDescent="0.25">
      <c r="A22" s="563">
        <v>44742</v>
      </c>
      <c r="B22" s="340">
        <v>7</v>
      </c>
      <c r="C22" s="340" t="s">
        <v>1596</v>
      </c>
      <c r="D22" s="340" t="s">
        <v>724</v>
      </c>
      <c r="E22" t="str">
        <f t="shared" si="1"/>
        <v>111201090404599</v>
      </c>
      <c r="F22" t="str">
        <f t="shared" si="2"/>
        <v>1</v>
      </c>
      <c r="G22" t="e">
        <f>+VLOOKUP(L22,BG!$D$10:$F$63,3,FALSE)</f>
        <v>#REF!</v>
      </c>
      <c r="H22" s="340" t="s">
        <v>725</v>
      </c>
      <c r="I22" s="552">
        <v>2464287</v>
      </c>
      <c r="J22" s="298">
        <f t="shared" si="5"/>
        <v>2464.2869999999998</v>
      </c>
      <c r="K22" t="e">
        <f>+VLOOKUP(D22,#REF!,4,0)</f>
        <v>#REF!</v>
      </c>
      <c r="L22" t="e">
        <f>VLOOKUP(D22,#REF!,5,0)</f>
        <v>#REF!</v>
      </c>
      <c r="M22" t="e">
        <f>VLOOKUP(D22,#REF!,6,0)</f>
        <v>#REF!</v>
      </c>
      <c r="N22" t="e">
        <f>VLOOKUP(D22,#REF!,7,0)</f>
        <v>#REF!</v>
      </c>
      <c r="P22" t="str">
        <f t="shared" si="6"/>
        <v>10904</v>
      </c>
      <c r="Q22" t="str">
        <f t="shared" si="4"/>
        <v>11</v>
      </c>
    </row>
    <row r="23" spans="1:17" x14ac:dyDescent="0.25">
      <c r="A23" s="563">
        <v>44742</v>
      </c>
      <c r="B23" s="339">
        <v>7</v>
      </c>
      <c r="C23" s="339" t="s">
        <v>1597</v>
      </c>
      <c r="D23" s="339" t="s">
        <v>726</v>
      </c>
      <c r="E23" t="str">
        <f t="shared" si="1"/>
        <v>111201090404999</v>
      </c>
      <c r="F23" t="str">
        <f t="shared" si="2"/>
        <v>1</v>
      </c>
      <c r="G23" t="e">
        <f>+VLOOKUP(L23,BG!$D$10:$F$63,3,FALSE)</f>
        <v>#REF!</v>
      </c>
      <c r="H23" s="339" t="s">
        <v>727</v>
      </c>
      <c r="I23" s="551">
        <v>46060275</v>
      </c>
      <c r="J23" s="298">
        <f t="shared" si="5"/>
        <v>46060.275000000001</v>
      </c>
      <c r="K23" t="e">
        <f>+VLOOKUP(D23,#REF!,4,0)</f>
        <v>#REF!</v>
      </c>
      <c r="L23" t="e">
        <f>VLOOKUP(D23,#REF!,5,0)</f>
        <v>#REF!</v>
      </c>
      <c r="M23" t="e">
        <f>VLOOKUP(D23,#REF!,6,0)</f>
        <v>#REF!</v>
      </c>
      <c r="N23" t="e">
        <f>VLOOKUP(D23,#REF!,7,0)</f>
        <v>#REF!</v>
      </c>
      <c r="P23" t="str">
        <f t="shared" si="6"/>
        <v>10904</v>
      </c>
      <c r="Q23" t="str">
        <f t="shared" si="4"/>
        <v>11</v>
      </c>
    </row>
    <row r="24" spans="1:17" x14ac:dyDescent="0.25">
      <c r="A24" s="563">
        <v>44742</v>
      </c>
      <c r="B24" s="340">
        <v>7</v>
      </c>
      <c r="C24" s="340" t="s">
        <v>1598</v>
      </c>
      <c r="D24" s="340" t="s">
        <v>732</v>
      </c>
      <c r="E24" t="str">
        <f t="shared" si="1"/>
        <v>111201090405399</v>
      </c>
      <c r="F24" t="str">
        <f t="shared" si="2"/>
        <v>1</v>
      </c>
      <c r="G24" t="e">
        <f>+VLOOKUP(L24,BG!$D$10:$F$63,3,FALSE)</f>
        <v>#REF!</v>
      </c>
      <c r="H24" s="340" t="s">
        <v>733</v>
      </c>
      <c r="I24" s="552">
        <v>7083628</v>
      </c>
      <c r="J24" s="298">
        <f t="shared" si="5"/>
        <v>7083.6279999999997</v>
      </c>
      <c r="K24" t="e">
        <f>+VLOOKUP(D24,#REF!,4,0)</f>
        <v>#REF!</v>
      </c>
      <c r="L24" t="e">
        <f>VLOOKUP(D24,#REF!,5,0)</f>
        <v>#REF!</v>
      </c>
      <c r="M24" t="e">
        <f>VLOOKUP(D24,#REF!,6,0)</f>
        <v>#REF!</v>
      </c>
      <c r="N24" t="e">
        <f>VLOOKUP(D24,#REF!,7,0)</f>
        <v>#REF!</v>
      </c>
      <c r="P24" t="str">
        <f t="shared" si="6"/>
        <v>10904</v>
      </c>
      <c r="Q24" t="str">
        <f t="shared" si="4"/>
        <v>11</v>
      </c>
    </row>
    <row r="25" spans="1:17" x14ac:dyDescent="0.25">
      <c r="A25" s="563">
        <v>44742</v>
      </c>
      <c r="B25" s="339">
        <v>7</v>
      </c>
      <c r="C25" s="339" t="s">
        <v>1599</v>
      </c>
      <c r="D25" s="339" t="s">
        <v>734</v>
      </c>
      <c r="E25" t="str">
        <f t="shared" si="1"/>
        <v>111201090405401</v>
      </c>
      <c r="F25" t="str">
        <f t="shared" si="2"/>
        <v>1</v>
      </c>
      <c r="G25" t="e">
        <f>+VLOOKUP(L25,BG!$D$10:$F$63,3,FALSE)</f>
        <v>#REF!</v>
      </c>
      <c r="H25" s="339" t="s">
        <v>735</v>
      </c>
      <c r="I25" s="551">
        <v>3039515</v>
      </c>
      <c r="J25" s="298">
        <f t="shared" si="5"/>
        <v>3039.5149999999999</v>
      </c>
      <c r="K25" t="e">
        <f>+VLOOKUP(D25,#REF!,4,0)</f>
        <v>#REF!</v>
      </c>
      <c r="L25" t="e">
        <f>VLOOKUP(D25,#REF!,5,0)</f>
        <v>#REF!</v>
      </c>
      <c r="M25" t="e">
        <f>VLOOKUP(D25,#REF!,6,0)</f>
        <v>#REF!</v>
      </c>
      <c r="N25" t="e">
        <f>VLOOKUP(D25,#REF!,7,0)</f>
        <v>#REF!</v>
      </c>
      <c r="P25" t="str">
        <f t="shared" si="6"/>
        <v>10904</v>
      </c>
      <c r="Q25" t="str">
        <f t="shared" si="4"/>
        <v>11</v>
      </c>
    </row>
    <row r="26" spans="1:17" x14ac:dyDescent="0.25">
      <c r="A26" s="563">
        <v>44742</v>
      </c>
      <c r="B26" s="340">
        <v>7</v>
      </c>
      <c r="C26" s="340" t="s">
        <v>2957</v>
      </c>
      <c r="D26" s="340" t="s">
        <v>736</v>
      </c>
      <c r="E26" t="str">
        <f t="shared" si="1"/>
        <v>111201090405601</v>
      </c>
      <c r="F26" t="str">
        <f t="shared" si="2"/>
        <v>1</v>
      </c>
      <c r="G26" t="e">
        <f>+VLOOKUP(L26,BG!$D$10:$F$63,3,FALSE)</f>
        <v>#REF!</v>
      </c>
      <c r="H26" s="340" t="s">
        <v>737</v>
      </c>
      <c r="I26" s="552">
        <v>15065</v>
      </c>
      <c r="J26" s="298">
        <f t="shared" si="5"/>
        <v>15.065</v>
      </c>
      <c r="K26" t="e">
        <f>+VLOOKUP(D26,#REF!,4,0)</f>
        <v>#REF!</v>
      </c>
      <c r="L26" t="e">
        <f>VLOOKUP(D26,#REF!,5,0)</f>
        <v>#REF!</v>
      </c>
      <c r="M26" t="e">
        <f>VLOOKUP(D26,#REF!,6,0)</f>
        <v>#REF!</v>
      </c>
      <c r="N26" t="e">
        <f>VLOOKUP(D26,#REF!,7,0)</f>
        <v>#REF!</v>
      </c>
      <c r="P26" t="str">
        <f t="shared" si="6"/>
        <v>10904</v>
      </c>
      <c r="Q26" t="str">
        <f t="shared" si="4"/>
        <v>11</v>
      </c>
    </row>
    <row r="27" spans="1:17" x14ac:dyDescent="0.25">
      <c r="A27" s="563">
        <v>44742</v>
      </c>
      <c r="B27" s="339">
        <v>7</v>
      </c>
      <c r="C27" s="339" t="s">
        <v>1600</v>
      </c>
      <c r="D27" s="339" t="s">
        <v>738</v>
      </c>
      <c r="E27" t="str">
        <f t="shared" si="1"/>
        <v>111201090405901</v>
      </c>
      <c r="F27" t="str">
        <f t="shared" si="2"/>
        <v>1</v>
      </c>
      <c r="G27" t="e">
        <f>+VLOOKUP(L27,BG!$D$10:$F$63,3,FALSE)</f>
        <v>#REF!</v>
      </c>
      <c r="H27" s="339" t="s">
        <v>739</v>
      </c>
      <c r="I27" s="551">
        <v>157978</v>
      </c>
      <c r="J27" s="298">
        <f t="shared" si="5"/>
        <v>157.97800000000001</v>
      </c>
      <c r="K27" t="e">
        <f>+VLOOKUP(D27,#REF!,4,0)</f>
        <v>#REF!</v>
      </c>
      <c r="L27" t="e">
        <f>VLOOKUP(D27,#REF!,5,0)</f>
        <v>#REF!</v>
      </c>
      <c r="M27" t="e">
        <f>VLOOKUP(D27,#REF!,6,0)</f>
        <v>#REF!</v>
      </c>
      <c r="N27" t="e">
        <f>VLOOKUP(D27,#REF!,7,0)</f>
        <v>#REF!</v>
      </c>
      <c r="P27" t="str">
        <f t="shared" si="6"/>
        <v>10904</v>
      </c>
      <c r="Q27" t="str">
        <f t="shared" si="4"/>
        <v>11</v>
      </c>
    </row>
    <row r="28" spans="1:17" x14ac:dyDescent="0.25">
      <c r="A28" s="563">
        <v>44742</v>
      </c>
      <c r="B28" s="340">
        <v>7</v>
      </c>
      <c r="C28" s="340" t="s">
        <v>1601</v>
      </c>
      <c r="D28" s="340" t="s">
        <v>740</v>
      </c>
      <c r="E28" t="str">
        <f t="shared" si="1"/>
        <v>111201090406001</v>
      </c>
      <c r="F28" t="str">
        <f t="shared" si="2"/>
        <v>1</v>
      </c>
      <c r="G28" t="e">
        <f>+VLOOKUP(L28,BG!$D$10:$F$63,3,FALSE)</f>
        <v>#REF!</v>
      </c>
      <c r="H28" s="340" t="s">
        <v>741</v>
      </c>
      <c r="I28" s="552">
        <v>392240</v>
      </c>
      <c r="J28" s="298">
        <f t="shared" si="5"/>
        <v>392.24</v>
      </c>
      <c r="K28" t="e">
        <f>+VLOOKUP(D28,#REF!,4,0)</f>
        <v>#REF!</v>
      </c>
      <c r="L28" t="e">
        <f>VLOOKUP(D28,#REF!,5,0)</f>
        <v>#REF!</v>
      </c>
      <c r="M28" t="e">
        <f>VLOOKUP(D28,#REF!,6,0)</f>
        <v>#REF!</v>
      </c>
      <c r="N28" t="e">
        <f>VLOOKUP(D28,#REF!,7,0)</f>
        <v>#REF!</v>
      </c>
      <c r="P28" t="str">
        <f t="shared" si="6"/>
        <v>10904</v>
      </c>
      <c r="Q28" t="str">
        <f t="shared" si="4"/>
        <v>11</v>
      </c>
    </row>
    <row r="29" spans="1:17" x14ac:dyDescent="0.25">
      <c r="A29" s="563">
        <v>44742</v>
      </c>
      <c r="B29" s="339">
        <v>7</v>
      </c>
      <c r="C29" s="339" t="s">
        <v>1602</v>
      </c>
      <c r="D29" s="339" t="s">
        <v>744</v>
      </c>
      <c r="E29" t="str">
        <f t="shared" si="1"/>
        <v>111201090406101</v>
      </c>
      <c r="F29" t="str">
        <f t="shared" si="2"/>
        <v>1</v>
      </c>
      <c r="G29" t="e">
        <f>+VLOOKUP(L29,BG!$D$10:$F$63,3,FALSE)</f>
        <v>#REF!</v>
      </c>
      <c r="H29" s="339" t="s">
        <v>745</v>
      </c>
      <c r="I29" s="551">
        <v>205</v>
      </c>
      <c r="J29" s="298">
        <f t="shared" si="5"/>
        <v>0.20499999999999999</v>
      </c>
      <c r="K29" t="e">
        <f>+VLOOKUP(D29,#REF!,4,0)</f>
        <v>#REF!</v>
      </c>
      <c r="L29" t="e">
        <f>VLOOKUP(D29,#REF!,5,0)</f>
        <v>#REF!</v>
      </c>
      <c r="M29" t="e">
        <f>VLOOKUP(D29,#REF!,6,0)</f>
        <v>#REF!</v>
      </c>
      <c r="N29" t="e">
        <f>VLOOKUP(D29,#REF!,7,0)</f>
        <v>#REF!</v>
      </c>
      <c r="P29" t="str">
        <f t="shared" si="6"/>
        <v>10904</v>
      </c>
      <c r="Q29" t="str">
        <f t="shared" si="4"/>
        <v>11</v>
      </c>
    </row>
    <row r="30" spans="1:17" x14ac:dyDescent="0.25">
      <c r="A30" s="563">
        <v>44742</v>
      </c>
      <c r="B30" s="340">
        <v>7</v>
      </c>
      <c r="C30" s="340" t="s">
        <v>1603</v>
      </c>
      <c r="D30" s="340" t="s">
        <v>747</v>
      </c>
      <c r="E30" t="str">
        <f t="shared" si="1"/>
        <v>111201090406301</v>
      </c>
      <c r="F30" t="str">
        <f t="shared" si="2"/>
        <v>1</v>
      </c>
      <c r="G30" t="e">
        <f>+VLOOKUP(L30,BG!$D$10:$F$63,3,FALSE)</f>
        <v>#REF!</v>
      </c>
      <c r="H30" s="340" t="s">
        <v>748</v>
      </c>
      <c r="I30" s="552">
        <v>68</v>
      </c>
      <c r="J30" s="298">
        <f t="shared" si="5"/>
        <v>6.8000000000000005E-2</v>
      </c>
      <c r="K30" t="e">
        <f>+VLOOKUP(D30,#REF!,4,0)</f>
        <v>#REF!</v>
      </c>
      <c r="L30" t="e">
        <f>VLOOKUP(D30,#REF!,5,0)</f>
        <v>#REF!</v>
      </c>
      <c r="M30" t="e">
        <f>VLOOKUP(D30,#REF!,6,0)</f>
        <v>#REF!</v>
      </c>
      <c r="N30" t="e">
        <f>VLOOKUP(D30,#REF!,7,0)</f>
        <v>#REF!</v>
      </c>
      <c r="P30" t="str">
        <f t="shared" si="6"/>
        <v>10904</v>
      </c>
      <c r="Q30" t="str">
        <f t="shared" si="4"/>
        <v>11</v>
      </c>
    </row>
    <row r="31" spans="1:17" x14ac:dyDescent="0.25">
      <c r="A31" s="563">
        <v>44742</v>
      </c>
      <c r="B31" s="339">
        <v>7</v>
      </c>
      <c r="C31" s="339" t="s">
        <v>1604</v>
      </c>
      <c r="D31" s="339" t="s">
        <v>749</v>
      </c>
      <c r="E31" t="str">
        <f t="shared" si="1"/>
        <v>111201090406399</v>
      </c>
      <c r="F31" t="str">
        <f t="shared" si="2"/>
        <v>1</v>
      </c>
      <c r="G31" t="e">
        <f>+VLOOKUP(L31,BG!$D$10:$F$63,3,FALSE)</f>
        <v>#REF!</v>
      </c>
      <c r="H31" s="339" t="s">
        <v>750</v>
      </c>
      <c r="I31" s="551">
        <v>41917808</v>
      </c>
      <c r="J31" s="298">
        <f t="shared" si="5"/>
        <v>41917.807999999997</v>
      </c>
      <c r="K31" t="e">
        <f>+VLOOKUP(D31,#REF!,4,0)</f>
        <v>#REF!</v>
      </c>
      <c r="L31" t="e">
        <f>VLOOKUP(D31,#REF!,5,0)</f>
        <v>#REF!</v>
      </c>
      <c r="M31" t="e">
        <f>VLOOKUP(D31,#REF!,6,0)</f>
        <v>#REF!</v>
      </c>
      <c r="N31" t="e">
        <f>VLOOKUP(D31,#REF!,7,0)</f>
        <v>#REF!</v>
      </c>
      <c r="P31" t="str">
        <f t="shared" si="6"/>
        <v>10904</v>
      </c>
      <c r="Q31" t="str">
        <f t="shared" si="4"/>
        <v>11</v>
      </c>
    </row>
    <row r="32" spans="1:17" x14ac:dyDescent="0.25">
      <c r="A32" s="563">
        <v>44742</v>
      </c>
      <c r="B32" s="340">
        <v>7</v>
      </c>
      <c r="C32" s="340" t="s">
        <v>1605</v>
      </c>
      <c r="D32" s="340" t="s">
        <v>751</v>
      </c>
      <c r="E32" t="str">
        <f t="shared" si="1"/>
        <v>111201090406599</v>
      </c>
      <c r="F32" t="str">
        <f t="shared" si="2"/>
        <v>1</v>
      </c>
      <c r="G32" t="e">
        <f>+VLOOKUP(L32,BG!$D$10:$F$63,3,FALSE)</f>
        <v>#REF!</v>
      </c>
      <c r="H32" s="340" t="s">
        <v>752</v>
      </c>
      <c r="I32" s="552">
        <v>6348521</v>
      </c>
      <c r="J32" s="298">
        <f t="shared" si="5"/>
        <v>6348.5209999999997</v>
      </c>
      <c r="K32" t="e">
        <f>+VLOOKUP(D32,#REF!,4,0)</f>
        <v>#REF!</v>
      </c>
      <c r="L32" t="e">
        <f>VLOOKUP(D32,#REF!,5,0)</f>
        <v>#REF!</v>
      </c>
      <c r="M32" t="e">
        <f>VLOOKUP(D32,#REF!,6,0)</f>
        <v>#REF!</v>
      </c>
      <c r="N32" t="e">
        <f>VLOOKUP(D32,#REF!,7,0)</f>
        <v>#REF!</v>
      </c>
      <c r="P32" t="str">
        <f t="shared" si="6"/>
        <v>10904</v>
      </c>
      <c r="Q32" t="str">
        <f t="shared" si="4"/>
        <v>11</v>
      </c>
    </row>
    <row r="33" spans="1:17" x14ac:dyDescent="0.25">
      <c r="A33" s="563">
        <v>44742</v>
      </c>
      <c r="B33" s="339">
        <v>7</v>
      </c>
      <c r="C33" s="339" t="s">
        <v>1606</v>
      </c>
      <c r="D33" s="339" t="s">
        <v>755</v>
      </c>
      <c r="E33" t="str">
        <f t="shared" si="1"/>
        <v>111201090406999</v>
      </c>
      <c r="F33" t="str">
        <f t="shared" si="2"/>
        <v>1</v>
      </c>
      <c r="G33" t="e">
        <f>+VLOOKUP(L33,BG!$D$10:$F$63,3,FALSE)</f>
        <v>#REF!</v>
      </c>
      <c r="H33" s="339" t="s">
        <v>756</v>
      </c>
      <c r="I33" s="551">
        <v>568842</v>
      </c>
      <c r="J33" s="298">
        <f t="shared" si="5"/>
        <v>568.84199999999998</v>
      </c>
      <c r="K33" t="e">
        <f>+VLOOKUP(D33,#REF!,4,0)</f>
        <v>#REF!</v>
      </c>
      <c r="L33" t="e">
        <f>VLOOKUP(D33,#REF!,5,0)</f>
        <v>#REF!</v>
      </c>
      <c r="M33" t="e">
        <f>VLOOKUP(D33,#REF!,6,0)</f>
        <v>#REF!</v>
      </c>
      <c r="N33" t="e">
        <f>VLOOKUP(D33,#REF!,7,0)</f>
        <v>#REF!</v>
      </c>
      <c r="P33" t="str">
        <f t="shared" si="6"/>
        <v>10904</v>
      </c>
      <c r="Q33" t="str">
        <f t="shared" si="4"/>
        <v>11</v>
      </c>
    </row>
    <row r="34" spans="1:17" x14ac:dyDescent="0.25">
      <c r="A34" s="563">
        <v>44742</v>
      </c>
      <c r="B34" s="340">
        <v>7</v>
      </c>
      <c r="C34" s="340" t="s">
        <v>1607</v>
      </c>
      <c r="D34" s="340" t="s">
        <v>757</v>
      </c>
      <c r="E34" t="str">
        <f t="shared" si="1"/>
        <v>111201090407099</v>
      </c>
      <c r="F34" t="str">
        <f t="shared" si="2"/>
        <v>1</v>
      </c>
      <c r="G34" t="e">
        <f>+VLOOKUP(L34,BG!$D$10:$F$63,3,FALSE)</f>
        <v>#REF!</v>
      </c>
      <c r="H34" s="340" t="s">
        <v>758</v>
      </c>
      <c r="I34" s="552">
        <v>2611639</v>
      </c>
      <c r="J34" s="298">
        <f t="shared" si="5"/>
        <v>2611.6390000000001</v>
      </c>
      <c r="K34" t="e">
        <f>+VLOOKUP(D34,#REF!,4,0)</f>
        <v>#REF!</v>
      </c>
      <c r="L34" t="e">
        <f>VLOOKUP(D34,#REF!,5,0)</f>
        <v>#REF!</v>
      </c>
      <c r="M34" t="e">
        <f>VLOOKUP(D34,#REF!,6,0)</f>
        <v>#REF!</v>
      </c>
      <c r="N34" t="e">
        <f>VLOOKUP(D34,#REF!,7,0)</f>
        <v>#REF!</v>
      </c>
      <c r="P34" t="str">
        <f t="shared" si="6"/>
        <v>10904</v>
      </c>
      <c r="Q34" t="str">
        <f t="shared" si="4"/>
        <v>11</v>
      </c>
    </row>
    <row r="35" spans="1:17" x14ac:dyDescent="0.25">
      <c r="A35" s="563">
        <v>44742</v>
      </c>
      <c r="B35" s="339">
        <v>7</v>
      </c>
      <c r="C35" s="339" t="s">
        <v>1608</v>
      </c>
      <c r="D35" s="339" t="s">
        <v>759</v>
      </c>
      <c r="E35" t="str">
        <f t="shared" si="1"/>
        <v>111201090407101</v>
      </c>
      <c r="F35" t="str">
        <f t="shared" si="2"/>
        <v>1</v>
      </c>
      <c r="G35" t="e">
        <f>+VLOOKUP(L35,BG!$D$10:$F$63,3,FALSE)</f>
        <v>#REF!</v>
      </c>
      <c r="H35" s="339" t="s">
        <v>760</v>
      </c>
      <c r="I35" s="551">
        <v>55056</v>
      </c>
      <c r="J35" s="298">
        <f t="shared" si="5"/>
        <v>55.055999999999997</v>
      </c>
      <c r="K35" t="e">
        <f>+VLOOKUP(D35,#REF!,4,0)</f>
        <v>#REF!</v>
      </c>
      <c r="L35" t="e">
        <f>VLOOKUP(D35,#REF!,5,0)</f>
        <v>#REF!</v>
      </c>
      <c r="M35" t="e">
        <f>VLOOKUP(D35,#REF!,6,0)</f>
        <v>#REF!</v>
      </c>
      <c r="N35" t="e">
        <f>VLOOKUP(D35,#REF!,7,0)</f>
        <v>#REF!</v>
      </c>
      <c r="P35" t="str">
        <f t="shared" si="6"/>
        <v>10904</v>
      </c>
      <c r="Q35" t="str">
        <f t="shared" si="4"/>
        <v>11</v>
      </c>
    </row>
    <row r="36" spans="1:17" x14ac:dyDescent="0.25">
      <c r="A36" s="563">
        <v>44742</v>
      </c>
      <c r="B36" s="340">
        <v>7</v>
      </c>
      <c r="C36" s="340" t="s">
        <v>1609</v>
      </c>
      <c r="D36" s="340" t="s">
        <v>761</v>
      </c>
      <c r="E36" t="str">
        <f t="shared" si="1"/>
        <v>111201090407199</v>
      </c>
      <c r="F36" t="str">
        <f t="shared" si="2"/>
        <v>1</v>
      </c>
      <c r="G36" t="e">
        <f>+VLOOKUP(L36,BG!$D$10:$F$63,3,FALSE)</f>
        <v>#REF!</v>
      </c>
      <c r="H36" s="340" t="s">
        <v>762</v>
      </c>
      <c r="I36" s="552">
        <v>14614475</v>
      </c>
      <c r="J36" s="298">
        <f t="shared" si="5"/>
        <v>14614.475</v>
      </c>
      <c r="K36" t="e">
        <f>+VLOOKUP(D36,#REF!,4,0)</f>
        <v>#REF!</v>
      </c>
      <c r="L36" t="e">
        <f>VLOOKUP(D36,#REF!,5,0)</f>
        <v>#REF!</v>
      </c>
      <c r="M36" t="e">
        <f>VLOOKUP(D36,#REF!,6,0)</f>
        <v>#REF!</v>
      </c>
      <c r="N36" t="e">
        <f>VLOOKUP(D36,#REF!,7,0)</f>
        <v>#REF!</v>
      </c>
      <c r="P36" t="str">
        <f t="shared" si="6"/>
        <v>10904</v>
      </c>
      <c r="Q36" t="str">
        <f t="shared" si="4"/>
        <v>11</v>
      </c>
    </row>
    <row r="37" spans="1:17" x14ac:dyDescent="0.25">
      <c r="A37" s="563">
        <v>44742</v>
      </c>
      <c r="B37" s="339">
        <v>7</v>
      </c>
      <c r="C37" s="339" t="s">
        <v>1610</v>
      </c>
      <c r="D37" s="339" t="s">
        <v>763</v>
      </c>
      <c r="E37" t="str">
        <f t="shared" si="1"/>
        <v>111201090407301</v>
      </c>
      <c r="F37" t="str">
        <f t="shared" si="2"/>
        <v>1</v>
      </c>
      <c r="G37" t="e">
        <f>+VLOOKUP(L37,BG!$D$10:$F$63,3,FALSE)</f>
        <v>#REF!</v>
      </c>
      <c r="H37" s="339" t="s">
        <v>764</v>
      </c>
      <c r="I37" s="551">
        <v>1040038</v>
      </c>
      <c r="J37" s="298">
        <f t="shared" si="5"/>
        <v>1040.038</v>
      </c>
      <c r="K37" t="e">
        <f>+VLOOKUP(D37,#REF!,4,0)</f>
        <v>#REF!</v>
      </c>
      <c r="L37" t="e">
        <f>VLOOKUP(D37,#REF!,5,0)</f>
        <v>#REF!</v>
      </c>
      <c r="M37" t="e">
        <f>VLOOKUP(D37,#REF!,6,0)</f>
        <v>#REF!</v>
      </c>
      <c r="N37" t="e">
        <f>VLOOKUP(D37,#REF!,7,0)</f>
        <v>#REF!</v>
      </c>
      <c r="P37" t="str">
        <f t="shared" si="6"/>
        <v>10904</v>
      </c>
      <c r="Q37" t="str">
        <f t="shared" si="4"/>
        <v>11</v>
      </c>
    </row>
    <row r="38" spans="1:17" x14ac:dyDescent="0.25">
      <c r="A38" s="563">
        <v>44742</v>
      </c>
      <c r="B38" s="340">
        <v>7</v>
      </c>
      <c r="C38" s="340" t="s">
        <v>1611</v>
      </c>
      <c r="D38" s="340" t="s">
        <v>765</v>
      </c>
      <c r="E38" t="str">
        <f t="shared" si="1"/>
        <v>111201090407501</v>
      </c>
      <c r="F38" t="str">
        <f t="shared" si="2"/>
        <v>1</v>
      </c>
      <c r="G38" t="e">
        <f>+VLOOKUP(L38,BG!$D$10:$F$63,3,FALSE)</f>
        <v>#REF!</v>
      </c>
      <c r="H38" s="340" t="s">
        <v>766</v>
      </c>
      <c r="I38" s="552">
        <v>11566894</v>
      </c>
      <c r="J38" s="298">
        <f t="shared" si="5"/>
        <v>11566.894</v>
      </c>
      <c r="K38" t="e">
        <f>+VLOOKUP(D38,#REF!,4,0)</f>
        <v>#REF!</v>
      </c>
      <c r="L38" t="e">
        <f>VLOOKUP(D38,#REF!,5,0)</f>
        <v>#REF!</v>
      </c>
      <c r="M38" t="e">
        <f>VLOOKUP(D38,#REF!,6,0)</f>
        <v>#REF!</v>
      </c>
      <c r="N38" t="e">
        <f>VLOOKUP(D38,#REF!,7,0)</f>
        <v>#REF!</v>
      </c>
      <c r="P38" t="str">
        <f t="shared" si="6"/>
        <v>10904</v>
      </c>
      <c r="Q38" t="str">
        <f t="shared" si="4"/>
        <v>11</v>
      </c>
    </row>
    <row r="39" spans="1:17" x14ac:dyDescent="0.25">
      <c r="A39" s="563">
        <v>44742</v>
      </c>
      <c r="B39" s="339">
        <v>7</v>
      </c>
      <c r="C39" s="339" t="s">
        <v>2226</v>
      </c>
      <c r="D39" s="339" t="s">
        <v>1887</v>
      </c>
      <c r="E39" t="str">
        <f t="shared" si="1"/>
        <v>111201090407601</v>
      </c>
      <c r="F39" t="str">
        <f t="shared" si="2"/>
        <v>1</v>
      </c>
      <c r="G39" t="e">
        <f>+VLOOKUP(L39,BG!$D$10:$F$63,3,FALSE)</f>
        <v>#REF!</v>
      </c>
      <c r="H39" s="339" t="s">
        <v>2086</v>
      </c>
      <c r="I39" s="551">
        <v>682448</v>
      </c>
      <c r="J39" s="298">
        <f t="shared" si="5"/>
        <v>682.44799999999998</v>
      </c>
      <c r="K39" t="e">
        <f>+VLOOKUP(D39,#REF!,4,0)</f>
        <v>#REF!</v>
      </c>
      <c r="L39" t="e">
        <f>VLOOKUP(D39,#REF!,5,0)</f>
        <v>#REF!</v>
      </c>
      <c r="M39" t="e">
        <f>VLOOKUP(D39,#REF!,6,0)</f>
        <v>#REF!</v>
      </c>
      <c r="N39" t="e">
        <f>VLOOKUP(D39,#REF!,7,0)</f>
        <v>#REF!</v>
      </c>
      <c r="P39" t="str">
        <f t="shared" si="6"/>
        <v>10904</v>
      </c>
      <c r="Q39" t="str">
        <f t="shared" si="4"/>
        <v>11</v>
      </c>
    </row>
    <row r="40" spans="1:17" x14ac:dyDescent="0.25">
      <c r="A40" s="563">
        <v>44742</v>
      </c>
      <c r="B40" s="340">
        <v>7</v>
      </c>
      <c r="C40" s="340" t="s">
        <v>1612</v>
      </c>
      <c r="D40" s="340" t="s">
        <v>769</v>
      </c>
      <c r="E40" t="str">
        <f t="shared" si="1"/>
        <v>111201090408699</v>
      </c>
      <c r="F40" t="str">
        <f t="shared" si="2"/>
        <v>1</v>
      </c>
      <c r="G40" t="e">
        <f>+VLOOKUP(L40,BG!$D$10:$F$63,3,FALSE)</f>
        <v>#REF!</v>
      </c>
      <c r="H40" s="340" t="s">
        <v>770</v>
      </c>
      <c r="I40" s="552">
        <v>7499558</v>
      </c>
      <c r="J40" s="298">
        <f t="shared" si="5"/>
        <v>7499.558</v>
      </c>
      <c r="K40" t="e">
        <f>+VLOOKUP(D40,#REF!,4,0)</f>
        <v>#REF!</v>
      </c>
      <c r="L40" t="e">
        <f>VLOOKUP(D40,#REF!,5,0)</f>
        <v>#REF!</v>
      </c>
      <c r="M40" t="e">
        <f>VLOOKUP(D40,#REF!,6,0)</f>
        <v>#REF!</v>
      </c>
      <c r="N40" t="e">
        <f>VLOOKUP(D40,#REF!,7,0)</f>
        <v>#REF!</v>
      </c>
      <c r="P40" t="str">
        <f t="shared" si="6"/>
        <v>10904</v>
      </c>
      <c r="Q40" t="str">
        <f t="shared" si="4"/>
        <v>11</v>
      </c>
    </row>
    <row r="41" spans="1:17" x14ac:dyDescent="0.25">
      <c r="A41" s="563">
        <v>44742</v>
      </c>
      <c r="B41" s="339">
        <v>7</v>
      </c>
      <c r="C41" s="339" t="s">
        <v>2958</v>
      </c>
      <c r="D41" s="339" t="s">
        <v>2959</v>
      </c>
      <c r="E41" t="str">
        <f t="shared" si="1"/>
        <v>111201090410101</v>
      </c>
      <c r="F41" t="str">
        <f t="shared" si="2"/>
        <v>1</v>
      </c>
      <c r="G41" t="e">
        <f>+VLOOKUP(L41,BG!$D$10:$F$63,3,FALSE)</f>
        <v>#REF!</v>
      </c>
      <c r="H41" s="339" t="s">
        <v>2914</v>
      </c>
      <c r="I41" s="551">
        <v>6848</v>
      </c>
      <c r="J41" s="298">
        <f t="shared" si="5"/>
        <v>6.8479999999999999</v>
      </c>
      <c r="K41" t="e">
        <f>+VLOOKUP(D41,#REF!,4,0)</f>
        <v>#REF!</v>
      </c>
      <c r="L41" t="e">
        <f>VLOOKUP(D41,#REF!,5,0)</f>
        <v>#REF!</v>
      </c>
      <c r="M41" t="e">
        <f>VLOOKUP(D41,#REF!,6,0)</f>
        <v>#REF!</v>
      </c>
      <c r="N41" t="e">
        <f>VLOOKUP(D41,#REF!,7,0)</f>
        <v>#REF!</v>
      </c>
      <c r="P41" t="str">
        <f t="shared" si="6"/>
        <v>10904</v>
      </c>
      <c r="Q41" t="str">
        <f t="shared" si="4"/>
        <v>11</v>
      </c>
    </row>
    <row r="42" spans="1:17" x14ac:dyDescent="0.25">
      <c r="A42" s="563">
        <v>44742</v>
      </c>
      <c r="B42" s="340">
        <v>7</v>
      </c>
      <c r="C42" s="340" t="s">
        <v>2960</v>
      </c>
      <c r="D42" s="340" t="s">
        <v>2961</v>
      </c>
      <c r="E42" t="str">
        <f t="shared" si="1"/>
        <v>111201090410199</v>
      </c>
      <c r="F42" t="str">
        <f>MID(E42,3,1)</f>
        <v>1</v>
      </c>
      <c r="G42" t="e">
        <f>+VLOOKUP(L42,BG!$D$10:$F$63,3,FALSE)</f>
        <v>#REF!</v>
      </c>
      <c r="H42" s="340" t="s">
        <v>2915</v>
      </c>
      <c r="I42" s="552">
        <v>572331</v>
      </c>
      <c r="J42" s="298">
        <f t="shared" si="5"/>
        <v>572.33100000000002</v>
      </c>
      <c r="K42" t="e">
        <f>+VLOOKUP(D42,#REF!,4,0)</f>
        <v>#REF!</v>
      </c>
      <c r="L42" t="e">
        <f>VLOOKUP(D42,#REF!,5,0)</f>
        <v>#REF!</v>
      </c>
      <c r="M42" t="e">
        <f>VLOOKUP(D42,#REF!,6,0)</f>
        <v>#REF!</v>
      </c>
      <c r="N42" t="e">
        <f>VLOOKUP(D42,#REF!,7,0)</f>
        <v>#REF!</v>
      </c>
      <c r="P42" t="str">
        <f t="shared" si="6"/>
        <v>10904</v>
      </c>
      <c r="Q42" t="str">
        <f t="shared" si="4"/>
        <v>11</v>
      </c>
    </row>
    <row r="43" spans="1:17" x14ac:dyDescent="0.25">
      <c r="A43" s="563">
        <v>44742</v>
      </c>
      <c r="B43" s="339">
        <v>7</v>
      </c>
      <c r="C43" s="339" t="s">
        <v>2227</v>
      </c>
      <c r="D43" s="339" t="s">
        <v>1889</v>
      </c>
      <c r="E43" t="str">
        <f t="shared" si="1"/>
        <v>111201090421101</v>
      </c>
      <c r="F43" t="str">
        <f t="shared" si="2"/>
        <v>1</v>
      </c>
      <c r="G43" t="e">
        <f>+VLOOKUP(L43,BG!$D$10:$F$63,3,FALSE)</f>
        <v>#REF!</v>
      </c>
      <c r="H43" s="339" t="s">
        <v>2673</v>
      </c>
      <c r="I43" s="551">
        <v>958549</v>
      </c>
      <c r="J43" s="298">
        <f t="shared" si="5"/>
        <v>958.54899999999998</v>
      </c>
      <c r="K43" t="e">
        <f>+VLOOKUP(D43,#REF!,4,0)</f>
        <v>#REF!</v>
      </c>
      <c r="L43" t="e">
        <f>VLOOKUP(D43,#REF!,5,0)</f>
        <v>#REF!</v>
      </c>
      <c r="M43" t="e">
        <f>VLOOKUP(D43,#REF!,6,0)</f>
        <v>#REF!</v>
      </c>
      <c r="N43" t="e">
        <f>VLOOKUP(D43,#REF!,7,0)</f>
        <v>#REF!</v>
      </c>
      <c r="P43" t="str">
        <f t="shared" si="6"/>
        <v>10904</v>
      </c>
      <c r="Q43" t="str">
        <f t="shared" si="4"/>
        <v>11</v>
      </c>
    </row>
    <row r="44" spans="1:17" x14ac:dyDescent="0.25">
      <c r="A44" s="563">
        <v>44742</v>
      </c>
      <c r="B44" s="340">
        <v>7</v>
      </c>
      <c r="C44" s="340" t="s">
        <v>2804</v>
      </c>
      <c r="D44" s="340" t="s">
        <v>773</v>
      </c>
      <c r="E44" t="str">
        <f t="shared" si="1"/>
        <v>111201090442199</v>
      </c>
      <c r="F44" t="str">
        <f t="shared" si="2"/>
        <v>1</v>
      </c>
      <c r="G44" t="e">
        <f>+VLOOKUP(L44,BG!$D$10:$F$63,3,FALSE)</f>
        <v>#REF!</v>
      </c>
      <c r="H44" s="340" t="s">
        <v>2744</v>
      </c>
      <c r="I44" s="552">
        <v>211974099</v>
      </c>
      <c r="J44" s="298">
        <f t="shared" si="5"/>
        <v>211974.09899999999</v>
      </c>
      <c r="K44" t="e">
        <f>+VLOOKUP(D44,#REF!,4,0)</f>
        <v>#REF!</v>
      </c>
      <c r="L44" t="e">
        <f>VLOOKUP(D44,#REF!,5,0)</f>
        <v>#REF!</v>
      </c>
      <c r="M44" t="e">
        <f>VLOOKUP(D44,#REF!,6,0)</f>
        <v>#REF!</v>
      </c>
      <c r="N44" t="e">
        <f>VLOOKUP(D44,#REF!,7,0)</f>
        <v>#REF!</v>
      </c>
      <c r="P44" t="str">
        <f t="shared" si="6"/>
        <v>10904</v>
      </c>
      <c r="Q44" t="str">
        <f t="shared" si="4"/>
        <v>11</v>
      </c>
    </row>
    <row r="45" spans="1:17" x14ac:dyDescent="0.25">
      <c r="A45" s="563">
        <v>44742</v>
      </c>
      <c r="B45" s="339">
        <v>7</v>
      </c>
      <c r="C45" s="339" t="s">
        <v>2805</v>
      </c>
      <c r="D45" s="339" t="s">
        <v>2421</v>
      </c>
      <c r="E45" t="str">
        <f t="shared" si="1"/>
        <v>111201090442899</v>
      </c>
      <c r="F45" t="str">
        <f t="shared" si="2"/>
        <v>1</v>
      </c>
      <c r="G45" t="e">
        <f>+VLOOKUP(L45,BG!$D$10:$F$63,3,FALSE)</f>
        <v>#REF!</v>
      </c>
      <c r="H45" s="339" t="s">
        <v>2422</v>
      </c>
      <c r="I45" s="551">
        <v>7751780</v>
      </c>
      <c r="J45" s="298">
        <f t="shared" si="5"/>
        <v>7751.78</v>
      </c>
      <c r="K45" t="e">
        <f>+VLOOKUP(D45,#REF!,4,0)</f>
        <v>#REF!</v>
      </c>
      <c r="L45" t="e">
        <f>VLOOKUP(D45,#REF!,5,0)</f>
        <v>#REF!</v>
      </c>
      <c r="M45" t="e">
        <f>VLOOKUP(D45,#REF!,6,0)</f>
        <v>#REF!</v>
      </c>
      <c r="N45" t="e">
        <f>VLOOKUP(D45,#REF!,7,0)</f>
        <v>#REF!</v>
      </c>
      <c r="P45" t="str">
        <f t="shared" si="6"/>
        <v>10904</v>
      </c>
      <c r="Q45" t="str">
        <f t="shared" si="4"/>
        <v>11</v>
      </c>
    </row>
    <row r="46" spans="1:17" x14ac:dyDescent="0.25">
      <c r="A46" s="563">
        <v>44742</v>
      </c>
      <c r="B46" s="340">
        <v>7</v>
      </c>
      <c r="C46" s="340" t="s">
        <v>2228</v>
      </c>
      <c r="D46" s="340" t="s">
        <v>1894</v>
      </c>
      <c r="E46" t="str">
        <f t="shared" si="1"/>
        <v>111201090443501</v>
      </c>
      <c r="F46" t="str">
        <f t="shared" si="2"/>
        <v>1</v>
      </c>
      <c r="G46" t="e">
        <f>+VLOOKUP(L46,BG!$D$10:$F$63,3,FALSE)</f>
        <v>#REF!</v>
      </c>
      <c r="H46" s="340" t="s">
        <v>2092</v>
      </c>
      <c r="I46" s="552">
        <v>94225</v>
      </c>
      <c r="J46" s="298">
        <f t="shared" si="5"/>
        <v>94.224999999999994</v>
      </c>
      <c r="K46" t="e">
        <f>+VLOOKUP(D46,#REF!,4,0)</f>
        <v>#REF!</v>
      </c>
      <c r="L46" t="e">
        <f>VLOOKUP(D46,#REF!,5,0)</f>
        <v>#REF!</v>
      </c>
      <c r="M46" t="e">
        <f>VLOOKUP(D46,#REF!,6,0)</f>
        <v>#REF!</v>
      </c>
      <c r="N46" t="e">
        <f>VLOOKUP(D46,#REF!,7,0)</f>
        <v>#REF!</v>
      </c>
      <c r="P46" t="str">
        <f t="shared" si="6"/>
        <v>10904</v>
      </c>
      <c r="Q46" t="str">
        <f t="shared" si="4"/>
        <v>11</v>
      </c>
    </row>
    <row r="47" spans="1:17" x14ac:dyDescent="0.25">
      <c r="A47" s="563">
        <v>44742</v>
      </c>
      <c r="B47" s="339">
        <v>7</v>
      </c>
      <c r="C47" s="339" t="s">
        <v>2806</v>
      </c>
      <c r="D47" s="339" t="s">
        <v>2656</v>
      </c>
      <c r="E47" t="str">
        <f t="shared" si="1"/>
        <v>111201090444401</v>
      </c>
      <c r="F47" t="str">
        <f t="shared" si="2"/>
        <v>1</v>
      </c>
      <c r="G47" t="e">
        <f>+VLOOKUP(L47,BG!$D$10:$F$63,3,FALSE)</f>
        <v>#REF!</v>
      </c>
      <c r="H47" s="339" t="s">
        <v>2674</v>
      </c>
      <c r="I47" s="551">
        <v>4793</v>
      </c>
      <c r="J47" s="298">
        <f t="shared" si="5"/>
        <v>4.7930000000000001</v>
      </c>
      <c r="K47" t="e">
        <f>+VLOOKUP(D47,#REF!,4,0)</f>
        <v>#REF!</v>
      </c>
      <c r="L47" t="e">
        <f>VLOOKUP(D47,#REF!,5,0)</f>
        <v>#REF!</v>
      </c>
      <c r="M47" t="e">
        <f>VLOOKUP(D47,#REF!,6,0)</f>
        <v>#REF!</v>
      </c>
      <c r="N47" t="e">
        <f>VLOOKUP(D47,#REF!,7,0)</f>
        <v>#REF!</v>
      </c>
      <c r="P47" t="str">
        <f t="shared" si="6"/>
        <v>10904</v>
      </c>
      <c r="Q47" t="str">
        <f t="shared" si="4"/>
        <v>11</v>
      </c>
    </row>
    <row r="48" spans="1:17" x14ac:dyDescent="0.25">
      <c r="A48" s="563">
        <v>44742</v>
      </c>
      <c r="B48" s="340">
        <v>7</v>
      </c>
      <c r="C48" s="340" t="s">
        <v>2229</v>
      </c>
      <c r="D48" s="340" t="s">
        <v>1895</v>
      </c>
      <c r="E48" t="str">
        <f t="shared" si="1"/>
        <v>111201090446299</v>
      </c>
      <c r="F48" t="str">
        <f t="shared" si="2"/>
        <v>1</v>
      </c>
      <c r="G48" t="e">
        <f>+VLOOKUP(L48,BG!$D$10:$F$63,3,FALSE)</f>
        <v>#REF!</v>
      </c>
      <c r="H48" s="340" t="s">
        <v>2093</v>
      </c>
      <c r="I48" s="552">
        <v>1120000</v>
      </c>
      <c r="J48" s="298">
        <f t="shared" si="5"/>
        <v>1120</v>
      </c>
      <c r="K48" t="e">
        <f>+VLOOKUP(D48,#REF!,4,0)</f>
        <v>#REF!</v>
      </c>
      <c r="L48" t="e">
        <f>VLOOKUP(D48,#REF!,5,0)</f>
        <v>#REF!</v>
      </c>
      <c r="M48" t="e">
        <f>VLOOKUP(D48,#REF!,6,0)</f>
        <v>#REF!</v>
      </c>
      <c r="N48" t="e">
        <f>VLOOKUP(D48,#REF!,7,0)</f>
        <v>#REF!</v>
      </c>
      <c r="P48" t="str">
        <f t="shared" si="6"/>
        <v>10904</v>
      </c>
      <c r="Q48" t="str">
        <f t="shared" si="4"/>
        <v>11</v>
      </c>
    </row>
    <row r="49" spans="1:17" x14ac:dyDescent="0.25">
      <c r="A49" s="563">
        <v>44742</v>
      </c>
      <c r="B49" s="339">
        <v>7</v>
      </c>
      <c r="C49" s="339" t="s">
        <v>2230</v>
      </c>
      <c r="D49" s="339" t="s">
        <v>1897</v>
      </c>
      <c r="E49" t="str">
        <f t="shared" si="1"/>
        <v>111201090446701</v>
      </c>
      <c r="F49" t="str">
        <f t="shared" si="2"/>
        <v>1</v>
      </c>
      <c r="G49" t="e">
        <f>+VLOOKUP(L49,BG!$D$10:$F$63,3,FALSE)</f>
        <v>#REF!</v>
      </c>
      <c r="H49" s="339" t="s">
        <v>2095</v>
      </c>
      <c r="I49" s="551">
        <v>39922</v>
      </c>
      <c r="J49" s="298">
        <f t="shared" si="5"/>
        <v>39.921999999999997</v>
      </c>
      <c r="K49" t="e">
        <f>+VLOOKUP(D49,#REF!,4,0)</f>
        <v>#REF!</v>
      </c>
      <c r="L49" t="e">
        <f>VLOOKUP(D49,#REF!,5,0)</f>
        <v>#REF!</v>
      </c>
      <c r="M49" t="e">
        <f>VLOOKUP(D49,#REF!,6,0)</f>
        <v>#REF!</v>
      </c>
      <c r="N49" t="e">
        <f>VLOOKUP(D49,#REF!,7,0)</f>
        <v>#REF!</v>
      </c>
      <c r="P49" t="str">
        <f t="shared" si="6"/>
        <v>10904</v>
      </c>
      <c r="Q49" t="str">
        <f t="shared" si="4"/>
        <v>11</v>
      </c>
    </row>
    <row r="50" spans="1:17" x14ac:dyDescent="0.25">
      <c r="A50" s="563">
        <v>44742</v>
      </c>
      <c r="B50" s="340">
        <v>7</v>
      </c>
      <c r="C50" s="340" t="s">
        <v>2807</v>
      </c>
      <c r="D50" s="340" t="s">
        <v>2425</v>
      </c>
      <c r="E50" t="str">
        <f t="shared" si="1"/>
        <v>111201090446899</v>
      </c>
      <c r="F50" t="str">
        <f t="shared" si="2"/>
        <v>1</v>
      </c>
      <c r="G50" t="e">
        <f>+VLOOKUP(L50,BG!$D$10:$F$63,3,FALSE)</f>
        <v>#REF!</v>
      </c>
      <c r="H50" s="340" t="s">
        <v>2426</v>
      </c>
      <c r="I50" s="552">
        <v>5445757</v>
      </c>
      <c r="J50" s="298">
        <f t="shared" si="5"/>
        <v>5445.7569999999996</v>
      </c>
      <c r="K50" t="e">
        <f>+VLOOKUP(D50,#REF!,4,0)</f>
        <v>#REF!</v>
      </c>
      <c r="L50" t="e">
        <f>VLOOKUP(D50,#REF!,5,0)</f>
        <v>#REF!</v>
      </c>
      <c r="M50" t="e">
        <f>VLOOKUP(D50,#REF!,6,0)</f>
        <v>#REF!</v>
      </c>
      <c r="N50" t="e">
        <f>VLOOKUP(D50,#REF!,7,0)</f>
        <v>#REF!</v>
      </c>
      <c r="P50" t="str">
        <f t="shared" si="6"/>
        <v>10904</v>
      </c>
      <c r="Q50" t="str">
        <f t="shared" si="4"/>
        <v>11</v>
      </c>
    </row>
    <row r="51" spans="1:17" x14ac:dyDescent="0.25">
      <c r="A51" s="563">
        <v>44742</v>
      </c>
      <c r="B51" s="339">
        <v>7</v>
      </c>
      <c r="C51" s="339" t="s">
        <v>2962</v>
      </c>
      <c r="D51" s="339" t="s">
        <v>2963</v>
      </c>
      <c r="E51" t="str">
        <f t="shared" si="1"/>
        <v>111201090447301</v>
      </c>
      <c r="F51" t="str">
        <f t="shared" si="2"/>
        <v>1</v>
      </c>
      <c r="G51" t="e">
        <f>+VLOOKUP(L51,BG!$D$10:$F$63,3,FALSE)</f>
        <v>#REF!</v>
      </c>
      <c r="H51" s="339" t="s">
        <v>2916</v>
      </c>
      <c r="I51" s="551">
        <v>6848</v>
      </c>
      <c r="J51" s="298">
        <f t="shared" si="5"/>
        <v>6.8479999999999999</v>
      </c>
      <c r="K51" t="e">
        <f>+VLOOKUP(D51,#REF!,4,0)</f>
        <v>#REF!</v>
      </c>
      <c r="L51" t="e">
        <f>VLOOKUP(D51,#REF!,5,0)</f>
        <v>#REF!</v>
      </c>
      <c r="M51" t="e">
        <f>VLOOKUP(D51,#REF!,6,0)</f>
        <v>#REF!</v>
      </c>
      <c r="N51" t="e">
        <f>VLOOKUP(D51,#REF!,7,0)</f>
        <v>#REF!</v>
      </c>
      <c r="P51" t="str">
        <f t="shared" si="6"/>
        <v>10904</v>
      </c>
      <c r="Q51" t="str">
        <f t="shared" si="4"/>
        <v>11</v>
      </c>
    </row>
    <row r="52" spans="1:17" x14ac:dyDescent="0.25">
      <c r="A52" s="563">
        <v>44742</v>
      </c>
      <c r="B52" s="340">
        <v>7</v>
      </c>
      <c r="C52" s="340" t="s">
        <v>2964</v>
      </c>
      <c r="D52" s="340" t="s">
        <v>775</v>
      </c>
      <c r="E52" t="str">
        <f t="shared" si="1"/>
        <v>137101310400099</v>
      </c>
      <c r="F52" t="str">
        <f t="shared" si="2"/>
        <v>7</v>
      </c>
      <c r="G52" t="e">
        <f>+VLOOKUP(L52,BG!$D$10:$F$63,3,FALSE)</f>
        <v>#REF!</v>
      </c>
      <c r="H52" s="340" t="s">
        <v>705</v>
      </c>
      <c r="I52" s="552">
        <v>2000000000</v>
      </c>
      <c r="J52" s="298">
        <f t="shared" si="5"/>
        <v>2000000</v>
      </c>
      <c r="K52" t="e">
        <f>+VLOOKUP(D52,#REF!,4,0)</f>
        <v>#REF!</v>
      </c>
      <c r="L52" t="e">
        <f>VLOOKUP(D52,#REF!,5,0)</f>
        <v>#REF!</v>
      </c>
      <c r="M52" t="e">
        <f>VLOOKUP(D52,#REF!,6,0)</f>
        <v>#REF!</v>
      </c>
      <c r="N52" t="e">
        <f>VLOOKUP(D52,#REF!,7,0)</f>
        <v>#REF!</v>
      </c>
      <c r="P52" t="str">
        <f t="shared" si="6"/>
        <v>13104</v>
      </c>
      <c r="Q52" t="str">
        <f t="shared" si="4"/>
        <v>13</v>
      </c>
    </row>
    <row r="53" spans="1:17" x14ac:dyDescent="0.25">
      <c r="A53" s="563">
        <v>44742</v>
      </c>
      <c r="B53" s="339">
        <v>7</v>
      </c>
      <c r="C53" s="339" t="s">
        <v>2965</v>
      </c>
      <c r="D53" s="339" t="s">
        <v>776</v>
      </c>
      <c r="E53" t="str">
        <f t="shared" si="1"/>
        <v>137801618200099</v>
      </c>
      <c r="F53" t="str">
        <f t="shared" si="2"/>
        <v>7</v>
      </c>
      <c r="G53" t="e">
        <f>+VLOOKUP(L53,BG!$D$10:$F$63,3,FALSE)</f>
        <v>#REF!</v>
      </c>
      <c r="H53" s="339" t="s">
        <v>777</v>
      </c>
      <c r="I53" s="551">
        <v>427095892</v>
      </c>
      <c r="J53" s="298">
        <f t="shared" si="5"/>
        <v>427095.89199999999</v>
      </c>
      <c r="K53" t="e">
        <f>+VLOOKUP(D53,#REF!,4,0)</f>
        <v>#REF!</v>
      </c>
      <c r="L53" t="e">
        <f>VLOOKUP(D53,#REF!,5,0)</f>
        <v>#REF!</v>
      </c>
      <c r="M53" t="e">
        <f>VLOOKUP(D53,#REF!,6,0)</f>
        <v>#REF!</v>
      </c>
      <c r="N53" t="e">
        <f>VLOOKUP(D53,#REF!,7,0)</f>
        <v>#REF!</v>
      </c>
      <c r="P53" t="str">
        <f t="shared" si="6"/>
        <v>16182</v>
      </c>
      <c r="Q53" t="str">
        <f t="shared" si="4"/>
        <v>13</v>
      </c>
    </row>
    <row r="54" spans="1:17" x14ac:dyDescent="0.25">
      <c r="A54" s="563">
        <v>44742</v>
      </c>
      <c r="B54" s="340">
        <v>7</v>
      </c>
      <c r="C54" s="340" t="s">
        <v>2966</v>
      </c>
      <c r="D54" s="340" t="s">
        <v>780</v>
      </c>
      <c r="E54" t="str">
        <f t="shared" si="1"/>
        <v>145101690200001</v>
      </c>
      <c r="F54" t="str">
        <f t="shared" si="2"/>
        <v>5</v>
      </c>
      <c r="G54" t="e">
        <f>+VLOOKUP(L54,BG!$D$10:$F$63,3,FALSE)</f>
        <v>#REF!</v>
      </c>
      <c r="H54" s="340" t="s">
        <v>781</v>
      </c>
      <c r="I54" s="552">
        <v>1202674828</v>
      </c>
      <c r="J54" s="583">
        <f t="shared" si="5"/>
        <v>1202674.828</v>
      </c>
      <c r="K54" t="e">
        <f>+VLOOKUP(D54,#REF!,4,0)</f>
        <v>#REF!</v>
      </c>
      <c r="L54" t="e">
        <f>VLOOKUP(D54,#REF!,5,0)</f>
        <v>#REF!</v>
      </c>
      <c r="M54" t="e">
        <f>VLOOKUP(D54,#REF!,6,0)</f>
        <v>#REF!</v>
      </c>
      <c r="N54" t="e">
        <f>VLOOKUP(D54,#REF!,7,0)</f>
        <v>#REF!</v>
      </c>
      <c r="P54" t="str">
        <f t="shared" si="6"/>
        <v>16902</v>
      </c>
      <c r="Q54" t="str">
        <f t="shared" si="4"/>
        <v>14</v>
      </c>
    </row>
    <row r="55" spans="1:17" x14ac:dyDescent="0.25">
      <c r="A55" s="563">
        <v>44742</v>
      </c>
      <c r="B55" s="339">
        <v>7</v>
      </c>
      <c r="C55" s="339" t="s">
        <v>1613</v>
      </c>
      <c r="D55" s="339" t="s">
        <v>782</v>
      </c>
      <c r="E55" t="str">
        <f t="shared" si="1"/>
        <v>147101690200001</v>
      </c>
      <c r="F55" t="str">
        <f t="shared" si="2"/>
        <v>7</v>
      </c>
      <c r="G55" t="e">
        <f>+VLOOKUP(L55,BG!$D$10:$F$63,3,FALSE)</f>
        <v>#REF!</v>
      </c>
      <c r="H55" s="339" t="s">
        <v>783</v>
      </c>
      <c r="I55" s="551">
        <v>27465982639</v>
      </c>
      <c r="J55" s="583">
        <f t="shared" si="5"/>
        <v>27465982.638999999</v>
      </c>
      <c r="K55" t="e">
        <f>+VLOOKUP(D55,#REF!,4,0)</f>
        <v>#REF!</v>
      </c>
      <c r="L55" t="e">
        <f>VLOOKUP(D55,#REF!,5,0)</f>
        <v>#REF!</v>
      </c>
      <c r="M55" t="e">
        <f>VLOOKUP(D55,#REF!,6,0)</f>
        <v>#REF!</v>
      </c>
      <c r="N55" t="e">
        <f>VLOOKUP(D55,#REF!,7,0)</f>
        <v>#REF!</v>
      </c>
      <c r="P55" t="str">
        <f t="shared" si="6"/>
        <v>16902</v>
      </c>
      <c r="Q55" t="str">
        <f t="shared" si="4"/>
        <v>14</v>
      </c>
    </row>
    <row r="56" spans="1:17" x14ac:dyDescent="0.25">
      <c r="A56" s="563">
        <v>44742</v>
      </c>
      <c r="B56" s="340">
        <v>7</v>
      </c>
      <c r="C56" s="340" t="s">
        <v>2967</v>
      </c>
      <c r="D56" s="340" t="s">
        <v>784</v>
      </c>
      <c r="E56" t="str">
        <f t="shared" si="1"/>
        <v>148101690200001</v>
      </c>
      <c r="F56" t="str">
        <f t="shared" si="2"/>
        <v>8</v>
      </c>
      <c r="G56" t="e">
        <f>+VLOOKUP(L56,BG!$D$10:$F$63,3,FALSE)</f>
        <v>#REF!</v>
      </c>
      <c r="H56" s="340" t="s">
        <v>785</v>
      </c>
      <c r="I56" s="552">
        <v>45639636</v>
      </c>
      <c r="J56" s="583">
        <f t="shared" si="5"/>
        <v>45639.635999999999</v>
      </c>
      <c r="K56" t="e">
        <f>+VLOOKUP(D56,#REF!,4,0)</f>
        <v>#REF!</v>
      </c>
      <c r="L56" t="e">
        <f>VLOOKUP(D56,#REF!,5,0)</f>
        <v>#REF!</v>
      </c>
      <c r="M56" t="e">
        <f>VLOOKUP(D56,#REF!,6,0)</f>
        <v>#REF!</v>
      </c>
      <c r="N56" t="e">
        <f>VLOOKUP(D56,#REF!,7,0)</f>
        <v>#REF!</v>
      </c>
      <c r="P56" t="str">
        <f t="shared" si="6"/>
        <v>16902</v>
      </c>
      <c r="Q56" t="str">
        <f t="shared" si="4"/>
        <v>14</v>
      </c>
    </row>
    <row r="57" spans="1:17" x14ac:dyDescent="0.25">
      <c r="A57" s="563">
        <v>44742</v>
      </c>
      <c r="B57" s="339">
        <v>7</v>
      </c>
      <c r="C57" s="339" t="s">
        <v>2968</v>
      </c>
      <c r="D57" s="339" t="s">
        <v>1899</v>
      </c>
      <c r="E57" t="str">
        <f t="shared" si="1"/>
        <v>142101690200099</v>
      </c>
      <c r="F57" t="str">
        <f t="shared" si="2"/>
        <v>2</v>
      </c>
      <c r="G57" t="e">
        <f>+VLOOKUP(L57,BG!$D$10:$F$63,3,FALSE)</f>
        <v>#REF!</v>
      </c>
      <c r="H57" s="339" t="s">
        <v>2096</v>
      </c>
      <c r="I57" s="551">
        <v>74550752</v>
      </c>
      <c r="J57" s="583">
        <f t="shared" si="5"/>
        <v>74550.751999999993</v>
      </c>
      <c r="K57" t="e">
        <f>+VLOOKUP(D57,#REF!,4,0)</f>
        <v>#REF!</v>
      </c>
      <c r="L57" t="e">
        <f>VLOOKUP(D57,#REF!,5,0)</f>
        <v>#REF!</v>
      </c>
      <c r="M57" t="e">
        <f>VLOOKUP(D57,#REF!,6,0)</f>
        <v>#REF!</v>
      </c>
      <c r="N57" t="e">
        <f>VLOOKUP(D57,#REF!,7,0)</f>
        <v>#REF!</v>
      </c>
      <c r="P57" t="str">
        <f t="shared" si="6"/>
        <v>16902</v>
      </c>
      <c r="Q57" t="str">
        <f t="shared" si="4"/>
        <v>14</v>
      </c>
    </row>
    <row r="58" spans="1:17" x14ac:dyDescent="0.25">
      <c r="A58" s="563">
        <v>44742</v>
      </c>
      <c r="B58" s="340">
        <v>7</v>
      </c>
      <c r="C58" s="340" t="s">
        <v>2969</v>
      </c>
      <c r="D58" s="340" t="s">
        <v>1900</v>
      </c>
      <c r="E58" t="str">
        <f t="shared" si="1"/>
        <v>143101690200099</v>
      </c>
      <c r="F58" t="str">
        <f t="shared" si="2"/>
        <v>3</v>
      </c>
      <c r="G58" t="e">
        <f>+VLOOKUP(L58,BG!$D$10:$F$63,3,FALSE)</f>
        <v>#REF!</v>
      </c>
      <c r="H58" s="340" t="s">
        <v>2097</v>
      </c>
      <c r="I58" s="552">
        <v>183375261</v>
      </c>
      <c r="J58" s="583">
        <f t="shared" si="5"/>
        <v>183375.261</v>
      </c>
      <c r="K58" t="e">
        <f>+VLOOKUP(D58,#REF!,4,0)</f>
        <v>#REF!</v>
      </c>
      <c r="L58" t="e">
        <f>VLOOKUP(D58,#REF!,5,0)</f>
        <v>#REF!</v>
      </c>
      <c r="M58" t="e">
        <f>VLOOKUP(D58,#REF!,6,0)</f>
        <v>#REF!</v>
      </c>
      <c r="N58" t="e">
        <f>VLOOKUP(D58,#REF!,7,0)</f>
        <v>#REF!</v>
      </c>
      <c r="P58" t="str">
        <f t="shared" si="6"/>
        <v>16902</v>
      </c>
      <c r="Q58" t="str">
        <f t="shared" si="4"/>
        <v>14</v>
      </c>
    </row>
    <row r="59" spans="1:17" x14ac:dyDescent="0.25">
      <c r="A59" s="563">
        <v>44742</v>
      </c>
      <c r="B59" s="339">
        <v>7</v>
      </c>
      <c r="C59" s="339" t="s">
        <v>1614</v>
      </c>
      <c r="D59" s="339" t="s">
        <v>786</v>
      </c>
      <c r="E59" t="str">
        <f t="shared" si="1"/>
        <v>145101690200099</v>
      </c>
      <c r="F59" t="str">
        <f t="shared" si="2"/>
        <v>5</v>
      </c>
      <c r="G59" t="e">
        <f>+VLOOKUP(L59,BG!$D$10:$F$63,3,FALSE)</f>
        <v>#REF!</v>
      </c>
      <c r="H59" s="339" t="s">
        <v>781</v>
      </c>
      <c r="I59" s="551">
        <v>213082554</v>
      </c>
      <c r="J59" s="583">
        <f t="shared" si="5"/>
        <v>213082.554</v>
      </c>
      <c r="K59" t="e">
        <f>+VLOOKUP(D59,#REF!,4,0)</f>
        <v>#REF!</v>
      </c>
      <c r="L59" t="e">
        <f>VLOOKUP(D59,#REF!,5,0)</f>
        <v>#REF!</v>
      </c>
      <c r="M59" t="e">
        <f>VLOOKUP(D59,#REF!,6,0)</f>
        <v>#REF!</v>
      </c>
      <c r="N59" t="e">
        <f>VLOOKUP(D59,#REF!,7,0)</f>
        <v>#REF!</v>
      </c>
      <c r="P59" t="str">
        <f t="shared" si="6"/>
        <v>16902</v>
      </c>
      <c r="Q59" t="str">
        <f t="shared" si="4"/>
        <v>14</v>
      </c>
    </row>
    <row r="60" spans="1:17" x14ac:dyDescent="0.25">
      <c r="A60" s="563">
        <v>44742</v>
      </c>
      <c r="B60" s="340">
        <v>7</v>
      </c>
      <c r="C60" s="340" t="s">
        <v>1615</v>
      </c>
      <c r="D60" s="340" t="s">
        <v>789</v>
      </c>
      <c r="E60" t="str">
        <f t="shared" si="1"/>
        <v>147101690200099</v>
      </c>
      <c r="F60" t="str">
        <f t="shared" si="2"/>
        <v>7</v>
      </c>
      <c r="G60" t="e">
        <f>+VLOOKUP(L60,BG!$D$10:$F$63,3,FALSE)</f>
        <v>#REF!</v>
      </c>
      <c r="H60" s="340" t="s">
        <v>783</v>
      </c>
      <c r="I60" s="552">
        <v>69217920165</v>
      </c>
      <c r="J60" s="583">
        <f t="shared" si="5"/>
        <v>69217920.165000007</v>
      </c>
      <c r="K60" t="e">
        <f>+VLOOKUP(D60,#REF!,4,0)</f>
        <v>#REF!</v>
      </c>
      <c r="L60" t="e">
        <f>VLOOKUP(D60,#REF!,5,0)</f>
        <v>#REF!</v>
      </c>
      <c r="M60" t="e">
        <f>VLOOKUP(D60,#REF!,6,0)</f>
        <v>#REF!</v>
      </c>
      <c r="N60" t="e">
        <f>VLOOKUP(D60,#REF!,7,0)</f>
        <v>#REF!</v>
      </c>
      <c r="P60" t="str">
        <f t="shared" si="6"/>
        <v>16902</v>
      </c>
      <c r="Q60" t="str">
        <f t="shared" si="4"/>
        <v>14</v>
      </c>
    </row>
    <row r="61" spans="1:17" x14ac:dyDescent="0.25">
      <c r="A61" s="563">
        <v>44742</v>
      </c>
      <c r="B61" s="339">
        <v>7</v>
      </c>
      <c r="C61" s="339" t="s">
        <v>1616</v>
      </c>
      <c r="D61" s="339" t="s">
        <v>790</v>
      </c>
      <c r="E61" t="str">
        <f t="shared" si="1"/>
        <v>148101690200099</v>
      </c>
      <c r="F61" t="str">
        <f t="shared" si="2"/>
        <v>8</v>
      </c>
      <c r="G61" t="e">
        <f>+VLOOKUP(L61,BG!$D$10:$F$63,3,FALSE)</f>
        <v>#REF!</v>
      </c>
      <c r="H61" s="339" t="s">
        <v>785</v>
      </c>
      <c r="I61" s="551">
        <v>12891234845</v>
      </c>
      <c r="J61" s="583">
        <f t="shared" si="5"/>
        <v>12891234.845000001</v>
      </c>
      <c r="K61" t="e">
        <f>+VLOOKUP(D61,#REF!,4,0)</f>
        <v>#REF!</v>
      </c>
      <c r="L61" t="e">
        <f>VLOOKUP(D61,#REF!,5,0)</f>
        <v>#REF!</v>
      </c>
      <c r="M61" t="e">
        <f>VLOOKUP(D61,#REF!,6,0)</f>
        <v>#REF!</v>
      </c>
      <c r="N61" t="e">
        <f>VLOOKUP(D61,#REF!,7,0)</f>
        <v>#REF!</v>
      </c>
      <c r="P61" t="str">
        <f t="shared" si="6"/>
        <v>16902</v>
      </c>
      <c r="Q61" t="str">
        <f t="shared" si="4"/>
        <v>14</v>
      </c>
    </row>
    <row r="62" spans="1:17" x14ac:dyDescent="0.25">
      <c r="A62" s="563">
        <v>44742</v>
      </c>
      <c r="B62" s="340">
        <v>7</v>
      </c>
      <c r="C62" s="340" t="s">
        <v>2231</v>
      </c>
      <c r="D62" s="340" t="s">
        <v>1901</v>
      </c>
      <c r="E62" t="str">
        <f t="shared" si="1"/>
        <v>146101690200301</v>
      </c>
      <c r="F62" t="str">
        <f t="shared" si="2"/>
        <v>6</v>
      </c>
      <c r="G62" t="e">
        <f>+VLOOKUP(L62,BG!$D$10:$F$63,3,FALSE)</f>
        <v>#REF!</v>
      </c>
      <c r="H62" s="340" t="s">
        <v>2098</v>
      </c>
      <c r="I62" s="552">
        <v>735879258</v>
      </c>
      <c r="J62" s="583">
        <f t="shared" si="5"/>
        <v>735879.25800000003</v>
      </c>
      <c r="K62" t="e">
        <f>+VLOOKUP(D62,#REF!,4,0)</f>
        <v>#REF!</v>
      </c>
      <c r="L62" t="e">
        <f>VLOOKUP(D62,#REF!,5,0)</f>
        <v>#REF!</v>
      </c>
      <c r="M62" t="e">
        <f>VLOOKUP(D62,#REF!,6,0)</f>
        <v>#REF!</v>
      </c>
      <c r="N62" t="e">
        <f>VLOOKUP(D62,#REF!,7,0)</f>
        <v>#REF!</v>
      </c>
      <c r="P62" t="str">
        <f t="shared" si="6"/>
        <v>16902</v>
      </c>
      <c r="Q62" t="str">
        <f t="shared" si="4"/>
        <v>14</v>
      </c>
    </row>
    <row r="63" spans="1:17" x14ac:dyDescent="0.25">
      <c r="A63" s="563">
        <v>44742</v>
      </c>
      <c r="B63" s="339">
        <v>7</v>
      </c>
      <c r="C63" s="339" t="s">
        <v>2808</v>
      </c>
      <c r="D63" s="339" t="s">
        <v>2719</v>
      </c>
      <c r="E63" t="str">
        <f t="shared" si="1"/>
        <v>147101690200301</v>
      </c>
      <c r="F63" t="str">
        <f t="shared" si="2"/>
        <v>7</v>
      </c>
      <c r="G63" t="e">
        <f>+VLOOKUP(L63,BG!$D$10:$F$63,3,FALSE)</f>
        <v>#REF!</v>
      </c>
      <c r="H63" s="339" t="s">
        <v>2098</v>
      </c>
      <c r="I63" s="551">
        <v>18773198135</v>
      </c>
      <c r="J63" s="583">
        <f t="shared" si="5"/>
        <v>18773198.135000002</v>
      </c>
      <c r="K63" t="e">
        <f>+VLOOKUP(D63,#REF!,4,0)</f>
        <v>#REF!</v>
      </c>
      <c r="L63" t="e">
        <f>VLOOKUP(D63,#REF!,5,0)</f>
        <v>#REF!</v>
      </c>
      <c r="M63" t="e">
        <f>VLOOKUP(D63,#REF!,6,0)</f>
        <v>#REF!</v>
      </c>
      <c r="N63" t="e">
        <f>VLOOKUP(D63,#REF!,7,0)</f>
        <v>#REF!</v>
      </c>
      <c r="P63" t="str">
        <f t="shared" si="6"/>
        <v>16902</v>
      </c>
      <c r="Q63" t="str">
        <f t="shared" si="4"/>
        <v>14</v>
      </c>
    </row>
    <row r="64" spans="1:17" x14ac:dyDescent="0.25">
      <c r="A64" s="563">
        <v>44742</v>
      </c>
      <c r="B64" s="340">
        <v>7</v>
      </c>
      <c r="C64" s="340" t="s">
        <v>2232</v>
      </c>
      <c r="D64" s="340" t="s">
        <v>1903</v>
      </c>
      <c r="E64" t="str">
        <f t="shared" si="1"/>
        <v>146101690200399</v>
      </c>
      <c r="F64" t="str">
        <f t="shared" si="2"/>
        <v>6</v>
      </c>
      <c r="G64" t="e">
        <f>+VLOOKUP(L64,BG!$D$10:$F$63,3,FALSE)</f>
        <v>#REF!</v>
      </c>
      <c r="H64" s="340" t="s">
        <v>2098</v>
      </c>
      <c r="I64" s="552">
        <v>196641093</v>
      </c>
      <c r="J64" s="583">
        <f t="shared" si="5"/>
        <v>196641.09299999999</v>
      </c>
      <c r="K64" t="e">
        <f>+VLOOKUP(D64,#REF!,4,0)</f>
        <v>#REF!</v>
      </c>
      <c r="L64" t="e">
        <f>VLOOKUP(D64,#REF!,5,0)</f>
        <v>#REF!</v>
      </c>
      <c r="M64" t="e">
        <f>VLOOKUP(D64,#REF!,6,0)</f>
        <v>#REF!</v>
      </c>
      <c r="N64" t="e">
        <f>VLOOKUP(D64,#REF!,7,0)</f>
        <v>#REF!</v>
      </c>
      <c r="P64" t="str">
        <f t="shared" si="6"/>
        <v>16902</v>
      </c>
      <c r="Q64" t="str">
        <f t="shared" si="4"/>
        <v>14</v>
      </c>
    </row>
    <row r="65" spans="1:17" x14ac:dyDescent="0.25">
      <c r="A65" s="563">
        <v>44742</v>
      </c>
      <c r="B65" s="339">
        <v>7</v>
      </c>
      <c r="C65" s="339" t="s">
        <v>2233</v>
      </c>
      <c r="D65" s="339" t="s">
        <v>1904</v>
      </c>
      <c r="E65" t="str">
        <f t="shared" si="1"/>
        <v>147101690200399</v>
      </c>
      <c r="F65" t="str">
        <f t="shared" si="2"/>
        <v>7</v>
      </c>
      <c r="G65" t="e">
        <f>+VLOOKUP(L65,BG!$D$10:$F$63,3,FALSE)</f>
        <v>#REF!</v>
      </c>
      <c r="H65" s="339" t="s">
        <v>2098</v>
      </c>
      <c r="I65" s="551">
        <v>38403726639</v>
      </c>
      <c r="J65" s="583">
        <f t="shared" si="5"/>
        <v>38403726.638999999</v>
      </c>
      <c r="K65" t="e">
        <f>+VLOOKUP(D65,#REF!,4,0)</f>
        <v>#REF!</v>
      </c>
      <c r="L65" t="e">
        <f>VLOOKUP(D65,#REF!,5,0)</f>
        <v>#REF!</v>
      </c>
      <c r="M65" t="e">
        <f>VLOOKUP(D65,#REF!,6,0)</f>
        <v>#REF!</v>
      </c>
      <c r="N65" t="e">
        <f>VLOOKUP(D65,#REF!,7,0)</f>
        <v>#REF!</v>
      </c>
      <c r="P65" t="str">
        <f t="shared" si="6"/>
        <v>16902</v>
      </c>
      <c r="Q65" t="str">
        <f t="shared" si="4"/>
        <v>14</v>
      </c>
    </row>
    <row r="66" spans="1:17" x14ac:dyDescent="0.25">
      <c r="A66" s="563">
        <v>44742</v>
      </c>
      <c r="B66" s="340">
        <v>7</v>
      </c>
      <c r="C66" s="340" t="s">
        <v>1617</v>
      </c>
      <c r="D66" s="340" t="s">
        <v>1267</v>
      </c>
      <c r="E66" t="str">
        <f t="shared" si="1"/>
        <v>147101730200001</v>
      </c>
      <c r="F66" t="str">
        <f t="shared" si="2"/>
        <v>7</v>
      </c>
      <c r="G66" t="e">
        <f>+VLOOKUP(L66,BG!$D$10:$F$63,3,FALSE)</f>
        <v>#REF!</v>
      </c>
      <c r="H66" s="340" t="s">
        <v>801</v>
      </c>
      <c r="I66" s="552">
        <v>20569146249</v>
      </c>
      <c r="J66" s="583">
        <f t="shared" si="5"/>
        <v>20569146.249000002</v>
      </c>
      <c r="K66" t="e">
        <f>+VLOOKUP(D66,#REF!,4,0)</f>
        <v>#REF!</v>
      </c>
      <c r="L66" t="e">
        <f>VLOOKUP(D66,#REF!,5,0)</f>
        <v>#REF!</v>
      </c>
      <c r="M66" t="e">
        <f>VLOOKUP(D66,#REF!,6,0)</f>
        <v>#REF!</v>
      </c>
      <c r="N66" t="e">
        <f>VLOOKUP(D66,#REF!,7,0)</f>
        <v>#REF!</v>
      </c>
      <c r="P66" t="str">
        <f t="shared" si="6"/>
        <v>17302</v>
      </c>
      <c r="Q66" t="str">
        <f t="shared" si="4"/>
        <v>14</v>
      </c>
    </row>
    <row r="67" spans="1:17" x14ac:dyDescent="0.25">
      <c r="A67" s="563">
        <v>44742</v>
      </c>
      <c r="B67" s="339">
        <v>7</v>
      </c>
      <c r="C67" s="339" t="s">
        <v>1618</v>
      </c>
      <c r="D67" s="339" t="s">
        <v>792</v>
      </c>
      <c r="E67" t="str">
        <f t="shared" si="1"/>
        <v>148101730200001</v>
      </c>
      <c r="F67" t="str">
        <f t="shared" si="2"/>
        <v>8</v>
      </c>
      <c r="G67" t="e">
        <f>+VLOOKUP(L67,BG!$D$10:$F$63,3,FALSE)</f>
        <v>#REF!</v>
      </c>
      <c r="H67" s="339" t="s">
        <v>793</v>
      </c>
      <c r="I67" s="551">
        <v>55353845294</v>
      </c>
      <c r="J67" s="583">
        <f t="shared" si="5"/>
        <v>55353845.294</v>
      </c>
      <c r="K67" t="e">
        <f>+VLOOKUP(D67,#REF!,4,0)</f>
        <v>#REF!</v>
      </c>
      <c r="L67" t="e">
        <f>VLOOKUP(D67,#REF!,5,0)</f>
        <v>#REF!</v>
      </c>
      <c r="M67" t="e">
        <f>VLOOKUP(D67,#REF!,6,0)</f>
        <v>#REF!</v>
      </c>
      <c r="N67" t="e">
        <f>VLOOKUP(D67,#REF!,7,0)</f>
        <v>#REF!</v>
      </c>
      <c r="P67" t="str">
        <f t="shared" si="6"/>
        <v>17302</v>
      </c>
      <c r="Q67" t="str">
        <f t="shared" si="4"/>
        <v>14</v>
      </c>
    </row>
    <row r="68" spans="1:17" x14ac:dyDescent="0.25">
      <c r="A68" s="563">
        <v>44742</v>
      </c>
      <c r="B68" s="340">
        <v>7</v>
      </c>
      <c r="C68" s="340" t="s">
        <v>2970</v>
      </c>
      <c r="D68" s="340" t="s">
        <v>2971</v>
      </c>
      <c r="E68" t="str">
        <f t="shared" si="1"/>
        <v>141101730200099</v>
      </c>
      <c r="F68" t="str">
        <f t="shared" si="2"/>
        <v>1</v>
      </c>
      <c r="G68" t="e">
        <f>+VLOOKUP(L68,BG!$D$10:$F$63,3,FALSE)</f>
        <v>#REF!</v>
      </c>
      <c r="H68" s="340" t="s">
        <v>779</v>
      </c>
      <c r="I68" s="552">
        <v>3634872887</v>
      </c>
      <c r="J68" s="583">
        <f t="shared" si="5"/>
        <v>3634872.8870000001</v>
      </c>
      <c r="K68" t="e">
        <f>+VLOOKUP(D68,#REF!,4,0)</f>
        <v>#REF!</v>
      </c>
      <c r="L68" t="e">
        <f>VLOOKUP(D68,#REF!,5,0)</f>
        <v>#REF!</v>
      </c>
      <c r="M68" t="e">
        <f>VLOOKUP(D68,#REF!,6,0)</f>
        <v>#REF!</v>
      </c>
      <c r="N68" t="e">
        <f>VLOOKUP(D68,#REF!,7,0)</f>
        <v>#REF!</v>
      </c>
      <c r="P68" t="str">
        <f t="shared" si="6"/>
        <v>17302</v>
      </c>
      <c r="Q68" t="str">
        <f t="shared" si="4"/>
        <v>14</v>
      </c>
    </row>
    <row r="69" spans="1:17" x14ac:dyDescent="0.25">
      <c r="A69" s="563">
        <v>44742</v>
      </c>
      <c r="B69" s="339">
        <v>7</v>
      </c>
      <c r="C69" s="339" t="s">
        <v>2972</v>
      </c>
      <c r="D69" s="339" t="s">
        <v>1905</v>
      </c>
      <c r="E69" t="str">
        <f t="shared" ref="E69:E132" si="7">+MID(D69,3,2)&amp;+MID(D69,6,1)&amp;+MID(D69,8,2)&amp;+MID(D69,11,3)&amp;+MID(D69,17,2)&amp;+MID(D69,20,3)&amp;+MID(D69,24,2)</f>
        <v>142101730200099</v>
      </c>
      <c r="F69" t="str">
        <f t="shared" ref="F69:F132" si="8">MID(E69,3,1)</f>
        <v>2</v>
      </c>
      <c r="G69" t="e">
        <f>+VLOOKUP(L69,BG!$D$10:$F$63,3,FALSE)</f>
        <v>#REF!</v>
      </c>
      <c r="H69" s="339" t="s">
        <v>2099</v>
      </c>
      <c r="I69" s="551">
        <v>26701584</v>
      </c>
      <c r="J69" s="583">
        <f t="shared" si="5"/>
        <v>26701.583999999999</v>
      </c>
      <c r="K69" t="e">
        <f>+VLOOKUP(D69,#REF!,4,0)</f>
        <v>#REF!</v>
      </c>
      <c r="L69" t="e">
        <f>VLOOKUP(D69,#REF!,5,0)</f>
        <v>#REF!</v>
      </c>
      <c r="M69" t="e">
        <f>VLOOKUP(D69,#REF!,6,0)</f>
        <v>#REF!</v>
      </c>
      <c r="N69" t="e">
        <f>VLOOKUP(D69,#REF!,7,0)</f>
        <v>#REF!</v>
      </c>
      <c r="P69" t="str">
        <f t="shared" si="6"/>
        <v>17302</v>
      </c>
      <c r="Q69" t="str">
        <f t="shared" si="4"/>
        <v>14</v>
      </c>
    </row>
    <row r="70" spans="1:17" x14ac:dyDescent="0.25">
      <c r="A70" s="563">
        <v>44742</v>
      </c>
      <c r="B70" s="340">
        <v>7</v>
      </c>
      <c r="C70" s="340" t="s">
        <v>2973</v>
      </c>
      <c r="D70" s="340" t="s">
        <v>1906</v>
      </c>
      <c r="E70" t="str">
        <f t="shared" si="7"/>
        <v>143101730200099</v>
      </c>
      <c r="F70" t="str">
        <f t="shared" si="8"/>
        <v>3</v>
      </c>
      <c r="G70" t="e">
        <f>+VLOOKUP(L70,BG!$D$10:$F$63,3,FALSE)</f>
        <v>#REF!</v>
      </c>
      <c r="H70" s="340" t="s">
        <v>2100</v>
      </c>
      <c r="I70" s="552">
        <v>3751345604</v>
      </c>
      <c r="J70" s="583">
        <f t="shared" si="5"/>
        <v>3751345.6039999998</v>
      </c>
      <c r="K70" t="e">
        <f>+VLOOKUP(D70,#REF!,4,0)</f>
        <v>#REF!</v>
      </c>
      <c r="L70" t="e">
        <f>VLOOKUP(D70,#REF!,5,0)</f>
        <v>#REF!</v>
      </c>
      <c r="M70" t="e">
        <f>VLOOKUP(D70,#REF!,6,0)</f>
        <v>#REF!</v>
      </c>
      <c r="N70" t="e">
        <f>VLOOKUP(D70,#REF!,7,0)</f>
        <v>#REF!</v>
      </c>
      <c r="P70" t="str">
        <f t="shared" si="6"/>
        <v>17302</v>
      </c>
      <c r="Q70" t="str">
        <f t="shared" ref="Q70:Q133" si="9">+LEFT(E70,2)</f>
        <v>14</v>
      </c>
    </row>
    <row r="71" spans="1:17" x14ac:dyDescent="0.25">
      <c r="A71" s="563">
        <v>44742</v>
      </c>
      <c r="B71" s="339">
        <v>7</v>
      </c>
      <c r="C71" s="339" t="s">
        <v>2974</v>
      </c>
      <c r="D71" s="339" t="s">
        <v>794</v>
      </c>
      <c r="E71" t="str">
        <f t="shared" si="7"/>
        <v>144101730200099</v>
      </c>
      <c r="F71" t="str">
        <f t="shared" si="8"/>
        <v>4</v>
      </c>
      <c r="G71" t="e">
        <f>+VLOOKUP(L71,BG!$D$10:$F$63,3,FALSE)</f>
        <v>#REF!</v>
      </c>
      <c r="H71" s="339" t="s">
        <v>795</v>
      </c>
      <c r="I71" s="551">
        <v>5534000</v>
      </c>
      <c r="J71" s="583">
        <f t="shared" si="5"/>
        <v>5534</v>
      </c>
      <c r="K71" t="e">
        <f>+VLOOKUP(D71,#REF!,4,0)</f>
        <v>#REF!</v>
      </c>
      <c r="L71" t="e">
        <f>VLOOKUP(D71,#REF!,5,0)</f>
        <v>#REF!</v>
      </c>
      <c r="M71" t="e">
        <f>VLOOKUP(D71,#REF!,6,0)</f>
        <v>#REF!</v>
      </c>
      <c r="N71" t="e">
        <f>VLOOKUP(D71,#REF!,7,0)</f>
        <v>#REF!</v>
      </c>
      <c r="P71" t="str">
        <f t="shared" si="6"/>
        <v>17302</v>
      </c>
      <c r="Q71" t="str">
        <f t="shared" si="9"/>
        <v>14</v>
      </c>
    </row>
    <row r="72" spans="1:17" x14ac:dyDescent="0.25">
      <c r="A72" s="563">
        <v>44742</v>
      </c>
      <c r="B72" s="340">
        <v>7</v>
      </c>
      <c r="C72" s="340" t="s">
        <v>2975</v>
      </c>
      <c r="D72" s="340" t="s">
        <v>796</v>
      </c>
      <c r="E72" t="str">
        <f t="shared" si="7"/>
        <v>145101730200099</v>
      </c>
      <c r="F72" t="str">
        <f t="shared" si="8"/>
        <v>5</v>
      </c>
      <c r="G72" t="e">
        <f>+VLOOKUP(L72,BG!$D$10:$F$63,3,FALSE)</f>
        <v>#REF!</v>
      </c>
      <c r="H72" s="340" t="s">
        <v>797</v>
      </c>
      <c r="I72" s="552">
        <v>2878839278</v>
      </c>
      <c r="J72" s="583">
        <f t="shared" si="5"/>
        <v>2878839.2779999999</v>
      </c>
      <c r="K72" t="e">
        <f>+VLOOKUP(D72,#REF!,4,0)</f>
        <v>#REF!</v>
      </c>
      <c r="L72" t="e">
        <f>VLOOKUP(D72,#REF!,5,0)</f>
        <v>#REF!</v>
      </c>
      <c r="M72" t="e">
        <f>VLOOKUP(D72,#REF!,6,0)</f>
        <v>#REF!</v>
      </c>
      <c r="N72" t="e">
        <f>VLOOKUP(D72,#REF!,7,0)</f>
        <v>#REF!</v>
      </c>
      <c r="P72" t="str">
        <f t="shared" si="6"/>
        <v>17302</v>
      </c>
      <c r="Q72" t="str">
        <f t="shared" si="9"/>
        <v>14</v>
      </c>
    </row>
    <row r="73" spans="1:17" x14ac:dyDescent="0.25">
      <c r="A73" s="563">
        <v>44742</v>
      </c>
      <c r="B73" s="339">
        <v>7</v>
      </c>
      <c r="C73" s="339" t="s">
        <v>1619</v>
      </c>
      <c r="D73" s="339" t="s">
        <v>798</v>
      </c>
      <c r="E73" t="str">
        <f t="shared" si="7"/>
        <v>146101730200099</v>
      </c>
      <c r="F73" t="str">
        <f t="shared" si="8"/>
        <v>6</v>
      </c>
      <c r="G73" t="e">
        <f>+VLOOKUP(L73,BG!$D$10:$F$63,3,FALSE)</f>
        <v>#REF!</v>
      </c>
      <c r="H73" s="339" t="s">
        <v>799</v>
      </c>
      <c r="I73" s="551">
        <v>2752702429</v>
      </c>
      <c r="J73" s="583">
        <f t="shared" si="5"/>
        <v>2752702.429</v>
      </c>
      <c r="K73" t="e">
        <f>+VLOOKUP(D73,#REF!,4,0)</f>
        <v>#REF!</v>
      </c>
      <c r="L73" t="e">
        <f>VLOOKUP(D73,#REF!,5,0)</f>
        <v>#REF!</v>
      </c>
      <c r="M73" t="e">
        <f>VLOOKUP(D73,#REF!,6,0)</f>
        <v>#REF!</v>
      </c>
      <c r="N73" t="e">
        <f>VLOOKUP(D73,#REF!,7,0)</f>
        <v>#REF!</v>
      </c>
      <c r="P73" t="str">
        <f t="shared" si="6"/>
        <v>17302</v>
      </c>
      <c r="Q73" t="str">
        <f t="shared" si="9"/>
        <v>14</v>
      </c>
    </row>
    <row r="74" spans="1:17" x14ac:dyDescent="0.25">
      <c r="A74" s="563">
        <v>44742</v>
      </c>
      <c r="B74" s="340">
        <v>7</v>
      </c>
      <c r="C74" s="340" t="s">
        <v>1620</v>
      </c>
      <c r="D74" s="340" t="s">
        <v>800</v>
      </c>
      <c r="E74" t="str">
        <f t="shared" si="7"/>
        <v>147101730200099</v>
      </c>
      <c r="F74" t="str">
        <f t="shared" si="8"/>
        <v>7</v>
      </c>
      <c r="G74" t="e">
        <f>+VLOOKUP(L74,BG!$D$10:$F$63,3,FALSE)</f>
        <v>#REF!</v>
      </c>
      <c r="H74" s="340" t="s">
        <v>801</v>
      </c>
      <c r="I74" s="552">
        <v>25357582858</v>
      </c>
      <c r="J74" s="583">
        <f t="shared" si="5"/>
        <v>25357582.857999999</v>
      </c>
      <c r="K74" t="e">
        <f>+VLOOKUP(D74,#REF!,4,0)</f>
        <v>#REF!</v>
      </c>
      <c r="L74" t="e">
        <f>VLOOKUP(D74,#REF!,5,0)</f>
        <v>#REF!</v>
      </c>
      <c r="M74" t="e">
        <f>VLOOKUP(D74,#REF!,6,0)</f>
        <v>#REF!</v>
      </c>
      <c r="N74" t="e">
        <f>VLOOKUP(D74,#REF!,7,0)</f>
        <v>#REF!</v>
      </c>
      <c r="P74" t="str">
        <f t="shared" si="6"/>
        <v>17302</v>
      </c>
      <c r="Q74" t="str">
        <f t="shared" si="9"/>
        <v>14</v>
      </c>
    </row>
    <row r="75" spans="1:17" x14ac:dyDescent="0.25">
      <c r="A75" s="563">
        <v>44742</v>
      </c>
      <c r="B75" s="339">
        <v>7</v>
      </c>
      <c r="C75" s="339" t="s">
        <v>1621</v>
      </c>
      <c r="D75" s="339" t="s">
        <v>802</v>
      </c>
      <c r="E75" t="str">
        <f t="shared" si="7"/>
        <v>148101730200099</v>
      </c>
      <c r="F75" t="str">
        <f t="shared" si="8"/>
        <v>8</v>
      </c>
      <c r="G75" t="e">
        <f>+VLOOKUP(L75,BG!$D$10:$F$63,3,FALSE)</f>
        <v>#REF!</v>
      </c>
      <c r="H75" s="339" t="s">
        <v>793</v>
      </c>
      <c r="I75" s="551">
        <v>320844349559</v>
      </c>
      <c r="J75" s="583">
        <f t="shared" si="5"/>
        <v>320844349.55900002</v>
      </c>
      <c r="K75" t="e">
        <f>+VLOOKUP(D75,#REF!,4,0)</f>
        <v>#REF!</v>
      </c>
      <c r="L75" t="e">
        <f>VLOOKUP(D75,#REF!,5,0)</f>
        <v>#REF!</v>
      </c>
      <c r="M75" t="e">
        <f>VLOOKUP(D75,#REF!,6,0)</f>
        <v>#REF!</v>
      </c>
      <c r="N75" t="e">
        <f>VLOOKUP(D75,#REF!,7,0)</f>
        <v>#REF!</v>
      </c>
      <c r="P75" t="str">
        <f t="shared" si="6"/>
        <v>17302</v>
      </c>
      <c r="Q75" t="str">
        <f t="shared" si="9"/>
        <v>14</v>
      </c>
    </row>
    <row r="76" spans="1:17" x14ac:dyDescent="0.25">
      <c r="A76" s="563">
        <v>44742</v>
      </c>
      <c r="B76" s="340">
        <v>7</v>
      </c>
      <c r="C76" s="340" t="s">
        <v>2234</v>
      </c>
      <c r="D76" s="340" t="s">
        <v>1907</v>
      </c>
      <c r="E76" t="str">
        <f t="shared" si="7"/>
        <v>147101730200301</v>
      </c>
      <c r="F76" t="str">
        <f t="shared" si="8"/>
        <v>7</v>
      </c>
      <c r="G76" t="e">
        <f>+VLOOKUP(L76,BG!$D$10:$F$63,3,FALSE)</f>
        <v>#REF!</v>
      </c>
      <c r="H76" s="340" t="s">
        <v>779</v>
      </c>
      <c r="I76" s="552">
        <v>1357680997</v>
      </c>
      <c r="J76" s="583">
        <f t="shared" ref="J76:J139" si="10">I76/1000</f>
        <v>1357680.997</v>
      </c>
      <c r="K76" t="e">
        <f>+VLOOKUP(D76,#REF!,4,0)</f>
        <v>#REF!</v>
      </c>
      <c r="L76" t="e">
        <f>VLOOKUP(D76,#REF!,5,0)</f>
        <v>#REF!</v>
      </c>
      <c r="M76" t="e">
        <f>VLOOKUP(D76,#REF!,6,0)</f>
        <v>#REF!</v>
      </c>
      <c r="N76" t="e">
        <f>VLOOKUP(D76,#REF!,7,0)</f>
        <v>#REF!</v>
      </c>
      <c r="P76" t="str">
        <f t="shared" ref="P76:P139" si="11">MID(E76,6,5)</f>
        <v>17302</v>
      </c>
      <c r="Q76" t="str">
        <f t="shared" si="9"/>
        <v>14</v>
      </c>
    </row>
    <row r="77" spans="1:17" x14ac:dyDescent="0.25">
      <c r="A77" s="563">
        <v>44742</v>
      </c>
      <c r="B77" s="339">
        <v>7</v>
      </c>
      <c r="C77" s="339" t="s">
        <v>2235</v>
      </c>
      <c r="D77" s="339" t="s">
        <v>1908</v>
      </c>
      <c r="E77" t="str">
        <f t="shared" si="7"/>
        <v>148101730200301</v>
      </c>
      <c r="F77" t="str">
        <f t="shared" si="8"/>
        <v>8</v>
      </c>
      <c r="G77" t="e">
        <f>+VLOOKUP(L77,BG!$D$10:$F$63,3,FALSE)</f>
        <v>#REF!</v>
      </c>
      <c r="H77" s="339" t="s">
        <v>779</v>
      </c>
      <c r="I77" s="551">
        <v>5618778817</v>
      </c>
      <c r="J77" s="583">
        <f t="shared" si="10"/>
        <v>5618778.8169999998</v>
      </c>
      <c r="K77" t="e">
        <f>+VLOOKUP(D77,#REF!,4,0)</f>
        <v>#REF!</v>
      </c>
      <c r="L77" t="e">
        <f>VLOOKUP(D77,#REF!,5,0)</f>
        <v>#REF!</v>
      </c>
      <c r="M77" t="e">
        <f>VLOOKUP(D77,#REF!,6,0)</f>
        <v>#REF!</v>
      </c>
      <c r="N77" t="e">
        <f>VLOOKUP(D77,#REF!,7,0)</f>
        <v>#REF!</v>
      </c>
      <c r="P77" t="str">
        <f t="shared" si="11"/>
        <v>17302</v>
      </c>
      <c r="Q77" t="str">
        <f t="shared" si="9"/>
        <v>14</v>
      </c>
    </row>
    <row r="78" spans="1:17" x14ac:dyDescent="0.25">
      <c r="A78" s="563">
        <v>44742</v>
      </c>
      <c r="B78" s="340">
        <v>7</v>
      </c>
      <c r="C78" s="340" t="s">
        <v>2236</v>
      </c>
      <c r="D78" s="340" t="s">
        <v>1910</v>
      </c>
      <c r="E78" t="str">
        <f t="shared" si="7"/>
        <v>147101730200399</v>
      </c>
      <c r="F78" t="str">
        <f t="shared" si="8"/>
        <v>7</v>
      </c>
      <c r="G78" t="e">
        <f>+VLOOKUP(L78,BG!$D$10:$F$63,3,FALSE)</f>
        <v>#REF!</v>
      </c>
      <c r="H78" s="340" t="s">
        <v>779</v>
      </c>
      <c r="I78" s="552">
        <v>893497228</v>
      </c>
      <c r="J78" s="583">
        <f t="shared" si="10"/>
        <v>893497.228</v>
      </c>
      <c r="K78" t="e">
        <f>+VLOOKUP(D78,#REF!,4,0)</f>
        <v>#REF!</v>
      </c>
      <c r="L78" t="e">
        <f>VLOOKUP(D78,#REF!,5,0)</f>
        <v>#REF!</v>
      </c>
      <c r="M78" t="e">
        <f>VLOOKUP(D78,#REF!,6,0)</f>
        <v>#REF!</v>
      </c>
      <c r="N78" t="e">
        <f>VLOOKUP(D78,#REF!,7,0)</f>
        <v>#REF!</v>
      </c>
      <c r="P78" t="str">
        <f t="shared" si="11"/>
        <v>17302</v>
      </c>
      <c r="Q78" t="str">
        <f t="shared" si="9"/>
        <v>14</v>
      </c>
    </row>
    <row r="79" spans="1:17" x14ac:dyDescent="0.25">
      <c r="A79" s="563">
        <v>44742</v>
      </c>
      <c r="B79" s="339">
        <v>7</v>
      </c>
      <c r="C79" s="339" t="s">
        <v>2237</v>
      </c>
      <c r="D79" s="339" t="s">
        <v>1911</v>
      </c>
      <c r="E79" t="str">
        <f t="shared" si="7"/>
        <v>148101730200399</v>
      </c>
      <c r="F79" t="str">
        <f t="shared" si="8"/>
        <v>8</v>
      </c>
      <c r="G79" t="e">
        <f>+VLOOKUP(L79,BG!$D$10:$F$63,3,FALSE)</f>
        <v>#REF!</v>
      </c>
      <c r="H79" s="339" t="s">
        <v>779</v>
      </c>
      <c r="I79" s="551">
        <v>41550615635</v>
      </c>
      <c r="J79" s="583">
        <f t="shared" si="10"/>
        <v>41550615.634999998</v>
      </c>
      <c r="K79" t="e">
        <f>+VLOOKUP(D79,#REF!,4,0)</f>
        <v>#REF!</v>
      </c>
      <c r="L79" t="e">
        <f>VLOOKUP(D79,#REF!,5,0)</f>
        <v>#REF!</v>
      </c>
      <c r="M79" t="e">
        <f>VLOOKUP(D79,#REF!,6,0)</f>
        <v>#REF!</v>
      </c>
      <c r="N79" t="e">
        <f>VLOOKUP(D79,#REF!,7,0)</f>
        <v>#REF!</v>
      </c>
      <c r="P79" t="str">
        <f t="shared" si="11"/>
        <v>17302</v>
      </c>
      <c r="Q79" t="str">
        <f t="shared" si="9"/>
        <v>14</v>
      </c>
    </row>
    <row r="80" spans="1:17" x14ac:dyDescent="0.25">
      <c r="A80" s="563">
        <v>44742</v>
      </c>
      <c r="B80" s="340">
        <v>7</v>
      </c>
      <c r="C80" s="340" t="s">
        <v>1622</v>
      </c>
      <c r="D80" s="340" t="s">
        <v>806</v>
      </c>
      <c r="E80" t="str">
        <f t="shared" si="7"/>
        <v>148101730400001</v>
      </c>
      <c r="F80" t="str">
        <f t="shared" si="8"/>
        <v>8</v>
      </c>
      <c r="G80" t="e">
        <f>+VLOOKUP(L80,BG!$D$10:$F$63,3,FALSE)</f>
        <v>#REF!</v>
      </c>
      <c r="H80" s="340" t="s">
        <v>807</v>
      </c>
      <c r="I80" s="552">
        <v>517026697</v>
      </c>
      <c r="J80" s="583">
        <f t="shared" si="10"/>
        <v>517026.69699999999</v>
      </c>
      <c r="K80" t="e">
        <f>+VLOOKUP(D80,#REF!,4,0)</f>
        <v>#REF!</v>
      </c>
      <c r="L80" t="e">
        <f>VLOOKUP(D80,#REF!,5,0)</f>
        <v>#REF!</v>
      </c>
      <c r="M80" t="e">
        <f>VLOOKUP(D80,#REF!,6,0)</f>
        <v>#REF!</v>
      </c>
      <c r="N80" t="e">
        <f>VLOOKUP(D80,#REF!,7,0)</f>
        <v>#REF!</v>
      </c>
      <c r="P80" t="str">
        <f t="shared" si="11"/>
        <v>17304</v>
      </c>
      <c r="Q80" t="str">
        <f t="shared" si="9"/>
        <v>14</v>
      </c>
    </row>
    <row r="81" spans="1:17" x14ac:dyDescent="0.25">
      <c r="A81" s="563">
        <v>44742</v>
      </c>
      <c r="B81" s="339">
        <v>7</v>
      </c>
      <c r="C81" s="339" t="s">
        <v>2976</v>
      </c>
      <c r="D81" s="339" t="s">
        <v>808</v>
      </c>
      <c r="E81" t="str">
        <f t="shared" si="7"/>
        <v>144101730400099</v>
      </c>
      <c r="F81" t="str">
        <f t="shared" si="8"/>
        <v>4</v>
      </c>
      <c r="G81" t="e">
        <f>+VLOOKUP(L81,BG!$D$10:$F$63,3,FALSE)</f>
        <v>#REF!</v>
      </c>
      <c r="H81" s="339" t="s">
        <v>809</v>
      </c>
      <c r="I81" s="551">
        <v>312002</v>
      </c>
      <c r="J81" s="583">
        <f t="shared" si="10"/>
        <v>312.00200000000001</v>
      </c>
      <c r="K81" t="e">
        <f>+VLOOKUP(D81,#REF!,4,0)</f>
        <v>#REF!</v>
      </c>
      <c r="L81" t="e">
        <f>VLOOKUP(D81,#REF!,5,0)</f>
        <v>#REF!</v>
      </c>
      <c r="M81" t="e">
        <f>VLOOKUP(D81,#REF!,6,0)</f>
        <v>#REF!</v>
      </c>
      <c r="N81" t="e">
        <f>VLOOKUP(D81,#REF!,7,0)</f>
        <v>#REF!</v>
      </c>
      <c r="P81" t="str">
        <f t="shared" si="11"/>
        <v>17304</v>
      </c>
      <c r="Q81" t="str">
        <f t="shared" si="9"/>
        <v>14</v>
      </c>
    </row>
    <row r="82" spans="1:17" x14ac:dyDescent="0.25">
      <c r="A82" s="563">
        <v>44742</v>
      </c>
      <c r="B82" s="340">
        <v>7</v>
      </c>
      <c r="C82" s="340" t="s">
        <v>1623</v>
      </c>
      <c r="D82" s="340" t="s">
        <v>811</v>
      </c>
      <c r="E82" t="str">
        <f t="shared" si="7"/>
        <v>146101730400099</v>
      </c>
      <c r="F82" t="str">
        <f t="shared" si="8"/>
        <v>6</v>
      </c>
      <c r="G82" t="e">
        <f>+VLOOKUP(L82,BG!$D$10:$F$63,3,FALSE)</f>
        <v>#REF!</v>
      </c>
      <c r="H82" s="340" t="s">
        <v>804</v>
      </c>
      <c r="I82" s="552">
        <v>15872203</v>
      </c>
      <c r="J82" s="583">
        <f t="shared" si="10"/>
        <v>15872.203</v>
      </c>
      <c r="K82" t="e">
        <f>+VLOOKUP(D82,#REF!,4,0)</f>
        <v>#REF!</v>
      </c>
      <c r="L82" t="e">
        <f>VLOOKUP(D82,#REF!,5,0)</f>
        <v>#REF!</v>
      </c>
      <c r="M82" t="e">
        <f>VLOOKUP(D82,#REF!,6,0)</f>
        <v>#REF!</v>
      </c>
      <c r="N82" t="e">
        <f>VLOOKUP(D82,#REF!,7,0)</f>
        <v>#REF!</v>
      </c>
      <c r="P82" t="str">
        <f t="shared" si="11"/>
        <v>17304</v>
      </c>
      <c r="Q82" t="str">
        <f t="shared" si="9"/>
        <v>14</v>
      </c>
    </row>
    <row r="83" spans="1:17" x14ac:dyDescent="0.25">
      <c r="A83" s="563">
        <v>44742</v>
      </c>
      <c r="B83" s="339">
        <v>7</v>
      </c>
      <c r="C83" s="339" t="s">
        <v>1624</v>
      </c>
      <c r="D83" s="339" t="s">
        <v>812</v>
      </c>
      <c r="E83" t="str">
        <f t="shared" si="7"/>
        <v>147101730400099</v>
      </c>
      <c r="F83" t="str">
        <f t="shared" si="8"/>
        <v>7</v>
      </c>
      <c r="G83" t="e">
        <f>+VLOOKUP(L83,BG!$D$10:$F$63,3,FALSE)</f>
        <v>#REF!</v>
      </c>
      <c r="H83" s="339" t="s">
        <v>805</v>
      </c>
      <c r="I83" s="551">
        <v>21734853</v>
      </c>
      <c r="J83" s="583">
        <f t="shared" si="10"/>
        <v>21734.852999999999</v>
      </c>
      <c r="K83" t="e">
        <f>+VLOOKUP(D83,#REF!,4,0)</f>
        <v>#REF!</v>
      </c>
      <c r="L83" t="e">
        <f>VLOOKUP(D83,#REF!,5,0)</f>
        <v>#REF!</v>
      </c>
      <c r="M83" t="e">
        <f>VLOOKUP(D83,#REF!,6,0)</f>
        <v>#REF!</v>
      </c>
      <c r="N83" t="e">
        <f>VLOOKUP(D83,#REF!,7,0)</f>
        <v>#REF!</v>
      </c>
      <c r="P83" t="str">
        <f t="shared" si="11"/>
        <v>17304</v>
      </c>
      <c r="Q83" t="str">
        <f t="shared" si="9"/>
        <v>14</v>
      </c>
    </row>
    <row r="84" spans="1:17" x14ac:dyDescent="0.25">
      <c r="A84" s="563">
        <v>44742</v>
      </c>
      <c r="B84" s="340">
        <v>7</v>
      </c>
      <c r="C84" s="340" t="s">
        <v>1625</v>
      </c>
      <c r="D84" s="340" t="s">
        <v>813</v>
      </c>
      <c r="E84" t="str">
        <f t="shared" si="7"/>
        <v>148101730400099</v>
      </c>
      <c r="F84" t="str">
        <f t="shared" si="8"/>
        <v>8</v>
      </c>
      <c r="G84" t="e">
        <f>+VLOOKUP(L84,BG!$D$10:$F$63,3,FALSE)</f>
        <v>#REF!</v>
      </c>
      <c r="H84" s="340" t="s">
        <v>807</v>
      </c>
      <c r="I84" s="552">
        <v>52531761</v>
      </c>
      <c r="J84" s="583">
        <f t="shared" si="10"/>
        <v>52531.760999999999</v>
      </c>
      <c r="K84" t="e">
        <f>+VLOOKUP(D84,#REF!,4,0)</f>
        <v>#REF!</v>
      </c>
      <c r="L84" t="e">
        <f>VLOOKUP(D84,#REF!,5,0)</f>
        <v>#REF!</v>
      </c>
      <c r="M84" t="e">
        <f>VLOOKUP(D84,#REF!,6,0)</f>
        <v>#REF!</v>
      </c>
      <c r="N84" t="e">
        <f>VLOOKUP(D84,#REF!,7,0)</f>
        <v>#REF!</v>
      </c>
      <c r="P84" t="str">
        <f t="shared" si="11"/>
        <v>17304</v>
      </c>
      <c r="Q84" t="str">
        <f t="shared" si="9"/>
        <v>14</v>
      </c>
    </row>
    <row r="85" spans="1:17" x14ac:dyDescent="0.25">
      <c r="A85" s="563">
        <v>44742</v>
      </c>
      <c r="B85" s="339">
        <v>7</v>
      </c>
      <c r="C85" s="339" t="s">
        <v>2238</v>
      </c>
      <c r="D85" s="339" t="s">
        <v>1912</v>
      </c>
      <c r="E85" t="str">
        <f t="shared" si="7"/>
        <v>148101730800001</v>
      </c>
      <c r="F85" t="str">
        <f t="shared" si="8"/>
        <v>8</v>
      </c>
      <c r="G85" t="e">
        <f>+VLOOKUP(L85,BG!$D$10:$F$63,3,FALSE)</f>
        <v>#REF!</v>
      </c>
      <c r="H85" s="339" t="s">
        <v>815</v>
      </c>
      <c r="I85" s="551">
        <v>1779561630</v>
      </c>
      <c r="J85" s="583">
        <f t="shared" si="10"/>
        <v>1779561.63</v>
      </c>
      <c r="K85" t="e">
        <f>+VLOOKUP(D85,#REF!,4,0)</f>
        <v>#REF!</v>
      </c>
      <c r="L85" t="e">
        <f>VLOOKUP(D85,#REF!,5,0)</f>
        <v>#REF!</v>
      </c>
      <c r="M85" t="e">
        <f>VLOOKUP(D85,#REF!,6,0)</f>
        <v>#REF!</v>
      </c>
      <c r="N85" t="e">
        <f>VLOOKUP(D85,#REF!,7,0)</f>
        <v>#REF!</v>
      </c>
      <c r="P85" t="str">
        <f t="shared" si="11"/>
        <v>17308</v>
      </c>
      <c r="Q85" t="str">
        <f t="shared" si="9"/>
        <v>14</v>
      </c>
    </row>
    <row r="86" spans="1:17" x14ac:dyDescent="0.25">
      <c r="A86" s="563">
        <v>44742</v>
      </c>
      <c r="B86" s="340">
        <v>7</v>
      </c>
      <c r="C86" s="340" t="s">
        <v>2239</v>
      </c>
      <c r="D86" s="340" t="s">
        <v>1913</v>
      </c>
      <c r="E86" t="str">
        <f t="shared" si="7"/>
        <v>147101730800099</v>
      </c>
      <c r="F86" t="str">
        <f t="shared" si="8"/>
        <v>7</v>
      </c>
      <c r="G86" t="e">
        <f>+VLOOKUP(L86,BG!$D$10:$F$63,3,FALSE)</f>
        <v>#REF!</v>
      </c>
      <c r="H86" s="340" t="s">
        <v>2101</v>
      </c>
      <c r="I86" s="552">
        <v>49050899</v>
      </c>
      <c r="J86" s="583">
        <f t="shared" si="10"/>
        <v>49050.898999999998</v>
      </c>
      <c r="K86" t="e">
        <f>+VLOOKUP(D86,#REF!,4,0)</f>
        <v>#REF!</v>
      </c>
      <c r="L86" t="e">
        <f>VLOOKUP(D86,#REF!,5,0)</f>
        <v>#REF!</v>
      </c>
      <c r="M86" t="e">
        <f>VLOOKUP(D86,#REF!,6,0)</f>
        <v>#REF!</v>
      </c>
      <c r="N86" t="e">
        <f>VLOOKUP(D86,#REF!,7,0)</f>
        <v>#REF!</v>
      </c>
      <c r="P86" t="str">
        <f t="shared" si="11"/>
        <v>17308</v>
      </c>
      <c r="Q86" t="str">
        <f t="shared" si="9"/>
        <v>14</v>
      </c>
    </row>
    <row r="87" spans="1:17" x14ac:dyDescent="0.25">
      <c r="A87" s="563">
        <v>44742</v>
      </c>
      <c r="B87" s="339">
        <v>7</v>
      </c>
      <c r="C87" s="339" t="s">
        <v>1626</v>
      </c>
      <c r="D87" s="339" t="s">
        <v>814</v>
      </c>
      <c r="E87" t="str">
        <f t="shared" si="7"/>
        <v>148101730800099</v>
      </c>
      <c r="F87" t="str">
        <f t="shared" si="8"/>
        <v>8</v>
      </c>
      <c r="G87" t="e">
        <f>+VLOOKUP(L87,BG!$D$10:$F$63,3,FALSE)</f>
        <v>#REF!</v>
      </c>
      <c r="H87" s="339" t="s">
        <v>815</v>
      </c>
      <c r="I87" s="551">
        <v>29807315032</v>
      </c>
      <c r="J87" s="583">
        <f t="shared" si="10"/>
        <v>29807315.032000002</v>
      </c>
      <c r="K87" t="e">
        <f>+VLOOKUP(D87,#REF!,4,0)</f>
        <v>#REF!</v>
      </c>
      <c r="L87" t="e">
        <f>VLOOKUP(D87,#REF!,5,0)</f>
        <v>#REF!</v>
      </c>
      <c r="M87" t="e">
        <f>VLOOKUP(D87,#REF!,6,0)</f>
        <v>#REF!</v>
      </c>
      <c r="N87" t="e">
        <f>VLOOKUP(D87,#REF!,7,0)</f>
        <v>#REF!</v>
      </c>
      <c r="P87" t="str">
        <f t="shared" si="11"/>
        <v>17308</v>
      </c>
      <c r="Q87" t="str">
        <f t="shared" si="9"/>
        <v>14</v>
      </c>
    </row>
    <row r="88" spans="1:17" x14ac:dyDescent="0.25">
      <c r="A88" s="563">
        <v>44742</v>
      </c>
      <c r="B88" s="340">
        <v>7</v>
      </c>
      <c r="C88" s="340" t="s">
        <v>1627</v>
      </c>
      <c r="D88" s="340" t="s">
        <v>816</v>
      </c>
      <c r="E88" t="str">
        <f t="shared" si="7"/>
        <v>147101731000099</v>
      </c>
      <c r="F88" t="str">
        <f t="shared" si="8"/>
        <v>7</v>
      </c>
      <c r="G88" t="e">
        <f>+VLOOKUP(L88,BG!$D$10:$F$63,3,FALSE)</f>
        <v>#REF!</v>
      </c>
      <c r="H88" s="340" t="s">
        <v>817</v>
      </c>
      <c r="I88" s="552">
        <v>415215149</v>
      </c>
      <c r="J88" s="583">
        <f t="shared" si="10"/>
        <v>415215.14899999998</v>
      </c>
      <c r="K88" t="e">
        <f>+VLOOKUP(D88,#REF!,4,0)</f>
        <v>#REF!</v>
      </c>
      <c r="L88" t="e">
        <f>VLOOKUP(D88,#REF!,5,0)</f>
        <v>#REF!</v>
      </c>
      <c r="M88" t="e">
        <f>VLOOKUP(D88,#REF!,6,0)</f>
        <v>#REF!</v>
      </c>
      <c r="N88" t="e">
        <f>VLOOKUP(D88,#REF!,7,0)</f>
        <v>#REF!</v>
      </c>
      <c r="P88" t="str">
        <f t="shared" si="11"/>
        <v>17310</v>
      </c>
      <c r="Q88" t="str">
        <f t="shared" si="9"/>
        <v>14</v>
      </c>
    </row>
    <row r="89" spans="1:17" x14ac:dyDescent="0.25">
      <c r="A89" s="563">
        <v>44742</v>
      </c>
      <c r="B89" s="339">
        <v>7</v>
      </c>
      <c r="C89" s="339" t="s">
        <v>1628</v>
      </c>
      <c r="D89" s="339" t="s">
        <v>818</v>
      </c>
      <c r="E89" t="str">
        <f t="shared" si="7"/>
        <v>148101731000099</v>
      </c>
      <c r="F89" t="str">
        <f t="shared" si="8"/>
        <v>8</v>
      </c>
      <c r="G89" t="e">
        <f>+VLOOKUP(L89,BG!$D$10:$F$63,3,FALSE)</f>
        <v>#REF!</v>
      </c>
      <c r="H89" s="339" t="s">
        <v>819</v>
      </c>
      <c r="I89" s="551">
        <v>1362054845</v>
      </c>
      <c r="J89" s="583">
        <f t="shared" si="10"/>
        <v>1362054.845</v>
      </c>
      <c r="K89" t="e">
        <f>+VLOOKUP(D89,#REF!,4,0)</f>
        <v>#REF!</v>
      </c>
      <c r="L89" t="e">
        <f>VLOOKUP(D89,#REF!,5,0)</f>
        <v>#REF!</v>
      </c>
      <c r="M89" t="e">
        <f>VLOOKUP(D89,#REF!,6,0)</f>
        <v>#REF!</v>
      </c>
      <c r="N89" t="e">
        <f>VLOOKUP(D89,#REF!,7,0)</f>
        <v>#REF!</v>
      </c>
      <c r="P89" t="str">
        <f t="shared" si="11"/>
        <v>17310</v>
      </c>
      <c r="Q89" t="str">
        <f t="shared" si="9"/>
        <v>14</v>
      </c>
    </row>
    <row r="90" spans="1:17" x14ac:dyDescent="0.25">
      <c r="A90" s="563">
        <v>44742</v>
      </c>
      <c r="B90" s="340">
        <v>7</v>
      </c>
      <c r="C90" s="340" t="s">
        <v>2809</v>
      </c>
      <c r="D90" s="340" t="s">
        <v>1257</v>
      </c>
      <c r="E90" t="str">
        <f t="shared" si="7"/>
        <v>141101830200201</v>
      </c>
      <c r="F90" t="str">
        <f t="shared" si="8"/>
        <v>1</v>
      </c>
      <c r="G90" t="e">
        <f>+VLOOKUP(L90,BG!$D$10:$F$63,3,FALSE)</f>
        <v>#REF!</v>
      </c>
      <c r="H90" s="340" t="s">
        <v>821</v>
      </c>
      <c r="I90" s="552">
        <v>102078942</v>
      </c>
      <c r="J90" s="583">
        <f t="shared" si="10"/>
        <v>102078.942</v>
      </c>
      <c r="K90" t="e">
        <f>+VLOOKUP(D90,#REF!,4,0)</f>
        <v>#REF!</v>
      </c>
      <c r="L90" t="e">
        <f>VLOOKUP(D90,#REF!,5,0)</f>
        <v>#REF!</v>
      </c>
      <c r="M90" t="e">
        <f>VLOOKUP(D90,#REF!,6,0)</f>
        <v>#REF!</v>
      </c>
      <c r="N90" t="e">
        <f>VLOOKUP(D90,#REF!,7,0)</f>
        <v>#REF!</v>
      </c>
      <c r="P90" t="str">
        <f t="shared" si="11"/>
        <v>18302</v>
      </c>
      <c r="Q90" t="str">
        <f t="shared" si="9"/>
        <v>14</v>
      </c>
    </row>
    <row r="91" spans="1:17" x14ac:dyDescent="0.25">
      <c r="A91" s="563">
        <v>44742</v>
      </c>
      <c r="B91" s="339">
        <v>7</v>
      </c>
      <c r="C91" s="339" t="s">
        <v>1629</v>
      </c>
      <c r="D91" s="339" t="s">
        <v>820</v>
      </c>
      <c r="E91" t="str">
        <f t="shared" si="7"/>
        <v>141101830200299</v>
      </c>
      <c r="F91" t="str">
        <f t="shared" si="8"/>
        <v>1</v>
      </c>
      <c r="G91" t="e">
        <f>+VLOOKUP(L91,BG!$D$10:$F$63,3,FALSE)</f>
        <v>#REF!</v>
      </c>
      <c r="H91" s="339" t="s">
        <v>821</v>
      </c>
      <c r="I91" s="551">
        <v>18665268225</v>
      </c>
      <c r="J91" s="583">
        <f t="shared" si="10"/>
        <v>18665268.225000001</v>
      </c>
      <c r="K91" t="e">
        <f>+VLOOKUP(D91,#REF!,4,0)</f>
        <v>#REF!</v>
      </c>
      <c r="L91" t="e">
        <f>VLOOKUP(D91,#REF!,5,0)</f>
        <v>#REF!</v>
      </c>
      <c r="M91" t="e">
        <f>VLOOKUP(D91,#REF!,6,0)</f>
        <v>#REF!</v>
      </c>
      <c r="N91" t="e">
        <f>VLOOKUP(D91,#REF!,7,0)</f>
        <v>#REF!</v>
      </c>
      <c r="P91" t="str">
        <f t="shared" si="11"/>
        <v>18302</v>
      </c>
      <c r="Q91" t="str">
        <f t="shared" si="9"/>
        <v>14</v>
      </c>
    </row>
    <row r="92" spans="1:17" x14ac:dyDescent="0.25">
      <c r="A92" s="563">
        <v>44742</v>
      </c>
      <c r="B92" s="340">
        <v>7</v>
      </c>
      <c r="C92" s="340" t="s">
        <v>2240</v>
      </c>
      <c r="D92" s="340" t="s">
        <v>1914</v>
      </c>
      <c r="E92" t="str">
        <f t="shared" si="7"/>
        <v>147102090400099</v>
      </c>
      <c r="F92" t="str">
        <f t="shared" si="8"/>
        <v>7</v>
      </c>
      <c r="G92">
        <v>14</v>
      </c>
      <c r="H92" s="340" t="s">
        <v>2102</v>
      </c>
      <c r="I92" s="552">
        <v>292570953</v>
      </c>
      <c r="J92" s="583">
        <f t="shared" si="10"/>
        <v>292570.95299999998</v>
      </c>
      <c r="K92" t="e">
        <f>+VLOOKUP(D92,#REF!,4,0)</f>
        <v>#REF!</v>
      </c>
      <c r="L92" t="e">
        <f>VLOOKUP(D92,#REF!,5,0)</f>
        <v>#REF!</v>
      </c>
      <c r="M92" t="e">
        <f>VLOOKUP(D92,#REF!,6,0)</f>
        <v>#REF!</v>
      </c>
      <c r="N92" t="e">
        <f>VLOOKUP(D92,#REF!,7,0)</f>
        <v>#REF!</v>
      </c>
      <c r="P92" t="str">
        <f t="shared" si="11"/>
        <v>20904</v>
      </c>
      <c r="Q92" t="str">
        <f t="shared" si="9"/>
        <v>14</v>
      </c>
    </row>
    <row r="93" spans="1:17" x14ac:dyDescent="0.25">
      <c r="A93" s="563">
        <v>44742</v>
      </c>
      <c r="B93" s="339">
        <v>7</v>
      </c>
      <c r="C93" s="339" t="s">
        <v>2241</v>
      </c>
      <c r="D93" s="339" t="s">
        <v>1915</v>
      </c>
      <c r="E93" t="str">
        <f t="shared" si="7"/>
        <v>148102090400099</v>
      </c>
      <c r="F93" t="str">
        <f t="shared" si="8"/>
        <v>8</v>
      </c>
      <c r="G93">
        <v>14</v>
      </c>
      <c r="H93" s="339" t="s">
        <v>2102</v>
      </c>
      <c r="I93" s="551">
        <v>12873795578</v>
      </c>
      <c r="J93" s="583">
        <f t="shared" si="10"/>
        <v>12873795.578</v>
      </c>
      <c r="K93" t="e">
        <f>+VLOOKUP(D93,#REF!,4,0)</f>
        <v>#REF!</v>
      </c>
      <c r="L93" t="e">
        <f>VLOOKUP(D93,#REF!,5,0)</f>
        <v>#REF!</v>
      </c>
      <c r="M93" t="e">
        <f>VLOOKUP(D93,#REF!,6,0)</f>
        <v>#REF!</v>
      </c>
      <c r="N93" t="e">
        <f>VLOOKUP(D93,#REF!,7,0)</f>
        <v>#REF!</v>
      </c>
      <c r="P93" t="str">
        <f t="shared" si="11"/>
        <v>20904</v>
      </c>
      <c r="Q93" t="str">
        <f t="shared" si="9"/>
        <v>14</v>
      </c>
    </row>
    <row r="94" spans="1:17" x14ac:dyDescent="0.25">
      <c r="A94" s="563">
        <v>44742</v>
      </c>
      <c r="B94" s="340">
        <v>7</v>
      </c>
      <c r="C94" s="340" t="s">
        <v>2977</v>
      </c>
      <c r="D94" s="340" t="s">
        <v>1916</v>
      </c>
      <c r="E94" t="str">
        <f t="shared" si="7"/>
        <v>146103510200001</v>
      </c>
      <c r="F94" t="str">
        <f t="shared" si="8"/>
        <v>6</v>
      </c>
      <c r="G94" t="e">
        <f>+VLOOKUP(L94,BG!$D$10:$F$63,3,FALSE)</f>
        <v>#REF!</v>
      </c>
      <c r="H94" s="340" t="s">
        <v>2103</v>
      </c>
      <c r="I94" s="552">
        <v>22906784</v>
      </c>
      <c r="J94" s="583">
        <f t="shared" si="10"/>
        <v>22906.784</v>
      </c>
      <c r="K94" t="e">
        <f>+VLOOKUP(D94,#REF!,4,0)</f>
        <v>#REF!</v>
      </c>
      <c r="L94" t="e">
        <f>VLOOKUP(D94,#REF!,5,0)</f>
        <v>#REF!</v>
      </c>
      <c r="M94" t="e">
        <f>VLOOKUP(D94,#REF!,6,0)</f>
        <v>#REF!</v>
      </c>
      <c r="N94" t="e">
        <f>VLOOKUP(D94,#REF!,7,0)</f>
        <v>#REF!</v>
      </c>
      <c r="P94" t="str">
        <f t="shared" si="11"/>
        <v>35102</v>
      </c>
      <c r="Q94" t="str">
        <f t="shared" si="9"/>
        <v>14</v>
      </c>
    </row>
    <row r="95" spans="1:17" x14ac:dyDescent="0.25">
      <c r="A95" s="563">
        <v>44742</v>
      </c>
      <c r="B95" s="339">
        <v>7</v>
      </c>
      <c r="C95" s="339" t="s">
        <v>1630</v>
      </c>
      <c r="D95" s="339" t="s">
        <v>824</v>
      </c>
      <c r="E95" t="str">
        <f t="shared" si="7"/>
        <v>147103510200001</v>
      </c>
      <c r="F95" t="str">
        <f t="shared" si="8"/>
        <v>7</v>
      </c>
      <c r="G95" t="e">
        <f>+VLOOKUP(L95,BG!$D$10:$F$63,3,FALSE)</f>
        <v>#REF!</v>
      </c>
      <c r="H95" s="339" t="s">
        <v>825</v>
      </c>
      <c r="I95" s="551">
        <v>203557541</v>
      </c>
      <c r="J95" s="583">
        <f t="shared" si="10"/>
        <v>203557.541</v>
      </c>
      <c r="K95" t="e">
        <f>+VLOOKUP(D95,#REF!,4,0)</f>
        <v>#REF!</v>
      </c>
      <c r="L95" t="e">
        <f>VLOOKUP(D95,#REF!,5,0)</f>
        <v>#REF!</v>
      </c>
      <c r="M95" t="e">
        <f>VLOOKUP(D95,#REF!,6,0)</f>
        <v>#REF!</v>
      </c>
      <c r="N95" t="e">
        <f>VLOOKUP(D95,#REF!,7,0)</f>
        <v>#REF!</v>
      </c>
      <c r="P95" t="str">
        <f t="shared" si="11"/>
        <v>35102</v>
      </c>
      <c r="Q95" t="str">
        <f t="shared" si="9"/>
        <v>14</v>
      </c>
    </row>
    <row r="96" spans="1:17" x14ac:dyDescent="0.25">
      <c r="A96" s="563">
        <v>44742</v>
      </c>
      <c r="B96" s="340">
        <v>7</v>
      </c>
      <c r="C96" s="340" t="s">
        <v>1631</v>
      </c>
      <c r="D96" s="340" t="s">
        <v>826</v>
      </c>
      <c r="E96" t="str">
        <f t="shared" si="7"/>
        <v>148103510200001</v>
      </c>
      <c r="F96" t="str">
        <f t="shared" si="8"/>
        <v>8</v>
      </c>
      <c r="G96" t="e">
        <f>+VLOOKUP(L96,BG!$D$10:$F$63,3,FALSE)</f>
        <v>#REF!</v>
      </c>
      <c r="H96" s="340" t="s">
        <v>827</v>
      </c>
      <c r="I96" s="552">
        <v>1393589281</v>
      </c>
      <c r="J96" s="583">
        <f t="shared" si="10"/>
        <v>1393589.281</v>
      </c>
      <c r="K96" t="e">
        <f>+VLOOKUP(D96,#REF!,4,0)</f>
        <v>#REF!</v>
      </c>
      <c r="L96" t="e">
        <f>VLOOKUP(D96,#REF!,5,0)</f>
        <v>#REF!</v>
      </c>
      <c r="M96" t="e">
        <f>VLOOKUP(D96,#REF!,6,0)</f>
        <v>#REF!</v>
      </c>
      <c r="N96" t="e">
        <f>VLOOKUP(D96,#REF!,7,0)</f>
        <v>#REF!</v>
      </c>
      <c r="P96" t="str">
        <f t="shared" si="11"/>
        <v>35102</v>
      </c>
      <c r="Q96" t="str">
        <f t="shared" si="9"/>
        <v>14</v>
      </c>
    </row>
    <row r="97" spans="1:17" x14ac:dyDescent="0.25">
      <c r="A97" s="563">
        <v>44742</v>
      </c>
      <c r="B97" s="339">
        <v>7</v>
      </c>
      <c r="C97" s="339" t="s">
        <v>1632</v>
      </c>
      <c r="D97" s="339" t="s">
        <v>829</v>
      </c>
      <c r="E97" t="str">
        <f t="shared" si="7"/>
        <v>148103510200099</v>
      </c>
      <c r="F97" t="str">
        <f t="shared" si="8"/>
        <v>8</v>
      </c>
      <c r="G97" t="e">
        <f>+VLOOKUP(L97,BG!$D$10:$F$63,3,FALSE)</f>
        <v>#REF!</v>
      </c>
      <c r="H97" s="339" t="s">
        <v>827</v>
      </c>
      <c r="I97" s="551">
        <v>590885999</v>
      </c>
      <c r="J97" s="583">
        <f t="shared" si="10"/>
        <v>590885.99899999995</v>
      </c>
      <c r="K97" t="e">
        <f>+VLOOKUP(D97,#REF!,4,0)</f>
        <v>#REF!</v>
      </c>
      <c r="L97" t="e">
        <f>VLOOKUP(D97,#REF!,5,0)</f>
        <v>#REF!</v>
      </c>
      <c r="M97" t="e">
        <f>VLOOKUP(D97,#REF!,6,0)</f>
        <v>#REF!</v>
      </c>
      <c r="N97" t="e">
        <f>VLOOKUP(D97,#REF!,7,0)</f>
        <v>#REF!</v>
      </c>
      <c r="P97" t="str">
        <f t="shared" si="11"/>
        <v>35102</v>
      </c>
      <c r="Q97" t="str">
        <f t="shared" si="9"/>
        <v>14</v>
      </c>
    </row>
    <row r="98" spans="1:17" x14ac:dyDescent="0.25">
      <c r="A98" s="563">
        <v>44742</v>
      </c>
      <c r="B98" s="340">
        <v>7</v>
      </c>
      <c r="C98" s="340" t="s">
        <v>2978</v>
      </c>
      <c r="D98" s="340" t="s">
        <v>2979</v>
      </c>
      <c r="E98" t="str">
        <f t="shared" si="7"/>
        <v>148104050100001</v>
      </c>
      <c r="F98" t="str">
        <f t="shared" si="8"/>
        <v>8</v>
      </c>
      <c r="G98" t="e">
        <f>+VLOOKUP(L98,BG!$D$10:$F$63,3,FALSE)</f>
        <v>#REF!</v>
      </c>
      <c r="H98" s="340" t="s">
        <v>835</v>
      </c>
      <c r="I98" s="552">
        <v>114201737</v>
      </c>
      <c r="J98" s="583">
        <f t="shared" si="10"/>
        <v>114201.73699999999</v>
      </c>
      <c r="K98" t="e">
        <f>+VLOOKUP(D98,#REF!,4,0)</f>
        <v>#REF!</v>
      </c>
      <c r="L98" t="e">
        <f>VLOOKUP(D98,#REF!,5,0)</f>
        <v>#REF!</v>
      </c>
      <c r="M98" t="e">
        <f>VLOOKUP(D98,#REF!,6,0)</f>
        <v>#REF!</v>
      </c>
      <c r="N98" t="e">
        <f>VLOOKUP(D98,#REF!,7,0)</f>
        <v>#REF!</v>
      </c>
      <c r="P98" t="str">
        <f t="shared" si="11"/>
        <v>40501</v>
      </c>
      <c r="Q98" t="str">
        <f t="shared" si="9"/>
        <v>14</v>
      </c>
    </row>
    <row r="99" spans="1:17" x14ac:dyDescent="0.25">
      <c r="A99" s="563">
        <v>44742</v>
      </c>
      <c r="B99" s="339">
        <v>7</v>
      </c>
      <c r="C99" s="339" t="s">
        <v>1633</v>
      </c>
      <c r="D99" s="339" t="s">
        <v>833</v>
      </c>
      <c r="E99" t="str">
        <f t="shared" si="7"/>
        <v>145104050100099</v>
      </c>
      <c r="F99" t="str">
        <f t="shared" si="8"/>
        <v>5</v>
      </c>
      <c r="G99" t="e">
        <f>+VLOOKUP(L99,BG!$D$10:$F$63,3,FALSE)</f>
        <v>#REF!</v>
      </c>
      <c r="H99" s="339" t="s">
        <v>831</v>
      </c>
      <c r="I99" s="551">
        <v>6797952</v>
      </c>
      <c r="J99" s="583">
        <f t="shared" si="10"/>
        <v>6797.9520000000002</v>
      </c>
      <c r="K99" t="e">
        <f>+VLOOKUP(D99,#REF!,4,0)</f>
        <v>#REF!</v>
      </c>
      <c r="L99" t="e">
        <f>VLOOKUP(D99,#REF!,5,0)</f>
        <v>#REF!</v>
      </c>
      <c r="M99" t="e">
        <f>VLOOKUP(D99,#REF!,6,0)</f>
        <v>#REF!</v>
      </c>
      <c r="N99" t="e">
        <f>VLOOKUP(D99,#REF!,7,0)</f>
        <v>#REF!</v>
      </c>
      <c r="P99" t="str">
        <f t="shared" si="11"/>
        <v>40501</v>
      </c>
      <c r="Q99" t="str">
        <f t="shared" si="9"/>
        <v>14</v>
      </c>
    </row>
    <row r="100" spans="1:17" x14ac:dyDescent="0.25">
      <c r="A100" s="563">
        <v>44742</v>
      </c>
      <c r="B100" s="340">
        <v>7</v>
      </c>
      <c r="C100" s="340" t="s">
        <v>1634</v>
      </c>
      <c r="D100" s="340" t="s">
        <v>1260</v>
      </c>
      <c r="E100" t="str">
        <f t="shared" si="7"/>
        <v>147104050100099</v>
      </c>
      <c r="F100" t="str">
        <f t="shared" si="8"/>
        <v>7</v>
      </c>
      <c r="G100" t="e">
        <f>+VLOOKUP(L100,BG!$D$10:$F$63,3,FALSE)</f>
        <v>#REF!</v>
      </c>
      <c r="H100" s="340" t="s">
        <v>1259</v>
      </c>
      <c r="I100" s="552">
        <v>257301279</v>
      </c>
      <c r="J100" s="583">
        <f t="shared" si="10"/>
        <v>257301.27900000001</v>
      </c>
      <c r="K100" t="e">
        <f>+VLOOKUP(D100,#REF!,4,0)</f>
        <v>#REF!</v>
      </c>
      <c r="L100" t="e">
        <f>VLOOKUP(D100,#REF!,5,0)</f>
        <v>#REF!</v>
      </c>
      <c r="M100" t="e">
        <f>VLOOKUP(D100,#REF!,6,0)</f>
        <v>#REF!</v>
      </c>
      <c r="N100" t="e">
        <f>VLOOKUP(D100,#REF!,7,0)</f>
        <v>#REF!</v>
      </c>
      <c r="P100" t="str">
        <f t="shared" si="11"/>
        <v>40501</v>
      </c>
      <c r="Q100" t="str">
        <f t="shared" si="9"/>
        <v>14</v>
      </c>
    </row>
    <row r="101" spans="1:17" x14ac:dyDescent="0.25">
      <c r="A101" s="563">
        <v>44742</v>
      </c>
      <c r="B101" s="339">
        <v>7</v>
      </c>
      <c r="C101" s="339" t="s">
        <v>1635</v>
      </c>
      <c r="D101" s="339" t="s">
        <v>834</v>
      </c>
      <c r="E101" t="str">
        <f t="shared" si="7"/>
        <v>148104050100099</v>
      </c>
      <c r="F101" t="str">
        <f t="shared" si="8"/>
        <v>8</v>
      </c>
      <c r="G101" t="e">
        <f>+VLOOKUP(L101,BG!$D$10:$F$63,3,FALSE)</f>
        <v>#REF!</v>
      </c>
      <c r="H101" s="339" t="s">
        <v>835</v>
      </c>
      <c r="I101" s="551">
        <v>6685035997</v>
      </c>
      <c r="J101" s="583">
        <f t="shared" si="10"/>
        <v>6685035.9970000004</v>
      </c>
      <c r="K101" t="e">
        <f>+VLOOKUP(D101,#REF!,4,0)</f>
        <v>#REF!</v>
      </c>
      <c r="L101" t="e">
        <f>VLOOKUP(D101,#REF!,5,0)</f>
        <v>#REF!</v>
      </c>
      <c r="M101" t="e">
        <f>VLOOKUP(D101,#REF!,6,0)</f>
        <v>#REF!</v>
      </c>
      <c r="N101" t="e">
        <f>VLOOKUP(D101,#REF!,7,0)</f>
        <v>#REF!</v>
      </c>
      <c r="P101" t="str">
        <f t="shared" si="11"/>
        <v>40501</v>
      </c>
      <c r="Q101" t="str">
        <f t="shared" si="9"/>
        <v>14</v>
      </c>
    </row>
    <row r="102" spans="1:17" x14ac:dyDescent="0.25">
      <c r="A102" s="563">
        <v>44742</v>
      </c>
      <c r="B102" s="340">
        <v>7</v>
      </c>
      <c r="C102" s="340" t="s">
        <v>2242</v>
      </c>
      <c r="D102" s="340" t="s">
        <v>1917</v>
      </c>
      <c r="E102" t="str">
        <f t="shared" si="7"/>
        <v>147104430200099</v>
      </c>
      <c r="F102" t="str">
        <f t="shared" si="8"/>
        <v>7</v>
      </c>
      <c r="G102" t="e">
        <f>+VLOOKUP(L102,BG!$D$10:$F$63,3,FALSE)</f>
        <v>#REF!</v>
      </c>
      <c r="H102" s="340" t="s">
        <v>2104</v>
      </c>
      <c r="I102" s="552">
        <v>3602003</v>
      </c>
      <c r="J102" s="583">
        <f t="shared" si="10"/>
        <v>3602.0030000000002</v>
      </c>
      <c r="K102" t="e">
        <f>+VLOOKUP(D102,#REF!,4,0)</f>
        <v>#REF!</v>
      </c>
      <c r="L102" t="e">
        <f>VLOOKUP(D102,#REF!,5,0)</f>
        <v>#REF!</v>
      </c>
      <c r="M102" t="e">
        <f>VLOOKUP(D102,#REF!,6,0)</f>
        <v>#REF!</v>
      </c>
      <c r="N102" t="e">
        <f>VLOOKUP(D102,#REF!,7,0)</f>
        <v>#REF!</v>
      </c>
      <c r="P102" t="str">
        <f t="shared" si="11"/>
        <v>44302</v>
      </c>
      <c r="Q102" t="str">
        <f t="shared" si="9"/>
        <v>14</v>
      </c>
    </row>
    <row r="103" spans="1:17" x14ac:dyDescent="0.25">
      <c r="A103" s="563">
        <v>44742</v>
      </c>
      <c r="B103" s="339">
        <v>7</v>
      </c>
      <c r="C103" s="339" t="s">
        <v>1636</v>
      </c>
      <c r="D103" s="339" t="s">
        <v>839</v>
      </c>
      <c r="E103" t="str">
        <f t="shared" si="7"/>
        <v>145802258200001</v>
      </c>
      <c r="F103" t="str">
        <f t="shared" si="8"/>
        <v>5</v>
      </c>
      <c r="G103" t="e">
        <f>+VLOOKUP(L103,BG!$D$10:$F$63,3,FALSE)</f>
        <v>#REF!</v>
      </c>
      <c r="H103" s="339" t="s">
        <v>840</v>
      </c>
      <c r="I103" s="551">
        <v>106206635</v>
      </c>
      <c r="J103" s="583">
        <f t="shared" si="10"/>
        <v>106206.63499999999</v>
      </c>
      <c r="K103" t="e">
        <f>+VLOOKUP(D103,#REF!,4,0)</f>
        <v>#REF!</v>
      </c>
      <c r="L103" t="e">
        <f>VLOOKUP(D103,#REF!,5,0)</f>
        <v>#REF!</v>
      </c>
      <c r="M103" t="e">
        <f>VLOOKUP(D103,#REF!,6,0)</f>
        <v>#REF!</v>
      </c>
      <c r="N103" t="e">
        <f>VLOOKUP(D103,#REF!,7,0)</f>
        <v>#REF!</v>
      </c>
      <c r="P103" t="str">
        <f t="shared" si="11"/>
        <v>22582</v>
      </c>
      <c r="Q103" t="str">
        <f t="shared" si="9"/>
        <v>14</v>
      </c>
    </row>
    <row r="104" spans="1:17" x14ac:dyDescent="0.25">
      <c r="A104" s="563">
        <v>44742</v>
      </c>
      <c r="B104" s="340">
        <v>7</v>
      </c>
      <c r="C104" s="340" t="s">
        <v>2980</v>
      </c>
      <c r="D104" s="340" t="s">
        <v>841</v>
      </c>
      <c r="E104" t="str">
        <f t="shared" si="7"/>
        <v>146802258200001</v>
      </c>
      <c r="F104" t="str">
        <f t="shared" si="8"/>
        <v>6</v>
      </c>
      <c r="G104" t="e">
        <f>+VLOOKUP(L104,BG!$D$10:$F$63,3,FALSE)</f>
        <v>#REF!</v>
      </c>
      <c r="H104" s="340" t="s">
        <v>842</v>
      </c>
      <c r="I104" s="552">
        <v>3388614</v>
      </c>
      <c r="J104" s="583">
        <f t="shared" si="10"/>
        <v>3388.614</v>
      </c>
      <c r="K104" t="e">
        <f>+VLOOKUP(D104,#REF!,4,0)</f>
        <v>#REF!</v>
      </c>
      <c r="L104" t="e">
        <f>VLOOKUP(D104,#REF!,5,0)</f>
        <v>#REF!</v>
      </c>
      <c r="M104" t="e">
        <f>VLOOKUP(D104,#REF!,6,0)</f>
        <v>#REF!</v>
      </c>
      <c r="N104" t="e">
        <f>VLOOKUP(D104,#REF!,7,0)</f>
        <v>#REF!</v>
      </c>
      <c r="P104" t="str">
        <f t="shared" si="11"/>
        <v>22582</v>
      </c>
      <c r="Q104" t="str">
        <f t="shared" si="9"/>
        <v>14</v>
      </c>
    </row>
    <row r="105" spans="1:17" x14ac:dyDescent="0.25">
      <c r="A105" s="563">
        <v>44742</v>
      </c>
      <c r="B105" s="339">
        <v>7</v>
      </c>
      <c r="C105" s="339" t="s">
        <v>1637</v>
      </c>
      <c r="D105" s="339" t="s">
        <v>843</v>
      </c>
      <c r="E105" t="str">
        <f t="shared" si="7"/>
        <v>147802258200001</v>
      </c>
      <c r="F105" t="str">
        <f t="shared" si="8"/>
        <v>7</v>
      </c>
      <c r="G105" t="e">
        <f>+VLOOKUP(L105,BG!$D$10:$F$63,3,FALSE)</f>
        <v>#REF!</v>
      </c>
      <c r="H105" s="339" t="s">
        <v>844</v>
      </c>
      <c r="I105" s="551">
        <v>5676509474</v>
      </c>
      <c r="J105" s="583">
        <f t="shared" si="10"/>
        <v>5676509.4740000004</v>
      </c>
      <c r="K105" t="e">
        <f>+VLOOKUP(D105,#REF!,4,0)</f>
        <v>#REF!</v>
      </c>
      <c r="L105" t="e">
        <f>VLOOKUP(D105,#REF!,5,0)</f>
        <v>#REF!</v>
      </c>
      <c r="M105" t="e">
        <f>VLOOKUP(D105,#REF!,6,0)</f>
        <v>#REF!</v>
      </c>
      <c r="N105" t="e">
        <f>VLOOKUP(D105,#REF!,7,0)</f>
        <v>#REF!</v>
      </c>
      <c r="P105" t="str">
        <f t="shared" si="11"/>
        <v>22582</v>
      </c>
      <c r="Q105" t="str">
        <f t="shared" si="9"/>
        <v>14</v>
      </c>
    </row>
    <row r="106" spans="1:17" x14ac:dyDescent="0.25">
      <c r="A106" s="563">
        <v>44742</v>
      </c>
      <c r="B106" s="340">
        <v>7</v>
      </c>
      <c r="C106" s="340" t="s">
        <v>1638</v>
      </c>
      <c r="D106" s="340" t="s">
        <v>845</v>
      </c>
      <c r="E106" t="str">
        <f t="shared" si="7"/>
        <v>148802258200001</v>
      </c>
      <c r="F106" t="str">
        <f t="shared" si="8"/>
        <v>8</v>
      </c>
      <c r="G106" t="e">
        <f>+VLOOKUP(L106,BG!$D$10:$F$63,3,FALSE)</f>
        <v>#REF!</v>
      </c>
      <c r="H106" s="340" t="s">
        <v>846</v>
      </c>
      <c r="I106" s="552">
        <v>18258533025</v>
      </c>
      <c r="J106" s="583">
        <f t="shared" si="10"/>
        <v>18258533.024999999</v>
      </c>
      <c r="K106" t="e">
        <f>+VLOOKUP(D106,#REF!,4,0)</f>
        <v>#REF!</v>
      </c>
      <c r="L106" t="e">
        <f>VLOOKUP(D106,#REF!,5,0)</f>
        <v>#REF!</v>
      </c>
      <c r="M106" t="e">
        <f>VLOOKUP(D106,#REF!,6,0)</f>
        <v>#REF!</v>
      </c>
      <c r="N106" t="e">
        <f>VLOOKUP(D106,#REF!,7,0)</f>
        <v>#REF!</v>
      </c>
      <c r="P106" t="str">
        <f t="shared" si="11"/>
        <v>22582</v>
      </c>
      <c r="Q106" t="str">
        <f t="shared" si="9"/>
        <v>14</v>
      </c>
    </row>
    <row r="107" spans="1:17" x14ac:dyDescent="0.25">
      <c r="A107" s="563">
        <v>44742</v>
      </c>
      <c r="B107" s="339">
        <v>7</v>
      </c>
      <c r="C107" s="339" t="s">
        <v>2981</v>
      </c>
      <c r="D107" s="339" t="s">
        <v>2761</v>
      </c>
      <c r="E107" t="str">
        <f t="shared" si="7"/>
        <v>141802258200099</v>
      </c>
      <c r="F107" t="str">
        <f t="shared" si="8"/>
        <v>1</v>
      </c>
      <c r="G107" t="e">
        <f>+VLOOKUP(L107,BG!$D$10:$F$63,3,FALSE)</f>
        <v>#REF!</v>
      </c>
      <c r="H107" s="339" t="s">
        <v>2677</v>
      </c>
      <c r="I107" s="551">
        <v>45470028</v>
      </c>
      <c r="J107" s="583">
        <f t="shared" si="10"/>
        <v>45470.027999999998</v>
      </c>
      <c r="K107" t="e">
        <f>+VLOOKUP(D107,#REF!,4,0)</f>
        <v>#REF!</v>
      </c>
      <c r="L107" t="e">
        <f>VLOOKUP(D107,#REF!,5,0)</f>
        <v>#REF!</v>
      </c>
      <c r="M107" t="e">
        <f>VLOOKUP(D107,#REF!,6,0)</f>
        <v>#REF!</v>
      </c>
      <c r="N107" t="e">
        <f>VLOOKUP(D107,#REF!,7,0)</f>
        <v>#REF!</v>
      </c>
      <c r="P107" t="str">
        <f t="shared" si="11"/>
        <v>22582</v>
      </c>
      <c r="Q107" t="str">
        <f t="shared" si="9"/>
        <v>14</v>
      </c>
    </row>
    <row r="108" spans="1:17" x14ac:dyDescent="0.25">
      <c r="A108" s="563">
        <v>44742</v>
      </c>
      <c r="B108" s="340">
        <v>7</v>
      </c>
      <c r="C108" s="340" t="s">
        <v>2982</v>
      </c>
      <c r="D108" s="340" t="s">
        <v>847</v>
      </c>
      <c r="E108" t="str">
        <f t="shared" si="7"/>
        <v>142802258200099</v>
      </c>
      <c r="F108" t="str">
        <f t="shared" si="8"/>
        <v>2</v>
      </c>
      <c r="G108" t="e">
        <f>+VLOOKUP(L108,BG!$D$10:$F$63,3,FALSE)</f>
        <v>#REF!</v>
      </c>
      <c r="H108" s="340" t="s">
        <v>836</v>
      </c>
      <c r="I108" s="552">
        <v>908635</v>
      </c>
      <c r="J108" s="583">
        <f t="shared" si="10"/>
        <v>908.63499999999999</v>
      </c>
      <c r="K108" t="e">
        <f>+VLOOKUP(D108,#REF!,4,0)</f>
        <v>#REF!</v>
      </c>
      <c r="L108" t="e">
        <f>VLOOKUP(D108,#REF!,5,0)</f>
        <v>#REF!</v>
      </c>
      <c r="M108" t="e">
        <f>VLOOKUP(D108,#REF!,6,0)</f>
        <v>#REF!</v>
      </c>
      <c r="N108" t="e">
        <f>VLOOKUP(D108,#REF!,7,0)</f>
        <v>#REF!</v>
      </c>
      <c r="P108" t="str">
        <f t="shared" si="11"/>
        <v>22582</v>
      </c>
      <c r="Q108" t="str">
        <f t="shared" si="9"/>
        <v>14</v>
      </c>
    </row>
    <row r="109" spans="1:17" x14ac:dyDescent="0.25">
      <c r="A109" s="563">
        <v>44742</v>
      </c>
      <c r="B109" s="339">
        <v>7</v>
      </c>
      <c r="C109" s="339" t="s">
        <v>1639</v>
      </c>
      <c r="D109" s="339" t="s">
        <v>848</v>
      </c>
      <c r="E109" t="str">
        <f t="shared" si="7"/>
        <v>143802258200099</v>
      </c>
      <c r="F109" t="str">
        <f t="shared" si="8"/>
        <v>3</v>
      </c>
      <c r="G109" t="e">
        <f>+VLOOKUP(L109,BG!$D$10:$F$63,3,FALSE)</f>
        <v>#REF!</v>
      </c>
      <c r="H109" s="339" t="s">
        <v>837</v>
      </c>
      <c r="I109" s="551">
        <v>9043164</v>
      </c>
      <c r="J109" s="583">
        <f t="shared" si="10"/>
        <v>9043.1640000000007</v>
      </c>
      <c r="K109" t="e">
        <f>+VLOOKUP(D109,#REF!,4,0)</f>
        <v>#REF!</v>
      </c>
      <c r="L109" t="e">
        <f>VLOOKUP(D109,#REF!,5,0)</f>
        <v>#REF!</v>
      </c>
      <c r="M109" t="e">
        <f>VLOOKUP(D109,#REF!,6,0)</f>
        <v>#REF!</v>
      </c>
      <c r="N109" t="e">
        <f>VLOOKUP(D109,#REF!,7,0)</f>
        <v>#REF!</v>
      </c>
      <c r="P109" t="str">
        <f t="shared" si="11"/>
        <v>22582</v>
      </c>
      <c r="Q109" t="str">
        <f t="shared" si="9"/>
        <v>14</v>
      </c>
    </row>
    <row r="110" spans="1:17" x14ac:dyDescent="0.25">
      <c r="A110" s="563">
        <v>44742</v>
      </c>
      <c r="B110" s="340">
        <v>7</v>
      </c>
      <c r="C110" s="340" t="s">
        <v>2983</v>
      </c>
      <c r="D110" s="340" t="s">
        <v>849</v>
      </c>
      <c r="E110" t="str">
        <f t="shared" si="7"/>
        <v>144802258200099</v>
      </c>
      <c r="F110" t="str">
        <f t="shared" si="8"/>
        <v>4</v>
      </c>
      <c r="G110" t="e">
        <f>+VLOOKUP(L110,BG!$D$10:$F$63,3,FALSE)</f>
        <v>#REF!</v>
      </c>
      <c r="H110" s="340" t="s">
        <v>838</v>
      </c>
      <c r="I110" s="552">
        <v>10100</v>
      </c>
      <c r="J110" s="583">
        <f t="shared" si="10"/>
        <v>10.1</v>
      </c>
      <c r="K110" t="e">
        <f>+VLOOKUP(D110,#REF!,4,0)</f>
        <v>#REF!</v>
      </c>
      <c r="L110" t="e">
        <f>VLOOKUP(D110,#REF!,5,0)</f>
        <v>#REF!</v>
      </c>
      <c r="M110" t="e">
        <f>VLOOKUP(D110,#REF!,6,0)</f>
        <v>#REF!</v>
      </c>
      <c r="N110" t="e">
        <f>VLOOKUP(D110,#REF!,7,0)</f>
        <v>#REF!</v>
      </c>
      <c r="P110" t="str">
        <f t="shared" si="11"/>
        <v>22582</v>
      </c>
      <c r="Q110" t="str">
        <f t="shared" si="9"/>
        <v>14</v>
      </c>
    </row>
    <row r="111" spans="1:17" x14ac:dyDescent="0.25">
      <c r="A111" s="563">
        <v>44742</v>
      </c>
      <c r="B111" s="339">
        <v>7</v>
      </c>
      <c r="C111" s="339" t="s">
        <v>1640</v>
      </c>
      <c r="D111" s="339" t="s">
        <v>850</v>
      </c>
      <c r="E111" t="str">
        <f t="shared" si="7"/>
        <v>145802258200099</v>
      </c>
      <c r="F111" t="str">
        <f t="shared" si="8"/>
        <v>5</v>
      </c>
      <c r="G111" t="e">
        <f>+VLOOKUP(L111,BG!$D$10:$F$63,3,FALSE)</f>
        <v>#REF!</v>
      </c>
      <c r="H111" s="339" t="s">
        <v>840</v>
      </c>
      <c r="I111" s="551">
        <v>64993767</v>
      </c>
      <c r="J111" s="583">
        <f t="shared" si="10"/>
        <v>64993.767</v>
      </c>
      <c r="K111" t="e">
        <f>+VLOOKUP(D111,#REF!,4,0)</f>
        <v>#REF!</v>
      </c>
      <c r="L111" t="e">
        <f>VLOOKUP(D111,#REF!,5,0)</f>
        <v>#REF!</v>
      </c>
      <c r="M111" t="e">
        <f>VLOOKUP(D111,#REF!,6,0)</f>
        <v>#REF!</v>
      </c>
      <c r="N111" t="e">
        <f>VLOOKUP(D111,#REF!,7,0)</f>
        <v>#REF!</v>
      </c>
      <c r="P111" t="str">
        <f t="shared" si="11"/>
        <v>22582</v>
      </c>
      <c r="Q111" t="str">
        <f t="shared" si="9"/>
        <v>14</v>
      </c>
    </row>
    <row r="112" spans="1:17" x14ac:dyDescent="0.25">
      <c r="A112" s="563">
        <v>44742</v>
      </c>
      <c r="B112" s="340">
        <v>7</v>
      </c>
      <c r="C112" s="340" t="s">
        <v>1641</v>
      </c>
      <c r="D112" s="340" t="s">
        <v>851</v>
      </c>
      <c r="E112" t="str">
        <f t="shared" si="7"/>
        <v>146802258200099</v>
      </c>
      <c r="F112" t="str">
        <f t="shared" si="8"/>
        <v>6</v>
      </c>
      <c r="G112" t="e">
        <f>+VLOOKUP(L112,BG!$D$10:$F$63,3,FALSE)</f>
        <v>#REF!</v>
      </c>
      <c r="H112" s="340" t="s">
        <v>842</v>
      </c>
      <c r="I112" s="552">
        <v>277365536</v>
      </c>
      <c r="J112" s="583">
        <f t="shared" si="10"/>
        <v>277365.53600000002</v>
      </c>
      <c r="K112" t="e">
        <f>+VLOOKUP(D112,#REF!,4,0)</f>
        <v>#REF!</v>
      </c>
      <c r="L112" t="e">
        <f>VLOOKUP(D112,#REF!,5,0)</f>
        <v>#REF!</v>
      </c>
      <c r="M112" t="e">
        <f>VLOOKUP(D112,#REF!,6,0)</f>
        <v>#REF!</v>
      </c>
      <c r="N112" t="e">
        <f>VLOOKUP(D112,#REF!,7,0)</f>
        <v>#REF!</v>
      </c>
      <c r="P112" t="str">
        <f t="shared" si="11"/>
        <v>22582</v>
      </c>
      <c r="Q112" t="str">
        <f t="shared" si="9"/>
        <v>14</v>
      </c>
    </row>
    <row r="113" spans="1:17" x14ac:dyDescent="0.25">
      <c r="A113" s="563">
        <v>44742</v>
      </c>
      <c r="B113" s="339">
        <v>7</v>
      </c>
      <c r="C113" s="339" t="s">
        <v>1642</v>
      </c>
      <c r="D113" s="339" t="s">
        <v>852</v>
      </c>
      <c r="E113" t="str">
        <f t="shared" si="7"/>
        <v>147802258200099</v>
      </c>
      <c r="F113" t="str">
        <f t="shared" si="8"/>
        <v>7</v>
      </c>
      <c r="G113" t="e">
        <f>+VLOOKUP(L113,BG!$D$10:$F$63,3,FALSE)</f>
        <v>#REF!</v>
      </c>
      <c r="H113" s="339" t="s">
        <v>844</v>
      </c>
      <c r="I113" s="551">
        <v>11406392878</v>
      </c>
      <c r="J113" s="583">
        <f t="shared" si="10"/>
        <v>11406392.878</v>
      </c>
      <c r="K113" t="e">
        <f>+VLOOKUP(D113,#REF!,4,0)</f>
        <v>#REF!</v>
      </c>
      <c r="L113" t="e">
        <f>VLOOKUP(D113,#REF!,5,0)</f>
        <v>#REF!</v>
      </c>
      <c r="M113" t="e">
        <f>VLOOKUP(D113,#REF!,6,0)</f>
        <v>#REF!</v>
      </c>
      <c r="N113" t="e">
        <f>VLOOKUP(D113,#REF!,7,0)</f>
        <v>#REF!</v>
      </c>
      <c r="P113" t="str">
        <f t="shared" si="11"/>
        <v>22582</v>
      </c>
      <c r="Q113" t="str">
        <f t="shared" si="9"/>
        <v>14</v>
      </c>
    </row>
    <row r="114" spans="1:17" x14ac:dyDescent="0.25">
      <c r="A114" s="563">
        <v>44742</v>
      </c>
      <c r="B114" s="340">
        <v>7</v>
      </c>
      <c r="C114" s="340" t="s">
        <v>1643</v>
      </c>
      <c r="D114" s="340" t="s">
        <v>853</v>
      </c>
      <c r="E114" t="str">
        <f t="shared" si="7"/>
        <v>148802258200099</v>
      </c>
      <c r="F114" t="str">
        <f t="shared" si="8"/>
        <v>8</v>
      </c>
      <c r="G114" t="e">
        <f>+VLOOKUP(L114,BG!$D$10:$F$63,3,FALSE)</f>
        <v>#REF!</v>
      </c>
      <c r="H114" s="340" t="s">
        <v>846</v>
      </c>
      <c r="I114" s="552">
        <v>142030936898</v>
      </c>
      <c r="J114" s="583">
        <f t="shared" si="10"/>
        <v>142030936.898</v>
      </c>
      <c r="K114" t="e">
        <f>+VLOOKUP(D114,#REF!,4,0)</f>
        <v>#REF!</v>
      </c>
      <c r="L114" t="e">
        <f>VLOOKUP(D114,#REF!,5,0)</f>
        <v>#REF!</v>
      </c>
      <c r="M114" t="e">
        <f>VLOOKUP(D114,#REF!,6,0)</f>
        <v>#REF!</v>
      </c>
      <c r="N114" t="e">
        <f>VLOOKUP(D114,#REF!,7,0)</f>
        <v>#REF!</v>
      </c>
      <c r="P114" t="str">
        <f t="shared" si="11"/>
        <v>22582</v>
      </c>
      <c r="Q114" t="str">
        <f t="shared" si="9"/>
        <v>14</v>
      </c>
    </row>
    <row r="115" spans="1:17" x14ac:dyDescent="0.25">
      <c r="A115" s="563">
        <v>44742</v>
      </c>
      <c r="B115" s="339">
        <v>7</v>
      </c>
      <c r="C115" s="339" t="s">
        <v>2243</v>
      </c>
      <c r="D115" s="339" t="s">
        <v>1919</v>
      </c>
      <c r="E115" t="str">
        <f t="shared" si="7"/>
        <v>147802258200199</v>
      </c>
      <c r="F115" t="str">
        <f t="shared" si="8"/>
        <v>7</v>
      </c>
      <c r="G115" t="e">
        <f>+VLOOKUP(L115,BG!$D$10:$F$63,3,FALSE)</f>
        <v>#REF!</v>
      </c>
      <c r="H115" s="339" t="s">
        <v>2105</v>
      </c>
      <c r="I115" s="551">
        <v>7569119</v>
      </c>
      <c r="J115" s="583">
        <f t="shared" si="10"/>
        <v>7569.1189999999997</v>
      </c>
      <c r="K115" t="e">
        <f>+VLOOKUP(D115,#REF!,4,0)</f>
        <v>#REF!</v>
      </c>
      <c r="L115" t="e">
        <f>VLOOKUP(D115,#REF!,5,0)</f>
        <v>#REF!</v>
      </c>
      <c r="M115" t="e">
        <f>VLOOKUP(D115,#REF!,6,0)</f>
        <v>#REF!</v>
      </c>
      <c r="N115" t="e">
        <f>VLOOKUP(D115,#REF!,7,0)</f>
        <v>#REF!</v>
      </c>
      <c r="P115" t="str">
        <f t="shared" si="11"/>
        <v>22582</v>
      </c>
      <c r="Q115" t="str">
        <f t="shared" si="9"/>
        <v>14</v>
      </c>
    </row>
    <row r="116" spans="1:17" x14ac:dyDescent="0.25">
      <c r="A116" s="563">
        <v>44742</v>
      </c>
      <c r="B116" s="340">
        <v>7</v>
      </c>
      <c r="C116" s="340" t="s">
        <v>2244</v>
      </c>
      <c r="D116" s="340" t="s">
        <v>1920</v>
      </c>
      <c r="E116" t="str">
        <f t="shared" si="7"/>
        <v>148802258200199</v>
      </c>
      <c r="F116" t="str">
        <f t="shared" si="8"/>
        <v>8</v>
      </c>
      <c r="G116" t="e">
        <f>+VLOOKUP(L116,BG!$D$10:$F$63,3,FALSE)</f>
        <v>#REF!</v>
      </c>
      <c r="H116" s="340" t="s">
        <v>2106</v>
      </c>
      <c r="I116" s="552">
        <v>1165584533</v>
      </c>
      <c r="J116" s="583">
        <f t="shared" si="10"/>
        <v>1165584.5330000001</v>
      </c>
      <c r="K116" t="e">
        <f>+VLOOKUP(D116,#REF!,4,0)</f>
        <v>#REF!</v>
      </c>
      <c r="L116" t="e">
        <f>VLOOKUP(D116,#REF!,5,0)</f>
        <v>#REF!</v>
      </c>
      <c r="M116" t="e">
        <f>VLOOKUP(D116,#REF!,6,0)</f>
        <v>#REF!</v>
      </c>
      <c r="N116" t="e">
        <f>VLOOKUP(D116,#REF!,7,0)</f>
        <v>#REF!</v>
      </c>
      <c r="P116" t="str">
        <f t="shared" si="11"/>
        <v>22582</v>
      </c>
      <c r="Q116" t="str">
        <f t="shared" si="9"/>
        <v>14</v>
      </c>
    </row>
    <row r="117" spans="1:17" x14ac:dyDescent="0.25">
      <c r="A117" s="563">
        <v>44742</v>
      </c>
      <c r="B117" s="339">
        <v>7</v>
      </c>
      <c r="C117" s="339" t="s">
        <v>2245</v>
      </c>
      <c r="D117" s="339" t="s">
        <v>1921</v>
      </c>
      <c r="E117" t="str">
        <f t="shared" si="7"/>
        <v>146802258200301</v>
      </c>
      <c r="F117" t="str">
        <f t="shared" si="8"/>
        <v>6</v>
      </c>
      <c r="G117" t="e">
        <f>+VLOOKUP(L117,BG!$D$10:$F$63,3,FALSE)</f>
        <v>#REF!</v>
      </c>
      <c r="H117" s="339" t="s">
        <v>2108</v>
      </c>
      <c r="I117" s="551">
        <v>58467134</v>
      </c>
      <c r="J117" s="583">
        <f t="shared" si="10"/>
        <v>58467.133999999998</v>
      </c>
      <c r="K117" t="e">
        <f>+VLOOKUP(D117,#REF!,4,0)</f>
        <v>#REF!</v>
      </c>
      <c r="L117" t="e">
        <f>VLOOKUP(D117,#REF!,5,0)</f>
        <v>#REF!</v>
      </c>
      <c r="M117" t="e">
        <f>VLOOKUP(D117,#REF!,6,0)</f>
        <v>#REF!</v>
      </c>
      <c r="N117" t="e">
        <f>VLOOKUP(D117,#REF!,7,0)</f>
        <v>#REF!</v>
      </c>
      <c r="P117" t="str">
        <f t="shared" si="11"/>
        <v>22582</v>
      </c>
      <c r="Q117" t="str">
        <f t="shared" si="9"/>
        <v>14</v>
      </c>
    </row>
    <row r="118" spans="1:17" x14ac:dyDescent="0.25">
      <c r="A118" s="563">
        <v>44742</v>
      </c>
      <c r="B118" s="340">
        <v>7</v>
      </c>
      <c r="C118" s="340" t="s">
        <v>2246</v>
      </c>
      <c r="D118" s="340" t="s">
        <v>1922</v>
      </c>
      <c r="E118" t="str">
        <f t="shared" si="7"/>
        <v>147802258200301</v>
      </c>
      <c r="F118" t="str">
        <f t="shared" si="8"/>
        <v>7</v>
      </c>
      <c r="G118" t="e">
        <f>+VLOOKUP(L118,BG!$D$10:$F$63,3,FALSE)</f>
        <v>#REF!</v>
      </c>
      <c r="H118" s="340" t="s">
        <v>2109</v>
      </c>
      <c r="I118" s="552">
        <v>802742362</v>
      </c>
      <c r="J118" s="583">
        <f t="shared" si="10"/>
        <v>802742.36199999996</v>
      </c>
      <c r="K118" t="e">
        <f>+VLOOKUP(D118,#REF!,4,0)</f>
        <v>#REF!</v>
      </c>
      <c r="L118" t="e">
        <f>VLOOKUP(D118,#REF!,5,0)</f>
        <v>#REF!</v>
      </c>
      <c r="M118" t="e">
        <f>VLOOKUP(D118,#REF!,6,0)</f>
        <v>#REF!</v>
      </c>
      <c r="N118" t="e">
        <f>VLOOKUP(D118,#REF!,7,0)</f>
        <v>#REF!</v>
      </c>
      <c r="P118" t="str">
        <f t="shared" si="11"/>
        <v>22582</v>
      </c>
      <c r="Q118" t="str">
        <f t="shared" si="9"/>
        <v>14</v>
      </c>
    </row>
    <row r="119" spans="1:17" x14ac:dyDescent="0.25">
      <c r="A119" s="563">
        <v>44742</v>
      </c>
      <c r="B119" s="339">
        <v>7</v>
      </c>
      <c r="C119" s="339" t="s">
        <v>2247</v>
      </c>
      <c r="D119" s="339" t="s">
        <v>1923</v>
      </c>
      <c r="E119" t="str">
        <f t="shared" si="7"/>
        <v>148802258200301</v>
      </c>
      <c r="F119" t="str">
        <f t="shared" si="8"/>
        <v>8</v>
      </c>
      <c r="G119" t="e">
        <f>+VLOOKUP(L119,BG!$D$10:$F$63,3,FALSE)</f>
        <v>#REF!</v>
      </c>
      <c r="H119" s="339" t="s">
        <v>2110</v>
      </c>
      <c r="I119" s="551">
        <v>1365887764</v>
      </c>
      <c r="J119" s="583">
        <f t="shared" si="10"/>
        <v>1365887.764</v>
      </c>
      <c r="K119" t="e">
        <f>+VLOOKUP(D119,#REF!,4,0)</f>
        <v>#REF!</v>
      </c>
      <c r="L119" t="e">
        <f>VLOOKUP(D119,#REF!,5,0)</f>
        <v>#REF!</v>
      </c>
      <c r="M119" t="e">
        <f>VLOOKUP(D119,#REF!,6,0)</f>
        <v>#REF!</v>
      </c>
      <c r="N119" t="e">
        <f>VLOOKUP(D119,#REF!,7,0)</f>
        <v>#REF!</v>
      </c>
      <c r="P119" t="str">
        <f t="shared" si="11"/>
        <v>22582</v>
      </c>
      <c r="Q119" t="str">
        <f t="shared" si="9"/>
        <v>14</v>
      </c>
    </row>
    <row r="120" spans="1:17" x14ac:dyDescent="0.25">
      <c r="A120" s="563">
        <v>44742</v>
      </c>
      <c r="B120" s="340">
        <v>7</v>
      </c>
      <c r="C120" s="340" t="s">
        <v>2248</v>
      </c>
      <c r="D120" s="340" t="s">
        <v>1926</v>
      </c>
      <c r="E120" t="str">
        <f t="shared" si="7"/>
        <v>147802258200399</v>
      </c>
      <c r="F120" t="str">
        <f t="shared" si="8"/>
        <v>7</v>
      </c>
      <c r="G120" t="e">
        <f>+VLOOKUP(L120,BG!$D$10:$F$63,3,FALSE)</f>
        <v>#REF!</v>
      </c>
      <c r="H120" s="340" t="s">
        <v>2109</v>
      </c>
      <c r="I120" s="552">
        <v>2560661248</v>
      </c>
      <c r="J120" s="583">
        <f t="shared" si="10"/>
        <v>2560661.2480000001</v>
      </c>
      <c r="K120" t="e">
        <f>+VLOOKUP(D120,#REF!,4,0)</f>
        <v>#REF!</v>
      </c>
      <c r="L120" t="e">
        <f>VLOOKUP(D120,#REF!,5,0)</f>
        <v>#REF!</v>
      </c>
      <c r="M120" t="e">
        <f>VLOOKUP(D120,#REF!,6,0)</f>
        <v>#REF!</v>
      </c>
      <c r="N120" t="e">
        <f>VLOOKUP(D120,#REF!,7,0)</f>
        <v>#REF!</v>
      </c>
      <c r="P120" t="str">
        <f t="shared" si="11"/>
        <v>22582</v>
      </c>
      <c r="Q120" t="str">
        <f t="shared" si="9"/>
        <v>14</v>
      </c>
    </row>
    <row r="121" spans="1:17" x14ac:dyDescent="0.25">
      <c r="A121" s="563">
        <v>44742</v>
      </c>
      <c r="B121" s="339">
        <v>7</v>
      </c>
      <c r="C121" s="339" t="s">
        <v>2249</v>
      </c>
      <c r="D121" s="339" t="s">
        <v>1927</v>
      </c>
      <c r="E121" t="str">
        <f t="shared" si="7"/>
        <v>148802258200399</v>
      </c>
      <c r="F121" t="str">
        <f t="shared" si="8"/>
        <v>8</v>
      </c>
      <c r="G121" t="e">
        <f>+VLOOKUP(L121,BG!$D$10:$F$63,3,FALSE)</f>
        <v>#REF!</v>
      </c>
      <c r="H121" s="339" t="s">
        <v>2110</v>
      </c>
      <c r="I121" s="551">
        <v>22154652708</v>
      </c>
      <c r="J121" s="583">
        <f t="shared" si="10"/>
        <v>22154652.708000001</v>
      </c>
      <c r="K121" t="e">
        <f>+VLOOKUP(D121,#REF!,4,0)</f>
        <v>#REF!</v>
      </c>
      <c r="L121" t="e">
        <f>VLOOKUP(D121,#REF!,5,0)</f>
        <v>#REF!</v>
      </c>
      <c r="M121" t="e">
        <f>VLOOKUP(D121,#REF!,6,0)</f>
        <v>#REF!</v>
      </c>
      <c r="N121" t="e">
        <f>VLOOKUP(D121,#REF!,7,0)</f>
        <v>#REF!</v>
      </c>
      <c r="P121" t="str">
        <f t="shared" si="11"/>
        <v>22582</v>
      </c>
      <c r="Q121" t="str">
        <f t="shared" si="9"/>
        <v>14</v>
      </c>
    </row>
    <row r="122" spans="1:17" x14ac:dyDescent="0.25">
      <c r="A122" s="563">
        <v>44742</v>
      </c>
      <c r="B122" s="340">
        <v>7</v>
      </c>
      <c r="C122" s="340" t="s">
        <v>1644</v>
      </c>
      <c r="D122" s="340" t="s">
        <v>856</v>
      </c>
      <c r="E122" t="str">
        <f t="shared" si="7"/>
        <v>145802259400001</v>
      </c>
      <c r="F122" t="str">
        <f t="shared" si="8"/>
        <v>5</v>
      </c>
      <c r="G122" t="e">
        <f>+VLOOKUP(L122,BG!$D$10:$F$63,3,FALSE)</f>
        <v>#REF!</v>
      </c>
      <c r="H122" s="340" t="s">
        <v>857</v>
      </c>
      <c r="I122" s="552">
        <v>-6053283</v>
      </c>
      <c r="J122" s="583">
        <f t="shared" si="10"/>
        <v>-6053.2830000000004</v>
      </c>
      <c r="K122" t="e">
        <f>+VLOOKUP(D122,#REF!,4,0)</f>
        <v>#REF!</v>
      </c>
      <c r="L122" t="e">
        <f>VLOOKUP(D122,#REF!,5,0)</f>
        <v>#REF!</v>
      </c>
      <c r="M122" t="e">
        <f>VLOOKUP(D122,#REF!,6,0)</f>
        <v>#REF!</v>
      </c>
      <c r="N122" t="e">
        <f>VLOOKUP(D122,#REF!,7,0)</f>
        <v>#REF!</v>
      </c>
      <c r="P122" t="str">
        <f t="shared" si="11"/>
        <v>22594</v>
      </c>
      <c r="Q122" t="str">
        <f t="shared" si="9"/>
        <v>14</v>
      </c>
    </row>
    <row r="123" spans="1:17" x14ac:dyDescent="0.25">
      <c r="A123" s="563">
        <v>44742</v>
      </c>
      <c r="B123" s="339">
        <v>7</v>
      </c>
      <c r="C123" s="339" t="s">
        <v>2984</v>
      </c>
      <c r="D123" s="339" t="s">
        <v>858</v>
      </c>
      <c r="E123" t="str">
        <f t="shared" si="7"/>
        <v>146802259400001</v>
      </c>
      <c r="F123" t="str">
        <f t="shared" si="8"/>
        <v>6</v>
      </c>
      <c r="G123" t="e">
        <f>+VLOOKUP(L123,BG!$D$10:$F$63,3,FALSE)</f>
        <v>#REF!</v>
      </c>
      <c r="H123" s="339" t="s">
        <v>859</v>
      </c>
      <c r="I123" s="551">
        <v>-3215092</v>
      </c>
      <c r="J123" s="583">
        <f t="shared" si="10"/>
        <v>-3215.0920000000001</v>
      </c>
      <c r="K123" t="e">
        <f>+VLOOKUP(D123,#REF!,4,0)</f>
        <v>#REF!</v>
      </c>
      <c r="L123" t="e">
        <f>VLOOKUP(D123,#REF!,5,0)</f>
        <v>#REF!</v>
      </c>
      <c r="M123" t="e">
        <f>VLOOKUP(D123,#REF!,6,0)</f>
        <v>#REF!</v>
      </c>
      <c r="N123" t="e">
        <f>VLOOKUP(D123,#REF!,7,0)</f>
        <v>#REF!</v>
      </c>
      <c r="P123" t="str">
        <f t="shared" si="11"/>
        <v>22594</v>
      </c>
      <c r="Q123" t="str">
        <f t="shared" si="9"/>
        <v>14</v>
      </c>
    </row>
    <row r="124" spans="1:17" x14ac:dyDescent="0.25">
      <c r="A124" s="563">
        <v>44742</v>
      </c>
      <c r="B124" s="340">
        <v>7</v>
      </c>
      <c r="C124" s="340" t="s">
        <v>1645</v>
      </c>
      <c r="D124" s="340" t="s">
        <v>860</v>
      </c>
      <c r="E124" t="str">
        <f t="shared" si="7"/>
        <v>147802259400001</v>
      </c>
      <c r="F124" t="str">
        <f t="shared" si="8"/>
        <v>7</v>
      </c>
      <c r="G124" t="e">
        <f>+VLOOKUP(L124,BG!$D$10:$F$63,3,FALSE)</f>
        <v>#REF!</v>
      </c>
      <c r="H124" s="340" t="s">
        <v>861</v>
      </c>
      <c r="I124" s="552">
        <v>-1741238004</v>
      </c>
      <c r="J124" s="583">
        <f t="shared" si="10"/>
        <v>-1741238.004</v>
      </c>
      <c r="K124" t="e">
        <f>+VLOOKUP(D124,#REF!,4,0)</f>
        <v>#REF!</v>
      </c>
      <c r="L124" t="e">
        <f>VLOOKUP(D124,#REF!,5,0)</f>
        <v>#REF!</v>
      </c>
      <c r="M124" t="e">
        <f>VLOOKUP(D124,#REF!,6,0)</f>
        <v>#REF!</v>
      </c>
      <c r="N124" t="e">
        <f>VLOOKUP(D124,#REF!,7,0)</f>
        <v>#REF!</v>
      </c>
      <c r="P124" t="str">
        <f t="shared" si="11"/>
        <v>22594</v>
      </c>
      <c r="Q124" t="str">
        <f t="shared" si="9"/>
        <v>14</v>
      </c>
    </row>
    <row r="125" spans="1:17" x14ac:dyDescent="0.25">
      <c r="A125" s="563">
        <v>44742</v>
      </c>
      <c r="B125" s="339">
        <v>7</v>
      </c>
      <c r="C125" s="339" t="s">
        <v>1646</v>
      </c>
      <c r="D125" s="339" t="s">
        <v>862</v>
      </c>
      <c r="E125" t="str">
        <f t="shared" si="7"/>
        <v>148802259400001</v>
      </c>
      <c r="F125" t="str">
        <f t="shared" si="8"/>
        <v>8</v>
      </c>
      <c r="G125" t="e">
        <f>+VLOOKUP(L125,BG!$D$10:$F$63,3,FALSE)</f>
        <v>#REF!</v>
      </c>
      <c r="H125" s="339" t="s">
        <v>863</v>
      </c>
      <c r="I125" s="551">
        <v>-9138890046</v>
      </c>
      <c r="J125" s="583">
        <f t="shared" si="10"/>
        <v>-9138890.0460000001</v>
      </c>
      <c r="K125" t="e">
        <f>+VLOOKUP(D125,#REF!,4,0)</f>
        <v>#REF!</v>
      </c>
      <c r="L125" t="e">
        <f>VLOOKUP(D125,#REF!,5,0)</f>
        <v>#REF!</v>
      </c>
      <c r="M125" t="e">
        <f>VLOOKUP(D125,#REF!,6,0)</f>
        <v>#REF!</v>
      </c>
      <c r="N125" t="e">
        <f>VLOOKUP(D125,#REF!,7,0)</f>
        <v>#REF!</v>
      </c>
      <c r="P125" t="str">
        <f t="shared" si="11"/>
        <v>22594</v>
      </c>
      <c r="Q125" t="str">
        <f t="shared" si="9"/>
        <v>14</v>
      </c>
    </row>
    <row r="126" spans="1:17" x14ac:dyDescent="0.25">
      <c r="A126" s="563">
        <v>44742</v>
      </c>
      <c r="B126" s="340">
        <v>7</v>
      </c>
      <c r="C126" s="340" t="s">
        <v>2985</v>
      </c>
      <c r="D126" s="340" t="s">
        <v>2762</v>
      </c>
      <c r="E126" t="str">
        <f t="shared" si="7"/>
        <v>141802259400099</v>
      </c>
      <c r="F126" t="str">
        <f t="shared" si="8"/>
        <v>1</v>
      </c>
      <c r="G126" t="e">
        <f>+VLOOKUP(L126,BG!$D$10:$F$63,3,FALSE)</f>
        <v>#REF!</v>
      </c>
      <c r="H126" s="340" t="s">
        <v>926</v>
      </c>
      <c r="I126" s="552">
        <v>-49288</v>
      </c>
      <c r="J126" s="583">
        <f t="shared" si="10"/>
        <v>-49.287999999999997</v>
      </c>
      <c r="K126" t="e">
        <f>+VLOOKUP(D126,#REF!,4,0)</f>
        <v>#REF!</v>
      </c>
      <c r="L126" t="e">
        <f>VLOOKUP(D126,#REF!,5,0)</f>
        <v>#REF!</v>
      </c>
      <c r="M126" t="e">
        <f>VLOOKUP(D126,#REF!,6,0)</f>
        <v>#REF!</v>
      </c>
      <c r="N126" t="e">
        <f>VLOOKUP(D126,#REF!,7,0)</f>
        <v>#REF!</v>
      </c>
      <c r="P126" t="str">
        <f t="shared" si="11"/>
        <v>22594</v>
      </c>
      <c r="Q126" t="str">
        <f t="shared" si="9"/>
        <v>14</v>
      </c>
    </row>
    <row r="127" spans="1:17" x14ac:dyDescent="0.25">
      <c r="A127" s="563">
        <v>44742</v>
      </c>
      <c r="B127" s="339">
        <v>7</v>
      </c>
      <c r="C127" s="339" t="s">
        <v>2986</v>
      </c>
      <c r="D127" s="339" t="s">
        <v>864</v>
      </c>
      <c r="E127" t="str">
        <f t="shared" si="7"/>
        <v>142802259400099</v>
      </c>
      <c r="F127" t="str">
        <f t="shared" si="8"/>
        <v>2</v>
      </c>
      <c r="G127" t="e">
        <f>+VLOOKUP(L127,BG!$D$10:$F$63,3,FALSE)</f>
        <v>#REF!</v>
      </c>
      <c r="H127" s="339" t="s">
        <v>854</v>
      </c>
      <c r="I127" s="551">
        <v>-244869</v>
      </c>
      <c r="J127" s="583">
        <f t="shared" si="10"/>
        <v>-244.869</v>
      </c>
      <c r="K127" t="e">
        <f>+VLOOKUP(D127,#REF!,4,0)</f>
        <v>#REF!</v>
      </c>
      <c r="L127" t="e">
        <f>VLOOKUP(D127,#REF!,5,0)</f>
        <v>#REF!</v>
      </c>
      <c r="M127" t="e">
        <f>VLOOKUP(D127,#REF!,6,0)</f>
        <v>#REF!</v>
      </c>
      <c r="N127" t="e">
        <f>VLOOKUP(D127,#REF!,7,0)</f>
        <v>#REF!</v>
      </c>
      <c r="P127" t="str">
        <f t="shared" si="11"/>
        <v>22594</v>
      </c>
      <c r="Q127" t="str">
        <f t="shared" si="9"/>
        <v>14</v>
      </c>
    </row>
    <row r="128" spans="1:17" x14ac:dyDescent="0.25">
      <c r="A128" s="563">
        <v>44742</v>
      </c>
      <c r="B128" s="340">
        <v>7</v>
      </c>
      <c r="C128" s="340" t="s">
        <v>1647</v>
      </c>
      <c r="D128" s="340" t="s">
        <v>866</v>
      </c>
      <c r="E128" t="str">
        <f t="shared" si="7"/>
        <v>145802259400099</v>
      </c>
      <c r="F128" t="str">
        <f t="shared" si="8"/>
        <v>5</v>
      </c>
      <c r="G128" t="e">
        <f>+VLOOKUP(L128,BG!$D$10:$F$63,3,FALSE)</f>
        <v>#REF!</v>
      </c>
      <c r="H128" s="340" t="s">
        <v>857</v>
      </c>
      <c r="I128" s="552">
        <v>-1689756</v>
      </c>
      <c r="J128" s="583">
        <f t="shared" si="10"/>
        <v>-1689.7560000000001</v>
      </c>
      <c r="K128" t="e">
        <f>+VLOOKUP(D128,#REF!,4,0)</f>
        <v>#REF!</v>
      </c>
      <c r="L128" t="e">
        <f>VLOOKUP(D128,#REF!,5,0)</f>
        <v>#REF!</v>
      </c>
      <c r="M128" t="e">
        <f>VLOOKUP(D128,#REF!,6,0)</f>
        <v>#REF!</v>
      </c>
      <c r="N128" t="e">
        <f>VLOOKUP(D128,#REF!,7,0)</f>
        <v>#REF!</v>
      </c>
      <c r="P128" t="str">
        <f t="shared" si="11"/>
        <v>22594</v>
      </c>
      <c r="Q128" t="str">
        <f t="shared" si="9"/>
        <v>14</v>
      </c>
    </row>
    <row r="129" spans="1:17" x14ac:dyDescent="0.25">
      <c r="A129" s="563">
        <v>44742</v>
      </c>
      <c r="B129" s="339">
        <v>7</v>
      </c>
      <c r="C129" s="339" t="s">
        <v>1648</v>
      </c>
      <c r="D129" s="339" t="s">
        <v>867</v>
      </c>
      <c r="E129" t="str">
        <f t="shared" si="7"/>
        <v>146802259400099</v>
      </c>
      <c r="F129" t="str">
        <f t="shared" si="8"/>
        <v>6</v>
      </c>
      <c r="G129" t="e">
        <f>+VLOOKUP(L129,BG!$D$10:$F$63,3,FALSE)</f>
        <v>#REF!</v>
      </c>
      <c r="H129" s="339" t="s">
        <v>859</v>
      </c>
      <c r="I129" s="551">
        <v>-17493149</v>
      </c>
      <c r="J129" s="583">
        <f t="shared" si="10"/>
        <v>-17493.149000000001</v>
      </c>
      <c r="K129" t="e">
        <f>+VLOOKUP(D129,#REF!,4,0)</f>
        <v>#REF!</v>
      </c>
      <c r="L129" t="e">
        <f>VLOOKUP(D129,#REF!,5,0)</f>
        <v>#REF!</v>
      </c>
      <c r="M129" t="e">
        <f>VLOOKUP(D129,#REF!,6,0)</f>
        <v>#REF!</v>
      </c>
      <c r="N129" t="e">
        <f>VLOOKUP(D129,#REF!,7,0)</f>
        <v>#REF!</v>
      </c>
      <c r="P129" t="str">
        <f t="shared" si="11"/>
        <v>22594</v>
      </c>
      <c r="Q129" t="str">
        <f t="shared" si="9"/>
        <v>14</v>
      </c>
    </row>
    <row r="130" spans="1:17" x14ac:dyDescent="0.25">
      <c r="A130" s="563">
        <v>44742</v>
      </c>
      <c r="B130" s="340">
        <v>7</v>
      </c>
      <c r="C130" s="340" t="s">
        <v>1649</v>
      </c>
      <c r="D130" s="340" t="s">
        <v>868</v>
      </c>
      <c r="E130" t="str">
        <f t="shared" si="7"/>
        <v>147802259400099</v>
      </c>
      <c r="F130" t="str">
        <f t="shared" si="8"/>
        <v>7</v>
      </c>
      <c r="G130" t="e">
        <f>+VLOOKUP(L130,BG!$D$10:$F$63,3,FALSE)</f>
        <v>#REF!</v>
      </c>
      <c r="H130" s="340" t="s">
        <v>861</v>
      </c>
      <c r="I130" s="552">
        <v>-7153827498</v>
      </c>
      <c r="J130" s="583">
        <f t="shared" si="10"/>
        <v>-7153827.4979999997</v>
      </c>
      <c r="K130" t="e">
        <f>+VLOOKUP(D130,#REF!,4,0)</f>
        <v>#REF!</v>
      </c>
      <c r="L130" t="e">
        <f>VLOOKUP(D130,#REF!,5,0)</f>
        <v>#REF!</v>
      </c>
      <c r="M130" t="e">
        <f>VLOOKUP(D130,#REF!,6,0)</f>
        <v>#REF!</v>
      </c>
      <c r="N130" t="e">
        <f>VLOOKUP(D130,#REF!,7,0)</f>
        <v>#REF!</v>
      </c>
      <c r="P130" t="str">
        <f t="shared" si="11"/>
        <v>22594</v>
      </c>
      <c r="Q130" t="str">
        <f t="shared" si="9"/>
        <v>14</v>
      </c>
    </row>
    <row r="131" spans="1:17" x14ac:dyDescent="0.25">
      <c r="A131" s="563">
        <v>44742</v>
      </c>
      <c r="B131" s="339">
        <v>7</v>
      </c>
      <c r="C131" s="339" t="s">
        <v>1650</v>
      </c>
      <c r="D131" s="339" t="s">
        <v>869</v>
      </c>
      <c r="E131" t="str">
        <f t="shared" si="7"/>
        <v>148802259400099</v>
      </c>
      <c r="F131" t="str">
        <f t="shared" si="8"/>
        <v>8</v>
      </c>
      <c r="G131" t="e">
        <f>+VLOOKUP(L131,BG!$D$10:$F$63,3,FALSE)</f>
        <v>#REF!</v>
      </c>
      <c r="H131" s="339" t="s">
        <v>863</v>
      </c>
      <c r="I131" s="551">
        <v>-58121687911</v>
      </c>
      <c r="J131" s="583">
        <f t="shared" si="10"/>
        <v>-58121687.910999998</v>
      </c>
      <c r="K131" t="e">
        <f>+VLOOKUP(D131,#REF!,4,0)</f>
        <v>#REF!</v>
      </c>
      <c r="L131" t="e">
        <f>VLOOKUP(D131,#REF!,5,0)</f>
        <v>#REF!</v>
      </c>
      <c r="M131" t="e">
        <f>VLOOKUP(D131,#REF!,6,0)</f>
        <v>#REF!</v>
      </c>
      <c r="N131" t="e">
        <f>VLOOKUP(D131,#REF!,7,0)</f>
        <v>#REF!</v>
      </c>
      <c r="P131" t="str">
        <f t="shared" si="11"/>
        <v>22594</v>
      </c>
      <c r="Q131" t="str">
        <f t="shared" si="9"/>
        <v>14</v>
      </c>
    </row>
    <row r="132" spans="1:17" x14ac:dyDescent="0.25">
      <c r="A132" s="563">
        <v>44742</v>
      </c>
      <c r="B132" s="340">
        <v>7</v>
      </c>
      <c r="C132" s="340" t="s">
        <v>2250</v>
      </c>
      <c r="D132" s="340" t="s">
        <v>1930</v>
      </c>
      <c r="E132" t="str">
        <f t="shared" si="7"/>
        <v>147802259400301</v>
      </c>
      <c r="F132" t="str">
        <f t="shared" si="8"/>
        <v>7</v>
      </c>
      <c r="G132" t="e">
        <f>+VLOOKUP(L132,BG!$D$10:$F$63,3,FALSE)</f>
        <v>#REF!</v>
      </c>
      <c r="H132" s="340" t="s">
        <v>2113</v>
      </c>
      <c r="I132" s="552">
        <v>-238310060</v>
      </c>
      <c r="J132" s="583">
        <f t="shared" si="10"/>
        <v>-238310.06</v>
      </c>
      <c r="K132" t="e">
        <f>+VLOOKUP(D132,#REF!,4,0)</f>
        <v>#REF!</v>
      </c>
      <c r="L132" t="e">
        <f>VLOOKUP(D132,#REF!,5,0)</f>
        <v>#REF!</v>
      </c>
      <c r="M132" t="e">
        <f>VLOOKUP(D132,#REF!,6,0)</f>
        <v>#REF!</v>
      </c>
      <c r="N132" t="e">
        <f>VLOOKUP(D132,#REF!,7,0)</f>
        <v>#REF!</v>
      </c>
      <c r="P132" t="str">
        <f t="shared" si="11"/>
        <v>22594</v>
      </c>
      <c r="Q132" t="str">
        <f t="shared" si="9"/>
        <v>14</v>
      </c>
    </row>
    <row r="133" spans="1:17" x14ac:dyDescent="0.25">
      <c r="A133" s="563">
        <v>44742</v>
      </c>
      <c r="B133" s="339">
        <v>7</v>
      </c>
      <c r="C133" s="339" t="s">
        <v>2251</v>
      </c>
      <c r="D133" s="339" t="s">
        <v>1932</v>
      </c>
      <c r="E133" t="str">
        <f t="shared" ref="E133:E196" si="12">+MID(D133,3,2)&amp;+MID(D133,6,1)&amp;+MID(D133,8,2)&amp;+MID(D133,11,3)&amp;+MID(D133,17,2)&amp;+MID(D133,20,3)&amp;+MID(D133,24,2)</f>
        <v>147802259400399</v>
      </c>
      <c r="F133" t="str">
        <f t="shared" ref="F133:F196" si="13">MID(E133,3,1)</f>
        <v>7</v>
      </c>
      <c r="G133" t="e">
        <f>+VLOOKUP(L133,BG!$D$10:$F$63,3,FALSE)</f>
        <v>#REF!</v>
      </c>
      <c r="H133" s="339" t="s">
        <v>2113</v>
      </c>
      <c r="I133" s="551">
        <v>-1014227463</v>
      </c>
      <c r="J133" s="583">
        <f t="shared" si="10"/>
        <v>-1014227.463</v>
      </c>
      <c r="K133" t="e">
        <f>+VLOOKUP(D133,#REF!,4,0)</f>
        <v>#REF!</v>
      </c>
      <c r="L133" t="e">
        <f>VLOOKUP(D133,#REF!,5,0)</f>
        <v>#REF!</v>
      </c>
      <c r="M133" t="e">
        <f>VLOOKUP(D133,#REF!,6,0)</f>
        <v>#REF!</v>
      </c>
      <c r="N133" t="e">
        <f>VLOOKUP(D133,#REF!,7,0)</f>
        <v>#REF!</v>
      </c>
      <c r="P133" t="str">
        <f t="shared" si="11"/>
        <v>22594</v>
      </c>
      <c r="Q133" t="str">
        <f t="shared" si="9"/>
        <v>14</v>
      </c>
    </row>
    <row r="134" spans="1:17" x14ac:dyDescent="0.25">
      <c r="A134" s="563">
        <v>44742</v>
      </c>
      <c r="B134" s="340">
        <v>7</v>
      </c>
      <c r="C134" s="340" t="s">
        <v>2252</v>
      </c>
      <c r="D134" s="340" t="s">
        <v>1933</v>
      </c>
      <c r="E134" t="str">
        <f t="shared" si="12"/>
        <v>148802259400399</v>
      </c>
      <c r="F134" t="str">
        <f t="shared" si="13"/>
        <v>8</v>
      </c>
      <c r="G134" t="e">
        <f>+VLOOKUP(L134,BG!$D$10:$F$63,3,FALSE)</f>
        <v>#REF!</v>
      </c>
      <c r="H134" s="340" t="s">
        <v>2114</v>
      </c>
      <c r="I134" s="552">
        <v>-5812024900</v>
      </c>
      <c r="J134" s="583">
        <f t="shared" si="10"/>
        <v>-5812024.9000000004</v>
      </c>
      <c r="K134" t="e">
        <f>+VLOOKUP(D134,#REF!,4,0)</f>
        <v>#REF!</v>
      </c>
      <c r="L134" t="e">
        <f>VLOOKUP(D134,#REF!,5,0)</f>
        <v>#REF!</v>
      </c>
      <c r="M134" t="e">
        <f>VLOOKUP(D134,#REF!,6,0)</f>
        <v>#REF!</v>
      </c>
      <c r="N134" t="e">
        <f>VLOOKUP(D134,#REF!,7,0)</f>
        <v>#REF!</v>
      </c>
      <c r="P134" t="str">
        <f t="shared" si="11"/>
        <v>22594</v>
      </c>
      <c r="Q134" t="str">
        <f t="shared" ref="Q134:Q197" si="14">+LEFT(E134,2)</f>
        <v>14</v>
      </c>
    </row>
    <row r="135" spans="1:17" x14ac:dyDescent="0.25">
      <c r="A135" s="563">
        <v>44742</v>
      </c>
      <c r="B135" s="339">
        <v>7</v>
      </c>
      <c r="C135" s="339" t="s">
        <v>2810</v>
      </c>
      <c r="D135" s="339" t="s">
        <v>2427</v>
      </c>
      <c r="E135" t="str">
        <f t="shared" si="12"/>
        <v>141902319200199</v>
      </c>
      <c r="F135" t="str">
        <f t="shared" si="13"/>
        <v>1</v>
      </c>
      <c r="G135" t="e">
        <f>+VLOOKUP(L135,BG!$D$10:$F$63,3,FALSE)</f>
        <v>#REF!</v>
      </c>
      <c r="H135" s="339" t="s">
        <v>2428</v>
      </c>
      <c r="I135" s="551">
        <v>-66202844</v>
      </c>
      <c r="J135" s="583">
        <f t="shared" si="10"/>
        <v>-66202.843999999997</v>
      </c>
      <c r="K135" t="e">
        <f>+VLOOKUP(D135,#REF!,4,0)</f>
        <v>#REF!</v>
      </c>
      <c r="L135" t="e">
        <f>VLOOKUP(D135,#REF!,5,0)</f>
        <v>#REF!</v>
      </c>
      <c r="M135" t="e">
        <f>VLOOKUP(D135,#REF!,6,0)</f>
        <v>#REF!</v>
      </c>
      <c r="N135" t="e">
        <f>VLOOKUP(D135,#REF!,7,0)</f>
        <v>#REF!</v>
      </c>
      <c r="P135" t="str">
        <f t="shared" si="11"/>
        <v>23192</v>
      </c>
      <c r="Q135" t="str">
        <f t="shared" si="14"/>
        <v>14</v>
      </c>
    </row>
    <row r="136" spans="1:17" x14ac:dyDescent="0.25">
      <c r="A136" s="563">
        <v>44742</v>
      </c>
      <c r="B136" s="340">
        <v>7</v>
      </c>
      <c r="C136" s="340" t="s">
        <v>2987</v>
      </c>
      <c r="D136" s="340" t="s">
        <v>870</v>
      </c>
      <c r="E136" t="str">
        <f t="shared" si="12"/>
        <v>142902319200199</v>
      </c>
      <c r="F136" t="str">
        <f t="shared" si="13"/>
        <v>2</v>
      </c>
      <c r="G136" t="e">
        <f>+VLOOKUP(L136,BG!$D$10:$F$63,3,FALSE)</f>
        <v>#REF!</v>
      </c>
      <c r="H136" s="340" t="s">
        <v>871</v>
      </c>
      <c r="I136" s="552">
        <v>-311895</v>
      </c>
      <c r="J136" s="583">
        <f t="shared" si="10"/>
        <v>-311.89499999999998</v>
      </c>
      <c r="K136" t="e">
        <f>+VLOOKUP(D136,#REF!,4,0)</f>
        <v>#REF!</v>
      </c>
      <c r="L136" t="e">
        <f>VLOOKUP(D136,#REF!,5,0)</f>
        <v>#REF!</v>
      </c>
      <c r="M136" t="e">
        <f>VLOOKUP(D136,#REF!,6,0)</f>
        <v>#REF!</v>
      </c>
      <c r="N136" t="e">
        <f>VLOOKUP(D136,#REF!,7,0)</f>
        <v>#REF!</v>
      </c>
      <c r="P136" t="str">
        <f t="shared" si="11"/>
        <v>23192</v>
      </c>
      <c r="Q136" t="str">
        <f t="shared" si="14"/>
        <v>14</v>
      </c>
    </row>
    <row r="137" spans="1:17" x14ac:dyDescent="0.25">
      <c r="A137" s="563">
        <v>44742</v>
      </c>
      <c r="B137" s="339">
        <v>7</v>
      </c>
      <c r="C137" s="339" t="s">
        <v>2253</v>
      </c>
      <c r="D137" s="339" t="s">
        <v>1934</v>
      </c>
      <c r="E137" t="str">
        <f t="shared" si="12"/>
        <v>143902319200199</v>
      </c>
      <c r="F137" t="str">
        <f t="shared" si="13"/>
        <v>3</v>
      </c>
      <c r="G137" t="e">
        <f>+VLOOKUP(L137,BG!$D$10:$F$63,3,FALSE)</f>
        <v>#REF!</v>
      </c>
      <c r="H137" s="339" t="s">
        <v>2115</v>
      </c>
      <c r="I137" s="551">
        <v>-1018110</v>
      </c>
      <c r="J137" s="583">
        <f t="shared" si="10"/>
        <v>-1018.11</v>
      </c>
      <c r="K137" t="e">
        <f>+VLOOKUP(D137,#REF!,4,0)</f>
        <v>#REF!</v>
      </c>
      <c r="L137" t="e">
        <f>VLOOKUP(D137,#REF!,5,0)</f>
        <v>#REF!</v>
      </c>
      <c r="M137" t="e">
        <f>VLOOKUP(D137,#REF!,6,0)</f>
        <v>#REF!</v>
      </c>
      <c r="N137" t="e">
        <f>VLOOKUP(D137,#REF!,7,0)</f>
        <v>#REF!</v>
      </c>
      <c r="P137" t="str">
        <f t="shared" si="11"/>
        <v>23192</v>
      </c>
      <c r="Q137" t="str">
        <f t="shared" si="14"/>
        <v>14</v>
      </c>
    </row>
    <row r="138" spans="1:17" x14ac:dyDescent="0.25">
      <c r="A138" s="563">
        <v>44742</v>
      </c>
      <c r="B138" s="340">
        <v>7</v>
      </c>
      <c r="C138" s="340" t="s">
        <v>2254</v>
      </c>
      <c r="D138" s="340" t="s">
        <v>1935</v>
      </c>
      <c r="E138" t="str">
        <f t="shared" si="12"/>
        <v>144902319200199</v>
      </c>
      <c r="F138" t="str">
        <f t="shared" si="13"/>
        <v>4</v>
      </c>
      <c r="G138" t="e">
        <f>+VLOOKUP(L138,BG!$D$10:$F$63,3,FALSE)</f>
        <v>#REF!</v>
      </c>
      <c r="H138" s="340" t="s">
        <v>2116</v>
      </c>
      <c r="I138" s="552">
        <v>-341122</v>
      </c>
      <c r="J138" s="583">
        <f t="shared" si="10"/>
        <v>-341.12200000000001</v>
      </c>
      <c r="K138" t="e">
        <f>+VLOOKUP(D138,#REF!,4,0)</f>
        <v>#REF!</v>
      </c>
      <c r="L138" t="e">
        <f>VLOOKUP(D138,#REF!,5,0)</f>
        <v>#REF!</v>
      </c>
      <c r="M138" t="e">
        <f>VLOOKUP(D138,#REF!,6,0)</f>
        <v>#REF!</v>
      </c>
      <c r="N138" t="e">
        <f>VLOOKUP(D138,#REF!,7,0)</f>
        <v>#REF!</v>
      </c>
      <c r="P138" t="str">
        <f t="shared" si="11"/>
        <v>23192</v>
      </c>
      <c r="Q138" t="str">
        <f t="shared" si="14"/>
        <v>14</v>
      </c>
    </row>
    <row r="139" spans="1:17" x14ac:dyDescent="0.25">
      <c r="A139" s="563">
        <v>44742</v>
      </c>
      <c r="B139" s="339">
        <v>7</v>
      </c>
      <c r="C139" s="339" t="s">
        <v>2988</v>
      </c>
      <c r="D139" s="339" t="s">
        <v>1936</v>
      </c>
      <c r="E139" t="str">
        <f t="shared" si="12"/>
        <v>145902319200199</v>
      </c>
      <c r="F139" t="str">
        <f t="shared" si="13"/>
        <v>5</v>
      </c>
      <c r="G139" t="e">
        <f>+VLOOKUP(L139,BG!$D$10:$F$63,3,FALSE)</f>
        <v>#REF!</v>
      </c>
      <c r="H139" s="339" t="s">
        <v>2117</v>
      </c>
      <c r="I139" s="551">
        <v>-2723</v>
      </c>
      <c r="J139" s="583">
        <f t="shared" si="10"/>
        <v>-2.7229999999999999</v>
      </c>
      <c r="K139" t="e">
        <f>+VLOOKUP(D139,#REF!,4,0)</f>
        <v>#REF!</v>
      </c>
      <c r="L139" t="e">
        <f>VLOOKUP(D139,#REF!,5,0)</f>
        <v>#REF!</v>
      </c>
      <c r="M139" t="e">
        <f>VLOOKUP(D139,#REF!,6,0)</f>
        <v>#REF!</v>
      </c>
      <c r="N139" t="e">
        <f>VLOOKUP(D139,#REF!,7,0)</f>
        <v>#REF!</v>
      </c>
      <c r="P139" t="str">
        <f t="shared" si="11"/>
        <v>23192</v>
      </c>
      <c r="Q139" t="str">
        <f t="shared" si="14"/>
        <v>14</v>
      </c>
    </row>
    <row r="140" spans="1:17" x14ac:dyDescent="0.25">
      <c r="A140" s="563">
        <v>44742</v>
      </c>
      <c r="B140" s="340">
        <v>7</v>
      </c>
      <c r="C140" s="340" t="s">
        <v>2255</v>
      </c>
      <c r="D140" s="340" t="s">
        <v>1937</v>
      </c>
      <c r="E140" t="str">
        <f t="shared" si="12"/>
        <v>146902319200199</v>
      </c>
      <c r="F140" t="str">
        <f t="shared" si="13"/>
        <v>6</v>
      </c>
      <c r="G140" t="e">
        <f>+VLOOKUP(L140,BG!$D$10:$F$63,3,FALSE)</f>
        <v>#REF!</v>
      </c>
      <c r="H140" s="340" t="s">
        <v>2118</v>
      </c>
      <c r="I140" s="552">
        <v>-293005</v>
      </c>
      <c r="J140" s="583">
        <f t="shared" ref="J140:J203" si="15">I140/1000</f>
        <v>-293.005</v>
      </c>
      <c r="K140" t="e">
        <f>+VLOOKUP(D140,#REF!,4,0)</f>
        <v>#REF!</v>
      </c>
      <c r="L140" t="e">
        <f>VLOOKUP(D140,#REF!,5,0)</f>
        <v>#REF!</v>
      </c>
      <c r="M140" t="e">
        <f>VLOOKUP(D140,#REF!,6,0)</f>
        <v>#REF!</v>
      </c>
      <c r="N140" t="e">
        <f>VLOOKUP(D140,#REF!,7,0)</f>
        <v>#REF!</v>
      </c>
      <c r="P140" t="str">
        <f t="shared" ref="P140:P203" si="16">MID(E140,6,5)</f>
        <v>23192</v>
      </c>
      <c r="Q140" t="str">
        <f t="shared" si="14"/>
        <v>14</v>
      </c>
    </row>
    <row r="141" spans="1:17" x14ac:dyDescent="0.25">
      <c r="A141" s="563">
        <v>44742</v>
      </c>
      <c r="B141" s="339">
        <v>7</v>
      </c>
      <c r="C141" s="339" t="s">
        <v>2256</v>
      </c>
      <c r="D141" s="339" t="s">
        <v>1938</v>
      </c>
      <c r="E141" t="str">
        <f t="shared" si="12"/>
        <v>147902319200199</v>
      </c>
      <c r="F141" t="str">
        <f t="shared" si="13"/>
        <v>7</v>
      </c>
      <c r="G141" t="e">
        <f>+VLOOKUP(L141,BG!$D$10:$F$63,3,FALSE)</f>
        <v>#REF!</v>
      </c>
      <c r="H141" s="339" t="s">
        <v>2119</v>
      </c>
      <c r="I141" s="551">
        <v>-78315273</v>
      </c>
      <c r="J141" s="583">
        <f t="shared" si="15"/>
        <v>-78315.273000000001</v>
      </c>
      <c r="K141" t="e">
        <f>+VLOOKUP(D141,#REF!,4,0)</f>
        <v>#REF!</v>
      </c>
      <c r="L141" t="e">
        <f>VLOOKUP(D141,#REF!,5,0)</f>
        <v>#REF!</v>
      </c>
      <c r="M141" t="e">
        <f>VLOOKUP(D141,#REF!,6,0)</f>
        <v>#REF!</v>
      </c>
      <c r="N141" t="e">
        <f>VLOOKUP(D141,#REF!,7,0)</f>
        <v>#REF!</v>
      </c>
      <c r="P141" t="str">
        <f t="shared" si="16"/>
        <v>23192</v>
      </c>
      <c r="Q141" t="str">
        <f t="shared" si="14"/>
        <v>14</v>
      </c>
    </row>
    <row r="142" spans="1:17" x14ac:dyDescent="0.25">
      <c r="A142" s="563">
        <v>44742</v>
      </c>
      <c r="B142" s="340">
        <v>7</v>
      </c>
      <c r="C142" s="340" t="s">
        <v>2257</v>
      </c>
      <c r="D142" s="340" t="s">
        <v>1939</v>
      </c>
      <c r="E142" t="str">
        <f t="shared" si="12"/>
        <v>148902319200199</v>
      </c>
      <c r="F142" t="str">
        <f t="shared" si="13"/>
        <v>8</v>
      </c>
      <c r="G142" t="e">
        <f>+VLOOKUP(L142,BG!$D$10:$F$63,3,FALSE)</f>
        <v>#REF!</v>
      </c>
      <c r="H142" s="340" t="s">
        <v>2120</v>
      </c>
      <c r="I142" s="552">
        <v>-2384421355</v>
      </c>
      <c r="J142" s="583">
        <f t="shared" si="15"/>
        <v>-2384421.355</v>
      </c>
      <c r="K142" t="e">
        <f>+VLOOKUP(D142,#REF!,4,0)</f>
        <v>#REF!</v>
      </c>
      <c r="L142" t="e">
        <f>VLOOKUP(D142,#REF!,5,0)</f>
        <v>#REF!</v>
      </c>
      <c r="M142" t="e">
        <f>VLOOKUP(D142,#REF!,6,0)</f>
        <v>#REF!</v>
      </c>
      <c r="N142" t="e">
        <f>VLOOKUP(D142,#REF!,7,0)</f>
        <v>#REF!</v>
      </c>
      <c r="P142" t="str">
        <f t="shared" si="16"/>
        <v>23192</v>
      </c>
      <c r="Q142" t="str">
        <f t="shared" si="14"/>
        <v>14</v>
      </c>
    </row>
    <row r="143" spans="1:17" x14ac:dyDescent="0.25">
      <c r="A143" s="563">
        <v>44742</v>
      </c>
      <c r="B143" s="339">
        <v>7</v>
      </c>
      <c r="C143" s="339" t="s">
        <v>2258</v>
      </c>
      <c r="D143" s="339" t="s">
        <v>1940</v>
      </c>
      <c r="E143" t="str">
        <f t="shared" si="12"/>
        <v>148902319400199</v>
      </c>
      <c r="F143" t="str">
        <f t="shared" si="13"/>
        <v>8</v>
      </c>
      <c r="G143" t="e">
        <f>+VLOOKUP(L143,BG!$D$10:$F$63,3,FALSE)</f>
        <v>#REF!</v>
      </c>
      <c r="H143" s="339" t="s">
        <v>2121</v>
      </c>
      <c r="I143" s="551">
        <v>-9502213255</v>
      </c>
      <c r="J143" s="583">
        <f t="shared" si="15"/>
        <v>-9502213.2550000008</v>
      </c>
      <c r="K143" t="e">
        <f>+VLOOKUP(D143,#REF!,4,0)</f>
        <v>#REF!</v>
      </c>
      <c r="L143" t="e">
        <f>VLOOKUP(D143,#REF!,5,0)</f>
        <v>#REF!</v>
      </c>
      <c r="M143" t="e">
        <f>VLOOKUP(D143,#REF!,6,0)</f>
        <v>#REF!</v>
      </c>
      <c r="N143" t="e">
        <f>VLOOKUP(D143,#REF!,7,0)</f>
        <v>#REF!</v>
      </c>
      <c r="P143" t="str">
        <f t="shared" si="16"/>
        <v>23194</v>
      </c>
      <c r="Q143" t="str">
        <f t="shared" si="14"/>
        <v>14</v>
      </c>
    </row>
    <row r="144" spans="1:17" x14ac:dyDescent="0.25">
      <c r="A144" s="563">
        <v>44742</v>
      </c>
      <c r="B144" s="340">
        <v>7</v>
      </c>
      <c r="C144" s="340" t="s">
        <v>1651</v>
      </c>
      <c r="D144" s="340" t="s">
        <v>1941</v>
      </c>
      <c r="E144" t="str">
        <f t="shared" si="12"/>
        <v>150102410200001</v>
      </c>
      <c r="F144" t="str">
        <f t="shared" si="13"/>
        <v>0</v>
      </c>
      <c r="G144" t="e">
        <f>+VLOOKUP(L144,BG!$D$10:$F$63,3,FALSE)</f>
        <v>#REF!</v>
      </c>
      <c r="H144" s="340" t="s">
        <v>2122</v>
      </c>
      <c r="I144" s="552">
        <v>3444012209</v>
      </c>
      <c r="J144" s="298">
        <f t="shared" si="15"/>
        <v>3444012.2089999998</v>
      </c>
      <c r="K144" t="e">
        <f>+VLOOKUP(D144,#REF!,4,0)</f>
        <v>#REF!</v>
      </c>
      <c r="L144" t="e">
        <f>VLOOKUP(D144,#REF!,5,0)</f>
        <v>#REF!</v>
      </c>
      <c r="M144" t="e">
        <f>VLOOKUP(D144,#REF!,6,0)</f>
        <v>#REF!</v>
      </c>
      <c r="N144" t="e">
        <f>VLOOKUP(D144,#REF!,7,0)</f>
        <v>#REF!</v>
      </c>
      <c r="P144" t="str">
        <f t="shared" si="16"/>
        <v>24102</v>
      </c>
      <c r="Q144" t="str">
        <f t="shared" si="14"/>
        <v>15</v>
      </c>
    </row>
    <row r="145" spans="1:17" x14ac:dyDescent="0.25">
      <c r="A145" s="563">
        <v>44742</v>
      </c>
      <c r="B145" s="339">
        <v>7</v>
      </c>
      <c r="C145" s="339" t="s">
        <v>1652</v>
      </c>
      <c r="D145" s="339" t="s">
        <v>1942</v>
      </c>
      <c r="E145" t="str">
        <f t="shared" si="12"/>
        <v>150102410200099</v>
      </c>
      <c r="F145" t="str">
        <f t="shared" si="13"/>
        <v>0</v>
      </c>
      <c r="G145" t="e">
        <f>+VLOOKUP(L145,BG!$D$10:$F$63,3,FALSE)</f>
        <v>#REF!</v>
      </c>
      <c r="H145" s="339" t="s">
        <v>2122</v>
      </c>
      <c r="I145" s="551">
        <v>33032328</v>
      </c>
      <c r="J145" s="298">
        <f t="shared" si="15"/>
        <v>33032.328000000001</v>
      </c>
      <c r="K145" t="e">
        <f>+VLOOKUP(D145,#REF!,4,0)</f>
        <v>#REF!</v>
      </c>
      <c r="L145" t="e">
        <f>VLOOKUP(D145,#REF!,5,0)</f>
        <v>#REF!</v>
      </c>
      <c r="M145" t="e">
        <f>VLOOKUP(D145,#REF!,6,0)</f>
        <v>#REF!</v>
      </c>
      <c r="N145" t="e">
        <f>VLOOKUP(D145,#REF!,7,0)</f>
        <v>#REF!</v>
      </c>
      <c r="P145" t="str">
        <f t="shared" si="16"/>
        <v>24102</v>
      </c>
      <c r="Q145" t="str">
        <f t="shared" si="14"/>
        <v>15</v>
      </c>
    </row>
    <row r="146" spans="1:17" x14ac:dyDescent="0.25">
      <c r="A146" s="563">
        <v>44742</v>
      </c>
      <c r="B146" s="340">
        <v>7</v>
      </c>
      <c r="C146" s="340" t="s">
        <v>2989</v>
      </c>
      <c r="D146" s="340" t="s">
        <v>1943</v>
      </c>
      <c r="E146" t="str">
        <f t="shared" si="12"/>
        <v>150102410200801</v>
      </c>
      <c r="F146" t="str">
        <f t="shared" si="13"/>
        <v>0</v>
      </c>
      <c r="G146" t="e">
        <f>+VLOOKUP(L146,BG!$D$10:$F$63,3,FALSE)</f>
        <v>#REF!</v>
      </c>
      <c r="H146" s="340" t="s">
        <v>2123</v>
      </c>
      <c r="I146" s="552">
        <v>-45784603</v>
      </c>
      <c r="J146" s="298">
        <f t="shared" si="15"/>
        <v>-45784.603000000003</v>
      </c>
      <c r="K146" t="e">
        <f>+VLOOKUP(D146,#REF!,4,0)</f>
        <v>#REF!</v>
      </c>
      <c r="L146" t="e">
        <f>VLOOKUP(D146,#REF!,5,0)</f>
        <v>#REF!</v>
      </c>
      <c r="M146" t="e">
        <f>VLOOKUP(D146,#REF!,6,0)</f>
        <v>#REF!</v>
      </c>
      <c r="N146" t="e">
        <f>VLOOKUP(D146,#REF!,7,0)</f>
        <v>#REF!</v>
      </c>
      <c r="P146" t="str">
        <f t="shared" si="16"/>
        <v>24102</v>
      </c>
      <c r="Q146" t="str">
        <f t="shared" si="14"/>
        <v>15</v>
      </c>
    </row>
    <row r="147" spans="1:17" x14ac:dyDescent="0.25">
      <c r="A147" s="563">
        <v>44742</v>
      </c>
      <c r="B147" s="339">
        <v>7</v>
      </c>
      <c r="C147" s="339" t="s">
        <v>2990</v>
      </c>
      <c r="D147" s="339" t="s">
        <v>873</v>
      </c>
      <c r="E147" t="str">
        <f t="shared" si="12"/>
        <v>150102410200899</v>
      </c>
      <c r="F147" t="str">
        <f t="shared" si="13"/>
        <v>0</v>
      </c>
      <c r="G147" t="e">
        <f>+VLOOKUP(L147,BG!$D$10:$F$63,3,FALSE)</f>
        <v>#REF!</v>
      </c>
      <c r="H147" s="339" t="s">
        <v>874</v>
      </c>
      <c r="I147" s="551">
        <v>3715850</v>
      </c>
      <c r="J147" s="298">
        <f t="shared" si="15"/>
        <v>3715.85</v>
      </c>
      <c r="K147" t="e">
        <f>+VLOOKUP(D147,#REF!,4,0)</f>
        <v>#REF!</v>
      </c>
      <c r="L147" t="e">
        <f>VLOOKUP(D147,#REF!,5,0)</f>
        <v>#REF!</v>
      </c>
      <c r="M147" t="e">
        <f>VLOOKUP(D147,#REF!,6,0)</f>
        <v>#REF!</v>
      </c>
      <c r="N147" t="e">
        <f>VLOOKUP(D147,#REF!,7,0)</f>
        <v>#REF!</v>
      </c>
      <c r="P147" t="str">
        <f t="shared" si="16"/>
        <v>24102</v>
      </c>
      <c r="Q147" t="str">
        <f t="shared" si="14"/>
        <v>15</v>
      </c>
    </row>
    <row r="148" spans="1:17" x14ac:dyDescent="0.25">
      <c r="A148" s="563">
        <v>44742</v>
      </c>
      <c r="B148" s="340">
        <v>7</v>
      </c>
      <c r="C148" s="340" t="s">
        <v>2991</v>
      </c>
      <c r="D148" s="340" t="s">
        <v>2429</v>
      </c>
      <c r="E148" t="str">
        <f t="shared" si="12"/>
        <v>150102410201599</v>
      </c>
      <c r="F148" t="str">
        <f t="shared" si="13"/>
        <v>0</v>
      </c>
      <c r="G148" t="e">
        <f>+VLOOKUP(L148,BG!$D$10:$F$63,3,FALSE)</f>
        <v>#REF!</v>
      </c>
      <c r="H148" s="340" t="s">
        <v>2430</v>
      </c>
      <c r="I148" s="552">
        <v>9941360</v>
      </c>
      <c r="J148" s="298">
        <f t="shared" si="15"/>
        <v>9941.36</v>
      </c>
      <c r="K148" t="e">
        <f>+VLOOKUP(D148,#REF!,4,0)</f>
        <v>#REF!</v>
      </c>
      <c r="L148" t="e">
        <f>VLOOKUP(D148,#REF!,5,0)</f>
        <v>#REF!</v>
      </c>
      <c r="M148" t="e">
        <f>VLOOKUP(D148,#REF!,6,0)</f>
        <v>#REF!</v>
      </c>
      <c r="N148" t="e">
        <f>VLOOKUP(D148,#REF!,7,0)</f>
        <v>#REF!</v>
      </c>
      <c r="P148" t="str">
        <f t="shared" si="16"/>
        <v>24102</v>
      </c>
      <c r="Q148" t="str">
        <f t="shared" si="14"/>
        <v>15</v>
      </c>
    </row>
    <row r="149" spans="1:17" x14ac:dyDescent="0.25">
      <c r="A149" s="563">
        <v>44742</v>
      </c>
      <c r="B149" s="339">
        <v>7</v>
      </c>
      <c r="C149" s="339" t="s">
        <v>2897</v>
      </c>
      <c r="D149" s="339" t="s">
        <v>2861</v>
      </c>
      <c r="E149" t="str">
        <f t="shared" si="12"/>
        <v>150102430100899</v>
      </c>
      <c r="F149" t="str">
        <f t="shared" si="13"/>
        <v>0</v>
      </c>
      <c r="G149" t="e">
        <f>+VLOOKUP(L149,BG!$D$10:$F$63,3,FALSE)</f>
        <v>#REF!</v>
      </c>
      <c r="H149" s="339" t="s">
        <v>2876</v>
      </c>
      <c r="I149" s="551">
        <v>110803288</v>
      </c>
      <c r="J149" s="298">
        <f t="shared" si="15"/>
        <v>110803.288</v>
      </c>
      <c r="K149" t="e">
        <f>+VLOOKUP(D149,#REF!,4,0)</f>
        <v>#REF!</v>
      </c>
      <c r="L149" t="e">
        <f>VLOOKUP(D149,#REF!,5,0)</f>
        <v>#REF!</v>
      </c>
      <c r="M149" t="e">
        <f>VLOOKUP(D149,#REF!,6,0)</f>
        <v>#REF!</v>
      </c>
      <c r="N149" t="e">
        <f>VLOOKUP(D149,#REF!,7,0)</f>
        <v>#REF!</v>
      </c>
      <c r="P149" t="str">
        <f t="shared" si="16"/>
        <v>24301</v>
      </c>
      <c r="Q149" t="str">
        <f t="shared" si="14"/>
        <v>15</v>
      </c>
    </row>
    <row r="150" spans="1:17" x14ac:dyDescent="0.25">
      <c r="A150" s="563">
        <v>44742</v>
      </c>
      <c r="B150" s="340">
        <v>7</v>
      </c>
      <c r="C150" s="340" t="s">
        <v>1653</v>
      </c>
      <c r="D150" s="340" t="s">
        <v>875</v>
      </c>
      <c r="E150" t="str">
        <f t="shared" si="12"/>
        <v>150102430101399</v>
      </c>
      <c r="F150" t="str">
        <f t="shared" si="13"/>
        <v>0</v>
      </c>
      <c r="G150" t="e">
        <f>+VLOOKUP(L150,BG!$D$10:$F$63,3,FALSE)</f>
        <v>#REF!</v>
      </c>
      <c r="H150" s="340" t="s">
        <v>2917</v>
      </c>
      <c r="I150" s="552">
        <v>962979071</v>
      </c>
      <c r="J150" s="298">
        <f t="shared" si="15"/>
        <v>962979.071</v>
      </c>
      <c r="K150" t="e">
        <f>+VLOOKUP(D150,#REF!,4,0)</f>
        <v>#REF!</v>
      </c>
      <c r="L150" t="e">
        <f>VLOOKUP(D150,#REF!,5,0)</f>
        <v>#REF!</v>
      </c>
      <c r="M150" t="e">
        <f>VLOOKUP(D150,#REF!,6,0)</f>
        <v>#REF!</v>
      </c>
      <c r="N150" t="e">
        <f>VLOOKUP(D150,#REF!,7,0)</f>
        <v>#REF!</v>
      </c>
      <c r="P150" t="str">
        <f t="shared" si="16"/>
        <v>24301</v>
      </c>
      <c r="Q150" t="str">
        <f t="shared" si="14"/>
        <v>15</v>
      </c>
    </row>
    <row r="151" spans="1:17" x14ac:dyDescent="0.25">
      <c r="A151" s="563">
        <v>44742</v>
      </c>
      <c r="B151" s="339">
        <v>7</v>
      </c>
      <c r="C151" s="339" t="s">
        <v>2259</v>
      </c>
      <c r="D151" s="339" t="s">
        <v>1945</v>
      </c>
      <c r="E151" t="str">
        <f t="shared" si="12"/>
        <v>150102430101799</v>
      </c>
      <c r="F151" t="str">
        <f t="shared" si="13"/>
        <v>0</v>
      </c>
      <c r="G151" t="e">
        <f>+VLOOKUP(L151,BG!$D$10:$F$63,3,FALSE)</f>
        <v>#REF!</v>
      </c>
      <c r="H151" s="339" t="s">
        <v>2125</v>
      </c>
      <c r="I151" s="551">
        <v>11221387</v>
      </c>
      <c r="J151" s="298">
        <f t="shared" si="15"/>
        <v>11221.387000000001</v>
      </c>
      <c r="K151" t="e">
        <f>+VLOOKUP(D151,#REF!,4,0)</f>
        <v>#REF!</v>
      </c>
      <c r="L151" t="e">
        <f>VLOOKUP(D151,#REF!,5,0)</f>
        <v>#REF!</v>
      </c>
      <c r="M151" t="e">
        <f>VLOOKUP(D151,#REF!,6,0)</f>
        <v>#REF!</v>
      </c>
      <c r="N151" t="e">
        <f>VLOOKUP(D151,#REF!,7,0)</f>
        <v>#REF!</v>
      </c>
      <c r="P151" t="str">
        <f t="shared" si="16"/>
        <v>24301</v>
      </c>
      <c r="Q151" t="str">
        <f t="shared" si="14"/>
        <v>15</v>
      </c>
    </row>
    <row r="152" spans="1:17" x14ac:dyDescent="0.25">
      <c r="A152" s="563">
        <v>44742</v>
      </c>
      <c r="B152" s="340">
        <v>7</v>
      </c>
      <c r="C152" s="340" t="s">
        <v>2992</v>
      </c>
      <c r="D152" s="340" t="s">
        <v>877</v>
      </c>
      <c r="E152" t="str">
        <f t="shared" si="12"/>
        <v>150102430102399</v>
      </c>
      <c r="F152" t="str">
        <f t="shared" si="13"/>
        <v>0</v>
      </c>
      <c r="G152" t="e">
        <f>+VLOOKUP(L152,BG!$D$10:$F$63,3,FALSE)</f>
        <v>#REF!</v>
      </c>
      <c r="H152" s="340" t="s">
        <v>878</v>
      </c>
      <c r="I152" s="552">
        <v>11328284999</v>
      </c>
      <c r="J152" s="298">
        <f t="shared" si="15"/>
        <v>11328284.999</v>
      </c>
      <c r="K152" t="e">
        <f>+VLOOKUP(D152,#REF!,4,0)</f>
        <v>#REF!</v>
      </c>
      <c r="L152" t="e">
        <f>VLOOKUP(D152,#REF!,5,0)</f>
        <v>#REF!</v>
      </c>
      <c r="M152" t="e">
        <f>VLOOKUP(D152,#REF!,6,0)</f>
        <v>#REF!</v>
      </c>
      <c r="N152" t="e">
        <f>VLOOKUP(D152,#REF!,7,0)</f>
        <v>#REF!</v>
      </c>
      <c r="P152" t="str">
        <f t="shared" si="16"/>
        <v>24301</v>
      </c>
      <c r="Q152" t="str">
        <f t="shared" si="14"/>
        <v>15</v>
      </c>
    </row>
    <row r="153" spans="1:17" x14ac:dyDescent="0.25">
      <c r="A153" s="563">
        <v>44742</v>
      </c>
      <c r="B153" s="339">
        <v>7</v>
      </c>
      <c r="C153" s="339" t="s">
        <v>2260</v>
      </c>
      <c r="D153" s="339" t="s">
        <v>1947</v>
      </c>
      <c r="E153" t="str">
        <f t="shared" si="12"/>
        <v>150102450401299</v>
      </c>
      <c r="F153" t="str">
        <f t="shared" si="13"/>
        <v>0</v>
      </c>
      <c r="G153" t="e">
        <f>+VLOOKUP(L153,BG!$D$10:$F$63,3,FALSE)</f>
        <v>#REF!</v>
      </c>
      <c r="H153" s="339" t="s">
        <v>2127</v>
      </c>
      <c r="I153" s="551">
        <v>718112</v>
      </c>
      <c r="J153" s="298">
        <f t="shared" si="15"/>
        <v>718.11199999999997</v>
      </c>
      <c r="K153" t="e">
        <f>+VLOOKUP(D153,#REF!,4,0)</f>
        <v>#REF!</v>
      </c>
      <c r="L153" t="e">
        <f>VLOOKUP(D153,#REF!,5,0)</f>
        <v>#REF!</v>
      </c>
      <c r="M153" t="e">
        <f>VLOOKUP(D153,#REF!,6,0)</f>
        <v>#REF!</v>
      </c>
      <c r="N153" t="e">
        <f>VLOOKUP(D153,#REF!,7,0)</f>
        <v>#REF!</v>
      </c>
      <c r="P153" t="str">
        <f t="shared" si="16"/>
        <v>24504</v>
      </c>
      <c r="Q153" t="str">
        <f t="shared" si="14"/>
        <v>15</v>
      </c>
    </row>
    <row r="154" spans="1:17" x14ac:dyDescent="0.25">
      <c r="A154" s="563">
        <v>44742</v>
      </c>
      <c r="B154" s="340">
        <v>7</v>
      </c>
      <c r="C154" s="340" t="s">
        <v>2993</v>
      </c>
      <c r="D154" s="340" t="s">
        <v>1948</v>
      </c>
      <c r="E154" t="str">
        <f t="shared" si="12"/>
        <v>150102470200199</v>
      </c>
      <c r="F154" t="str">
        <f t="shared" si="13"/>
        <v>0</v>
      </c>
      <c r="G154" t="e">
        <f>+VLOOKUP(L154,BG!$D$10:$F$63,3,FALSE)</f>
        <v>#REF!</v>
      </c>
      <c r="H154" s="340" t="s">
        <v>2128</v>
      </c>
      <c r="I154" s="553">
        <v>1077434920</v>
      </c>
      <c r="J154" s="298">
        <f t="shared" si="15"/>
        <v>1077434.92</v>
      </c>
      <c r="K154" t="e">
        <f>+VLOOKUP(D154,#REF!,4,0)</f>
        <v>#REF!</v>
      </c>
      <c r="L154" t="e">
        <f>VLOOKUP(D154,#REF!,5,0)</f>
        <v>#REF!</v>
      </c>
      <c r="M154" t="e">
        <f>VLOOKUP(D154,#REF!,6,0)</f>
        <v>#REF!</v>
      </c>
      <c r="N154" t="e">
        <f>VLOOKUP(D154,#REF!,7,0)</f>
        <v>#REF!</v>
      </c>
      <c r="P154" t="str">
        <f t="shared" si="16"/>
        <v>24702</v>
      </c>
      <c r="Q154" t="str">
        <f t="shared" si="14"/>
        <v>15</v>
      </c>
    </row>
    <row r="155" spans="1:17" x14ac:dyDescent="0.25">
      <c r="A155" s="563">
        <v>44742</v>
      </c>
      <c r="B155" s="339">
        <v>7</v>
      </c>
      <c r="C155" s="339" t="s">
        <v>2994</v>
      </c>
      <c r="D155" s="339" t="s">
        <v>2431</v>
      </c>
      <c r="E155" t="str">
        <f t="shared" si="12"/>
        <v>150102470200299</v>
      </c>
      <c r="F155" t="str">
        <f t="shared" si="13"/>
        <v>0</v>
      </c>
      <c r="G155" t="e">
        <f>+VLOOKUP(L155,BG!$D$10:$F$63,3,FALSE)</f>
        <v>#REF!</v>
      </c>
      <c r="H155" s="339" t="s">
        <v>2432</v>
      </c>
      <c r="I155" s="554">
        <v>242346253</v>
      </c>
      <c r="J155" s="298">
        <f t="shared" si="15"/>
        <v>242346.253</v>
      </c>
      <c r="K155" t="e">
        <f>+VLOOKUP(D155,#REF!,4,0)</f>
        <v>#REF!</v>
      </c>
      <c r="L155" t="e">
        <f>VLOOKUP(D155,#REF!,5,0)</f>
        <v>#REF!</v>
      </c>
      <c r="M155" t="e">
        <f>VLOOKUP(D155,#REF!,6,0)</f>
        <v>#REF!</v>
      </c>
      <c r="N155" t="e">
        <f>VLOOKUP(D155,#REF!,7,0)</f>
        <v>#REF!</v>
      </c>
      <c r="P155" t="str">
        <f t="shared" si="16"/>
        <v>24702</v>
      </c>
      <c r="Q155" t="str">
        <f t="shared" si="14"/>
        <v>15</v>
      </c>
    </row>
    <row r="156" spans="1:17" x14ac:dyDescent="0.25">
      <c r="A156" s="563">
        <v>44742</v>
      </c>
      <c r="B156" s="340">
        <v>7</v>
      </c>
      <c r="C156" s="340" t="s">
        <v>2995</v>
      </c>
      <c r="D156" s="340" t="s">
        <v>2433</v>
      </c>
      <c r="E156" t="str">
        <f t="shared" si="12"/>
        <v>150102470200399</v>
      </c>
      <c r="F156" t="str">
        <f t="shared" si="13"/>
        <v>0</v>
      </c>
      <c r="G156" t="e">
        <f>+VLOOKUP(L156,BG!$D$10:$F$63,3,FALSE)</f>
        <v>#REF!</v>
      </c>
      <c r="H156" s="340" t="s">
        <v>2877</v>
      </c>
      <c r="I156" s="553">
        <v>1532994</v>
      </c>
      <c r="J156" s="298">
        <f t="shared" si="15"/>
        <v>1532.9939999999999</v>
      </c>
      <c r="K156" t="e">
        <f>+VLOOKUP(D156,#REF!,4,0)</f>
        <v>#REF!</v>
      </c>
      <c r="L156" t="e">
        <f>VLOOKUP(D156,#REF!,5,0)</f>
        <v>#REF!</v>
      </c>
      <c r="M156" t="e">
        <f>VLOOKUP(D156,#REF!,6,0)</f>
        <v>#REF!</v>
      </c>
      <c r="N156" t="e">
        <f>VLOOKUP(D156,#REF!,7,0)</f>
        <v>#REF!</v>
      </c>
      <c r="P156" t="str">
        <f t="shared" si="16"/>
        <v>24702</v>
      </c>
      <c r="Q156" t="str">
        <f t="shared" si="14"/>
        <v>15</v>
      </c>
    </row>
    <row r="157" spans="1:17" x14ac:dyDescent="0.25">
      <c r="A157" s="563">
        <v>44742</v>
      </c>
      <c r="B157" s="339">
        <v>6</v>
      </c>
      <c r="C157" s="339" t="s">
        <v>2996</v>
      </c>
      <c r="D157" s="339" t="s">
        <v>1949</v>
      </c>
      <c r="E157" t="str">
        <f t="shared" si="12"/>
        <v>150102470200499</v>
      </c>
      <c r="F157" t="str">
        <f t="shared" si="13"/>
        <v>0</v>
      </c>
      <c r="G157" t="e">
        <f>+VLOOKUP(L157,BG!$D$10:$F$63,3,FALSE)</f>
        <v>#REF!</v>
      </c>
      <c r="H157" s="339" t="s">
        <v>2129</v>
      </c>
      <c r="I157" s="551">
        <v>4559729</v>
      </c>
      <c r="J157" s="298">
        <f t="shared" si="15"/>
        <v>4559.7290000000003</v>
      </c>
      <c r="K157" t="e">
        <f>+VLOOKUP(D157,#REF!,4,0)</f>
        <v>#REF!</v>
      </c>
      <c r="L157" t="e">
        <f>VLOOKUP(D157,#REF!,5,0)</f>
        <v>#REF!</v>
      </c>
      <c r="M157" t="e">
        <f>VLOOKUP(D157,#REF!,6,0)</f>
        <v>#REF!</v>
      </c>
      <c r="N157" t="e">
        <f>VLOOKUP(D157,#REF!,7,0)</f>
        <v>#REF!</v>
      </c>
      <c r="P157" t="str">
        <f t="shared" si="16"/>
        <v>24702</v>
      </c>
      <c r="Q157" t="str">
        <f t="shared" si="14"/>
        <v>15</v>
      </c>
    </row>
    <row r="158" spans="1:17" x14ac:dyDescent="0.25">
      <c r="A158" s="563">
        <v>44742</v>
      </c>
      <c r="B158" s="340">
        <v>6</v>
      </c>
      <c r="C158" s="340" t="s">
        <v>2997</v>
      </c>
      <c r="D158" s="340" t="s">
        <v>2434</v>
      </c>
      <c r="E158" t="str">
        <f t="shared" si="12"/>
        <v>150102470200599</v>
      </c>
      <c r="F158" t="str">
        <f t="shared" si="13"/>
        <v>0</v>
      </c>
      <c r="G158" t="e">
        <f>+VLOOKUP(L158,BG!$D$10:$F$63,3,FALSE)</f>
        <v>#REF!</v>
      </c>
      <c r="H158" s="340" t="s">
        <v>2435</v>
      </c>
      <c r="I158" s="552">
        <v>187711330</v>
      </c>
      <c r="J158" s="298">
        <f t="shared" si="15"/>
        <v>187711.33</v>
      </c>
      <c r="K158" t="e">
        <f>+VLOOKUP(D158,#REF!,4,0)</f>
        <v>#REF!</v>
      </c>
      <c r="L158" t="e">
        <f>VLOOKUP(D158,#REF!,5,0)</f>
        <v>#REF!</v>
      </c>
      <c r="M158" t="e">
        <f>VLOOKUP(D158,#REF!,6,0)</f>
        <v>#REF!</v>
      </c>
      <c r="N158" t="e">
        <f>VLOOKUP(D158,#REF!,7,0)</f>
        <v>#REF!</v>
      </c>
      <c r="P158" t="str">
        <f t="shared" si="16"/>
        <v>24702</v>
      </c>
      <c r="Q158" t="str">
        <f t="shared" si="14"/>
        <v>15</v>
      </c>
    </row>
    <row r="159" spans="1:17" x14ac:dyDescent="0.25">
      <c r="A159" s="563">
        <v>44742</v>
      </c>
      <c r="B159" s="339">
        <v>6</v>
      </c>
      <c r="C159" s="339" t="s">
        <v>2998</v>
      </c>
      <c r="D159" s="339" t="s">
        <v>2436</v>
      </c>
      <c r="E159" t="str">
        <f t="shared" si="12"/>
        <v>150102470200899</v>
      </c>
      <c r="F159" t="str">
        <f t="shared" si="13"/>
        <v>0</v>
      </c>
      <c r="G159" t="e">
        <f>+VLOOKUP(L159,BG!$D$10:$F$63,3,FALSE)</f>
        <v>#REF!</v>
      </c>
      <c r="H159" s="339" t="s">
        <v>2437</v>
      </c>
      <c r="I159" s="551">
        <v>180234464</v>
      </c>
      <c r="J159" s="298">
        <f t="shared" si="15"/>
        <v>180234.46400000001</v>
      </c>
      <c r="K159" t="e">
        <f>+VLOOKUP(D159,#REF!,4,0)</f>
        <v>#REF!</v>
      </c>
      <c r="L159" t="e">
        <f>VLOOKUP(D159,#REF!,5,0)</f>
        <v>#REF!</v>
      </c>
      <c r="M159" t="e">
        <f>VLOOKUP(D159,#REF!,6,0)</f>
        <v>#REF!</v>
      </c>
      <c r="N159" t="e">
        <f>VLOOKUP(D159,#REF!,7,0)</f>
        <v>#REF!</v>
      </c>
      <c r="P159" t="str">
        <f t="shared" si="16"/>
        <v>24702</v>
      </c>
      <c r="Q159" t="str">
        <f t="shared" si="14"/>
        <v>15</v>
      </c>
    </row>
    <row r="160" spans="1:17" x14ac:dyDescent="0.25">
      <c r="A160" s="563">
        <v>44742</v>
      </c>
      <c r="B160" s="340">
        <v>6</v>
      </c>
      <c r="C160" s="340" t="s">
        <v>2999</v>
      </c>
      <c r="D160" s="340" t="s">
        <v>2438</v>
      </c>
      <c r="E160" t="str">
        <f t="shared" si="12"/>
        <v>150102470305899</v>
      </c>
      <c r="F160" t="str">
        <f t="shared" si="13"/>
        <v>0</v>
      </c>
      <c r="G160" t="e">
        <f>+VLOOKUP(L160,BG!$D$10:$F$63,3,FALSE)</f>
        <v>#REF!</v>
      </c>
      <c r="H160" s="340" t="s">
        <v>2878</v>
      </c>
      <c r="I160" s="552">
        <v>226534581</v>
      </c>
      <c r="J160" s="298">
        <f t="shared" si="15"/>
        <v>226534.58100000001</v>
      </c>
      <c r="K160" t="e">
        <f>+VLOOKUP(D160,#REF!,4,0)</f>
        <v>#REF!</v>
      </c>
      <c r="L160" t="e">
        <f>VLOOKUP(D160,#REF!,5,0)</f>
        <v>#REF!</v>
      </c>
      <c r="M160" t="e">
        <f>VLOOKUP(D160,#REF!,6,0)</f>
        <v>#REF!</v>
      </c>
      <c r="N160" t="e">
        <f>VLOOKUP(D160,#REF!,7,0)</f>
        <v>#REF!</v>
      </c>
      <c r="P160" t="str">
        <f t="shared" si="16"/>
        <v>24703</v>
      </c>
      <c r="Q160" t="str">
        <f t="shared" si="14"/>
        <v>15</v>
      </c>
    </row>
    <row r="161" spans="1:17" x14ac:dyDescent="0.25">
      <c r="A161" s="563">
        <v>44742</v>
      </c>
      <c r="B161" s="339">
        <v>6</v>
      </c>
      <c r="C161" s="339" t="s">
        <v>2811</v>
      </c>
      <c r="D161" s="339" t="s">
        <v>2721</v>
      </c>
      <c r="E161" t="str">
        <f t="shared" si="12"/>
        <v>150102510200099</v>
      </c>
      <c r="F161" t="str">
        <f t="shared" si="13"/>
        <v>0</v>
      </c>
      <c r="G161" t="e">
        <f>+VLOOKUP(L161,BG!$D$10:$F$63,3,FALSE)</f>
        <v>#REF!</v>
      </c>
      <c r="H161" s="339" t="s">
        <v>2747</v>
      </c>
      <c r="I161" s="551">
        <v>14803714745</v>
      </c>
      <c r="J161" s="298">
        <f t="shared" si="15"/>
        <v>14803714.744999999</v>
      </c>
      <c r="K161" t="e">
        <f>+VLOOKUP(D161,#REF!,4,0)</f>
        <v>#REF!</v>
      </c>
      <c r="L161" t="e">
        <f>VLOOKUP(D161,#REF!,5,0)</f>
        <v>#REF!</v>
      </c>
      <c r="M161" t="e">
        <f>VLOOKUP(D161,#REF!,6,0)</f>
        <v>#REF!</v>
      </c>
      <c r="N161" t="e">
        <f>VLOOKUP(D161,#REF!,7,0)</f>
        <v>#REF!</v>
      </c>
      <c r="P161" t="str">
        <f t="shared" si="16"/>
        <v>25102</v>
      </c>
      <c r="Q161" t="str">
        <f t="shared" si="14"/>
        <v>15</v>
      </c>
    </row>
    <row r="162" spans="1:17" x14ac:dyDescent="0.25">
      <c r="A162" s="563">
        <v>44742</v>
      </c>
      <c r="B162" s="340">
        <v>6</v>
      </c>
      <c r="C162" s="340" t="s">
        <v>2261</v>
      </c>
      <c r="D162" s="340" t="s">
        <v>1950</v>
      </c>
      <c r="E162" t="str">
        <f t="shared" si="12"/>
        <v>150102510400099</v>
      </c>
      <c r="F162" t="str">
        <f t="shared" si="13"/>
        <v>0</v>
      </c>
      <c r="G162" t="e">
        <f>+VLOOKUP(L162,BG!$D$10:$F$63,3,FALSE)</f>
        <v>#REF!</v>
      </c>
      <c r="H162" s="340" t="s">
        <v>2130</v>
      </c>
      <c r="I162" s="552">
        <v>34252681996</v>
      </c>
      <c r="J162" s="298">
        <f t="shared" si="15"/>
        <v>34252681.995999999</v>
      </c>
      <c r="K162" t="e">
        <f>+VLOOKUP(D162,#REF!,4,0)</f>
        <v>#REF!</v>
      </c>
      <c r="L162" t="e">
        <f>VLOOKUP(D162,#REF!,5,0)</f>
        <v>#REF!</v>
      </c>
      <c r="M162" t="e">
        <f>VLOOKUP(D162,#REF!,6,0)</f>
        <v>#REF!</v>
      </c>
      <c r="N162" t="e">
        <f>VLOOKUP(D162,#REF!,7,0)</f>
        <v>#REF!</v>
      </c>
      <c r="P162" t="str">
        <f t="shared" si="16"/>
        <v>25104</v>
      </c>
      <c r="Q162" t="str">
        <f t="shared" si="14"/>
        <v>15</v>
      </c>
    </row>
    <row r="163" spans="1:17" x14ac:dyDescent="0.25">
      <c r="A163" s="563">
        <v>44742</v>
      </c>
      <c r="B163" s="339">
        <v>6</v>
      </c>
      <c r="C163" s="339" t="s">
        <v>2262</v>
      </c>
      <c r="D163" s="339" t="s">
        <v>1951</v>
      </c>
      <c r="E163" t="str">
        <f t="shared" si="12"/>
        <v>150102530200299</v>
      </c>
      <c r="F163" t="str">
        <f t="shared" si="13"/>
        <v>0</v>
      </c>
      <c r="G163" t="e">
        <f>+VLOOKUP(L163,BG!$D$10:$F$63,3,FALSE)</f>
        <v>#REF!</v>
      </c>
      <c r="H163" s="339" t="s">
        <v>2131</v>
      </c>
      <c r="I163" s="551">
        <v>10000000</v>
      </c>
      <c r="J163" s="298">
        <f t="shared" si="15"/>
        <v>10000</v>
      </c>
      <c r="K163" t="e">
        <f>+VLOOKUP(D163,#REF!,4,0)</f>
        <v>#REF!</v>
      </c>
      <c r="L163" t="e">
        <f>VLOOKUP(D163,#REF!,5,0)</f>
        <v>#REF!</v>
      </c>
      <c r="M163" t="e">
        <f>VLOOKUP(D163,#REF!,6,0)</f>
        <v>#REF!</v>
      </c>
      <c r="N163" t="e">
        <f>VLOOKUP(D163,#REF!,7,0)</f>
        <v>#REF!</v>
      </c>
      <c r="P163" t="str">
        <f t="shared" si="16"/>
        <v>25302</v>
      </c>
      <c r="Q163" t="str">
        <f t="shared" si="14"/>
        <v>15</v>
      </c>
    </row>
    <row r="164" spans="1:17" x14ac:dyDescent="0.25">
      <c r="A164" s="563">
        <v>44742</v>
      </c>
      <c r="B164" s="340">
        <v>6</v>
      </c>
      <c r="C164" s="340" t="s">
        <v>2263</v>
      </c>
      <c r="D164" s="340" t="s">
        <v>1952</v>
      </c>
      <c r="E164" t="str">
        <f t="shared" si="12"/>
        <v>150102530200301</v>
      </c>
      <c r="F164" t="str">
        <f t="shared" si="13"/>
        <v>0</v>
      </c>
      <c r="G164" t="e">
        <f>+VLOOKUP(L164,BG!$D$10:$F$63,3,FALSE)</f>
        <v>#REF!</v>
      </c>
      <c r="H164" s="340" t="s">
        <v>2131</v>
      </c>
      <c r="I164" s="552">
        <v>89364637</v>
      </c>
      <c r="J164" s="298">
        <f t="shared" si="15"/>
        <v>89364.637000000002</v>
      </c>
      <c r="K164" t="e">
        <f>+VLOOKUP(D164,#REF!,4,0)</f>
        <v>#REF!</v>
      </c>
      <c r="L164" t="e">
        <f>VLOOKUP(D164,#REF!,5,0)</f>
        <v>#REF!</v>
      </c>
      <c r="M164" t="e">
        <f>VLOOKUP(D164,#REF!,6,0)</f>
        <v>#REF!</v>
      </c>
      <c r="N164" t="e">
        <f>VLOOKUP(D164,#REF!,7,0)</f>
        <v>#REF!</v>
      </c>
      <c r="P164" t="str">
        <f t="shared" si="16"/>
        <v>25302</v>
      </c>
      <c r="Q164" t="str">
        <f t="shared" si="14"/>
        <v>15</v>
      </c>
    </row>
    <row r="165" spans="1:17" x14ac:dyDescent="0.25">
      <c r="A165" s="563">
        <v>44742</v>
      </c>
      <c r="B165" s="339">
        <v>6</v>
      </c>
      <c r="C165" s="339" t="s">
        <v>3000</v>
      </c>
      <c r="D165" s="339" t="s">
        <v>2617</v>
      </c>
      <c r="E165" t="str">
        <f t="shared" si="12"/>
        <v>150102530200501</v>
      </c>
      <c r="F165" t="str">
        <f t="shared" si="13"/>
        <v>0</v>
      </c>
      <c r="G165" t="e">
        <f>+VLOOKUP(L165,BG!$D$10:$F$63,3,FALSE)</f>
        <v>#REF!</v>
      </c>
      <c r="H165" s="339" t="s">
        <v>2623</v>
      </c>
      <c r="I165" s="551">
        <v>4656</v>
      </c>
      <c r="J165" s="298">
        <f t="shared" si="15"/>
        <v>4.6559999999999997</v>
      </c>
      <c r="K165" t="e">
        <f>+VLOOKUP(D165,#REF!,4,0)</f>
        <v>#REF!</v>
      </c>
      <c r="L165" t="e">
        <f>VLOOKUP(D165,#REF!,5,0)</f>
        <v>#REF!</v>
      </c>
      <c r="M165" t="e">
        <f>VLOOKUP(D165,#REF!,6,0)</f>
        <v>#REF!</v>
      </c>
      <c r="N165" t="e">
        <f>VLOOKUP(D165,#REF!,7,0)</f>
        <v>#REF!</v>
      </c>
      <c r="P165" t="str">
        <f t="shared" si="16"/>
        <v>25302</v>
      </c>
      <c r="Q165" t="str">
        <f t="shared" si="14"/>
        <v>15</v>
      </c>
    </row>
    <row r="166" spans="1:17" x14ac:dyDescent="0.25">
      <c r="A166" s="563">
        <v>44742</v>
      </c>
      <c r="B166" s="340">
        <v>6</v>
      </c>
      <c r="C166" s="340" t="s">
        <v>2264</v>
      </c>
      <c r="D166" s="340" t="s">
        <v>1953</v>
      </c>
      <c r="E166" t="str">
        <f t="shared" si="12"/>
        <v>150102530201299</v>
      </c>
      <c r="F166" t="str">
        <f t="shared" si="13"/>
        <v>0</v>
      </c>
      <c r="G166" t="e">
        <f>+VLOOKUP(L166,BG!$D$10:$F$63,3,FALSE)</f>
        <v>#REF!</v>
      </c>
      <c r="H166" s="340" t="s">
        <v>2132</v>
      </c>
      <c r="I166" s="552">
        <v>43247636</v>
      </c>
      <c r="J166" s="298">
        <f t="shared" si="15"/>
        <v>43247.635999999999</v>
      </c>
      <c r="K166" t="e">
        <f>+VLOOKUP(D166,#REF!,4,0)</f>
        <v>#REF!</v>
      </c>
      <c r="L166" t="e">
        <f>VLOOKUP(D166,#REF!,5,0)</f>
        <v>#REF!</v>
      </c>
      <c r="M166" t="e">
        <f>VLOOKUP(D166,#REF!,6,0)</f>
        <v>#REF!</v>
      </c>
      <c r="N166" t="e">
        <f>VLOOKUP(D166,#REF!,7,0)</f>
        <v>#REF!</v>
      </c>
      <c r="P166" t="str">
        <f t="shared" si="16"/>
        <v>25302</v>
      </c>
      <c r="Q166" t="str">
        <f t="shared" si="14"/>
        <v>15</v>
      </c>
    </row>
    <row r="167" spans="1:17" x14ac:dyDescent="0.25">
      <c r="A167" s="563">
        <v>44742</v>
      </c>
      <c r="B167" s="339">
        <v>6</v>
      </c>
      <c r="C167" s="339" t="s">
        <v>2265</v>
      </c>
      <c r="D167" s="339" t="s">
        <v>1954</v>
      </c>
      <c r="E167" t="str">
        <f t="shared" si="12"/>
        <v>150102570200799</v>
      </c>
      <c r="F167" t="str">
        <f t="shared" si="13"/>
        <v>0</v>
      </c>
      <c r="G167" t="e">
        <f>+VLOOKUP(L167,BG!$D$10:$F$63,3,FALSE)</f>
        <v>#REF!</v>
      </c>
      <c r="H167" s="339" t="s">
        <v>2918</v>
      </c>
      <c r="I167" s="551">
        <v>1565295075</v>
      </c>
      <c r="J167" s="298">
        <f t="shared" si="15"/>
        <v>1565295.075</v>
      </c>
      <c r="K167" t="e">
        <f>+VLOOKUP(D167,#REF!,4,0)</f>
        <v>#REF!</v>
      </c>
      <c r="L167" t="e">
        <f>VLOOKUP(D167,#REF!,5,0)</f>
        <v>#REF!</v>
      </c>
      <c r="M167" t="e">
        <f>VLOOKUP(D167,#REF!,6,0)</f>
        <v>#REF!</v>
      </c>
      <c r="N167" t="e">
        <f>VLOOKUP(D167,#REF!,7,0)</f>
        <v>#REF!</v>
      </c>
      <c r="P167" t="str">
        <f t="shared" si="16"/>
        <v>25702</v>
      </c>
      <c r="Q167" t="str">
        <f t="shared" si="14"/>
        <v>15</v>
      </c>
    </row>
    <row r="168" spans="1:17" x14ac:dyDescent="0.25">
      <c r="A168" s="563">
        <v>44742</v>
      </c>
      <c r="B168" s="340">
        <v>6</v>
      </c>
      <c r="C168" s="340" t="s">
        <v>1654</v>
      </c>
      <c r="D168" s="340" t="s">
        <v>884</v>
      </c>
      <c r="E168" t="str">
        <f t="shared" si="12"/>
        <v>150102570202599</v>
      </c>
      <c r="F168" t="str">
        <f t="shared" si="13"/>
        <v>0</v>
      </c>
      <c r="G168" t="e">
        <f>+VLOOKUP(L168,BG!$D$10:$F$63,3,FALSE)</f>
        <v>#REF!</v>
      </c>
      <c r="H168" s="340" t="s">
        <v>885</v>
      </c>
      <c r="I168" s="552">
        <v>34794615</v>
      </c>
      <c r="J168" s="298">
        <f t="shared" si="15"/>
        <v>34794.614999999998</v>
      </c>
      <c r="K168" t="e">
        <f>+VLOOKUP(D168,#REF!,4,0)</f>
        <v>#REF!</v>
      </c>
      <c r="L168" t="e">
        <f>VLOOKUP(D168,#REF!,5,0)</f>
        <v>#REF!</v>
      </c>
      <c r="M168" t="e">
        <f>VLOOKUP(D168,#REF!,6,0)</f>
        <v>#REF!</v>
      </c>
      <c r="N168" t="e">
        <f>VLOOKUP(D168,#REF!,7,0)</f>
        <v>#REF!</v>
      </c>
      <c r="P168" t="str">
        <f t="shared" si="16"/>
        <v>25702</v>
      </c>
      <c r="Q168" t="str">
        <f t="shared" si="14"/>
        <v>15</v>
      </c>
    </row>
    <row r="169" spans="1:17" x14ac:dyDescent="0.25">
      <c r="A169" s="563">
        <v>44742</v>
      </c>
      <c r="B169" s="339">
        <v>6</v>
      </c>
      <c r="C169" s="339" t="s">
        <v>3001</v>
      </c>
      <c r="D169" s="339" t="s">
        <v>886</v>
      </c>
      <c r="E169" t="str">
        <f t="shared" si="12"/>
        <v>150102570203299</v>
      </c>
      <c r="F169" t="str">
        <f t="shared" si="13"/>
        <v>0</v>
      </c>
      <c r="G169" t="e">
        <f>+VLOOKUP(L169,BG!$D$10:$F$63,3,FALSE)</f>
        <v>#REF!</v>
      </c>
      <c r="H169" s="339" t="s">
        <v>887</v>
      </c>
      <c r="I169" s="551">
        <v>13946143</v>
      </c>
      <c r="J169" s="298">
        <f t="shared" si="15"/>
        <v>13946.143</v>
      </c>
      <c r="K169" t="e">
        <f>+VLOOKUP(D169,#REF!,4,0)</f>
        <v>#REF!</v>
      </c>
      <c r="L169" t="e">
        <f>VLOOKUP(D169,#REF!,5,0)</f>
        <v>#REF!</v>
      </c>
      <c r="M169" t="e">
        <f>VLOOKUP(D169,#REF!,6,0)</f>
        <v>#REF!</v>
      </c>
      <c r="N169" t="e">
        <f>VLOOKUP(D169,#REF!,7,0)</f>
        <v>#REF!</v>
      </c>
      <c r="P169" t="str">
        <f t="shared" si="16"/>
        <v>25702</v>
      </c>
      <c r="Q169" t="str">
        <f t="shared" si="14"/>
        <v>15</v>
      </c>
    </row>
    <row r="170" spans="1:17" x14ac:dyDescent="0.25">
      <c r="A170" s="563">
        <v>44742</v>
      </c>
      <c r="B170" s="340">
        <v>6</v>
      </c>
      <c r="C170" s="340" t="s">
        <v>3002</v>
      </c>
      <c r="D170" s="340" t="s">
        <v>888</v>
      </c>
      <c r="E170" t="str">
        <f t="shared" si="12"/>
        <v>150102570203799</v>
      </c>
      <c r="F170" t="str">
        <f t="shared" si="13"/>
        <v>0</v>
      </c>
      <c r="G170" t="e">
        <f>+VLOOKUP(L170,BG!$D$10:$F$63,3,FALSE)</f>
        <v>#REF!</v>
      </c>
      <c r="H170" s="340" t="s">
        <v>889</v>
      </c>
      <c r="I170" s="552">
        <v>-83574</v>
      </c>
      <c r="J170" s="298">
        <f t="shared" si="15"/>
        <v>-83.573999999999998</v>
      </c>
      <c r="K170" t="e">
        <f>+VLOOKUP(D170,#REF!,4,0)</f>
        <v>#REF!</v>
      </c>
      <c r="L170" t="e">
        <f>VLOOKUP(D170,#REF!,5,0)</f>
        <v>#REF!</v>
      </c>
      <c r="M170" t="e">
        <f>VLOOKUP(D170,#REF!,6,0)</f>
        <v>#REF!</v>
      </c>
      <c r="N170" t="e">
        <f>VLOOKUP(D170,#REF!,7,0)</f>
        <v>#REF!</v>
      </c>
      <c r="P170" t="str">
        <f t="shared" si="16"/>
        <v>25702</v>
      </c>
      <c r="Q170" t="str">
        <f t="shared" si="14"/>
        <v>15</v>
      </c>
    </row>
    <row r="171" spans="1:17" x14ac:dyDescent="0.25">
      <c r="A171" s="563">
        <v>44742</v>
      </c>
      <c r="B171" s="339">
        <v>6</v>
      </c>
      <c r="C171" s="339" t="s">
        <v>3003</v>
      </c>
      <c r="D171" s="339" t="s">
        <v>2439</v>
      </c>
      <c r="E171" t="str">
        <f t="shared" si="12"/>
        <v>150102570203999</v>
      </c>
      <c r="F171" t="str">
        <f t="shared" si="13"/>
        <v>0</v>
      </c>
      <c r="G171" t="e">
        <f>+VLOOKUP(L171,BG!$D$10:$F$63,3,FALSE)</f>
        <v>#REF!</v>
      </c>
      <c r="H171" s="339" t="s">
        <v>2440</v>
      </c>
      <c r="I171" s="551">
        <v>-16348865</v>
      </c>
      <c r="J171" s="298">
        <f t="shared" si="15"/>
        <v>-16348.865</v>
      </c>
      <c r="K171" t="e">
        <f>+VLOOKUP(D171,#REF!,4,0)</f>
        <v>#REF!</v>
      </c>
      <c r="L171" t="e">
        <f>VLOOKUP(D171,#REF!,5,0)</f>
        <v>#REF!</v>
      </c>
      <c r="M171" t="e">
        <f>VLOOKUP(D171,#REF!,6,0)</f>
        <v>#REF!</v>
      </c>
      <c r="N171" t="e">
        <f>VLOOKUP(D171,#REF!,7,0)</f>
        <v>#REF!</v>
      </c>
      <c r="P171" t="str">
        <f t="shared" si="16"/>
        <v>25702</v>
      </c>
      <c r="Q171" t="str">
        <f t="shared" si="14"/>
        <v>15</v>
      </c>
    </row>
    <row r="172" spans="1:17" x14ac:dyDescent="0.25">
      <c r="A172" s="563">
        <v>44742</v>
      </c>
      <c r="B172" s="340">
        <v>6</v>
      </c>
      <c r="C172" s="340" t="s">
        <v>1655</v>
      </c>
      <c r="D172" s="340" t="s">
        <v>890</v>
      </c>
      <c r="E172" t="str">
        <f t="shared" si="12"/>
        <v>150102570204399</v>
      </c>
      <c r="F172" t="str">
        <f t="shared" si="13"/>
        <v>0</v>
      </c>
      <c r="G172" t="e">
        <f>+VLOOKUP(L172,BG!$D$10:$F$63,3,FALSE)</f>
        <v>#REF!</v>
      </c>
      <c r="H172" s="340" t="s">
        <v>891</v>
      </c>
      <c r="I172" s="552">
        <v>6391542</v>
      </c>
      <c r="J172" s="298">
        <f t="shared" si="15"/>
        <v>6391.5420000000004</v>
      </c>
      <c r="K172" t="e">
        <f>+VLOOKUP(D172,#REF!,4,0)</f>
        <v>#REF!</v>
      </c>
      <c r="L172" t="e">
        <f>VLOOKUP(D172,#REF!,5,0)</f>
        <v>#REF!</v>
      </c>
      <c r="M172" t="e">
        <f>VLOOKUP(D172,#REF!,6,0)</f>
        <v>#REF!</v>
      </c>
      <c r="N172" t="e">
        <f>VLOOKUP(D172,#REF!,7,0)</f>
        <v>#REF!</v>
      </c>
      <c r="P172" t="str">
        <f t="shared" si="16"/>
        <v>25702</v>
      </c>
      <c r="Q172" t="str">
        <f t="shared" si="14"/>
        <v>15</v>
      </c>
    </row>
    <row r="173" spans="1:17" x14ac:dyDescent="0.25">
      <c r="A173" s="563">
        <v>44742</v>
      </c>
      <c r="B173" s="339">
        <v>6</v>
      </c>
      <c r="C173" s="339" t="s">
        <v>3004</v>
      </c>
      <c r="D173" s="339" t="s">
        <v>892</v>
      </c>
      <c r="E173" t="str">
        <f t="shared" si="12"/>
        <v>150102570204499</v>
      </c>
      <c r="F173" t="str">
        <f t="shared" si="13"/>
        <v>0</v>
      </c>
      <c r="G173" t="e">
        <f>+VLOOKUP(L173,BG!$D$10:$F$63,3,FALSE)</f>
        <v>#REF!</v>
      </c>
      <c r="H173" s="339" t="s">
        <v>893</v>
      </c>
      <c r="I173" s="551">
        <v>-12419179</v>
      </c>
      <c r="J173" s="298">
        <f t="shared" si="15"/>
        <v>-12419.179</v>
      </c>
      <c r="K173" t="e">
        <f>+VLOOKUP(D173,#REF!,4,0)</f>
        <v>#REF!</v>
      </c>
      <c r="L173" t="e">
        <f>VLOOKUP(D173,#REF!,5,0)</f>
        <v>#REF!</v>
      </c>
      <c r="M173" t="e">
        <f>VLOOKUP(D173,#REF!,6,0)</f>
        <v>#REF!</v>
      </c>
      <c r="N173" t="e">
        <f>VLOOKUP(D173,#REF!,7,0)</f>
        <v>#REF!</v>
      </c>
      <c r="P173" t="str">
        <f t="shared" si="16"/>
        <v>25702</v>
      </c>
      <c r="Q173" t="str">
        <f t="shared" si="14"/>
        <v>15</v>
      </c>
    </row>
    <row r="174" spans="1:17" x14ac:dyDescent="0.25">
      <c r="A174" s="563">
        <v>44742</v>
      </c>
      <c r="B174" s="340">
        <v>6</v>
      </c>
      <c r="C174" s="340" t="s">
        <v>2812</v>
      </c>
      <c r="D174" s="340" t="s">
        <v>2618</v>
      </c>
      <c r="E174" t="str">
        <f t="shared" si="12"/>
        <v>150102570204599</v>
      </c>
      <c r="F174" t="str">
        <f t="shared" si="13"/>
        <v>0</v>
      </c>
      <c r="G174" t="e">
        <f>+VLOOKUP(L174,BG!$D$10:$F$63,3,FALSE)</f>
        <v>#REF!</v>
      </c>
      <c r="H174" s="340" t="s">
        <v>2624</v>
      </c>
      <c r="I174" s="552">
        <v>11145670087</v>
      </c>
      <c r="J174" s="298">
        <f t="shared" si="15"/>
        <v>11145670.086999999</v>
      </c>
      <c r="K174" t="e">
        <f>+VLOOKUP(D174,#REF!,4,0)</f>
        <v>#REF!</v>
      </c>
      <c r="L174" t="e">
        <f>VLOOKUP(D174,#REF!,5,0)</f>
        <v>#REF!</v>
      </c>
      <c r="M174" t="e">
        <f>VLOOKUP(D174,#REF!,6,0)</f>
        <v>#REF!</v>
      </c>
      <c r="N174" t="e">
        <f>VLOOKUP(D174,#REF!,7,0)</f>
        <v>#REF!</v>
      </c>
      <c r="P174" t="str">
        <f t="shared" si="16"/>
        <v>25702</v>
      </c>
      <c r="Q174" t="str">
        <f t="shared" si="14"/>
        <v>15</v>
      </c>
    </row>
    <row r="175" spans="1:17" x14ac:dyDescent="0.25">
      <c r="A175" s="563">
        <v>44742</v>
      </c>
      <c r="B175" s="339">
        <v>6</v>
      </c>
      <c r="C175" s="339" t="s">
        <v>2813</v>
      </c>
      <c r="D175" s="339" t="s">
        <v>2723</v>
      </c>
      <c r="E175" t="str">
        <f t="shared" si="12"/>
        <v>150102570204899</v>
      </c>
      <c r="F175" t="str">
        <f t="shared" si="13"/>
        <v>0</v>
      </c>
      <c r="G175" t="e">
        <f>+VLOOKUP(L175,BG!$D$10:$F$63,3,FALSE)</f>
        <v>#REF!</v>
      </c>
      <c r="H175" s="339" t="s">
        <v>2749</v>
      </c>
      <c r="I175" s="551">
        <v>53576117</v>
      </c>
      <c r="J175" s="298">
        <f t="shared" si="15"/>
        <v>53576.116999999998</v>
      </c>
      <c r="K175" t="e">
        <f>+VLOOKUP(D175,#REF!,4,0)</f>
        <v>#REF!</v>
      </c>
      <c r="L175" t="e">
        <f>VLOOKUP(D175,#REF!,5,0)</f>
        <v>#REF!</v>
      </c>
      <c r="M175" t="e">
        <f>VLOOKUP(D175,#REF!,6,0)</f>
        <v>#REF!</v>
      </c>
      <c r="N175" t="e">
        <f>VLOOKUP(D175,#REF!,7,0)</f>
        <v>#REF!</v>
      </c>
      <c r="P175" t="str">
        <f t="shared" si="16"/>
        <v>25702</v>
      </c>
      <c r="Q175" t="str">
        <f t="shared" si="14"/>
        <v>15</v>
      </c>
    </row>
    <row r="176" spans="1:17" x14ac:dyDescent="0.25">
      <c r="A176" s="563">
        <v>44742</v>
      </c>
      <c r="B176" s="340">
        <v>6</v>
      </c>
      <c r="C176" s="340" t="s">
        <v>3005</v>
      </c>
      <c r="D176" s="340" t="s">
        <v>2724</v>
      </c>
      <c r="E176" t="str">
        <f t="shared" si="12"/>
        <v>150102570204999</v>
      </c>
      <c r="F176" t="str">
        <f t="shared" si="13"/>
        <v>0</v>
      </c>
      <c r="G176" t="e">
        <f>+VLOOKUP(L176,BG!$D$10:$F$63,3,FALSE)</f>
        <v>#REF!</v>
      </c>
      <c r="H176" s="340" t="s">
        <v>2750</v>
      </c>
      <c r="I176" s="552">
        <v>167744027</v>
      </c>
      <c r="J176" s="298">
        <f t="shared" si="15"/>
        <v>167744.027</v>
      </c>
      <c r="K176" t="e">
        <f>+VLOOKUP(D176,#REF!,4,0)</f>
        <v>#REF!</v>
      </c>
      <c r="L176" t="e">
        <f>VLOOKUP(D176,#REF!,5,0)</f>
        <v>#REF!</v>
      </c>
      <c r="M176" t="e">
        <f>VLOOKUP(D176,#REF!,6,0)</f>
        <v>#REF!</v>
      </c>
      <c r="N176" t="e">
        <f>VLOOKUP(D176,#REF!,7,0)</f>
        <v>#REF!</v>
      </c>
      <c r="P176" t="str">
        <f t="shared" si="16"/>
        <v>25702</v>
      </c>
      <c r="Q176" t="str">
        <f t="shared" si="14"/>
        <v>15</v>
      </c>
    </row>
    <row r="177" spans="1:17" x14ac:dyDescent="0.25">
      <c r="A177" s="563">
        <v>44742</v>
      </c>
      <c r="B177" s="339">
        <v>6</v>
      </c>
      <c r="C177" s="339" t="s">
        <v>2898</v>
      </c>
      <c r="D177" s="339" t="s">
        <v>2863</v>
      </c>
      <c r="E177" t="str">
        <f t="shared" si="12"/>
        <v>150102570205099</v>
      </c>
      <c r="F177" t="str">
        <f t="shared" si="13"/>
        <v>0</v>
      </c>
      <c r="G177" t="e">
        <f>+VLOOKUP(L177,BG!$D$10:$F$63,3,FALSE)</f>
        <v>#REF!</v>
      </c>
      <c r="H177" s="339" t="s">
        <v>2446</v>
      </c>
      <c r="I177" s="551">
        <v>21303440</v>
      </c>
      <c r="J177" s="298">
        <f t="shared" si="15"/>
        <v>21303.439999999999</v>
      </c>
      <c r="K177" t="e">
        <f>+VLOOKUP(D177,#REF!,4,0)</f>
        <v>#REF!</v>
      </c>
      <c r="L177" t="e">
        <f>VLOOKUP(D177,#REF!,5,0)</f>
        <v>#REF!</v>
      </c>
      <c r="M177" t="e">
        <f>VLOOKUP(D177,#REF!,6,0)</f>
        <v>#REF!</v>
      </c>
      <c r="N177" t="e">
        <f>VLOOKUP(D177,#REF!,7,0)</f>
        <v>#REF!</v>
      </c>
      <c r="P177" t="str">
        <f t="shared" si="16"/>
        <v>25702</v>
      </c>
      <c r="Q177" t="str">
        <f t="shared" si="14"/>
        <v>15</v>
      </c>
    </row>
    <row r="178" spans="1:17" x14ac:dyDescent="0.25">
      <c r="A178" s="563">
        <v>44742</v>
      </c>
      <c r="B178" s="340">
        <v>6</v>
      </c>
      <c r="C178" s="340" t="s">
        <v>2899</v>
      </c>
      <c r="D178" s="340" t="s">
        <v>2864</v>
      </c>
      <c r="E178" t="str">
        <f t="shared" si="12"/>
        <v>150102570205299</v>
      </c>
      <c r="F178" t="str">
        <f t="shared" si="13"/>
        <v>0</v>
      </c>
      <c r="G178" t="e">
        <f>+VLOOKUP(L178,BG!$D$10:$F$63,3,FALSE)</f>
        <v>#REF!</v>
      </c>
      <c r="H178" s="340" t="s">
        <v>2880</v>
      </c>
      <c r="I178" s="552">
        <v>276154514</v>
      </c>
      <c r="J178" s="298">
        <f t="shared" si="15"/>
        <v>276154.51400000002</v>
      </c>
      <c r="K178" t="e">
        <f>+VLOOKUP(D178,#REF!,4,0)</f>
        <v>#REF!</v>
      </c>
      <c r="L178" t="e">
        <f>VLOOKUP(D178,#REF!,5,0)</f>
        <v>#REF!</v>
      </c>
      <c r="M178" t="e">
        <f>VLOOKUP(D178,#REF!,6,0)</f>
        <v>#REF!</v>
      </c>
      <c r="N178" t="e">
        <f>VLOOKUP(D178,#REF!,7,0)</f>
        <v>#REF!</v>
      </c>
      <c r="P178" t="str">
        <f t="shared" si="16"/>
        <v>25702</v>
      </c>
      <c r="Q178" t="str">
        <f t="shared" si="14"/>
        <v>15</v>
      </c>
    </row>
    <row r="179" spans="1:17" x14ac:dyDescent="0.25">
      <c r="A179" s="563">
        <v>44742</v>
      </c>
      <c r="B179" s="339">
        <v>6</v>
      </c>
      <c r="C179" s="339" t="s">
        <v>2900</v>
      </c>
      <c r="D179" s="339" t="s">
        <v>2865</v>
      </c>
      <c r="E179" t="str">
        <f t="shared" si="12"/>
        <v>150102570205399</v>
      </c>
      <c r="F179" t="str">
        <f t="shared" si="13"/>
        <v>0</v>
      </c>
      <c r="G179" t="e">
        <f>+VLOOKUP(L179,BG!$D$10:$F$63,3,FALSE)</f>
        <v>#REF!</v>
      </c>
      <c r="H179" s="339" t="s">
        <v>2881</v>
      </c>
      <c r="I179" s="551">
        <v>161713087</v>
      </c>
      <c r="J179" s="298">
        <f t="shared" si="15"/>
        <v>161713.087</v>
      </c>
      <c r="K179" t="e">
        <f>+VLOOKUP(D179,#REF!,4,0)</f>
        <v>#REF!</v>
      </c>
      <c r="L179" t="e">
        <f>VLOOKUP(D179,#REF!,5,0)</f>
        <v>#REF!</v>
      </c>
      <c r="M179" t="e">
        <f>VLOOKUP(D179,#REF!,6,0)</f>
        <v>#REF!</v>
      </c>
      <c r="N179" t="e">
        <f>VLOOKUP(D179,#REF!,7,0)</f>
        <v>#REF!</v>
      </c>
      <c r="P179" t="str">
        <f t="shared" si="16"/>
        <v>25702</v>
      </c>
      <c r="Q179" t="str">
        <f t="shared" si="14"/>
        <v>15</v>
      </c>
    </row>
    <row r="180" spans="1:17" x14ac:dyDescent="0.25">
      <c r="A180" s="563">
        <v>44742</v>
      </c>
      <c r="B180" s="340">
        <v>7</v>
      </c>
      <c r="C180" s="340" t="s">
        <v>3006</v>
      </c>
      <c r="D180" s="340" t="s">
        <v>3007</v>
      </c>
      <c r="E180" t="str">
        <f t="shared" si="12"/>
        <v>150102570205499</v>
      </c>
      <c r="F180" t="str">
        <f t="shared" si="13"/>
        <v>0</v>
      </c>
      <c r="G180" t="e">
        <f>+VLOOKUP(L180,BG!$D$10:$F$63,3,FALSE)</f>
        <v>#REF!</v>
      </c>
      <c r="H180" s="340" t="s">
        <v>2919</v>
      </c>
      <c r="I180" s="552">
        <v>290096576</v>
      </c>
      <c r="J180" s="298">
        <f t="shared" si="15"/>
        <v>290096.576</v>
      </c>
      <c r="K180" t="e">
        <f>+VLOOKUP(D180,#REF!,4,0)</f>
        <v>#REF!</v>
      </c>
      <c r="L180" t="e">
        <f>VLOOKUP(D180,#REF!,5,0)</f>
        <v>#REF!</v>
      </c>
      <c r="M180" t="e">
        <f>VLOOKUP(D180,#REF!,6,0)</f>
        <v>#REF!</v>
      </c>
      <c r="N180" t="e">
        <f>VLOOKUP(D180,#REF!,7,0)</f>
        <v>#REF!</v>
      </c>
      <c r="P180" t="str">
        <f t="shared" si="16"/>
        <v>25702</v>
      </c>
      <c r="Q180" t="str">
        <f t="shared" si="14"/>
        <v>15</v>
      </c>
    </row>
    <row r="181" spans="1:17" x14ac:dyDescent="0.25">
      <c r="A181" s="563">
        <v>44742</v>
      </c>
      <c r="B181" s="339">
        <v>6</v>
      </c>
      <c r="C181" s="339" t="s">
        <v>1656</v>
      </c>
      <c r="D181" s="339" t="s">
        <v>894</v>
      </c>
      <c r="E181" t="str">
        <f t="shared" si="12"/>
        <v>150102570205999</v>
      </c>
      <c r="F181" t="str">
        <f t="shared" si="13"/>
        <v>0</v>
      </c>
      <c r="G181" t="e">
        <f>+VLOOKUP(L181,BG!$D$10:$F$63,3,FALSE)</f>
        <v>#REF!</v>
      </c>
      <c r="H181" s="339" t="s">
        <v>895</v>
      </c>
      <c r="I181" s="551">
        <v>3201443330</v>
      </c>
      <c r="J181" s="298">
        <f t="shared" si="15"/>
        <v>3201443.33</v>
      </c>
      <c r="K181" t="e">
        <f>+VLOOKUP(D181,#REF!,4,0)</f>
        <v>#REF!</v>
      </c>
      <c r="L181" t="e">
        <f>VLOOKUP(D181,#REF!,5,0)</f>
        <v>#REF!</v>
      </c>
      <c r="M181" t="e">
        <f>VLOOKUP(D181,#REF!,6,0)</f>
        <v>#REF!</v>
      </c>
      <c r="N181" t="e">
        <f>VLOOKUP(D181,#REF!,7,0)</f>
        <v>#REF!</v>
      </c>
      <c r="P181" t="str">
        <f t="shared" si="16"/>
        <v>25702</v>
      </c>
      <c r="Q181" t="str">
        <f t="shared" si="14"/>
        <v>15</v>
      </c>
    </row>
    <row r="182" spans="1:17" x14ac:dyDescent="0.25">
      <c r="A182" s="563">
        <v>44742</v>
      </c>
      <c r="B182" s="340">
        <v>6</v>
      </c>
      <c r="C182" s="340" t="s">
        <v>1657</v>
      </c>
      <c r="D182" s="340" t="s">
        <v>896</v>
      </c>
      <c r="E182" t="str">
        <f t="shared" si="12"/>
        <v>150102570206099</v>
      </c>
      <c r="F182" t="str">
        <f t="shared" si="13"/>
        <v>0</v>
      </c>
      <c r="G182" t="e">
        <f>+VLOOKUP(L182,BG!$D$10:$F$63,3,FALSE)</f>
        <v>#REF!</v>
      </c>
      <c r="H182" s="340" t="s">
        <v>2920</v>
      </c>
      <c r="I182" s="552">
        <v>14335591</v>
      </c>
      <c r="J182" s="298">
        <f t="shared" si="15"/>
        <v>14335.591</v>
      </c>
      <c r="K182" t="e">
        <f>+VLOOKUP(D182,#REF!,4,0)</f>
        <v>#REF!</v>
      </c>
      <c r="L182" t="e">
        <f>VLOOKUP(D182,#REF!,5,0)</f>
        <v>#REF!</v>
      </c>
      <c r="M182" t="e">
        <f>VLOOKUP(D182,#REF!,6,0)</f>
        <v>#REF!</v>
      </c>
      <c r="N182" t="e">
        <f>VLOOKUP(D182,#REF!,7,0)</f>
        <v>#REF!</v>
      </c>
      <c r="P182" t="str">
        <f t="shared" si="16"/>
        <v>25702</v>
      </c>
      <c r="Q182" t="str">
        <f t="shared" si="14"/>
        <v>15</v>
      </c>
    </row>
    <row r="183" spans="1:17" x14ac:dyDescent="0.25">
      <c r="A183" s="563">
        <v>44742</v>
      </c>
      <c r="B183" s="339">
        <v>6</v>
      </c>
      <c r="C183" s="339" t="s">
        <v>1658</v>
      </c>
      <c r="D183" s="339" t="s">
        <v>898</v>
      </c>
      <c r="E183" t="str">
        <f t="shared" si="12"/>
        <v>150102570206199</v>
      </c>
      <c r="F183" t="str">
        <f t="shared" si="13"/>
        <v>0</v>
      </c>
      <c r="G183" t="e">
        <f>+VLOOKUP(L183,BG!$D$10:$F$63,3,FALSE)</f>
        <v>#REF!</v>
      </c>
      <c r="H183" s="339" t="s">
        <v>899</v>
      </c>
      <c r="I183" s="551">
        <v>1728224</v>
      </c>
      <c r="J183" s="298">
        <f t="shared" si="15"/>
        <v>1728.2239999999999</v>
      </c>
      <c r="K183" t="e">
        <f>+VLOOKUP(D183,#REF!,4,0)</f>
        <v>#REF!</v>
      </c>
      <c r="L183" t="e">
        <f>VLOOKUP(D183,#REF!,5,0)</f>
        <v>#REF!</v>
      </c>
      <c r="M183" t="e">
        <f>VLOOKUP(D183,#REF!,6,0)</f>
        <v>#REF!</v>
      </c>
      <c r="N183" t="e">
        <f>VLOOKUP(D183,#REF!,7,0)</f>
        <v>#REF!</v>
      </c>
      <c r="P183" t="str">
        <f t="shared" si="16"/>
        <v>25702</v>
      </c>
      <c r="Q183" t="str">
        <f t="shared" si="14"/>
        <v>15</v>
      </c>
    </row>
    <row r="184" spans="1:17" x14ac:dyDescent="0.25">
      <c r="A184" s="563">
        <v>44742</v>
      </c>
      <c r="B184" s="340">
        <v>6</v>
      </c>
      <c r="C184" s="340" t="s">
        <v>1659</v>
      </c>
      <c r="D184" s="340" t="s">
        <v>900</v>
      </c>
      <c r="E184" t="str">
        <f t="shared" si="12"/>
        <v>150102570206299</v>
      </c>
      <c r="F184" t="str">
        <f t="shared" si="13"/>
        <v>0</v>
      </c>
      <c r="G184" t="e">
        <f>+VLOOKUP(L184,BG!$D$10:$F$63,3,FALSE)</f>
        <v>#REF!</v>
      </c>
      <c r="H184" s="340" t="s">
        <v>901</v>
      </c>
      <c r="I184" s="552">
        <v>1450443</v>
      </c>
      <c r="J184" s="298">
        <f t="shared" si="15"/>
        <v>1450.443</v>
      </c>
      <c r="K184" t="e">
        <f>+VLOOKUP(D184,#REF!,4,0)</f>
        <v>#REF!</v>
      </c>
      <c r="L184" t="e">
        <f>VLOOKUP(D184,#REF!,5,0)</f>
        <v>#REF!</v>
      </c>
      <c r="M184" t="e">
        <f>VLOOKUP(D184,#REF!,6,0)</f>
        <v>#REF!</v>
      </c>
      <c r="N184" t="e">
        <f>VLOOKUP(D184,#REF!,7,0)</f>
        <v>#REF!</v>
      </c>
      <c r="P184" t="str">
        <f t="shared" si="16"/>
        <v>25702</v>
      </c>
      <c r="Q184" t="str">
        <f t="shared" si="14"/>
        <v>15</v>
      </c>
    </row>
    <row r="185" spans="1:17" x14ac:dyDescent="0.25">
      <c r="A185" s="563">
        <v>44742</v>
      </c>
      <c r="B185" s="339">
        <v>6</v>
      </c>
      <c r="C185" s="339" t="s">
        <v>1660</v>
      </c>
      <c r="D185" s="339" t="s">
        <v>902</v>
      </c>
      <c r="E185" t="str">
        <f t="shared" si="12"/>
        <v>150102570206399</v>
      </c>
      <c r="F185" t="str">
        <f t="shared" si="13"/>
        <v>0</v>
      </c>
      <c r="G185" t="e">
        <f>+VLOOKUP(L185,BG!$D$10:$F$63,3,FALSE)</f>
        <v>#REF!</v>
      </c>
      <c r="H185" s="339" t="s">
        <v>903</v>
      </c>
      <c r="I185" s="551">
        <v>-12117878</v>
      </c>
      <c r="J185" s="298">
        <f t="shared" si="15"/>
        <v>-12117.878000000001</v>
      </c>
      <c r="K185" t="e">
        <f>+VLOOKUP(D185,#REF!,4,0)</f>
        <v>#REF!</v>
      </c>
      <c r="L185" t="e">
        <f>VLOOKUP(D185,#REF!,5,0)</f>
        <v>#REF!</v>
      </c>
      <c r="M185" t="e">
        <f>VLOOKUP(D185,#REF!,6,0)</f>
        <v>#REF!</v>
      </c>
      <c r="N185" t="e">
        <f>VLOOKUP(D185,#REF!,7,0)</f>
        <v>#REF!</v>
      </c>
      <c r="P185" t="str">
        <f t="shared" si="16"/>
        <v>25702</v>
      </c>
      <c r="Q185" t="str">
        <f t="shared" si="14"/>
        <v>15</v>
      </c>
    </row>
    <row r="186" spans="1:17" x14ac:dyDescent="0.25">
      <c r="A186" s="563">
        <v>44742</v>
      </c>
      <c r="B186" s="340">
        <v>6</v>
      </c>
      <c r="C186" s="340" t="s">
        <v>2814</v>
      </c>
      <c r="D186" s="340" t="s">
        <v>2441</v>
      </c>
      <c r="E186" t="str">
        <f t="shared" si="12"/>
        <v>150102570206699</v>
      </c>
      <c r="F186" t="str">
        <f t="shared" si="13"/>
        <v>0</v>
      </c>
      <c r="G186" t="e">
        <f>+VLOOKUP(L186,BG!$D$10:$F$63,3,FALSE)</f>
        <v>#REF!</v>
      </c>
      <c r="H186" s="340" t="s">
        <v>2921</v>
      </c>
      <c r="I186" s="552">
        <v>2194202836</v>
      </c>
      <c r="J186" s="298">
        <f t="shared" si="15"/>
        <v>2194202.8360000001</v>
      </c>
      <c r="K186" t="e">
        <f>+VLOOKUP(D186,#REF!,4,0)</f>
        <v>#REF!</v>
      </c>
      <c r="L186" t="e">
        <f>VLOOKUP(D186,#REF!,5,0)</f>
        <v>#REF!</v>
      </c>
      <c r="M186" t="e">
        <f>VLOOKUP(D186,#REF!,6,0)</f>
        <v>#REF!</v>
      </c>
      <c r="N186" t="e">
        <f>VLOOKUP(D186,#REF!,7,0)</f>
        <v>#REF!</v>
      </c>
      <c r="P186" t="str">
        <f t="shared" si="16"/>
        <v>25702</v>
      </c>
      <c r="Q186" t="str">
        <f t="shared" si="14"/>
        <v>15</v>
      </c>
    </row>
    <row r="187" spans="1:17" x14ac:dyDescent="0.25">
      <c r="A187" s="563">
        <v>44742</v>
      </c>
      <c r="B187" s="339">
        <v>6</v>
      </c>
      <c r="C187" s="339" t="s">
        <v>3008</v>
      </c>
      <c r="D187" s="339" t="s">
        <v>2442</v>
      </c>
      <c r="E187" t="str">
        <f t="shared" si="12"/>
        <v>150102570207199</v>
      </c>
      <c r="F187" t="str">
        <f t="shared" si="13"/>
        <v>0</v>
      </c>
      <c r="G187" t="e">
        <f>+VLOOKUP(L187,BG!$D$10:$F$63,3,FALSE)</f>
        <v>#REF!</v>
      </c>
      <c r="H187" s="339" t="s">
        <v>2443</v>
      </c>
      <c r="I187" s="551">
        <v>3846619635</v>
      </c>
      <c r="J187" s="298">
        <f t="shared" si="15"/>
        <v>3846619.6349999998</v>
      </c>
      <c r="K187" t="e">
        <f>+VLOOKUP(D187,#REF!,4,0)</f>
        <v>#REF!</v>
      </c>
      <c r="L187" t="e">
        <f>VLOOKUP(D187,#REF!,5,0)</f>
        <v>#REF!</v>
      </c>
      <c r="M187" t="e">
        <f>VLOOKUP(D187,#REF!,6,0)</f>
        <v>#REF!</v>
      </c>
      <c r="N187" t="e">
        <f>VLOOKUP(D187,#REF!,7,0)</f>
        <v>#REF!</v>
      </c>
      <c r="P187" t="str">
        <f t="shared" si="16"/>
        <v>25702</v>
      </c>
      <c r="Q187" t="str">
        <f t="shared" si="14"/>
        <v>15</v>
      </c>
    </row>
    <row r="188" spans="1:17" x14ac:dyDescent="0.25">
      <c r="A188" s="598">
        <v>44742</v>
      </c>
      <c r="B188" s="340">
        <v>6</v>
      </c>
      <c r="C188" s="340" t="s">
        <v>3009</v>
      </c>
      <c r="D188" s="340" t="s">
        <v>2444</v>
      </c>
      <c r="E188" t="str">
        <f t="shared" si="12"/>
        <v>150102570208299</v>
      </c>
      <c r="F188" t="str">
        <f t="shared" si="13"/>
        <v>0</v>
      </c>
      <c r="G188" t="e">
        <f>+VLOOKUP(L188,BG!$D$10:$F$63,3,FALSE)</f>
        <v>#REF!</v>
      </c>
      <c r="H188" s="340" t="s">
        <v>2445</v>
      </c>
      <c r="I188" s="599">
        <v>9000000000</v>
      </c>
      <c r="J188" s="298">
        <f t="shared" si="15"/>
        <v>9000000</v>
      </c>
      <c r="K188" t="e">
        <f>+VLOOKUP(D188,#REF!,4,0)</f>
        <v>#REF!</v>
      </c>
      <c r="L188" t="e">
        <f>VLOOKUP(D188,#REF!,5,0)</f>
        <v>#REF!</v>
      </c>
      <c r="M188" t="e">
        <f>VLOOKUP(D188,#REF!,6,0)</f>
        <v>#REF!</v>
      </c>
      <c r="N188" t="e">
        <f>VLOOKUP(D188,#REF!,7,0)</f>
        <v>#REF!</v>
      </c>
      <c r="P188" t="str">
        <f t="shared" si="16"/>
        <v>25702</v>
      </c>
      <c r="Q188" t="str">
        <f t="shared" si="14"/>
        <v>15</v>
      </c>
    </row>
    <row r="189" spans="1:17" x14ac:dyDescent="0.25">
      <c r="A189" s="563">
        <v>44742</v>
      </c>
      <c r="B189" s="339">
        <v>6</v>
      </c>
      <c r="C189" s="339" t="s">
        <v>1661</v>
      </c>
      <c r="D189" s="339" t="s">
        <v>904</v>
      </c>
      <c r="E189" t="str">
        <f t="shared" si="12"/>
        <v>150102570208799</v>
      </c>
      <c r="F189" t="str">
        <f t="shared" si="13"/>
        <v>0</v>
      </c>
      <c r="G189" t="e">
        <f>+VLOOKUP(L189,BG!$D$10:$F$63,3,FALSE)</f>
        <v>#REF!</v>
      </c>
      <c r="H189" s="339" t="s">
        <v>905</v>
      </c>
      <c r="I189" s="551">
        <v>19074459998</v>
      </c>
      <c r="J189" s="583">
        <f t="shared" si="15"/>
        <v>19074459.998</v>
      </c>
      <c r="K189" t="e">
        <f>+VLOOKUP(D189,#REF!,4,0)</f>
        <v>#REF!</v>
      </c>
      <c r="L189" t="e">
        <f>VLOOKUP(D189,#REF!,5,0)</f>
        <v>#REF!</v>
      </c>
      <c r="M189" t="e">
        <f>VLOOKUP(D189,#REF!,6,0)</f>
        <v>#REF!</v>
      </c>
      <c r="N189" t="e">
        <f>VLOOKUP(D189,#REF!,7,0)</f>
        <v>#REF!</v>
      </c>
      <c r="P189" t="str">
        <f t="shared" si="16"/>
        <v>25702</v>
      </c>
      <c r="Q189" t="str">
        <f t="shared" si="14"/>
        <v>15</v>
      </c>
    </row>
    <row r="190" spans="1:17" x14ac:dyDescent="0.25">
      <c r="A190" s="563">
        <v>44742</v>
      </c>
      <c r="B190" s="340">
        <v>6</v>
      </c>
      <c r="C190" s="340" t="s">
        <v>3010</v>
      </c>
      <c r="D190" s="340" t="s">
        <v>2642</v>
      </c>
      <c r="E190" t="str">
        <f t="shared" si="12"/>
        <v>150102570208899</v>
      </c>
      <c r="F190" t="str">
        <f t="shared" si="13"/>
        <v>0</v>
      </c>
      <c r="G190" t="e">
        <f>+VLOOKUP(L190,BG!$D$10:$F$63,3,FALSE)</f>
        <v>#REF!</v>
      </c>
      <c r="H190" s="340" t="s">
        <v>2645</v>
      </c>
      <c r="I190" s="552">
        <v>304173648</v>
      </c>
      <c r="J190" s="298">
        <f t="shared" si="15"/>
        <v>304173.64799999999</v>
      </c>
      <c r="K190" t="e">
        <f>+VLOOKUP(D190,#REF!,4,0)</f>
        <v>#REF!</v>
      </c>
      <c r="L190" t="e">
        <f>VLOOKUP(D190,#REF!,5,0)</f>
        <v>#REF!</v>
      </c>
      <c r="M190" t="e">
        <f>VLOOKUP(D190,#REF!,6,0)</f>
        <v>#REF!</v>
      </c>
      <c r="N190" t="e">
        <f>VLOOKUP(D190,#REF!,7,0)</f>
        <v>#REF!</v>
      </c>
      <c r="P190" t="str">
        <f t="shared" si="16"/>
        <v>25702</v>
      </c>
      <c r="Q190" t="str">
        <f t="shared" si="14"/>
        <v>15</v>
      </c>
    </row>
    <row r="191" spans="1:17" x14ac:dyDescent="0.25">
      <c r="A191" s="563">
        <v>44742</v>
      </c>
      <c r="B191" s="339">
        <v>6</v>
      </c>
      <c r="C191" s="339" t="s">
        <v>1662</v>
      </c>
      <c r="D191" s="339" t="s">
        <v>906</v>
      </c>
      <c r="E191" t="str">
        <f t="shared" si="12"/>
        <v>150102570209099</v>
      </c>
      <c r="F191" t="str">
        <f t="shared" si="13"/>
        <v>0</v>
      </c>
      <c r="G191" t="e">
        <f>+VLOOKUP(L191,BG!$D$10:$F$63,3,FALSE)</f>
        <v>#REF!</v>
      </c>
      <c r="H191" s="339" t="s">
        <v>907</v>
      </c>
      <c r="I191" s="551">
        <v>-825736376</v>
      </c>
      <c r="J191" s="298">
        <f t="shared" si="15"/>
        <v>-825736.37600000005</v>
      </c>
      <c r="K191" t="e">
        <f>+VLOOKUP(D191,#REF!,4,0)</f>
        <v>#REF!</v>
      </c>
      <c r="L191" t="e">
        <f>VLOOKUP(D191,#REF!,5,0)</f>
        <v>#REF!</v>
      </c>
      <c r="M191" t="e">
        <f>VLOOKUP(D191,#REF!,6,0)</f>
        <v>#REF!</v>
      </c>
      <c r="N191" t="e">
        <f>VLOOKUP(D191,#REF!,7,0)</f>
        <v>#REF!</v>
      </c>
      <c r="P191" t="str">
        <f t="shared" si="16"/>
        <v>25702</v>
      </c>
      <c r="Q191" t="str">
        <f t="shared" si="14"/>
        <v>15</v>
      </c>
    </row>
    <row r="192" spans="1:17" x14ac:dyDescent="0.25">
      <c r="A192" s="563">
        <v>44742</v>
      </c>
      <c r="B192" s="340">
        <v>7</v>
      </c>
      <c r="C192" s="340" t="s">
        <v>3011</v>
      </c>
      <c r="D192" s="340" t="s">
        <v>2725</v>
      </c>
      <c r="E192" t="str">
        <f t="shared" si="12"/>
        <v>150102570210199</v>
      </c>
      <c r="F192" t="str">
        <f t="shared" si="13"/>
        <v>0</v>
      </c>
      <c r="G192" t="e">
        <f>+VLOOKUP(L192,BG!$D$10:$F$63,3,FALSE)</f>
        <v>#REF!</v>
      </c>
      <c r="H192" s="340" t="s">
        <v>2922</v>
      </c>
      <c r="I192" s="552">
        <v>-12391647</v>
      </c>
      <c r="J192" s="298">
        <f t="shared" si="15"/>
        <v>-12391.647000000001</v>
      </c>
      <c r="K192" t="e">
        <f>+VLOOKUP(D192,#REF!,4,0)</f>
        <v>#REF!</v>
      </c>
      <c r="L192" t="e">
        <f>VLOOKUP(D192,#REF!,5,0)</f>
        <v>#REF!</v>
      </c>
      <c r="M192" t="e">
        <f>VLOOKUP(D192,#REF!,6,0)</f>
        <v>#REF!</v>
      </c>
      <c r="N192" t="e">
        <f>VLOOKUP(D192,#REF!,7,0)</f>
        <v>#REF!</v>
      </c>
      <c r="P192" t="str">
        <f t="shared" si="16"/>
        <v>25702</v>
      </c>
      <c r="Q192" t="str">
        <f t="shared" si="14"/>
        <v>15</v>
      </c>
    </row>
    <row r="193" spans="1:17" x14ac:dyDescent="0.25">
      <c r="A193" s="563">
        <v>44742</v>
      </c>
      <c r="B193" s="339">
        <v>6</v>
      </c>
      <c r="C193" s="339" t="s">
        <v>3012</v>
      </c>
      <c r="D193" s="339" t="s">
        <v>2726</v>
      </c>
      <c r="E193" t="str">
        <f t="shared" si="12"/>
        <v>150102570210299</v>
      </c>
      <c r="F193" t="str">
        <f t="shared" si="13"/>
        <v>0</v>
      </c>
      <c r="G193" t="e">
        <f>+VLOOKUP(L193,BG!$D$10:$F$63,3,FALSE)</f>
        <v>#REF!</v>
      </c>
      <c r="H193" s="339" t="s">
        <v>2752</v>
      </c>
      <c r="I193" s="551">
        <v>638866966</v>
      </c>
      <c r="J193" s="298">
        <f t="shared" si="15"/>
        <v>638866.96600000001</v>
      </c>
      <c r="K193" t="e">
        <f>+VLOOKUP(D193,#REF!,4,0)</f>
        <v>#REF!</v>
      </c>
      <c r="L193" t="e">
        <f>VLOOKUP(D193,#REF!,5,0)</f>
        <v>#REF!</v>
      </c>
      <c r="M193" t="e">
        <f>VLOOKUP(D193,#REF!,6,0)</f>
        <v>#REF!</v>
      </c>
      <c r="N193" t="e">
        <f>VLOOKUP(D193,#REF!,7,0)</f>
        <v>#REF!</v>
      </c>
      <c r="P193" t="str">
        <f t="shared" si="16"/>
        <v>25702</v>
      </c>
      <c r="Q193" t="str">
        <f t="shared" si="14"/>
        <v>15</v>
      </c>
    </row>
    <row r="194" spans="1:17" x14ac:dyDescent="0.25">
      <c r="A194" s="598">
        <v>44742</v>
      </c>
      <c r="B194" s="340">
        <v>7</v>
      </c>
      <c r="C194" s="340" t="s">
        <v>3013</v>
      </c>
      <c r="D194" s="340" t="s">
        <v>2727</v>
      </c>
      <c r="E194" t="str">
        <f t="shared" si="12"/>
        <v>150102570210699</v>
      </c>
      <c r="F194" t="str">
        <f t="shared" si="13"/>
        <v>0</v>
      </c>
      <c r="G194" t="e">
        <f>+VLOOKUP(L194,BG!$D$10:$F$63,3,FALSE)</f>
        <v>#REF!</v>
      </c>
      <c r="H194" s="340" t="s">
        <v>2753</v>
      </c>
      <c r="I194" s="599">
        <v>85532000</v>
      </c>
      <c r="J194" s="298">
        <f t="shared" si="15"/>
        <v>85532</v>
      </c>
      <c r="K194" t="e">
        <f>+VLOOKUP(D194,#REF!,4,0)</f>
        <v>#REF!</v>
      </c>
      <c r="L194" t="e">
        <f>VLOOKUP(D194,#REF!,5,0)</f>
        <v>#REF!</v>
      </c>
      <c r="M194" t="e">
        <f>VLOOKUP(D194,#REF!,6,0)</f>
        <v>#REF!</v>
      </c>
      <c r="N194" t="e">
        <f>VLOOKUP(D194,#REF!,7,0)</f>
        <v>#REF!</v>
      </c>
      <c r="P194" t="str">
        <f t="shared" si="16"/>
        <v>25702</v>
      </c>
      <c r="Q194" t="str">
        <f t="shared" si="14"/>
        <v>15</v>
      </c>
    </row>
    <row r="195" spans="1:17" x14ac:dyDescent="0.25">
      <c r="A195" s="598">
        <v>44742</v>
      </c>
      <c r="B195" s="340">
        <v>6</v>
      </c>
      <c r="C195" s="340" t="s">
        <v>2815</v>
      </c>
      <c r="D195" s="340" t="s">
        <v>2447</v>
      </c>
      <c r="E195" t="str">
        <f t="shared" si="12"/>
        <v>150102570210701</v>
      </c>
      <c r="F195" t="str">
        <f t="shared" si="13"/>
        <v>0</v>
      </c>
      <c r="G195" t="e">
        <f>+VLOOKUP(L195,BG!$D$10:$F$63,3,FALSE)</f>
        <v>#REF!</v>
      </c>
      <c r="H195" s="340" t="s">
        <v>2448</v>
      </c>
      <c r="I195" s="599">
        <v>100237511</v>
      </c>
      <c r="J195" s="298">
        <f t="shared" si="15"/>
        <v>100237.511</v>
      </c>
      <c r="K195" t="e">
        <f>+VLOOKUP(D195,#REF!,4,0)</f>
        <v>#REF!</v>
      </c>
      <c r="L195" t="e">
        <f>VLOOKUP(D195,#REF!,5,0)</f>
        <v>#REF!</v>
      </c>
      <c r="M195" t="e">
        <f>VLOOKUP(D195,#REF!,6,0)</f>
        <v>#REF!</v>
      </c>
      <c r="N195" t="e">
        <f>VLOOKUP(D195,#REF!,7,0)</f>
        <v>#REF!</v>
      </c>
      <c r="P195" t="str">
        <f t="shared" si="16"/>
        <v>25702</v>
      </c>
      <c r="Q195" t="str">
        <f t="shared" si="14"/>
        <v>15</v>
      </c>
    </row>
    <row r="196" spans="1:17" s="299" customFormat="1" x14ac:dyDescent="0.25">
      <c r="A196" s="563">
        <v>44742</v>
      </c>
      <c r="B196" s="340">
        <v>6</v>
      </c>
      <c r="C196" s="340" t="s">
        <v>3014</v>
      </c>
      <c r="D196" s="340" t="s">
        <v>2728</v>
      </c>
      <c r="E196" t="str">
        <f t="shared" si="12"/>
        <v>150102570210799</v>
      </c>
      <c r="F196" t="str">
        <f t="shared" si="13"/>
        <v>0</v>
      </c>
      <c r="G196" t="e">
        <f>+VLOOKUP(L196,BG!$D$10:$F$63,3,FALSE)</f>
        <v>#REF!</v>
      </c>
      <c r="H196" s="340" t="s">
        <v>2754</v>
      </c>
      <c r="I196" s="552">
        <v>12391647</v>
      </c>
      <c r="J196" s="298">
        <f t="shared" si="15"/>
        <v>12391.647000000001</v>
      </c>
      <c r="K196" t="e">
        <f>+VLOOKUP(D196,#REF!,4,0)</f>
        <v>#REF!</v>
      </c>
      <c r="L196" t="e">
        <f>VLOOKUP(D196,#REF!,5,0)</f>
        <v>#REF!</v>
      </c>
      <c r="M196" t="e">
        <f>VLOOKUP(D196,#REF!,6,0)</f>
        <v>#REF!</v>
      </c>
      <c r="N196" t="e">
        <f>VLOOKUP(D196,#REF!,7,0)</f>
        <v>#REF!</v>
      </c>
      <c r="O196"/>
      <c r="P196" t="str">
        <f t="shared" si="16"/>
        <v>25702</v>
      </c>
      <c r="Q196" t="str">
        <f t="shared" si="14"/>
        <v>15</v>
      </c>
    </row>
    <row r="197" spans="1:17" x14ac:dyDescent="0.25">
      <c r="A197" s="598">
        <v>44742</v>
      </c>
      <c r="B197" s="340">
        <v>6</v>
      </c>
      <c r="C197" s="340" t="s">
        <v>3015</v>
      </c>
      <c r="D197" s="340" t="s">
        <v>2729</v>
      </c>
      <c r="E197" t="str">
        <f t="shared" ref="E197:E260" si="17">+MID(D197,3,2)&amp;+MID(D197,6,1)&amp;+MID(D197,8,2)&amp;+MID(D197,11,3)&amp;+MID(D197,17,2)&amp;+MID(D197,20,3)&amp;+MID(D197,24,2)</f>
        <v>150102570211001</v>
      </c>
      <c r="F197" t="str">
        <f t="shared" ref="F197:F260" si="18">MID(E197,3,1)</f>
        <v>0</v>
      </c>
      <c r="G197" t="e">
        <f>+VLOOKUP(L197,BG!$D$10:$F$63,3,FALSE)</f>
        <v>#REF!</v>
      </c>
      <c r="H197" s="340" t="s">
        <v>2755</v>
      </c>
      <c r="I197" s="599">
        <v>136955200</v>
      </c>
      <c r="J197" s="298">
        <f t="shared" si="15"/>
        <v>136955.20000000001</v>
      </c>
      <c r="K197" t="e">
        <f>+VLOOKUP(D197,#REF!,4,0)</f>
        <v>#REF!</v>
      </c>
      <c r="L197" t="e">
        <f>VLOOKUP(D197,#REF!,5,0)</f>
        <v>#REF!</v>
      </c>
      <c r="M197" t="e">
        <f>VLOOKUP(D197,#REF!,6,0)</f>
        <v>#REF!</v>
      </c>
      <c r="N197" t="e">
        <f>VLOOKUP(D197,#REF!,7,0)</f>
        <v>#REF!</v>
      </c>
      <c r="P197" t="str">
        <f t="shared" si="16"/>
        <v>25702</v>
      </c>
      <c r="Q197" t="str">
        <f t="shared" si="14"/>
        <v>15</v>
      </c>
    </row>
    <row r="198" spans="1:17" s="299" customFormat="1" x14ac:dyDescent="0.25">
      <c r="A198" s="563">
        <v>44742</v>
      </c>
      <c r="B198" s="340">
        <v>6</v>
      </c>
      <c r="C198" s="340" t="s">
        <v>2816</v>
      </c>
      <c r="D198" s="340" t="s">
        <v>2782</v>
      </c>
      <c r="E198" t="str">
        <f t="shared" si="17"/>
        <v>150102570211399</v>
      </c>
      <c r="F198" t="str">
        <f t="shared" si="18"/>
        <v>0</v>
      </c>
      <c r="G198" t="e">
        <f>+VLOOKUP(L198,BG!$D$10:$F$63,3,FALSE)</f>
        <v>#REF!</v>
      </c>
      <c r="H198" s="339" t="s">
        <v>2783</v>
      </c>
      <c r="I198" s="551">
        <v>659090909</v>
      </c>
      <c r="J198" s="298">
        <f t="shared" si="15"/>
        <v>659090.90899999999</v>
      </c>
      <c r="K198" t="e">
        <f>+VLOOKUP(D198,#REF!,4,0)</f>
        <v>#REF!</v>
      </c>
      <c r="L198" t="e">
        <f>VLOOKUP(D198,#REF!,5,0)</f>
        <v>#REF!</v>
      </c>
      <c r="M198" t="e">
        <f>VLOOKUP(D198,#REF!,6,0)</f>
        <v>#REF!</v>
      </c>
      <c r="N198" t="e">
        <f>VLOOKUP(D198,#REF!,7,0)</f>
        <v>#REF!</v>
      </c>
      <c r="O198"/>
      <c r="P198" t="str">
        <f t="shared" si="16"/>
        <v>25702</v>
      </c>
      <c r="Q198" t="str">
        <f t="shared" ref="Q198:Q261" si="19">+LEFT(E198,2)</f>
        <v>15</v>
      </c>
    </row>
    <row r="199" spans="1:17" s="299" customFormat="1" x14ac:dyDescent="0.25">
      <c r="A199" s="563">
        <v>44742</v>
      </c>
      <c r="B199" s="339">
        <v>6</v>
      </c>
      <c r="C199" s="339" t="s">
        <v>2266</v>
      </c>
      <c r="D199" s="339" t="s">
        <v>1955</v>
      </c>
      <c r="E199" t="str">
        <f t="shared" si="17"/>
        <v>150102570214901</v>
      </c>
      <c r="F199" t="str">
        <f t="shared" si="18"/>
        <v>0</v>
      </c>
      <c r="G199" t="e">
        <f>+VLOOKUP(L199,BG!$D$10:$F$63,3,FALSE)</f>
        <v>#REF!</v>
      </c>
      <c r="H199" s="340" t="s">
        <v>2134</v>
      </c>
      <c r="I199" s="552">
        <v>1109269</v>
      </c>
      <c r="J199" s="298">
        <f t="shared" si="15"/>
        <v>1109.269</v>
      </c>
      <c r="K199" t="e">
        <f>+VLOOKUP(D199,#REF!,4,0)</f>
        <v>#REF!</v>
      </c>
      <c r="L199" t="e">
        <f>VLOOKUP(D199,#REF!,5,0)</f>
        <v>#REF!</v>
      </c>
      <c r="M199" t="e">
        <f>VLOOKUP(D199,#REF!,6,0)</f>
        <v>#REF!</v>
      </c>
      <c r="N199" t="e">
        <f>VLOOKUP(D199,#REF!,7,0)</f>
        <v>#REF!</v>
      </c>
      <c r="O199"/>
      <c r="P199" t="str">
        <f t="shared" si="16"/>
        <v>25702</v>
      </c>
      <c r="Q199" t="str">
        <f t="shared" si="19"/>
        <v>15</v>
      </c>
    </row>
    <row r="200" spans="1:17" x14ac:dyDescent="0.25">
      <c r="A200" s="563">
        <v>44742</v>
      </c>
      <c r="B200" s="340">
        <v>6</v>
      </c>
      <c r="C200" s="340" t="s">
        <v>1663</v>
      </c>
      <c r="D200" s="340" t="s">
        <v>908</v>
      </c>
      <c r="E200" t="str">
        <f t="shared" si="17"/>
        <v>150102570214999</v>
      </c>
      <c r="F200" t="str">
        <f t="shared" si="18"/>
        <v>0</v>
      </c>
      <c r="G200" t="e">
        <f>+VLOOKUP(L200,BG!$D$10:$F$63,3,FALSE)</f>
        <v>#REF!</v>
      </c>
      <c r="H200" s="339" t="s">
        <v>909</v>
      </c>
      <c r="I200" s="551">
        <v>2962464</v>
      </c>
      <c r="J200" s="298">
        <f t="shared" si="15"/>
        <v>2962.4639999999999</v>
      </c>
      <c r="K200" t="e">
        <f>+VLOOKUP(D200,#REF!,4,0)</f>
        <v>#REF!</v>
      </c>
      <c r="L200" t="e">
        <f>VLOOKUP(D200,#REF!,5,0)</f>
        <v>#REF!</v>
      </c>
      <c r="M200" t="e">
        <f>VLOOKUP(D200,#REF!,6,0)</f>
        <v>#REF!</v>
      </c>
      <c r="N200" t="e">
        <f>VLOOKUP(D200,#REF!,7,0)</f>
        <v>#REF!</v>
      </c>
      <c r="P200" t="str">
        <f t="shared" si="16"/>
        <v>25702</v>
      </c>
      <c r="Q200" t="str">
        <f t="shared" si="19"/>
        <v>15</v>
      </c>
    </row>
    <row r="201" spans="1:17" x14ac:dyDescent="0.25">
      <c r="A201" s="563">
        <v>44742</v>
      </c>
      <c r="B201" s="339">
        <v>6</v>
      </c>
      <c r="C201" s="339" t="s">
        <v>3016</v>
      </c>
      <c r="D201" s="339" t="s">
        <v>2657</v>
      </c>
      <c r="E201" t="str">
        <f t="shared" si="17"/>
        <v>150102570215399</v>
      </c>
      <c r="F201" t="str">
        <f t="shared" si="18"/>
        <v>0</v>
      </c>
      <c r="G201" t="e">
        <f>+VLOOKUP(L201,BG!$D$10:$F$63,3,FALSE)</f>
        <v>#REF!</v>
      </c>
      <c r="H201" s="339" t="s">
        <v>2675</v>
      </c>
      <c r="I201" s="551">
        <v>3627822</v>
      </c>
      <c r="J201" s="298">
        <f t="shared" si="15"/>
        <v>3627.8220000000001</v>
      </c>
      <c r="K201" t="e">
        <f>+VLOOKUP(D201,#REF!,4,0)</f>
        <v>#REF!</v>
      </c>
      <c r="L201" t="e">
        <f>VLOOKUP(D201,#REF!,5,0)</f>
        <v>#REF!</v>
      </c>
      <c r="M201" t="e">
        <f>VLOOKUP(D201,#REF!,6,0)</f>
        <v>#REF!</v>
      </c>
      <c r="N201" t="e">
        <f>VLOOKUP(D201,#REF!,7,0)</f>
        <v>#REF!</v>
      </c>
      <c r="P201" t="str">
        <f t="shared" si="16"/>
        <v>25702</v>
      </c>
      <c r="Q201" t="str">
        <f t="shared" si="19"/>
        <v>15</v>
      </c>
    </row>
    <row r="202" spans="1:17" x14ac:dyDescent="0.25">
      <c r="A202" s="598">
        <v>44742</v>
      </c>
      <c r="B202" s="340">
        <v>6</v>
      </c>
      <c r="C202" s="340" t="s">
        <v>2817</v>
      </c>
      <c r="D202" s="340" t="s">
        <v>2658</v>
      </c>
      <c r="E202" t="str">
        <f t="shared" si="17"/>
        <v>150102570215499</v>
      </c>
      <c r="F202" t="str">
        <f t="shared" si="18"/>
        <v>0</v>
      </c>
      <c r="G202" t="e">
        <f>+VLOOKUP(L202,BG!$D$10:$F$63,3,FALSE)</f>
        <v>#REF!</v>
      </c>
      <c r="H202" s="340" t="s">
        <v>2676</v>
      </c>
      <c r="I202" s="599">
        <v>14161453</v>
      </c>
      <c r="J202" s="298">
        <f t="shared" si="15"/>
        <v>14161.453</v>
      </c>
      <c r="K202" t="e">
        <f>+VLOOKUP(D202,#REF!,4,0)</f>
        <v>#REF!</v>
      </c>
      <c r="L202" t="e">
        <f>VLOOKUP(D202,#REF!,5,0)</f>
        <v>#REF!</v>
      </c>
      <c r="M202" t="e">
        <f>VLOOKUP(D202,#REF!,6,0)</f>
        <v>#REF!</v>
      </c>
      <c r="N202" t="e">
        <f>VLOOKUP(D202,#REF!,7,0)</f>
        <v>#REF!</v>
      </c>
      <c r="P202" t="str">
        <f t="shared" si="16"/>
        <v>25702</v>
      </c>
      <c r="Q202" t="str">
        <f t="shared" si="19"/>
        <v>15</v>
      </c>
    </row>
    <row r="203" spans="1:17" x14ac:dyDescent="0.25">
      <c r="A203" s="598">
        <v>44742</v>
      </c>
      <c r="B203" s="340">
        <v>6</v>
      </c>
      <c r="C203" s="340" t="s">
        <v>3017</v>
      </c>
      <c r="D203" s="340" t="s">
        <v>1956</v>
      </c>
      <c r="E203" t="str">
        <f t="shared" si="17"/>
        <v>150102570226899</v>
      </c>
      <c r="F203" t="str">
        <f t="shared" si="18"/>
        <v>0</v>
      </c>
      <c r="G203" t="e">
        <f>+VLOOKUP(L203,BG!$D$10:$F$63,3,FALSE)</f>
        <v>#REF!</v>
      </c>
      <c r="H203" s="340" t="s">
        <v>2135</v>
      </c>
      <c r="I203" s="599">
        <v>-1848071745</v>
      </c>
      <c r="J203" s="298">
        <f t="shared" si="15"/>
        <v>-1848071.7450000001</v>
      </c>
      <c r="K203" t="e">
        <f>+VLOOKUP(D203,#REF!,4,0)</f>
        <v>#REF!</v>
      </c>
      <c r="L203" t="e">
        <f>VLOOKUP(D203,#REF!,5,0)</f>
        <v>#REF!</v>
      </c>
      <c r="M203" t="e">
        <f>VLOOKUP(D203,#REF!,6,0)</f>
        <v>#REF!</v>
      </c>
      <c r="N203" t="e">
        <f>VLOOKUP(D203,#REF!,7,0)</f>
        <v>#REF!</v>
      </c>
      <c r="P203" t="str">
        <f t="shared" si="16"/>
        <v>25702</v>
      </c>
      <c r="Q203" t="str">
        <f t="shared" si="19"/>
        <v>15</v>
      </c>
    </row>
    <row r="204" spans="1:17" s="299" customFormat="1" x14ac:dyDescent="0.25">
      <c r="A204" s="563">
        <v>44742</v>
      </c>
      <c r="B204" s="340">
        <v>6</v>
      </c>
      <c r="C204" s="340" t="s">
        <v>2267</v>
      </c>
      <c r="D204" s="340" t="s">
        <v>1957</v>
      </c>
      <c r="E204" t="str">
        <f t="shared" si="17"/>
        <v>150102570226999</v>
      </c>
      <c r="F204" t="str">
        <f t="shared" si="18"/>
        <v>0</v>
      </c>
      <c r="G204" t="e">
        <f>+VLOOKUP(L204,BG!$D$10:$F$63,3,FALSE)</f>
        <v>#REF!</v>
      </c>
      <c r="H204" s="340" t="s">
        <v>2136</v>
      </c>
      <c r="I204" s="552">
        <v>120517769</v>
      </c>
      <c r="J204" s="298">
        <f t="shared" ref="J204:J267" si="20">I204/1000</f>
        <v>120517.769</v>
      </c>
      <c r="K204" t="e">
        <f>+VLOOKUP(D204,#REF!,4,0)</f>
        <v>#REF!</v>
      </c>
      <c r="L204" t="e">
        <f>VLOOKUP(D204,#REF!,5,0)</f>
        <v>#REF!</v>
      </c>
      <c r="M204" t="e">
        <f>VLOOKUP(D204,#REF!,6,0)</f>
        <v>#REF!</v>
      </c>
      <c r="N204" t="e">
        <f>VLOOKUP(D204,#REF!,7,0)</f>
        <v>#REF!</v>
      </c>
      <c r="O204"/>
      <c r="P204" t="str">
        <f t="shared" ref="P204:P267" si="21">MID(E204,6,5)</f>
        <v>25702</v>
      </c>
      <c r="Q204" t="str">
        <f t="shared" si="19"/>
        <v>15</v>
      </c>
    </row>
    <row r="205" spans="1:17" s="299" customFormat="1" x14ac:dyDescent="0.25">
      <c r="A205" s="563">
        <v>44742</v>
      </c>
      <c r="B205" s="339">
        <v>6</v>
      </c>
      <c r="C205" s="339" t="s">
        <v>2268</v>
      </c>
      <c r="D205" s="339" t="s">
        <v>1958</v>
      </c>
      <c r="E205" t="str">
        <f t="shared" si="17"/>
        <v>150102570227099</v>
      </c>
      <c r="F205" t="str">
        <f t="shared" si="18"/>
        <v>0</v>
      </c>
      <c r="G205" t="e">
        <f>+VLOOKUP(L205,BG!$D$10:$F$63,3,FALSE)</f>
        <v>#REF!</v>
      </c>
      <c r="H205" s="340" t="s">
        <v>2137</v>
      </c>
      <c r="I205" s="552">
        <v>-2561668589</v>
      </c>
      <c r="J205" s="298">
        <f t="shared" si="20"/>
        <v>-2561668.5890000002</v>
      </c>
      <c r="K205" t="e">
        <f>+VLOOKUP(D205,#REF!,4,0)</f>
        <v>#REF!</v>
      </c>
      <c r="L205" t="e">
        <f>VLOOKUP(D205,#REF!,5,0)</f>
        <v>#REF!</v>
      </c>
      <c r="M205" t="e">
        <f>VLOOKUP(D205,#REF!,6,0)</f>
        <v>#REF!</v>
      </c>
      <c r="N205" t="e">
        <f>VLOOKUP(D205,#REF!,7,0)</f>
        <v>#REF!</v>
      </c>
      <c r="O205"/>
      <c r="P205" t="str">
        <f t="shared" si="21"/>
        <v>25702</v>
      </c>
      <c r="Q205" t="str">
        <f t="shared" si="19"/>
        <v>15</v>
      </c>
    </row>
    <row r="206" spans="1:17" s="299" customFormat="1" x14ac:dyDescent="0.25">
      <c r="A206" s="563">
        <v>44742</v>
      </c>
      <c r="B206" s="340">
        <v>6</v>
      </c>
      <c r="C206" s="340" t="s">
        <v>3018</v>
      </c>
      <c r="D206" s="340" t="s">
        <v>2449</v>
      </c>
      <c r="E206" t="str">
        <f t="shared" si="17"/>
        <v>150102570229699</v>
      </c>
      <c r="F206" t="str">
        <f t="shared" si="18"/>
        <v>0</v>
      </c>
      <c r="G206" t="e">
        <f>+VLOOKUP(L206,BG!$D$10:$F$63,3,FALSE)</f>
        <v>#REF!</v>
      </c>
      <c r="H206" s="340" t="s">
        <v>2883</v>
      </c>
      <c r="I206" s="552">
        <v>4000000</v>
      </c>
      <c r="J206" s="298">
        <f t="shared" si="20"/>
        <v>4000</v>
      </c>
      <c r="K206" t="e">
        <f>+VLOOKUP(D206,#REF!,4,0)</f>
        <v>#REF!</v>
      </c>
      <c r="L206" t="e">
        <f>VLOOKUP(D206,#REF!,5,0)</f>
        <v>#REF!</v>
      </c>
      <c r="M206" t="e">
        <f>VLOOKUP(D206,#REF!,6,0)</f>
        <v>#REF!</v>
      </c>
      <c r="N206" t="e">
        <f>VLOOKUP(D206,#REF!,7,0)</f>
        <v>#REF!</v>
      </c>
      <c r="O206"/>
      <c r="P206" t="str">
        <f t="shared" si="21"/>
        <v>25702</v>
      </c>
      <c r="Q206" t="str">
        <f t="shared" si="19"/>
        <v>15</v>
      </c>
    </row>
    <row r="207" spans="1:17" s="299" customFormat="1" x14ac:dyDescent="0.25">
      <c r="A207" s="563">
        <v>44742</v>
      </c>
      <c r="B207" s="339">
        <v>6</v>
      </c>
      <c r="C207" s="339" t="s">
        <v>2818</v>
      </c>
      <c r="D207" s="339" t="s">
        <v>2731</v>
      </c>
      <c r="E207" t="str">
        <f t="shared" si="17"/>
        <v>150102570230099</v>
      </c>
      <c r="F207" t="str">
        <f t="shared" si="18"/>
        <v>0</v>
      </c>
      <c r="G207" t="e">
        <f>+VLOOKUP(L207,BG!$D$10:$F$63,3,FALSE)</f>
        <v>#REF!</v>
      </c>
      <c r="H207" s="339" t="s">
        <v>2756</v>
      </c>
      <c r="I207" s="551">
        <v>20939730</v>
      </c>
      <c r="J207" s="298">
        <f t="shared" si="20"/>
        <v>20939.73</v>
      </c>
      <c r="K207" t="e">
        <f>+VLOOKUP(D207,#REF!,4,0)</f>
        <v>#REF!</v>
      </c>
      <c r="L207" t="e">
        <f>VLOOKUP(D207,#REF!,5,0)</f>
        <v>#REF!</v>
      </c>
      <c r="M207" t="e">
        <f>VLOOKUP(D207,#REF!,6,0)</f>
        <v>#REF!</v>
      </c>
      <c r="N207" t="e">
        <f>VLOOKUP(D207,#REF!,7,0)</f>
        <v>#REF!</v>
      </c>
      <c r="O207"/>
      <c r="P207" t="str">
        <f t="shared" si="21"/>
        <v>25702</v>
      </c>
      <c r="Q207" t="str">
        <f t="shared" si="19"/>
        <v>15</v>
      </c>
    </row>
    <row r="208" spans="1:17" s="299" customFormat="1" x14ac:dyDescent="0.25">
      <c r="A208" s="563">
        <v>44742</v>
      </c>
      <c r="B208" s="340">
        <v>6</v>
      </c>
      <c r="C208" s="340" t="s">
        <v>3019</v>
      </c>
      <c r="D208" s="340" t="s">
        <v>2452</v>
      </c>
      <c r="E208" t="str">
        <f t="shared" si="17"/>
        <v>150102570400101</v>
      </c>
      <c r="F208" t="str">
        <f t="shared" si="18"/>
        <v>0</v>
      </c>
      <c r="G208" t="e">
        <f>+VLOOKUP(L208,BG!$D$10:$F$63,3,FALSE)</f>
        <v>#REF!</v>
      </c>
      <c r="H208" s="339" t="s">
        <v>2453</v>
      </c>
      <c r="I208" s="551">
        <v>70673899870</v>
      </c>
      <c r="J208" s="298">
        <f t="shared" si="20"/>
        <v>70673899.870000005</v>
      </c>
      <c r="K208" t="e">
        <f>+VLOOKUP(D208,#REF!,4,0)</f>
        <v>#REF!</v>
      </c>
      <c r="L208" t="e">
        <f>VLOOKUP(D208,#REF!,5,0)</f>
        <v>#REF!</v>
      </c>
      <c r="M208" t="e">
        <f>VLOOKUP(D208,#REF!,6,0)</f>
        <v>#REF!</v>
      </c>
      <c r="N208" t="e">
        <f>VLOOKUP(D208,#REF!,7,0)</f>
        <v>#REF!</v>
      </c>
      <c r="O208"/>
      <c r="P208" t="str">
        <f t="shared" si="21"/>
        <v>25704</v>
      </c>
      <c r="Q208" t="str">
        <f t="shared" si="19"/>
        <v>15</v>
      </c>
    </row>
    <row r="209" spans="1:17" x14ac:dyDescent="0.25">
      <c r="A209" s="563">
        <v>44742</v>
      </c>
      <c r="B209" s="339">
        <v>6</v>
      </c>
      <c r="C209" s="339" t="s">
        <v>3020</v>
      </c>
      <c r="D209" s="339" t="s">
        <v>2454</v>
      </c>
      <c r="E209" t="str">
        <f t="shared" si="17"/>
        <v>150102570400199</v>
      </c>
      <c r="F209" t="str">
        <f t="shared" si="18"/>
        <v>0</v>
      </c>
      <c r="G209" t="e">
        <f>+VLOOKUP(L209,BG!$D$10:$F$63,3,FALSE)</f>
        <v>#REF!</v>
      </c>
      <c r="H209" s="339" t="s">
        <v>2455</v>
      </c>
      <c r="I209" s="551">
        <v>196299479356</v>
      </c>
      <c r="J209" s="298">
        <f t="shared" si="20"/>
        <v>196299479.35600001</v>
      </c>
      <c r="K209" t="e">
        <f>+VLOOKUP(D209,#REF!,4,0)</f>
        <v>#REF!</v>
      </c>
      <c r="L209" t="e">
        <f>VLOOKUP(D209,#REF!,5,0)</f>
        <v>#REF!</v>
      </c>
      <c r="M209" t="e">
        <f>VLOOKUP(D209,#REF!,6,0)</f>
        <v>#REF!</v>
      </c>
      <c r="N209" t="e">
        <f>VLOOKUP(D209,#REF!,7,0)</f>
        <v>#REF!</v>
      </c>
      <c r="P209" t="str">
        <f t="shared" si="21"/>
        <v>25704</v>
      </c>
      <c r="Q209" t="str">
        <f t="shared" si="19"/>
        <v>15</v>
      </c>
    </row>
    <row r="210" spans="1:17" x14ac:dyDescent="0.25">
      <c r="A210" s="563">
        <v>44742</v>
      </c>
      <c r="B210" s="340">
        <v>6</v>
      </c>
      <c r="C210" s="340" t="s">
        <v>3021</v>
      </c>
      <c r="D210" s="340" t="s">
        <v>2456</v>
      </c>
      <c r="E210" t="str">
        <f t="shared" si="17"/>
        <v>150102570400201</v>
      </c>
      <c r="F210" t="str">
        <f t="shared" si="18"/>
        <v>0</v>
      </c>
      <c r="G210" t="e">
        <f>+VLOOKUP(L210,BG!$D$10:$F$63,3,FALSE)</f>
        <v>#REF!</v>
      </c>
      <c r="H210" s="339" t="s">
        <v>2457</v>
      </c>
      <c r="I210" s="551">
        <v>5993158045</v>
      </c>
      <c r="J210" s="298">
        <f t="shared" si="20"/>
        <v>5993158.0449999999</v>
      </c>
      <c r="K210" t="e">
        <f>+VLOOKUP(D210,#REF!,4,0)</f>
        <v>#REF!</v>
      </c>
      <c r="L210" t="e">
        <f>VLOOKUP(D210,#REF!,5,0)</f>
        <v>#REF!</v>
      </c>
      <c r="M210" t="e">
        <f>VLOOKUP(D210,#REF!,6,0)</f>
        <v>#REF!</v>
      </c>
      <c r="N210" t="e">
        <f>VLOOKUP(D210,#REF!,7,0)</f>
        <v>#REF!</v>
      </c>
      <c r="P210" t="str">
        <f t="shared" si="21"/>
        <v>25704</v>
      </c>
      <c r="Q210" t="str">
        <f t="shared" si="19"/>
        <v>15</v>
      </c>
    </row>
    <row r="211" spans="1:17" s="299" customFormat="1" x14ac:dyDescent="0.25">
      <c r="A211" s="563">
        <v>44742</v>
      </c>
      <c r="B211" s="339">
        <v>6</v>
      </c>
      <c r="C211" s="339" t="s">
        <v>3022</v>
      </c>
      <c r="D211" s="339" t="s">
        <v>2458</v>
      </c>
      <c r="E211" t="str">
        <f t="shared" si="17"/>
        <v>150102570400299</v>
      </c>
      <c r="F211" t="str">
        <f t="shared" si="18"/>
        <v>0</v>
      </c>
      <c r="G211" t="e">
        <f>+VLOOKUP(L211,BG!$D$10:$F$63,3,FALSE)</f>
        <v>#REF!</v>
      </c>
      <c r="H211" s="339" t="s">
        <v>2459</v>
      </c>
      <c r="I211" s="551">
        <v>-170443732716</v>
      </c>
      <c r="J211" s="298">
        <f t="shared" si="20"/>
        <v>-170443732.71599999</v>
      </c>
      <c r="K211" t="e">
        <f>+VLOOKUP(D211,#REF!,4,0)</f>
        <v>#REF!</v>
      </c>
      <c r="L211" t="e">
        <f>VLOOKUP(D211,#REF!,5,0)</f>
        <v>#REF!</v>
      </c>
      <c r="M211" t="e">
        <f>VLOOKUP(D211,#REF!,6,0)</f>
        <v>#REF!</v>
      </c>
      <c r="N211" t="e">
        <f>VLOOKUP(D211,#REF!,7,0)</f>
        <v>#REF!</v>
      </c>
      <c r="O211"/>
      <c r="P211" t="str">
        <f t="shared" si="21"/>
        <v>25704</v>
      </c>
      <c r="Q211" t="str">
        <f t="shared" si="19"/>
        <v>15</v>
      </c>
    </row>
    <row r="212" spans="1:17" s="299" customFormat="1" x14ac:dyDescent="0.25">
      <c r="A212" s="563">
        <v>44742</v>
      </c>
      <c r="B212" s="340">
        <v>6</v>
      </c>
      <c r="C212" s="340" t="s">
        <v>3023</v>
      </c>
      <c r="D212" s="340" t="s">
        <v>2460</v>
      </c>
      <c r="E212" t="str">
        <f t="shared" si="17"/>
        <v>150102570400399</v>
      </c>
      <c r="F212" t="str">
        <f t="shared" si="18"/>
        <v>0</v>
      </c>
      <c r="G212" t="e">
        <f>+VLOOKUP(L212,BG!$D$10:$F$63,3,FALSE)</f>
        <v>#REF!</v>
      </c>
      <c r="H212" s="339" t="s">
        <v>2461</v>
      </c>
      <c r="I212" s="551">
        <v>-491300</v>
      </c>
      <c r="J212" s="298">
        <f t="shared" si="20"/>
        <v>-491.3</v>
      </c>
      <c r="K212" t="e">
        <f>+VLOOKUP(D212,#REF!,4,0)</f>
        <v>#REF!</v>
      </c>
      <c r="L212" t="e">
        <f>VLOOKUP(D212,#REF!,5,0)</f>
        <v>#REF!</v>
      </c>
      <c r="M212" t="e">
        <f>VLOOKUP(D212,#REF!,6,0)</f>
        <v>#REF!</v>
      </c>
      <c r="N212" t="e">
        <f>VLOOKUP(D212,#REF!,7,0)</f>
        <v>#REF!</v>
      </c>
      <c r="O212"/>
      <c r="P212" t="str">
        <f t="shared" si="21"/>
        <v>25704</v>
      </c>
      <c r="Q212" t="str">
        <f t="shared" si="19"/>
        <v>15</v>
      </c>
    </row>
    <row r="213" spans="1:17" s="299" customFormat="1" x14ac:dyDescent="0.25">
      <c r="A213" s="563">
        <v>44742</v>
      </c>
      <c r="B213" s="339">
        <v>6</v>
      </c>
      <c r="C213" s="339" t="s">
        <v>3024</v>
      </c>
      <c r="D213" s="339" t="s">
        <v>2462</v>
      </c>
      <c r="E213" t="str">
        <f t="shared" si="17"/>
        <v>150102570400499</v>
      </c>
      <c r="F213" t="str">
        <f t="shared" si="18"/>
        <v>0</v>
      </c>
      <c r="G213" t="e">
        <f>+VLOOKUP(L213,BG!$D$10:$F$63,3,FALSE)</f>
        <v>#REF!</v>
      </c>
      <c r="H213" s="339" t="s">
        <v>2463</v>
      </c>
      <c r="I213" s="551">
        <v>-37761644</v>
      </c>
      <c r="J213" s="298">
        <f t="shared" si="20"/>
        <v>-37761.644</v>
      </c>
      <c r="K213" t="e">
        <f>+VLOOKUP(D213,#REF!,4,0)</f>
        <v>#REF!</v>
      </c>
      <c r="L213" t="e">
        <f>VLOOKUP(D213,#REF!,5,0)</f>
        <v>#REF!</v>
      </c>
      <c r="M213" t="e">
        <f>VLOOKUP(D213,#REF!,6,0)</f>
        <v>#REF!</v>
      </c>
      <c r="N213" t="e">
        <f>VLOOKUP(D213,#REF!,7,0)</f>
        <v>#REF!</v>
      </c>
      <c r="O213"/>
      <c r="P213" t="str">
        <f t="shared" si="21"/>
        <v>25704</v>
      </c>
      <c r="Q213" t="str">
        <f t="shared" si="19"/>
        <v>15</v>
      </c>
    </row>
    <row r="214" spans="1:17" s="299" customFormat="1" x14ac:dyDescent="0.25">
      <c r="A214" s="563">
        <v>44742</v>
      </c>
      <c r="B214" s="340">
        <v>6</v>
      </c>
      <c r="C214" s="340" t="s">
        <v>3025</v>
      </c>
      <c r="D214" s="340" t="s">
        <v>2464</v>
      </c>
      <c r="E214" t="str">
        <f t="shared" si="17"/>
        <v>150102570400501</v>
      </c>
      <c r="F214" t="str">
        <f t="shared" si="18"/>
        <v>0</v>
      </c>
      <c r="G214" t="e">
        <f>+VLOOKUP(L214,BG!$D$10:$F$63,3,FALSE)</f>
        <v>#REF!</v>
      </c>
      <c r="H214" s="340" t="s">
        <v>2465</v>
      </c>
      <c r="I214" s="552">
        <v>-526164143</v>
      </c>
      <c r="J214" s="298">
        <f t="shared" si="20"/>
        <v>-526164.14300000004</v>
      </c>
      <c r="K214" t="e">
        <f>+VLOOKUP(D214,#REF!,4,0)</f>
        <v>#REF!</v>
      </c>
      <c r="L214" t="e">
        <f>VLOOKUP(D214,#REF!,5,0)</f>
        <v>#REF!</v>
      </c>
      <c r="M214" t="e">
        <f>VLOOKUP(D214,#REF!,6,0)</f>
        <v>#REF!</v>
      </c>
      <c r="N214" t="e">
        <f>VLOOKUP(D214,#REF!,7,0)</f>
        <v>#REF!</v>
      </c>
      <c r="O214"/>
      <c r="P214" t="str">
        <f t="shared" si="21"/>
        <v>25704</v>
      </c>
      <c r="Q214" t="str">
        <f t="shared" si="19"/>
        <v>15</v>
      </c>
    </row>
    <row r="215" spans="1:17" x14ac:dyDescent="0.25">
      <c r="A215" s="563">
        <v>44742</v>
      </c>
      <c r="B215" s="339">
        <v>6</v>
      </c>
      <c r="C215" s="339" t="s">
        <v>3026</v>
      </c>
      <c r="D215" s="339" t="s">
        <v>2466</v>
      </c>
      <c r="E215" t="str">
        <f t="shared" si="17"/>
        <v>150102570400599</v>
      </c>
      <c r="F215" t="str">
        <f t="shared" si="18"/>
        <v>0</v>
      </c>
      <c r="G215" t="e">
        <f>+VLOOKUP(L215,BG!$D$10:$F$63,3,FALSE)</f>
        <v>#REF!</v>
      </c>
      <c r="H215" s="339" t="s">
        <v>2465</v>
      </c>
      <c r="I215" s="551">
        <v>-741170541</v>
      </c>
      <c r="J215" s="298">
        <f t="shared" si="20"/>
        <v>-741170.54099999997</v>
      </c>
      <c r="K215" t="e">
        <f>+VLOOKUP(D215,#REF!,4,0)</f>
        <v>#REF!</v>
      </c>
      <c r="L215" t="e">
        <f>VLOOKUP(D215,#REF!,5,0)</f>
        <v>#REF!</v>
      </c>
      <c r="M215" t="e">
        <f>VLOOKUP(D215,#REF!,6,0)</f>
        <v>#REF!</v>
      </c>
      <c r="N215" t="e">
        <f>VLOOKUP(D215,#REF!,7,0)</f>
        <v>#REF!</v>
      </c>
      <c r="P215" t="str">
        <f t="shared" si="21"/>
        <v>25704</v>
      </c>
      <c r="Q215" t="str">
        <f t="shared" si="19"/>
        <v>15</v>
      </c>
    </row>
    <row r="216" spans="1:17" x14ac:dyDescent="0.25">
      <c r="A216" s="563">
        <v>44742</v>
      </c>
      <c r="B216" s="340">
        <v>6</v>
      </c>
      <c r="C216" s="340" t="s">
        <v>3027</v>
      </c>
      <c r="D216" s="340" t="s">
        <v>2467</v>
      </c>
      <c r="E216" t="str">
        <f t="shared" si="17"/>
        <v>150102570400601</v>
      </c>
      <c r="F216" t="str">
        <f t="shared" si="18"/>
        <v>0</v>
      </c>
      <c r="G216" t="e">
        <f>+VLOOKUP(L216,BG!$D$10:$F$63,3,FALSE)</f>
        <v>#REF!</v>
      </c>
      <c r="H216" s="339" t="s">
        <v>2468</v>
      </c>
      <c r="I216" s="551">
        <v>17397332226</v>
      </c>
      <c r="J216" s="298">
        <f t="shared" si="20"/>
        <v>17397332.226</v>
      </c>
      <c r="K216" t="e">
        <f>+VLOOKUP(D216,#REF!,4,0)</f>
        <v>#REF!</v>
      </c>
      <c r="L216" t="e">
        <f>VLOOKUP(D216,#REF!,5,0)</f>
        <v>#REF!</v>
      </c>
      <c r="M216" t="e">
        <f>VLOOKUP(D216,#REF!,6,0)</f>
        <v>#REF!</v>
      </c>
      <c r="N216" t="e">
        <f>VLOOKUP(D216,#REF!,7,0)</f>
        <v>#REF!</v>
      </c>
      <c r="P216" t="str">
        <f t="shared" si="21"/>
        <v>25704</v>
      </c>
      <c r="Q216" t="str">
        <f t="shared" si="19"/>
        <v>15</v>
      </c>
    </row>
    <row r="217" spans="1:17" s="299" customFormat="1" x14ac:dyDescent="0.25">
      <c r="A217" s="563">
        <v>44742</v>
      </c>
      <c r="B217" s="339">
        <v>6</v>
      </c>
      <c r="C217" s="339" t="s">
        <v>3028</v>
      </c>
      <c r="D217" s="339" t="s">
        <v>2469</v>
      </c>
      <c r="E217" t="str">
        <f t="shared" si="17"/>
        <v>150102570400699</v>
      </c>
      <c r="F217" t="str">
        <f t="shared" si="18"/>
        <v>0</v>
      </c>
      <c r="G217" t="e">
        <f>+VLOOKUP(L217,BG!$D$10:$F$63,3,FALSE)</f>
        <v>#REF!</v>
      </c>
      <c r="H217" s="340" t="s">
        <v>2468</v>
      </c>
      <c r="I217" s="552">
        <v>-47355820023</v>
      </c>
      <c r="J217" s="298">
        <f t="shared" si="20"/>
        <v>-47355820.023000002</v>
      </c>
      <c r="K217" t="e">
        <f>+VLOOKUP(D217,#REF!,4,0)</f>
        <v>#REF!</v>
      </c>
      <c r="L217" t="e">
        <f>VLOOKUP(D217,#REF!,5,0)</f>
        <v>#REF!</v>
      </c>
      <c r="M217" t="e">
        <f>VLOOKUP(D217,#REF!,6,0)</f>
        <v>#REF!</v>
      </c>
      <c r="N217" t="e">
        <f>VLOOKUP(D217,#REF!,7,0)</f>
        <v>#REF!</v>
      </c>
      <c r="O217"/>
      <c r="P217" t="str">
        <f t="shared" si="21"/>
        <v>25704</v>
      </c>
      <c r="Q217" t="str">
        <f t="shared" si="19"/>
        <v>15</v>
      </c>
    </row>
    <row r="218" spans="1:17" x14ac:dyDescent="0.25">
      <c r="A218" s="563">
        <v>44742</v>
      </c>
      <c r="B218" s="340">
        <v>6</v>
      </c>
      <c r="C218" s="340" t="s">
        <v>3029</v>
      </c>
      <c r="D218" s="340" t="s">
        <v>2470</v>
      </c>
      <c r="E218" t="str">
        <f t="shared" si="17"/>
        <v>150102570400701</v>
      </c>
      <c r="F218" t="str">
        <f t="shared" si="18"/>
        <v>0</v>
      </c>
      <c r="G218" t="e">
        <f>+VLOOKUP(L218,BG!$D$10:$F$63,3,FALSE)</f>
        <v>#REF!</v>
      </c>
      <c r="H218" s="339" t="s">
        <v>2471</v>
      </c>
      <c r="I218" s="551">
        <v>3811075153</v>
      </c>
      <c r="J218" s="298">
        <f t="shared" si="20"/>
        <v>3811075.1529999999</v>
      </c>
      <c r="K218" t="e">
        <f>+VLOOKUP(D218,#REF!,4,0)</f>
        <v>#REF!</v>
      </c>
      <c r="L218" t="e">
        <f>VLOOKUP(D218,#REF!,5,0)</f>
        <v>#REF!</v>
      </c>
      <c r="M218" t="e">
        <f>VLOOKUP(D218,#REF!,6,0)</f>
        <v>#REF!</v>
      </c>
      <c r="N218" t="e">
        <f>VLOOKUP(D218,#REF!,7,0)</f>
        <v>#REF!</v>
      </c>
      <c r="P218" t="str">
        <f t="shared" si="21"/>
        <v>25704</v>
      </c>
      <c r="Q218" t="str">
        <f t="shared" si="19"/>
        <v>15</v>
      </c>
    </row>
    <row r="219" spans="1:17" x14ac:dyDescent="0.25">
      <c r="A219" s="563">
        <v>44742</v>
      </c>
      <c r="B219" s="339">
        <v>6</v>
      </c>
      <c r="C219" s="339" t="s">
        <v>3030</v>
      </c>
      <c r="D219" s="339" t="s">
        <v>2472</v>
      </c>
      <c r="E219" t="str">
        <f t="shared" si="17"/>
        <v>150102570400799</v>
      </c>
      <c r="F219" t="str">
        <f t="shared" si="18"/>
        <v>0</v>
      </c>
      <c r="G219" t="e">
        <f>+VLOOKUP(L219,BG!$D$10:$F$63,3,FALSE)</f>
        <v>#REF!</v>
      </c>
      <c r="H219" s="339" t="s">
        <v>2471</v>
      </c>
      <c r="I219" s="551">
        <v>9089550893</v>
      </c>
      <c r="J219" s="298">
        <f t="shared" si="20"/>
        <v>9089550.8929999992</v>
      </c>
      <c r="K219" t="e">
        <f>+VLOOKUP(D219,#REF!,4,0)</f>
        <v>#REF!</v>
      </c>
      <c r="L219" t="e">
        <f>VLOOKUP(D219,#REF!,5,0)</f>
        <v>#REF!</v>
      </c>
      <c r="M219" t="e">
        <f>VLOOKUP(D219,#REF!,6,0)</f>
        <v>#REF!</v>
      </c>
      <c r="N219" t="e">
        <f>VLOOKUP(D219,#REF!,7,0)</f>
        <v>#REF!</v>
      </c>
      <c r="P219" t="str">
        <f t="shared" si="21"/>
        <v>25704</v>
      </c>
      <c r="Q219" t="str">
        <f t="shared" si="19"/>
        <v>15</v>
      </c>
    </row>
    <row r="220" spans="1:17" x14ac:dyDescent="0.25">
      <c r="A220" s="563">
        <v>44742</v>
      </c>
      <c r="B220" s="340">
        <v>6</v>
      </c>
      <c r="C220" s="340" t="s">
        <v>3031</v>
      </c>
      <c r="D220" s="340" t="s">
        <v>2473</v>
      </c>
      <c r="E220" t="str">
        <f t="shared" si="17"/>
        <v>150102570400801</v>
      </c>
      <c r="F220" t="str">
        <f t="shared" si="18"/>
        <v>0</v>
      </c>
      <c r="G220" t="e">
        <f>+VLOOKUP(L220,BG!$D$10:$F$63,3,FALSE)</f>
        <v>#REF!</v>
      </c>
      <c r="H220" s="340" t="s">
        <v>2474</v>
      </c>
      <c r="I220" s="552">
        <v>-1473611109</v>
      </c>
      <c r="J220" s="298">
        <f t="shared" si="20"/>
        <v>-1473611.1089999999</v>
      </c>
      <c r="K220" t="e">
        <f>+VLOOKUP(D220,#REF!,4,0)</f>
        <v>#REF!</v>
      </c>
      <c r="L220" t="e">
        <f>VLOOKUP(D220,#REF!,5,0)</f>
        <v>#REF!</v>
      </c>
      <c r="M220" t="e">
        <f>VLOOKUP(D220,#REF!,6,0)</f>
        <v>#REF!</v>
      </c>
      <c r="N220" t="e">
        <f>VLOOKUP(D220,#REF!,7,0)</f>
        <v>#REF!</v>
      </c>
      <c r="P220" t="str">
        <f t="shared" si="21"/>
        <v>25704</v>
      </c>
      <c r="Q220" t="str">
        <f t="shared" si="19"/>
        <v>15</v>
      </c>
    </row>
    <row r="221" spans="1:17" x14ac:dyDescent="0.25">
      <c r="A221" s="563">
        <v>44742</v>
      </c>
      <c r="B221" s="339">
        <v>6</v>
      </c>
      <c r="C221" s="339" t="s">
        <v>3032</v>
      </c>
      <c r="D221" s="339" t="s">
        <v>2475</v>
      </c>
      <c r="E221" t="str">
        <f t="shared" si="17"/>
        <v>150102570400899</v>
      </c>
      <c r="F221" t="str">
        <f t="shared" si="18"/>
        <v>0</v>
      </c>
      <c r="G221" t="e">
        <f>+VLOOKUP(L221,BG!$D$10:$F$63,3,FALSE)</f>
        <v>#REF!</v>
      </c>
      <c r="H221" s="339" t="s">
        <v>2476</v>
      </c>
      <c r="I221" s="551">
        <v>2672939731</v>
      </c>
      <c r="J221" s="298">
        <f t="shared" si="20"/>
        <v>2672939.7310000001</v>
      </c>
      <c r="K221" t="e">
        <f>+VLOOKUP(D221,#REF!,4,0)</f>
        <v>#REF!</v>
      </c>
      <c r="L221" t="e">
        <f>VLOOKUP(D221,#REF!,5,0)</f>
        <v>#REF!</v>
      </c>
      <c r="M221" t="e">
        <f>VLOOKUP(D221,#REF!,6,0)</f>
        <v>#REF!</v>
      </c>
      <c r="N221" t="e">
        <f>VLOOKUP(D221,#REF!,7,0)</f>
        <v>#REF!</v>
      </c>
      <c r="P221" t="str">
        <f t="shared" si="21"/>
        <v>25704</v>
      </c>
      <c r="Q221" t="str">
        <f t="shared" si="19"/>
        <v>15</v>
      </c>
    </row>
    <row r="222" spans="1:17" x14ac:dyDescent="0.25">
      <c r="A222" s="563">
        <v>44742</v>
      </c>
      <c r="B222" s="340">
        <v>6</v>
      </c>
      <c r="C222" s="340" t="s">
        <v>3033</v>
      </c>
      <c r="D222" s="340" t="s">
        <v>2477</v>
      </c>
      <c r="E222" t="str">
        <f t="shared" si="17"/>
        <v>150102570400901</v>
      </c>
      <c r="F222" t="str">
        <f t="shared" si="18"/>
        <v>0</v>
      </c>
      <c r="G222" t="e">
        <f>+VLOOKUP(L222,BG!$D$10:$F$63,3,FALSE)</f>
        <v>#REF!</v>
      </c>
      <c r="H222" s="340" t="s">
        <v>2478</v>
      </c>
      <c r="I222" s="552">
        <v>-6266522</v>
      </c>
      <c r="J222" s="298">
        <f t="shared" si="20"/>
        <v>-6266.5219999999999</v>
      </c>
      <c r="K222" t="e">
        <f>+VLOOKUP(D222,#REF!,4,0)</f>
        <v>#REF!</v>
      </c>
      <c r="L222" t="e">
        <f>VLOOKUP(D222,#REF!,5,0)</f>
        <v>#REF!</v>
      </c>
      <c r="M222" t="e">
        <f>VLOOKUP(D222,#REF!,6,0)</f>
        <v>#REF!</v>
      </c>
      <c r="N222" t="e">
        <f>VLOOKUP(D222,#REF!,7,0)</f>
        <v>#REF!</v>
      </c>
      <c r="P222" t="str">
        <f t="shared" si="21"/>
        <v>25704</v>
      </c>
      <c r="Q222" t="str">
        <f t="shared" si="19"/>
        <v>15</v>
      </c>
    </row>
    <row r="223" spans="1:17" x14ac:dyDescent="0.25">
      <c r="A223" s="563">
        <v>44742</v>
      </c>
      <c r="B223" s="339">
        <v>6</v>
      </c>
      <c r="C223" s="339" t="s">
        <v>3034</v>
      </c>
      <c r="D223" s="339" t="s">
        <v>2479</v>
      </c>
      <c r="E223" t="str">
        <f t="shared" si="17"/>
        <v>150102570400999</v>
      </c>
      <c r="F223" t="str">
        <f t="shared" si="18"/>
        <v>0</v>
      </c>
      <c r="G223" t="e">
        <f>+VLOOKUP(L223,BG!$D$10:$F$63,3,FALSE)</f>
        <v>#REF!</v>
      </c>
      <c r="H223" s="340" t="s">
        <v>2478</v>
      </c>
      <c r="I223" s="552">
        <v>1111842524</v>
      </c>
      <c r="J223" s="298">
        <f t="shared" si="20"/>
        <v>1111842.524</v>
      </c>
      <c r="K223" t="e">
        <f>+VLOOKUP(D223,#REF!,4,0)</f>
        <v>#REF!</v>
      </c>
      <c r="L223" t="e">
        <f>VLOOKUP(D223,#REF!,5,0)</f>
        <v>#REF!</v>
      </c>
      <c r="M223" t="e">
        <f>VLOOKUP(D223,#REF!,6,0)</f>
        <v>#REF!</v>
      </c>
      <c r="N223" t="e">
        <f>VLOOKUP(D223,#REF!,7,0)</f>
        <v>#REF!</v>
      </c>
      <c r="P223" t="str">
        <f t="shared" si="21"/>
        <v>25704</v>
      </c>
      <c r="Q223" t="str">
        <f t="shared" si="19"/>
        <v>15</v>
      </c>
    </row>
    <row r="224" spans="1:17" x14ac:dyDescent="0.25">
      <c r="A224" s="563">
        <v>44742</v>
      </c>
      <c r="B224" s="340">
        <v>6</v>
      </c>
      <c r="C224" s="340" t="s">
        <v>3035</v>
      </c>
      <c r="D224" s="340" t="s">
        <v>2480</v>
      </c>
      <c r="E224" t="str">
        <f t="shared" si="17"/>
        <v>150102570401099</v>
      </c>
      <c r="F224" t="str">
        <f t="shared" si="18"/>
        <v>0</v>
      </c>
      <c r="G224" t="e">
        <f>+VLOOKUP(L224,BG!$D$10:$F$63,3,FALSE)</f>
        <v>#REF!</v>
      </c>
      <c r="H224" s="340" t="s">
        <v>2481</v>
      </c>
      <c r="I224" s="552">
        <v>1817880</v>
      </c>
      <c r="J224" s="298">
        <f t="shared" si="20"/>
        <v>1817.88</v>
      </c>
      <c r="K224" t="e">
        <f>+VLOOKUP(D224,#REF!,4,0)</f>
        <v>#REF!</v>
      </c>
      <c r="L224" t="e">
        <f>VLOOKUP(D224,#REF!,5,0)</f>
        <v>#REF!</v>
      </c>
      <c r="M224" t="e">
        <f>VLOOKUP(D224,#REF!,6,0)</f>
        <v>#REF!</v>
      </c>
      <c r="N224" t="e">
        <f>VLOOKUP(D224,#REF!,7,0)</f>
        <v>#REF!</v>
      </c>
      <c r="P224" t="str">
        <f t="shared" si="21"/>
        <v>25704</v>
      </c>
      <c r="Q224" t="str">
        <f t="shared" si="19"/>
        <v>15</v>
      </c>
    </row>
    <row r="225" spans="1:17" x14ac:dyDescent="0.25">
      <c r="A225" s="563">
        <v>44742</v>
      </c>
      <c r="B225" s="339">
        <v>6</v>
      </c>
      <c r="C225" s="339" t="s">
        <v>3036</v>
      </c>
      <c r="D225" s="339" t="s">
        <v>2482</v>
      </c>
      <c r="E225" t="str">
        <f t="shared" si="17"/>
        <v>150102570401101</v>
      </c>
      <c r="F225" t="str">
        <f t="shared" si="18"/>
        <v>0</v>
      </c>
      <c r="G225" t="e">
        <f>+VLOOKUP(L225,BG!$D$10:$F$63,3,FALSE)</f>
        <v>#REF!</v>
      </c>
      <c r="H225" s="340" t="s">
        <v>2483</v>
      </c>
      <c r="I225" s="552">
        <v>-3355813</v>
      </c>
      <c r="J225" s="298">
        <f t="shared" si="20"/>
        <v>-3355.8130000000001</v>
      </c>
      <c r="K225" t="e">
        <f>+VLOOKUP(D225,#REF!,4,0)</f>
        <v>#REF!</v>
      </c>
      <c r="L225" t="e">
        <f>VLOOKUP(D225,#REF!,5,0)</f>
        <v>#REF!</v>
      </c>
      <c r="M225" t="e">
        <f>VLOOKUP(D225,#REF!,6,0)</f>
        <v>#REF!</v>
      </c>
      <c r="N225" t="e">
        <f>VLOOKUP(D225,#REF!,7,0)</f>
        <v>#REF!</v>
      </c>
      <c r="P225" t="str">
        <f t="shared" si="21"/>
        <v>25704</v>
      </c>
      <c r="Q225" t="str">
        <f t="shared" si="19"/>
        <v>15</v>
      </c>
    </row>
    <row r="226" spans="1:17" x14ac:dyDescent="0.25">
      <c r="A226" s="563">
        <v>44742</v>
      </c>
      <c r="B226" s="340">
        <v>6</v>
      </c>
      <c r="C226" s="340" t="s">
        <v>3037</v>
      </c>
      <c r="D226" s="340" t="s">
        <v>2484</v>
      </c>
      <c r="E226" t="str">
        <f t="shared" si="17"/>
        <v>150102570401199</v>
      </c>
      <c r="F226" t="str">
        <f t="shared" si="18"/>
        <v>0</v>
      </c>
      <c r="G226" t="e">
        <f>+VLOOKUP(L226,BG!$D$10:$F$63,3,FALSE)</f>
        <v>#REF!</v>
      </c>
      <c r="H226" s="339" t="s">
        <v>2483</v>
      </c>
      <c r="I226" s="551">
        <v>-339771473</v>
      </c>
      <c r="J226" s="298">
        <f t="shared" si="20"/>
        <v>-339771.473</v>
      </c>
      <c r="K226" t="e">
        <f>+VLOOKUP(D226,#REF!,4,0)</f>
        <v>#REF!</v>
      </c>
      <c r="L226" t="e">
        <f>VLOOKUP(D226,#REF!,5,0)</f>
        <v>#REF!</v>
      </c>
      <c r="M226" t="e">
        <f>VLOOKUP(D226,#REF!,6,0)</f>
        <v>#REF!</v>
      </c>
      <c r="N226" t="e">
        <f>VLOOKUP(D226,#REF!,7,0)</f>
        <v>#REF!</v>
      </c>
      <c r="P226" t="str">
        <f t="shared" si="21"/>
        <v>25704</v>
      </c>
      <c r="Q226" t="str">
        <f t="shared" si="19"/>
        <v>15</v>
      </c>
    </row>
    <row r="227" spans="1:17" x14ac:dyDescent="0.25">
      <c r="A227" s="563">
        <v>44742</v>
      </c>
      <c r="B227" s="339">
        <v>6</v>
      </c>
      <c r="C227" s="339" t="s">
        <v>3038</v>
      </c>
      <c r="D227" s="339" t="s">
        <v>2485</v>
      </c>
      <c r="E227" t="str">
        <f t="shared" si="17"/>
        <v>150102570401399</v>
      </c>
      <c r="F227" t="str">
        <f t="shared" si="18"/>
        <v>0</v>
      </c>
      <c r="G227" t="e">
        <f>+VLOOKUP(L227,BG!$D$10:$F$63,3,FALSE)</f>
        <v>#REF!</v>
      </c>
      <c r="H227" s="340" t="s">
        <v>2486</v>
      </c>
      <c r="I227" s="552">
        <v>-7451673</v>
      </c>
      <c r="J227" s="298">
        <f t="shared" si="20"/>
        <v>-7451.6729999999998</v>
      </c>
      <c r="K227" t="e">
        <f>+VLOOKUP(D227,#REF!,4,0)</f>
        <v>#REF!</v>
      </c>
      <c r="L227" t="e">
        <f>VLOOKUP(D227,#REF!,5,0)</f>
        <v>#REF!</v>
      </c>
      <c r="M227" t="e">
        <f>VLOOKUP(D227,#REF!,6,0)</f>
        <v>#REF!</v>
      </c>
      <c r="N227" t="e">
        <f>VLOOKUP(D227,#REF!,7,0)</f>
        <v>#REF!</v>
      </c>
      <c r="P227" t="str">
        <f t="shared" si="21"/>
        <v>25704</v>
      </c>
      <c r="Q227" t="str">
        <f t="shared" si="19"/>
        <v>15</v>
      </c>
    </row>
    <row r="228" spans="1:17" x14ac:dyDescent="0.25">
      <c r="A228" s="563">
        <v>44742</v>
      </c>
      <c r="B228" s="340">
        <v>6</v>
      </c>
      <c r="C228" s="340" t="s">
        <v>3039</v>
      </c>
      <c r="D228" s="340" t="s">
        <v>2487</v>
      </c>
      <c r="E228" t="str">
        <f t="shared" si="17"/>
        <v>150102570401401</v>
      </c>
      <c r="F228" t="str">
        <f t="shared" si="18"/>
        <v>0</v>
      </c>
      <c r="G228" t="e">
        <f>+VLOOKUP(L228,BG!$D$10:$F$63,3,FALSE)</f>
        <v>#REF!</v>
      </c>
      <c r="H228" s="339" t="s">
        <v>2488</v>
      </c>
      <c r="I228" s="551">
        <v>-469624448</v>
      </c>
      <c r="J228" s="298">
        <f t="shared" si="20"/>
        <v>-469624.44799999997</v>
      </c>
      <c r="K228" t="e">
        <f>+VLOOKUP(D228,#REF!,4,0)</f>
        <v>#REF!</v>
      </c>
      <c r="L228" t="e">
        <f>VLOOKUP(D228,#REF!,5,0)</f>
        <v>#REF!</v>
      </c>
      <c r="M228" t="e">
        <f>VLOOKUP(D228,#REF!,6,0)</f>
        <v>#REF!</v>
      </c>
      <c r="N228" t="e">
        <f>VLOOKUP(D228,#REF!,7,0)</f>
        <v>#REF!</v>
      </c>
      <c r="P228" t="str">
        <f t="shared" si="21"/>
        <v>25704</v>
      </c>
      <c r="Q228" t="str">
        <f t="shared" si="19"/>
        <v>15</v>
      </c>
    </row>
    <row r="229" spans="1:17" x14ac:dyDescent="0.25">
      <c r="A229" s="563">
        <v>44742</v>
      </c>
      <c r="B229" s="339">
        <v>6</v>
      </c>
      <c r="C229" s="339" t="s">
        <v>3040</v>
      </c>
      <c r="D229" s="339" t="s">
        <v>2489</v>
      </c>
      <c r="E229" t="str">
        <f t="shared" si="17"/>
        <v>150102570401499</v>
      </c>
      <c r="F229" t="str">
        <f t="shared" si="18"/>
        <v>0</v>
      </c>
      <c r="G229" t="e">
        <f>+VLOOKUP(L229,BG!$D$10:$F$63,3,FALSE)</f>
        <v>#REF!</v>
      </c>
      <c r="H229" s="340" t="s">
        <v>2486</v>
      </c>
      <c r="I229" s="552">
        <v>4020949192</v>
      </c>
      <c r="J229" s="298">
        <f t="shared" si="20"/>
        <v>4020949.1919999998</v>
      </c>
      <c r="K229" t="e">
        <f>+VLOOKUP(D229,#REF!,4,0)</f>
        <v>#REF!</v>
      </c>
      <c r="L229" t="e">
        <f>VLOOKUP(D229,#REF!,5,0)</f>
        <v>#REF!</v>
      </c>
      <c r="M229" t="e">
        <f>VLOOKUP(D229,#REF!,6,0)</f>
        <v>#REF!</v>
      </c>
      <c r="N229" t="e">
        <f>VLOOKUP(D229,#REF!,7,0)</f>
        <v>#REF!</v>
      </c>
      <c r="P229" t="str">
        <f t="shared" si="21"/>
        <v>25704</v>
      </c>
      <c r="Q229" t="str">
        <f t="shared" si="19"/>
        <v>15</v>
      </c>
    </row>
    <row r="230" spans="1:17" x14ac:dyDescent="0.25">
      <c r="A230" s="563">
        <v>44742</v>
      </c>
      <c r="B230" s="340">
        <v>6</v>
      </c>
      <c r="C230" s="340" t="s">
        <v>3041</v>
      </c>
      <c r="D230" s="340" t="s">
        <v>2490</v>
      </c>
      <c r="E230" t="str">
        <f t="shared" si="17"/>
        <v>150102570401501</v>
      </c>
      <c r="F230" t="str">
        <f t="shared" si="18"/>
        <v>0</v>
      </c>
      <c r="G230" t="e">
        <f>+VLOOKUP(L230,BG!$D$10:$F$63,3,FALSE)</f>
        <v>#REF!</v>
      </c>
      <c r="H230" s="340" t="s">
        <v>2491</v>
      </c>
      <c r="I230" s="552">
        <v>-4971474</v>
      </c>
      <c r="J230" s="298">
        <f t="shared" si="20"/>
        <v>-4971.4740000000002</v>
      </c>
      <c r="K230" t="e">
        <f>+VLOOKUP(D230,#REF!,4,0)</f>
        <v>#REF!</v>
      </c>
      <c r="L230" t="e">
        <f>VLOOKUP(D230,#REF!,5,0)</f>
        <v>#REF!</v>
      </c>
      <c r="M230" t="e">
        <f>VLOOKUP(D230,#REF!,6,0)</f>
        <v>#REF!</v>
      </c>
      <c r="N230" t="e">
        <f>VLOOKUP(D230,#REF!,7,0)</f>
        <v>#REF!</v>
      </c>
      <c r="P230" t="str">
        <f t="shared" si="21"/>
        <v>25704</v>
      </c>
      <c r="Q230" t="str">
        <f t="shared" si="19"/>
        <v>15</v>
      </c>
    </row>
    <row r="231" spans="1:17" x14ac:dyDescent="0.25">
      <c r="A231" s="563">
        <v>44742</v>
      </c>
      <c r="B231" s="339">
        <v>6</v>
      </c>
      <c r="C231" s="339" t="s">
        <v>3042</v>
      </c>
      <c r="D231" s="339" t="s">
        <v>2492</v>
      </c>
      <c r="E231" t="str">
        <f t="shared" si="17"/>
        <v>150102570401599</v>
      </c>
      <c r="F231" t="str">
        <f t="shared" si="18"/>
        <v>0</v>
      </c>
      <c r="G231" t="e">
        <f>+VLOOKUP(L231,BG!$D$10:$F$63,3,FALSE)</f>
        <v>#REF!</v>
      </c>
      <c r="H231" s="340" t="s">
        <v>2491</v>
      </c>
      <c r="I231" s="552">
        <v>16440891436</v>
      </c>
      <c r="J231" s="298">
        <f t="shared" si="20"/>
        <v>16440891.436000001</v>
      </c>
      <c r="K231" t="e">
        <f>+VLOOKUP(D231,#REF!,4,0)</f>
        <v>#REF!</v>
      </c>
      <c r="L231" t="e">
        <f>VLOOKUP(D231,#REF!,5,0)</f>
        <v>#REF!</v>
      </c>
      <c r="M231" t="e">
        <f>VLOOKUP(D231,#REF!,6,0)</f>
        <v>#REF!</v>
      </c>
      <c r="N231" t="e">
        <f>VLOOKUP(D231,#REF!,7,0)</f>
        <v>#REF!</v>
      </c>
      <c r="P231" t="str">
        <f t="shared" si="21"/>
        <v>25704</v>
      </c>
      <c r="Q231" t="str">
        <f t="shared" si="19"/>
        <v>15</v>
      </c>
    </row>
    <row r="232" spans="1:17" x14ac:dyDescent="0.25">
      <c r="A232" s="563">
        <v>44742</v>
      </c>
      <c r="B232" s="340">
        <v>6</v>
      </c>
      <c r="C232" s="340" t="s">
        <v>3043</v>
      </c>
      <c r="D232" s="340" t="s">
        <v>2493</v>
      </c>
      <c r="E232" t="str">
        <f t="shared" si="17"/>
        <v>150102570401601</v>
      </c>
      <c r="F232" t="str">
        <f t="shared" si="18"/>
        <v>0</v>
      </c>
      <c r="G232" t="e">
        <f>+VLOOKUP(L232,BG!$D$10:$F$63,3,FALSE)</f>
        <v>#REF!</v>
      </c>
      <c r="H232" s="339" t="s">
        <v>2494</v>
      </c>
      <c r="I232" s="551">
        <v>-1808375361</v>
      </c>
      <c r="J232" s="298">
        <f t="shared" si="20"/>
        <v>-1808375.361</v>
      </c>
      <c r="K232" t="e">
        <f>+VLOOKUP(D232,#REF!,4,0)</f>
        <v>#REF!</v>
      </c>
      <c r="L232" t="e">
        <f>VLOOKUP(D232,#REF!,5,0)</f>
        <v>#REF!</v>
      </c>
      <c r="M232" t="e">
        <f>VLOOKUP(D232,#REF!,6,0)</f>
        <v>#REF!</v>
      </c>
      <c r="N232" t="e">
        <f>VLOOKUP(D232,#REF!,7,0)</f>
        <v>#REF!</v>
      </c>
      <c r="P232" t="str">
        <f t="shared" si="21"/>
        <v>25704</v>
      </c>
      <c r="Q232" t="str">
        <f t="shared" si="19"/>
        <v>15</v>
      </c>
    </row>
    <row r="233" spans="1:17" x14ac:dyDescent="0.25">
      <c r="A233" s="563">
        <v>44742</v>
      </c>
      <c r="B233" s="339">
        <v>6</v>
      </c>
      <c r="C233" s="339" t="s">
        <v>3044</v>
      </c>
      <c r="D233" s="339" t="s">
        <v>2495</v>
      </c>
      <c r="E233" t="str">
        <f t="shared" si="17"/>
        <v>150102570401699</v>
      </c>
      <c r="F233" t="str">
        <f t="shared" si="18"/>
        <v>0</v>
      </c>
      <c r="G233" t="e">
        <f>+VLOOKUP(L233,BG!$D$10:$F$63,3,FALSE)</f>
        <v>#REF!</v>
      </c>
      <c r="H233" s="340" t="s">
        <v>2494</v>
      </c>
      <c r="I233" s="552">
        <v>4634717059</v>
      </c>
      <c r="J233" s="298">
        <f t="shared" si="20"/>
        <v>4634717.0590000004</v>
      </c>
      <c r="K233" t="e">
        <f>+VLOOKUP(D233,#REF!,4,0)</f>
        <v>#REF!</v>
      </c>
      <c r="L233" t="e">
        <f>VLOOKUP(D233,#REF!,5,0)</f>
        <v>#REF!</v>
      </c>
      <c r="M233" t="e">
        <f>VLOOKUP(D233,#REF!,6,0)</f>
        <v>#REF!</v>
      </c>
      <c r="N233" t="e">
        <f>VLOOKUP(D233,#REF!,7,0)</f>
        <v>#REF!</v>
      </c>
      <c r="P233" t="str">
        <f t="shared" si="21"/>
        <v>25704</v>
      </c>
      <c r="Q233" t="str">
        <f t="shared" si="19"/>
        <v>15</v>
      </c>
    </row>
    <row r="234" spans="1:17" x14ac:dyDescent="0.25">
      <c r="A234" s="563">
        <v>44742</v>
      </c>
      <c r="B234" s="340">
        <v>6</v>
      </c>
      <c r="C234" s="340" t="s">
        <v>3045</v>
      </c>
      <c r="D234" s="340" t="s">
        <v>2496</v>
      </c>
      <c r="E234" t="str">
        <f t="shared" si="17"/>
        <v>150102570401799</v>
      </c>
      <c r="F234" t="str">
        <f t="shared" si="18"/>
        <v>0</v>
      </c>
      <c r="G234" t="e">
        <f>+VLOOKUP(L234,BG!$D$10:$F$63,3,FALSE)</f>
        <v>#REF!</v>
      </c>
      <c r="H234" s="340" t="s">
        <v>2497</v>
      </c>
      <c r="I234" s="552">
        <v>995149747</v>
      </c>
      <c r="J234" s="298">
        <f t="shared" si="20"/>
        <v>995149.74699999997</v>
      </c>
      <c r="K234" t="e">
        <f>+VLOOKUP(D234,#REF!,4,0)</f>
        <v>#REF!</v>
      </c>
      <c r="L234" t="e">
        <f>VLOOKUP(D234,#REF!,5,0)</f>
        <v>#REF!</v>
      </c>
      <c r="M234" t="e">
        <f>VLOOKUP(D234,#REF!,6,0)</f>
        <v>#REF!</v>
      </c>
      <c r="N234" t="e">
        <f>VLOOKUP(D234,#REF!,7,0)</f>
        <v>#REF!</v>
      </c>
      <c r="P234" t="str">
        <f t="shared" si="21"/>
        <v>25704</v>
      </c>
      <c r="Q234" t="str">
        <f t="shared" si="19"/>
        <v>15</v>
      </c>
    </row>
    <row r="235" spans="1:17" x14ac:dyDescent="0.25">
      <c r="A235" s="563">
        <v>44742</v>
      </c>
      <c r="B235" s="339">
        <v>6</v>
      </c>
      <c r="C235" s="339" t="s">
        <v>3046</v>
      </c>
      <c r="D235" s="339" t="s">
        <v>2498</v>
      </c>
      <c r="E235" t="str">
        <f t="shared" si="17"/>
        <v>150102570401801</v>
      </c>
      <c r="F235" t="str">
        <f t="shared" si="18"/>
        <v>0</v>
      </c>
      <c r="G235" t="e">
        <f>+VLOOKUP(L235,BG!$D$10:$F$63,3,FALSE)</f>
        <v>#REF!</v>
      </c>
      <c r="H235" s="339" t="s">
        <v>2488</v>
      </c>
      <c r="I235" s="551">
        <v>36930934598</v>
      </c>
      <c r="J235" s="298">
        <f t="shared" si="20"/>
        <v>36930934.597999997</v>
      </c>
      <c r="K235" t="e">
        <f>+VLOOKUP(D235,#REF!,4,0)</f>
        <v>#REF!</v>
      </c>
      <c r="L235" t="e">
        <f>VLOOKUP(D235,#REF!,5,0)</f>
        <v>#REF!</v>
      </c>
      <c r="M235" t="e">
        <f>VLOOKUP(D235,#REF!,6,0)</f>
        <v>#REF!</v>
      </c>
      <c r="N235" t="e">
        <f>VLOOKUP(D235,#REF!,7,0)</f>
        <v>#REF!</v>
      </c>
      <c r="P235" t="str">
        <f t="shared" si="21"/>
        <v>25704</v>
      </c>
      <c r="Q235" t="str">
        <f t="shared" si="19"/>
        <v>15</v>
      </c>
    </row>
    <row r="236" spans="1:17" x14ac:dyDescent="0.25">
      <c r="A236" s="563">
        <v>44742</v>
      </c>
      <c r="B236" s="340">
        <v>6</v>
      </c>
      <c r="C236" s="340" t="s">
        <v>3047</v>
      </c>
      <c r="D236" s="340" t="s">
        <v>2499</v>
      </c>
      <c r="E236" t="str">
        <f t="shared" si="17"/>
        <v>150102570401899</v>
      </c>
      <c r="F236" t="str">
        <f t="shared" si="18"/>
        <v>0</v>
      </c>
      <c r="G236" t="e">
        <f>+VLOOKUP(L236,BG!$D$10:$F$63,3,FALSE)</f>
        <v>#REF!</v>
      </c>
      <c r="H236" s="339" t="s">
        <v>2486</v>
      </c>
      <c r="I236" s="551">
        <v>23575414814</v>
      </c>
      <c r="J236" s="298">
        <f t="shared" si="20"/>
        <v>23575414.813999999</v>
      </c>
      <c r="K236" t="e">
        <f>+VLOOKUP(D236,#REF!,4,0)</f>
        <v>#REF!</v>
      </c>
      <c r="L236" t="e">
        <f>VLOOKUP(D236,#REF!,5,0)</f>
        <v>#REF!</v>
      </c>
      <c r="M236" t="e">
        <f>VLOOKUP(D236,#REF!,6,0)</f>
        <v>#REF!</v>
      </c>
      <c r="N236" t="e">
        <f>VLOOKUP(D236,#REF!,7,0)</f>
        <v>#REF!</v>
      </c>
      <c r="P236" t="str">
        <f t="shared" si="21"/>
        <v>25704</v>
      </c>
      <c r="Q236" t="str">
        <f t="shared" si="19"/>
        <v>15</v>
      </c>
    </row>
    <row r="237" spans="1:17" x14ac:dyDescent="0.25">
      <c r="A237" s="563">
        <v>44742</v>
      </c>
      <c r="B237" s="339">
        <v>6</v>
      </c>
      <c r="C237" s="339" t="s">
        <v>3048</v>
      </c>
      <c r="D237" s="339" t="s">
        <v>2500</v>
      </c>
      <c r="E237" t="str">
        <f t="shared" si="17"/>
        <v>150102570401901</v>
      </c>
      <c r="F237" t="str">
        <f t="shared" si="18"/>
        <v>0</v>
      </c>
      <c r="G237" t="e">
        <f>+VLOOKUP(L237,BG!$D$10:$F$63,3,FALSE)</f>
        <v>#REF!</v>
      </c>
      <c r="H237" s="340" t="s">
        <v>2488</v>
      </c>
      <c r="I237" s="552">
        <v>-3409295435</v>
      </c>
      <c r="J237" s="298">
        <f t="shared" si="20"/>
        <v>-3409295.4350000001</v>
      </c>
      <c r="K237" t="e">
        <f>+VLOOKUP(D237,#REF!,4,0)</f>
        <v>#REF!</v>
      </c>
      <c r="L237" t="e">
        <f>VLOOKUP(D237,#REF!,5,0)</f>
        <v>#REF!</v>
      </c>
      <c r="M237" t="e">
        <f>VLOOKUP(D237,#REF!,6,0)</f>
        <v>#REF!</v>
      </c>
      <c r="N237" t="e">
        <f>VLOOKUP(D237,#REF!,7,0)</f>
        <v>#REF!</v>
      </c>
      <c r="P237" t="str">
        <f t="shared" si="21"/>
        <v>25704</v>
      </c>
      <c r="Q237" t="str">
        <f t="shared" si="19"/>
        <v>15</v>
      </c>
    </row>
    <row r="238" spans="1:17" x14ac:dyDescent="0.25">
      <c r="A238" s="563">
        <v>44742</v>
      </c>
      <c r="B238" s="340">
        <v>6</v>
      </c>
      <c r="C238" s="340" t="s">
        <v>3049</v>
      </c>
      <c r="D238" s="340" t="s">
        <v>2501</v>
      </c>
      <c r="E238" t="str">
        <f t="shared" si="17"/>
        <v>150102570401999</v>
      </c>
      <c r="F238" t="str">
        <f t="shared" si="18"/>
        <v>0</v>
      </c>
      <c r="G238" t="e">
        <f>+VLOOKUP(L238,BG!$D$10:$F$63,3,FALSE)</f>
        <v>#REF!</v>
      </c>
      <c r="H238" s="339" t="s">
        <v>2923</v>
      </c>
      <c r="I238" s="551">
        <v>-15915935163</v>
      </c>
      <c r="J238" s="298">
        <f t="shared" si="20"/>
        <v>-15915935.163000001</v>
      </c>
      <c r="K238" t="e">
        <f>+VLOOKUP(D238,#REF!,4,0)</f>
        <v>#REF!</v>
      </c>
      <c r="L238" t="e">
        <f>VLOOKUP(D238,#REF!,5,0)</f>
        <v>#REF!</v>
      </c>
      <c r="M238" t="e">
        <f>VLOOKUP(D238,#REF!,6,0)</f>
        <v>#REF!</v>
      </c>
      <c r="N238" t="e">
        <f>VLOOKUP(D238,#REF!,7,0)</f>
        <v>#REF!</v>
      </c>
      <c r="P238" t="str">
        <f t="shared" si="21"/>
        <v>25704</v>
      </c>
      <c r="Q238" t="str">
        <f t="shared" si="19"/>
        <v>15</v>
      </c>
    </row>
    <row r="239" spans="1:17" x14ac:dyDescent="0.25">
      <c r="A239" s="563">
        <v>44742</v>
      </c>
      <c r="B239" s="339">
        <v>6</v>
      </c>
      <c r="C239" s="339" t="s">
        <v>3050</v>
      </c>
      <c r="D239" s="339" t="s">
        <v>2502</v>
      </c>
      <c r="E239" t="str">
        <f t="shared" si="17"/>
        <v>150102570402001</v>
      </c>
      <c r="F239" t="str">
        <f t="shared" si="18"/>
        <v>0</v>
      </c>
      <c r="G239" t="e">
        <f>+VLOOKUP(L239,BG!$D$10:$F$63,3,FALSE)</f>
        <v>#REF!</v>
      </c>
      <c r="H239" s="340" t="s">
        <v>2488</v>
      </c>
      <c r="I239" s="552">
        <v>-98582927444</v>
      </c>
      <c r="J239" s="298">
        <f t="shared" si="20"/>
        <v>-98582927.444000006</v>
      </c>
      <c r="K239" t="e">
        <f>+VLOOKUP(D239,#REF!,4,0)</f>
        <v>#REF!</v>
      </c>
      <c r="L239" t="e">
        <f>VLOOKUP(D239,#REF!,5,0)</f>
        <v>#REF!</v>
      </c>
      <c r="M239" t="e">
        <f>VLOOKUP(D239,#REF!,6,0)</f>
        <v>#REF!</v>
      </c>
      <c r="N239" t="e">
        <f>VLOOKUP(D239,#REF!,7,0)</f>
        <v>#REF!</v>
      </c>
      <c r="P239" t="str">
        <f t="shared" si="21"/>
        <v>25704</v>
      </c>
      <c r="Q239" t="str">
        <f t="shared" si="19"/>
        <v>15</v>
      </c>
    </row>
    <row r="240" spans="1:17" x14ac:dyDescent="0.25">
      <c r="A240" s="563">
        <v>44742</v>
      </c>
      <c r="B240" s="340">
        <v>6</v>
      </c>
      <c r="C240" s="340" t="s">
        <v>3051</v>
      </c>
      <c r="D240" s="340" t="s">
        <v>2503</v>
      </c>
      <c r="E240" t="str">
        <f t="shared" si="17"/>
        <v>150102570402099</v>
      </c>
      <c r="F240" t="str">
        <f t="shared" si="18"/>
        <v>0</v>
      </c>
      <c r="G240" t="e">
        <f>+VLOOKUP(L240,BG!$D$10:$F$63,3,FALSE)</f>
        <v>#REF!</v>
      </c>
      <c r="H240" s="340" t="s">
        <v>2924</v>
      </c>
      <c r="I240" s="552">
        <v>-281953856321</v>
      </c>
      <c r="J240" s="298">
        <f t="shared" si="20"/>
        <v>-281953856.32099998</v>
      </c>
      <c r="K240" t="e">
        <f>+VLOOKUP(D240,#REF!,4,0)</f>
        <v>#REF!</v>
      </c>
      <c r="L240" t="e">
        <f>VLOOKUP(D240,#REF!,5,0)</f>
        <v>#REF!</v>
      </c>
      <c r="M240" t="e">
        <f>VLOOKUP(D240,#REF!,6,0)</f>
        <v>#REF!</v>
      </c>
      <c r="N240" t="e">
        <f>VLOOKUP(D240,#REF!,7,0)</f>
        <v>#REF!</v>
      </c>
      <c r="P240" t="str">
        <f t="shared" si="21"/>
        <v>25704</v>
      </c>
      <c r="Q240" t="str">
        <f t="shared" si="19"/>
        <v>15</v>
      </c>
    </row>
    <row r="241" spans="1:17" x14ac:dyDescent="0.25">
      <c r="A241" s="563">
        <v>44742</v>
      </c>
      <c r="B241" s="339">
        <v>6</v>
      </c>
      <c r="C241" s="339" t="s">
        <v>3052</v>
      </c>
      <c r="D241" s="339" t="s">
        <v>2505</v>
      </c>
      <c r="E241" t="str">
        <f t="shared" si="17"/>
        <v>150102570402101</v>
      </c>
      <c r="F241" t="str">
        <f t="shared" si="18"/>
        <v>0</v>
      </c>
      <c r="G241" t="e">
        <f>+VLOOKUP(L241,BG!$D$10:$F$63,3,FALSE)</f>
        <v>#REF!</v>
      </c>
      <c r="H241" s="339" t="s">
        <v>2488</v>
      </c>
      <c r="I241" s="551">
        <v>-39463915</v>
      </c>
      <c r="J241" s="298">
        <f t="shared" si="20"/>
        <v>-39463.915000000001</v>
      </c>
      <c r="K241" t="e">
        <f>+VLOOKUP(D241,#REF!,4,0)</f>
        <v>#REF!</v>
      </c>
      <c r="L241" t="e">
        <f>VLOOKUP(D241,#REF!,5,0)</f>
        <v>#REF!</v>
      </c>
      <c r="M241" t="e">
        <f>VLOOKUP(D241,#REF!,6,0)</f>
        <v>#REF!</v>
      </c>
      <c r="N241" t="e">
        <f>VLOOKUP(D241,#REF!,7,0)</f>
        <v>#REF!</v>
      </c>
      <c r="P241" t="str">
        <f t="shared" si="21"/>
        <v>25704</v>
      </c>
      <c r="Q241" t="str">
        <f t="shared" si="19"/>
        <v>15</v>
      </c>
    </row>
    <row r="242" spans="1:17" x14ac:dyDescent="0.25">
      <c r="A242" s="563">
        <v>44742</v>
      </c>
      <c r="B242" s="340">
        <v>6</v>
      </c>
      <c r="C242" s="340" t="s">
        <v>3053</v>
      </c>
      <c r="D242" s="340" t="s">
        <v>2506</v>
      </c>
      <c r="E242" t="str">
        <f t="shared" si="17"/>
        <v>150102570402199</v>
      </c>
      <c r="F242" t="str">
        <f t="shared" si="18"/>
        <v>0</v>
      </c>
      <c r="G242" t="e">
        <f>+VLOOKUP(L242,BG!$D$10:$F$63,3,FALSE)</f>
        <v>#REF!</v>
      </c>
      <c r="H242" s="340" t="s">
        <v>2486</v>
      </c>
      <c r="I242" s="552">
        <v>10561738603</v>
      </c>
      <c r="J242" s="298">
        <f t="shared" si="20"/>
        <v>10561738.603</v>
      </c>
      <c r="K242" t="e">
        <f>+VLOOKUP(D242,#REF!,4,0)</f>
        <v>#REF!</v>
      </c>
      <c r="L242" t="e">
        <f>VLOOKUP(D242,#REF!,5,0)</f>
        <v>#REF!</v>
      </c>
      <c r="M242" t="e">
        <f>VLOOKUP(D242,#REF!,6,0)</f>
        <v>#REF!</v>
      </c>
      <c r="N242" t="e">
        <f>VLOOKUP(D242,#REF!,7,0)</f>
        <v>#REF!</v>
      </c>
      <c r="P242" t="str">
        <f t="shared" si="21"/>
        <v>25704</v>
      </c>
      <c r="Q242" t="str">
        <f t="shared" si="19"/>
        <v>15</v>
      </c>
    </row>
    <row r="243" spans="1:17" x14ac:dyDescent="0.25">
      <c r="A243" s="563">
        <v>44742</v>
      </c>
      <c r="B243" s="339">
        <v>6</v>
      </c>
      <c r="C243" s="339" t="s">
        <v>3054</v>
      </c>
      <c r="D243" s="339" t="s">
        <v>2507</v>
      </c>
      <c r="E243" t="str">
        <f t="shared" si="17"/>
        <v>150102570402299</v>
      </c>
      <c r="F243" t="str">
        <f t="shared" si="18"/>
        <v>0</v>
      </c>
      <c r="G243" t="e">
        <f>+VLOOKUP(L243,BG!$D$10:$F$63,3,FALSE)</f>
        <v>#REF!</v>
      </c>
      <c r="H243" s="339" t="s">
        <v>2925</v>
      </c>
      <c r="I243" s="551">
        <v>-546471625</v>
      </c>
      <c r="J243" s="298">
        <f t="shared" si="20"/>
        <v>-546471.625</v>
      </c>
      <c r="K243" t="e">
        <f>+VLOOKUP(D243,#REF!,4,0)</f>
        <v>#REF!</v>
      </c>
      <c r="L243" t="e">
        <f>VLOOKUP(D243,#REF!,5,0)</f>
        <v>#REF!</v>
      </c>
      <c r="M243" t="e">
        <f>VLOOKUP(D243,#REF!,6,0)</f>
        <v>#REF!</v>
      </c>
      <c r="N243" t="e">
        <f>VLOOKUP(D243,#REF!,7,0)</f>
        <v>#REF!</v>
      </c>
      <c r="P243" t="str">
        <f t="shared" si="21"/>
        <v>25704</v>
      </c>
      <c r="Q243" t="str">
        <f t="shared" si="19"/>
        <v>15</v>
      </c>
    </row>
    <row r="244" spans="1:17" x14ac:dyDescent="0.25">
      <c r="A244" s="563">
        <v>44742</v>
      </c>
      <c r="B244" s="340">
        <v>6</v>
      </c>
      <c r="C244" s="340" t="s">
        <v>3055</v>
      </c>
      <c r="D244" s="340" t="s">
        <v>2508</v>
      </c>
      <c r="E244" t="str">
        <f t="shared" si="17"/>
        <v>150102570402301</v>
      </c>
      <c r="F244" t="str">
        <f t="shared" si="18"/>
        <v>0</v>
      </c>
      <c r="G244" t="e">
        <f>+VLOOKUP(L244,BG!$D$10:$F$63,3,FALSE)</f>
        <v>#REF!</v>
      </c>
      <c r="H244" s="340" t="s">
        <v>2488</v>
      </c>
      <c r="I244" s="552">
        <v>-445007504</v>
      </c>
      <c r="J244" s="298">
        <f t="shared" si="20"/>
        <v>-445007.50400000002</v>
      </c>
      <c r="K244" t="e">
        <f>+VLOOKUP(D244,#REF!,4,0)</f>
        <v>#REF!</v>
      </c>
      <c r="L244" t="e">
        <f>VLOOKUP(D244,#REF!,5,0)</f>
        <v>#REF!</v>
      </c>
      <c r="M244" t="e">
        <f>VLOOKUP(D244,#REF!,6,0)</f>
        <v>#REF!</v>
      </c>
      <c r="N244" t="e">
        <f>VLOOKUP(D244,#REF!,7,0)</f>
        <v>#REF!</v>
      </c>
      <c r="P244" t="str">
        <f t="shared" si="21"/>
        <v>25704</v>
      </c>
      <c r="Q244" t="str">
        <f t="shared" si="19"/>
        <v>15</v>
      </c>
    </row>
    <row r="245" spans="1:17" x14ac:dyDescent="0.25">
      <c r="A245" s="563">
        <v>44742</v>
      </c>
      <c r="B245" s="339">
        <v>6</v>
      </c>
      <c r="C245" s="339" t="s">
        <v>3056</v>
      </c>
      <c r="D245" s="339" t="s">
        <v>2509</v>
      </c>
      <c r="E245" t="str">
        <f t="shared" si="17"/>
        <v>150102570402399</v>
      </c>
      <c r="F245" t="str">
        <f t="shared" si="18"/>
        <v>0</v>
      </c>
      <c r="G245" t="e">
        <f>+VLOOKUP(L245,BG!$D$10:$F$63,3,FALSE)</f>
        <v>#REF!</v>
      </c>
      <c r="H245" s="339" t="s">
        <v>2486</v>
      </c>
      <c r="I245" s="551">
        <v>6523757153</v>
      </c>
      <c r="J245" s="298">
        <f t="shared" si="20"/>
        <v>6523757.1529999999</v>
      </c>
      <c r="K245" t="e">
        <f>+VLOOKUP(D245,#REF!,4,0)</f>
        <v>#REF!</v>
      </c>
      <c r="L245" t="e">
        <f>VLOOKUP(D245,#REF!,5,0)</f>
        <v>#REF!</v>
      </c>
      <c r="M245" t="e">
        <f>VLOOKUP(D245,#REF!,6,0)</f>
        <v>#REF!</v>
      </c>
      <c r="N245" t="e">
        <f>VLOOKUP(D245,#REF!,7,0)</f>
        <v>#REF!</v>
      </c>
      <c r="P245" t="str">
        <f t="shared" si="21"/>
        <v>25704</v>
      </c>
      <c r="Q245" t="str">
        <f t="shared" si="19"/>
        <v>15</v>
      </c>
    </row>
    <row r="246" spans="1:17" s="299" customFormat="1" x14ac:dyDescent="0.25">
      <c r="A246" s="563">
        <v>44742</v>
      </c>
      <c r="B246" s="340">
        <v>6</v>
      </c>
      <c r="C246" s="340" t="s">
        <v>3057</v>
      </c>
      <c r="D246" s="340" t="s">
        <v>2510</v>
      </c>
      <c r="E246" t="str">
        <f t="shared" si="17"/>
        <v>150102570402499</v>
      </c>
      <c r="F246" t="str">
        <f t="shared" si="18"/>
        <v>0</v>
      </c>
      <c r="G246" t="e">
        <f>+VLOOKUP(L246,BG!$D$10:$F$63,3,FALSE)</f>
        <v>#REF!</v>
      </c>
      <c r="H246" s="340" t="s">
        <v>2486</v>
      </c>
      <c r="I246" s="552">
        <v>-468623002</v>
      </c>
      <c r="J246" s="298">
        <f t="shared" si="20"/>
        <v>-468623.00199999998</v>
      </c>
      <c r="K246" t="e">
        <f>+VLOOKUP(D246,#REF!,4,0)</f>
        <v>#REF!</v>
      </c>
      <c r="L246" t="e">
        <f>VLOOKUP(D246,#REF!,5,0)</f>
        <v>#REF!</v>
      </c>
      <c r="M246" t="e">
        <f>VLOOKUP(D246,#REF!,6,0)</f>
        <v>#REF!</v>
      </c>
      <c r="N246" t="e">
        <f>VLOOKUP(D246,#REF!,7,0)</f>
        <v>#REF!</v>
      </c>
      <c r="O246"/>
      <c r="P246" t="str">
        <f t="shared" si="21"/>
        <v>25704</v>
      </c>
      <c r="Q246" t="str">
        <f t="shared" si="19"/>
        <v>15</v>
      </c>
    </row>
    <row r="247" spans="1:17" x14ac:dyDescent="0.25">
      <c r="A247" s="563">
        <v>44742</v>
      </c>
      <c r="B247" s="339">
        <v>6</v>
      </c>
      <c r="C247" s="339" t="s">
        <v>3058</v>
      </c>
      <c r="D247" s="339" t="s">
        <v>2511</v>
      </c>
      <c r="E247" t="str">
        <f t="shared" si="17"/>
        <v>150102570402599</v>
      </c>
      <c r="F247" t="str">
        <f t="shared" si="18"/>
        <v>0</v>
      </c>
      <c r="G247" t="e">
        <f>+VLOOKUP(L247,BG!$D$10:$F$63,3,FALSE)</f>
        <v>#REF!</v>
      </c>
      <c r="H247" s="339" t="s">
        <v>2486</v>
      </c>
      <c r="I247" s="551">
        <v>-1242788707</v>
      </c>
      <c r="J247" s="298">
        <f t="shared" si="20"/>
        <v>-1242788.7069999999</v>
      </c>
      <c r="K247" t="e">
        <f>+VLOOKUP(D247,#REF!,4,0)</f>
        <v>#REF!</v>
      </c>
      <c r="L247" t="e">
        <f>VLOOKUP(D247,#REF!,5,0)</f>
        <v>#REF!</v>
      </c>
      <c r="M247" t="e">
        <f>VLOOKUP(D247,#REF!,6,0)</f>
        <v>#REF!</v>
      </c>
      <c r="N247" t="e">
        <f>VLOOKUP(D247,#REF!,7,0)</f>
        <v>#REF!</v>
      </c>
      <c r="P247" t="str">
        <f t="shared" si="21"/>
        <v>25704</v>
      </c>
      <c r="Q247" t="str">
        <f t="shared" si="19"/>
        <v>15</v>
      </c>
    </row>
    <row r="248" spans="1:17" x14ac:dyDescent="0.25">
      <c r="A248" s="563">
        <v>44742</v>
      </c>
      <c r="B248" s="340">
        <v>6</v>
      </c>
      <c r="C248" s="340" t="s">
        <v>3059</v>
      </c>
      <c r="D248" s="340" t="s">
        <v>2512</v>
      </c>
      <c r="E248" t="str">
        <f t="shared" si="17"/>
        <v>150102570402699</v>
      </c>
      <c r="F248" t="str">
        <f t="shared" si="18"/>
        <v>0</v>
      </c>
      <c r="G248" t="e">
        <f>+VLOOKUP(L248,BG!$D$10:$F$63,3,FALSE)</f>
        <v>#REF!</v>
      </c>
      <c r="H248" s="340" t="s">
        <v>2486</v>
      </c>
      <c r="I248" s="552">
        <v>-1218728937</v>
      </c>
      <c r="J248" s="298">
        <f t="shared" si="20"/>
        <v>-1218728.9369999999</v>
      </c>
      <c r="K248" t="e">
        <f>+VLOOKUP(D248,#REF!,4,0)</f>
        <v>#REF!</v>
      </c>
      <c r="L248" t="e">
        <f>VLOOKUP(D248,#REF!,5,0)</f>
        <v>#REF!</v>
      </c>
      <c r="M248" t="e">
        <f>VLOOKUP(D248,#REF!,6,0)</f>
        <v>#REF!</v>
      </c>
      <c r="N248" t="e">
        <f>VLOOKUP(D248,#REF!,7,0)</f>
        <v>#REF!</v>
      </c>
      <c r="P248" t="str">
        <f t="shared" si="21"/>
        <v>25704</v>
      </c>
      <c r="Q248" t="str">
        <f t="shared" si="19"/>
        <v>15</v>
      </c>
    </row>
    <row r="249" spans="1:17" x14ac:dyDescent="0.25">
      <c r="A249" s="563">
        <v>44742</v>
      </c>
      <c r="B249" s="339">
        <v>6</v>
      </c>
      <c r="C249" s="339" t="s">
        <v>3060</v>
      </c>
      <c r="D249" s="339" t="s">
        <v>2513</v>
      </c>
      <c r="E249" t="str">
        <f t="shared" si="17"/>
        <v>150102570402799</v>
      </c>
      <c r="F249" t="str">
        <f t="shared" si="18"/>
        <v>0</v>
      </c>
      <c r="G249" t="e">
        <f>+VLOOKUP(L249,BG!$D$10:$F$63,3,FALSE)</f>
        <v>#REF!</v>
      </c>
      <c r="H249" s="339" t="s">
        <v>2486</v>
      </c>
      <c r="I249" s="551">
        <v>-100767202</v>
      </c>
      <c r="J249" s="298">
        <f t="shared" si="20"/>
        <v>-100767.202</v>
      </c>
      <c r="K249" t="e">
        <f>+VLOOKUP(D249,#REF!,4,0)</f>
        <v>#REF!</v>
      </c>
      <c r="L249" t="e">
        <f>VLOOKUP(D249,#REF!,5,0)</f>
        <v>#REF!</v>
      </c>
      <c r="M249" t="e">
        <f>VLOOKUP(D249,#REF!,6,0)</f>
        <v>#REF!</v>
      </c>
      <c r="N249" t="e">
        <f>VLOOKUP(D249,#REF!,7,0)</f>
        <v>#REF!</v>
      </c>
      <c r="P249" t="str">
        <f t="shared" si="21"/>
        <v>25704</v>
      </c>
      <c r="Q249" t="str">
        <f t="shared" si="19"/>
        <v>15</v>
      </c>
    </row>
    <row r="250" spans="1:17" x14ac:dyDescent="0.25">
      <c r="A250" s="563">
        <v>44742</v>
      </c>
      <c r="B250" s="340">
        <v>6</v>
      </c>
      <c r="C250" s="340" t="s">
        <v>3061</v>
      </c>
      <c r="D250" s="340" t="s">
        <v>2514</v>
      </c>
      <c r="E250" t="str">
        <f t="shared" si="17"/>
        <v>150102570402899</v>
      </c>
      <c r="F250" t="str">
        <f t="shared" si="18"/>
        <v>0</v>
      </c>
      <c r="G250" t="e">
        <f>+VLOOKUP(L250,BG!$D$10:$F$63,3,FALSE)</f>
        <v>#REF!</v>
      </c>
      <c r="H250" s="340" t="s">
        <v>2486</v>
      </c>
      <c r="I250" s="552">
        <v>-571587084</v>
      </c>
      <c r="J250" s="298">
        <f t="shared" si="20"/>
        <v>-571587.08400000003</v>
      </c>
      <c r="K250" t="e">
        <f>+VLOOKUP(D250,#REF!,4,0)</f>
        <v>#REF!</v>
      </c>
      <c r="L250" t="e">
        <f>VLOOKUP(D250,#REF!,5,0)</f>
        <v>#REF!</v>
      </c>
      <c r="M250" t="e">
        <f>VLOOKUP(D250,#REF!,6,0)</f>
        <v>#REF!</v>
      </c>
      <c r="N250" t="e">
        <f>VLOOKUP(D250,#REF!,7,0)</f>
        <v>#REF!</v>
      </c>
      <c r="P250" t="str">
        <f t="shared" si="21"/>
        <v>25704</v>
      </c>
      <c r="Q250" t="str">
        <f t="shared" si="19"/>
        <v>15</v>
      </c>
    </row>
    <row r="251" spans="1:17" x14ac:dyDescent="0.25">
      <c r="A251" s="563">
        <v>44742</v>
      </c>
      <c r="B251" s="339">
        <v>6</v>
      </c>
      <c r="C251" s="339" t="s">
        <v>3062</v>
      </c>
      <c r="D251" s="339" t="s">
        <v>2515</v>
      </c>
      <c r="E251" t="str">
        <f t="shared" si="17"/>
        <v>150102570402999</v>
      </c>
      <c r="F251" t="str">
        <f t="shared" si="18"/>
        <v>0</v>
      </c>
      <c r="G251" t="e">
        <f>+VLOOKUP(L251,BG!$D$10:$F$63,3,FALSE)</f>
        <v>#REF!</v>
      </c>
      <c r="H251" s="339" t="s">
        <v>2486</v>
      </c>
      <c r="I251" s="551">
        <v>-389113747</v>
      </c>
      <c r="J251" s="298">
        <f t="shared" si="20"/>
        <v>-389113.74699999997</v>
      </c>
      <c r="K251" t="e">
        <f>+VLOOKUP(D251,#REF!,4,0)</f>
        <v>#REF!</v>
      </c>
      <c r="L251" t="e">
        <f>VLOOKUP(D251,#REF!,5,0)</f>
        <v>#REF!</v>
      </c>
      <c r="M251" t="e">
        <f>VLOOKUP(D251,#REF!,6,0)</f>
        <v>#REF!</v>
      </c>
      <c r="N251" t="e">
        <f>VLOOKUP(D251,#REF!,7,0)</f>
        <v>#REF!</v>
      </c>
      <c r="P251" t="str">
        <f t="shared" si="21"/>
        <v>25704</v>
      </c>
      <c r="Q251" t="str">
        <f t="shared" si="19"/>
        <v>15</v>
      </c>
    </row>
    <row r="252" spans="1:17" x14ac:dyDescent="0.25">
      <c r="A252" s="563">
        <v>44742</v>
      </c>
      <c r="B252" s="340">
        <v>6</v>
      </c>
      <c r="C252" s="340" t="s">
        <v>3063</v>
      </c>
      <c r="D252" s="340" t="s">
        <v>2516</v>
      </c>
      <c r="E252" t="str">
        <f t="shared" si="17"/>
        <v>150102570403001</v>
      </c>
      <c r="F252" t="str">
        <f t="shared" si="18"/>
        <v>0</v>
      </c>
      <c r="G252" t="e">
        <f>+VLOOKUP(L252,BG!$D$10:$F$63,3,FALSE)</f>
        <v>#REF!</v>
      </c>
      <c r="H252" s="340" t="s">
        <v>2488</v>
      </c>
      <c r="I252" s="552">
        <v>760272554</v>
      </c>
      <c r="J252" s="298">
        <f t="shared" si="20"/>
        <v>760272.554</v>
      </c>
      <c r="K252" t="e">
        <f>+VLOOKUP(D252,#REF!,4,0)</f>
        <v>#REF!</v>
      </c>
      <c r="L252" t="e">
        <f>VLOOKUP(D252,#REF!,5,0)</f>
        <v>#REF!</v>
      </c>
      <c r="M252" t="e">
        <f>VLOOKUP(D252,#REF!,6,0)</f>
        <v>#REF!</v>
      </c>
      <c r="N252" t="e">
        <f>VLOOKUP(D252,#REF!,7,0)</f>
        <v>#REF!</v>
      </c>
      <c r="P252" t="str">
        <f t="shared" si="21"/>
        <v>25704</v>
      </c>
      <c r="Q252" t="str">
        <f t="shared" si="19"/>
        <v>15</v>
      </c>
    </row>
    <row r="253" spans="1:17" x14ac:dyDescent="0.25">
      <c r="A253" s="563">
        <v>44742</v>
      </c>
      <c r="B253" s="339">
        <v>6</v>
      </c>
      <c r="C253" s="339" t="s">
        <v>3064</v>
      </c>
      <c r="D253" s="339" t="s">
        <v>2517</v>
      </c>
      <c r="E253" t="str">
        <f t="shared" si="17"/>
        <v>150102570403099</v>
      </c>
      <c r="F253" t="str">
        <f t="shared" si="18"/>
        <v>0</v>
      </c>
      <c r="G253" t="e">
        <f>+VLOOKUP(L253,BG!$D$10:$F$63,3,FALSE)</f>
        <v>#REF!</v>
      </c>
      <c r="H253" s="339" t="s">
        <v>2486</v>
      </c>
      <c r="I253" s="551">
        <v>135676282574</v>
      </c>
      <c r="J253" s="298">
        <f t="shared" si="20"/>
        <v>135676282.574</v>
      </c>
      <c r="K253" t="e">
        <f>+VLOOKUP(D253,#REF!,4,0)</f>
        <v>#REF!</v>
      </c>
      <c r="L253" t="e">
        <f>VLOOKUP(D253,#REF!,5,0)</f>
        <v>#REF!</v>
      </c>
      <c r="M253" t="e">
        <f>VLOOKUP(D253,#REF!,6,0)</f>
        <v>#REF!</v>
      </c>
      <c r="N253" t="e">
        <f>VLOOKUP(D253,#REF!,7,0)</f>
        <v>#REF!</v>
      </c>
      <c r="P253" t="str">
        <f t="shared" si="21"/>
        <v>25704</v>
      </c>
      <c r="Q253" t="str">
        <f t="shared" si="19"/>
        <v>15</v>
      </c>
    </row>
    <row r="254" spans="1:17" x14ac:dyDescent="0.25">
      <c r="A254" s="563">
        <v>44742</v>
      </c>
      <c r="B254" s="340">
        <v>7</v>
      </c>
      <c r="C254" s="340" t="s">
        <v>3065</v>
      </c>
      <c r="D254" s="340" t="s">
        <v>2518</v>
      </c>
      <c r="E254" t="str">
        <f t="shared" si="17"/>
        <v>150102570403199</v>
      </c>
      <c r="F254" t="str">
        <f t="shared" si="18"/>
        <v>0</v>
      </c>
      <c r="G254" t="e">
        <f>+VLOOKUP(L254,BG!$D$10:$F$63,3,FALSE)</f>
        <v>#REF!</v>
      </c>
      <c r="H254" s="340" t="s">
        <v>2486</v>
      </c>
      <c r="I254" s="552">
        <v>935578726</v>
      </c>
      <c r="J254" s="298">
        <f t="shared" si="20"/>
        <v>935578.72600000002</v>
      </c>
      <c r="K254" t="e">
        <f>+VLOOKUP(D254,#REF!,4,0)</f>
        <v>#REF!</v>
      </c>
      <c r="L254" t="e">
        <f>VLOOKUP(D254,#REF!,5,0)</f>
        <v>#REF!</v>
      </c>
      <c r="M254" t="e">
        <f>VLOOKUP(D254,#REF!,6,0)</f>
        <v>#REF!</v>
      </c>
      <c r="N254" t="e">
        <f>VLOOKUP(D254,#REF!,7,0)</f>
        <v>#REF!</v>
      </c>
      <c r="P254" t="str">
        <f t="shared" si="21"/>
        <v>25704</v>
      </c>
      <c r="Q254" t="str">
        <f t="shared" si="19"/>
        <v>15</v>
      </c>
    </row>
    <row r="255" spans="1:17" x14ac:dyDescent="0.25">
      <c r="A255" s="563">
        <v>44742</v>
      </c>
      <c r="B255" s="339">
        <v>7</v>
      </c>
      <c r="C255" s="339" t="s">
        <v>3066</v>
      </c>
      <c r="D255" s="339" t="s">
        <v>2519</v>
      </c>
      <c r="E255" t="str">
        <f t="shared" si="17"/>
        <v>150102570403299</v>
      </c>
      <c r="F255" t="str">
        <f t="shared" si="18"/>
        <v>0</v>
      </c>
      <c r="G255" t="e">
        <f>+VLOOKUP(L255,BG!$D$10:$F$63,3,FALSE)</f>
        <v>#REF!</v>
      </c>
      <c r="H255" s="339" t="s">
        <v>2925</v>
      </c>
      <c r="I255" s="551">
        <v>22624791708</v>
      </c>
      <c r="J255" s="298">
        <f t="shared" si="20"/>
        <v>22624791.708000001</v>
      </c>
      <c r="K255" t="e">
        <f>+VLOOKUP(D255,#REF!,4,0)</f>
        <v>#REF!</v>
      </c>
      <c r="L255" t="e">
        <f>VLOOKUP(D255,#REF!,5,0)</f>
        <v>#REF!</v>
      </c>
      <c r="M255" t="e">
        <f>VLOOKUP(D255,#REF!,6,0)</f>
        <v>#REF!</v>
      </c>
      <c r="N255" t="e">
        <f>VLOOKUP(D255,#REF!,7,0)</f>
        <v>#REF!</v>
      </c>
      <c r="P255" t="str">
        <f t="shared" si="21"/>
        <v>25704</v>
      </c>
      <c r="Q255" t="str">
        <f t="shared" si="19"/>
        <v>15</v>
      </c>
    </row>
    <row r="256" spans="1:17" x14ac:dyDescent="0.25">
      <c r="A256" s="563">
        <v>44742</v>
      </c>
      <c r="B256" s="340">
        <v>6</v>
      </c>
      <c r="C256" s="340" t="s">
        <v>3067</v>
      </c>
      <c r="D256" s="340" t="s">
        <v>2520</v>
      </c>
      <c r="E256" t="str">
        <f t="shared" si="17"/>
        <v>150102570403301</v>
      </c>
      <c r="F256" t="str">
        <f t="shared" si="18"/>
        <v>0</v>
      </c>
      <c r="G256" t="e">
        <f>+VLOOKUP(L256,BG!$D$10:$F$63,3,FALSE)</f>
        <v>#REF!</v>
      </c>
      <c r="H256" s="340" t="s">
        <v>2488</v>
      </c>
      <c r="I256" s="552">
        <v>38907277705</v>
      </c>
      <c r="J256" s="298">
        <f t="shared" si="20"/>
        <v>38907277.704999998</v>
      </c>
      <c r="K256" t="e">
        <f>+VLOOKUP(D256,#REF!,4,0)</f>
        <v>#REF!</v>
      </c>
      <c r="L256" t="e">
        <f>VLOOKUP(D256,#REF!,5,0)</f>
        <v>#REF!</v>
      </c>
      <c r="M256" t="e">
        <f>VLOOKUP(D256,#REF!,6,0)</f>
        <v>#REF!</v>
      </c>
      <c r="N256" t="e">
        <f>VLOOKUP(D256,#REF!,7,0)</f>
        <v>#REF!</v>
      </c>
      <c r="P256" t="str">
        <f t="shared" si="21"/>
        <v>25704</v>
      </c>
      <c r="Q256" t="str">
        <f t="shared" si="19"/>
        <v>15</v>
      </c>
    </row>
    <row r="257" spans="1:17" x14ac:dyDescent="0.25">
      <c r="A257" s="563">
        <v>44742</v>
      </c>
      <c r="B257" s="339">
        <v>7</v>
      </c>
      <c r="C257" s="339" t="s">
        <v>3068</v>
      </c>
      <c r="D257" s="339" t="s">
        <v>2521</v>
      </c>
      <c r="E257" t="str">
        <f t="shared" si="17"/>
        <v>150102570403399</v>
      </c>
      <c r="F257" t="str">
        <f t="shared" si="18"/>
        <v>0</v>
      </c>
      <c r="G257" t="e">
        <f>+VLOOKUP(L257,BG!$D$10:$F$63,3,FALSE)</f>
        <v>#REF!</v>
      </c>
      <c r="H257" s="339" t="s">
        <v>2486</v>
      </c>
      <c r="I257" s="551">
        <v>17368791368</v>
      </c>
      <c r="J257" s="298">
        <f t="shared" si="20"/>
        <v>17368791.368000001</v>
      </c>
      <c r="K257" t="e">
        <f>+VLOOKUP(D257,#REF!,4,0)</f>
        <v>#REF!</v>
      </c>
      <c r="L257" t="e">
        <f>VLOOKUP(D257,#REF!,5,0)</f>
        <v>#REF!</v>
      </c>
      <c r="M257" t="e">
        <f>VLOOKUP(D257,#REF!,6,0)</f>
        <v>#REF!</v>
      </c>
      <c r="N257" t="e">
        <f>VLOOKUP(D257,#REF!,7,0)</f>
        <v>#REF!</v>
      </c>
      <c r="P257" t="str">
        <f t="shared" si="21"/>
        <v>25704</v>
      </c>
      <c r="Q257" t="str">
        <f t="shared" si="19"/>
        <v>15</v>
      </c>
    </row>
    <row r="258" spans="1:17" x14ac:dyDescent="0.25">
      <c r="A258" s="563">
        <v>44742</v>
      </c>
      <c r="B258" s="340">
        <v>6</v>
      </c>
      <c r="C258" s="340" t="s">
        <v>3069</v>
      </c>
      <c r="D258" s="340" t="s">
        <v>2522</v>
      </c>
      <c r="E258" t="str">
        <f t="shared" si="17"/>
        <v>150102570403401</v>
      </c>
      <c r="F258" t="str">
        <f t="shared" si="18"/>
        <v>0</v>
      </c>
      <c r="G258" t="e">
        <f>+VLOOKUP(L258,BG!$D$10:$F$63,3,FALSE)</f>
        <v>#REF!</v>
      </c>
      <c r="H258" s="340" t="s">
        <v>2488</v>
      </c>
      <c r="I258" s="552">
        <v>-35737754805</v>
      </c>
      <c r="J258" s="298">
        <f t="shared" si="20"/>
        <v>-35737754.805</v>
      </c>
      <c r="K258" t="e">
        <f>+VLOOKUP(D258,#REF!,4,0)</f>
        <v>#REF!</v>
      </c>
      <c r="L258" t="e">
        <f>VLOOKUP(D258,#REF!,5,0)</f>
        <v>#REF!</v>
      </c>
      <c r="M258" t="e">
        <f>VLOOKUP(D258,#REF!,6,0)</f>
        <v>#REF!</v>
      </c>
      <c r="N258" t="e">
        <f>VLOOKUP(D258,#REF!,7,0)</f>
        <v>#REF!</v>
      </c>
      <c r="P258" t="str">
        <f t="shared" si="21"/>
        <v>25704</v>
      </c>
      <c r="Q258" t="str">
        <f t="shared" si="19"/>
        <v>15</v>
      </c>
    </row>
    <row r="259" spans="1:17" x14ac:dyDescent="0.25">
      <c r="A259" s="563">
        <v>44742</v>
      </c>
      <c r="B259" s="339">
        <v>6</v>
      </c>
      <c r="C259" s="339" t="s">
        <v>3070</v>
      </c>
      <c r="D259" s="339" t="s">
        <v>2523</v>
      </c>
      <c r="E259" t="str">
        <f t="shared" si="17"/>
        <v>150102570403499</v>
      </c>
      <c r="F259" t="str">
        <f t="shared" si="18"/>
        <v>0</v>
      </c>
      <c r="G259" t="e">
        <f>+VLOOKUP(L259,BG!$D$10:$F$63,3,FALSE)</f>
        <v>#REF!</v>
      </c>
      <c r="H259" s="339" t="s">
        <v>2488</v>
      </c>
      <c r="I259" s="551">
        <v>-29252275165</v>
      </c>
      <c r="J259" s="298">
        <f t="shared" si="20"/>
        <v>-29252275.164999999</v>
      </c>
      <c r="K259" t="e">
        <f>+VLOOKUP(D259,#REF!,4,0)</f>
        <v>#REF!</v>
      </c>
      <c r="L259" t="e">
        <f>VLOOKUP(D259,#REF!,5,0)</f>
        <v>#REF!</v>
      </c>
      <c r="M259" t="e">
        <f>VLOOKUP(D259,#REF!,6,0)</f>
        <v>#REF!</v>
      </c>
      <c r="N259" t="e">
        <f>VLOOKUP(D259,#REF!,7,0)</f>
        <v>#REF!</v>
      </c>
      <c r="P259" t="str">
        <f t="shared" si="21"/>
        <v>25704</v>
      </c>
      <c r="Q259" t="str">
        <f t="shared" si="19"/>
        <v>15</v>
      </c>
    </row>
    <row r="260" spans="1:17" x14ac:dyDescent="0.25">
      <c r="A260" s="563">
        <v>44742</v>
      </c>
      <c r="B260" s="340">
        <v>6</v>
      </c>
      <c r="C260" s="340" t="s">
        <v>3071</v>
      </c>
      <c r="D260" s="340" t="s">
        <v>2524</v>
      </c>
      <c r="E260" t="str">
        <f t="shared" si="17"/>
        <v>150102570403501</v>
      </c>
      <c r="F260" t="str">
        <f t="shared" si="18"/>
        <v>0</v>
      </c>
      <c r="G260" t="e">
        <f>+VLOOKUP(L260,BG!$D$10:$F$63,3,FALSE)</f>
        <v>#REF!</v>
      </c>
      <c r="H260" s="340" t="s">
        <v>2488</v>
      </c>
      <c r="I260" s="552">
        <v>-31966190885</v>
      </c>
      <c r="J260" s="298">
        <f t="shared" si="20"/>
        <v>-31966190.885000002</v>
      </c>
      <c r="K260" t="e">
        <f>+VLOOKUP(D260,#REF!,4,0)</f>
        <v>#REF!</v>
      </c>
      <c r="L260" t="e">
        <f>VLOOKUP(D260,#REF!,5,0)</f>
        <v>#REF!</v>
      </c>
      <c r="M260" t="e">
        <f>VLOOKUP(D260,#REF!,6,0)</f>
        <v>#REF!</v>
      </c>
      <c r="N260" t="e">
        <f>VLOOKUP(D260,#REF!,7,0)</f>
        <v>#REF!</v>
      </c>
      <c r="P260" t="str">
        <f t="shared" si="21"/>
        <v>25704</v>
      </c>
      <c r="Q260" t="str">
        <f t="shared" si="19"/>
        <v>15</v>
      </c>
    </row>
    <row r="261" spans="1:17" s="524" customFormat="1" x14ac:dyDescent="0.25">
      <c r="A261" s="563">
        <v>44742</v>
      </c>
      <c r="B261" s="522">
        <v>6</v>
      </c>
      <c r="C261" s="522" t="s">
        <v>3072</v>
      </c>
      <c r="D261" s="522" t="s">
        <v>2525</v>
      </c>
      <c r="E261" t="str">
        <f t="shared" ref="E261:E324" si="22">+MID(D261,3,2)&amp;+MID(D261,6,1)&amp;+MID(D261,8,2)&amp;+MID(D261,11,3)&amp;+MID(D261,17,2)&amp;+MID(D261,20,3)&amp;+MID(D261,24,2)</f>
        <v>150102570403599</v>
      </c>
      <c r="F261" t="str">
        <f t="shared" ref="F261:F324" si="23">MID(E261,3,1)</f>
        <v>0</v>
      </c>
      <c r="G261" t="e">
        <f>+VLOOKUP(L261,BG!$D$10:$F$63,3,FALSE)</f>
        <v>#REF!</v>
      </c>
      <c r="H261" s="522" t="s">
        <v>2488</v>
      </c>
      <c r="I261" s="555">
        <v>98187869220</v>
      </c>
      <c r="J261" s="298">
        <f t="shared" si="20"/>
        <v>98187869.219999999</v>
      </c>
      <c r="K261" t="e">
        <f>+VLOOKUP(D261,#REF!,4,0)</f>
        <v>#REF!</v>
      </c>
      <c r="L261" t="e">
        <f>VLOOKUP(D261,#REF!,5,0)</f>
        <v>#REF!</v>
      </c>
      <c r="M261" t="e">
        <f>VLOOKUP(D261,#REF!,6,0)</f>
        <v>#REF!</v>
      </c>
      <c r="N261" t="e">
        <f>VLOOKUP(D261,#REF!,7,0)</f>
        <v>#REF!</v>
      </c>
      <c r="O261"/>
      <c r="P261" t="str">
        <f t="shared" si="21"/>
        <v>25704</v>
      </c>
      <c r="Q261" t="str">
        <f t="shared" si="19"/>
        <v>15</v>
      </c>
    </row>
    <row r="262" spans="1:17" s="437" customFormat="1" x14ac:dyDescent="0.25">
      <c r="A262" s="563">
        <v>44742</v>
      </c>
      <c r="B262" s="502">
        <v>6</v>
      </c>
      <c r="C262" s="502" t="s">
        <v>3073</v>
      </c>
      <c r="D262" s="502" t="s">
        <v>3074</v>
      </c>
      <c r="E262" t="str">
        <f t="shared" si="22"/>
        <v>150102570403799</v>
      </c>
      <c r="F262" t="str">
        <f t="shared" si="23"/>
        <v>0</v>
      </c>
      <c r="G262" t="e">
        <f>+VLOOKUP(L262,BG!$D$10:$F$63,3,FALSE)</f>
        <v>#REF!</v>
      </c>
      <c r="H262" s="502" t="s">
        <v>2488</v>
      </c>
      <c r="I262" s="556">
        <v>12574907</v>
      </c>
      <c r="J262" s="298">
        <f t="shared" si="20"/>
        <v>12574.906999999999</v>
      </c>
      <c r="K262" t="e">
        <f>+VLOOKUP(D262,#REF!,4,0)</f>
        <v>#REF!</v>
      </c>
      <c r="L262" t="e">
        <f>VLOOKUP(D262,#REF!,5,0)</f>
        <v>#REF!</v>
      </c>
      <c r="M262" t="e">
        <f>VLOOKUP(D262,#REF!,6,0)</f>
        <v>#REF!</v>
      </c>
      <c r="N262" t="e">
        <f>VLOOKUP(D262,#REF!,7,0)</f>
        <v>#REF!</v>
      </c>
      <c r="O262"/>
      <c r="P262" t="str">
        <f t="shared" si="21"/>
        <v>25704</v>
      </c>
      <c r="Q262" t="str">
        <f t="shared" ref="Q262:Q325" si="24">+LEFT(E262,2)</f>
        <v>15</v>
      </c>
    </row>
    <row r="263" spans="1:17" s="299" customFormat="1" x14ac:dyDescent="0.25">
      <c r="A263" s="563">
        <v>44742</v>
      </c>
      <c r="B263" s="339">
        <v>6</v>
      </c>
      <c r="C263" s="339" t="s">
        <v>3075</v>
      </c>
      <c r="D263" s="339" t="s">
        <v>2526</v>
      </c>
      <c r="E263" t="str">
        <f t="shared" si="22"/>
        <v>150102570409901</v>
      </c>
      <c r="F263" t="str">
        <f t="shared" si="23"/>
        <v>0</v>
      </c>
      <c r="G263" t="e">
        <f>+VLOOKUP(L263,BG!$D$10:$F$63,3,FALSE)</f>
        <v>#REF!</v>
      </c>
      <c r="H263" s="339" t="s">
        <v>2488</v>
      </c>
      <c r="I263" s="551">
        <v>-941293</v>
      </c>
      <c r="J263" s="298">
        <f t="shared" si="20"/>
        <v>-941.29300000000001</v>
      </c>
      <c r="K263" t="e">
        <f>+VLOOKUP(D263,#REF!,4,0)</f>
        <v>#REF!</v>
      </c>
      <c r="L263" t="e">
        <f>VLOOKUP(D263,#REF!,5,0)</f>
        <v>#REF!</v>
      </c>
      <c r="M263" t="e">
        <f>VLOOKUP(D263,#REF!,6,0)</f>
        <v>#REF!</v>
      </c>
      <c r="N263" t="e">
        <f>VLOOKUP(D263,#REF!,7,0)</f>
        <v>#REF!</v>
      </c>
      <c r="O263"/>
      <c r="P263" t="str">
        <f t="shared" si="21"/>
        <v>25704</v>
      </c>
      <c r="Q263" t="str">
        <f t="shared" si="24"/>
        <v>15</v>
      </c>
    </row>
    <row r="264" spans="1:17" s="299" customFormat="1" x14ac:dyDescent="0.25">
      <c r="A264" s="563">
        <v>44742</v>
      </c>
      <c r="B264" s="340">
        <v>6</v>
      </c>
      <c r="C264" s="340" t="s">
        <v>3076</v>
      </c>
      <c r="D264" s="340" t="s">
        <v>2527</v>
      </c>
      <c r="E264" t="str">
        <f t="shared" si="22"/>
        <v>150102570409999</v>
      </c>
      <c r="F264" t="str">
        <f t="shared" si="23"/>
        <v>0</v>
      </c>
      <c r="G264" t="e">
        <f>+VLOOKUP(L264,BG!$D$10:$F$63,3,FALSE)</f>
        <v>#REF!</v>
      </c>
      <c r="H264" s="340" t="s">
        <v>2486</v>
      </c>
      <c r="I264" s="552">
        <v>-147790568</v>
      </c>
      <c r="J264" s="298">
        <f t="shared" si="20"/>
        <v>-147790.568</v>
      </c>
      <c r="K264" t="e">
        <f>+VLOOKUP(D264,#REF!,4,0)</f>
        <v>#REF!</v>
      </c>
      <c r="L264" t="e">
        <f>VLOOKUP(D264,#REF!,5,0)</f>
        <v>#REF!</v>
      </c>
      <c r="M264" t="e">
        <f>VLOOKUP(D264,#REF!,6,0)</f>
        <v>#REF!</v>
      </c>
      <c r="N264" t="e">
        <f>VLOOKUP(D264,#REF!,7,0)</f>
        <v>#REF!</v>
      </c>
      <c r="O264"/>
      <c r="P264" t="str">
        <f t="shared" si="21"/>
        <v>25704</v>
      </c>
      <c r="Q264" t="str">
        <f t="shared" si="24"/>
        <v>15</v>
      </c>
    </row>
    <row r="265" spans="1:17" s="299" customFormat="1" x14ac:dyDescent="0.25">
      <c r="A265" s="563">
        <v>44742</v>
      </c>
      <c r="B265" s="339">
        <v>6</v>
      </c>
      <c r="C265" s="339" t="s">
        <v>1664</v>
      </c>
      <c r="D265" s="339" t="s">
        <v>910</v>
      </c>
      <c r="E265" t="str">
        <f t="shared" si="22"/>
        <v>160102650200199</v>
      </c>
      <c r="F265" t="str">
        <f t="shared" si="23"/>
        <v>0</v>
      </c>
      <c r="G265" t="e">
        <f>+VLOOKUP(L265,BG!$D$10:$F$63,3,FALSE)</f>
        <v>#REF!</v>
      </c>
      <c r="H265" s="339" t="s">
        <v>911</v>
      </c>
      <c r="I265" s="551">
        <v>1950761089</v>
      </c>
      <c r="J265" s="298">
        <f t="shared" si="20"/>
        <v>1950761.0889999999</v>
      </c>
      <c r="K265" t="e">
        <f>+VLOOKUP(D265,#REF!,4,0)</f>
        <v>#REF!</v>
      </c>
      <c r="L265" t="e">
        <f>VLOOKUP(D265,#REF!,5,0)</f>
        <v>#REF!</v>
      </c>
      <c r="M265" t="e">
        <f>VLOOKUP(D265,#REF!,6,0)</f>
        <v>#REF!</v>
      </c>
      <c r="N265" t="e">
        <f>VLOOKUP(D265,#REF!,7,0)</f>
        <v>#REF!</v>
      </c>
      <c r="O265"/>
      <c r="P265" t="str">
        <f t="shared" si="21"/>
        <v>26502</v>
      </c>
      <c r="Q265" t="str">
        <f t="shared" si="24"/>
        <v>16</v>
      </c>
    </row>
    <row r="266" spans="1:17" s="524" customFormat="1" x14ac:dyDescent="0.25">
      <c r="A266" s="563">
        <v>44742</v>
      </c>
      <c r="B266" s="528">
        <v>6</v>
      </c>
      <c r="C266" s="528" t="s">
        <v>2819</v>
      </c>
      <c r="D266" s="528" t="s">
        <v>912</v>
      </c>
      <c r="E266" t="str">
        <f t="shared" si="22"/>
        <v>160102650200399</v>
      </c>
      <c r="F266" t="str">
        <f t="shared" si="23"/>
        <v>0</v>
      </c>
      <c r="G266" t="e">
        <f>+VLOOKUP(L266,BG!$D$10:$F$63,3,FALSE)</f>
        <v>#REF!</v>
      </c>
      <c r="H266" s="528" t="s">
        <v>913</v>
      </c>
      <c r="I266" s="557">
        <v>1909719</v>
      </c>
      <c r="J266" s="298">
        <f t="shared" si="20"/>
        <v>1909.7190000000001</v>
      </c>
      <c r="K266" t="e">
        <f>+VLOOKUP(D266,#REF!,4,0)</f>
        <v>#REF!</v>
      </c>
      <c r="L266" t="e">
        <f>VLOOKUP(D266,#REF!,5,0)</f>
        <v>#REF!</v>
      </c>
      <c r="M266" t="e">
        <f>VLOOKUP(D266,#REF!,6,0)</f>
        <v>#REF!</v>
      </c>
      <c r="N266" t="e">
        <f>VLOOKUP(D266,#REF!,7,0)</f>
        <v>#REF!</v>
      </c>
      <c r="O266"/>
      <c r="P266" t="str">
        <f t="shared" si="21"/>
        <v>26502</v>
      </c>
      <c r="Q266" t="str">
        <f t="shared" si="24"/>
        <v>16</v>
      </c>
    </row>
    <row r="267" spans="1:17" s="299" customFormat="1" x14ac:dyDescent="0.25">
      <c r="A267" s="563">
        <v>44742</v>
      </c>
      <c r="B267" s="339">
        <v>6</v>
      </c>
      <c r="C267" s="339" t="s">
        <v>2820</v>
      </c>
      <c r="D267" s="339" t="s">
        <v>2732</v>
      </c>
      <c r="E267" t="str">
        <f t="shared" si="22"/>
        <v>160102650400099</v>
      </c>
      <c r="F267" t="str">
        <f t="shared" si="23"/>
        <v>0</v>
      </c>
      <c r="G267" t="e">
        <f>+VLOOKUP(L267,BG!$D$10:$F$63,3,FALSE)</f>
        <v>#REF!</v>
      </c>
      <c r="H267" s="339" t="s">
        <v>2757</v>
      </c>
      <c r="I267" s="551">
        <v>434227970</v>
      </c>
      <c r="J267" s="298">
        <f t="shared" si="20"/>
        <v>434227.97</v>
      </c>
      <c r="K267" t="e">
        <f>+VLOOKUP(D267,#REF!,4,0)</f>
        <v>#REF!</v>
      </c>
      <c r="L267" t="e">
        <f>VLOOKUP(D267,#REF!,5,0)</f>
        <v>#REF!</v>
      </c>
      <c r="M267" t="e">
        <f>VLOOKUP(D267,#REF!,6,0)</f>
        <v>#REF!</v>
      </c>
      <c r="N267" t="e">
        <f>VLOOKUP(D267,#REF!,7,0)</f>
        <v>#REF!</v>
      </c>
      <c r="O267"/>
      <c r="P267" t="str">
        <f t="shared" si="21"/>
        <v>26504</v>
      </c>
      <c r="Q267" t="str">
        <f t="shared" si="24"/>
        <v>16</v>
      </c>
    </row>
    <row r="268" spans="1:17" s="299" customFormat="1" x14ac:dyDescent="0.25">
      <c r="A268" s="563">
        <v>44742</v>
      </c>
      <c r="B268" s="340">
        <v>6</v>
      </c>
      <c r="C268" s="340" t="s">
        <v>2821</v>
      </c>
      <c r="D268" s="340" t="s">
        <v>2785</v>
      </c>
      <c r="E268" t="str">
        <f t="shared" si="22"/>
        <v>160102690200099</v>
      </c>
      <c r="F268" t="str">
        <f t="shared" si="23"/>
        <v>0</v>
      </c>
      <c r="G268" t="e">
        <f>+VLOOKUP(L268,BG!$D$10:$F$63,3,FALSE)</f>
        <v>#REF!</v>
      </c>
      <c r="H268" s="340" t="s">
        <v>2786</v>
      </c>
      <c r="I268" s="552">
        <v>3886255385</v>
      </c>
      <c r="J268" s="298">
        <f t="shared" ref="J268:J331" si="25">I268/1000</f>
        <v>3886255.3849999998</v>
      </c>
      <c r="K268" t="e">
        <f>+VLOOKUP(D268,#REF!,4,0)</f>
        <v>#REF!</v>
      </c>
      <c r="L268" t="e">
        <f>VLOOKUP(D268,#REF!,5,0)</f>
        <v>#REF!</v>
      </c>
      <c r="M268" t="e">
        <f>VLOOKUP(D268,#REF!,6,0)</f>
        <v>#REF!</v>
      </c>
      <c r="N268" t="e">
        <f>VLOOKUP(D268,#REF!,7,0)</f>
        <v>#REF!</v>
      </c>
      <c r="O268"/>
      <c r="P268" t="str">
        <f t="shared" ref="P268:P331" si="26">MID(E268,6,5)</f>
        <v>26902</v>
      </c>
      <c r="Q268" t="str">
        <f t="shared" si="24"/>
        <v>16</v>
      </c>
    </row>
    <row r="269" spans="1:17" s="299" customFormat="1" x14ac:dyDescent="0.25">
      <c r="A269" s="563">
        <v>44742</v>
      </c>
      <c r="B269" s="339">
        <v>6</v>
      </c>
      <c r="C269" s="339" t="s">
        <v>3077</v>
      </c>
      <c r="D269" s="339" t="s">
        <v>2528</v>
      </c>
      <c r="E269" t="str">
        <f t="shared" si="22"/>
        <v>160102690200101</v>
      </c>
      <c r="F269" t="str">
        <f t="shared" si="23"/>
        <v>0</v>
      </c>
      <c r="G269" t="e">
        <f>+VLOOKUP(L269,BG!$D$10:$F$63,3,FALSE)</f>
        <v>#REF!</v>
      </c>
      <c r="H269" s="339" t="s">
        <v>2529</v>
      </c>
      <c r="I269" s="551">
        <v>5242295820</v>
      </c>
      <c r="J269" s="298">
        <f t="shared" si="25"/>
        <v>5242295.82</v>
      </c>
      <c r="K269" t="e">
        <f>+VLOOKUP(D269,#REF!,4,0)</f>
        <v>#REF!</v>
      </c>
      <c r="L269" t="e">
        <f>VLOOKUP(D269,#REF!,5,0)</f>
        <v>#REF!</v>
      </c>
      <c r="M269" t="e">
        <f>VLOOKUP(D269,#REF!,6,0)</f>
        <v>#REF!</v>
      </c>
      <c r="N269" t="e">
        <f>VLOOKUP(D269,#REF!,7,0)</f>
        <v>#REF!</v>
      </c>
      <c r="O269"/>
      <c r="P269" t="str">
        <f t="shared" si="26"/>
        <v>26902</v>
      </c>
      <c r="Q269" t="str">
        <f t="shared" si="24"/>
        <v>16</v>
      </c>
    </row>
    <row r="270" spans="1:17" s="299" customFormat="1" x14ac:dyDescent="0.25">
      <c r="A270" s="563">
        <v>44742</v>
      </c>
      <c r="B270" s="340">
        <v>6</v>
      </c>
      <c r="C270" s="340" t="s">
        <v>1665</v>
      </c>
      <c r="D270" s="340" t="s">
        <v>914</v>
      </c>
      <c r="E270" t="str">
        <f t="shared" si="22"/>
        <v>160102690200199</v>
      </c>
      <c r="F270" t="str">
        <f t="shared" si="23"/>
        <v>0</v>
      </c>
      <c r="G270" t="e">
        <f>+VLOOKUP(L270,BG!$D$10:$F$63,3,FALSE)</f>
        <v>#REF!</v>
      </c>
      <c r="H270" s="340" t="s">
        <v>915</v>
      </c>
      <c r="I270" s="552">
        <v>13795730460</v>
      </c>
      <c r="J270" s="298">
        <f t="shared" si="25"/>
        <v>13795730.460000001</v>
      </c>
      <c r="K270" t="e">
        <f>+VLOOKUP(D270,#REF!,4,0)</f>
        <v>#REF!</v>
      </c>
      <c r="L270" t="e">
        <f>VLOOKUP(D270,#REF!,5,0)</f>
        <v>#REF!</v>
      </c>
      <c r="M270" t="e">
        <f>VLOOKUP(D270,#REF!,6,0)</f>
        <v>#REF!</v>
      </c>
      <c r="N270" t="e">
        <f>VLOOKUP(D270,#REF!,7,0)</f>
        <v>#REF!</v>
      </c>
      <c r="O270"/>
      <c r="P270" t="str">
        <f t="shared" si="26"/>
        <v>26902</v>
      </c>
      <c r="Q270" t="str">
        <f t="shared" si="24"/>
        <v>16</v>
      </c>
    </row>
    <row r="271" spans="1:17" s="299" customFormat="1" x14ac:dyDescent="0.25">
      <c r="A271" s="563">
        <v>44742</v>
      </c>
      <c r="B271" s="339">
        <v>6</v>
      </c>
      <c r="C271" s="339" t="s">
        <v>3078</v>
      </c>
      <c r="D271" s="339" t="s">
        <v>916</v>
      </c>
      <c r="E271" t="str">
        <f t="shared" si="22"/>
        <v>160102690200399</v>
      </c>
      <c r="F271" t="str">
        <f t="shared" si="23"/>
        <v>0</v>
      </c>
      <c r="G271" t="e">
        <f>+VLOOKUP(L271,BG!$D$10:$F$63,3,FALSE)</f>
        <v>#REF!</v>
      </c>
      <c r="H271" s="339" t="s">
        <v>917</v>
      </c>
      <c r="I271" s="551">
        <v>8712568</v>
      </c>
      <c r="J271" s="298">
        <f t="shared" si="25"/>
        <v>8712.5679999999993</v>
      </c>
      <c r="K271" t="e">
        <f>+VLOOKUP(D271,#REF!,4,0)</f>
        <v>#REF!</v>
      </c>
      <c r="L271" t="e">
        <f>VLOOKUP(D271,#REF!,5,0)</f>
        <v>#REF!</v>
      </c>
      <c r="M271" t="e">
        <f>VLOOKUP(D271,#REF!,6,0)</f>
        <v>#REF!</v>
      </c>
      <c r="N271" t="e">
        <f>VLOOKUP(D271,#REF!,7,0)</f>
        <v>#REF!</v>
      </c>
      <c r="O271"/>
      <c r="P271" t="str">
        <f t="shared" si="26"/>
        <v>26902</v>
      </c>
      <c r="Q271" t="str">
        <f t="shared" si="24"/>
        <v>16</v>
      </c>
    </row>
    <row r="272" spans="1:17" s="299" customFormat="1" x14ac:dyDescent="0.25">
      <c r="A272" s="563">
        <v>44742</v>
      </c>
      <c r="B272" s="340">
        <v>6</v>
      </c>
      <c r="C272" s="340" t="s">
        <v>2822</v>
      </c>
      <c r="D272" s="340" t="s">
        <v>2763</v>
      </c>
      <c r="E272" t="str">
        <f t="shared" si="22"/>
        <v>160302750200099</v>
      </c>
      <c r="F272" t="str">
        <f t="shared" si="23"/>
        <v>0</v>
      </c>
      <c r="G272" t="e">
        <f>+VLOOKUP(L272,BG!$D$10:$F$63,3,FALSE)</f>
        <v>#REF!</v>
      </c>
      <c r="H272" s="340" t="s">
        <v>2765</v>
      </c>
      <c r="I272" s="552">
        <v>6828329682</v>
      </c>
      <c r="J272" s="298">
        <f t="shared" si="25"/>
        <v>6828329.682</v>
      </c>
      <c r="K272" t="e">
        <f>+VLOOKUP(D272,#REF!,4,0)</f>
        <v>#REF!</v>
      </c>
      <c r="L272" t="e">
        <f>VLOOKUP(D272,#REF!,5,0)</f>
        <v>#REF!</v>
      </c>
      <c r="M272" t="e">
        <f>VLOOKUP(D272,#REF!,6,0)</f>
        <v>#REF!</v>
      </c>
      <c r="N272" t="e">
        <f>VLOOKUP(D272,#REF!,7,0)</f>
        <v>#REF!</v>
      </c>
      <c r="O272"/>
      <c r="P272" t="str">
        <f t="shared" si="26"/>
        <v>27502</v>
      </c>
      <c r="Q272" t="str">
        <f t="shared" si="24"/>
        <v>16</v>
      </c>
    </row>
    <row r="273" spans="1:17" s="299" customFormat="1" x14ac:dyDescent="0.25">
      <c r="A273" s="563">
        <v>44742</v>
      </c>
      <c r="B273" s="339">
        <v>6</v>
      </c>
      <c r="C273" s="339" t="s">
        <v>1666</v>
      </c>
      <c r="D273" s="339" t="s">
        <v>1368</v>
      </c>
      <c r="E273" t="str">
        <f t="shared" si="22"/>
        <v>160302750200101</v>
      </c>
      <c r="F273" t="str">
        <f t="shared" si="23"/>
        <v>0</v>
      </c>
      <c r="G273" t="e">
        <f>+VLOOKUP(L273,BG!$D$10:$F$63,3,FALSE)</f>
        <v>#REF!</v>
      </c>
      <c r="H273" s="339" t="s">
        <v>920</v>
      </c>
      <c r="I273" s="551">
        <v>23243489</v>
      </c>
      <c r="J273" s="298">
        <f t="shared" si="25"/>
        <v>23243.489000000001</v>
      </c>
      <c r="K273" t="e">
        <f>+VLOOKUP(D273,#REF!,4,0)</f>
        <v>#REF!</v>
      </c>
      <c r="L273" t="e">
        <f>VLOOKUP(D273,#REF!,5,0)</f>
        <v>#REF!</v>
      </c>
      <c r="M273" t="e">
        <f>VLOOKUP(D273,#REF!,6,0)</f>
        <v>#REF!</v>
      </c>
      <c r="N273" t="e">
        <f>VLOOKUP(D273,#REF!,7,0)</f>
        <v>#REF!</v>
      </c>
      <c r="O273"/>
      <c r="P273" t="str">
        <f t="shared" si="26"/>
        <v>27502</v>
      </c>
      <c r="Q273" t="str">
        <f t="shared" si="24"/>
        <v>16</v>
      </c>
    </row>
    <row r="274" spans="1:17" s="299" customFormat="1" x14ac:dyDescent="0.25">
      <c r="A274" s="563">
        <v>44742</v>
      </c>
      <c r="B274" s="340">
        <v>7</v>
      </c>
      <c r="C274" s="340" t="s">
        <v>1667</v>
      </c>
      <c r="D274" s="340" t="s">
        <v>919</v>
      </c>
      <c r="E274" t="str">
        <f t="shared" si="22"/>
        <v>160302750200199</v>
      </c>
      <c r="F274" t="str">
        <f t="shared" si="23"/>
        <v>0</v>
      </c>
      <c r="G274" t="e">
        <f>+VLOOKUP(L274,BG!$D$10:$F$63,3,FALSE)</f>
        <v>#REF!</v>
      </c>
      <c r="H274" s="340" t="s">
        <v>920</v>
      </c>
      <c r="I274" s="552">
        <v>38955847111</v>
      </c>
      <c r="J274" s="298">
        <f t="shared" si="25"/>
        <v>38955847.111000001</v>
      </c>
      <c r="K274" t="e">
        <f>+VLOOKUP(D274,#REF!,4,0)</f>
        <v>#REF!</v>
      </c>
      <c r="L274" t="e">
        <f>VLOOKUP(D274,#REF!,5,0)</f>
        <v>#REF!</v>
      </c>
      <c r="M274" t="e">
        <f>VLOOKUP(D274,#REF!,6,0)</f>
        <v>#REF!</v>
      </c>
      <c r="N274" t="e">
        <f>VLOOKUP(D274,#REF!,7,0)</f>
        <v>#REF!</v>
      </c>
      <c r="O274"/>
      <c r="P274" t="str">
        <f t="shared" si="26"/>
        <v>27502</v>
      </c>
      <c r="Q274" t="str">
        <f t="shared" si="24"/>
        <v>16</v>
      </c>
    </row>
    <row r="275" spans="1:17" s="299" customFormat="1" x14ac:dyDescent="0.25">
      <c r="A275" s="563">
        <v>44742</v>
      </c>
      <c r="B275" s="339">
        <v>7</v>
      </c>
      <c r="C275" s="339" t="s">
        <v>1668</v>
      </c>
      <c r="D275" s="339" t="s">
        <v>921</v>
      </c>
      <c r="E275" t="str">
        <f t="shared" si="22"/>
        <v>160302750200399</v>
      </c>
      <c r="F275" t="str">
        <f t="shared" si="23"/>
        <v>0</v>
      </c>
      <c r="G275" t="e">
        <f>+VLOOKUP(L275,BG!$D$10:$F$63,3,FALSE)</f>
        <v>#REF!</v>
      </c>
      <c r="H275" s="339" t="s">
        <v>922</v>
      </c>
      <c r="I275" s="551">
        <v>2536781685</v>
      </c>
      <c r="J275" s="298">
        <f t="shared" si="25"/>
        <v>2536781.6850000001</v>
      </c>
      <c r="K275" t="e">
        <f>+VLOOKUP(D275,#REF!,4,0)</f>
        <v>#REF!</v>
      </c>
      <c r="L275" t="e">
        <f>VLOOKUP(D275,#REF!,5,0)</f>
        <v>#REF!</v>
      </c>
      <c r="M275" t="e">
        <f>VLOOKUP(D275,#REF!,6,0)</f>
        <v>#REF!</v>
      </c>
      <c r="N275" t="e">
        <f>VLOOKUP(D275,#REF!,7,0)</f>
        <v>#REF!</v>
      </c>
      <c r="O275"/>
      <c r="P275" t="str">
        <f t="shared" si="26"/>
        <v>27502</v>
      </c>
      <c r="Q275" t="str">
        <f t="shared" si="24"/>
        <v>16</v>
      </c>
    </row>
    <row r="276" spans="1:17" s="299" customFormat="1" x14ac:dyDescent="0.25">
      <c r="A276" s="563">
        <v>44742</v>
      </c>
      <c r="B276" s="340">
        <v>7</v>
      </c>
      <c r="C276" s="340" t="s">
        <v>1669</v>
      </c>
      <c r="D276" s="340" t="s">
        <v>924</v>
      </c>
      <c r="E276" t="str">
        <f t="shared" si="22"/>
        <v>160802778200199</v>
      </c>
      <c r="F276" t="str">
        <f t="shared" si="23"/>
        <v>0</v>
      </c>
      <c r="G276" t="e">
        <f>+VLOOKUP(L276,BG!$D$10:$F$63,3,FALSE)</f>
        <v>#REF!</v>
      </c>
      <c r="H276" s="340" t="s">
        <v>923</v>
      </c>
      <c r="I276" s="552">
        <v>530039278</v>
      </c>
      <c r="J276" s="298">
        <f t="shared" si="25"/>
        <v>530039.27800000005</v>
      </c>
      <c r="K276" t="e">
        <f>+VLOOKUP(D276,#REF!,4,0)</f>
        <v>#REF!</v>
      </c>
      <c r="L276" t="e">
        <f>VLOOKUP(D276,#REF!,5,0)</f>
        <v>#REF!</v>
      </c>
      <c r="M276" t="e">
        <f>VLOOKUP(D276,#REF!,6,0)</f>
        <v>#REF!</v>
      </c>
      <c r="N276" t="e">
        <f>VLOOKUP(D276,#REF!,7,0)</f>
        <v>#REF!</v>
      </c>
      <c r="O276"/>
      <c r="P276" t="str">
        <f t="shared" si="26"/>
        <v>27782</v>
      </c>
      <c r="Q276" t="str">
        <f t="shared" si="24"/>
        <v>16</v>
      </c>
    </row>
    <row r="277" spans="1:17" s="299" customFormat="1" x14ac:dyDescent="0.25">
      <c r="A277" s="563">
        <v>44742</v>
      </c>
      <c r="B277" s="339">
        <v>7</v>
      </c>
      <c r="C277" s="339" t="s">
        <v>1670</v>
      </c>
      <c r="D277" s="339" t="s">
        <v>925</v>
      </c>
      <c r="E277" t="str">
        <f t="shared" si="22"/>
        <v>160802779400199</v>
      </c>
      <c r="F277" t="str">
        <f t="shared" si="23"/>
        <v>0</v>
      </c>
      <c r="G277" t="e">
        <f>+VLOOKUP(L277,BG!$D$10:$F$63,3,FALSE)</f>
        <v>#REF!</v>
      </c>
      <c r="H277" s="339" t="s">
        <v>926</v>
      </c>
      <c r="I277" s="551">
        <v>-258337169</v>
      </c>
      <c r="J277" s="298">
        <f t="shared" si="25"/>
        <v>-258337.16899999999</v>
      </c>
      <c r="K277" t="e">
        <f>+VLOOKUP(D277,#REF!,4,0)</f>
        <v>#REF!</v>
      </c>
      <c r="L277" t="e">
        <f>VLOOKUP(D277,#REF!,5,0)</f>
        <v>#REF!</v>
      </c>
      <c r="M277" t="e">
        <f>VLOOKUP(D277,#REF!,6,0)</f>
        <v>#REF!</v>
      </c>
      <c r="N277" t="e">
        <f>VLOOKUP(D277,#REF!,7,0)</f>
        <v>#REF!</v>
      </c>
      <c r="O277"/>
      <c r="P277" t="str">
        <f t="shared" si="26"/>
        <v>27794</v>
      </c>
      <c r="Q277" t="str">
        <f t="shared" si="24"/>
        <v>16</v>
      </c>
    </row>
    <row r="278" spans="1:17" s="299" customFormat="1" x14ac:dyDescent="0.25">
      <c r="A278" s="563">
        <v>44742</v>
      </c>
      <c r="B278" s="340">
        <v>7</v>
      </c>
      <c r="C278" s="340" t="s">
        <v>3079</v>
      </c>
      <c r="D278" s="340" t="s">
        <v>2530</v>
      </c>
      <c r="E278" t="str">
        <f t="shared" si="22"/>
        <v>160802798200101</v>
      </c>
      <c r="F278" t="str">
        <f t="shared" si="23"/>
        <v>0</v>
      </c>
      <c r="G278" t="e">
        <f>+VLOOKUP(L278,BG!$D$10:$F$63,3,FALSE)</f>
        <v>#REF!</v>
      </c>
      <c r="H278" s="340" t="s">
        <v>927</v>
      </c>
      <c r="I278" s="552">
        <v>986419828</v>
      </c>
      <c r="J278" s="298">
        <f t="shared" si="25"/>
        <v>986419.82799999998</v>
      </c>
      <c r="K278" t="e">
        <f>+VLOOKUP(D278,#REF!,4,0)</f>
        <v>#REF!</v>
      </c>
      <c r="L278" t="e">
        <f>VLOOKUP(D278,#REF!,5,0)</f>
        <v>#REF!</v>
      </c>
      <c r="M278" t="e">
        <f>VLOOKUP(D278,#REF!,6,0)</f>
        <v>#REF!</v>
      </c>
      <c r="N278" t="e">
        <f>VLOOKUP(D278,#REF!,7,0)</f>
        <v>#REF!</v>
      </c>
      <c r="O278"/>
      <c r="P278" t="str">
        <f t="shared" si="26"/>
        <v>27982</v>
      </c>
      <c r="Q278" t="str">
        <f t="shared" si="24"/>
        <v>16</v>
      </c>
    </row>
    <row r="279" spans="1:17" s="299" customFormat="1" x14ac:dyDescent="0.25">
      <c r="A279" s="563">
        <v>44742</v>
      </c>
      <c r="B279" s="339">
        <v>7</v>
      </c>
      <c r="C279" s="339" t="s">
        <v>1671</v>
      </c>
      <c r="D279" s="339" t="s">
        <v>928</v>
      </c>
      <c r="E279" t="str">
        <f t="shared" si="22"/>
        <v>160802798200199</v>
      </c>
      <c r="F279" t="str">
        <f t="shared" si="23"/>
        <v>0</v>
      </c>
      <c r="G279" t="e">
        <f>+VLOOKUP(L279,BG!$D$10:$F$63,3,FALSE)</f>
        <v>#REF!</v>
      </c>
      <c r="H279" s="339" t="s">
        <v>927</v>
      </c>
      <c r="I279" s="551">
        <v>4343816353</v>
      </c>
      <c r="J279" s="298">
        <f t="shared" si="25"/>
        <v>4343816.3530000001</v>
      </c>
      <c r="K279" t="e">
        <f>+VLOOKUP(D279,#REF!,4,0)</f>
        <v>#REF!</v>
      </c>
      <c r="L279" t="e">
        <f>VLOOKUP(D279,#REF!,5,0)</f>
        <v>#REF!</v>
      </c>
      <c r="M279" t="e">
        <f>VLOOKUP(D279,#REF!,6,0)</f>
        <v>#REF!</v>
      </c>
      <c r="N279" t="e">
        <f>VLOOKUP(D279,#REF!,7,0)</f>
        <v>#REF!</v>
      </c>
      <c r="O279"/>
      <c r="P279" t="str">
        <f t="shared" si="26"/>
        <v>27982</v>
      </c>
      <c r="Q279" t="str">
        <f t="shared" si="24"/>
        <v>16</v>
      </c>
    </row>
    <row r="280" spans="1:17" s="299" customFormat="1" x14ac:dyDescent="0.25">
      <c r="A280" s="563">
        <v>44742</v>
      </c>
      <c r="B280" s="340">
        <v>7</v>
      </c>
      <c r="C280" s="340" t="s">
        <v>1672</v>
      </c>
      <c r="D280" s="340" t="s">
        <v>929</v>
      </c>
      <c r="E280" t="str">
        <f t="shared" si="22"/>
        <v>160802799400199</v>
      </c>
      <c r="F280" t="str">
        <f t="shared" si="23"/>
        <v>0</v>
      </c>
      <c r="G280" t="e">
        <f>+VLOOKUP(L280,BG!$D$10:$F$63,3,FALSE)</f>
        <v>#REF!</v>
      </c>
      <c r="H280" s="340" t="s">
        <v>926</v>
      </c>
      <c r="I280" s="552">
        <v>-972850222</v>
      </c>
      <c r="J280" s="298">
        <f t="shared" si="25"/>
        <v>-972850.22199999995</v>
      </c>
      <c r="K280" t="e">
        <f>+VLOOKUP(D280,#REF!,4,0)</f>
        <v>#REF!</v>
      </c>
      <c r="L280" t="e">
        <f>VLOOKUP(D280,#REF!,5,0)</f>
        <v>#REF!</v>
      </c>
      <c r="M280" t="e">
        <f>VLOOKUP(D280,#REF!,6,0)</f>
        <v>#REF!</v>
      </c>
      <c r="N280" t="e">
        <f>VLOOKUP(D280,#REF!,7,0)</f>
        <v>#REF!</v>
      </c>
      <c r="O280"/>
      <c r="P280" t="str">
        <f t="shared" si="26"/>
        <v>27994</v>
      </c>
      <c r="Q280" t="str">
        <f t="shared" si="24"/>
        <v>16</v>
      </c>
    </row>
    <row r="281" spans="1:17" s="299" customFormat="1" x14ac:dyDescent="0.25">
      <c r="A281" s="563">
        <v>44742</v>
      </c>
      <c r="B281" s="339">
        <v>7</v>
      </c>
      <c r="C281" s="339" t="s">
        <v>2269</v>
      </c>
      <c r="D281" s="339" t="s">
        <v>1959</v>
      </c>
      <c r="E281" t="str">
        <f t="shared" si="22"/>
        <v>160803478200101</v>
      </c>
      <c r="F281" t="str">
        <f t="shared" si="23"/>
        <v>0</v>
      </c>
      <c r="G281" t="e">
        <f>+VLOOKUP(L281,BG!$D$10:$F$63,3,FALSE)</f>
        <v>#REF!</v>
      </c>
      <c r="H281" s="339" t="s">
        <v>930</v>
      </c>
      <c r="I281" s="551">
        <v>4573619</v>
      </c>
      <c r="J281" s="298">
        <f t="shared" si="25"/>
        <v>4573.6189999999997</v>
      </c>
      <c r="K281" t="e">
        <f>+VLOOKUP(D281,#REF!,4,0)</f>
        <v>#REF!</v>
      </c>
      <c r="L281" t="e">
        <f>VLOOKUP(D281,#REF!,5,0)</f>
        <v>#REF!</v>
      </c>
      <c r="M281" t="e">
        <f>VLOOKUP(D281,#REF!,6,0)</f>
        <v>#REF!</v>
      </c>
      <c r="N281" t="e">
        <f>VLOOKUP(D281,#REF!,7,0)</f>
        <v>#REF!</v>
      </c>
      <c r="O281"/>
      <c r="P281" t="str">
        <f t="shared" si="26"/>
        <v>34782</v>
      </c>
      <c r="Q281" t="str">
        <f t="shared" si="24"/>
        <v>16</v>
      </c>
    </row>
    <row r="282" spans="1:17" s="299" customFormat="1" x14ac:dyDescent="0.25">
      <c r="A282" s="563">
        <v>44742</v>
      </c>
      <c r="B282" s="340">
        <v>7</v>
      </c>
      <c r="C282" s="340" t="s">
        <v>1673</v>
      </c>
      <c r="D282" s="340" t="s">
        <v>933</v>
      </c>
      <c r="E282" t="str">
        <f t="shared" si="22"/>
        <v>160803478200199</v>
      </c>
      <c r="F282" t="str">
        <f t="shared" si="23"/>
        <v>0</v>
      </c>
      <c r="G282" t="e">
        <f>+VLOOKUP(L282,BG!$D$10:$F$63,3,FALSE)</f>
        <v>#REF!</v>
      </c>
      <c r="H282" s="340" t="s">
        <v>930</v>
      </c>
      <c r="I282" s="552">
        <v>11247716053</v>
      </c>
      <c r="J282" s="298">
        <f t="shared" si="25"/>
        <v>11247716.052999999</v>
      </c>
      <c r="K282" t="e">
        <f>+VLOOKUP(D282,#REF!,4,0)</f>
        <v>#REF!</v>
      </c>
      <c r="L282" t="e">
        <f>VLOOKUP(D282,#REF!,5,0)</f>
        <v>#REF!</v>
      </c>
      <c r="M282" t="e">
        <f>VLOOKUP(D282,#REF!,6,0)</f>
        <v>#REF!</v>
      </c>
      <c r="N282" t="e">
        <f>VLOOKUP(D282,#REF!,7,0)</f>
        <v>#REF!</v>
      </c>
      <c r="O282"/>
      <c r="P282" t="str">
        <f t="shared" si="26"/>
        <v>34782</v>
      </c>
      <c r="Q282" t="str">
        <f t="shared" si="24"/>
        <v>16</v>
      </c>
    </row>
    <row r="283" spans="1:17" s="299" customFormat="1" x14ac:dyDescent="0.25">
      <c r="A283" s="563">
        <v>44742</v>
      </c>
      <c r="B283" s="339">
        <v>7</v>
      </c>
      <c r="C283" s="339" t="s">
        <v>1674</v>
      </c>
      <c r="D283" s="339" t="s">
        <v>934</v>
      </c>
      <c r="E283" t="str">
        <f t="shared" si="22"/>
        <v>160803479400199</v>
      </c>
      <c r="F283" t="str">
        <f t="shared" si="23"/>
        <v>0</v>
      </c>
      <c r="G283" t="e">
        <f>+VLOOKUP(L283,BG!$D$10:$F$63,3,FALSE)</f>
        <v>#REF!</v>
      </c>
      <c r="H283" s="339" t="s">
        <v>926</v>
      </c>
      <c r="I283" s="551">
        <v>-3594870677</v>
      </c>
      <c r="J283" s="298">
        <f t="shared" si="25"/>
        <v>-3594870.6770000001</v>
      </c>
      <c r="K283" t="e">
        <f>+VLOOKUP(D283,#REF!,4,0)</f>
        <v>#REF!</v>
      </c>
      <c r="L283" t="e">
        <f>VLOOKUP(D283,#REF!,5,0)</f>
        <v>#REF!</v>
      </c>
      <c r="M283" t="e">
        <f>VLOOKUP(D283,#REF!,6,0)</f>
        <v>#REF!</v>
      </c>
      <c r="N283" t="e">
        <f>VLOOKUP(D283,#REF!,7,0)</f>
        <v>#REF!</v>
      </c>
      <c r="O283"/>
      <c r="P283" t="str">
        <f t="shared" si="26"/>
        <v>34794</v>
      </c>
      <c r="Q283" t="str">
        <f t="shared" si="24"/>
        <v>16</v>
      </c>
    </row>
    <row r="284" spans="1:17" x14ac:dyDescent="0.25">
      <c r="A284" s="563">
        <v>44742</v>
      </c>
      <c r="B284" s="340">
        <v>7</v>
      </c>
      <c r="C284" s="340" t="s">
        <v>2270</v>
      </c>
      <c r="D284" s="340" t="s">
        <v>1960</v>
      </c>
      <c r="E284" t="str">
        <f t="shared" si="22"/>
        <v>160902859200099</v>
      </c>
      <c r="F284" t="str">
        <f t="shared" si="23"/>
        <v>0</v>
      </c>
      <c r="G284" t="e">
        <f>+VLOOKUP(L284,BG!$D$10:$F$63,3,FALSE)</f>
        <v>#REF!</v>
      </c>
      <c r="H284" s="340" t="s">
        <v>2138</v>
      </c>
      <c r="I284" s="552">
        <v>-65921002933</v>
      </c>
      <c r="J284" s="298">
        <f t="shared" si="25"/>
        <v>-65921002.932999998</v>
      </c>
      <c r="K284" t="e">
        <f>+VLOOKUP(D284,#REF!,4,0)</f>
        <v>#REF!</v>
      </c>
      <c r="L284" t="e">
        <f>VLOOKUP(D284,#REF!,5,0)</f>
        <v>#REF!</v>
      </c>
      <c r="M284" t="e">
        <f>VLOOKUP(D284,#REF!,6,0)</f>
        <v>#REF!</v>
      </c>
      <c r="N284" t="e">
        <f>VLOOKUP(D284,#REF!,7,0)</f>
        <v>#REF!</v>
      </c>
      <c r="P284" t="str">
        <f t="shared" si="26"/>
        <v>28592</v>
      </c>
      <c r="Q284" t="str">
        <f t="shared" si="24"/>
        <v>16</v>
      </c>
    </row>
    <row r="285" spans="1:17" x14ac:dyDescent="0.25">
      <c r="A285" s="563">
        <v>44742</v>
      </c>
      <c r="B285" s="339">
        <v>7</v>
      </c>
      <c r="C285" s="339" t="s">
        <v>2271</v>
      </c>
      <c r="D285" s="339" t="s">
        <v>1961</v>
      </c>
      <c r="E285" t="str">
        <f t="shared" si="22"/>
        <v>170102930210199</v>
      </c>
      <c r="F285" t="str">
        <f t="shared" si="23"/>
        <v>0</v>
      </c>
      <c r="G285" t="e">
        <f>+VLOOKUP(L285,BG!$D$10:$F$63,3,FALSE)</f>
        <v>#REF!</v>
      </c>
      <c r="H285" s="339" t="s">
        <v>2139</v>
      </c>
      <c r="I285" s="551">
        <v>67956873</v>
      </c>
      <c r="J285" s="298">
        <f t="shared" si="25"/>
        <v>67956.873000000007</v>
      </c>
      <c r="K285" t="e">
        <f>+VLOOKUP(D285,#REF!,4,0)</f>
        <v>#REF!</v>
      </c>
      <c r="L285" t="e">
        <f>VLOOKUP(D285,#REF!,5,0)</f>
        <v>#REF!</v>
      </c>
      <c r="M285" t="e">
        <f>VLOOKUP(D285,#REF!,6,0)</f>
        <v>#REF!</v>
      </c>
      <c r="N285" t="e">
        <f>VLOOKUP(D285,#REF!,7,0)</f>
        <v>#REF!</v>
      </c>
      <c r="P285" t="str">
        <f t="shared" si="26"/>
        <v>29302</v>
      </c>
      <c r="Q285" t="str">
        <f t="shared" si="24"/>
        <v>17</v>
      </c>
    </row>
    <row r="286" spans="1:17" x14ac:dyDescent="0.25">
      <c r="A286" s="563">
        <v>44742</v>
      </c>
      <c r="B286" s="340">
        <v>7</v>
      </c>
      <c r="C286" s="340" t="s">
        <v>1675</v>
      </c>
      <c r="D286" s="340" t="s">
        <v>936</v>
      </c>
      <c r="E286" t="str">
        <f t="shared" si="22"/>
        <v>170102930400199</v>
      </c>
      <c r="F286" t="str">
        <f t="shared" si="23"/>
        <v>0</v>
      </c>
      <c r="G286" t="e">
        <f>+VLOOKUP(L286,BG!$D$10:$F$63,3,FALSE)</f>
        <v>#REF!</v>
      </c>
      <c r="H286" s="340" t="s">
        <v>937</v>
      </c>
      <c r="I286" s="552">
        <v>103472407814</v>
      </c>
      <c r="J286" s="298">
        <f t="shared" si="25"/>
        <v>103472407.814</v>
      </c>
      <c r="K286" t="e">
        <f>+VLOOKUP(D286,#REF!,4,0)</f>
        <v>#REF!</v>
      </c>
      <c r="L286" t="e">
        <f>VLOOKUP(D286,#REF!,5,0)</f>
        <v>#REF!</v>
      </c>
      <c r="M286" t="e">
        <f>VLOOKUP(D286,#REF!,6,0)</f>
        <v>#REF!</v>
      </c>
      <c r="N286" t="e">
        <f>VLOOKUP(D286,#REF!,7,0)</f>
        <v>#REF!</v>
      </c>
      <c r="P286" t="str">
        <f t="shared" si="26"/>
        <v>29304</v>
      </c>
      <c r="Q286" t="str">
        <f t="shared" si="24"/>
        <v>17</v>
      </c>
    </row>
    <row r="287" spans="1:17" x14ac:dyDescent="0.25">
      <c r="A287" s="563">
        <v>44742</v>
      </c>
      <c r="B287" s="339">
        <v>7</v>
      </c>
      <c r="C287" s="339" t="s">
        <v>1676</v>
      </c>
      <c r="D287" s="339" t="s">
        <v>938</v>
      </c>
      <c r="E287" t="str">
        <f t="shared" si="22"/>
        <v>170202950402099</v>
      </c>
      <c r="F287" s="299" t="str">
        <f t="shared" si="23"/>
        <v>0</v>
      </c>
      <c r="G287" t="e">
        <f>+VLOOKUP(L287,BG!$D$10:$F$63,3,FALSE)</f>
        <v>#REF!</v>
      </c>
      <c r="H287" s="339" t="s">
        <v>939</v>
      </c>
      <c r="I287" s="551">
        <f>158018629815+10000000</f>
        <v>158028629815</v>
      </c>
      <c r="J287" s="298">
        <f t="shared" si="25"/>
        <v>158028629.815</v>
      </c>
      <c r="K287" t="e">
        <f>+VLOOKUP(D287,#REF!,4,0)</f>
        <v>#REF!</v>
      </c>
      <c r="L287" t="e">
        <f>VLOOKUP(D287,#REF!,5,0)</f>
        <v>#REF!</v>
      </c>
      <c r="M287" t="e">
        <f>VLOOKUP(D287,#REF!,6,0)</f>
        <v>#REF!</v>
      </c>
      <c r="N287" t="e">
        <f>VLOOKUP(D287,#REF!,7,0)</f>
        <v>#REF!</v>
      </c>
      <c r="P287" t="str">
        <f t="shared" si="26"/>
        <v>29504</v>
      </c>
      <c r="Q287" t="str">
        <f t="shared" si="24"/>
        <v>17</v>
      </c>
    </row>
    <row r="288" spans="1:17" x14ac:dyDescent="0.25">
      <c r="A288" s="563">
        <v>44742</v>
      </c>
      <c r="B288" s="340">
        <v>7</v>
      </c>
      <c r="C288" s="340" t="s">
        <v>1677</v>
      </c>
      <c r="D288" s="340" t="s">
        <v>941</v>
      </c>
      <c r="E288" t="str">
        <f t="shared" si="22"/>
        <v>180103190201499</v>
      </c>
      <c r="F288" t="str">
        <f t="shared" si="23"/>
        <v>0</v>
      </c>
      <c r="G288" t="e">
        <f>+VLOOKUP(L288,BG!$D$10:$F$63,3,FALSE)</f>
        <v>#REF!</v>
      </c>
      <c r="H288" s="340" t="s">
        <v>942</v>
      </c>
      <c r="I288" s="552">
        <v>3055328106</v>
      </c>
      <c r="J288" s="298">
        <f t="shared" si="25"/>
        <v>3055328.1060000001</v>
      </c>
      <c r="K288" t="e">
        <f>+VLOOKUP(D288,#REF!,4,0)</f>
        <v>#REF!</v>
      </c>
      <c r="L288" t="e">
        <f>VLOOKUP(D288,#REF!,5,0)</f>
        <v>#REF!</v>
      </c>
      <c r="M288" t="e">
        <f>VLOOKUP(D288,#REF!,6,0)</f>
        <v>#REF!</v>
      </c>
      <c r="N288" t="e">
        <f>VLOOKUP(D288,#REF!,7,0)</f>
        <v>#REF!</v>
      </c>
      <c r="P288" t="str">
        <f t="shared" si="26"/>
        <v>31902</v>
      </c>
      <c r="Q288" t="str">
        <f t="shared" si="24"/>
        <v>18</v>
      </c>
    </row>
    <row r="289" spans="1:17" x14ac:dyDescent="0.25">
      <c r="A289" s="563">
        <v>44742</v>
      </c>
      <c r="B289" s="339">
        <v>7</v>
      </c>
      <c r="C289" s="339" t="s">
        <v>1678</v>
      </c>
      <c r="D289" s="339" t="s">
        <v>943</v>
      </c>
      <c r="E289" t="str">
        <f t="shared" si="22"/>
        <v>180103190201599</v>
      </c>
      <c r="F289" t="str">
        <f t="shared" si="23"/>
        <v>0</v>
      </c>
      <c r="G289" t="e">
        <f>+VLOOKUP(L289,BG!$D$10:$F$63,3,FALSE)</f>
        <v>#REF!</v>
      </c>
      <c r="H289" s="339" t="s">
        <v>944</v>
      </c>
      <c r="I289" s="551">
        <v>3057340003</v>
      </c>
      <c r="J289" s="298">
        <f t="shared" si="25"/>
        <v>3057340.003</v>
      </c>
      <c r="K289" t="e">
        <f>+VLOOKUP(D289,#REF!,4,0)</f>
        <v>#REF!</v>
      </c>
      <c r="L289" t="e">
        <f>VLOOKUP(D289,#REF!,5,0)</f>
        <v>#REF!</v>
      </c>
      <c r="M289" t="e">
        <f>VLOOKUP(D289,#REF!,6,0)</f>
        <v>#REF!</v>
      </c>
      <c r="N289" t="e">
        <f>VLOOKUP(D289,#REF!,7,0)</f>
        <v>#REF!</v>
      </c>
      <c r="P289" t="str">
        <f t="shared" si="26"/>
        <v>31902</v>
      </c>
      <c r="Q289" t="str">
        <f t="shared" si="24"/>
        <v>18</v>
      </c>
    </row>
    <row r="290" spans="1:17" x14ac:dyDescent="0.25">
      <c r="A290" s="563">
        <v>44742</v>
      </c>
      <c r="B290" s="340">
        <v>7</v>
      </c>
      <c r="C290" s="340" t="s">
        <v>1679</v>
      </c>
      <c r="D290" s="340" t="s">
        <v>945</v>
      </c>
      <c r="E290" t="str">
        <f t="shared" si="22"/>
        <v>180103190401199</v>
      </c>
      <c r="F290" t="str">
        <f t="shared" si="23"/>
        <v>0</v>
      </c>
      <c r="G290" t="e">
        <f>+VLOOKUP(L290,BG!$D$10:$F$63,3,FALSE)</f>
        <v>#REF!</v>
      </c>
      <c r="H290" s="340" t="s">
        <v>946</v>
      </c>
      <c r="I290" s="552">
        <v>4214000000</v>
      </c>
      <c r="J290" s="298">
        <f t="shared" si="25"/>
        <v>4214000</v>
      </c>
      <c r="K290" t="e">
        <f>+VLOOKUP(D290,#REF!,4,0)</f>
        <v>#REF!</v>
      </c>
      <c r="L290" t="e">
        <f>VLOOKUP(D290,#REF!,5,0)</f>
        <v>#REF!</v>
      </c>
      <c r="M290" t="e">
        <f>VLOOKUP(D290,#REF!,6,0)</f>
        <v>#REF!</v>
      </c>
      <c r="N290" t="e">
        <f>VLOOKUP(D290,#REF!,7,0)</f>
        <v>#REF!</v>
      </c>
      <c r="P290" t="str">
        <f t="shared" si="26"/>
        <v>31904</v>
      </c>
      <c r="Q290" t="str">
        <f t="shared" si="24"/>
        <v>18</v>
      </c>
    </row>
    <row r="291" spans="1:17" x14ac:dyDescent="0.25">
      <c r="A291" s="563">
        <v>44742</v>
      </c>
      <c r="B291" s="339">
        <v>7</v>
      </c>
      <c r="C291" s="339" t="s">
        <v>3080</v>
      </c>
      <c r="D291" s="339" t="s">
        <v>947</v>
      </c>
      <c r="E291" t="str">
        <f t="shared" si="22"/>
        <v>180103199200199</v>
      </c>
      <c r="F291" t="str">
        <f t="shared" si="23"/>
        <v>0</v>
      </c>
      <c r="G291" t="e">
        <f>+VLOOKUP(L291,BG!$D$10:$F$63,3,FALSE)</f>
        <v>#REF!</v>
      </c>
      <c r="H291" s="339" t="s">
        <v>948</v>
      </c>
      <c r="I291" s="551">
        <v>-40764534</v>
      </c>
      <c r="J291" s="298">
        <f t="shared" si="25"/>
        <v>-40764.534</v>
      </c>
      <c r="K291" t="e">
        <f>+VLOOKUP(D291,#REF!,4,0)</f>
        <v>#REF!</v>
      </c>
      <c r="L291" t="e">
        <f>VLOOKUP(D291,#REF!,5,0)</f>
        <v>#REF!</v>
      </c>
      <c r="M291" t="e">
        <f>VLOOKUP(D291,#REF!,6,0)</f>
        <v>#REF!</v>
      </c>
      <c r="N291" t="e">
        <f>VLOOKUP(D291,#REF!,7,0)</f>
        <v>#REF!</v>
      </c>
      <c r="P291" t="str">
        <f t="shared" si="26"/>
        <v>31992</v>
      </c>
      <c r="Q291" t="str">
        <f t="shared" si="24"/>
        <v>18</v>
      </c>
    </row>
    <row r="292" spans="1:17" x14ac:dyDescent="0.25">
      <c r="A292" s="563">
        <v>44742</v>
      </c>
      <c r="B292" s="340">
        <v>7</v>
      </c>
      <c r="C292" s="340" t="s">
        <v>1680</v>
      </c>
      <c r="D292" s="340" t="s">
        <v>949</v>
      </c>
      <c r="E292" t="str">
        <f t="shared" si="22"/>
        <v>180103199200299</v>
      </c>
      <c r="F292" t="str">
        <f t="shared" si="23"/>
        <v>0</v>
      </c>
      <c r="G292" t="e">
        <f>+VLOOKUP(L292,BG!$D$10:$F$63,3,FALSE)</f>
        <v>#REF!</v>
      </c>
      <c r="H292" s="340" t="s">
        <v>950</v>
      </c>
      <c r="I292" s="552">
        <v>-2816356067</v>
      </c>
      <c r="J292" s="298">
        <f t="shared" si="25"/>
        <v>-2816356.0669999998</v>
      </c>
      <c r="K292" t="e">
        <f>+VLOOKUP(D292,#REF!,4,0)</f>
        <v>#REF!</v>
      </c>
      <c r="L292" t="e">
        <f>VLOOKUP(D292,#REF!,5,0)</f>
        <v>#REF!</v>
      </c>
      <c r="M292" t="e">
        <f>VLOOKUP(D292,#REF!,6,0)</f>
        <v>#REF!</v>
      </c>
      <c r="N292" t="e">
        <f>VLOOKUP(D292,#REF!,7,0)</f>
        <v>#REF!</v>
      </c>
      <c r="P292" t="str">
        <f t="shared" si="26"/>
        <v>31992</v>
      </c>
      <c r="Q292" t="str">
        <f t="shared" si="24"/>
        <v>18</v>
      </c>
    </row>
    <row r="293" spans="1:17" x14ac:dyDescent="0.25">
      <c r="A293" s="563">
        <v>44742</v>
      </c>
      <c r="B293" s="506">
        <v>7</v>
      </c>
      <c r="C293" s="506" t="s">
        <v>1681</v>
      </c>
      <c r="D293" s="506" t="s">
        <v>952</v>
      </c>
      <c r="E293" t="str">
        <f t="shared" si="22"/>
        <v>180103210200199</v>
      </c>
      <c r="F293" t="str">
        <f t="shared" si="23"/>
        <v>0</v>
      </c>
      <c r="G293" t="e">
        <f>+VLOOKUP(L293,BG!$D$10:$F$63,3,FALSE)</f>
        <v>#REF!</v>
      </c>
      <c r="H293" s="339" t="s">
        <v>953</v>
      </c>
      <c r="I293" s="551">
        <v>4272474316</v>
      </c>
      <c r="J293" s="298">
        <f t="shared" si="25"/>
        <v>4272474.3159999996</v>
      </c>
      <c r="K293" t="e">
        <f>+VLOOKUP(D293,#REF!,4,0)</f>
        <v>#REF!</v>
      </c>
      <c r="L293" t="e">
        <f>VLOOKUP(D293,#REF!,5,0)</f>
        <v>#REF!</v>
      </c>
      <c r="M293" t="e">
        <f>VLOOKUP(D293,#REF!,6,0)</f>
        <v>#REF!</v>
      </c>
      <c r="N293" t="e">
        <f>VLOOKUP(D293,#REF!,7,0)</f>
        <v>#REF!</v>
      </c>
      <c r="P293" t="str">
        <f t="shared" si="26"/>
        <v>32102</v>
      </c>
      <c r="Q293" t="str">
        <f t="shared" si="24"/>
        <v>18</v>
      </c>
    </row>
    <row r="294" spans="1:17" x14ac:dyDescent="0.25">
      <c r="A294" s="563">
        <v>44742</v>
      </c>
      <c r="B294" s="510">
        <v>7</v>
      </c>
      <c r="C294" s="510" t="s">
        <v>1682</v>
      </c>
      <c r="D294" s="510" t="s">
        <v>954</v>
      </c>
      <c r="E294" t="str">
        <f t="shared" si="22"/>
        <v>180103210200299</v>
      </c>
      <c r="F294" t="str">
        <f t="shared" si="23"/>
        <v>0</v>
      </c>
      <c r="G294" t="e">
        <f>+VLOOKUP(L294,BG!$D$10:$F$63,3,FALSE)</f>
        <v>#REF!</v>
      </c>
      <c r="H294" s="340" t="s">
        <v>955</v>
      </c>
      <c r="I294" s="552">
        <v>343141588</v>
      </c>
      <c r="J294" s="298">
        <f t="shared" si="25"/>
        <v>343141.58799999999</v>
      </c>
      <c r="K294" t="e">
        <f>+VLOOKUP(D294,#REF!,4,0)</f>
        <v>#REF!</v>
      </c>
      <c r="L294" t="e">
        <f>VLOOKUP(D294,#REF!,5,0)</f>
        <v>#REF!</v>
      </c>
      <c r="M294" t="e">
        <f>VLOOKUP(D294,#REF!,6,0)</f>
        <v>#REF!</v>
      </c>
      <c r="N294" t="e">
        <f>VLOOKUP(D294,#REF!,7,0)</f>
        <v>#REF!</v>
      </c>
      <c r="P294" t="str">
        <f t="shared" si="26"/>
        <v>32102</v>
      </c>
      <c r="Q294" t="str">
        <f t="shared" si="24"/>
        <v>18</v>
      </c>
    </row>
    <row r="295" spans="1:17" x14ac:dyDescent="0.25">
      <c r="A295" s="563">
        <v>44742</v>
      </c>
      <c r="B295" s="506">
        <v>7</v>
      </c>
      <c r="C295" s="506" t="s">
        <v>1683</v>
      </c>
      <c r="D295" s="506" t="s">
        <v>956</v>
      </c>
      <c r="E295" t="str">
        <f t="shared" si="22"/>
        <v>180103210200499</v>
      </c>
      <c r="F295" t="str">
        <f t="shared" si="23"/>
        <v>0</v>
      </c>
      <c r="G295" t="e">
        <f>+VLOOKUP(L295,BG!$D$10:$F$63,3,FALSE)</f>
        <v>#REF!</v>
      </c>
      <c r="H295" s="339" t="s">
        <v>146</v>
      </c>
      <c r="I295" s="551">
        <v>718610029</v>
      </c>
      <c r="J295" s="298">
        <f t="shared" si="25"/>
        <v>718610.02899999998</v>
      </c>
      <c r="K295" t="e">
        <f>+VLOOKUP(D295,#REF!,4,0)</f>
        <v>#REF!</v>
      </c>
      <c r="L295" t="e">
        <f>VLOOKUP(D295,#REF!,5,0)</f>
        <v>#REF!</v>
      </c>
      <c r="M295" t="e">
        <f>VLOOKUP(D295,#REF!,6,0)</f>
        <v>#REF!</v>
      </c>
      <c r="N295" t="e">
        <f>VLOOKUP(D295,#REF!,7,0)</f>
        <v>#REF!</v>
      </c>
      <c r="P295" t="str">
        <f t="shared" si="26"/>
        <v>32102</v>
      </c>
      <c r="Q295" t="str">
        <f t="shared" si="24"/>
        <v>18</v>
      </c>
    </row>
    <row r="296" spans="1:17" x14ac:dyDescent="0.25">
      <c r="A296" s="563">
        <v>44742</v>
      </c>
      <c r="B296" s="510">
        <v>7</v>
      </c>
      <c r="C296" s="510" t="s">
        <v>1684</v>
      </c>
      <c r="D296" s="510" t="s">
        <v>957</v>
      </c>
      <c r="E296" t="str">
        <f t="shared" si="22"/>
        <v>180103210400199</v>
      </c>
      <c r="F296" t="str">
        <f t="shared" si="23"/>
        <v>0</v>
      </c>
      <c r="G296" t="e">
        <f>+VLOOKUP(L296,BG!$D$10:$F$63,3,FALSE)</f>
        <v>#REF!</v>
      </c>
      <c r="H296" s="340" t="s">
        <v>958</v>
      </c>
      <c r="I296" s="552">
        <v>652341886</v>
      </c>
      <c r="J296" s="298">
        <f t="shared" si="25"/>
        <v>652341.88600000006</v>
      </c>
      <c r="K296" t="e">
        <f>+VLOOKUP(D296,#REF!,4,0)</f>
        <v>#REF!</v>
      </c>
      <c r="L296" t="e">
        <f>VLOOKUP(D296,#REF!,5,0)</f>
        <v>#REF!</v>
      </c>
      <c r="M296" t="e">
        <f>VLOOKUP(D296,#REF!,6,0)</f>
        <v>#REF!</v>
      </c>
      <c r="N296" t="e">
        <f>VLOOKUP(D296,#REF!,7,0)</f>
        <v>#REF!</v>
      </c>
      <c r="P296" t="str">
        <f t="shared" si="26"/>
        <v>32104</v>
      </c>
      <c r="Q296" t="str">
        <f t="shared" si="24"/>
        <v>18</v>
      </c>
    </row>
    <row r="297" spans="1:17" x14ac:dyDescent="0.25">
      <c r="A297" s="563">
        <v>44742</v>
      </c>
      <c r="B297" s="506">
        <v>7</v>
      </c>
      <c r="C297" s="506" t="s">
        <v>1685</v>
      </c>
      <c r="D297" s="506" t="s">
        <v>959</v>
      </c>
      <c r="E297" t="str">
        <f t="shared" si="22"/>
        <v>180103219200199</v>
      </c>
      <c r="F297" t="str">
        <f t="shared" si="23"/>
        <v>0</v>
      </c>
      <c r="G297" t="e">
        <f>+VLOOKUP(L297,BG!$D$10:$F$63,3,FALSE)</f>
        <v>#REF!</v>
      </c>
      <c r="H297" s="339" t="s">
        <v>960</v>
      </c>
      <c r="I297" s="551">
        <v>-2010848870</v>
      </c>
      <c r="J297" s="298">
        <f t="shared" si="25"/>
        <v>-2010848.87</v>
      </c>
      <c r="K297" t="e">
        <f>+VLOOKUP(D297,#REF!,4,0)</f>
        <v>#REF!</v>
      </c>
      <c r="L297" t="e">
        <f>VLOOKUP(D297,#REF!,5,0)</f>
        <v>#REF!</v>
      </c>
      <c r="M297" t="e">
        <f>VLOOKUP(D297,#REF!,6,0)</f>
        <v>#REF!</v>
      </c>
      <c r="N297" t="e">
        <f>VLOOKUP(D297,#REF!,7,0)</f>
        <v>#REF!</v>
      </c>
      <c r="P297" t="str">
        <f t="shared" si="26"/>
        <v>32192</v>
      </c>
      <c r="Q297" t="str">
        <f t="shared" si="24"/>
        <v>18</v>
      </c>
    </row>
    <row r="298" spans="1:17" x14ac:dyDescent="0.25">
      <c r="A298" s="563">
        <v>44742</v>
      </c>
      <c r="B298" s="340">
        <v>7</v>
      </c>
      <c r="C298" s="340" t="s">
        <v>1686</v>
      </c>
      <c r="D298" s="340" t="s">
        <v>961</v>
      </c>
      <c r="E298" t="str">
        <f t="shared" si="22"/>
        <v>180103219200299</v>
      </c>
      <c r="F298" t="str">
        <f t="shared" si="23"/>
        <v>0</v>
      </c>
      <c r="G298" t="e">
        <f>+VLOOKUP(L298,BG!$D$10:$F$63,3,FALSE)</f>
        <v>#REF!</v>
      </c>
      <c r="H298" s="340" t="s">
        <v>962</v>
      </c>
      <c r="I298" s="552">
        <v>-214391177</v>
      </c>
      <c r="J298" s="298">
        <f t="shared" si="25"/>
        <v>-214391.177</v>
      </c>
      <c r="K298" t="e">
        <f>+VLOOKUP(D298,#REF!,4,0)</f>
        <v>#REF!</v>
      </c>
      <c r="L298" t="e">
        <f>VLOOKUP(D298,#REF!,5,0)</f>
        <v>#REF!</v>
      </c>
      <c r="M298" t="e">
        <f>VLOOKUP(D298,#REF!,6,0)</f>
        <v>#REF!</v>
      </c>
      <c r="N298" t="e">
        <f>VLOOKUP(D298,#REF!,7,0)</f>
        <v>#REF!</v>
      </c>
      <c r="P298" t="str">
        <f t="shared" si="26"/>
        <v>32192</v>
      </c>
      <c r="Q298" t="str">
        <f t="shared" si="24"/>
        <v>18</v>
      </c>
    </row>
    <row r="299" spans="1:17" x14ac:dyDescent="0.25">
      <c r="A299" s="563">
        <v>44742</v>
      </c>
      <c r="B299" s="339">
        <v>7</v>
      </c>
      <c r="C299" s="339" t="s">
        <v>1687</v>
      </c>
      <c r="D299" s="339" t="s">
        <v>963</v>
      </c>
      <c r="E299" t="str">
        <f t="shared" si="22"/>
        <v>180103219200499</v>
      </c>
      <c r="F299" t="str">
        <f t="shared" si="23"/>
        <v>0</v>
      </c>
      <c r="G299" t="e">
        <f>+VLOOKUP(L299,BG!$D$10:$F$63,3,FALSE)</f>
        <v>#REF!</v>
      </c>
      <c r="H299" s="339" t="s">
        <v>964</v>
      </c>
      <c r="I299" s="551">
        <v>-476025257</v>
      </c>
      <c r="J299" s="298">
        <f t="shared" si="25"/>
        <v>-476025.25699999998</v>
      </c>
      <c r="K299" t="e">
        <f>+VLOOKUP(D299,#REF!,4,0)</f>
        <v>#REF!</v>
      </c>
      <c r="L299" t="e">
        <f>VLOOKUP(D299,#REF!,5,0)</f>
        <v>#REF!</v>
      </c>
      <c r="M299" t="e">
        <f>VLOOKUP(D299,#REF!,6,0)</f>
        <v>#REF!</v>
      </c>
      <c r="N299" t="e">
        <f>VLOOKUP(D299,#REF!,7,0)</f>
        <v>#REF!</v>
      </c>
      <c r="P299" t="str">
        <f t="shared" si="26"/>
        <v>32192</v>
      </c>
      <c r="Q299" t="str">
        <f t="shared" si="24"/>
        <v>18</v>
      </c>
    </row>
    <row r="300" spans="1:17" x14ac:dyDescent="0.25">
      <c r="A300" s="563">
        <v>44742</v>
      </c>
      <c r="B300" s="340">
        <v>7</v>
      </c>
      <c r="C300" s="340" t="s">
        <v>1688</v>
      </c>
      <c r="D300" s="340" t="s">
        <v>966</v>
      </c>
      <c r="E300" t="str">
        <f t="shared" si="22"/>
        <v>180103219400199</v>
      </c>
      <c r="F300" t="str">
        <f t="shared" si="23"/>
        <v>0</v>
      </c>
      <c r="G300" t="e">
        <f>+VLOOKUP(L300,BG!$D$10:$F$63,3,FALSE)</f>
        <v>#REF!</v>
      </c>
      <c r="H300" s="340" t="s">
        <v>965</v>
      </c>
      <c r="I300" s="552">
        <v>-527624015</v>
      </c>
      <c r="J300" s="298">
        <f t="shared" si="25"/>
        <v>-527624.01500000001</v>
      </c>
      <c r="K300" t="e">
        <f>+VLOOKUP(D300,#REF!,4,0)</f>
        <v>#REF!</v>
      </c>
      <c r="L300" t="e">
        <f>VLOOKUP(D300,#REF!,5,0)</f>
        <v>#REF!</v>
      </c>
      <c r="M300" t="e">
        <f>VLOOKUP(D300,#REF!,6,0)</f>
        <v>#REF!</v>
      </c>
      <c r="N300" t="e">
        <f>VLOOKUP(D300,#REF!,7,0)</f>
        <v>#REF!</v>
      </c>
      <c r="P300" t="str">
        <f t="shared" si="26"/>
        <v>32194</v>
      </c>
      <c r="Q300" t="str">
        <f t="shared" si="24"/>
        <v>18</v>
      </c>
    </row>
    <row r="301" spans="1:17" x14ac:dyDescent="0.25">
      <c r="A301" s="563">
        <v>44742</v>
      </c>
      <c r="B301" s="339">
        <v>7</v>
      </c>
      <c r="C301" s="339" t="s">
        <v>1689</v>
      </c>
      <c r="D301" s="339" t="s">
        <v>968</v>
      </c>
      <c r="E301" t="str">
        <f t="shared" si="22"/>
        <v>180103230200199</v>
      </c>
      <c r="F301" t="str">
        <f t="shared" si="23"/>
        <v>0</v>
      </c>
      <c r="G301" t="e">
        <f>+VLOOKUP(L301,BG!$D$10:$F$63,3,FALSE)</f>
        <v>#REF!</v>
      </c>
      <c r="H301" s="339" t="s">
        <v>969</v>
      </c>
      <c r="I301" s="551">
        <v>9148364521</v>
      </c>
      <c r="J301" s="298">
        <f t="shared" si="25"/>
        <v>9148364.5209999997</v>
      </c>
      <c r="K301" t="e">
        <f>+VLOOKUP(D301,#REF!,4,0)</f>
        <v>#REF!</v>
      </c>
      <c r="L301" t="e">
        <f>VLOOKUP(D301,#REF!,5,0)</f>
        <v>#REF!</v>
      </c>
      <c r="M301" t="e">
        <f>VLOOKUP(D301,#REF!,6,0)</f>
        <v>#REF!</v>
      </c>
      <c r="N301" t="e">
        <f>VLOOKUP(D301,#REF!,7,0)</f>
        <v>#REF!</v>
      </c>
      <c r="P301" t="str">
        <f t="shared" si="26"/>
        <v>32302</v>
      </c>
      <c r="Q301" t="str">
        <f t="shared" si="24"/>
        <v>18</v>
      </c>
    </row>
    <row r="302" spans="1:17" x14ac:dyDescent="0.25">
      <c r="A302" s="563">
        <v>44742</v>
      </c>
      <c r="B302" s="340">
        <v>7</v>
      </c>
      <c r="C302" s="340" t="s">
        <v>1690</v>
      </c>
      <c r="D302" s="340" t="s">
        <v>970</v>
      </c>
      <c r="E302" t="str">
        <f t="shared" si="22"/>
        <v>180103239200199</v>
      </c>
      <c r="F302" t="str">
        <f t="shared" si="23"/>
        <v>0</v>
      </c>
      <c r="G302" t="e">
        <f>+VLOOKUP(L302,BG!$D$10:$F$63,3,FALSE)</f>
        <v>#REF!</v>
      </c>
      <c r="H302" s="340" t="s">
        <v>971</v>
      </c>
      <c r="I302" s="552">
        <v>-4101574417</v>
      </c>
      <c r="J302" s="298">
        <f t="shared" si="25"/>
        <v>-4101574.4169999999</v>
      </c>
      <c r="K302" t="e">
        <f>+VLOOKUP(D302,#REF!,4,0)</f>
        <v>#REF!</v>
      </c>
      <c r="L302" t="e">
        <f>VLOOKUP(D302,#REF!,5,0)</f>
        <v>#REF!</v>
      </c>
      <c r="M302" t="e">
        <f>VLOOKUP(D302,#REF!,6,0)</f>
        <v>#REF!</v>
      </c>
      <c r="N302" t="e">
        <f>VLOOKUP(D302,#REF!,7,0)</f>
        <v>#REF!</v>
      </c>
      <c r="P302" t="str">
        <f t="shared" si="26"/>
        <v>32392</v>
      </c>
      <c r="Q302" t="str">
        <f t="shared" si="24"/>
        <v>18</v>
      </c>
    </row>
    <row r="303" spans="1:17" x14ac:dyDescent="0.25">
      <c r="A303" s="563">
        <v>44742</v>
      </c>
      <c r="B303" s="339">
        <v>7</v>
      </c>
      <c r="C303" s="339" t="s">
        <v>1691</v>
      </c>
      <c r="D303" s="339" t="s">
        <v>973</v>
      </c>
      <c r="E303" t="str">
        <f t="shared" si="22"/>
        <v>180103250200199</v>
      </c>
      <c r="F303" t="str">
        <f t="shared" si="23"/>
        <v>0</v>
      </c>
      <c r="G303" t="e">
        <f>+VLOOKUP(L303,BG!$D$10:$F$63,3,FALSE)</f>
        <v>#REF!</v>
      </c>
      <c r="H303" s="339" t="s">
        <v>2926</v>
      </c>
      <c r="I303" s="551">
        <v>919482343</v>
      </c>
      <c r="J303" s="298">
        <f t="shared" si="25"/>
        <v>919482.34299999999</v>
      </c>
      <c r="K303" t="e">
        <f>+VLOOKUP(D303,#REF!,4,0)</f>
        <v>#REF!</v>
      </c>
      <c r="L303" t="e">
        <f>VLOOKUP(D303,#REF!,5,0)</f>
        <v>#REF!</v>
      </c>
      <c r="M303" t="e">
        <f>VLOOKUP(D303,#REF!,6,0)</f>
        <v>#REF!</v>
      </c>
      <c r="N303" t="e">
        <f>VLOOKUP(D303,#REF!,7,0)</f>
        <v>#REF!</v>
      </c>
      <c r="P303" t="str">
        <f t="shared" si="26"/>
        <v>32502</v>
      </c>
      <c r="Q303" t="str">
        <f t="shared" si="24"/>
        <v>18</v>
      </c>
    </row>
    <row r="304" spans="1:17" x14ac:dyDescent="0.25">
      <c r="A304" s="563">
        <v>44742</v>
      </c>
      <c r="B304" s="340">
        <v>7</v>
      </c>
      <c r="C304" s="340" t="s">
        <v>1692</v>
      </c>
      <c r="D304" s="340" t="s">
        <v>975</v>
      </c>
      <c r="E304" t="str">
        <f t="shared" si="22"/>
        <v>180103259200199</v>
      </c>
      <c r="F304" t="str">
        <f t="shared" si="23"/>
        <v>0</v>
      </c>
      <c r="G304" t="e">
        <f>+VLOOKUP(L304,BG!$D$10:$F$63,3,FALSE)</f>
        <v>#REF!</v>
      </c>
      <c r="H304" s="340" t="s">
        <v>2927</v>
      </c>
      <c r="I304" s="552">
        <v>-583227561</v>
      </c>
      <c r="J304" s="298">
        <f t="shared" si="25"/>
        <v>-583227.56099999999</v>
      </c>
      <c r="K304" t="e">
        <f>+VLOOKUP(D304,#REF!,4,0)</f>
        <v>#REF!</v>
      </c>
      <c r="L304" t="e">
        <f>VLOOKUP(D304,#REF!,5,0)</f>
        <v>#REF!</v>
      </c>
      <c r="M304" t="e">
        <f>VLOOKUP(D304,#REF!,6,0)</f>
        <v>#REF!</v>
      </c>
      <c r="N304" t="e">
        <f>VLOOKUP(D304,#REF!,7,0)</f>
        <v>#REF!</v>
      </c>
      <c r="P304" t="str">
        <f t="shared" si="26"/>
        <v>32592</v>
      </c>
      <c r="Q304" t="str">
        <f t="shared" si="24"/>
        <v>18</v>
      </c>
    </row>
    <row r="305" spans="1:17" x14ac:dyDescent="0.25">
      <c r="A305" s="563">
        <v>44742</v>
      </c>
      <c r="B305" s="339">
        <v>7</v>
      </c>
      <c r="C305" s="339" t="s">
        <v>1693</v>
      </c>
      <c r="D305" s="339" t="s">
        <v>978</v>
      </c>
      <c r="E305" t="str">
        <f t="shared" si="22"/>
        <v>180103270200099</v>
      </c>
      <c r="F305" t="str">
        <f t="shared" si="23"/>
        <v>0</v>
      </c>
      <c r="G305" t="e">
        <f>+VLOOKUP(L305,BG!$D$10:$F$63,3,FALSE)</f>
        <v>#REF!</v>
      </c>
      <c r="H305" s="339" t="s">
        <v>979</v>
      </c>
      <c r="I305" s="551">
        <v>184170799</v>
      </c>
      <c r="J305" s="298">
        <f t="shared" si="25"/>
        <v>184170.799</v>
      </c>
      <c r="K305" t="e">
        <f>+VLOOKUP(D305,#REF!,4,0)</f>
        <v>#REF!</v>
      </c>
      <c r="L305" t="e">
        <f>VLOOKUP(D305,#REF!,5,0)</f>
        <v>#REF!</v>
      </c>
      <c r="M305" t="e">
        <f>VLOOKUP(D305,#REF!,6,0)</f>
        <v>#REF!</v>
      </c>
      <c r="N305" t="e">
        <f>VLOOKUP(D305,#REF!,7,0)</f>
        <v>#REF!</v>
      </c>
      <c r="P305" t="str">
        <f t="shared" si="26"/>
        <v>32702</v>
      </c>
      <c r="Q305" t="str">
        <f t="shared" si="24"/>
        <v>18</v>
      </c>
    </row>
    <row r="306" spans="1:17" x14ac:dyDescent="0.25">
      <c r="A306" s="563">
        <v>44742</v>
      </c>
      <c r="B306" s="340">
        <v>7</v>
      </c>
      <c r="C306" s="340" t="s">
        <v>1694</v>
      </c>
      <c r="D306" s="340" t="s">
        <v>980</v>
      </c>
      <c r="E306" t="str">
        <f t="shared" si="22"/>
        <v>180103279200199</v>
      </c>
      <c r="F306" t="str">
        <f t="shared" si="23"/>
        <v>0</v>
      </c>
      <c r="G306" t="e">
        <f>+VLOOKUP(L306,BG!$D$10:$F$63,3,FALSE)</f>
        <v>#REF!</v>
      </c>
      <c r="H306" s="340" t="s">
        <v>2928</v>
      </c>
      <c r="I306" s="552">
        <v>-123420340</v>
      </c>
      <c r="J306" s="298">
        <f t="shared" si="25"/>
        <v>-123420.34</v>
      </c>
      <c r="K306" t="e">
        <f>+VLOOKUP(D306,#REF!,4,0)</f>
        <v>#REF!</v>
      </c>
      <c r="L306" t="e">
        <f>VLOOKUP(D306,#REF!,5,0)</f>
        <v>#REF!</v>
      </c>
      <c r="M306" t="e">
        <f>VLOOKUP(D306,#REF!,6,0)</f>
        <v>#REF!</v>
      </c>
      <c r="N306" t="e">
        <f>VLOOKUP(D306,#REF!,7,0)</f>
        <v>#REF!</v>
      </c>
      <c r="P306" t="str">
        <f t="shared" si="26"/>
        <v>32792</v>
      </c>
      <c r="Q306" t="str">
        <f t="shared" si="24"/>
        <v>18</v>
      </c>
    </row>
    <row r="307" spans="1:17" x14ac:dyDescent="0.25">
      <c r="A307" s="563">
        <v>44742</v>
      </c>
      <c r="B307" s="339">
        <v>7</v>
      </c>
      <c r="C307" s="339" t="s">
        <v>1695</v>
      </c>
      <c r="D307" s="339" t="s">
        <v>982</v>
      </c>
      <c r="E307" t="str">
        <f t="shared" si="22"/>
        <v>190103370200199</v>
      </c>
      <c r="F307" t="str">
        <f t="shared" si="23"/>
        <v>0</v>
      </c>
      <c r="G307" t="e">
        <f>+VLOOKUP(L307,BG!$D$10:$F$63,3,FALSE)</f>
        <v>#REF!</v>
      </c>
      <c r="H307" s="339" t="s">
        <v>983</v>
      </c>
      <c r="I307" s="551">
        <v>16518002000</v>
      </c>
      <c r="J307" s="298">
        <f t="shared" si="25"/>
        <v>16518002</v>
      </c>
      <c r="K307" t="e">
        <f>+VLOOKUP(D307,#REF!,4,0)</f>
        <v>#REF!</v>
      </c>
      <c r="L307" t="e">
        <f>VLOOKUP(D307,#REF!,5,0)</f>
        <v>#REF!</v>
      </c>
      <c r="M307" t="e">
        <f>VLOOKUP(D307,#REF!,6,0)</f>
        <v>#REF!</v>
      </c>
      <c r="N307" t="e">
        <f>VLOOKUP(D307,#REF!,7,0)</f>
        <v>#REF!</v>
      </c>
      <c r="P307" t="str">
        <f t="shared" si="26"/>
        <v>33702</v>
      </c>
      <c r="Q307" t="str">
        <f t="shared" si="24"/>
        <v>19</v>
      </c>
    </row>
    <row r="308" spans="1:17" x14ac:dyDescent="0.25">
      <c r="A308" s="563">
        <v>44742</v>
      </c>
      <c r="B308" s="340">
        <v>7</v>
      </c>
      <c r="C308" s="340" t="s">
        <v>1696</v>
      </c>
      <c r="D308" s="340" t="s">
        <v>984</v>
      </c>
      <c r="E308" t="str">
        <f t="shared" si="22"/>
        <v>190103370202299</v>
      </c>
      <c r="F308" t="str">
        <f t="shared" si="23"/>
        <v>0</v>
      </c>
      <c r="G308" t="e">
        <f>+VLOOKUP(L308,BG!$D$10:$F$63,3,FALSE)</f>
        <v>#REF!</v>
      </c>
      <c r="H308" s="340" t="s">
        <v>985</v>
      </c>
      <c r="I308" s="552">
        <v>9447237814</v>
      </c>
      <c r="J308" s="298">
        <f t="shared" si="25"/>
        <v>9447237.8139999993</v>
      </c>
      <c r="K308" t="e">
        <f>+VLOOKUP(D308,#REF!,4,0)</f>
        <v>#REF!</v>
      </c>
      <c r="L308" t="e">
        <f>VLOOKUP(D308,#REF!,5,0)</f>
        <v>#REF!</v>
      </c>
      <c r="M308" t="e">
        <f>VLOOKUP(D308,#REF!,6,0)</f>
        <v>#REF!</v>
      </c>
      <c r="N308" t="e">
        <f>VLOOKUP(D308,#REF!,7,0)</f>
        <v>#REF!</v>
      </c>
      <c r="P308" t="str">
        <f t="shared" si="26"/>
        <v>33702</v>
      </c>
      <c r="Q308" t="str">
        <f t="shared" si="24"/>
        <v>19</v>
      </c>
    </row>
    <row r="309" spans="1:17" x14ac:dyDescent="0.25">
      <c r="A309" s="563">
        <v>44742</v>
      </c>
      <c r="B309" s="339">
        <v>7</v>
      </c>
      <c r="C309" s="339" t="s">
        <v>2272</v>
      </c>
      <c r="D309" s="339" t="s">
        <v>1962</v>
      </c>
      <c r="E309" t="str">
        <f t="shared" si="22"/>
        <v>190103370202399</v>
      </c>
      <c r="F309" t="str">
        <f t="shared" si="23"/>
        <v>0</v>
      </c>
      <c r="G309" t="e">
        <f>+VLOOKUP(L309,BG!$D$10:$F$63,3,FALSE)</f>
        <v>#REF!</v>
      </c>
      <c r="H309" s="339" t="s">
        <v>2140</v>
      </c>
      <c r="I309" s="551">
        <v>2617391073</v>
      </c>
      <c r="J309" s="298">
        <f t="shared" si="25"/>
        <v>2617391.0729999999</v>
      </c>
      <c r="K309" t="e">
        <f>+VLOOKUP(D309,#REF!,4,0)</f>
        <v>#REF!</v>
      </c>
      <c r="L309" t="e">
        <f>VLOOKUP(D309,#REF!,5,0)</f>
        <v>#REF!</v>
      </c>
      <c r="M309" t="e">
        <f>VLOOKUP(D309,#REF!,6,0)</f>
        <v>#REF!</v>
      </c>
      <c r="N309" t="e">
        <f>VLOOKUP(D309,#REF!,7,0)</f>
        <v>#REF!</v>
      </c>
      <c r="P309" t="str">
        <f t="shared" si="26"/>
        <v>33702</v>
      </c>
      <c r="Q309" t="str">
        <f t="shared" si="24"/>
        <v>19</v>
      </c>
    </row>
    <row r="310" spans="1:17" x14ac:dyDescent="0.25">
      <c r="A310" s="563">
        <v>44742</v>
      </c>
      <c r="B310" s="340">
        <v>7</v>
      </c>
      <c r="C310" s="340" t="s">
        <v>1697</v>
      </c>
      <c r="D310" s="340" t="s">
        <v>986</v>
      </c>
      <c r="E310" t="str">
        <f t="shared" si="22"/>
        <v>190103370400099</v>
      </c>
      <c r="F310" t="str">
        <f t="shared" si="23"/>
        <v>0</v>
      </c>
      <c r="G310" t="e">
        <f>+VLOOKUP(L310,BG!$D$10:$F$63,3,FALSE)</f>
        <v>#REF!</v>
      </c>
      <c r="H310" s="340" t="s">
        <v>987</v>
      </c>
      <c r="I310" s="552">
        <v>17787026145</v>
      </c>
      <c r="J310" s="298">
        <f t="shared" si="25"/>
        <v>17787026.145</v>
      </c>
      <c r="K310" t="e">
        <f>+VLOOKUP(D310,#REF!,4,0)</f>
        <v>#REF!</v>
      </c>
      <c r="L310" t="e">
        <f>VLOOKUP(D310,#REF!,5,0)</f>
        <v>#REF!</v>
      </c>
      <c r="M310" t="e">
        <f>VLOOKUP(D310,#REF!,6,0)</f>
        <v>#REF!</v>
      </c>
      <c r="N310" t="e">
        <f>VLOOKUP(D310,#REF!,7,0)</f>
        <v>#REF!</v>
      </c>
      <c r="P310" t="str">
        <f t="shared" si="26"/>
        <v>33704</v>
      </c>
      <c r="Q310" t="str">
        <f t="shared" si="24"/>
        <v>19</v>
      </c>
    </row>
    <row r="311" spans="1:17" x14ac:dyDescent="0.25">
      <c r="A311" s="563">
        <v>44742</v>
      </c>
      <c r="B311" s="339">
        <v>7</v>
      </c>
      <c r="C311" s="339" t="s">
        <v>2273</v>
      </c>
      <c r="D311" s="339" t="s">
        <v>1963</v>
      </c>
      <c r="E311" t="str">
        <f t="shared" si="22"/>
        <v>190103370400199</v>
      </c>
      <c r="F311" t="str">
        <f t="shared" si="23"/>
        <v>0</v>
      </c>
      <c r="G311" t="e">
        <f>+VLOOKUP(L311,BG!$D$10:$F$63,3,FALSE)</f>
        <v>#REF!</v>
      </c>
      <c r="H311" s="339" t="s">
        <v>2141</v>
      </c>
      <c r="I311" s="551">
        <v>5486745274</v>
      </c>
      <c r="J311" s="298">
        <f t="shared" si="25"/>
        <v>5486745.2740000002</v>
      </c>
      <c r="K311" t="e">
        <f>+VLOOKUP(D311,#REF!,4,0)</f>
        <v>#REF!</v>
      </c>
      <c r="L311" t="e">
        <f>VLOOKUP(D311,#REF!,5,0)</f>
        <v>#REF!</v>
      </c>
      <c r="M311" t="e">
        <f>VLOOKUP(D311,#REF!,6,0)</f>
        <v>#REF!</v>
      </c>
      <c r="N311" t="e">
        <f>VLOOKUP(D311,#REF!,7,0)</f>
        <v>#REF!</v>
      </c>
      <c r="P311" t="str">
        <f t="shared" si="26"/>
        <v>33704</v>
      </c>
      <c r="Q311" t="str">
        <f t="shared" si="24"/>
        <v>19</v>
      </c>
    </row>
    <row r="312" spans="1:17" x14ac:dyDescent="0.25">
      <c r="A312" s="563">
        <v>44742</v>
      </c>
      <c r="B312" s="340">
        <v>7</v>
      </c>
      <c r="C312" s="340" t="s">
        <v>2274</v>
      </c>
      <c r="D312" s="340" t="s">
        <v>1964</v>
      </c>
      <c r="E312" t="str">
        <f t="shared" si="22"/>
        <v>190103370400299</v>
      </c>
      <c r="F312" t="str">
        <f t="shared" si="23"/>
        <v>0</v>
      </c>
      <c r="G312" t="e">
        <f>+VLOOKUP(L312,BG!$D$10:$F$63,3,FALSE)</f>
        <v>#REF!</v>
      </c>
      <c r="H312" s="340" t="s">
        <v>2142</v>
      </c>
      <c r="I312" s="552">
        <v>4363759125</v>
      </c>
      <c r="J312" s="298">
        <f t="shared" si="25"/>
        <v>4363759.125</v>
      </c>
      <c r="K312" t="e">
        <f>+VLOOKUP(D312,#REF!,4,0)</f>
        <v>#REF!</v>
      </c>
      <c r="L312" t="e">
        <f>VLOOKUP(D312,#REF!,5,0)</f>
        <v>#REF!</v>
      </c>
      <c r="M312" t="e">
        <f>VLOOKUP(D312,#REF!,6,0)</f>
        <v>#REF!</v>
      </c>
      <c r="N312" t="e">
        <f>VLOOKUP(D312,#REF!,7,0)</f>
        <v>#REF!</v>
      </c>
      <c r="P312" t="str">
        <f t="shared" si="26"/>
        <v>33704</v>
      </c>
      <c r="Q312" t="str">
        <f t="shared" si="24"/>
        <v>19</v>
      </c>
    </row>
    <row r="313" spans="1:17" x14ac:dyDescent="0.25">
      <c r="A313" s="563">
        <v>44742</v>
      </c>
      <c r="B313" s="339">
        <v>7</v>
      </c>
      <c r="C313" s="339" t="s">
        <v>1698</v>
      </c>
      <c r="D313" s="339" t="s">
        <v>988</v>
      </c>
      <c r="E313" t="str">
        <f t="shared" si="22"/>
        <v>190103379200099</v>
      </c>
      <c r="F313" t="str">
        <f t="shared" si="23"/>
        <v>0</v>
      </c>
      <c r="G313" t="e">
        <f>+VLOOKUP(L313,BG!$D$10:$F$63,3,FALSE)</f>
        <v>#REF!</v>
      </c>
      <c r="H313" s="339" t="s">
        <v>989</v>
      </c>
      <c r="I313" s="551">
        <v>-3821868908</v>
      </c>
      <c r="J313" s="298">
        <f t="shared" si="25"/>
        <v>-3821868.9079999998</v>
      </c>
      <c r="K313" t="e">
        <f>+VLOOKUP(D313,#REF!,4,0)</f>
        <v>#REF!</v>
      </c>
      <c r="L313" t="e">
        <f>VLOOKUP(D313,#REF!,5,0)</f>
        <v>#REF!</v>
      </c>
      <c r="M313" t="e">
        <f>VLOOKUP(D313,#REF!,6,0)</f>
        <v>#REF!</v>
      </c>
      <c r="N313" t="e">
        <f>VLOOKUP(D313,#REF!,7,0)</f>
        <v>#REF!</v>
      </c>
      <c r="P313" t="str">
        <f t="shared" si="26"/>
        <v>33792</v>
      </c>
      <c r="Q313" t="str">
        <f t="shared" si="24"/>
        <v>19</v>
      </c>
    </row>
    <row r="314" spans="1:17" x14ac:dyDescent="0.25">
      <c r="A314" s="563">
        <v>44742</v>
      </c>
      <c r="B314" s="340">
        <v>7</v>
      </c>
      <c r="C314" s="340" t="s">
        <v>2823</v>
      </c>
      <c r="D314" s="340" t="s">
        <v>2531</v>
      </c>
      <c r="E314" t="str">
        <f t="shared" si="22"/>
        <v>190103379200199</v>
      </c>
      <c r="F314" t="str">
        <f t="shared" si="23"/>
        <v>0</v>
      </c>
      <c r="G314" t="e">
        <f>+VLOOKUP(L314,BG!$D$10:$F$63,3,FALSE)</f>
        <v>#REF!</v>
      </c>
      <c r="H314" s="340" t="s">
        <v>2532</v>
      </c>
      <c r="I314" s="552">
        <v>-961188865</v>
      </c>
      <c r="J314" s="298">
        <f t="shared" si="25"/>
        <v>-961188.86499999999</v>
      </c>
      <c r="K314" t="e">
        <f>+VLOOKUP(D314,#REF!,4,0)</f>
        <v>#REF!</v>
      </c>
      <c r="L314" t="e">
        <f>VLOOKUP(D314,#REF!,5,0)</f>
        <v>#REF!</v>
      </c>
      <c r="M314" t="e">
        <f>VLOOKUP(D314,#REF!,6,0)</f>
        <v>#REF!</v>
      </c>
      <c r="N314" t="e">
        <f>VLOOKUP(D314,#REF!,7,0)</f>
        <v>#REF!</v>
      </c>
      <c r="P314" t="str">
        <f t="shared" si="26"/>
        <v>33792</v>
      </c>
      <c r="Q314" t="str">
        <f t="shared" si="24"/>
        <v>19</v>
      </c>
    </row>
    <row r="315" spans="1:17" x14ac:dyDescent="0.25">
      <c r="A315" s="563">
        <v>44742</v>
      </c>
      <c r="B315" s="339">
        <v>7</v>
      </c>
      <c r="C315" s="339" t="s">
        <v>1699</v>
      </c>
      <c r="D315" s="339" t="s">
        <v>991</v>
      </c>
      <c r="E315" t="str">
        <f t="shared" si="22"/>
        <v>190103379400099</v>
      </c>
      <c r="F315" t="str">
        <f t="shared" si="23"/>
        <v>0</v>
      </c>
      <c r="G315" t="e">
        <f>+VLOOKUP(L315,BG!$D$10:$F$63,3,FALSE)</f>
        <v>#REF!</v>
      </c>
      <c r="H315" s="339" t="s">
        <v>2929</v>
      </c>
      <c r="I315" s="551">
        <v>-10353817632</v>
      </c>
      <c r="J315" s="298">
        <f t="shared" si="25"/>
        <v>-10353817.631999999</v>
      </c>
      <c r="K315" t="e">
        <f>+VLOOKUP(D315,#REF!,4,0)</f>
        <v>#REF!</v>
      </c>
      <c r="L315" t="e">
        <f>VLOOKUP(D315,#REF!,5,0)</f>
        <v>#REF!</v>
      </c>
      <c r="M315" t="e">
        <f>VLOOKUP(D315,#REF!,6,0)</f>
        <v>#REF!</v>
      </c>
      <c r="N315" t="e">
        <f>VLOOKUP(D315,#REF!,7,0)</f>
        <v>#REF!</v>
      </c>
      <c r="P315" t="str">
        <f t="shared" si="26"/>
        <v>33794</v>
      </c>
      <c r="Q315" t="str">
        <f t="shared" si="24"/>
        <v>19</v>
      </c>
    </row>
    <row r="316" spans="1:17" x14ac:dyDescent="0.25">
      <c r="A316" s="563">
        <v>44742</v>
      </c>
      <c r="B316" s="340">
        <v>7</v>
      </c>
      <c r="C316" s="340" t="s">
        <v>2275</v>
      </c>
      <c r="D316" s="340" t="s">
        <v>1965</v>
      </c>
      <c r="E316" t="str">
        <f t="shared" si="22"/>
        <v>190103379400199</v>
      </c>
      <c r="F316" t="str">
        <f t="shared" si="23"/>
        <v>0</v>
      </c>
      <c r="G316" t="e">
        <f>+VLOOKUP(L316,BG!$D$10:$F$63,3,FALSE)</f>
        <v>#REF!</v>
      </c>
      <c r="H316" s="340" t="s">
        <v>2930</v>
      </c>
      <c r="I316" s="552">
        <v>-3696772723</v>
      </c>
      <c r="J316" s="298">
        <f t="shared" si="25"/>
        <v>-3696772.7230000002</v>
      </c>
      <c r="K316" t="e">
        <f>+VLOOKUP(D316,#REF!,4,0)</f>
        <v>#REF!</v>
      </c>
      <c r="L316" t="e">
        <f>VLOOKUP(D316,#REF!,5,0)</f>
        <v>#REF!</v>
      </c>
      <c r="M316" t="e">
        <f>VLOOKUP(D316,#REF!,6,0)</f>
        <v>#REF!</v>
      </c>
      <c r="N316" t="e">
        <f>VLOOKUP(D316,#REF!,7,0)</f>
        <v>#REF!</v>
      </c>
      <c r="P316" t="str">
        <f t="shared" si="26"/>
        <v>33794</v>
      </c>
      <c r="Q316" t="str">
        <f t="shared" si="24"/>
        <v>19</v>
      </c>
    </row>
    <row r="317" spans="1:17" x14ac:dyDescent="0.25">
      <c r="A317" s="563">
        <v>44742</v>
      </c>
      <c r="B317" s="339">
        <v>7</v>
      </c>
      <c r="C317" s="339" t="s">
        <v>1700</v>
      </c>
      <c r="D317" s="339" t="s">
        <v>993</v>
      </c>
      <c r="E317" t="str">
        <f t="shared" si="22"/>
        <v>190103390200099</v>
      </c>
      <c r="F317" t="str">
        <f t="shared" si="23"/>
        <v>0</v>
      </c>
      <c r="G317" t="e">
        <f>+VLOOKUP(L317,BG!$D$10:$F$63,3,FALSE)</f>
        <v>#REF!</v>
      </c>
      <c r="H317" s="339" t="s">
        <v>994</v>
      </c>
      <c r="I317" s="551">
        <v>4476185441</v>
      </c>
      <c r="J317" s="298">
        <f t="shared" si="25"/>
        <v>4476185.4409999996</v>
      </c>
      <c r="K317" t="e">
        <f>+VLOOKUP(D317,#REF!,4,0)</f>
        <v>#REF!</v>
      </c>
      <c r="L317" t="e">
        <f>VLOOKUP(D317,#REF!,5,0)</f>
        <v>#REF!</v>
      </c>
      <c r="M317" t="e">
        <f>VLOOKUP(D317,#REF!,6,0)</f>
        <v>#REF!</v>
      </c>
      <c r="N317" t="e">
        <f>VLOOKUP(D317,#REF!,7,0)</f>
        <v>#REF!</v>
      </c>
      <c r="P317" t="str">
        <f t="shared" si="26"/>
        <v>33902</v>
      </c>
      <c r="Q317" t="str">
        <f t="shared" si="24"/>
        <v>19</v>
      </c>
    </row>
    <row r="318" spans="1:17" x14ac:dyDescent="0.25">
      <c r="A318" s="563">
        <v>44742</v>
      </c>
      <c r="B318" s="340">
        <v>7</v>
      </c>
      <c r="C318" s="340" t="s">
        <v>1701</v>
      </c>
      <c r="D318" s="340" t="s">
        <v>995</v>
      </c>
      <c r="E318" t="str">
        <f t="shared" si="22"/>
        <v>190103399200099</v>
      </c>
      <c r="F318" t="str">
        <f t="shared" si="23"/>
        <v>0</v>
      </c>
      <c r="G318" t="e">
        <f>+VLOOKUP(L318,BG!$D$10:$F$63,3,FALSE)</f>
        <v>#REF!</v>
      </c>
      <c r="H318" s="340" t="s">
        <v>996</v>
      </c>
      <c r="I318" s="552">
        <v>-2707887368</v>
      </c>
      <c r="J318" s="298">
        <f t="shared" si="25"/>
        <v>-2707887.3679999998</v>
      </c>
      <c r="K318" t="e">
        <f>+VLOOKUP(D318,#REF!,4,0)</f>
        <v>#REF!</v>
      </c>
      <c r="L318" t="e">
        <f>VLOOKUP(D318,#REF!,5,0)</f>
        <v>#REF!</v>
      </c>
      <c r="M318" t="e">
        <f>VLOOKUP(D318,#REF!,6,0)</f>
        <v>#REF!</v>
      </c>
      <c r="N318" t="e">
        <f>VLOOKUP(D318,#REF!,7,0)</f>
        <v>#REF!</v>
      </c>
      <c r="P318" t="str">
        <f t="shared" si="26"/>
        <v>33992</v>
      </c>
      <c r="Q318" t="str">
        <f t="shared" si="24"/>
        <v>19</v>
      </c>
    </row>
    <row r="319" spans="1:17" x14ac:dyDescent="0.25">
      <c r="A319" s="563">
        <v>44742</v>
      </c>
      <c r="B319" s="339">
        <v>7</v>
      </c>
      <c r="C319" s="339" t="s">
        <v>1702</v>
      </c>
      <c r="D319" s="339" t="s">
        <v>997</v>
      </c>
      <c r="E319" t="str">
        <f t="shared" si="22"/>
        <v>190103410200099</v>
      </c>
      <c r="F319" t="str">
        <f t="shared" si="23"/>
        <v>0</v>
      </c>
      <c r="G319" t="e">
        <f>+VLOOKUP(L319,BG!$D$10:$F$63,3,FALSE)</f>
        <v>#REF!</v>
      </c>
      <c r="H319" s="339" t="s">
        <v>998</v>
      </c>
      <c r="I319" s="551">
        <v>6564359436</v>
      </c>
      <c r="J319" s="298">
        <f t="shared" si="25"/>
        <v>6564359.4359999998</v>
      </c>
      <c r="K319" t="e">
        <f>+VLOOKUP(D319,#REF!,4,0)</f>
        <v>#REF!</v>
      </c>
      <c r="L319" t="e">
        <f>VLOOKUP(D319,#REF!,5,0)</f>
        <v>#REF!</v>
      </c>
      <c r="M319" t="e">
        <f>VLOOKUP(D319,#REF!,6,0)</f>
        <v>#REF!</v>
      </c>
      <c r="N319" t="e">
        <f>VLOOKUP(D319,#REF!,7,0)</f>
        <v>#REF!</v>
      </c>
      <c r="P319" t="str">
        <f t="shared" si="26"/>
        <v>34102</v>
      </c>
      <c r="Q319" t="str">
        <f t="shared" si="24"/>
        <v>19</v>
      </c>
    </row>
    <row r="320" spans="1:17" x14ac:dyDescent="0.25">
      <c r="A320" s="563">
        <v>44742</v>
      </c>
      <c r="B320" s="340">
        <v>7</v>
      </c>
      <c r="C320" s="340" t="s">
        <v>1703</v>
      </c>
      <c r="D320" s="340" t="s">
        <v>999</v>
      </c>
      <c r="E320" t="str">
        <f t="shared" si="22"/>
        <v>190103410201199</v>
      </c>
      <c r="F320" t="str">
        <f t="shared" si="23"/>
        <v>0</v>
      </c>
      <c r="G320" t="e">
        <f>+VLOOKUP(L320,BG!$D$10:$F$63,3,FALSE)</f>
        <v>#REF!</v>
      </c>
      <c r="H320" s="340" t="s">
        <v>1000</v>
      </c>
      <c r="I320" s="552">
        <v>4163222689</v>
      </c>
      <c r="J320" s="298">
        <f t="shared" si="25"/>
        <v>4163222.6889999998</v>
      </c>
      <c r="K320" t="e">
        <f>+VLOOKUP(D320,#REF!,4,0)</f>
        <v>#REF!</v>
      </c>
      <c r="L320" t="e">
        <f>VLOOKUP(D320,#REF!,5,0)</f>
        <v>#REF!</v>
      </c>
      <c r="M320" t="e">
        <f>VLOOKUP(D320,#REF!,6,0)</f>
        <v>#REF!</v>
      </c>
      <c r="N320" t="e">
        <f>VLOOKUP(D320,#REF!,7,0)</f>
        <v>#REF!</v>
      </c>
      <c r="P320" t="str">
        <f t="shared" si="26"/>
        <v>34102</v>
      </c>
      <c r="Q320" t="str">
        <f t="shared" si="24"/>
        <v>19</v>
      </c>
    </row>
    <row r="321" spans="1:17" x14ac:dyDescent="0.25">
      <c r="A321" s="563">
        <v>44742</v>
      </c>
      <c r="B321" s="339">
        <v>7</v>
      </c>
      <c r="C321" s="339" t="s">
        <v>1704</v>
      </c>
      <c r="D321" s="339" t="s">
        <v>1003</v>
      </c>
      <c r="E321" t="str">
        <f t="shared" si="22"/>
        <v>190103419200099</v>
      </c>
      <c r="F321" t="str">
        <f t="shared" si="23"/>
        <v>0</v>
      </c>
      <c r="G321" t="e">
        <f>+VLOOKUP(L321,BG!$D$10:$F$63,3,FALSE)</f>
        <v>#REF!</v>
      </c>
      <c r="H321" s="339" t="s">
        <v>1004</v>
      </c>
      <c r="I321" s="551">
        <v>-6250936954</v>
      </c>
      <c r="J321" s="298">
        <f t="shared" si="25"/>
        <v>-6250936.9539999999</v>
      </c>
      <c r="K321" t="e">
        <f>+VLOOKUP(D321,#REF!,4,0)</f>
        <v>#REF!</v>
      </c>
      <c r="L321" t="e">
        <f>VLOOKUP(D321,#REF!,5,0)</f>
        <v>#REF!</v>
      </c>
      <c r="M321" t="e">
        <f>VLOOKUP(D321,#REF!,6,0)</f>
        <v>#REF!</v>
      </c>
      <c r="N321" t="e">
        <f>VLOOKUP(D321,#REF!,7,0)</f>
        <v>#REF!</v>
      </c>
      <c r="P321" t="str">
        <f t="shared" si="26"/>
        <v>34192</v>
      </c>
      <c r="Q321" t="str">
        <f t="shared" si="24"/>
        <v>19</v>
      </c>
    </row>
    <row r="322" spans="1:17" x14ac:dyDescent="0.25">
      <c r="A322" s="563">
        <v>44742</v>
      </c>
      <c r="B322" s="340">
        <v>7</v>
      </c>
      <c r="C322" s="340" t="s">
        <v>1705</v>
      </c>
      <c r="D322" s="340" t="s">
        <v>1005</v>
      </c>
      <c r="E322" t="str">
        <f t="shared" si="22"/>
        <v>190103419201199</v>
      </c>
      <c r="F322" t="str">
        <f t="shared" si="23"/>
        <v>0</v>
      </c>
      <c r="G322" t="e">
        <f>+VLOOKUP(L322,BG!$D$10:$F$63,3,FALSE)</f>
        <v>#REF!</v>
      </c>
      <c r="H322" s="340" t="s">
        <v>1006</v>
      </c>
      <c r="I322" s="552">
        <v>-3315154505</v>
      </c>
      <c r="J322" s="298">
        <f t="shared" si="25"/>
        <v>-3315154.5049999999</v>
      </c>
      <c r="K322" t="e">
        <f>+VLOOKUP(D322,#REF!,4,0)</f>
        <v>#REF!</v>
      </c>
      <c r="L322" t="e">
        <f>VLOOKUP(D322,#REF!,5,0)</f>
        <v>#REF!</v>
      </c>
      <c r="M322" t="e">
        <f>VLOOKUP(D322,#REF!,6,0)</f>
        <v>#REF!</v>
      </c>
      <c r="N322" t="e">
        <f>VLOOKUP(D322,#REF!,7,0)</f>
        <v>#REF!</v>
      </c>
      <c r="P322" t="str">
        <f t="shared" si="26"/>
        <v>34192</v>
      </c>
      <c r="Q322" t="str">
        <f t="shared" si="24"/>
        <v>19</v>
      </c>
    </row>
    <row r="323" spans="1:17" x14ac:dyDescent="0.25">
      <c r="A323" s="563">
        <v>44742</v>
      </c>
      <c r="B323" s="339">
        <v>7</v>
      </c>
      <c r="C323" s="339" t="s">
        <v>3081</v>
      </c>
      <c r="D323" s="339" t="s">
        <v>1966</v>
      </c>
      <c r="E323" t="str">
        <f t="shared" si="22"/>
        <v>215403900200001</v>
      </c>
      <c r="F323" t="str">
        <f t="shared" si="23"/>
        <v>5</v>
      </c>
      <c r="G323">
        <v>14</v>
      </c>
      <c r="H323" s="339" t="s">
        <v>2144</v>
      </c>
      <c r="I323" s="551">
        <v>-1768245570</v>
      </c>
      <c r="J323" s="298">
        <f t="shared" si="25"/>
        <v>-1768245.57</v>
      </c>
      <c r="K323" t="e">
        <f>+VLOOKUP(D323,#REF!,4,0)</f>
        <v>#REF!</v>
      </c>
      <c r="L323" t="e">
        <f>VLOOKUP(D323,#REF!,5,0)</f>
        <v>#REF!</v>
      </c>
      <c r="M323" t="e">
        <f>VLOOKUP(D323,#REF!,6,0)</f>
        <v>#REF!</v>
      </c>
      <c r="N323" t="e">
        <f>VLOOKUP(D323,#REF!,7,0)</f>
        <v>#REF!</v>
      </c>
      <c r="P323" t="str">
        <f t="shared" si="26"/>
        <v>39002</v>
      </c>
      <c r="Q323" t="str">
        <f t="shared" si="24"/>
        <v>21</v>
      </c>
    </row>
    <row r="324" spans="1:17" x14ac:dyDescent="0.25">
      <c r="A324" s="563">
        <v>44742</v>
      </c>
      <c r="B324" s="340">
        <v>7</v>
      </c>
      <c r="C324" s="340" t="s">
        <v>1706</v>
      </c>
      <c r="D324" s="340" t="s">
        <v>1013</v>
      </c>
      <c r="E324" t="str">
        <f t="shared" si="22"/>
        <v>217403900200001</v>
      </c>
      <c r="F324" t="str">
        <f t="shared" si="23"/>
        <v>7</v>
      </c>
      <c r="G324">
        <v>14</v>
      </c>
      <c r="H324" s="340" t="s">
        <v>1014</v>
      </c>
      <c r="I324" s="552">
        <v>-1580240045</v>
      </c>
      <c r="J324" s="298">
        <f t="shared" si="25"/>
        <v>-1580240.0449999999</v>
      </c>
      <c r="K324" t="e">
        <f>+VLOOKUP(D324,#REF!,4,0)</f>
        <v>#REF!</v>
      </c>
      <c r="L324" t="e">
        <f>VLOOKUP(D324,#REF!,5,0)</f>
        <v>#REF!</v>
      </c>
      <c r="M324" t="e">
        <f>VLOOKUP(D324,#REF!,6,0)</f>
        <v>#REF!</v>
      </c>
      <c r="N324" t="e">
        <f>VLOOKUP(D324,#REF!,7,0)</f>
        <v>#REF!</v>
      </c>
      <c r="P324" t="str">
        <f t="shared" si="26"/>
        <v>39002</v>
      </c>
      <c r="Q324" t="str">
        <f t="shared" si="24"/>
        <v>21</v>
      </c>
    </row>
    <row r="325" spans="1:17" x14ac:dyDescent="0.25">
      <c r="A325" s="563">
        <v>44742</v>
      </c>
      <c r="B325" s="339">
        <v>7</v>
      </c>
      <c r="C325" s="339" t="s">
        <v>2276</v>
      </c>
      <c r="D325" s="339" t="s">
        <v>1967</v>
      </c>
      <c r="E325" t="str">
        <f t="shared" ref="E325:E388" si="27">+MID(D325,3,2)&amp;+MID(D325,6,1)&amp;+MID(D325,8,2)&amp;+MID(D325,11,3)&amp;+MID(D325,17,2)&amp;+MID(D325,20,3)&amp;+MID(D325,24,2)</f>
        <v>215403900200099</v>
      </c>
      <c r="F325" t="str">
        <f t="shared" ref="F325:F388" si="28">MID(E325,3,1)</f>
        <v>5</v>
      </c>
      <c r="G325">
        <v>14</v>
      </c>
      <c r="H325" s="339" t="s">
        <v>2144</v>
      </c>
      <c r="I325" s="551">
        <v>-2752843148</v>
      </c>
      <c r="J325" s="298">
        <f t="shared" si="25"/>
        <v>-2752843.148</v>
      </c>
      <c r="K325" t="e">
        <f>+VLOOKUP(D325,#REF!,4,0)</f>
        <v>#REF!</v>
      </c>
      <c r="L325" t="e">
        <f>VLOOKUP(D325,#REF!,5,0)</f>
        <v>#REF!</v>
      </c>
      <c r="M325" t="e">
        <f>VLOOKUP(D325,#REF!,6,0)</f>
        <v>#REF!</v>
      </c>
      <c r="N325" t="e">
        <f>VLOOKUP(D325,#REF!,7,0)</f>
        <v>#REF!</v>
      </c>
      <c r="P325" t="str">
        <f t="shared" si="26"/>
        <v>39002</v>
      </c>
      <c r="Q325" t="str">
        <f t="shared" si="24"/>
        <v>21</v>
      </c>
    </row>
    <row r="326" spans="1:17" x14ac:dyDescent="0.25">
      <c r="A326" s="563">
        <v>44742</v>
      </c>
      <c r="B326" s="340">
        <v>7</v>
      </c>
      <c r="C326" s="340" t="s">
        <v>1707</v>
      </c>
      <c r="D326" s="340" t="s">
        <v>1015</v>
      </c>
      <c r="E326" t="str">
        <f t="shared" si="27"/>
        <v>216403900200099</v>
      </c>
      <c r="F326" t="str">
        <f t="shared" si="28"/>
        <v>6</v>
      </c>
      <c r="G326">
        <v>14</v>
      </c>
      <c r="H326" s="340" t="s">
        <v>1012</v>
      </c>
      <c r="I326" s="552">
        <v>-4125170142</v>
      </c>
      <c r="J326" s="298">
        <f t="shared" si="25"/>
        <v>-4125170.142</v>
      </c>
      <c r="K326" t="e">
        <f>+VLOOKUP(D326,#REF!,4,0)</f>
        <v>#REF!</v>
      </c>
      <c r="L326" t="e">
        <f>VLOOKUP(D326,#REF!,5,0)</f>
        <v>#REF!</v>
      </c>
      <c r="M326" t="e">
        <f>VLOOKUP(D326,#REF!,6,0)</f>
        <v>#REF!</v>
      </c>
      <c r="N326" t="e">
        <f>VLOOKUP(D326,#REF!,7,0)</f>
        <v>#REF!</v>
      </c>
      <c r="P326" t="str">
        <f t="shared" si="26"/>
        <v>39002</v>
      </c>
      <c r="Q326" t="str">
        <f t="shared" ref="Q326:Q389" si="29">+LEFT(E326,2)</f>
        <v>21</v>
      </c>
    </row>
    <row r="327" spans="1:17" x14ac:dyDescent="0.25">
      <c r="A327" s="563">
        <v>44742</v>
      </c>
      <c r="B327" s="339">
        <v>7</v>
      </c>
      <c r="C327" s="339" t="s">
        <v>1708</v>
      </c>
      <c r="D327" s="339" t="s">
        <v>1016</v>
      </c>
      <c r="E327" t="str">
        <f t="shared" si="27"/>
        <v>217403900200099</v>
      </c>
      <c r="F327" t="str">
        <f t="shared" si="28"/>
        <v>7</v>
      </c>
      <c r="G327">
        <v>14</v>
      </c>
      <c r="H327" s="339" t="s">
        <v>1014</v>
      </c>
      <c r="I327" s="551">
        <v>-11631048642</v>
      </c>
      <c r="J327" s="298">
        <f t="shared" si="25"/>
        <v>-11631048.642000001</v>
      </c>
      <c r="K327" t="e">
        <f>+VLOOKUP(D327,#REF!,4,0)</f>
        <v>#REF!</v>
      </c>
      <c r="L327" t="e">
        <f>VLOOKUP(D327,#REF!,5,0)</f>
        <v>#REF!</v>
      </c>
      <c r="M327" t="e">
        <f>VLOOKUP(D327,#REF!,6,0)</f>
        <v>#REF!</v>
      </c>
      <c r="N327" t="e">
        <f>VLOOKUP(D327,#REF!,7,0)</f>
        <v>#REF!</v>
      </c>
      <c r="P327" t="str">
        <f t="shared" si="26"/>
        <v>39002</v>
      </c>
      <c r="Q327" t="str">
        <f t="shared" si="29"/>
        <v>21</v>
      </c>
    </row>
    <row r="328" spans="1:17" x14ac:dyDescent="0.25">
      <c r="A328" s="563">
        <v>44742</v>
      </c>
      <c r="B328" s="340">
        <v>7</v>
      </c>
      <c r="C328" s="340" t="s">
        <v>1709</v>
      </c>
      <c r="D328" s="340" t="s">
        <v>1017</v>
      </c>
      <c r="E328" t="str">
        <f t="shared" si="27"/>
        <v>218403900200099</v>
      </c>
      <c r="F328" t="str">
        <f t="shared" si="28"/>
        <v>8</v>
      </c>
      <c r="G328">
        <v>14</v>
      </c>
      <c r="H328" s="340" t="s">
        <v>1018</v>
      </c>
      <c r="I328" s="552">
        <v>-158836563959</v>
      </c>
      <c r="J328" s="298">
        <f t="shared" si="25"/>
        <v>-158836563.95899999</v>
      </c>
      <c r="K328" t="e">
        <f>+VLOOKUP(D328,#REF!,4,0)</f>
        <v>#REF!</v>
      </c>
      <c r="L328" t="e">
        <f>VLOOKUP(D328,#REF!,5,0)</f>
        <v>#REF!</v>
      </c>
      <c r="M328" t="e">
        <f>VLOOKUP(D328,#REF!,6,0)</f>
        <v>#REF!</v>
      </c>
      <c r="N328" t="e">
        <f>VLOOKUP(D328,#REF!,7,0)</f>
        <v>#REF!</v>
      </c>
      <c r="P328" t="str">
        <f t="shared" si="26"/>
        <v>39002</v>
      </c>
      <c r="Q328" t="str">
        <f t="shared" si="29"/>
        <v>21</v>
      </c>
    </row>
    <row r="329" spans="1:17" s="369" customFormat="1" x14ac:dyDescent="0.25">
      <c r="A329" s="563">
        <v>44742</v>
      </c>
      <c r="B329" s="339">
        <v>7</v>
      </c>
      <c r="C329" s="339" t="s">
        <v>2277</v>
      </c>
      <c r="D329" s="339" t="s">
        <v>1579</v>
      </c>
      <c r="E329" t="str">
        <f t="shared" si="27"/>
        <v>217403900300001</v>
      </c>
      <c r="F329" t="str">
        <f t="shared" si="28"/>
        <v>7</v>
      </c>
      <c r="G329">
        <v>14</v>
      </c>
      <c r="H329" s="339" t="s">
        <v>2145</v>
      </c>
      <c r="I329" s="551">
        <v>-32526860000</v>
      </c>
      <c r="J329" s="298">
        <f t="shared" si="25"/>
        <v>-32526860</v>
      </c>
      <c r="K329" t="e">
        <f>+VLOOKUP(D329,#REF!,4,0)</f>
        <v>#REF!</v>
      </c>
      <c r="L329" t="e">
        <f>VLOOKUP(D329,#REF!,5,0)</f>
        <v>#REF!</v>
      </c>
      <c r="M329" t="e">
        <f>VLOOKUP(D329,#REF!,6,0)</f>
        <v>#REF!</v>
      </c>
      <c r="N329" t="e">
        <f>VLOOKUP(D329,#REF!,7,0)</f>
        <v>#REF!</v>
      </c>
      <c r="O329"/>
      <c r="P329" t="str">
        <f t="shared" si="26"/>
        <v>39003</v>
      </c>
      <c r="Q329" t="str">
        <f t="shared" si="29"/>
        <v>21</v>
      </c>
    </row>
    <row r="330" spans="1:17" s="369" customFormat="1" x14ac:dyDescent="0.25">
      <c r="A330" s="563">
        <v>44742</v>
      </c>
      <c r="B330" s="340">
        <v>7</v>
      </c>
      <c r="C330" s="340" t="s">
        <v>2278</v>
      </c>
      <c r="D330" s="340" t="s">
        <v>1580</v>
      </c>
      <c r="E330" t="str">
        <f t="shared" si="27"/>
        <v>218403900300001</v>
      </c>
      <c r="F330" t="str">
        <f t="shared" si="28"/>
        <v>8</v>
      </c>
      <c r="G330">
        <v>14</v>
      </c>
      <c r="H330" s="340" t="s">
        <v>2145</v>
      </c>
      <c r="I330" s="552">
        <v>-114699980000</v>
      </c>
      <c r="J330" s="298">
        <f t="shared" si="25"/>
        <v>-114699980</v>
      </c>
      <c r="K330" t="e">
        <f>+VLOOKUP(D330,#REF!,4,0)</f>
        <v>#REF!</v>
      </c>
      <c r="L330" t="e">
        <f>VLOOKUP(D330,#REF!,5,0)</f>
        <v>#REF!</v>
      </c>
      <c r="M330" t="e">
        <f>VLOOKUP(D330,#REF!,6,0)</f>
        <v>#REF!</v>
      </c>
      <c r="N330" t="e">
        <f>VLOOKUP(D330,#REF!,7,0)</f>
        <v>#REF!</v>
      </c>
      <c r="O330"/>
      <c r="P330" t="str">
        <f t="shared" si="26"/>
        <v>39003</v>
      </c>
      <c r="Q330" t="str">
        <f t="shared" si="29"/>
        <v>21</v>
      </c>
    </row>
    <row r="331" spans="1:17" s="369" customFormat="1" x14ac:dyDescent="0.25">
      <c r="A331" s="563">
        <v>44742</v>
      </c>
      <c r="B331" s="339">
        <v>7</v>
      </c>
      <c r="C331" s="339" t="s">
        <v>3082</v>
      </c>
      <c r="D331" s="339" t="s">
        <v>3083</v>
      </c>
      <c r="E331" t="str">
        <f t="shared" si="27"/>
        <v>215403900300099</v>
      </c>
      <c r="F331" t="str">
        <f t="shared" si="28"/>
        <v>5</v>
      </c>
      <c r="G331">
        <v>14</v>
      </c>
      <c r="H331" s="339" t="s">
        <v>1020</v>
      </c>
      <c r="I331" s="551">
        <v>-21250856250</v>
      </c>
      <c r="J331" s="298">
        <f t="shared" si="25"/>
        <v>-21250856.25</v>
      </c>
      <c r="K331" t="e">
        <f>+VLOOKUP(D331,#REF!,4,0)</f>
        <v>#REF!</v>
      </c>
      <c r="L331" t="e">
        <f>VLOOKUP(D331,#REF!,5,0)</f>
        <v>#REF!</v>
      </c>
      <c r="M331" t="e">
        <f>VLOOKUP(D331,#REF!,6,0)</f>
        <v>#REF!</v>
      </c>
      <c r="N331" t="e">
        <f>VLOOKUP(D331,#REF!,7,0)</f>
        <v>#REF!</v>
      </c>
      <c r="O331"/>
      <c r="P331" t="str">
        <f t="shared" si="26"/>
        <v>39003</v>
      </c>
      <c r="Q331" t="str">
        <f t="shared" si="29"/>
        <v>21</v>
      </c>
    </row>
    <row r="332" spans="1:17" s="369" customFormat="1" x14ac:dyDescent="0.25">
      <c r="A332" s="563">
        <v>44742</v>
      </c>
      <c r="B332" s="340">
        <v>7</v>
      </c>
      <c r="C332" s="340" t="s">
        <v>2279</v>
      </c>
      <c r="D332" s="340" t="s">
        <v>1370</v>
      </c>
      <c r="E332" t="str">
        <f t="shared" si="27"/>
        <v>217403900300099</v>
      </c>
      <c r="F332" t="str">
        <f t="shared" si="28"/>
        <v>7</v>
      </c>
      <c r="G332">
        <v>14</v>
      </c>
      <c r="H332" s="340" t="s">
        <v>1020</v>
      </c>
      <c r="I332" s="552">
        <v>-9825480000</v>
      </c>
      <c r="J332" s="298">
        <f t="shared" ref="J332:J395" si="30">I332/1000</f>
        <v>-9825480</v>
      </c>
      <c r="K332" t="e">
        <f>+VLOOKUP(D332,#REF!,4,0)</f>
        <v>#REF!</v>
      </c>
      <c r="L332" t="e">
        <f>VLOOKUP(D332,#REF!,5,0)</f>
        <v>#REF!</v>
      </c>
      <c r="M332" t="e">
        <f>VLOOKUP(D332,#REF!,6,0)</f>
        <v>#REF!</v>
      </c>
      <c r="N332" t="e">
        <f>VLOOKUP(D332,#REF!,7,0)</f>
        <v>#REF!</v>
      </c>
      <c r="O332"/>
      <c r="P332" t="str">
        <f t="shared" ref="P332:P395" si="31">MID(E332,6,5)</f>
        <v>39003</v>
      </c>
      <c r="Q332" t="str">
        <f t="shared" si="29"/>
        <v>21</v>
      </c>
    </row>
    <row r="333" spans="1:17" s="369" customFormat="1" x14ac:dyDescent="0.25">
      <c r="A333" s="563">
        <v>44742</v>
      </c>
      <c r="B333" s="339">
        <v>7</v>
      </c>
      <c r="C333" s="339" t="s">
        <v>1710</v>
      </c>
      <c r="D333" s="339" t="s">
        <v>1019</v>
      </c>
      <c r="E333" t="str">
        <f t="shared" si="27"/>
        <v>218403900300099</v>
      </c>
      <c r="F333" t="str">
        <f t="shared" si="28"/>
        <v>8</v>
      </c>
      <c r="G333">
        <v>14</v>
      </c>
      <c r="H333" s="339" t="s">
        <v>1020</v>
      </c>
      <c r="I333" s="551">
        <v>-22797216723</v>
      </c>
      <c r="J333" s="298">
        <f t="shared" si="30"/>
        <v>-22797216.723000001</v>
      </c>
      <c r="K333" t="e">
        <f>+VLOOKUP(D333,#REF!,4,0)</f>
        <v>#REF!</v>
      </c>
      <c r="L333" t="e">
        <f>VLOOKUP(D333,#REF!,5,0)</f>
        <v>#REF!</v>
      </c>
      <c r="M333" t="e">
        <f>VLOOKUP(D333,#REF!,6,0)</f>
        <v>#REF!</v>
      </c>
      <c r="N333" t="e">
        <f>VLOOKUP(D333,#REF!,7,0)</f>
        <v>#REF!</v>
      </c>
      <c r="O333"/>
      <c r="P333" t="str">
        <f t="shared" si="31"/>
        <v>39003</v>
      </c>
      <c r="Q333" t="str">
        <f t="shared" si="29"/>
        <v>21</v>
      </c>
    </row>
    <row r="334" spans="1:17" s="369" customFormat="1" x14ac:dyDescent="0.25">
      <c r="A334" s="563">
        <v>44742</v>
      </c>
      <c r="B334" s="340">
        <v>7</v>
      </c>
      <c r="C334" s="340" t="s">
        <v>2280</v>
      </c>
      <c r="D334" s="340" t="s">
        <v>1968</v>
      </c>
      <c r="E334" t="str">
        <f t="shared" si="27"/>
        <v>211403900600001</v>
      </c>
      <c r="F334" t="str">
        <f t="shared" si="28"/>
        <v>1</v>
      </c>
      <c r="G334">
        <v>14</v>
      </c>
      <c r="H334" s="340" t="s">
        <v>2146</v>
      </c>
      <c r="I334" s="552">
        <v>-15065</v>
      </c>
      <c r="J334" s="298">
        <f t="shared" si="30"/>
        <v>-15.065</v>
      </c>
      <c r="K334" t="e">
        <f>+VLOOKUP(D334,#REF!,4,0)</f>
        <v>#REF!</v>
      </c>
      <c r="L334" t="e">
        <f>VLOOKUP(D334,#REF!,5,0)</f>
        <v>#REF!</v>
      </c>
      <c r="M334" t="e">
        <f>VLOOKUP(D334,#REF!,6,0)</f>
        <v>#REF!</v>
      </c>
      <c r="N334" t="e">
        <f>VLOOKUP(D334,#REF!,7,0)</f>
        <v>#REF!</v>
      </c>
      <c r="O334"/>
      <c r="P334" t="str">
        <f t="shared" si="31"/>
        <v>39006</v>
      </c>
      <c r="Q334" t="str">
        <f t="shared" si="29"/>
        <v>21</v>
      </c>
    </row>
    <row r="335" spans="1:17" s="369" customFormat="1" x14ac:dyDescent="0.25">
      <c r="A335" s="563">
        <v>44742</v>
      </c>
      <c r="B335" s="339">
        <v>7</v>
      </c>
      <c r="C335" s="339" t="s">
        <v>2281</v>
      </c>
      <c r="D335" s="339" t="s">
        <v>1969</v>
      </c>
      <c r="E335" t="str">
        <f t="shared" si="27"/>
        <v>211403900600099</v>
      </c>
      <c r="F335" t="str">
        <f t="shared" si="28"/>
        <v>1</v>
      </c>
      <c r="G335">
        <v>14</v>
      </c>
      <c r="H335" s="339" t="s">
        <v>2146</v>
      </c>
      <c r="I335" s="551">
        <v>-59142691</v>
      </c>
      <c r="J335" s="298">
        <f t="shared" si="30"/>
        <v>-59142.690999999999</v>
      </c>
      <c r="K335" t="e">
        <f>+VLOOKUP(D335,#REF!,4,0)</f>
        <v>#REF!</v>
      </c>
      <c r="L335" t="e">
        <f>VLOOKUP(D335,#REF!,5,0)</f>
        <v>#REF!</v>
      </c>
      <c r="M335" t="e">
        <f>VLOOKUP(D335,#REF!,6,0)</f>
        <v>#REF!</v>
      </c>
      <c r="N335" t="e">
        <f>VLOOKUP(D335,#REF!,7,0)</f>
        <v>#REF!</v>
      </c>
      <c r="O335"/>
      <c r="P335" t="str">
        <f t="shared" si="31"/>
        <v>39006</v>
      </c>
      <c r="Q335" t="str">
        <f t="shared" si="29"/>
        <v>21</v>
      </c>
    </row>
    <row r="336" spans="1:17" s="369" customFormat="1" x14ac:dyDescent="0.25">
      <c r="A336" s="563">
        <v>44742</v>
      </c>
      <c r="B336" s="340">
        <v>7</v>
      </c>
      <c r="C336" s="340" t="s">
        <v>2282</v>
      </c>
      <c r="D336" s="340" t="s">
        <v>1499</v>
      </c>
      <c r="E336" t="str">
        <f t="shared" si="27"/>
        <v>218403900800099</v>
      </c>
      <c r="F336" t="str">
        <f t="shared" si="28"/>
        <v>8</v>
      </c>
      <c r="G336">
        <v>14</v>
      </c>
      <c r="H336" s="340" t="s">
        <v>2147</v>
      </c>
      <c r="I336" s="552">
        <v>-38898181792</v>
      </c>
      <c r="J336" s="298">
        <f t="shared" si="30"/>
        <v>-38898181.792000003</v>
      </c>
      <c r="K336" t="e">
        <f>+VLOOKUP(D336,#REF!,4,0)</f>
        <v>#REF!</v>
      </c>
      <c r="L336" t="e">
        <f>VLOOKUP(D336,#REF!,5,0)</f>
        <v>#REF!</v>
      </c>
      <c r="M336" t="e">
        <f>VLOOKUP(D336,#REF!,6,0)</f>
        <v>#REF!</v>
      </c>
      <c r="N336" t="e">
        <f>VLOOKUP(D336,#REF!,7,0)</f>
        <v>#REF!</v>
      </c>
      <c r="O336"/>
      <c r="P336" t="str">
        <f t="shared" si="31"/>
        <v>39008</v>
      </c>
      <c r="Q336" t="str">
        <f t="shared" si="29"/>
        <v>21</v>
      </c>
    </row>
    <row r="337" spans="1:17" s="369" customFormat="1" x14ac:dyDescent="0.25">
      <c r="A337" s="563">
        <v>44742</v>
      </c>
      <c r="B337" s="339">
        <v>7</v>
      </c>
      <c r="C337" s="339" t="s">
        <v>3084</v>
      </c>
      <c r="D337" s="339" t="s">
        <v>1021</v>
      </c>
      <c r="E337" t="str">
        <f t="shared" si="27"/>
        <v>215801348200101</v>
      </c>
      <c r="F337" t="str">
        <f t="shared" si="28"/>
        <v>5</v>
      </c>
      <c r="G337">
        <v>14</v>
      </c>
      <c r="H337" s="339" t="s">
        <v>1022</v>
      </c>
      <c r="I337" s="551">
        <v>-95921299</v>
      </c>
      <c r="J337" s="298">
        <f t="shared" si="30"/>
        <v>-95921.298999999999</v>
      </c>
      <c r="K337" t="e">
        <f>+VLOOKUP(D337,#REF!,4,0)</f>
        <v>#REF!</v>
      </c>
      <c r="L337" t="e">
        <f>VLOOKUP(D337,#REF!,5,0)</f>
        <v>#REF!</v>
      </c>
      <c r="M337" t="e">
        <f>VLOOKUP(D337,#REF!,6,0)</f>
        <v>#REF!</v>
      </c>
      <c r="N337" t="e">
        <f>VLOOKUP(D337,#REF!,7,0)</f>
        <v>#REF!</v>
      </c>
      <c r="O337"/>
      <c r="P337" t="str">
        <f t="shared" si="31"/>
        <v>13482</v>
      </c>
      <c r="Q337" t="str">
        <f t="shared" si="29"/>
        <v>21</v>
      </c>
    </row>
    <row r="338" spans="1:17" s="369" customFormat="1" x14ac:dyDescent="0.25">
      <c r="A338" s="563">
        <v>44742</v>
      </c>
      <c r="B338" s="340">
        <v>7</v>
      </c>
      <c r="C338" s="340" t="s">
        <v>1711</v>
      </c>
      <c r="D338" s="340" t="s">
        <v>1024</v>
      </c>
      <c r="E338" t="str">
        <f t="shared" si="27"/>
        <v>217801348200101</v>
      </c>
      <c r="F338" t="str">
        <f t="shared" si="28"/>
        <v>7</v>
      </c>
      <c r="G338">
        <v>14</v>
      </c>
      <c r="H338" s="340" t="s">
        <v>1025</v>
      </c>
      <c r="I338" s="552">
        <v>-80761043</v>
      </c>
      <c r="J338" s="298">
        <f t="shared" si="30"/>
        <v>-80761.043000000005</v>
      </c>
      <c r="K338" t="e">
        <f>+VLOOKUP(D338,#REF!,4,0)</f>
        <v>#REF!</v>
      </c>
      <c r="L338" t="e">
        <f>VLOOKUP(D338,#REF!,5,0)</f>
        <v>#REF!</v>
      </c>
      <c r="M338" t="e">
        <f>VLOOKUP(D338,#REF!,6,0)</f>
        <v>#REF!</v>
      </c>
      <c r="N338" t="e">
        <f>VLOOKUP(D338,#REF!,7,0)</f>
        <v>#REF!</v>
      </c>
      <c r="O338"/>
      <c r="P338" t="str">
        <f t="shared" si="31"/>
        <v>13482</v>
      </c>
      <c r="Q338" t="str">
        <f t="shared" si="29"/>
        <v>21</v>
      </c>
    </row>
    <row r="339" spans="1:17" s="369" customFormat="1" x14ac:dyDescent="0.25">
      <c r="A339" s="563">
        <v>44742</v>
      </c>
      <c r="B339" s="339">
        <v>7</v>
      </c>
      <c r="C339" s="339" t="s">
        <v>1712</v>
      </c>
      <c r="D339" s="339" t="s">
        <v>1026</v>
      </c>
      <c r="E339" t="str">
        <f t="shared" si="27"/>
        <v>215801348200199</v>
      </c>
      <c r="F339" t="str">
        <f t="shared" si="28"/>
        <v>5</v>
      </c>
      <c r="G339">
        <v>14</v>
      </c>
      <c r="H339" s="339" t="s">
        <v>1022</v>
      </c>
      <c r="I339" s="551">
        <v>-121867114</v>
      </c>
      <c r="J339" s="298">
        <f t="shared" si="30"/>
        <v>-121867.114</v>
      </c>
      <c r="K339" t="e">
        <f>+VLOOKUP(D339,#REF!,4,0)</f>
        <v>#REF!</v>
      </c>
      <c r="L339" t="e">
        <f>VLOOKUP(D339,#REF!,5,0)</f>
        <v>#REF!</v>
      </c>
      <c r="M339" t="e">
        <f>VLOOKUP(D339,#REF!,6,0)</f>
        <v>#REF!</v>
      </c>
      <c r="N339" t="e">
        <f>VLOOKUP(D339,#REF!,7,0)</f>
        <v>#REF!</v>
      </c>
      <c r="O339"/>
      <c r="P339" t="str">
        <f t="shared" si="31"/>
        <v>13482</v>
      </c>
      <c r="Q339" t="str">
        <f t="shared" si="29"/>
        <v>21</v>
      </c>
    </row>
    <row r="340" spans="1:17" s="369" customFormat="1" x14ac:dyDescent="0.25">
      <c r="A340" s="563">
        <v>44742</v>
      </c>
      <c r="B340" s="340">
        <v>7</v>
      </c>
      <c r="C340" s="340" t="s">
        <v>1713</v>
      </c>
      <c r="D340" s="340" t="s">
        <v>1027</v>
      </c>
      <c r="E340" t="str">
        <f t="shared" si="27"/>
        <v>216801348200199</v>
      </c>
      <c r="F340" t="str">
        <f t="shared" si="28"/>
        <v>6</v>
      </c>
      <c r="G340">
        <v>14</v>
      </c>
      <c r="H340" s="340" t="s">
        <v>1023</v>
      </c>
      <c r="I340" s="552">
        <v>-224638568</v>
      </c>
      <c r="J340" s="298">
        <f t="shared" si="30"/>
        <v>-224638.568</v>
      </c>
      <c r="K340" t="e">
        <f>+VLOOKUP(D340,#REF!,4,0)</f>
        <v>#REF!</v>
      </c>
      <c r="L340" t="e">
        <f>VLOOKUP(D340,#REF!,5,0)</f>
        <v>#REF!</v>
      </c>
      <c r="M340" t="e">
        <f>VLOOKUP(D340,#REF!,6,0)</f>
        <v>#REF!</v>
      </c>
      <c r="N340" t="e">
        <f>VLOOKUP(D340,#REF!,7,0)</f>
        <v>#REF!</v>
      </c>
      <c r="O340"/>
      <c r="P340" t="str">
        <f t="shared" si="31"/>
        <v>13482</v>
      </c>
      <c r="Q340" t="str">
        <f t="shared" si="29"/>
        <v>21</v>
      </c>
    </row>
    <row r="341" spans="1:17" s="369" customFormat="1" x14ac:dyDescent="0.25">
      <c r="A341" s="563">
        <v>44742</v>
      </c>
      <c r="B341" s="339">
        <v>7</v>
      </c>
      <c r="C341" s="339" t="s">
        <v>1714</v>
      </c>
      <c r="D341" s="339" t="s">
        <v>1028</v>
      </c>
      <c r="E341" t="str">
        <f t="shared" si="27"/>
        <v>217801348200199</v>
      </c>
      <c r="F341" t="str">
        <f t="shared" si="28"/>
        <v>7</v>
      </c>
      <c r="G341">
        <v>14</v>
      </c>
      <c r="H341" s="339" t="s">
        <v>1025</v>
      </c>
      <c r="I341" s="551">
        <v>-963184041</v>
      </c>
      <c r="J341" s="298">
        <f t="shared" si="30"/>
        <v>-963184.04099999997</v>
      </c>
      <c r="K341" t="e">
        <f>+VLOOKUP(D341,#REF!,4,0)</f>
        <v>#REF!</v>
      </c>
      <c r="L341" t="e">
        <f>VLOOKUP(D341,#REF!,5,0)</f>
        <v>#REF!</v>
      </c>
      <c r="M341" t="e">
        <f>VLOOKUP(D341,#REF!,6,0)</f>
        <v>#REF!</v>
      </c>
      <c r="N341" t="e">
        <f>VLOOKUP(D341,#REF!,7,0)</f>
        <v>#REF!</v>
      </c>
      <c r="O341"/>
      <c r="P341" t="str">
        <f t="shared" si="31"/>
        <v>13482</v>
      </c>
      <c r="Q341" t="str">
        <f t="shared" si="29"/>
        <v>21</v>
      </c>
    </row>
    <row r="342" spans="1:17" s="369" customFormat="1" x14ac:dyDescent="0.25">
      <c r="A342" s="563">
        <v>44742</v>
      </c>
      <c r="B342" s="340">
        <v>7</v>
      </c>
      <c r="C342" s="340" t="s">
        <v>1715</v>
      </c>
      <c r="D342" s="340" t="s">
        <v>1029</v>
      </c>
      <c r="E342" t="str">
        <f t="shared" si="27"/>
        <v>218801348200199</v>
      </c>
      <c r="F342" t="str">
        <f t="shared" si="28"/>
        <v>8</v>
      </c>
      <c r="G342">
        <v>14</v>
      </c>
      <c r="H342" s="340" t="s">
        <v>1030</v>
      </c>
      <c r="I342" s="552">
        <v>-68133145520</v>
      </c>
      <c r="J342" s="298">
        <f t="shared" si="30"/>
        <v>-68133145.519999996</v>
      </c>
      <c r="K342" t="e">
        <f>+VLOOKUP(D342,#REF!,4,0)</f>
        <v>#REF!</v>
      </c>
      <c r="L342" t="e">
        <f>VLOOKUP(D342,#REF!,5,0)</f>
        <v>#REF!</v>
      </c>
      <c r="M342" t="e">
        <f>VLOOKUP(D342,#REF!,6,0)</f>
        <v>#REF!</v>
      </c>
      <c r="N342" t="e">
        <f>VLOOKUP(D342,#REF!,7,0)</f>
        <v>#REF!</v>
      </c>
      <c r="O342"/>
      <c r="P342" t="str">
        <f t="shared" si="31"/>
        <v>13482</v>
      </c>
      <c r="Q342" t="str">
        <f t="shared" si="29"/>
        <v>21</v>
      </c>
    </row>
    <row r="343" spans="1:17" s="369" customFormat="1" x14ac:dyDescent="0.25">
      <c r="A343" s="563">
        <v>44742</v>
      </c>
      <c r="B343" s="339">
        <v>7</v>
      </c>
      <c r="C343" s="339" t="s">
        <v>2824</v>
      </c>
      <c r="D343" s="339" t="s">
        <v>2536</v>
      </c>
      <c r="E343" t="str">
        <f t="shared" si="27"/>
        <v>218801348400099</v>
      </c>
      <c r="F343" t="str">
        <f t="shared" si="28"/>
        <v>8</v>
      </c>
      <c r="G343">
        <v>14</v>
      </c>
      <c r="H343" s="339" t="s">
        <v>2537</v>
      </c>
      <c r="I343" s="551">
        <v>-5592548</v>
      </c>
      <c r="J343" s="298">
        <f t="shared" si="30"/>
        <v>-5592.5479999999998</v>
      </c>
      <c r="K343" t="e">
        <f>+VLOOKUP(D343,#REF!,4,0)</f>
        <v>#REF!</v>
      </c>
      <c r="L343" t="e">
        <f>VLOOKUP(D343,#REF!,5,0)</f>
        <v>#REF!</v>
      </c>
      <c r="M343" t="e">
        <f>VLOOKUP(D343,#REF!,6,0)</f>
        <v>#REF!</v>
      </c>
      <c r="N343" t="e">
        <f>VLOOKUP(D343,#REF!,7,0)</f>
        <v>#REF!</v>
      </c>
      <c r="O343"/>
      <c r="P343" t="str">
        <f t="shared" si="31"/>
        <v>13484</v>
      </c>
      <c r="Q343" t="str">
        <f t="shared" si="29"/>
        <v>21</v>
      </c>
    </row>
    <row r="344" spans="1:17" s="369" customFormat="1" x14ac:dyDescent="0.25">
      <c r="A344" s="563">
        <v>44742</v>
      </c>
      <c r="B344" s="340">
        <v>7</v>
      </c>
      <c r="C344" s="340" t="s">
        <v>2825</v>
      </c>
      <c r="D344" s="340" t="s">
        <v>2533</v>
      </c>
      <c r="E344" t="str">
        <f t="shared" si="27"/>
        <v>217801348400101</v>
      </c>
      <c r="F344" t="str">
        <f t="shared" si="28"/>
        <v>7</v>
      </c>
      <c r="G344">
        <v>14</v>
      </c>
      <c r="H344" s="340" t="s">
        <v>2534</v>
      </c>
      <c r="I344" s="552">
        <v>-340009431</v>
      </c>
      <c r="J344" s="298">
        <f t="shared" si="30"/>
        <v>-340009.43099999998</v>
      </c>
      <c r="K344" t="e">
        <f>+VLOOKUP(D344,#REF!,4,0)</f>
        <v>#REF!</v>
      </c>
      <c r="L344" t="e">
        <f>VLOOKUP(D344,#REF!,5,0)</f>
        <v>#REF!</v>
      </c>
      <c r="M344" t="e">
        <f>VLOOKUP(D344,#REF!,6,0)</f>
        <v>#REF!</v>
      </c>
      <c r="N344" t="e">
        <f>VLOOKUP(D344,#REF!,7,0)</f>
        <v>#REF!</v>
      </c>
      <c r="O344"/>
      <c r="P344" t="str">
        <f t="shared" si="31"/>
        <v>13484</v>
      </c>
      <c r="Q344" t="str">
        <f t="shared" si="29"/>
        <v>21</v>
      </c>
    </row>
    <row r="345" spans="1:17" s="369" customFormat="1" x14ac:dyDescent="0.25">
      <c r="A345" s="563">
        <v>44742</v>
      </c>
      <c r="B345" s="339">
        <v>7</v>
      </c>
      <c r="C345" s="339" t="s">
        <v>2826</v>
      </c>
      <c r="D345" s="339" t="s">
        <v>2538</v>
      </c>
      <c r="E345" t="str">
        <f t="shared" si="27"/>
        <v>218801348400101</v>
      </c>
      <c r="F345" t="str">
        <f t="shared" si="28"/>
        <v>8</v>
      </c>
      <c r="G345">
        <v>14</v>
      </c>
      <c r="H345" s="339" t="s">
        <v>2539</v>
      </c>
      <c r="I345" s="551">
        <v>-1881351870</v>
      </c>
      <c r="J345" s="298">
        <f t="shared" si="30"/>
        <v>-1881351.87</v>
      </c>
      <c r="K345" t="e">
        <f>+VLOOKUP(D345,#REF!,4,0)</f>
        <v>#REF!</v>
      </c>
      <c r="L345" t="e">
        <f>VLOOKUP(D345,#REF!,5,0)</f>
        <v>#REF!</v>
      </c>
      <c r="M345" t="e">
        <f>VLOOKUP(D345,#REF!,6,0)</f>
        <v>#REF!</v>
      </c>
      <c r="N345" t="e">
        <f>VLOOKUP(D345,#REF!,7,0)</f>
        <v>#REF!</v>
      </c>
      <c r="O345"/>
      <c r="P345" t="str">
        <f t="shared" si="31"/>
        <v>13484</v>
      </c>
      <c r="Q345" t="str">
        <f t="shared" si="29"/>
        <v>21</v>
      </c>
    </row>
    <row r="346" spans="1:17" s="596" customFormat="1" x14ac:dyDescent="0.25">
      <c r="A346" s="594">
        <v>44742</v>
      </c>
      <c r="B346" s="595">
        <v>7</v>
      </c>
      <c r="C346" s="595" t="s">
        <v>3085</v>
      </c>
      <c r="D346" s="595" t="s">
        <v>3086</v>
      </c>
      <c r="E346" s="596" t="str">
        <f t="shared" si="27"/>
        <v>215801348400199</v>
      </c>
      <c r="F346" s="596" t="str">
        <f t="shared" si="28"/>
        <v>5</v>
      </c>
      <c r="G346" s="596">
        <v>14</v>
      </c>
      <c r="H346" s="595" t="s">
        <v>2534</v>
      </c>
      <c r="I346" s="597">
        <v>-408423982</v>
      </c>
      <c r="J346" s="370">
        <f t="shared" si="30"/>
        <v>-408423.98200000002</v>
      </c>
      <c r="K346" s="596" t="e">
        <f>+VLOOKUP(D346,#REF!,4,0)</f>
        <v>#REF!</v>
      </c>
      <c r="L346" s="596" t="e">
        <f>VLOOKUP(D346,#REF!,5,0)</f>
        <v>#REF!</v>
      </c>
      <c r="M346" s="596" t="e">
        <f>VLOOKUP(D346,#REF!,6,0)</f>
        <v>#REF!</v>
      </c>
      <c r="N346" s="596" t="e">
        <f>VLOOKUP(D346,#REF!,7,0)</f>
        <v>#REF!</v>
      </c>
      <c r="P346" s="596" t="str">
        <f t="shared" si="31"/>
        <v>13484</v>
      </c>
      <c r="Q346" s="596" t="str">
        <f t="shared" si="29"/>
        <v>21</v>
      </c>
    </row>
    <row r="347" spans="1:17" s="369" customFormat="1" x14ac:dyDescent="0.25">
      <c r="A347" s="563">
        <v>44742</v>
      </c>
      <c r="B347" s="339">
        <v>7</v>
      </c>
      <c r="C347" s="339" t="s">
        <v>2827</v>
      </c>
      <c r="D347" s="339" t="s">
        <v>2535</v>
      </c>
      <c r="E347" t="str">
        <f t="shared" si="27"/>
        <v>217801348400199</v>
      </c>
      <c r="F347" t="str">
        <f t="shared" si="28"/>
        <v>7</v>
      </c>
      <c r="G347">
        <v>14</v>
      </c>
      <c r="H347" s="339" t="s">
        <v>2534</v>
      </c>
      <c r="I347" s="551">
        <v>-768943506</v>
      </c>
      <c r="J347" s="298">
        <f t="shared" si="30"/>
        <v>-768943.50600000005</v>
      </c>
      <c r="K347" t="e">
        <f>+VLOOKUP(D347,#REF!,4,0)</f>
        <v>#REF!</v>
      </c>
      <c r="L347" t="e">
        <f>VLOOKUP(D347,#REF!,5,0)</f>
        <v>#REF!</v>
      </c>
      <c r="M347" t="e">
        <f>VLOOKUP(D347,#REF!,6,0)</f>
        <v>#REF!</v>
      </c>
      <c r="N347" t="e">
        <f>VLOOKUP(D347,#REF!,7,0)</f>
        <v>#REF!</v>
      </c>
      <c r="O347"/>
      <c r="P347" t="str">
        <f t="shared" si="31"/>
        <v>13484</v>
      </c>
      <c r="Q347" t="str">
        <f t="shared" si="29"/>
        <v>21</v>
      </c>
    </row>
    <row r="348" spans="1:17" s="369" customFormat="1" x14ac:dyDescent="0.25">
      <c r="A348" s="563">
        <v>44742</v>
      </c>
      <c r="B348" s="340">
        <v>6</v>
      </c>
      <c r="C348" s="340" t="s">
        <v>2828</v>
      </c>
      <c r="D348" s="340" t="s">
        <v>2540</v>
      </c>
      <c r="E348" t="str">
        <f t="shared" si="27"/>
        <v>218801348400199</v>
      </c>
      <c r="F348" t="str">
        <f t="shared" si="28"/>
        <v>8</v>
      </c>
      <c r="G348">
        <v>14</v>
      </c>
      <c r="H348" s="340" t="s">
        <v>2539</v>
      </c>
      <c r="I348" s="552">
        <v>-648454165</v>
      </c>
      <c r="J348" s="298">
        <f t="shared" si="30"/>
        <v>-648454.16500000004</v>
      </c>
      <c r="K348" t="e">
        <f>+VLOOKUP(D348,#REF!,4,0)</f>
        <v>#REF!</v>
      </c>
      <c r="L348" t="e">
        <f>VLOOKUP(D348,#REF!,5,0)</f>
        <v>#REF!</v>
      </c>
      <c r="M348" t="e">
        <f>VLOOKUP(D348,#REF!,6,0)</f>
        <v>#REF!</v>
      </c>
      <c r="N348" t="e">
        <f>VLOOKUP(D348,#REF!,7,0)</f>
        <v>#REF!</v>
      </c>
      <c r="O348"/>
      <c r="P348" t="str">
        <f t="shared" si="31"/>
        <v>13484</v>
      </c>
      <c r="Q348" t="str">
        <f t="shared" si="29"/>
        <v>21</v>
      </c>
    </row>
    <row r="349" spans="1:17" s="369" customFormat="1" x14ac:dyDescent="0.25">
      <c r="A349" s="563">
        <v>44742</v>
      </c>
      <c r="B349" s="339">
        <v>6</v>
      </c>
      <c r="C349" s="339" t="s">
        <v>3087</v>
      </c>
      <c r="D349" s="339" t="s">
        <v>1970</v>
      </c>
      <c r="E349" t="str">
        <f t="shared" si="27"/>
        <v>215801349200101</v>
      </c>
      <c r="F349" t="str">
        <f t="shared" si="28"/>
        <v>5</v>
      </c>
      <c r="G349">
        <v>14</v>
      </c>
      <c r="H349" s="339" t="s">
        <v>1031</v>
      </c>
      <c r="I349" s="551">
        <v>79401489</v>
      </c>
      <c r="J349" s="298">
        <f t="shared" si="30"/>
        <v>79401.489000000001</v>
      </c>
      <c r="K349" t="e">
        <f>+VLOOKUP(D349,#REF!,4,0)</f>
        <v>#REF!</v>
      </c>
      <c r="L349" t="e">
        <f>VLOOKUP(D349,#REF!,5,0)</f>
        <v>#REF!</v>
      </c>
      <c r="M349" t="e">
        <f>VLOOKUP(D349,#REF!,6,0)</f>
        <v>#REF!</v>
      </c>
      <c r="N349" t="e">
        <f>VLOOKUP(D349,#REF!,7,0)</f>
        <v>#REF!</v>
      </c>
      <c r="O349"/>
      <c r="P349" t="str">
        <f t="shared" si="31"/>
        <v>13492</v>
      </c>
      <c r="Q349" t="str">
        <f t="shared" si="29"/>
        <v>21</v>
      </c>
    </row>
    <row r="350" spans="1:17" s="369" customFormat="1" x14ac:dyDescent="0.25">
      <c r="A350" s="563">
        <v>44742</v>
      </c>
      <c r="B350" s="340">
        <v>6</v>
      </c>
      <c r="C350" s="340" t="s">
        <v>1716</v>
      </c>
      <c r="D350" s="340" t="s">
        <v>1033</v>
      </c>
      <c r="E350" t="str">
        <f t="shared" si="27"/>
        <v>217801349200101</v>
      </c>
      <c r="F350" t="str">
        <f t="shared" si="28"/>
        <v>7</v>
      </c>
      <c r="G350">
        <v>14</v>
      </c>
      <c r="H350" s="340" t="s">
        <v>1034</v>
      </c>
      <c r="I350" s="552">
        <v>66275497</v>
      </c>
      <c r="J350" s="298">
        <f t="shared" si="30"/>
        <v>66275.497000000003</v>
      </c>
      <c r="K350" t="e">
        <f>+VLOOKUP(D350,#REF!,4,0)</f>
        <v>#REF!</v>
      </c>
      <c r="L350" t="e">
        <f>VLOOKUP(D350,#REF!,5,0)</f>
        <v>#REF!</v>
      </c>
      <c r="M350" t="e">
        <f>VLOOKUP(D350,#REF!,6,0)</f>
        <v>#REF!</v>
      </c>
      <c r="N350" t="e">
        <f>VLOOKUP(D350,#REF!,7,0)</f>
        <v>#REF!</v>
      </c>
      <c r="O350"/>
      <c r="P350" t="str">
        <f t="shared" si="31"/>
        <v>13492</v>
      </c>
      <c r="Q350" t="str">
        <f t="shared" si="29"/>
        <v>21</v>
      </c>
    </row>
    <row r="351" spans="1:17" s="369" customFormat="1" x14ac:dyDescent="0.25">
      <c r="A351" s="563">
        <v>44742</v>
      </c>
      <c r="B351" s="339">
        <v>6</v>
      </c>
      <c r="C351" s="339" t="s">
        <v>1717</v>
      </c>
      <c r="D351" s="339" t="s">
        <v>1035</v>
      </c>
      <c r="E351" t="str">
        <f t="shared" si="27"/>
        <v>215801349200199</v>
      </c>
      <c r="F351" t="str">
        <f t="shared" si="28"/>
        <v>5</v>
      </c>
      <c r="G351">
        <v>14</v>
      </c>
      <c r="H351" s="339" t="s">
        <v>1031</v>
      </c>
      <c r="I351" s="551">
        <v>85315468</v>
      </c>
      <c r="J351" s="298">
        <f t="shared" si="30"/>
        <v>85315.467999999993</v>
      </c>
      <c r="K351" t="e">
        <f>+VLOOKUP(D351,#REF!,4,0)</f>
        <v>#REF!</v>
      </c>
      <c r="L351" t="e">
        <f>VLOOKUP(D351,#REF!,5,0)</f>
        <v>#REF!</v>
      </c>
      <c r="M351" t="e">
        <f>VLOOKUP(D351,#REF!,6,0)</f>
        <v>#REF!</v>
      </c>
      <c r="N351" t="e">
        <f>VLOOKUP(D351,#REF!,7,0)</f>
        <v>#REF!</v>
      </c>
      <c r="O351"/>
      <c r="P351" t="str">
        <f t="shared" si="31"/>
        <v>13492</v>
      </c>
      <c r="Q351" t="str">
        <f t="shared" si="29"/>
        <v>21</v>
      </c>
    </row>
    <row r="352" spans="1:17" s="369" customFormat="1" x14ac:dyDescent="0.25">
      <c r="A352" s="563">
        <v>44742</v>
      </c>
      <c r="B352" s="340">
        <v>6</v>
      </c>
      <c r="C352" s="340" t="s">
        <v>1718</v>
      </c>
      <c r="D352" s="340" t="s">
        <v>1036</v>
      </c>
      <c r="E352" t="str">
        <f t="shared" si="27"/>
        <v>216801349200199</v>
      </c>
      <c r="F352" t="str">
        <f t="shared" si="28"/>
        <v>6</v>
      </c>
      <c r="G352">
        <v>14</v>
      </c>
      <c r="H352" s="340" t="s">
        <v>1032</v>
      </c>
      <c r="I352" s="552">
        <v>220898654</v>
      </c>
      <c r="J352" s="298">
        <f t="shared" si="30"/>
        <v>220898.65400000001</v>
      </c>
      <c r="K352" t="e">
        <f>+VLOOKUP(D352,#REF!,4,0)</f>
        <v>#REF!</v>
      </c>
      <c r="L352" t="e">
        <f>VLOOKUP(D352,#REF!,5,0)</f>
        <v>#REF!</v>
      </c>
      <c r="M352" t="e">
        <f>VLOOKUP(D352,#REF!,6,0)</f>
        <v>#REF!</v>
      </c>
      <c r="N352" t="e">
        <f>VLOOKUP(D352,#REF!,7,0)</f>
        <v>#REF!</v>
      </c>
      <c r="O352"/>
      <c r="P352" t="str">
        <f t="shared" si="31"/>
        <v>13492</v>
      </c>
      <c r="Q352" t="str">
        <f t="shared" si="29"/>
        <v>21</v>
      </c>
    </row>
    <row r="353" spans="1:17" s="369" customFormat="1" x14ac:dyDescent="0.25">
      <c r="A353" s="563">
        <v>44742</v>
      </c>
      <c r="B353" s="339">
        <v>6</v>
      </c>
      <c r="C353" s="339" t="s">
        <v>1719</v>
      </c>
      <c r="D353" s="339" t="s">
        <v>1037</v>
      </c>
      <c r="E353" t="str">
        <f t="shared" si="27"/>
        <v>217801349200199</v>
      </c>
      <c r="F353" t="str">
        <f t="shared" si="28"/>
        <v>7</v>
      </c>
      <c r="G353">
        <v>14</v>
      </c>
      <c r="H353" s="339" t="s">
        <v>1034</v>
      </c>
      <c r="I353" s="551">
        <v>777921357</v>
      </c>
      <c r="J353" s="298">
        <f t="shared" si="30"/>
        <v>777921.35699999996</v>
      </c>
      <c r="K353" t="e">
        <f>+VLOOKUP(D353,#REF!,4,0)</f>
        <v>#REF!</v>
      </c>
      <c r="L353" t="e">
        <f>VLOOKUP(D353,#REF!,5,0)</f>
        <v>#REF!</v>
      </c>
      <c r="M353" t="e">
        <f>VLOOKUP(D353,#REF!,6,0)</f>
        <v>#REF!</v>
      </c>
      <c r="N353" t="e">
        <f>VLOOKUP(D353,#REF!,7,0)</f>
        <v>#REF!</v>
      </c>
      <c r="O353"/>
      <c r="P353" t="str">
        <f t="shared" si="31"/>
        <v>13492</v>
      </c>
      <c r="Q353" t="str">
        <f t="shared" si="29"/>
        <v>21</v>
      </c>
    </row>
    <row r="354" spans="1:17" s="369" customFormat="1" x14ac:dyDescent="0.25">
      <c r="A354" s="563">
        <v>44742</v>
      </c>
      <c r="B354" s="340">
        <v>6</v>
      </c>
      <c r="C354" s="340" t="s">
        <v>1720</v>
      </c>
      <c r="D354" s="340" t="s">
        <v>1038</v>
      </c>
      <c r="E354" t="str">
        <f t="shared" si="27"/>
        <v>218801349200199</v>
      </c>
      <c r="F354" t="str">
        <f t="shared" si="28"/>
        <v>8</v>
      </c>
      <c r="G354">
        <v>14</v>
      </c>
      <c r="H354" s="340" t="s">
        <v>1039</v>
      </c>
      <c r="I354" s="552">
        <v>59436270402</v>
      </c>
      <c r="J354" s="298">
        <f t="shared" si="30"/>
        <v>59436270.402000003</v>
      </c>
      <c r="K354" t="e">
        <f>+VLOOKUP(D354,#REF!,4,0)</f>
        <v>#REF!</v>
      </c>
      <c r="L354" t="e">
        <f>VLOOKUP(D354,#REF!,5,0)</f>
        <v>#REF!</v>
      </c>
      <c r="M354" t="e">
        <f>VLOOKUP(D354,#REF!,6,0)</f>
        <v>#REF!</v>
      </c>
      <c r="N354" t="e">
        <f>VLOOKUP(D354,#REF!,7,0)</f>
        <v>#REF!</v>
      </c>
      <c r="O354"/>
      <c r="P354" t="str">
        <f t="shared" si="31"/>
        <v>13492</v>
      </c>
      <c r="Q354" t="str">
        <f t="shared" si="29"/>
        <v>21</v>
      </c>
    </row>
    <row r="355" spans="1:17" s="369" customFormat="1" x14ac:dyDescent="0.25">
      <c r="A355" s="563">
        <v>44742</v>
      </c>
      <c r="B355" s="339">
        <v>6</v>
      </c>
      <c r="C355" s="339" t="s">
        <v>2283</v>
      </c>
      <c r="D355" s="339" t="s">
        <v>1972</v>
      </c>
      <c r="E355" t="str">
        <f t="shared" si="27"/>
        <v>228602180100001</v>
      </c>
      <c r="F355" t="str">
        <f t="shared" si="28"/>
        <v>8</v>
      </c>
      <c r="G355">
        <v>14</v>
      </c>
      <c r="H355" s="339" t="s">
        <v>2149</v>
      </c>
      <c r="I355" s="551">
        <v>-27391040000</v>
      </c>
      <c r="J355" s="298">
        <f t="shared" si="30"/>
        <v>-27391040</v>
      </c>
      <c r="K355" t="e">
        <f>+VLOOKUP(D355,#REF!,4,0)</f>
        <v>#REF!</v>
      </c>
      <c r="L355" t="e">
        <f>VLOOKUP(D355,#REF!,5,0)</f>
        <v>#REF!</v>
      </c>
      <c r="M355" t="e">
        <f>VLOOKUP(D355,#REF!,6,0)</f>
        <v>#REF!</v>
      </c>
      <c r="N355" t="e">
        <f>VLOOKUP(D355,#REF!,7,0)</f>
        <v>#REF!</v>
      </c>
      <c r="O355"/>
      <c r="P355" t="str">
        <f t="shared" si="31"/>
        <v>21801</v>
      </c>
      <c r="Q355" t="str">
        <f t="shared" si="29"/>
        <v>22</v>
      </c>
    </row>
    <row r="356" spans="1:17" s="369" customFormat="1" x14ac:dyDescent="0.25">
      <c r="A356" s="563">
        <v>44742</v>
      </c>
      <c r="B356" s="340">
        <v>6</v>
      </c>
      <c r="C356" s="340" t="s">
        <v>2284</v>
      </c>
      <c r="D356" s="340" t="s">
        <v>1974</v>
      </c>
      <c r="E356" t="str">
        <f t="shared" si="27"/>
        <v>228602180100099</v>
      </c>
      <c r="F356" t="str">
        <f t="shared" si="28"/>
        <v>8</v>
      </c>
      <c r="G356">
        <v>14</v>
      </c>
      <c r="H356" s="340" t="s">
        <v>2149</v>
      </c>
      <c r="I356" s="552">
        <v>-111500000000</v>
      </c>
      <c r="J356" s="298">
        <f t="shared" si="30"/>
        <v>-111500000</v>
      </c>
      <c r="K356" t="e">
        <f>+VLOOKUP(D356,#REF!,4,0)</f>
        <v>#REF!</v>
      </c>
      <c r="L356" t="e">
        <f>VLOOKUP(D356,#REF!,5,0)</f>
        <v>#REF!</v>
      </c>
      <c r="M356" t="e">
        <f>VLOOKUP(D356,#REF!,6,0)</f>
        <v>#REF!</v>
      </c>
      <c r="N356" t="e">
        <f>VLOOKUP(D356,#REF!,7,0)</f>
        <v>#REF!</v>
      </c>
      <c r="O356"/>
      <c r="P356" t="str">
        <f t="shared" si="31"/>
        <v>21801</v>
      </c>
      <c r="Q356" t="str">
        <f t="shared" si="29"/>
        <v>22</v>
      </c>
    </row>
    <row r="357" spans="1:17" s="369" customFormat="1" x14ac:dyDescent="0.25">
      <c r="A357" s="563">
        <v>44742</v>
      </c>
      <c r="B357" s="339">
        <v>6</v>
      </c>
      <c r="C357" s="339" t="s">
        <v>3088</v>
      </c>
      <c r="D357" s="339" t="s">
        <v>1041</v>
      </c>
      <c r="E357" t="str">
        <f t="shared" si="27"/>
        <v>227602680400101</v>
      </c>
      <c r="F357" t="str">
        <f t="shared" si="28"/>
        <v>7</v>
      </c>
      <c r="G357">
        <v>14</v>
      </c>
      <c r="H357" s="339" t="s">
        <v>1040</v>
      </c>
      <c r="I357" s="551">
        <v>-3874956058</v>
      </c>
      <c r="J357" s="298">
        <f t="shared" si="30"/>
        <v>-3874956.0580000002</v>
      </c>
      <c r="K357" t="e">
        <f>+VLOOKUP(D357,#REF!,4,0)</f>
        <v>#REF!</v>
      </c>
      <c r="L357" t="e">
        <f>VLOOKUP(D357,#REF!,5,0)</f>
        <v>#REF!</v>
      </c>
      <c r="M357" t="e">
        <f>VLOOKUP(D357,#REF!,6,0)</f>
        <v>#REF!</v>
      </c>
      <c r="N357" t="e">
        <f>VLOOKUP(D357,#REF!,7,0)</f>
        <v>#REF!</v>
      </c>
      <c r="O357"/>
      <c r="P357" t="str">
        <f t="shared" si="31"/>
        <v>26804</v>
      </c>
      <c r="Q357" t="str">
        <f t="shared" si="29"/>
        <v>22</v>
      </c>
    </row>
    <row r="358" spans="1:17" s="369" customFormat="1" x14ac:dyDescent="0.25">
      <c r="A358" s="563">
        <v>44742</v>
      </c>
      <c r="B358" s="340">
        <v>6</v>
      </c>
      <c r="C358" s="340" t="s">
        <v>3089</v>
      </c>
      <c r="D358" s="340" t="s">
        <v>2733</v>
      </c>
      <c r="E358" t="str">
        <f t="shared" si="27"/>
        <v>222602680400201</v>
      </c>
      <c r="F358" t="str">
        <f t="shared" si="28"/>
        <v>2</v>
      </c>
      <c r="G358">
        <v>14</v>
      </c>
      <c r="H358" s="340" t="s">
        <v>2150</v>
      </c>
      <c r="I358" s="552">
        <v>-4798358826</v>
      </c>
      <c r="J358" s="298">
        <f t="shared" si="30"/>
        <v>-4798358.8260000004</v>
      </c>
      <c r="K358" t="e">
        <f>+VLOOKUP(D358,#REF!,4,0)</f>
        <v>#REF!</v>
      </c>
      <c r="L358" t="e">
        <f>VLOOKUP(D358,#REF!,5,0)</f>
        <v>#REF!</v>
      </c>
      <c r="M358" t="e">
        <f>VLOOKUP(D358,#REF!,6,0)</f>
        <v>#REF!</v>
      </c>
      <c r="N358" t="e">
        <f>VLOOKUP(D358,#REF!,7,0)</f>
        <v>#REF!</v>
      </c>
      <c r="O358"/>
      <c r="P358" t="str">
        <f t="shared" si="31"/>
        <v>26804</v>
      </c>
      <c r="Q358" t="str">
        <f t="shared" si="29"/>
        <v>22</v>
      </c>
    </row>
    <row r="359" spans="1:17" s="369" customFormat="1" x14ac:dyDescent="0.25">
      <c r="A359" s="563">
        <v>44742</v>
      </c>
      <c r="B359" s="339">
        <v>6</v>
      </c>
      <c r="C359" s="339" t="s">
        <v>2829</v>
      </c>
      <c r="D359" s="339" t="s">
        <v>2734</v>
      </c>
      <c r="E359" t="str">
        <f t="shared" si="27"/>
        <v>223602680400201</v>
      </c>
      <c r="F359" t="str">
        <f t="shared" si="28"/>
        <v>3</v>
      </c>
      <c r="G359">
        <v>14</v>
      </c>
      <c r="H359" s="339" t="s">
        <v>2150</v>
      </c>
      <c r="I359" s="551">
        <v>-1369552000</v>
      </c>
      <c r="J359" s="298">
        <f t="shared" si="30"/>
        <v>-1369552</v>
      </c>
      <c r="K359" t="e">
        <f>+VLOOKUP(D359,#REF!,4,0)</f>
        <v>#REF!</v>
      </c>
      <c r="L359" t="e">
        <f>VLOOKUP(D359,#REF!,5,0)</f>
        <v>#REF!</v>
      </c>
      <c r="M359" t="e">
        <f>VLOOKUP(D359,#REF!,6,0)</f>
        <v>#REF!</v>
      </c>
      <c r="N359" t="e">
        <f>VLOOKUP(D359,#REF!,7,0)</f>
        <v>#REF!</v>
      </c>
      <c r="O359"/>
      <c r="P359" t="str">
        <f t="shared" si="31"/>
        <v>26804</v>
      </c>
      <c r="Q359" t="str">
        <f t="shared" si="29"/>
        <v>22</v>
      </c>
    </row>
    <row r="360" spans="1:17" s="369" customFormat="1" x14ac:dyDescent="0.25">
      <c r="A360" s="563">
        <v>44742</v>
      </c>
      <c r="B360" s="340">
        <v>7</v>
      </c>
      <c r="C360" s="340" t="s">
        <v>2285</v>
      </c>
      <c r="D360" s="340" t="s">
        <v>1975</v>
      </c>
      <c r="E360" t="str">
        <f t="shared" si="27"/>
        <v>225602680400201</v>
      </c>
      <c r="F360" t="str">
        <f t="shared" si="28"/>
        <v>5</v>
      </c>
      <c r="G360">
        <v>14</v>
      </c>
      <c r="H360" s="340" t="s">
        <v>2150</v>
      </c>
      <c r="I360" s="552">
        <v>-29680765502</v>
      </c>
      <c r="J360" s="298">
        <f t="shared" si="30"/>
        <v>-29680765.502</v>
      </c>
      <c r="K360" t="e">
        <f>+VLOOKUP(D360,#REF!,4,0)</f>
        <v>#REF!</v>
      </c>
      <c r="L360" t="e">
        <f>VLOOKUP(D360,#REF!,5,0)</f>
        <v>#REF!</v>
      </c>
      <c r="M360" t="e">
        <f>VLOOKUP(D360,#REF!,6,0)</f>
        <v>#REF!</v>
      </c>
      <c r="N360" t="e">
        <f>VLOOKUP(D360,#REF!,7,0)</f>
        <v>#REF!</v>
      </c>
      <c r="O360"/>
      <c r="P360" t="str">
        <f t="shared" si="31"/>
        <v>26804</v>
      </c>
      <c r="Q360" t="str">
        <f t="shared" si="29"/>
        <v>22</v>
      </c>
    </row>
    <row r="361" spans="1:17" s="369" customFormat="1" x14ac:dyDescent="0.25">
      <c r="A361" s="563">
        <v>44742</v>
      </c>
      <c r="B361" s="339">
        <v>6</v>
      </c>
      <c r="C361" s="339" t="s">
        <v>3090</v>
      </c>
      <c r="D361" s="339" t="s">
        <v>1976</v>
      </c>
      <c r="E361" t="str">
        <f t="shared" si="27"/>
        <v>226602680400201</v>
      </c>
      <c r="F361" t="str">
        <f t="shared" si="28"/>
        <v>6</v>
      </c>
      <c r="G361">
        <v>14</v>
      </c>
      <c r="H361" s="339" t="s">
        <v>2151</v>
      </c>
      <c r="I361" s="551">
        <v>-10416648166</v>
      </c>
      <c r="J361" s="298">
        <f t="shared" si="30"/>
        <v>-10416648.165999999</v>
      </c>
      <c r="K361" t="e">
        <f>+VLOOKUP(D361,#REF!,4,0)</f>
        <v>#REF!</v>
      </c>
      <c r="L361" t="e">
        <f>VLOOKUP(D361,#REF!,5,0)</f>
        <v>#REF!</v>
      </c>
      <c r="M361" t="e">
        <f>VLOOKUP(D361,#REF!,6,0)</f>
        <v>#REF!</v>
      </c>
      <c r="N361" t="e">
        <f>VLOOKUP(D361,#REF!,7,0)</f>
        <v>#REF!</v>
      </c>
      <c r="O361"/>
      <c r="P361" t="str">
        <f t="shared" si="31"/>
        <v>26804</v>
      </c>
      <c r="Q361" t="str">
        <f t="shared" si="29"/>
        <v>22</v>
      </c>
    </row>
    <row r="362" spans="1:17" x14ac:dyDescent="0.25">
      <c r="A362" s="563">
        <v>44742</v>
      </c>
      <c r="B362" s="340">
        <v>6</v>
      </c>
      <c r="C362" s="340" t="s">
        <v>2286</v>
      </c>
      <c r="D362" s="340" t="s">
        <v>1977</v>
      </c>
      <c r="E362" t="str">
        <f t="shared" si="27"/>
        <v>227602680400201</v>
      </c>
      <c r="F362" t="str">
        <f t="shared" si="28"/>
        <v>7</v>
      </c>
      <c r="G362">
        <v>14</v>
      </c>
      <c r="H362" s="340" t="s">
        <v>2151</v>
      </c>
      <c r="I362" s="552">
        <v>-12887484320</v>
      </c>
      <c r="J362" s="298">
        <f t="shared" si="30"/>
        <v>-12887484.32</v>
      </c>
      <c r="K362" t="e">
        <f>+VLOOKUP(D362,#REF!,4,0)</f>
        <v>#REF!</v>
      </c>
      <c r="L362" t="e">
        <f>VLOOKUP(D362,#REF!,5,0)</f>
        <v>#REF!</v>
      </c>
      <c r="M362" t="e">
        <f>VLOOKUP(D362,#REF!,6,0)</f>
        <v>#REF!</v>
      </c>
      <c r="N362" t="e">
        <f>VLOOKUP(D362,#REF!,7,0)</f>
        <v>#REF!</v>
      </c>
      <c r="P362" t="str">
        <f t="shared" si="31"/>
        <v>26804</v>
      </c>
      <c r="Q362" t="str">
        <f t="shared" si="29"/>
        <v>22</v>
      </c>
    </row>
    <row r="363" spans="1:17" x14ac:dyDescent="0.25">
      <c r="A363" s="563">
        <v>44742</v>
      </c>
      <c r="B363" s="339">
        <v>6</v>
      </c>
      <c r="C363" s="339" t="s">
        <v>2287</v>
      </c>
      <c r="D363" s="339" t="s">
        <v>1978</v>
      </c>
      <c r="E363" t="str">
        <f t="shared" si="27"/>
        <v>228602680400201</v>
      </c>
      <c r="F363" t="str">
        <f t="shared" si="28"/>
        <v>8</v>
      </c>
      <c r="G363">
        <v>14</v>
      </c>
      <c r="H363" s="339" t="s">
        <v>2152</v>
      </c>
      <c r="I363" s="551">
        <v>-40093634800</v>
      </c>
      <c r="J363" s="298">
        <f t="shared" si="30"/>
        <v>-40093634.799999997</v>
      </c>
      <c r="K363" t="e">
        <f>+VLOOKUP(D363,#REF!,4,0)</f>
        <v>#REF!</v>
      </c>
      <c r="L363" t="e">
        <f>VLOOKUP(D363,#REF!,5,0)</f>
        <v>#REF!</v>
      </c>
      <c r="M363" t="e">
        <f>VLOOKUP(D363,#REF!,6,0)</f>
        <v>#REF!</v>
      </c>
      <c r="N363" t="e">
        <f>VLOOKUP(D363,#REF!,7,0)</f>
        <v>#REF!</v>
      </c>
      <c r="P363" t="str">
        <f t="shared" si="31"/>
        <v>26804</v>
      </c>
      <c r="Q363" t="str">
        <f t="shared" si="29"/>
        <v>22</v>
      </c>
    </row>
    <row r="364" spans="1:17" x14ac:dyDescent="0.25">
      <c r="A364" s="563">
        <v>44742</v>
      </c>
      <c r="B364" s="340">
        <v>6</v>
      </c>
      <c r="C364" s="340" t="s">
        <v>3091</v>
      </c>
      <c r="D364" s="340" t="s">
        <v>2735</v>
      </c>
      <c r="E364" t="str">
        <f t="shared" si="27"/>
        <v>223602680400299</v>
      </c>
      <c r="F364" t="str">
        <f t="shared" si="28"/>
        <v>3</v>
      </c>
      <c r="G364">
        <v>14</v>
      </c>
      <c r="H364" s="340" t="s">
        <v>2151</v>
      </c>
      <c r="I364" s="552">
        <v>-2355750534</v>
      </c>
      <c r="J364" s="298">
        <f t="shared" si="30"/>
        <v>-2355750.534</v>
      </c>
      <c r="K364" t="e">
        <f>+VLOOKUP(D364,#REF!,4,0)</f>
        <v>#REF!</v>
      </c>
      <c r="L364" t="e">
        <f>VLOOKUP(D364,#REF!,5,0)</f>
        <v>#REF!</v>
      </c>
      <c r="M364" t="e">
        <f>VLOOKUP(D364,#REF!,6,0)</f>
        <v>#REF!</v>
      </c>
      <c r="N364" t="e">
        <f>VLOOKUP(D364,#REF!,7,0)</f>
        <v>#REF!</v>
      </c>
      <c r="P364" t="str">
        <f t="shared" si="31"/>
        <v>26804</v>
      </c>
      <c r="Q364" t="str">
        <f t="shared" si="29"/>
        <v>22</v>
      </c>
    </row>
    <row r="365" spans="1:17" x14ac:dyDescent="0.25">
      <c r="A365" s="563">
        <v>44742</v>
      </c>
      <c r="B365" s="339">
        <v>6</v>
      </c>
      <c r="C365" s="339" t="s">
        <v>3092</v>
      </c>
      <c r="D365" s="339" t="s">
        <v>2661</v>
      </c>
      <c r="E365" t="str">
        <f t="shared" si="27"/>
        <v>224602680400299</v>
      </c>
      <c r="F365" t="str">
        <f t="shared" si="28"/>
        <v>4</v>
      </c>
      <c r="G365">
        <v>14</v>
      </c>
      <c r="H365" s="339" t="s">
        <v>2151</v>
      </c>
      <c r="I365" s="551">
        <v>-515198566</v>
      </c>
      <c r="J365" s="298">
        <f t="shared" si="30"/>
        <v>-515198.56599999999</v>
      </c>
      <c r="K365" t="e">
        <f>+VLOOKUP(D365,#REF!,4,0)</f>
        <v>#REF!</v>
      </c>
      <c r="L365" t="e">
        <f>VLOOKUP(D365,#REF!,5,0)</f>
        <v>#REF!</v>
      </c>
      <c r="M365" t="e">
        <f>VLOOKUP(D365,#REF!,6,0)</f>
        <v>#REF!</v>
      </c>
      <c r="N365" t="e">
        <f>VLOOKUP(D365,#REF!,7,0)</f>
        <v>#REF!</v>
      </c>
      <c r="P365" t="str">
        <f t="shared" si="31"/>
        <v>26804</v>
      </c>
      <c r="Q365" t="str">
        <f t="shared" si="29"/>
        <v>22</v>
      </c>
    </row>
    <row r="366" spans="1:17" s="369" customFormat="1" x14ac:dyDescent="0.25">
      <c r="A366" s="563">
        <v>44742</v>
      </c>
      <c r="B366" s="340">
        <v>6</v>
      </c>
      <c r="C366" s="340" t="s">
        <v>2288</v>
      </c>
      <c r="D366" s="340" t="s">
        <v>1979</v>
      </c>
      <c r="E366" t="str">
        <f t="shared" si="27"/>
        <v>225602680400299</v>
      </c>
      <c r="F366" t="str">
        <f t="shared" si="28"/>
        <v>5</v>
      </c>
      <c r="G366">
        <v>14</v>
      </c>
      <c r="H366" s="340" t="s">
        <v>2151</v>
      </c>
      <c r="I366" s="552">
        <v>-7561616940</v>
      </c>
      <c r="J366" s="298">
        <f t="shared" si="30"/>
        <v>-7561616.9400000004</v>
      </c>
      <c r="K366" t="e">
        <f>+VLOOKUP(D366,#REF!,4,0)</f>
        <v>#REF!</v>
      </c>
      <c r="L366" t="e">
        <f>VLOOKUP(D366,#REF!,5,0)</f>
        <v>#REF!</v>
      </c>
      <c r="M366" t="e">
        <f>VLOOKUP(D366,#REF!,6,0)</f>
        <v>#REF!</v>
      </c>
      <c r="N366" t="e">
        <f>VLOOKUP(D366,#REF!,7,0)</f>
        <v>#REF!</v>
      </c>
      <c r="O366"/>
      <c r="P366" t="str">
        <f t="shared" si="31"/>
        <v>26804</v>
      </c>
      <c r="Q366" t="str">
        <f t="shared" si="29"/>
        <v>22</v>
      </c>
    </row>
    <row r="367" spans="1:17" s="369" customFormat="1" x14ac:dyDescent="0.25">
      <c r="A367" s="563">
        <v>44742</v>
      </c>
      <c r="B367" s="339">
        <v>6</v>
      </c>
      <c r="C367" s="339" t="s">
        <v>2289</v>
      </c>
      <c r="D367" s="339" t="s">
        <v>1980</v>
      </c>
      <c r="E367" t="str">
        <f t="shared" si="27"/>
        <v>226602680400299</v>
      </c>
      <c r="F367" t="str">
        <f t="shared" si="28"/>
        <v>6</v>
      </c>
      <c r="G367">
        <v>14</v>
      </c>
      <c r="H367" s="339" t="s">
        <v>2151</v>
      </c>
      <c r="I367" s="551">
        <v>-10550000000</v>
      </c>
      <c r="J367" s="298">
        <f t="shared" si="30"/>
        <v>-10550000</v>
      </c>
      <c r="K367" t="e">
        <f>+VLOOKUP(D367,#REF!,4,0)</f>
        <v>#REF!</v>
      </c>
      <c r="L367" t="e">
        <f>VLOOKUP(D367,#REF!,5,0)</f>
        <v>#REF!</v>
      </c>
      <c r="M367" t="e">
        <f>VLOOKUP(D367,#REF!,6,0)</f>
        <v>#REF!</v>
      </c>
      <c r="N367" t="e">
        <f>VLOOKUP(D367,#REF!,7,0)</f>
        <v>#REF!</v>
      </c>
      <c r="O367"/>
      <c r="P367" t="str">
        <f t="shared" si="31"/>
        <v>26804</v>
      </c>
      <c r="Q367" t="str">
        <f t="shared" si="29"/>
        <v>22</v>
      </c>
    </row>
    <row r="368" spans="1:17" s="369" customFormat="1" x14ac:dyDescent="0.25">
      <c r="A368" s="563">
        <v>44742</v>
      </c>
      <c r="B368" s="340">
        <v>7</v>
      </c>
      <c r="C368" s="340" t="s">
        <v>2290</v>
      </c>
      <c r="D368" s="340" t="s">
        <v>1981</v>
      </c>
      <c r="E368" t="str">
        <f t="shared" si="27"/>
        <v>227602680400299</v>
      </c>
      <c r="F368" t="str">
        <f t="shared" si="28"/>
        <v>7</v>
      </c>
      <c r="G368">
        <v>14</v>
      </c>
      <c r="H368" s="340" t="s">
        <v>2151</v>
      </c>
      <c r="I368" s="552">
        <v>-7281127555</v>
      </c>
      <c r="J368" s="298">
        <f t="shared" si="30"/>
        <v>-7281127.5549999997</v>
      </c>
      <c r="K368" t="e">
        <f>+VLOOKUP(D368,#REF!,4,0)</f>
        <v>#REF!</v>
      </c>
      <c r="L368" t="e">
        <f>VLOOKUP(D368,#REF!,5,0)</f>
        <v>#REF!</v>
      </c>
      <c r="M368" t="e">
        <f>VLOOKUP(D368,#REF!,6,0)</f>
        <v>#REF!</v>
      </c>
      <c r="N368" t="e">
        <f>VLOOKUP(D368,#REF!,7,0)</f>
        <v>#REF!</v>
      </c>
      <c r="O368"/>
      <c r="P368" t="str">
        <f t="shared" si="31"/>
        <v>26804</v>
      </c>
      <c r="Q368" t="str">
        <f t="shared" si="29"/>
        <v>22</v>
      </c>
    </row>
    <row r="369" spans="1:17" s="369" customFormat="1" x14ac:dyDescent="0.25">
      <c r="A369" s="563">
        <v>44742</v>
      </c>
      <c r="B369" s="339">
        <v>6</v>
      </c>
      <c r="C369" s="339" t="s">
        <v>2291</v>
      </c>
      <c r="D369" s="339" t="s">
        <v>1982</v>
      </c>
      <c r="E369" t="str">
        <f t="shared" si="27"/>
        <v>228602680400299</v>
      </c>
      <c r="F369" t="str">
        <f t="shared" si="28"/>
        <v>8</v>
      </c>
      <c r="G369">
        <v>14</v>
      </c>
      <c r="H369" s="339" t="s">
        <v>2151</v>
      </c>
      <c r="I369" s="551">
        <v>-46812577120</v>
      </c>
      <c r="J369" s="298">
        <f t="shared" si="30"/>
        <v>-46812577.119999997</v>
      </c>
      <c r="K369" t="e">
        <f>+VLOOKUP(D369,#REF!,4,0)</f>
        <v>#REF!</v>
      </c>
      <c r="L369" t="e">
        <f>VLOOKUP(D369,#REF!,5,0)</f>
        <v>#REF!</v>
      </c>
      <c r="M369" t="e">
        <f>VLOOKUP(D369,#REF!,6,0)</f>
        <v>#REF!</v>
      </c>
      <c r="N369" t="e">
        <f>VLOOKUP(D369,#REF!,7,0)</f>
        <v>#REF!</v>
      </c>
      <c r="O369"/>
      <c r="P369" t="str">
        <f t="shared" si="31"/>
        <v>26804</v>
      </c>
      <c r="Q369" t="str">
        <f t="shared" si="29"/>
        <v>22</v>
      </c>
    </row>
    <row r="370" spans="1:17" s="369" customFormat="1" x14ac:dyDescent="0.25">
      <c r="A370" s="563">
        <v>44742</v>
      </c>
      <c r="B370" s="340">
        <v>6</v>
      </c>
      <c r="C370" s="340" t="s">
        <v>3093</v>
      </c>
      <c r="D370" s="340" t="s">
        <v>2736</v>
      </c>
      <c r="E370" t="str">
        <f t="shared" si="27"/>
        <v>222802248200201</v>
      </c>
      <c r="F370" t="str">
        <f t="shared" si="28"/>
        <v>2</v>
      </c>
      <c r="G370">
        <v>14</v>
      </c>
      <c r="H370" s="340" t="s">
        <v>2153</v>
      </c>
      <c r="I370" s="552">
        <v>-182192530</v>
      </c>
      <c r="J370" s="298">
        <f t="shared" si="30"/>
        <v>-182192.53</v>
      </c>
      <c r="K370" t="e">
        <f>+VLOOKUP(D370,#REF!,4,0)</f>
        <v>#REF!</v>
      </c>
      <c r="L370" t="e">
        <f>VLOOKUP(D370,#REF!,5,0)</f>
        <v>#REF!</v>
      </c>
      <c r="M370" t="e">
        <f>VLOOKUP(D370,#REF!,6,0)</f>
        <v>#REF!</v>
      </c>
      <c r="N370" t="e">
        <f>VLOOKUP(D370,#REF!,7,0)</f>
        <v>#REF!</v>
      </c>
      <c r="O370"/>
      <c r="P370" t="str">
        <f t="shared" si="31"/>
        <v>22482</v>
      </c>
      <c r="Q370" t="str">
        <f t="shared" si="29"/>
        <v>22</v>
      </c>
    </row>
    <row r="371" spans="1:17" s="369" customFormat="1" x14ac:dyDescent="0.25">
      <c r="A371" s="563">
        <v>44742</v>
      </c>
      <c r="B371" s="339">
        <v>6</v>
      </c>
      <c r="C371" s="339" t="s">
        <v>2830</v>
      </c>
      <c r="D371" s="339" t="s">
        <v>2737</v>
      </c>
      <c r="E371" t="str">
        <f t="shared" si="27"/>
        <v>223802248200201</v>
      </c>
      <c r="F371" t="str">
        <f t="shared" si="28"/>
        <v>3</v>
      </c>
      <c r="G371">
        <v>14</v>
      </c>
      <c r="H371" s="339" t="s">
        <v>2153</v>
      </c>
      <c r="I371" s="551">
        <v>-259439987</v>
      </c>
      <c r="J371" s="298">
        <f t="shared" si="30"/>
        <v>-259439.98699999999</v>
      </c>
      <c r="K371" t="e">
        <f>+VLOOKUP(D371,#REF!,4,0)</f>
        <v>#REF!</v>
      </c>
      <c r="L371" t="e">
        <f>VLOOKUP(D371,#REF!,5,0)</f>
        <v>#REF!</v>
      </c>
      <c r="M371" t="e">
        <f>VLOOKUP(D371,#REF!,6,0)</f>
        <v>#REF!</v>
      </c>
      <c r="N371" t="e">
        <f>VLOOKUP(D371,#REF!,7,0)</f>
        <v>#REF!</v>
      </c>
      <c r="O371"/>
      <c r="P371" t="str">
        <f t="shared" si="31"/>
        <v>22482</v>
      </c>
      <c r="Q371" t="str">
        <f t="shared" si="29"/>
        <v>22</v>
      </c>
    </row>
    <row r="372" spans="1:17" s="369" customFormat="1" x14ac:dyDescent="0.25">
      <c r="A372" s="563">
        <v>44742</v>
      </c>
      <c r="B372" s="340">
        <v>6</v>
      </c>
      <c r="C372" s="340" t="s">
        <v>2292</v>
      </c>
      <c r="D372" s="340" t="s">
        <v>1983</v>
      </c>
      <c r="E372" t="str">
        <f t="shared" si="27"/>
        <v>225802248200201</v>
      </c>
      <c r="F372" t="str">
        <f t="shared" si="28"/>
        <v>5</v>
      </c>
      <c r="G372">
        <v>14</v>
      </c>
      <c r="H372" s="340" t="s">
        <v>2153</v>
      </c>
      <c r="I372" s="552">
        <v>-1569811386</v>
      </c>
      <c r="J372" s="298">
        <f t="shared" si="30"/>
        <v>-1569811.3859999999</v>
      </c>
      <c r="K372" t="e">
        <f>+VLOOKUP(D372,#REF!,4,0)</f>
        <v>#REF!</v>
      </c>
      <c r="L372" t="e">
        <f>VLOOKUP(D372,#REF!,5,0)</f>
        <v>#REF!</v>
      </c>
      <c r="M372" t="e">
        <f>VLOOKUP(D372,#REF!,6,0)</f>
        <v>#REF!</v>
      </c>
      <c r="N372" t="e">
        <f>VLOOKUP(D372,#REF!,7,0)</f>
        <v>#REF!</v>
      </c>
      <c r="O372"/>
      <c r="P372" t="str">
        <f t="shared" si="31"/>
        <v>22482</v>
      </c>
      <c r="Q372" t="str">
        <f t="shared" si="29"/>
        <v>22</v>
      </c>
    </row>
    <row r="373" spans="1:17" s="369" customFormat="1" x14ac:dyDescent="0.25">
      <c r="A373" s="563">
        <v>44742</v>
      </c>
      <c r="B373" s="339">
        <v>6</v>
      </c>
      <c r="C373" s="339" t="s">
        <v>3094</v>
      </c>
      <c r="D373" s="339" t="s">
        <v>1984</v>
      </c>
      <c r="E373" t="str">
        <f t="shared" si="27"/>
        <v>226802248200201</v>
      </c>
      <c r="F373" t="str">
        <f t="shared" si="28"/>
        <v>6</v>
      </c>
      <c r="G373">
        <v>14</v>
      </c>
      <c r="H373" s="339" t="s">
        <v>2153</v>
      </c>
      <c r="I373" s="551">
        <v>-259285023</v>
      </c>
      <c r="J373" s="298">
        <f t="shared" si="30"/>
        <v>-259285.02299999999</v>
      </c>
      <c r="K373" t="e">
        <f>+VLOOKUP(D373,#REF!,4,0)</f>
        <v>#REF!</v>
      </c>
      <c r="L373" t="e">
        <f>VLOOKUP(D373,#REF!,5,0)</f>
        <v>#REF!</v>
      </c>
      <c r="M373" t="e">
        <f>VLOOKUP(D373,#REF!,6,0)</f>
        <v>#REF!</v>
      </c>
      <c r="N373" t="e">
        <f>VLOOKUP(D373,#REF!,7,0)</f>
        <v>#REF!</v>
      </c>
      <c r="O373"/>
      <c r="P373" t="str">
        <f t="shared" si="31"/>
        <v>22482</v>
      </c>
      <c r="Q373" t="str">
        <f t="shared" si="29"/>
        <v>22</v>
      </c>
    </row>
    <row r="374" spans="1:17" s="369" customFormat="1" x14ac:dyDescent="0.25">
      <c r="A374" s="563">
        <v>44742</v>
      </c>
      <c r="B374" s="340">
        <v>6</v>
      </c>
      <c r="C374" s="340" t="s">
        <v>2293</v>
      </c>
      <c r="D374" s="340" t="s">
        <v>1985</v>
      </c>
      <c r="E374" t="str">
        <f t="shared" si="27"/>
        <v>227802248200201</v>
      </c>
      <c r="F374" t="str">
        <f t="shared" si="28"/>
        <v>7</v>
      </c>
      <c r="G374">
        <v>14</v>
      </c>
      <c r="H374" s="340" t="s">
        <v>2153</v>
      </c>
      <c r="I374" s="552">
        <v>-1317805942</v>
      </c>
      <c r="J374" s="298">
        <f t="shared" si="30"/>
        <v>-1317805.942</v>
      </c>
      <c r="K374" t="e">
        <f>+VLOOKUP(D374,#REF!,4,0)</f>
        <v>#REF!</v>
      </c>
      <c r="L374" t="e">
        <f>VLOOKUP(D374,#REF!,5,0)</f>
        <v>#REF!</v>
      </c>
      <c r="M374" t="e">
        <f>VLOOKUP(D374,#REF!,6,0)</f>
        <v>#REF!</v>
      </c>
      <c r="N374" t="e">
        <f>VLOOKUP(D374,#REF!,7,0)</f>
        <v>#REF!</v>
      </c>
      <c r="O374"/>
      <c r="P374" t="str">
        <f t="shared" si="31"/>
        <v>22482</v>
      </c>
      <c r="Q374" t="str">
        <f t="shared" si="29"/>
        <v>22</v>
      </c>
    </row>
    <row r="375" spans="1:17" s="369" customFormat="1" x14ac:dyDescent="0.25">
      <c r="A375" s="563">
        <v>44742</v>
      </c>
      <c r="B375" s="339">
        <v>6</v>
      </c>
      <c r="C375" s="339" t="s">
        <v>2294</v>
      </c>
      <c r="D375" s="339" t="s">
        <v>1986</v>
      </c>
      <c r="E375" t="str">
        <f t="shared" si="27"/>
        <v>228802248200201</v>
      </c>
      <c r="F375" t="str">
        <f t="shared" si="28"/>
        <v>8</v>
      </c>
      <c r="G375">
        <v>14</v>
      </c>
      <c r="H375" s="339" t="s">
        <v>2153</v>
      </c>
      <c r="I375" s="551">
        <v>-9128997156</v>
      </c>
      <c r="J375" s="298">
        <f t="shared" si="30"/>
        <v>-9128997.1559999995</v>
      </c>
      <c r="K375" t="e">
        <f>+VLOOKUP(D375,#REF!,4,0)</f>
        <v>#REF!</v>
      </c>
      <c r="L375" t="e">
        <f>VLOOKUP(D375,#REF!,5,0)</f>
        <v>#REF!</v>
      </c>
      <c r="M375" t="e">
        <f>VLOOKUP(D375,#REF!,6,0)</f>
        <v>#REF!</v>
      </c>
      <c r="N375" t="e">
        <f>VLOOKUP(D375,#REF!,7,0)</f>
        <v>#REF!</v>
      </c>
      <c r="O375"/>
      <c r="P375" t="str">
        <f t="shared" si="31"/>
        <v>22482</v>
      </c>
      <c r="Q375" t="str">
        <f t="shared" si="29"/>
        <v>22</v>
      </c>
    </row>
    <row r="376" spans="1:17" s="369" customFormat="1" x14ac:dyDescent="0.25">
      <c r="A376" s="563">
        <v>44742</v>
      </c>
      <c r="B376" s="340">
        <v>6</v>
      </c>
      <c r="C376" s="340" t="s">
        <v>3095</v>
      </c>
      <c r="D376" s="340" t="s">
        <v>2738</v>
      </c>
      <c r="E376" t="str">
        <f t="shared" si="27"/>
        <v>223802248200299</v>
      </c>
      <c r="F376" t="str">
        <f t="shared" si="28"/>
        <v>3</v>
      </c>
      <c r="G376">
        <v>14</v>
      </c>
      <c r="H376" s="340" t="s">
        <v>2154</v>
      </c>
      <c r="I376" s="552">
        <v>-363043584</v>
      </c>
      <c r="J376" s="298">
        <f t="shared" si="30"/>
        <v>-363043.58399999997</v>
      </c>
      <c r="K376" t="e">
        <f>+VLOOKUP(D376,#REF!,4,0)</f>
        <v>#REF!</v>
      </c>
      <c r="L376" t="e">
        <f>VLOOKUP(D376,#REF!,5,0)</f>
        <v>#REF!</v>
      </c>
      <c r="M376" t="e">
        <f>VLOOKUP(D376,#REF!,6,0)</f>
        <v>#REF!</v>
      </c>
      <c r="N376" t="e">
        <f>VLOOKUP(D376,#REF!,7,0)</f>
        <v>#REF!</v>
      </c>
      <c r="O376"/>
      <c r="P376" t="str">
        <f t="shared" si="31"/>
        <v>22482</v>
      </c>
      <c r="Q376" t="str">
        <f t="shared" si="29"/>
        <v>22</v>
      </c>
    </row>
    <row r="377" spans="1:17" s="369" customFormat="1" x14ac:dyDescent="0.25">
      <c r="A377" s="563">
        <v>44742</v>
      </c>
      <c r="B377" s="339">
        <v>6</v>
      </c>
      <c r="C377" s="339" t="s">
        <v>3096</v>
      </c>
      <c r="D377" s="339" t="s">
        <v>2663</v>
      </c>
      <c r="E377" t="str">
        <f t="shared" si="27"/>
        <v>224802248200299</v>
      </c>
      <c r="F377" t="str">
        <f t="shared" si="28"/>
        <v>4</v>
      </c>
      <c r="G377">
        <v>14</v>
      </c>
      <c r="H377" s="339" t="s">
        <v>2154</v>
      </c>
      <c r="I377" s="551">
        <v>-1583989</v>
      </c>
      <c r="J377" s="298">
        <f t="shared" si="30"/>
        <v>-1583.989</v>
      </c>
      <c r="K377" t="e">
        <f>+VLOOKUP(D377,#REF!,4,0)</f>
        <v>#REF!</v>
      </c>
      <c r="L377" t="e">
        <f>VLOOKUP(D377,#REF!,5,0)</f>
        <v>#REF!</v>
      </c>
      <c r="M377" t="e">
        <f>VLOOKUP(D377,#REF!,6,0)</f>
        <v>#REF!</v>
      </c>
      <c r="N377" t="e">
        <f>VLOOKUP(D377,#REF!,7,0)</f>
        <v>#REF!</v>
      </c>
      <c r="O377"/>
      <c r="P377" t="str">
        <f t="shared" si="31"/>
        <v>22482</v>
      </c>
      <c r="Q377" t="str">
        <f t="shared" si="29"/>
        <v>22</v>
      </c>
    </row>
    <row r="378" spans="1:17" s="369" customFormat="1" x14ac:dyDescent="0.25">
      <c r="A378" s="563">
        <v>44742</v>
      </c>
      <c r="B378" s="340">
        <v>6</v>
      </c>
      <c r="C378" s="340" t="s">
        <v>2295</v>
      </c>
      <c r="D378" s="340" t="s">
        <v>1987</v>
      </c>
      <c r="E378" t="str">
        <f t="shared" si="27"/>
        <v>225802248200299</v>
      </c>
      <c r="F378" t="str">
        <f t="shared" si="28"/>
        <v>5</v>
      </c>
      <c r="G378">
        <v>14</v>
      </c>
      <c r="H378" s="340" t="s">
        <v>2154</v>
      </c>
      <c r="I378" s="552">
        <v>-339393532</v>
      </c>
      <c r="J378" s="298">
        <f t="shared" si="30"/>
        <v>-339393.53200000001</v>
      </c>
      <c r="K378" t="e">
        <f>+VLOOKUP(D378,#REF!,4,0)</f>
        <v>#REF!</v>
      </c>
      <c r="L378" t="e">
        <f>VLOOKUP(D378,#REF!,5,0)</f>
        <v>#REF!</v>
      </c>
      <c r="M378" t="e">
        <f>VLOOKUP(D378,#REF!,6,0)</f>
        <v>#REF!</v>
      </c>
      <c r="N378" t="e">
        <f>VLOOKUP(D378,#REF!,7,0)</f>
        <v>#REF!</v>
      </c>
      <c r="O378"/>
      <c r="P378" t="str">
        <f t="shared" si="31"/>
        <v>22482</v>
      </c>
      <c r="Q378" t="str">
        <f t="shared" si="29"/>
        <v>22</v>
      </c>
    </row>
    <row r="379" spans="1:17" s="369" customFormat="1" x14ac:dyDescent="0.25">
      <c r="A379" s="563">
        <v>44742</v>
      </c>
      <c r="B379" s="339">
        <v>6</v>
      </c>
      <c r="C379" s="339" t="s">
        <v>2296</v>
      </c>
      <c r="D379" s="339" t="s">
        <v>1988</v>
      </c>
      <c r="E379" t="str">
        <f t="shared" si="27"/>
        <v>226802248200299</v>
      </c>
      <c r="F379" t="str">
        <f t="shared" si="28"/>
        <v>6</v>
      </c>
      <c r="G379">
        <v>14</v>
      </c>
      <c r="H379" s="339" t="s">
        <v>2154</v>
      </c>
      <c r="I379" s="551">
        <v>-1076922191</v>
      </c>
      <c r="J379" s="298">
        <f t="shared" si="30"/>
        <v>-1076922.1910000001</v>
      </c>
      <c r="K379" t="e">
        <f>+VLOOKUP(D379,#REF!,4,0)</f>
        <v>#REF!</v>
      </c>
      <c r="L379" t="e">
        <f>VLOOKUP(D379,#REF!,5,0)</f>
        <v>#REF!</v>
      </c>
      <c r="M379" t="e">
        <f>VLOOKUP(D379,#REF!,6,0)</f>
        <v>#REF!</v>
      </c>
      <c r="N379" t="e">
        <f>VLOOKUP(D379,#REF!,7,0)</f>
        <v>#REF!</v>
      </c>
      <c r="O379"/>
      <c r="P379" t="str">
        <f t="shared" si="31"/>
        <v>22482</v>
      </c>
      <c r="Q379" t="str">
        <f t="shared" si="29"/>
        <v>22</v>
      </c>
    </row>
    <row r="380" spans="1:17" x14ac:dyDescent="0.25">
      <c r="A380" s="563">
        <v>44742</v>
      </c>
      <c r="B380" s="340">
        <v>6</v>
      </c>
      <c r="C380" s="340" t="s">
        <v>2297</v>
      </c>
      <c r="D380" s="340" t="s">
        <v>1989</v>
      </c>
      <c r="E380" t="str">
        <f t="shared" si="27"/>
        <v>227802248200299</v>
      </c>
      <c r="F380" t="str">
        <f t="shared" si="28"/>
        <v>7</v>
      </c>
      <c r="G380">
        <v>14</v>
      </c>
      <c r="H380" s="340" t="s">
        <v>2154</v>
      </c>
      <c r="I380" s="552">
        <v>-730103198</v>
      </c>
      <c r="J380" s="298">
        <f t="shared" si="30"/>
        <v>-730103.19799999997</v>
      </c>
      <c r="K380" t="e">
        <f>+VLOOKUP(D380,#REF!,4,0)</f>
        <v>#REF!</v>
      </c>
      <c r="L380" t="e">
        <f>VLOOKUP(D380,#REF!,5,0)</f>
        <v>#REF!</v>
      </c>
      <c r="M380" t="e">
        <f>VLOOKUP(D380,#REF!,6,0)</f>
        <v>#REF!</v>
      </c>
      <c r="N380" t="e">
        <f>VLOOKUP(D380,#REF!,7,0)</f>
        <v>#REF!</v>
      </c>
      <c r="P380" t="str">
        <f t="shared" si="31"/>
        <v>22482</v>
      </c>
      <c r="Q380" t="str">
        <f t="shared" si="29"/>
        <v>22</v>
      </c>
    </row>
    <row r="381" spans="1:17" x14ac:dyDescent="0.25">
      <c r="A381" s="563">
        <v>44742</v>
      </c>
      <c r="B381" s="339">
        <v>6</v>
      </c>
      <c r="C381" s="339" t="s">
        <v>2298</v>
      </c>
      <c r="D381" s="339" t="s">
        <v>1990</v>
      </c>
      <c r="E381" t="str">
        <f t="shared" si="27"/>
        <v>228802248200299</v>
      </c>
      <c r="F381" t="str">
        <f t="shared" si="28"/>
        <v>8</v>
      </c>
      <c r="G381">
        <v>14</v>
      </c>
      <c r="H381" s="339" t="s">
        <v>2154</v>
      </c>
      <c r="I381" s="551">
        <v>-14025254179</v>
      </c>
      <c r="J381" s="298">
        <f t="shared" si="30"/>
        <v>-14025254.179</v>
      </c>
      <c r="K381" t="e">
        <f>+VLOOKUP(D381,#REF!,4,0)</f>
        <v>#REF!</v>
      </c>
      <c r="L381" t="e">
        <f>VLOOKUP(D381,#REF!,5,0)</f>
        <v>#REF!</v>
      </c>
      <c r="M381" t="e">
        <f>VLOOKUP(D381,#REF!,6,0)</f>
        <v>#REF!</v>
      </c>
      <c r="N381" t="e">
        <f>VLOOKUP(D381,#REF!,7,0)</f>
        <v>#REF!</v>
      </c>
      <c r="P381" t="str">
        <f t="shared" si="31"/>
        <v>22482</v>
      </c>
      <c r="Q381" t="str">
        <f t="shared" si="29"/>
        <v>22</v>
      </c>
    </row>
    <row r="382" spans="1:17" x14ac:dyDescent="0.25">
      <c r="A382" s="563">
        <v>44742</v>
      </c>
      <c r="B382" s="340">
        <v>6</v>
      </c>
      <c r="C382" s="340" t="s">
        <v>3097</v>
      </c>
      <c r="D382" s="340" t="s">
        <v>2739</v>
      </c>
      <c r="E382" t="str">
        <f t="shared" si="27"/>
        <v>222802249200201</v>
      </c>
      <c r="F382" t="str">
        <f t="shared" si="28"/>
        <v>2</v>
      </c>
      <c r="G382">
        <v>14</v>
      </c>
      <c r="H382" s="340" t="s">
        <v>2155</v>
      </c>
      <c r="I382" s="552">
        <v>157743767</v>
      </c>
      <c r="J382" s="298">
        <f t="shared" si="30"/>
        <v>157743.76699999999</v>
      </c>
      <c r="K382" t="e">
        <f>+VLOOKUP(D382,#REF!,4,0)</f>
        <v>#REF!</v>
      </c>
      <c r="L382" t="e">
        <f>VLOOKUP(D382,#REF!,5,0)</f>
        <v>#REF!</v>
      </c>
      <c r="M382" t="e">
        <f>VLOOKUP(D382,#REF!,6,0)</f>
        <v>#REF!</v>
      </c>
      <c r="N382" t="e">
        <f>VLOOKUP(D382,#REF!,7,0)</f>
        <v>#REF!</v>
      </c>
      <c r="P382" t="str">
        <f t="shared" si="31"/>
        <v>22492</v>
      </c>
      <c r="Q382" t="str">
        <f t="shared" si="29"/>
        <v>22</v>
      </c>
    </row>
    <row r="383" spans="1:17" x14ac:dyDescent="0.25">
      <c r="A383" s="563">
        <v>44742</v>
      </c>
      <c r="B383" s="339">
        <v>7</v>
      </c>
      <c r="C383" s="339" t="s">
        <v>2831</v>
      </c>
      <c r="D383" s="339" t="s">
        <v>2740</v>
      </c>
      <c r="E383" t="str">
        <f t="shared" si="27"/>
        <v>223802249200201</v>
      </c>
      <c r="F383" t="str">
        <f t="shared" si="28"/>
        <v>3</v>
      </c>
      <c r="G383">
        <v>14</v>
      </c>
      <c r="H383" s="339" t="s">
        <v>2155</v>
      </c>
      <c r="I383" s="551">
        <v>91533871</v>
      </c>
      <c r="J383" s="298">
        <f t="shared" si="30"/>
        <v>91533.870999999999</v>
      </c>
      <c r="K383" t="e">
        <f>+VLOOKUP(D383,#REF!,4,0)</f>
        <v>#REF!</v>
      </c>
      <c r="L383" t="e">
        <f>VLOOKUP(D383,#REF!,5,0)</f>
        <v>#REF!</v>
      </c>
      <c r="M383" t="e">
        <f>VLOOKUP(D383,#REF!,6,0)</f>
        <v>#REF!</v>
      </c>
      <c r="N383" t="e">
        <f>VLOOKUP(D383,#REF!,7,0)</f>
        <v>#REF!</v>
      </c>
      <c r="P383" t="str">
        <f t="shared" si="31"/>
        <v>22492</v>
      </c>
      <c r="Q383" t="str">
        <f t="shared" si="29"/>
        <v>22</v>
      </c>
    </row>
    <row r="384" spans="1:17" s="369" customFormat="1" x14ac:dyDescent="0.25">
      <c r="A384" s="563">
        <v>44742</v>
      </c>
      <c r="B384" s="340">
        <v>7</v>
      </c>
      <c r="C384" s="340" t="s">
        <v>3098</v>
      </c>
      <c r="D384" s="340" t="s">
        <v>1992</v>
      </c>
      <c r="E384" t="str">
        <f t="shared" si="27"/>
        <v>226802249200201</v>
      </c>
      <c r="F384" t="str">
        <f t="shared" si="28"/>
        <v>6</v>
      </c>
      <c r="G384">
        <v>14</v>
      </c>
      <c r="H384" s="340" t="s">
        <v>2155</v>
      </c>
      <c r="I384" s="552">
        <v>71625721</v>
      </c>
      <c r="J384" s="298">
        <f t="shared" si="30"/>
        <v>71625.721000000005</v>
      </c>
      <c r="K384" t="e">
        <f>+VLOOKUP(D384,#REF!,4,0)</f>
        <v>#REF!</v>
      </c>
      <c r="L384" t="e">
        <f>VLOOKUP(D384,#REF!,5,0)</f>
        <v>#REF!</v>
      </c>
      <c r="M384" t="e">
        <f>VLOOKUP(D384,#REF!,6,0)</f>
        <v>#REF!</v>
      </c>
      <c r="N384" t="e">
        <f>VLOOKUP(D384,#REF!,7,0)</f>
        <v>#REF!</v>
      </c>
      <c r="O384"/>
      <c r="P384" t="str">
        <f t="shared" si="31"/>
        <v>22492</v>
      </c>
      <c r="Q384" t="str">
        <f t="shared" si="29"/>
        <v>22</v>
      </c>
    </row>
    <row r="385" spans="1:17" s="369" customFormat="1" x14ac:dyDescent="0.25">
      <c r="A385" s="563">
        <v>44742</v>
      </c>
      <c r="B385" s="339">
        <v>6</v>
      </c>
      <c r="C385" s="339" t="s">
        <v>2299</v>
      </c>
      <c r="D385" s="339" t="s">
        <v>1993</v>
      </c>
      <c r="E385" t="str">
        <f t="shared" si="27"/>
        <v>227802249200201</v>
      </c>
      <c r="F385" t="str">
        <f t="shared" si="28"/>
        <v>7</v>
      </c>
      <c r="G385">
        <v>14</v>
      </c>
      <c r="H385" s="339" t="s">
        <v>2155</v>
      </c>
      <c r="I385" s="551">
        <v>984205331</v>
      </c>
      <c r="J385" s="298">
        <f t="shared" si="30"/>
        <v>984205.33100000001</v>
      </c>
      <c r="K385" t="e">
        <f>+VLOOKUP(D385,#REF!,4,0)</f>
        <v>#REF!</v>
      </c>
      <c r="L385" t="e">
        <f>VLOOKUP(D385,#REF!,5,0)</f>
        <v>#REF!</v>
      </c>
      <c r="M385" t="e">
        <f>VLOOKUP(D385,#REF!,6,0)</f>
        <v>#REF!</v>
      </c>
      <c r="N385" t="e">
        <f>VLOOKUP(D385,#REF!,7,0)</f>
        <v>#REF!</v>
      </c>
      <c r="O385"/>
      <c r="P385" t="str">
        <f t="shared" si="31"/>
        <v>22492</v>
      </c>
      <c r="Q385" t="str">
        <f t="shared" si="29"/>
        <v>22</v>
      </c>
    </row>
    <row r="386" spans="1:17" s="369" customFormat="1" x14ac:dyDescent="0.25">
      <c r="A386" s="563">
        <v>44742</v>
      </c>
      <c r="B386" s="340">
        <v>6</v>
      </c>
      <c r="C386" s="340" t="s">
        <v>2300</v>
      </c>
      <c r="D386" s="340" t="s">
        <v>1994</v>
      </c>
      <c r="E386" t="str">
        <f t="shared" si="27"/>
        <v>228802249200201</v>
      </c>
      <c r="F386" t="str">
        <f t="shared" si="28"/>
        <v>8</v>
      </c>
      <c r="G386">
        <v>14</v>
      </c>
      <c r="H386" s="340" t="s">
        <v>2155</v>
      </c>
      <c r="I386" s="552">
        <v>8002675331</v>
      </c>
      <c r="J386" s="298">
        <f t="shared" si="30"/>
        <v>8002675.3310000002</v>
      </c>
      <c r="K386" t="e">
        <f>+VLOOKUP(D386,#REF!,4,0)</f>
        <v>#REF!</v>
      </c>
      <c r="L386" t="e">
        <f>VLOOKUP(D386,#REF!,5,0)</f>
        <v>#REF!</v>
      </c>
      <c r="M386" t="e">
        <f>VLOOKUP(D386,#REF!,6,0)</f>
        <v>#REF!</v>
      </c>
      <c r="N386" t="e">
        <f>VLOOKUP(D386,#REF!,7,0)</f>
        <v>#REF!</v>
      </c>
      <c r="O386"/>
      <c r="P386" t="str">
        <f t="shared" si="31"/>
        <v>22492</v>
      </c>
      <c r="Q386" t="str">
        <f t="shared" si="29"/>
        <v>22</v>
      </c>
    </row>
    <row r="387" spans="1:17" s="369" customFormat="1" x14ac:dyDescent="0.25">
      <c r="A387" s="563">
        <v>44742</v>
      </c>
      <c r="B387" s="339">
        <v>6</v>
      </c>
      <c r="C387" s="339" t="s">
        <v>3099</v>
      </c>
      <c r="D387" s="339" t="s">
        <v>2867</v>
      </c>
      <c r="E387" t="str">
        <f t="shared" si="27"/>
        <v>223802249200299</v>
      </c>
      <c r="F387" t="str">
        <f t="shared" si="28"/>
        <v>3</v>
      </c>
      <c r="G387">
        <v>14</v>
      </c>
      <c r="H387" s="339" t="s">
        <v>2156</v>
      </c>
      <c r="I387" s="551">
        <v>195444071</v>
      </c>
      <c r="J387" s="298">
        <f t="shared" si="30"/>
        <v>195444.071</v>
      </c>
      <c r="K387" t="e">
        <f>+VLOOKUP(D387,#REF!,4,0)</f>
        <v>#REF!</v>
      </c>
      <c r="L387" t="e">
        <f>VLOOKUP(D387,#REF!,5,0)</f>
        <v>#REF!</v>
      </c>
      <c r="M387" t="e">
        <f>VLOOKUP(D387,#REF!,6,0)</f>
        <v>#REF!</v>
      </c>
      <c r="N387" t="e">
        <f>VLOOKUP(D387,#REF!,7,0)</f>
        <v>#REF!</v>
      </c>
      <c r="O387"/>
      <c r="P387" t="str">
        <f t="shared" si="31"/>
        <v>22492</v>
      </c>
      <c r="Q387" t="str">
        <f t="shared" si="29"/>
        <v>22</v>
      </c>
    </row>
    <row r="388" spans="1:17" s="369" customFormat="1" x14ac:dyDescent="0.25">
      <c r="A388" s="563">
        <v>44742</v>
      </c>
      <c r="B388" s="340">
        <v>6</v>
      </c>
      <c r="C388" s="340" t="s">
        <v>3100</v>
      </c>
      <c r="D388" s="340" t="s">
        <v>2665</v>
      </c>
      <c r="E388" t="str">
        <f t="shared" si="27"/>
        <v>224802249200299</v>
      </c>
      <c r="F388" t="str">
        <f t="shared" si="28"/>
        <v>4</v>
      </c>
      <c r="G388">
        <v>14</v>
      </c>
      <c r="H388" s="340" t="s">
        <v>2156</v>
      </c>
      <c r="I388" s="552">
        <v>357675</v>
      </c>
      <c r="J388" s="298">
        <f t="shared" si="30"/>
        <v>357.67500000000001</v>
      </c>
      <c r="K388" t="e">
        <f>+VLOOKUP(D388,#REF!,4,0)</f>
        <v>#REF!</v>
      </c>
      <c r="L388" t="e">
        <f>VLOOKUP(D388,#REF!,5,0)</f>
        <v>#REF!</v>
      </c>
      <c r="M388" t="e">
        <f>VLOOKUP(D388,#REF!,6,0)</f>
        <v>#REF!</v>
      </c>
      <c r="N388" t="e">
        <f>VLOOKUP(D388,#REF!,7,0)</f>
        <v>#REF!</v>
      </c>
      <c r="O388"/>
      <c r="P388" t="str">
        <f t="shared" si="31"/>
        <v>22492</v>
      </c>
      <c r="Q388" t="str">
        <f t="shared" si="29"/>
        <v>22</v>
      </c>
    </row>
    <row r="389" spans="1:17" s="369" customFormat="1" x14ac:dyDescent="0.25">
      <c r="A389" s="563">
        <v>44742</v>
      </c>
      <c r="B389" s="339">
        <v>6</v>
      </c>
      <c r="C389" s="339" t="s">
        <v>2301</v>
      </c>
      <c r="D389" s="339" t="s">
        <v>1995</v>
      </c>
      <c r="E389" t="str">
        <f t="shared" ref="E389:E452" si="32">+MID(D389,3,2)&amp;+MID(D389,6,1)&amp;+MID(D389,8,2)&amp;+MID(D389,11,3)&amp;+MID(D389,17,2)&amp;+MID(D389,20,3)&amp;+MID(D389,24,2)</f>
        <v>225802249200299</v>
      </c>
      <c r="F389" t="str">
        <f t="shared" ref="F389:F452" si="33">MID(E389,3,1)</f>
        <v>5</v>
      </c>
      <c r="G389">
        <v>14</v>
      </c>
      <c r="H389" s="339" t="s">
        <v>2156</v>
      </c>
      <c r="I389" s="551">
        <v>243044384</v>
      </c>
      <c r="J389" s="298">
        <f t="shared" si="30"/>
        <v>243044.38399999999</v>
      </c>
      <c r="K389" t="e">
        <f>+VLOOKUP(D389,#REF!,4,0)</f>
        <v>#REF!</v>
      </c>
      <c r="L389" t="e">
        <f>VLOOKUP(D389,#REF!,5,0)</f>
        <v>#REF!</v>
      </c>
      <c r="M389" t="e">
        <f>VLOOKUP(D389,#REF!,6,0)</f>
        <v>#REF!</v>
      </c>
      <c r="N389" t="e">
        <f>VLOOKUP(D389,#REF!,7,0)</f>
        <v>#REF!</v>
      </c>
      <c r="O389"/>
      <c r="P389" t="str">
        <f t="shared" si="31"/>
        <v>22492</v>
      </c>
      <c r="Q389" t="str">
        <f t="shared" si="29"/>
        <v>22</v>
      </c>
    </row>
    <row r="390" spans="1:17" s="369" customFormat="1" x14ac:dyDescent="0.25">
      <c r="A390" s="563">
        <v>44742</v>
      </c>
      <c r="B390" s="340">
        <v>6</v>
      </c>
      <c r="C390" s="340" t="s">
        <v>2302</v>
      </c>
      <c r="D390" s="340" t="s">
        <v>1996</v>
      </c>
      <c r="E390" t="str">
        <f t="shared" si="32"/>
        <v>226802249200299</v>
      </c>
      <c r="F390" t="str">
        <f t="shared" si="33"/>
        <v>6</v>
      </c>
      <c r="G390">
        <v>14</v>
      </c>
      <c r="H390" s="340" t="s">
        <v>2156</v>
      </c>
      <c r="I390" s="552">
        <v>759966027</v>
      </c>
      <c r="J390" s="298">
        <f t="shared" si="30"/>
        <v>759966.027</v>
      </c>
      <c r="K390" t="e">
        <f>+VLOOKUP(D390,#REF!,4,0)</f>
        <v>#REF!</v>
      </c>
      <c r="L390" t="e">
        <f>VLOOKUP(D390,#REF!,5,0)</f>
        <v>#REF!</v>
      </c>
      <c r="M390" t="e">
        <f>VLOOKUP(D390,#REF!,6,0)</f>
        <v>#REF!</v>
      </c>
      <c r="N390" t="e">
        <f>VLOOKUP(D390,#REF!,7,0)</f>
        <v>#REF!</v>
      </c>
      <c r="O390"/>
      <c r="P390" t="str">
        <f t="shared" si="31"/>
        <v>22492</v>
      </c>
      <c r="Q390" t="str">
        <f t="shared" ref="Q390:Q453" si="34">+LEFT(E390,2)</f>
        <v>22</v>
      </c>
    </row>
    <row r="391" spans="1:17" s="369" customFormat="1" x14ac:dyDescent="0.25">
      <c r="A391" s="563">
        <v>44742</v>
      </c>
      <c r="B391" s="339">
        <v>6</v>
      </c>
      <c r="C391" s="339" t="s">
        <v>2303</v>
      </c>
      <c r="D391" s="339" t="s">
        <v>1997</v>
      </c>
      <c r="E391" t="str">
        <f t="shared" si="32"/>
        <v>227802249200299</v>
      </c>
      <c r="F391" t="str">
        <f t="shared" si="33"/>
        <v>7</v>
      </c>
      <c r="G391">
        <v>14</v>
      </c>
      <c r="H391" s="339" t="s">
        <v>2156</v>
      </c>
      <c r="I391" s="551">
        <v>217723078</v>
      </c>
      <c r="J391" s="298">
        <f t="shared" si="30"/>
        <v>217723.07800000001</v>
      </c>
      <c r="K391" t="e">
        <f>+VLOOKUP(D391,#REF!,4,0)</f>
        <v>#REF!</v>
      </c>
      <c r="L391" t="e">
        <f>VLOOKUP(D391,#REF!,5,0)</f>
        <v>#REF!</v>
      </c>
      <c r="M391" t="e">
        <f>VLOOKUP(D391,#REF!,6,0)</f>
        <v>#REF!</v>
      </c>
      <c r="N391" t="e">
        <f>VLOOKUP(D391,#REF!,7,0)</f>
        <v>#REF!</v>
      </c>
      <c r="O391"/>
      <c r="P391" t="str">
        <f t="shared" si="31"/>
        <v>22492</v>
      </c>
      <c r="Q391" t="str">
        <f t="shared" si="34"/>
        <v>22</v>
      </c>
    </row>
    <row r="392" spans="1:17" s="369" customFormat="1" x14ac:dyDescent="0.25">
      <c r="A392" s="563">
        <v>44742</v>
      </c>
      <c r="B392" s="340">
        <v>6</v>
      </c>
      <c r="C392" s="340" t="s">
        <v>2304</v>
      </c>
      <c r="D392" s="340" t="s">
        <v>1998</v>
      </c>
      <c r="E392" t="str">
        <f t="shared" si="32"/>
        <v>228802249200299</v>
      </c>
      <c r="F392" t="str">
        <f t="shared" si="33"/>
        <v>8</v>
      </c>
      <c r="G392">
        <v>14</v>
      </c>
      <c r="H392" s="340" t="s">
        <v>2156</v>
      </c>
      <c r="I392" s="552">
        <v>12526908668</v>
      </c>
      <c r="J392" s="298">
        <f t="shared" si="30"/>
        <v>12526908.668</v>
      </c>
      <c r="K392" t="e">
        <f>+VLOOKUP(D392,#REF!,4,0)</f>
        <v>#REF!</v>
      </c>
      <c r="L392" t="e">
        <f>VLOOKUP(D392,#REF!,5,0)</f>
        <v>#REF!</v>
      </c>
      <c r="M392" t="e">
        <f>VLOOKUP(D392,#REF!,6,0)</f>
        <v>#REF!</v>
      </c>
      <c r="N392" t="e">
        <f>VLOOKUP(D392,#REF!,7,0)</f>
        <v>#REF!</v>
      </c>
      <c r="O392"/>
      <c r="P392" t="str">
        <f t="shared" si="31"/>
        <v>22492</v>
      </c>
      <c r="Q392" t="str">
        <f t="shared" si="34"/>
        <v>22</v>
      </c>
    </row>
    <row r="393" spans="1:17" s="369" customFormat="1" x14ac:dyDescent="0.25">
      <c r="A393" s="563">
        <v>44742</v>
      </c>
      <c r="B393" s="339">
        <v>6</v>
      </c>
      <c r="C393" s="339" t="s">
        <v>2305</v>
      </c>
      <c r="D393" s="339" t="s">
        <v>1999</v>
      </c>
      <c r="E393" t="str">
        <f t="shared" si="32"/>
        <v>228802348200001</v>
      </c>
      <c r="F393" t="str">
        <f t="shared" si="33"/>
        <v>8</v>
      </c>
      <c r="G393">
        <v>14</v>
      </c>
      <c r="H393" s="339" t="s">
        <v>2157</v>
      </c>
      <c r="I393" s="551">
        <v>-3759166462</v>
      </c>
      <c r="J393" s="298">
        <f t="shared" si="30"/>
        <v>-3759166.4619999998</v>
      </c>
      <c r="K393" t="e">
        <f>+VLOOKUP(D393,#REF!,4,0)</f>
        <v>#REF!</v>
      </c>
      <c r="L393" t="e">
        <f>VLOOKUP(D393,#REF!,5,0)</f>
        <v>#REF!</v>
      </c>
      <c r="M393" t="e">
        <f>VLOOKUP(D393,#REF!,6,0)</f>
        <v>#REF!</v>
      </c>
      <c r="N393" t="e">
        <f>VLOOKUP(D393,#REF!,7,0)</f>
        <v>#REF!</v>
      </c>
      <c r="O393"/>
      <c r="P393" t="str">
        <f t="shared" si="31"/>
        <v>23482</v>
      </c>
      <c r="Q393" t="str">
        <f t="shared" si="34"/>
        <v>22</v>
      </c>
    </row>
    <row r="394" spans="1:17" s="369" customFormat="1" x14ac:dyDescent="0.25">
      <c r="A394" s="563">
        <v>44742</v>
      </c>
      <c r="B394" s="340">
        <v>6</v>
      </c>
      <c r="C394" s="340" t="s">
        <v>2306</v>
      </c>
      <c r="D394" s="340" t="s">
        <v>2001</v>
      </c>
      <c r="E394" t="str">
        <f t="shared" si="32"/>
        <v>228802348200099</v>
      </c>
      <c r="F394" t="str">
        <f t="shared" si="33"/>
        <v>8</v>
      </c>
      <c r="G394">
        <v>14</v>
      </c>
      <c r="H394" s="340" t="s">
        <v>2157</v>
      </c>
      <c r="I394" s="552">
        <v>-41018349332</v>
      </c>
      <c r="J394" s="298">
        <f t="shared" si="30"/>
        <v>-41018349.332000002</v>
      </c>
      <c r="K394" t="e">
        <f>+VLOOKUP(D394,#REF!,4,0)</f>
        <v>#REF!</v>
      </c>
      <c r="L394" t="e">
        <f>VLOOKUP(D394,#REF!,5,0)</f>
        <v>#REF!</v>
      </c>
      <c r="M394" t="e">
        <f>VLOOKUP(D394,#REF!,6,0)</f>
        <v>#REF!</v>
      </c>
      <c r="N394" t="e">
        <f>VLOOKUP(D394,#REF!,7,0)</f>
        <v>#REF!</v>
      </c>
      <c r="O394"/>
      <c r="P394" t="str">
        <f t="shared" si="31"/>
        <v>23482</v>
      </c>
      <c r="Q394" t="str">
        <f t="shared" si="34"/>
        <v>22</v>
      </c>
    </row>
    <row r="395" spans="1:17" s="369" customFormat="1" x14ac:dyDescent="0.25">
      <c r="A395" s="563">
        <v>44742</v>
      </c>
      <c r="B395" s="339">
        <v>6</v>
      </c>
      <c r="C395" s="339" t="s">
        <v>2307</v>
      </c>
      <c r="D395" s="339" t="s">
        <v>2002</v>
      </c>
      <c r="E395" t="str">
        <f t="shared" si="32"/>
        <v>228802349200001</v>
      </c>
      <c r="F395" t="str">
        <f t="shared" si="33"/>
        <v>8</v>
      </c>
      <c r="G395">
        <v>14</v>
      </c>
      <c r="H395" s="339" t="s">
        <v>2158</v>
      </c>
      <c r="I395" s="551">
        <v>3509307723</v>
      </c>
      <c r="J395" s="298">
        <f t="shared" si="30"/>
        <v>3509307.7230000002</v>
      </c>
      <c r="K395" t="e">
        <f>+VLOOKUP(D395,#REF!,4,0)</f>
        <v>#REF!</v>
      </c>
      <c r="L395" t="e">
        <f>VLOOKUP(D395,#REF!,5,0)</f>
        <v>#REF!</v>
      </c>
      <c r="M395" t="e">
        <f>VLOOKUP(D395,#REF!,6,0)</f>
        <v>#REF!</v>
      </c>
      <c r="N395" t="e">
        <f>VLOOKUP(D395,#REF!,7,0)</f>
        <v>#REF!</v>
      </c>
      <c r="O395"/>
      <c r="P395" t="str">
        <f t="shared" si="31"/>
        <v>23492</v>
      </c>
      <c r="Q395" t="str">
        <f t="shared" si="34"/>
        <v>22</v>
      </c>
    </row>
    <row r="396" spans="1:17" s="369" customFormat="1" x14ac:dyDescent="0.25">
      <c r="A396" s="563">
        <v>44742</v>
      </c>
      <c r="B396" s="340">
        <v>6</v>
      </c>
      <c r="C396" s="340" t="s">
        <v>2308</v>
      </c>
      <c r="D396" s="340" t="s">
        <v>2004</v>
      </c>
      <c r="E396" t="str">
        <f t="shared" si="32"/>
        <v>228802349200099</v>
      </c>
      <c r="F396" t="str">
        <f t="shared" si="33"/>
        <v>8</v>
      </c>
      <c r="G396">
        <v>14</v>
      </c>
      <c r="H396" s="340" t="s">
        <v>2158</v>
      </c>
      <c r="I396" s="552">
        <v>44239839067</v>
      </c>
      <c r="J396" s="298">
        <f t="shared" ref="J396:J459" si="35">I396/1000</f>
        <v>44239839.067000002</v>
      </c>
      <c r="K396" t="e">
        <f>+VLOOKUP(D396,#REF!,4,0)</f>
        <v>#REF!</v>
      </c>
      <c r="L396" t="e">
        <f>VLOOKUP(D396,#REF!,5,0)</f>
        <v>#REF!</v>
      </c>
      <c r="M396" t="e">
        <f>VLOOKUP(D396,#REF!,6,0)</f>
        <v>#REF!</v>
      </c>
      <c r="N396" t="e">
        <f>VLOOKUP(D396,#REF!,7,0)</f>
        <v>#REF!</v>
      </c>
      <c r="O396"/>
      <c r="P396" t="str">
        <f t="shared" ref="P396:P459" si="36">MID(E396,6,5)</f>
        <v>23492</v>
      </c>
      <c r="Q396" t="str">
        <f t="shared" si="34"/>
        <v>22</v>
      </c>
    </row>
    <row r="397" spans="1:17" s="591" customFormat="1" x14ac:dyDescent="0.25">
      <c r="A397" s="587">
        <v>44742</v>
      </c>
      <c r="B397" s="588">
        <v>6</v>
      </c>
      <c r="C397" s="588" t="s">
        <v>3101</v>
      </c>
      <c r="D397" s="588" t="s">
        <v>2543</v>
      </c>
      <c r="E397" s="589" t="str">
        <f t="shared" si="32"/>
        <v>240102420100099</v>
      </c>
      <c r="F397" s="589" t="str">
        <f t="shared" si="33"/>
        <v>0</v>
      </c>
      <c r="G397" s="589" t="e">
        <f>+VLOOKUP(L397,BG!$D$10:$F$63,3,FALSE)</f>
        <v>#REF!</v>
      </c>
      <c r="H397" s="588" t="s">
        <v>2544</v>
      </c>
      <c r="I397" s="590">
        <f>2297349-2297349</f>
        <v>0</v>
      </c>
      <c r="J397" s="430">
        <f t="shared" si="35"/>
        <v>0</v>
      </c>
      <c r="K397" s="589" t="e">
        <f>+VLOOKUP(D397,#REF!,4,0)</f>
        <v>#REF!</v>
      </c>
      <c r="L397" s="589" t="e">
        <f>VLOOKUP(D397,#REF!,5,0)</f>
        <v>#REF!</v>
      </c>
      <c r="M397" s="589" t="e">
        <f>VLOOKUP(D397,#REF!,6,0)</f>
        <v>#REF!</v>
      </c>
      <c r="N397" s="589" t="e">
        <f>VLOOKUP(D397,#REF!,7,0)</f>
        <v>#REF!</v>
      </c>
      <c r="O397" s="589"/>
      <c r="P397" s="589" t="str">
        <f t="shared" si="36"/>
        <v>24201</v>
      </c>
      <c r="Q397" s="589" t="str">
        <f t="shared" si="34"/>
        <v>24</v>
      </c>
    </row>
    <row r="398" spans="1:17" s="591" customFormat="1" x14ac:dyDescent="0.25">
      <c r="A398" s="587">
        <v>44742</v>
      </c>
      <c r="B398" s="592">
        <v>6</v>
      </c>
      <c r="C398" s="592" t="s">
        <v>3102</v>
      </c>
      <c r="D398" s="592" t="s">
        <v>2545</v>
      </c>
      <c r="E398" s="589" t="str">
        <f t="shared" si="32"/>
        <v>240102420100199</v>
      </c>
      <c r="F398" s="589" t="str">
        <f t="shared" si="33"/>
        <v>0</v>
      </c>
      <c r="G398" s="589" t="e">
        <f>+VLOOKUP(L398,BG!$D$10:$F$63,3,FALSE)</f>
        <v>#REF!</v>
      </c>
      <c r="H398" s="592" t="s">
        <v>2546</v>
      </c>
      <c r="I398" s="593">
        <f>-125360300+2297349</f>
        <v>-123062951</v>
      </c>
      <c r="J398" s="430">
        <f t="shared" si="35"/>
        <v>-123062.951</v>
      </c>
      <c r="K398" s="589" t="e">
        <f>+VLOOKUP(D398,#REF!,4,0)</f>
        <v>#REF!</v>
      </c>
      <c r="L398" s="589" t="e">
        <f>VLOOKUP(D398,#REF!,5,0)</f>
        <v>#REF!</v>
      </c>
      <c r="M398" s="589" t="e">
        <f>VLOOKUP(D398,#REF!,6,0)</f>
        <v>#REF!</v>
      </c>
      <c r="N398" s="589" t="e">
        <f>VLOOKUP(D398,#REF!,7,0)</f>
        <v>#REF!</v>
      </c>
      <c r="O398" s="589"/>
      <c r="P398" s="589" t="str">
        <f t="shared" si="36"/>
        <v>24201</v>
      </c>
      <c r="Q398" s="589" t="str">
        <f t="shared" si="34"/>
        <v>24</v>
      </c>
    </row>
    <row r="399" spans="1:17" s="369" customFormat="1" x14ac:dyDescent="0.25">
      <c r="A399" s="563">
        <v>44742</v>
      </c>
      <c r="B399" s="339">
        <v>6</v>
      </c>
      <c r="C399" s="339" t="s">
        <v>3103</v>
      </c>
      <c r="D399" s="339" t="s">
        <v>2547</v>
      </c>
      <c r="E399" t="str">
        <f t="shared" si="32"/>
        <v>240102420100399</v>
      </c>
      <c r="F399" t="str">
        <f t="shared" si="33"/>
        <v>0</v>
      </c>
      <c r="G399" t="e">
        <f>+VLOOKUP(L399,BG!$D$10:$F$63,3,FALSE)</f>
        <v>#REF!</v>
      </c>
      <c r="H399" s="339" t="s">
        <v>2548</v>
      </c>
      <c r="I399" s="551">
        <v>-1270396191</v>
      </c>
      <c r="J399" s="298">
        <f t="shared" si="35"/>
        <v>-1270396.1910000001</v>
      </c>
      <c r="K399" t="e">
        <f>+VLOOKUP(D399,#REF!,4,0)</f>
        <v>#REF!</v>
      </c>
      <c r="L399" t="e">
        <f>VLOOKUP(D399,#REF!,5,0)</f>
        <v>#REF!</v>
      </c>
      <c r="M399" t="e">
        <f>VLOOKUP(D399,#REF!,6,0)</f>
        <v>#REF!</v>
      </c>
      <c r="N399" t="e">
        <f>VLOOKUP(D399,#REF!,7,0)</f>
        <v>#REF!</v>
      </c>
      <c r="O399"/>
      <c r="P399" t="str">
        <f t="shared" si="36"/>
        <v>24201</v>
      </c>
      <c r="Q399" t="str">
        <f t="shared" si="34"/>
        <v>24</v>
      </c>
    </row>
    <row r="400" spans="1:17" s="369" customFormat="1" x14ac:dyDescent="0.25">
      <c r="A400" s="563">
        <v>44742</v>
      </c>
      <c r="B400" s="340">
        <v>6</v>
      </c>
      <c r="C400" s="340" t="s">
        <v>3104</v>
      </c>
      <c r="D400" s="340" t="s">
        <v>2549</v>
      </c>
      <c r="E400" t="str">
        <f t="shared" si="32"/>
        <v>240102420100499</v>
      </c>
      <c r="F400" t="str">
        <f t="shared" si="33"/>
        <v>0</v>
      </c>
      <c r="G400" t="e">
        <f>+VLOOKUP(L400,BG!$D$10:$F$63,3,FALSE)</f>
        <v>#REF!</v>
      </c>
      <c r="H400" s="340" t="s">
        <v>2550</v>
      </c>
      <c r="I400" s="552">
        <v>-78720081</v>
      </c>
      <c r="J400" s="298">
        <f t="shared" si="35"/>
        <v>-78720.081000000006</v>
      </c>
      <c r="K400" t="e">
        <f>+VLOOKUP(D400,#REF!,4,0)</f>
        <v>#REF!</v>
      </c>
      <c r="L400" t="e">
        <f>VLOOKUP(D400,#REF!,5,0)</f>
        <v>#REF!</v>
      </c>
      <c r="M400" t="e">
        <f>VLOOKUP(D400,#REF!,6,0)</f>
        <v>#REF!</v>
      </c>
      <c r="N400" t="e">
        <f>VLOOKUP(D400,#REF!,7,0)</f>
        <v>#REF!</v>
      </c>
      <c r="O400"/>
      <c r="P400" t="str">
        <f t="shared" si="36"/>
        <v>24201</v>
      </c>
      <c r="Q400" t="str">
        <f t="shared" si="34"/>
        <v>24</v>
      </c>
    </row>
    <row r="401" spans="1:17" s="369" customFormat="1" x14ac:dyDescent="0.25">
      <c r="A401" s="563">
        <v>44742</v>
      </c>
      <c r="B401" s="339">
        <v>6</v>
      </c>
      <c r="C401" s="339" t="s">
        <v>3105</v>
      </c>
      <c r="D401" s="339" t="s">
        <v>2551</v>
      </c>
      <c r="E401" t="str">
        <f t="shared" si="32"/>
        <v>240102420100799</v>
      </c>
      <c r="F401" t="str">
        <f t="shared" si="33"/>
        <v>0</v>
      </c>
      <c r="G401" t="e">
        <f>+VLOOKUP(L401,BG!$D$10:$F$63,3,FALSE)</f>
        <v>#REF!</v>
      </c>
      <c r="H401" s="339" t="s">
        <v>2552</v>
      </c>
      <c r="I401" s="551">
        <v>-94466674</v>
      </c>
      <c r="J401" s="298">
        <f t="shared" si="35"/>
        <v>-94466.673999999999</v>
      </c>
      <c r="K401" t="e">
        <f>+VLOOKUP(D401,#REF!,4,0)</f>
        <v>#REF!</v>
      </c>
      <c r="L401" t="e">
        <f>VLOOKUP(D401,#REF!,5,0)</f>
        <v>#REF!</v>
      </c>
      <c r="M401" t="e">
        <f>VLOOKUP(D401,#REF!,6,0)</f>
        <v>#REF!</v>
      </c>
      <c r="N401" t="e">
        <f>VLOOKUP(D401,#REF!,7,0)</f>
        <v>#REF!</v>
      </c>
      <c r="O401"/>
      <c r="P401" t="str">
        <f t="shared" si="36"/>
        <v>24201</v>
      </c>
      <c r="Q401" t="str">
        <f t="shared" si="34"/>
        <v>24</v>
      </c>
    </row>
    <row r="402" spans="1:17" s="369" customFormat="1" x14ac:dyDescent="0.25">
      <c r="A402" s="563">
        <v>44742</v>
      </c>
      <c r="B402" s="340">
        <v>6</v>
      </c>
      <c r="C402" s="340" t="s">
        <v>3106</v>
      </c>
      <c r="D402" s="340" t="s">
        <v>2553</v>
      </c>
      <c r="E402" t="str">
        <f t="shared" si="32"/>
        <v>240102440100099</v>
      </c>
      <c r="F402" t="str">
        <f t="shared" si="33"/>
        <v>0</v>
      </c>
      <c r="G402" t="e">
        <f>+VLOOKUP(L402,BG!$D$10:$F$63,3,FALSE)</f>
        <v>#REF!</v>
      </c>
      <c r="H402" s="340" t="s">
        <v>2554</v>
      </c>
      <c r="I402" s="552">
        <v>-15108760</v>
      </c>
      <c r="J402" s="298">
        <f t="shared" si="35"/>
        <v>-15108.76</v>
      </c>
      <c r="K402" t="e">
        <f>+VLOOKUP(D402,#REF!,4,0)</f>
        <v>#REF!</v>
      </c>
      <c r="L402" t="e">
        <f>VLOOKUP(D402,#REF!,5,0)</f>
        <v>#REF!</v>
      </c>
      <c r="M402" t="e">
        <f>VLOOKUP(D402,#REF!,6,0)</f>
        <v>#REF!</v>
      </c>
      <c r="N402" t="e">
        <f>VLOOKUP(D402,#REF!,7,0)</f>
        <v>#REF!</v>
      </c>
      <c r="O402"/>
      <c r="P402" t="str">
        <f t="shared" si="36"/>
        <v>24401</v>
      </c>
      <c r="Q402" t="str">
        <f t="shared" si="34"/>
        <v>24</v>
      </c>
    </row>
    <row r="403" spans="1:17" s="369" customFormat="1" ht="17.25" customHeight="1" x14ac:dyDescent="0.25">
      <c r="A403" s="563">
        <v>44742</v>
      </c>
      <c r="B403" s="339">
        <v>6</v>
      </c>
      <c r="C403" s="339" t="s">
        <v>3107</v>
      </c>
      <c r="D403" s="339" t="s">
        <v>2555</v>
      </c>
      <c r="E403" t="str">
        <f t="shared" si="32"/>
        <v>240102440100199</v>
      </c>
      <c r="F403" t="str">
        <f t="shared" si="33"/>
        <v>0</v>
      </c>
      <c r="G403" t="e">
        <f>+VLOOKUP(L403,BG!$D$10:$F$63,3,FALSE)</f>
        <v>#REF!</v>
      </c>
      <c r="H403" s="339" t="s">
        <v>2556</v>
      </c>
      <c r="I403" s="551">
        <v>-310910512</v>
      </c>
      <c r="J403" s="298">
        <f t="shared" si="35"/>
        <v>-310910.51199999999</v>
      </c>
      <c r="K403" t="e">
        <f>+VLOOKUP(D403,#REF!,4,0)</f>
        <v>#REF!</v>
      </c>
      <c r="L403" t="e">
        <f>VLOOKUP(D403,#REF!,5,0)</f>
        <v>#REF!</v>
      </c>
      <c r="M403" t="e">
        <f>VLOOKUP(D403,#REF!,6,0)</f>
        <v>#REF!</v>
      </c>
      <c r="N403" t="e">
        <f>VLOOKUP(D403,#REF!,7,0)</f>
        <v>#REF!</v>
      </c>
      <c r="O403"/>
      <c r="P403" t="str">
        <f t="shared" si="36"/>
        <v>24401</v>
      </c>
      <c r="Q403" t="str">
        <f t="shared" si="34"/>
        <v>24</v>
      </c>
    </row>
    <row r="404" spans="1:17" s="369" customFormat="1" ht="17.25" customHeight="1" x14ac:dyDescent="0.25">
      <c r="A404" s="563">
        <v>44742</v>
      </c>
      <c r="B404" s="340">
        <v>7</v>
      </c>
      <c r="C404" s="340" t="s">
        <v>3108</v>
      </c>
      <c r="D404" s="340" t="s">
        <v>2557</v>
      </c>
      <c r="E404" t="str">
        <f t="shared" si="32"/>
        <v>240102440100399</v>
      </c>
      <c r="F404" t="str">
        <f t="shared" si="33"/>
        <v>0</v>
      </c>
      <c r="G404" t="e">
        <f>+VLOOKUP(L404,BG!$D$10:$F$63,3,FALSE)</f>
        <v>#REF!</v>
      </c>
      <c r="H404" s="340" t="s">
        <v>2558</v>
      </c>
      <c r="I404" s="552">
        <v>-83028138</v>
      </c>
      <c r="J404" s="298">
        <f t="shared" si="35"/>
        <v>-83028.138000000006</v>
      </c>
      <c r="K404" t="e">
        <f>+VLOOKUP(D404,#REF!,4,0)</f>
        <v>#REF!</v>
      </c>
      <c r="L404" t="e">
        <f>VLOOKUP(D404,#REF!,5,0)</f>
        <v>#REF!</v>
      </c>
      <c r="M404" t="e">
        <f>VLOOKUP(D404,#REF!,6,0)</f>
        <v>#REF!</v>
      </c>
      <c r="N404" t="e">
        <f>VLOOKUP(D404,#REF!,7,0)</f>
        <v>#REF!</v>
      </c>
      <c r="O404"/>
      <c r="P404" t="str">
        <f t="shared" si="36"/>
        <v>24401</v>
      </c>
      <c r="Q404" t="str">
        <f t="shared" si="34"/>
        <v>24</v>
      </c>
    </row>
    <row r="405" spans="1:17" s="369" customFormat="1" ht="17.25" customHeight="1" x14ac:dyDescent="0.25">
      <c r="A405" s="563">
        <v>44742</v>
      </c>
      <c r="B405" s="339">
        <v>6</v>
      </c>
      <c r="C405" s="339" t="s">
        <v>3109</v>
      </c>
      <c r="D405" s="339" t="s">
        <v>1371</v>
      </c>
      <c r="E405" t="str">
        <f t="shared" si="32"/>
        <v>240102440100599</v>
      </c>
      <c r="F405" t="str">
        <f t="shared" si="33"/>
        <v>0</v>
      </c>
      <c r="G405" t="e">
        <f>+VLOOKUP(L405,BG!$D$10:$F$63,3,FALSE)</f>
        <v>#REF!</v>
      </c>
      <c r="H405" s="339" t="s">
        <v>1568</v>
      </c>
      <c r="I405" s="551">
        <v>-25036797</v>
      </c>
      <c r="J405" s="298">
        <f t="shared" si="35"/>
        <v>-25036.796999999999</v>
      </c>
      <c r="K405" t="e">
        <f>+VLOOKUP(D405,#REF!,4,0)</f>
        <v>#REF!</v>
      </c>
      <c r="L405" t="e">
        <f>VLOOKUP(D405,#REF!,5,0)</f>
        <v>#REF!</v>
      </c>
      <c r="M405" t="e">
        <f>VLOOKUP(D405,#REF!,6,0)</f>
        <v>#REF!</v>
      </c>
      <c r="N405" t="e">
        <f>VLOOKUP(D405,#REF!,7,0)</f>
        <v>#REF!</v>
      </c>
      <c r="O405"/>
      <c r="P405" t="str">
        <f t="shared" si="36"/>
        <v>24401</v>
      </c>
      <c r="Q405" t="str">
        <f t="shared" si="34"/>
        <v>24</v>
      </c>
    </row>
    <row r="406" spans="1:17" s="369" customFormat="1" x14ac:dyDescent="0.25">
      <c r="A406" s="563">
        <v>44742</v>
      </c>
      <c r="B406" s="340">
        <v>6</v>
      </c>
      <c r="C406" s="340" t="s">
        <v>3110</v>
      </c>
      <c r="D406" s="340" t="s">
        <v>2643</v>
      </c>
      <c r="E406" t="str">
        <f t="shared" si="32"/>
        <v>240102440100899</v>
      </c>
      <c r="F406" t="str">
        <f t="shared" si="33"/>
        <v>0</v>
      </c>
      <c r="G406" t="e">
        <f>+VLOOKUP(L406,BG!$D$10:$F$63,3,FALSE)</f>
        <v>#REF!</v>
      </c>
      <c r="H406" s="340" t="s">
        <v>2646</v>
      </c>
      <c r="I406" s="552">
        <v>-146429</v>
      </c>
      <c r="J406" s="298">
        <f t="shared" si="35"/>
        <v>-146.429</v>
      </c>
      <c r="K406" t="e">
        <f>+VLOOKUP(D406,#REF!,4,0)</f>
        <v>#REF!</v>
      </c>
      <c r="L406" t="e">
        <f>VLOOKUP(D406,#REF!,5,0)</f>
        <v>#REF!</v>
      </c>
      <c r="M406" t="e">
        <f>VLOOKUP(D406,#REF!,6,0)</f>
        <v>#REF!</v>
      </c>
      <c r="N406" t="e">
        <f>VLOOKUP(D406,#REF!,7,0)</f>
        <v>#REF!</v>
      </c>
      <c r="O406"/>
      <c r="P406" t="str">
        <f t="shared" si="36"/>
        <v>24401</v>
      </c>
      <c r="Q406" t="str">
        <f t="shared" si="34"/>
        <v>24</v>
      </c>
    </row>
    <row r="407" spans="1:17" s="369" customFormat="1" x14ac:dyDescent="0.25">
      <c r="A407" s="563">
        <v>44742</v>
      </c>
      <c r="B407" s="339">
        <v>6</v>
      </c>
      <c r="C407" s="339" t="s">
        <v>1721</v>
      </c>
      <c r="D407" s="339" t="s">
        <v>1372</v>
      </c>
      <c r="E407" t="str">
        <f t="shared" si="32"/>
        <v>240102460100199</v>
      </c>
      <c r="F407" t="str">
        <f t="shared" si="33"/>
        <v>0</v>
      </c>
      <c r="G407" t="e">
        <f>+VLOOKUP(L407,BG!$D$10:$F$63,3,FALSE)</f>
        <v>#REF!</v>
      </c>
      <c r="H407" s="339" t="s">
        <v>1272</v>
      </c>
      <c r="I407" s="551">
        <v>-4392974629</v>
      </c>
      <c r="J407" s="298">
        <f t="shared" si="35"/>
        <v>-4392974.6289999997</v>
      </c>
      <c r="K407" t="e">
        <f>+VLOOKUP(D407,#REF!,4,0)</f>
        <v>#REF!</v>
      </c>
      <c r="L407" t="e">
        <f>VLOOKUP(D407,#REF!,5,0)</f>
        <v>#REF!</v>
      </c>
      <c r="M407" t="e">
        <f>VLOOKUP(D407,#REF!,6,0)</f>
        <v>#REF!</v>
      </c>
      <c r="N407" t="e">
        <f>VLOOKUP(D407,#REF!,7,0)</f>
        <v>#REF!</v>
      </c>
      <c r="O407"/>
      <c r="P407" t="str">
        <f t="shared" si="36"/>
        <v>24601</v>
      </c>
      <c r="Q407" t="str">
        <f t="shared" si="34"/>
        <v>24</v>
      </c>
    </row>
    <row r="408" spans="1:17" s="369" customFormat="1" x14ac:dyDescent="0.25">
      <c r="A408" s="563">
        <v>44742</v>
      </c>
      <c r="B408" s="340">
        <v>6</v>
      </c>
      <c r="C408" s="340" t="s">
        <v>1722</v>
      </c>
      <c r="D408" s="340" t="s">
        <v>1045</v>
      </c>
      <c r="E408" t="str">
        <f t="shared" si="32"/>
        <v>240202500100199</v>
      </c>
      <c r="F408" t="str">
        <f t="shared" si="33"/>
        <v>0</v>
      </c>
      <c r="G408" t="e">
        <f>+VLOOKUP(L408,BG!$D$10:$F$63,3,FALSE)</f>
        <v>#REF!</v>
      </c>
      <c r="H408" s="340" t="s">
        <v>1046</v>
      </c>
      <c r="I408" s="552">
        <v>-55396658</v>
      </c>
      <c r="J408" s="298">
        <f t="shared" si="35"/>
        <v>-55396.658000000003</v>
      </c>
      <c r="K408" t="e">
        <f>+VLOOKUP(D408,#REF!,4,0)</f>
        <v>#REF!</v>
      </c>
      <c r="L408" t="e">
        <f>VLOOKUP(D408,#REF!,5,0)</f>
        <v>#REF!</v>
      </c>
      <c r="M408" t="e">
        <f>VLOOKUP(D408,#REF!,6,0)</f>
        <v>#REF!</v>
      </c>
      <c r="N408" t="e">
        <f>VLOOKUP(D408,#REF!,7,0)</f>
        <v>#REF!</v>
      </c>
      <c r="O408"/>
      <c r="P408" t="str">
        <f t="shared" si="36"/>
        <v>25001</v>
      </c>
      <c r="Q408" t="str">
        <f t="shared" si="34"/>
        <v>24</v>
      </c>
    </row>
    <row r="409" spans="1:17" s="369" customFormat="1" x14ac:dyDescent="0.25">
      <c r="A409" s="563">
        <v>44742</v>
      </c>
      <c r="B409" s="339">
        <v>6</v>
      </c>
      <c r="C409" s="339" t="s">
        <v>2832</v>
      </c>
      <c r="D409" s="339" t="s">
        <v>2559</v>
      </c>
      <c r="E409" t="str">
        <f t="shared" si="32"/>
        <v>240202520100299</v>
      </c>
      <c r="F409" t="str">
        <f t="shared" si="33"/>
        <v>0</v>
      </c>
      <c r="G409" t="e">
        <f>+VLOOKUP(L409,BG!$D$10:$F$63,3,FALSE)</f>
        <v>#REF!</v>
      </c>
      <c r="H409" s="339" t="s">
        <v>2560</v>
      </c>
      <c r="I409" s="551">
        <v>-572331</v>
      </c>
      <c r="J409" s="298">
        <f t="shared" si="35"/>
        <v>-572.33100000000002</v>
      </c>
      <c r="K409" t="e">
        <f>+VLOOKUP(D409,#REF!,4,0)</f>
        <v>#REF!</v>
      </c>
      <c r="L409" t="e">
        <f>VLOOKUP(D409,#REF!,5,0)</f>
        <v>#REF!</v>
      </c>
      <c r="M409" t="e">
        <f>VLOOKUP(D409,#REF!,6,0)</f>
        <v>#REF!</v>
      </c>
      <c r="N409" t="e">
        <f>VLOOKUP(D409,#REF!,7,0)</f>
        <v>#REF!</v>
      </c>
      <c r="O409"/>
      <c r="P409" t="str">
        <f t="shared" si="36"/>
        <v>25201</v>
      </c>
      <c r="Q409" t="str">
        <f t="shared" si="34"/>
        <v>24</v>
      </c>
    </row>
    <row r="410" spans="1:17" s="369" customFormat="1" x14ac:dyDescent="0.25">
      <c r="A410" s="563">
        <v>44742</v>
      </c>
      <c r="B410" s="340">
        <v>6</v>
      </c>
      <c r="C410" s="340" t="s">
        <v>2309</v>
      </c>
      <c r="D410" s="340" t="s">
        <v>2005</v>
      </c>
      <c r="E410" t="str">
        <f t="shared" si="32"/>
        <v>240302540100799</v>
      </c>
      <c r="F410" t="str">
        <f t="shared" si="33"/>
        <v>0</v>
      </c>
      <c r="G410" t="e">
        <f>+VLOOKUP(L410,BG!$D$10:$F$63,3,FALSE)</f>
        <v>#REF!</v>
      </c>
      <c r="H410" s="340" t="s">
        <v>2931</v>
      </c>
      <c r="I410" s="552">
        <v>-10495616768</v>
      </c>
      <c r="J410" s="298">
        <f t="shared" si="35"/>
        <v>-10495616.767999999</v>
      </c>
      <c r="K410" t="e">
        <f>+VLOOKUP(D410,#REF!,4,0)</f>
        <v>#REF!</v>
      </c>
      <c r="L410" t="e">
        <f>VLOOKUP(D410,#REF!,5,0)</f>
        <v>#REF!</v>
      </c>
      <c r="M410" t="e">
        <f>VLOOKUP(D410,#REF!,6,0)</f>
        <v>#REF!</v>
      </c>
      <c r="N410" t="e">
        <f>VLOOKUP(D410,#REF!,7,0)</f>
        <v>#REF!</v>
      </c>
      <c r="O410"/>
      <c r="P410" t="str">
        <f t="shared" si="36"/>
        <v>25401</v>
      </c>
      <c r="Q410" t="str">
        <f t="shared" si="34"/>
        <v>24</v>
      </c>
    </row>
    <row r="411" spans="1:17" s="369" customFormat="1" x14ac:dyDescent="0.25">
      <c r="A411" s="563">
        <v>44742</v>
      </c>
      <c r="B411" s="339">
        <v>6</v>
      </c>
      <c r="C411" s="339" t="s">
        <v>2310</v>
      </c>
      <c r="D411" s="339" t="s">
        <v>2006</v>
      </c>
      <c r="E411" t="str">
        <f t="shared" si="32"/>
        <v>240302540100899</v>
      </c>
      <c r="F411" t="str">
        <f t="shared" si="33"/>
        <v>0</v>
      </c>
      <c r="G411" t="e">
        <f>+VLOOKUP(L411,BG!$D$10:$F$63,3,FALSE)</f>
        <v>#REF!</v>
      </c>
      <c r="H411" s="549" t="s">
        <v>2159</v>
      </c>
      <c r="I411" s="551">
        <v>-434333985</v>
      </c>
      <c r="J411" s="298">
        <f t="shared" si="35"/>
        <v>-434333.98499999999</v>
      </c>
      <c r="K411" t="e">
        <f>+VLOOKUP(D411,#REF!,4,0)</f>
        <v>#REF!</v>
      </c>
      <c r="L411" t="e">
        <f>VLOOKUP(D411,#REF!,5,0)</f>
        <v>#REF!</v>
      </c>
      <c r="M411" t="e">
        <f>VLOOKUP(D411,#REF!,6,0)</f>
        <v>#REF!</v>
      </c>
      <c r="N411" t="e">
        <f>VLOOKUP(D411,#REF!,7,0)</f>
        <v>#REF!</v>
      </c>
      <c r="O411"/>
      <c r="P411" t="str">
        <f t="shared" si="36"/>
        <v>25401</v>
      </c>
      <c r="Q411" t="str">
        <f t="shared" si="34"/>
        <v>24</v>
      </c>
    </row>
    <row r="412" spans="1:17" s="369" customFormat="1" x14ac:dyDescent="0.25">
      <c r="A412" s="563">
        <v>44742</v>
      </c>
      <c r="B412" s="340">
        <v>6</v>
      </c>
      <c r="C412" s="340" t="s">
        <v>1723</v>
      </c>
      <c r="D412" s="340" t="s">
        <v>1047</v>
      </c>
      <c r="E412" t="str">
        <f t="shared" si="32"/>
        <v>240402580200801</v>
      </c>
      <c r="F412" t="str">
        <f t="shared" si="33"/>
        <v>0</v>
      </c>
      <c r="G412" t="e">
        <f>+VLOOKUP(L412,BG!$D$10:$F$63,3,FALSE)</f>
        <v>#REF!</v>
      </c>
      <c r="H412" s="550" t="s">
        <v>1048</v>
      </c>
      <c r="I412" s="552">
        <v>-842124993</v>
      </c>
      <c r="J412" s="298">
        <f t="shared" si="35"/>
        <v>-842124.99300000002</v>
      </c>
      <c r="K412" t="e">
        <f>+VLOOKUP(D412,#REF!,4,0)</f>
        <v>#REF!</v>
      </c>
      <c r="L412" t="e">
        <f>VLOOKUP(D412,#REF!,5,0)</f>
        <v>#REF!</v>
      </c>
      <c r="M412" t="e">
        <f>VLOOKUP(D412,#REF!,6,0)</f>
        <v>#REF!</v>
      </c>
      <c r="N412" t="e">
        <f>VLOOKUP(D412,#REF!,7,0)</f>
        <v>#REF!</v>
      </c>
      <c r="O412"/>
      <c r="P412" t="str">
        <f t="shared" si="36"/>
        <v>25802</v>
      </c>
      <c r="Q412" t="str">
        <f t="shared" si="34"/>
        <v>24</v>
      </c>
    </row>
    <row r="413" spans="1:17" s="369" customFormat="1" x14ac:dyDescent="0.25">
      <c r="A413" s="563">
        <v>44742</v>
      </c>
      <c r="B413" s="339">
        <v>6</v>
      </c>
      <c r="C413" s="339" t="s">
        <v>1724</v>
      </c>
      <c r="D413" s="339" t="s">
        <v>1049</v>
      </c>
      <c r="E413" t="str">
        <f t="shared" si="32"/>
        <v>240402580200899</v>
      </c>
      <c r="F413" t="str">
        <f t="shared" si="33"/>
        <v>0</v>
      </c>
      <c r="G413" t="e">
        <f>+VLOOKUP(L413,BG!$D$10:$F$63,3,FALSE)</f>
        <v>#REF!</v>
      </c>
      <c r="H413" s="339" t="s">
        <v>1048</v>
      </c>
      <c r="I413" s="551">
        <v>-1966340657</v>
      </c>
      <c r="J413" s="298">
        <f t="shared" si="35"/>
        <v>-1966340.6569999999</v>
      </c>
      <c r="K413" t="e">
        <f>+VLOOKUP(D413,#REF!,4,0)</f>
        <v>#REF!</v>
      </c>
      <c r="L413" t="e">
        <f>VLOOKUP(D413,#REF!,5,0)</f>
        <v>#REF!</v>
      </c>
      <c r="M413" t="e">
        <f>VLOOKUP(D413,#REF!,6,0)</f>
        <v>#REF!</v>
      </c>
      <c r="N413" t="e">
        <f>VLOOKUP(D413,#REF!,7,0)</f>
        <v>#REF!</v>
      </c>
      <c r="O413"/>
      <c r="P413" t="str">
        <f t="shared" si="36"/>
        <v>25802</v>
      </c>
      <c r="Q413" t="str">
        <f t="shared" si="34"/>
        <v>24</v>
      </c>
    </row>
    <row r="414" spans="1:17" s="369" customFormat="1" x14ac:dyDescent="0.25">
      <c r="A414" s="563">
        <v>44742</v>
      </c>
      <c r="B414" s="340">
        <v>6</v>
      </c>
      <c r="C414" s="340" t="s">
        <v>2901</v>
      </c>
      <c r="D414" s="340" t="s">
        <v>2869</v>
      </c>
      <c r="E414" t="str">
        <f t="shared" si="32"/>
        <v>240402580202201</v>
      </c>
      <c r="F414" t="str">
        <f t="shared" si="33"/>
        <v>0</v>
      </c>
      <c r="G414" t="e">
        <f>+VLOOKUP(L414,BG!$D$10:$F$63,3,FALSE)</f>
        <v>#REF!</v>
      </c>
      <c r="H414" s="340" t="s">
        <v>2885</v>
      </c>
      <c r="I414" s="552">
        <v>-43198956</v>
      </c>
      <c r="J414" s="298">
        <f t="shared" si="35"/>
        <v>-43198.955999999998</v>
      </c>
      <c r="K414" t="e">
        <f>+VLOOKUP(D414,#REF!,4,0)</f>
        <v>#REF!</v>
      </c>
      <c r="L414" t="e">
        <f>VLOOKUP(D414,#REF!,5,0)</f>
        <v>#REF!</v>
      </c>
      <c r="M414" t="e">
        <f>VLOOKUP(D414,#REF!,6,0)</f>
        <v>#REF!</v>
      </c>
      <c r="N414" t="e">
        <f>VLOOKUP(D414,#REF!,7,0)</f>
        <v>#REF!</v>
      </c>
      <c r="O414"/>
      <c r="P414" t="str">
        <f t="shared" si="36"/>
        <v>25802</v>
      </c>
      <c r="Q414" t="str">
        <f t="shared" si="34"/>
        <v>24</v>
      </c>
    </row>
    <row r="415" spans="1:17" s="369" customFormat="1" x14ac:dyDescent="0.25">
      <c r="A415" s="563">
        <v>44742</v>
      </c>
      <c r="B415" s="339">
        <v>6</v>
      </c>
      <c r="C415" s="339" t="s">
        <v>3111</v>
      </c>
      <c r="D415" s="339" t="s">
        <v>2741</v>
      </c>
      <c r="E415" t="str">
        <f t="shared" si="32"/>
        <v>240402580202299</v>
      </c>
      <c r="F415" t="str">
        <f t="shared" si="33"/>
        <v>0</v>
      </c>
      <c r="G415" t="e">
        <f>+VLOOKUP(L415,BG!$D$10:$F$63,3,FALSE)</f>
        <v>#REF!</v>
      </c>
      <c r="H415" s="339" t="s">
        <v>2759</v>
      </c>
      <c r="I415" s="551">
        <v>-45938147</v>
      </c>
      <c r="J415" s="298">
        <f t="shared" si="35"/>
        <v>-45938.146999999997</v>
      </c>
      <c r="K415" t="e">
        <f>+VLOOKUP(D415,#REF!,4,0)</f>
        <v>#REF!</v>
      </c>
      <c r="L415" t="e">
        <f>VLOOKUP(D415,#REF!,5,0)</f>
        <v>#REF!</v>
      </c>
      <c r="M415" t="e">
        <f>VLOOKUP(D415,#REF!,6,0)</f>
        <v>#REF!</v>
      </c>
      <c r="N415" t="e">
        <f>VLOOKUP(D415,#REF!,7,0)</f>
        <v>#REF!</v>
      </c>
      <c r="O415"/>
      <c r="P415" t="str">
        <f t="shared" si="36"/>
        <v>25802</v>
      </c>
      <c r="Q415" t="str">
        <f t="shared" si="34"/>
        <v>24</v>
      </c>
    </row>
    <row r="416" spans="1:17" s="369" customFormat="1" x14ac:dyDescent="0.25">
      <c r="A416" s="563">
        <v>44742</v>
      </c>
      <c r="B416" s="340">
        <v>6</v>
      </c>
      <c r="C416" s="340" t="s">
        <v>3112</v>
      </c>
      <c r="D416" s="340" t="s">
        <v>2561</v>
      </c>
      <c r="E416" t="str">
        <f t="shared" si="32"/>
        <v>240402580298199</v>
      </c>
      <c r="F416" t="str">
        <f t="shared" si="33"/>
        <v>0</v>
      </c>
      <c r="G416" t="e">
        <f>+VLOOKUP(L416,BG!$D$10:$F$63,3,FALSE)</f>
        <v>#REF!</v>
      </c>
      <c r="H416" s="340" t="s">
        <v>2562</v>
      </c>
      <c r="I416" s="552">
        <v>19760</v>
      </c>
      <c r="J416" s="298">
        <f t="shared" si="35"/>
        <v>19.760000000000002</v>
      </c>
      <c r="K416" t="e">
        <f>+VLOOKUP(D416,#REF!,4,0)</f>
        <v>#REF!</v>
      </c>
      <c r="L416" t="e">
        <f>VLOOKUP(D416,#REF!,5,0)</f>
        <v>#REF!</v>
      </c>
      <c r="M416" t="e">
        <f>VLOOKUP(D416,#REF!,6,0)</f>
        <v>#REF!</v>
      </c>
      <c r="N416" t="e">
        <f>VLOOKUP(D416,#REF!,7,0)</f>
        <v>#REF!</v>
      </c>
      <c r="O416"/>
      <c r="P416" t="str">
        <f t="shared" si="36"/>
        <v>25802</v>
      </c>
      <c r="Q416" t="str">
        <f t="shared" si="34"/>
        <v>24</v>
      </c>
    </row>
    <row r="417" spans="1:17" s="369" customFormat="1" x14ac:dyDescent="0.25">
      <c r="A417" s="563">
        <v>44742</v>
      </c>
      <c r="B417" s="339">
        <v>6</v>
      </c>
      <c r="C417" s="339" t="s">
        <v>3113</v>
      </c>
      <c r="D417" s="339" t="s">
        <v>2563</v>
      </c>
      <c r="E417" t="str">
        <f t="shared" si="32"/>
        <v>240402600201399</v>
      </c>
      <c r="F417" t="str">
        <f t="shared" si="33"/>
        <v>0</v>
      </c>
      <c r="G417" t="e">
        <f>+VLOOKUP(L417,BG!$D$10:$F$63,3,FALSE)</f>
        <v>#REF!</v>
      </c>
      <c r="H417" s="339" t="s">
        <v>2932</v>
      </c>
      <c r="I417" s="551">
        <v>-18062</v>
      </c>
      <c r="J417" s="298">
        <f t="shared" si="35"/>
        <v>-18.062000000000001</v>
      </c>
      <c r="K417" t="e">
        <f>+VLOOKUP(D417,#REF!,4,0)</f>
        <v>#REF!</v>
      </c>
      <c r="L417" t="e">
        <f>VLOOKUP(D417,#REF!,5,0)</f>
        <v>#REF!</v>
      </c>
      <c r="M417" t="e">
        <f>VLOOKUP(D417,#REF!,6,0)</f>
        <v>#REF!</v>
      </c>
      <c r="N417" t="e">
        <f>VLOOKUP(D417,#REF!,7,0)</f>
        <v>#REF!</v>
      </c>
      <c r="O417"/>
      <c r="P417" t="str">
        <f t="shared" si="36"/>
        <v>26002</v>
      </c>
      <c r="Q417" t="str">
        <f t="shared" si="34"/>
        <v>24</v>
      </c>
    </row>
    <row r="418" spans="1:17" x14ac:dyDescent="0.25">
      <c r="A418" s="563">
        <v>44742</v>
      </c>
      <c r="B418" s="340">
        <v>6</v>
      </c>
      <c r="C418" s="340" t="s">
        <v>2833</v>
      </c>
      <c r="D418" s="340" t="s">
        <v>2564</v>
      </c>
      <c r="E418" t="str">
        <f t="shared" si="32"/>
        <v>240402600201599</v>
      </c>
      <c r="F418" t="str">
        <f t="shared" si="33"/>
        <v>0</v>
      </c>
      <c r="G418" t="e">
        <f>+VLOOKUP(L418,BG!$D$10:$F$63,3,FALSE)</f>
        <v>#REF!</v>
      </c>
      <c r="H418" s="340" t="s">
        <v>2933</v>
      </c>
      <c r="I418" s="552">
        <v>-3717006</v>
      </c>
      <c r="J418" s="298">
        <f t="shared" si="35"/>
        <v>-3717.0059999999999</v>
      </c>
      <c r="K418" t="e">
        <f>+VLOOKUP(D418,#REF!,4,0)</f>
        <v>#REF!</v>
      </c>
      <c r="L418" t="e">
        <f>VLOOKUP(D418,#REF!,5,0)</f>
        <v>#REF!</v>
      </c>
      <c r="M418" t="e">
        <f>VLOOKUP(D418,#REF!,6,0)</f>
        <v>#REF!</v>
      </c>
      <c r="N418" t="e">
        <f>VLOOKUP(D418,#REF!,7,0)</f>
        <v>#REF!</v>
      </c>
      <c r="P418" t="str">
        <f t="shared" si="36"/>
        <v>26002</v>
      </c>
      <c r="Q418" t="str">
        <f t="shared" si="34"/>
        <v>24</v>
      </c>
    </row>
    <row r="419" spans="1:17" x14ac:dyDescent="0.25">
      <c r="A419" s="563">
        <v>44742</v>
      </c>
      <c r="B419" s="339">
        <v>6</v>
      </c>
      <c r="C419" s="339" t="s">
        <v>2834</v>
      </c>
      <c r="D419" s="339" t="s">
        <v>2566</v>
      </c>
      <c r="E419" t="str">
        <f t="shared" si="32"/>
        <v>240402600201799</v>
      </c>
      <c r="F419" t="str">
        <f t="shared" si="33"/>
        <v>0</v>
      </c>
      <c r="G419" t="e">
        <f>+VLOOKUP(L419,BG!$D$10:$F$63,3,FALSE)</f>
        <v>#REF!</v>
      </c>
      <c r="H419" s="339" t="s">
        <v>2567</v>
      </c>
      <c r="I419" s="551">
        <v>-741257670</v>
      </c>
      <c r="J419" s="298">
        <f t="shared" si="35"/>
        <v>-741257.67</v>
      </c>
      <c r="K419" t="e">
        <f>+VLOOKUP(D419,#REF!,4,0)</f>
        <v>#REF!</v>
      </c>
      <c r="L419" t="e">
        <f>VLOOKUP(D419,#REF!,5,0)</f>
        <v>#REF!</v>
      </c>
      <c r="M419" t="e">
        <f>VLOOKUP(D419,#REF!,6,0)</f>
        <v>#REF!</v>
      </c>
      <c r="N419" t="e">
        <f>VLOOKUP(D419,#REF!,7,0)</f>
        <v>#REF!</v>
      </c>
      <c r="P419" t="str">
        <f t="shared" si="36"/>
        <v>26002</v>
      </c>
      <c r="Q419" t="str">
        <f t="shared" si="34"/>
        <v>24</v>
      </c>
    </row>
    <row r="420" spans="1:17" x14ac:dyDescent="0.25">
      <c r="A420" s="563">
        <v>44742</v>
      </c>
      <c r="B420" s="340">
        <v>6</v>
      </c>
      <c r="C420" s="340" t="s">
        <v>2835</v>
      </c>
      <c r="D420" s="340" t="s">
        <v>1054</v>
      </c>
      <c r="E420" t="str">
        <f t="shared" si="32"/>
        <v>240402600202099</v>
      </c>
      <c r="F420" t="str">
        <f t="shared" si="33"/>
        <v>0</v>
      </c>
      <c r="G420" t="e">
        <f>+VLOOKUP(L420,BG!$D$10:$F$63,3,FALSE)</f>
        <v>#REF!</v>
      </c>
      <c r="H420" s="340" t="s">
        <v>1055</v>
      </c>
      <c r="I420" s="552">
        <v>6869270</v>
      </c>
      <c r="J420" s="298">
        <f t="shared" si="35"/>
        <v>6869.27</v>
      </c>
      <c r="K420" t="e">
        <f>+VLOOKUP(D420,#REF!,4,0)</f>
        <v>#REF!</v>
      </c>
      <c r="L420" t="e">
        <f>VLOOKUP(D420,#REF!,5,0)</f>
        <v>#REF!</v>
      </c>
      <c r="M420" t="e">
        <f>VLOOKUP(D420,#REF!,6,0)</f>
        <v>#REF!</v>
      </c>
      <c r="N420" t="e">
        <f>VLOOKUP(D420,#REF!,7,0)</f>
        <v>#REF!</v>
      </c>
      <c r="P420" t="str">
        <f t="shared" si="36"/>
        <v>26002</v>
      </c>
      <c r="Q420" t="str">
        <f t="shared" si="34"/>
        <v>24</v>
      </c>
    </row>
    <row r="421" spans="1:17" x14ac:dyDescent="0.25">
      <c r="A421" s="563">
        <v>44742</v>
      </c>
      <c r="B421" s="339">
        <v>6</v>
      </c>
      <c r="C421" s="339" t="s">
        <v>2836</v>
      </c>
      <c r="D421" s="339" t="s">
        <v>2621</v>
      </c>
      <c r="E421" t="str">
        <f t="shared" si="32"/>
        <v>240402600202499</v>
      </c>
      <c r="F421" t="str">
        <f t="shared" si="33"/>
        <v>0</v>
      </c>
      <c r="G421" t="e">
        <f>+VLOOKUP(L421,BG!$D$10:$F$63,3,FALSE)</f>
        <v>#REF!</v>
      </c>
      <c r="H421" s="339" t="s">
        <v>2626</v>
      </c>
      <c r="I421" s="551">
        <v>-60192581</v>
      </c>
      <c r="J421" s="298">
        <f t="shared" si="35"/>
        <v>-60192.580999999998</v>
      </c>
      <c r="K421" t="e">
        <f>+VLOOKUP(D421,#REF!,4,0)</f>
        <v>#REF!</v>
      </c>
      <c r="L421" t="e">
        <f>VLOOKUP(D421,#REF!,5,0)</f>
        <v>#REF!</v>
      </c>
      <c r="M421" t="e">
        <f>VLOOKUP(D421,#REF!,6,0)</f>
        <v>#REF!</v>
      </c>
      <c r="N421" t="e">
        <f>VLOOKUP(D421,#REF!,7,0)</f>
        <v>#REF!</v>
      </c>
      <c r="P421" t="str">
        <f t="shared" si="36"/>
        <v>26002</v>
      </c>
      <c r="Q421" t="str">
        <f t="shared" si="34"/>
        <v>24</v>
      </c>
    </row>
    <row r="422" spans="1:17" x14ac:dyDescent="0.25">
      <c r="A422" s="563">
        <v>44742</v>
      </c>
      <c r="B422" s="340">
        <v>6</v>
      </c>
      <c r="C422" s="340" t="s">
        <v>1725</v>
      </c>
      <c r="D422" s="340" t="s">
        <v>1057</v>
      </c>
      <c r="E422" t="str">
        <f t="shared" si="32"/>
        <v>240402600204999</v>
      </c>
      <c r="F422" t="str">
        <f t="shared" si="33"/>
        <v>0</v>
      </c>
      <c r="G422" t="e">
        <f>+VLOOKUP(L422,BG!$D$10:$F$63,3,FALSE)</f>
        <v>#REF!</v>
      </c>
      <c r="H422" s="340" t="s">
        <v>1058</v>
      </c>
      <c r="I422" s="552">
        <v>-3000000</v>
      </c>
      <c r="J422" s="298">
        <f t="shared" si="35"/>
        <v>-3000</v>
      </c>
      <c r="K422" t="e">
        <f>+VLOOKUP(D422,#REF!,4,0)</f>
        <v>#REF!</v>
      </c>
      <c r="L422" t="e">
        <f>VLOOKUP(D422,#REF!,5,0)</f>
        <v>#REF!</v>
      </c>
      <c r="M422" t="e">
        <f>VLOOKUP(D422,#REF!,6,0)</f>
        <v>#REF!</v>
      </c>
      <c r="N422" t="e">
        <f>VLOOKUP(D422,#REF!,7,0)</f>
        <v>#REF!</v>
      </c>
      <c r="P422" t="str">
        <f t="shared" si="36"/>
        <v>26002</v>
      </c>
      <c r="Q422" t="str">
        <f t="shared" si="34"/>
        <v>24</v>
      </c>
    </row>
    <row r="423" spans="1:17" x14ac:dyDescent="0.25">
      <c r="A423" s="563">
        <v>44742</v>
      </c>
      <c r="B423" s="339">
        <v>6</v>
      </c>
      <c r="C423" s="339" t="s">
        <v>3114</v>
      </c>
      <c r="D423" s="339" t="s">
        <v>2666</v>
      </c>
      <c r="E423" t="str">
        <f t="shared" si="32"/>
        <v>240402600205201</v>
      </c>
      <c r="F423" t="str">
        <f t="shared" si="33"/>
        <v>0</v>
      </c>
      <c r="G423" t="e">
        <f>+VLOOKUP(L423,BG!$D$10:$F$63,3,FALSE)</f>
        <v>#REF!</v>
      </c>
      <c r="H423" s="339" t="s">
        <v>2679</v>
      </c>
      <c r="I423" s="551">
        <v>-4793</v>
      </c>
      <c r="J423" s="298">
        <f t="shared" si="35"/>
        <v>-4.7930000000000001</v>
      </c>
      <c r="K423" t="e">
        <f>+VLOOKUP(D423,#REF!,4,0)</f>
        <v>#REF!</v>
      </c>
      <c r="L423" t="e">
        <f>VLOOKUP(D423,#REF!,5,0)</f>
        <v>#REF!</v>
      </c>
      <c r="M423" t="e">
        <f>VLOOKUP(D423,#REF!,6,0)</f>
        <v>#REF!</v>
      </c>
      <c r="N423" t="e">
        <f>VLOOKUP(D423,#REF!,7,0)</f>
        <v>#REF!</v>
      </c>
      <c r="P423" t="str">
        <f t="shared" si="36"/>
        <v>26002</v>
      </c>
      <c r="Q423" t="str">
        <f t="shared" si="34"/>
        <v>24</v>
      </c>
    </row>
    <row r="424" spans="1:17" x14ac:dyDescent="0.25">
      <c r="A424" s="563">
        <v>44742</v>
      </c>
      <c r="B424" s="340">
        <v>6</v>
      </c>
      <c r="C424" s="340" t="s">
        <v>3115</v>
      </c>
      <c r="D424" s="340" t="s">
        <v>1059</v>
      </c>
      <c r="E424" t="str">
        <f t="shared" si="32"/>
        <v>240402600206299</v>
      </c>
      <c r="F424" t="str">
        <f t="shared" si="33"/>
        <v>0</v>
      </c>
      <c r="G424" t="e">
        <f>+VLOOKUP(L424,BG!$D$10:$F$63,3,FALSE)</f>
        <v>#REF!</v>
      </c>
      <c r="H424" s="340" t="s">
        <v>1060</v>
      </c>
      <c r="I424" s="552">
        <v>228587623</v>
      </c>
      <c r="J424" s="298">
        <f t="shared" si="35"/>
        <v>228587.62299999999</v>
      </c>
      <c r="K424" t="e">
        <f>+VLOOKUP(D424,#REF!,4,0)</f>
        <v>#REF!</v>
      </c>
      <c r="L424" t="e">
        <f>VLOOKUP(D424,#REF!,5,0)</f>
        <v>#REF!</v>
      </c>
      <c r="M424" t="e">
        <f>VLOOKUP(D424,#REF!,6,0)</f>
        <v>#REF!</v>
      </c>
      <c r="N424" t="e">
        <f>VLOOKUP(D424,#REF!,7,0)</f>
        <v>#REF!</v>
      </c>
      <c r="P424" t="str">
        <f t="shared" si="36"/>
        <v>26002</v>
      </c>
      <c r="Q424" t="str">
        <f t="shared" si="34"/>
        <v>24</v>
      </c>
    </row>
    <row r="425" spans="1:17" x14ac:dyDescent="0.25">
      <c r="A425" s="563">
        <v>44742</v>
      </c>
      <c r="B425" s="339">
        <v>6</v>
      </c>
      <c r="C425" s="339" t="s">
        <v>3116</v>
      </c>
      <c r="D425" s="339" t="s">
        <v>2569</v>
      </c>
      <c r="E425" t="str">
        <f t="shared" si="32"/>
        <v>240402600206799</v>
      </c>
      <c r="F425" t="str">
        <f t="shared" si="33"/>
        <v>0</v>
      </c>
      <c r="G425" t="e">
        <f>+VLOOKUP(L425,BG!$D$10:$F$63,3,FALSE)</f>
        <v>#REF!</v>
      </c>
      <c r="H425" s="339" t="s">
        <v>2568</v>
      </c>
      <c r="I425" s="551">
        <v>-191900000</v>
      </c>
      <c r="J425" s="298">
        <f t="shared" si="35"/>
        <v>-191900</v>
      </c>
      <c r="K425" t="e">
        <f>+VLOOKUP(D425,#REF!,4,0)</f>
        <v>#REF!</v>
      </c>
      <c r="L425" t="e">
        <f>VLOOKUP(D425,#REF!,5,0)</f>
        <v>#REF!</v>
      </c>
      <c r="M425" t="e">
        <f>VLOOKUP(D425,#REF!,6,0)</f>
        <v>#REF!</v>
      </c>
      <c r="N425" t="e">
        <f>VLOOKUP(D425,#REF!,7,0)</f>
        <v>#REF!</v>
      </c>
      <c r="P425" t="str">
        <f t="shared" si="36"/>
        <v>26002</v>
      </c>
      <c r="Q425" t="str">
        <f t="shared" si="34"/>
        <v>24</v>
      </c>
    </row>
    <row r="426" spans="1:17" x14ac:dyDescent="0.25">
      <c r="A426" s="598">
        <v>44742</v>
      </c>
      <c r="B426" s="340">
        <v>6</v>
      </c>
      <c r="C426" s="340" t="s">
        <v>2837</v>
      </c>
      <c r="D426" s="340" t="s">
        <v>2570</v>
      </c>
      <c r="E426" t="str">
        <f t="shared" si="32"/>
        <v>240402600207199</v>
      </c>
      <c r="F426" t="str">
        <f t="shared" si="33"/>
        <v>0</v>
      </c>
      <c r="G426" t="e">
        <f>+VLOOKUP(L426,BG!$D$10:$F$63,3,FALSE)</f>
        <v>#REF!</v>
      </c>
      <c r="H426" s="340" t="s">
        <v>2571</v>
      </c>
      <c r="I426" s="599">
        <v>-2651000682</v>
      </c>
      <c r="J426" s="298">
        <f t="shared" si="35"/>
        <v>-2651000.682</v>
      </c>
      <c r="K426" t="e">
        <f>+VLOOKUP(D426,#REF!,4,0)</f>
        <v>#REF!</v>
      </c>
      <c r="L426" t="e">
        <f>VLOOKUP(D426,#REF!,5,0)</f>
        <v>#REF!</v>
      </c>
      <c r="M426" t="e">
        <f>VLOOKUP(D426,#REF!,6,0)</f>
        <v>#REF!</v>
      </c>
      <c r="N426" t="e">
        <f>VLOOKUP(D426,#REF!,7,0)</f>
        <v>#REF!</v>
      </c>
      <c r="P426" t="str">
        <f t="shared" si="36"/>
        <v>26002</v>
      </c>
      <c r="Q426" t="str">
        <f t="shared" si="34"/>
        <v>24</v>
      </c>
    </row>
    <row r="427" spans="1:17" x14ac:dyDescent="0.25">
      <c r="A427" s="563">
        <v>44742</v>
      </c>
      <c r="B427" s="339">
        <v>6</v>
      </c>
      <c r="C427" s="339" t="s">
        <v>2311</v>
      </c>
      <c r="D427" s="339" t="s">
        <v>2007</v>
      </c>
      <c r="E427" t="str">
        <f t="shared" si="32"/>
        <v>240402600207499</v>
      </c>
      <c r="F427" t="str">
        <f t="shared" si="33"/>
        <v>0</v>
      </c>
      <c r="G427" t="e">
        <f>+VLOOKUP(L427,BG!$D$10:$F$63,3,FALSE)</f>
        <v>#REF!</v>
      </c>
      <c r="H427" s="339" t="s">
        <v>2160</v>
      </c>
      <c r="I427" s="551">
        <v>-5799000</v>
      </c>
      <c r="J427" s="298">
        <f t="shared" si="35"/>
        <v>-5799</v>
      </c>
      <c r="K427" t="e">
        <f>+VLOOKUP(D427,#REF!,4,0)</f>
        <v>#REF!</v>
      </c>
      <c r="L427" t="e">
        <f>VLOOKUP(D427,#REF!,5,0)</f>
        <v>#REF!</v>
      </c>
      <c r="M427" t="e">
        <f>VLOOKUP(D427,#REF!,6,0)</f>
        <v>#REF!</v>
      </c>
      <c r="N427" t="e">
        <f>VLOOKUP(D427,#REF!,7,0)</f>
        <v>#REF!</v>
      </c>
      <c r="P427" t="str">
        <f t="shared" si="36"/>
        <v>26002</v>
      </c>
      <c r="Q427" t="str">
        <f t="shared" si="34"/>
        <v>24</v>
      </c>
    </row>
    <row r="428" spans="1:17" x14ac:dyDescent="0.25">
      <c r="A428" s="563">
        <v>44742</v>
      </c>
      <c r="B428" s="340">
        <v>6</v>
      </c>
      <c r="C428" s="340" t="s">
        <v>3117</v>
      </c>
      <c r="D428" s="340" t="s">
        <v>2008</v>
      </c>
      <c r="E428" t="str">
        <f t="shared" si="32"/>
        <v>240402600207601</v>
      </c>
      <c r="F428" t="str">
        <f t="shared" si="33"/>
        <v>0</v>
      </c>
      <c r="G428" t="e">
        <f>+VLOOKUP(L428,BG!$D$10:$F$63,3,FALSE)</f>
        <v>#REF!</v>
      </c>
      <c r="H428" s="340" t="s">
        <v>2161</v>
      </c>
      <c r="I428" s="552">
        <v>59328719</v>
      </c>
      <c r="J428" s="298">
        <f t="shared" si="35"/>
        <v>59328.718999999997</v>
      </c>
      <c r="K428" t="e">
        <f>+VLOOKUP(D428,#REF!,4,0)</f>
        <v>#REF!</v>
      </c>
      <c r="L428" t="e">
        <f>VLOOKUP(D428,#REF!,5,0)</f>
        <v>#REF!</v>
      </c>
      <c r="M428" t="e">
        <f>VLOOKUP(D428,#REF!,6,0)</f>
        <v>#REF!</v>
      </c>
      <c r="N428" t="e">
        <f>VLOOKUP(D428,#REF!,7,0)</f>
        <v>#REF!</v>
      </c>
      <c r="P428" t="str">
        <f t="shared" si="36"/>
        <v>26002</v>
      </c>
      <c r="Q428" t="str">
        <f t="shared" si="34"/>
        <v>24</v>
      </c>
    </row>
    <row r="429" spans="1:17" x14ac:dyDescent="0.25">
      <c r="A429" s="563">
        <v>44742</v>
      </c>
      <c r="B429" s="339">
        <v>6</v>
      </c>
      <c r="C429" s="339" t="s">
        <v>3118</v>
      </c>
      <c r="D429" s="339" t="s">
        <v>2009</v>
      </c>
      <c r="E429" t="str">
        <f t="shared" si="32"/>
        <v>240402600207699</v>
      </c>
      <c r="F429" t="str">
        <f t="shared" si="33"/>
        <v>0</v>
      </c>
      <c r="G429" t="e">
        <f>+VLOOKUP(L429,BG!$D$10:$F$63,3,FALSE)</f>
        <v>#REF!</v>
      </c>
      <c r="H429" s="339" t="s">
        <v>2162</v>
      </c>
      <c r="I429" s="551">
        <v>86677141</v>
      </c>
      <c r="J429" s="298">
        <f t="shared" si="35"/>
        <v>86677.141000000003</v>
      </c>
      <c r="K429" t="e">
        <f>+VLOOKUP(D429,#REF!,4,0)</f>
        <v>#REF!</v>
      </c>
      <c r="L429" t="e">
        <f>VLOOKUP(D429,#REF!,5,0)</f>
        <v>#REF!</v>
      </c>
      <c r="M429" t="e">
        <f>VLOOKUP(D429,#REF!,6,0)</f>
        <v>#REF!</v>
      </c>
      <c r="N429" t="e">
        <f>VLOOKUP(D429,#REF!,7,0)</f>
        <v>#REF!</v>
      </c>
      <c r="P429" t="str">
        <f t="shared" si="36"/>
        <v>26002</v>
      </c>
      <c r="Q429" t="str">
        <f t="shared" si="34"/>
        <v>24</v>
      </c>
    </row>
    <row r="430" spans="1:17" x14ac:dyDescent="0.25">
      <c r="A430" s="563">
        <v>44742</v>
      </c>
      <c r="B430" s="340">
        <v>6</v>
      </c>
      <c r="C430" s="340" t="s">
        <v>3119</v>
      </c>
      <c r="D430" s="340" t="s">
        <v>3120</v>
      </c>
      <c r="E430" t="str">
        <f t="shared" si="32"/>
        <v>240402600208199</v>
      </c>
      <c r="F430" t="str">
        <f t="shared" si="33"/>
        <v>0</v>
      </c>
      <c r="G430" t="e">
        <f>+VLOOKUP(L430,BG!$D$10:$F$63,3,FALSE)</f>
        <v>#REF!</v>
      </c>
      <c r="H430" s="340" t="s">
        <v>2934</v>
      </c>
      <c r="I430" s="552">
        <v>-11309798</v>
      </c>
      <c r="J430" s="298">
        <f t="shared" si="35"/>
        <v>-11309.798000000001</v>
      </c>
      <c r="K430" t="e">
        <f>+VLOOKUP(D430,#REF!,4,0)</f>
        <v>#REF!</v>
      </c>
      <c r="L430" t="e">
        <f>VLOOKUP(D430,#REF!,5,0)</f>
        <v>#REF!</v>
      </c>
      <c r="M430" t="e">
        <f>VLOOKUP(D430,#REF!,6,0)</f>
        <v>#REF!</v>
      </c>
      <c r="N430" t="e">
        <f>VLOOKUP(D430,#REF!,7,0)</f>
        <v>#REF!</v>
      </c>
      <c r="P430" t="str">
        <f t="shared" si="36"/>
        <v>26002</v>
      </c>
      <c r="Q430" t="str">
        <f t="shared" si="34"/>
        <v>24</v>
      </c>
    </row>
    <row r="431" spans="1:17" x14ac:dyDescent="0.25">
      <c r="A431" s="563">
        <v>44742</v>
      </c>
      <c r="B431" s="339">
        <v>6</v>
      </c>
      <c r="C431" s="339" t="s">
        <v>3121</v>
      </c>
      <c r="D431" s="339" t="s">
        <v>3122</v>
      </c>
      <c r="E431" t="str">
        <f t="shared" si="32"/>
        <v>240402600208299</v>
      </c>
      <c r="F431" t="str">
        <f t="shared" si="33"/>
        <v>0</v>
      </c>
      <c r="G431" t="e">
        <f>+VLOOKUP(L431,BG!$D$10:$F$63,3,FALSE)</f>
        <v>#REF!</v>
      </c>
      <c r="H431" s="549" t="s">
        <v>2935</v>
      </c>
      <c r="I431" s="551">
        <v>-40409963889</v>
      </c>
      <c r="J431" s="298">
        <f t="shared" si="35"/>
        <v>-40409963.888999999</v>
      </c>
      <c r="K431" t="e">
        <f>+VLOOKUP(D431,#REF!,4,0)</f>
        <v>#REF!</v>
      </c>
      <c r="L431" t="e">
        <f>VLOOKUP(D431,#REF!,5,0)</f>
        <v>#REF!</v>
      </c>
      <c r="M431" t="e">
        <f>VLOOKUP(D431,#REF!,6,0)</f>
        <v>#REF!</v>
      </c>
      <c r="N431" t="e">
        <f>VLOOKUP(D431,#REF!,7,0)</f>
        <v>#REF!</v>
      </c>
      <c r="P431" t="str">
        <f t="shared" si="36"/>
        <v>26002</v>
      </c>
      <c r="Q431" t="str">
        <f t="shared" si="34"/>
        <v>24</v>
      </c>
    </row>
    <row r="432" spans="1:17" x14ac:dyDescent="0.25">
      <c r="A432" s="563">
        <v>44742</v>
      </c>
      <c r="B432" s="340">
        <v>6</v>
      </c>
      <c r="C432" s="340" t="s">
        <v>2312</v>
      </c>
      <c r="D432" s="340" t="s">
        <v>2010</v>
      </c>
      <c r="E432" t="str">
        <f t="shared" si="32"/>
        <v>240402600209299</v>
      </c>
      <c r="F432" t="str">
        <f t="shared" si="33"/>
        <v>0</v>
      </c>
      <c r="G432" t="e">
        <f>+VLOOKUP(L432,BG!$D$10:$F$63,3,FALSE)</f>
        <v>#REF!</v>
      </c>
      <c r="H432" s="550" t="s">
        <v>2163</v>
      </c>
      <c r="I432" s="552">
        <v>-1256333378</v>
      </c>
      <c r="J432" s="298">
        <f t="shared" si="35"/>
        <v>-1256333.378</v>
      </c>
      <c r="K432" t="e">
        <f>+VLOOKUP(D432,#REF!,4,0)</f>
        <v>#REF!</v>
      </c>
      <c r="L432" t="e">
        <f>VLOOKUP(D432,#REF!,5,0)</f>
        <v>#REF!</v>
      </c>
      <c r="M432" t="e">
        <f>VLOOKUP(D432,#REF!,6,0)</f>
        <v>#REF!</v>
      </c>
      <c r="N432" t="e">
        <f>VLOOKUP(D432,#REF!,7,0)</f>
        <v>#REF!</v>
      </c>
      <c r="P432" t="str">
        <f t="shared" si="36"/>
        <v>26002</v>
      </c>
      <c r="Q432" t="str">
        <f t="shared" si="34"/>
        <v>24</v>
      </c>
    </row>
    <row r="433" spans="1:17" x14ac:dyDescent="0.25">
      <c r="A433" s="563">
        <v>44742</v>
      </c>
      <c r="B433" s="339">
        <v>6</v>
      </c>
      <c r="C433" s="339" t="s">
        <v>2313</v>
      </c>
      <c r="D433" s="339" t="s">
        <v>2011</v>
      </c>
      <c r="E433" t="str">
        <f t="shared" si="32"/>
        <v>240402600209301</v>
      </c>
      <c r="F433" t="str">
        <f t="shared" si="33"/>
        <v>0</v>
      </c>
      <c r="G433" t="e">
        <f>+VLOOKUP(L433,BG!$D$10:$F$63,3,FALSE)</f>
        <v>#REF!</v>
      </c>
      <c r="H433" s="339" t="s">
        <v>2164</v>
      </c>
      <c r="I433" s="551">
        <v>-1416147994</v>
      </c>
      <c r="J433" s="298">
        <f t="shared" si="35"/>
        <v>-1416147.9939999999</v>
      </c>
      <c r="K433" t="e">
        <f>+VLOOKUP(D433,#REF!,4,0)</f>
        <v>#REF!</v>
      </c>
      <c r="L433" t="e">
        <f>VLOOKUP(D433,#REF!,5,0)</f>
        <v>#REF!</v>
      </c>
      <c r="M433" t="e">
        <f>VLOOKUP(D433,#REF!,6,0)</f>
        <v>#REF!</v>
      </c>
      <c r="N433" t="e">
        <f>VLOOKUP(D433,#REF!,7,0)</f>
        <v>#REF!</v>
      </c>
      <c r="P433" t="str">
        <f t="shared" si="36"/>
        <v>26002</v>
      </c>
      <c r="Q433" t="str">
        <f t="shared" si="34"/>
        <v>24</v>
      </c>
    </row>
    <row r="434" spans="1:17" x14ac:dyDescent="0.25">
      <c r="A434" s="563">
        <v>44742</v>
      </c>
      <c r="B434" s="340">
        <v>6</v>
      </c>
      <c r="C434" s="340" t="s">
        <v>2838</v>
      </c>
      <c r="D434" s="340" t="s">
        <v>2572</v>
      </c>
      <c r="E434" t="str">
        <f t="shared" si="32"/>
        <v>240402600209899</v>
      </c>
      <c r="F434" t="str">
        <f t="shared" si="33"/>
        <v>0</v>
      </c>
      <c r="G434" t="e">
        <f>+VLOOKUP(L434,BG!$D$10:$F$63,3,FALSE)</f>
        <v>#REF!</v>
      </c>
      <c r="H434" s="340" t="s">
        <v>2573</v>
      </c>
      <c r="I434" s="552">
        <v>-1285435160</v>
      </c>
      <c r="J434" s="298">
        <f t="shared" si="35"/>
        <v>-1285435.1599999999</v>
      </c>
      <c r="K434" t="e">
        <f>+VLOOKUP(D434,#REF!,4,0)</f>
        <v>#REF!</v>
      </c>
      <c r="L434" t="e">
        <f>VLOOKUP(D434,#REF!,5,0)</f>
        <v>#REF!</v>
      </c>
      <c r="M434" t="e">
        <f>VLOOKUP(D434,#REF!,6,0)</f>
        <v>#REF!</v>
      </c>
      <c r="N434" t="e">
        <f>VLOOKUP(D434,#REF!,7,0)</f>
        <v>#REF!</v>
      </c>
      <c r="P434" t="str">
        <f t="shared" si="36"/>
        <v>26002</v>
      </c>
      <c r="Q434" t="str">
        <f t="shared" si="34"/>
        <v>24</v>
      </c>
    </row>
    <row r="435" spans="1:17" x14ac:dyDescent="0.25">
      <c r="A435" s="563">
        <v>44742</v>
      </c>
      <c r="B435" s="339">
        <v>6</v>
      </c>
      <c r="C435" s="339" t="s">
        <v>2902</v>
      </c>
      <c r="D435" s="339" t="s">
        <v>2870</v>
      </c>
      <c r="E435" t="str">
        <f t="shared" si="32"/>
        <v>240402600210001</v>
      </c>
      <c r="F435" t="str">
        <f t="shared" si="33"/>
        <v>0</v>
      </c>
      <c r="G435" t="e">
        <f>+VLOOKUP(L435,BG!$D$10:$F$63,3,FALSE)</f>
        <v>#REF!</v>
      </c>
      <c r="H435" s="339" t="s">
        <v>2573</v>
      </c>
      <c r="I435" s="551">
        <v>-31581321</v>
      </c>
      <c r="J435" s="298">
        <f t="shared" si="35"/>
        <v>-31581.321</v>
      </c>
      <c r="K435" t="e">
        <f>+VLOOKUP(D435,#REF!,4,0)</f>
        <v>#REF!</v>
      </c>
      <c r="L435" t="e">
        <f>VLOOKUP(D435,#REF!,5,0)</f>
        <v>#REF!</v>
      </c>
      <c r="M435" t="e">
        <f>VLOOKUP(D435,#REF!,6,0)</f>
        <v>#REF!</v>
      </c>
      <c r="N435" t="e">
        <f>VLOOKUP(D435,#REF!,7,0)</f>
        <v>#REF!</v>
      </c>
      <c r="P435" t="str">
        <f t="shared" si="36"/>
        <v>26002</v>
      </c>
      <c r="Q435" t="str">
        <f t="shared" si="34"/>
        <v>24</v>
      </c>
    </row>
    <row r="436" spans="1:17" x14ac:dyDescent="0.25">
      <c r="A436" s="563">
        <v>44742</v>
      </c>
      <c r="B436" s="340">
        <v>6</v>
      </c>
      <c r="C436" s="340" t="s">
        <v>3123</v>
      </c>
      <c r="D436" s="340" t="s">
        <v>3124</v>
      </c>
      <c r="E436" t="str">
        <f t="shared" si="32"/>
        <v>240402600211199</v>
      </c>
      <c r="F436" t="str">
        <f t="shared" si="33"/>
        <v>0</v>
      </c>
      <c r="G436" t="e">
        <f>+VLOOKUP(L436,BG!$D$10:$F$63,3,FALSE)</f>
        <v>#REF!</v>
      </c>
      <c r="H436" s="340" t="s">
        <v>2936</v>
      </c>
      <c r="I436" s="552">
        <v>-10320000000</v>
      </c>
      <c r="J436" s="298">
        <f t="shared" si="35"/>
        <v>-10320000</v>
      </c>
      <c r="K436" t="e">
        <f>+VLOOKUP(D436,#REF!,4,0)</f>
        <v>#REF!</v>
      </c>
      <c r="L436" t="e">
        <f>VLOOKUP(D436,#REF!,5,0)</f>
        <v>#REF!</v>
      </c>
      <c r="M436" t="e">
        <f>VLOOKUP(D436,#REF!,6,0)</f>
        <v>#REF!</v>
      </c>
      <c r="N436" t="e">
        <f>VLOOKUP(D436,#REF!,7,0)</f>
        <v>#REF!</v>
      </c>
      <c r="P436" t="str">
        <f t="shared" si="36"/>
        <v>26002</v>
      </c>
      <c r="Q436" t="str">
        <f t="shared" si="34"/>
        <v>24</v>
      </c>
    </row>
    <row r="437" spans="1:17" x14ac:dyDescent="0.25">
      <c r="A437" s="563">
        <v>44742</v>
      </c>
      <c r="B437" s="339">
        <v>6</v>
      </c>
      <c r="C437" s="339" t="s">
        <v>1726</v>
      </c>
      <c r="D437" s="339" t="s">
        <v>1061</v>
      </c>
      <c r="E437" t="str">
        <f t="shared" si="32"/>
        <v>240402600211701</v>
      </c>
      <c r="F437" t="str">
        <f t="shared" si="33"/>
        <v>0</v>
      </c>
      <c r="G437" t="e">
        <f>+VLOOKUP(L437,BG!$D$10:$F$63,3,FALSE)</f>
        <v>#REF!</v>
      </c>
      <c r="H437" s="339" t="s">
        <v>2937</v>
      </c>
      <c r="I437" s="551">
        <v>-3494891</v>
      </c>
      <c r="J437" s="298">
        <f t="shared" si="35"/>
        <v>-3494.8910000000001</v>
      </c>
      <c r="K437" t="e">
        <f>+VLOOKUP(D437,#REF!,4,0)</f>
        <v>#REF!</v>
      </c>
      <c r="L437" t="e">
        <f>VLOOKUP(D437,#REF!,5,0)</f>
        <v>#REF!</v>
      </c>
      <c r="M437" t="e">
        <f>VLOOKUP(D437,#REF!,6,0)</f>
        <v>#REF!</v>
      </c>
      <c r="N437" t="e">
        <f>VLOOKUP(D437,#REF!,7,0)</f>
        <v>#REF!</v>
      </c>
      <c r="P437" t="str">
        <f t="shared" si="36"/>
        <v>26002</v>
      </c>
      <c r="Q437" t="str">
        <f t="shared" si="34"/>
        <v>24</v>
      </c>
    </row>
    <row r="438" spans="1:17" x14ac:dyDescent="0.25">
      <c r="A438" s="563">
        <v>44742</v>
      </c>
      <c r="B438" s="340">
        <v>6</v>
      </c>
      <c r="C438" s="340" t="s">
        <v>1727</v>
      </c>
      <c r="D438" s="340" t="s">
        <v>1063</v>
      </c>
      <c r="E438" t="str">
        <f t="shared" si="32"/>
        <v>240402600211799</v>
      </c>
      <c r="F438" t="str">
        <f t="shared" si="33"/>
        <v>0</v>
      </c>
      <c r="G438" t="e">
        <f>+VLOOKUP(L438,BG!$D$10:$F$63,3,FALSE)</f>
        <v>#REF!</v>
      </c>
      <c r="H438" s="340" t="s">
        <v>1064</v>
      </c>
      <c r="I438" s="552">
        <v>-905870838</v>
      </c>
      <c r="J438" s="298">
        <f t="shared" si="35"/>
        <v>-905870.83799999999</v>
      </c>
      <c r="K438" t="e">
        <f>+VLOOKUP(D438,#REF!,4,0)</f>
        <v>#REF!</v>
      </c>
      <c r="L438" t="e">
        <f>VLOOKUP(D438,#REF!,5,0)</f>
        <v>#REF!</v>
      </c>
      <c r="M438" t="e">
        <f>VLOOKUP(D438,#REF!,6,0)</f>
        <v>#REF!</v>
      </c>
      <c r="N438" t="e">
        <f>VLOOKUP(D438,#REF!,7,0)</f>
        <v>#REF!</v>
      </c>
      <c r="P438" t="str">
        <f t="shared" si="36"/>
        <v>26002</v>
      </c>
      <c r="Q438" t="str">
        <f t="shared" si="34"/>
        <v>24</v>
      </c>
    </row>
    <row r="439" spans="1:17" x14ac:dyDescent="0.25">
      <c r="A439" s="563">
        <v>44742</v>
      </c>
      <c r="B439" s="339">
        <v>6</v>
      </c>
      <c r="C439" s="339" t="s">
        <v>3125</v>
      </c>
      <c r="D439" s="339" t="s">
        <v>2644</v>
      </c>
      <c r="E439" t="str">
        <f t="shared" si="32"/>
        <v>240402600215099</v>
      </c>
      <c r="F439" t="str">
        <f t="shared" si="33"/>
        <v>0</v>
      </c>
      <c r="G439" t="e">
        <f>+VLOOKUP(L439,BG!$D$10:$F$63,3,FALSE)</f>
        <v>#REF!</v>
      </c>
      <c r="H439" s="339" t="s">
        <v>2647</v>
      </c>
      <c r="I439" s="551">
        <v>-31377412</v>
      </c>
      <c r="J439" s="298">
        <f t="shared" si="35"/>
        <v>-31377.412</v>
      </c>
      <c r="K439" t="e">
        <f>+VLOOKUP(D439,#REF!,4,0)</f>
        <v>#REF!</v>
      </c>
      <c r="L439" t="e">
        <f>VLOOKUP(D439,#REF!,5,0)</f>
        <v>#REF!</v>
      </c>
      <c r="M439" t="e">
        <f>VLOOKUP(D439,#REF!,6,0)</f>
        <v>#REF!</v>
      </c>
      <c r="N439" t="e">
        <f>VLOOKUP(D439,#REF!,7,0)</f>
        <v>#REF!</v>
      </c>
      <c r="P439" t="str">
        <f t="shared" si="36"/>
        <v>26002</v>
      </c>
      <c r="Q439" t="str">
        <f t="shared" si="34"/>
        <v>24</v>
      </c>
    </row>
    <row r="440" spans="1:17" x14ac:dyDescent="0.25">
      <c r="A440" s="563">
        <v>44742</v>
      </c>
      <c r="B440" s="340">
        <v>6</v>
      </c>
      <c r="C440" s="340" t="s">
        <v>3126</v>
      </c>
      <c r="D440" s="340" t="s">
        <v>3127</v>
      </c>
      <c r="E440" t="str">
        <f t="shared" si="32"/>
        <v>240402600215399</v>
      </c>
      <c r="F440" t="str">
        <f t="shared" si="33"/>
        <v>0</v>
      </c>
      <c r="G440" t="e">
        <f>+VLOOKUP(L440,BG!$D$10:$F$63,3,FALSE)</f>
        <v>#REF!</v>
      </c>
      <c r="H440" s="340" t="s">
        <v>2938</v>
      </c>
      <c r="I440" s="552">
        <v>-3724158</v>
      </c>
      <c r="J440" s="298">
        <f t="shared" si="35"/>
        <v>-3724.1579999999999</v>
      </c>
      <c r="K440" t="e">
        <f>+VLOOKUP(D440,#REF!,4,0)</f>
        <v>#REF!</v>
      </c>
      <c r="L440" t="e">
        <f>VLOOKUP(D440,#REF!,5,0)</f>
        <v>#REF!</v>
      </c>
      <c r="M440" t="e">
        <f>VLOOKUP(D440,#REF!,6,0)</f>
        <v>#REF!</v>
      </c>
      <c r="N440" t="e">
        <f>VLOOKUP(D440,#REF!,7,0)</f>
        <v>#REF!</v>
      </c>
      <c r="P440" t="str">
        <f t="shared" si="36"/>
        <v>26002</v>
      </c>
      <c r="Q440" t="str">
        <f t="shared" si="34"/>
        <v>24</v>
      </c>
    </row>
    <row r="441" spans="1:17" x14ac:dyDescent="0.25">
      <c r="A441" s="563">
        <v>44742</v>
      </c>
      <c r="B441" s="339">
        <v>6</v>
      </c>
      <c r="C441" s="339" t="s">
        <v>2839</v>
      </c>
      <c r="D441" s="339" t="s">
        <v>2789</v>
      </c>
      <c r="E441" t="str">
        <f t="shared" si="32"/>
        <v>240402600215599</v>
      </c>
      <c r="F441" t="str">
        <f t="shared" si="33"/>
        <v>0</v>
      </c>
      <c r="G441" t="e">
        <f>+VLOOKUP(L441,BG!$D$10:$F$63,3,FALSE)</f>
        <v>#REF!</v>
      </c>
      <c r="H441" s="339" t="s">
        <v>2790</v>
      </c>
      <c r="I441" s="551">
        <v>-34115540</v>
      </c>
      <c r="J441" s="298">
        <f t="shared" si="35"/>
        <v>-34115.54</v>
      </c>
      <c r="K441" t="e">
        <f>+VLOOKUP(D441,#REF!,4,0)</f>
        <v>#REF!</v>
      </c>
      <c r="L441" t="e">
        <f>VLOOKUP(D441,#REF!,5,0)</f>
        <v>#REF!</v>
      </c>
      <c r="M441" t="e">
        <f>VLOOKUP(D441,#REF!,6,0)</f>
        <v>#REF!</v>
      </c>
      <c r="N441" t="e">
        <f>VLOOKUP(D441,#REF!,7,0)</f>
        <v>#REF!</v>
      </c>
      <c r="P441" t="str">
        <f t="shared" si="36"/>
        <v>26002</v>
      </c>
      <c r="Q441" t="str">
        <f t="shared" si="34"/>
        <v>24</v>
      </c>
    </row>
    <row r="442" spans="1:17" x14ac:dyDescent="0.25">
      <c r="A442" s="563">
        <v>44742</v>
      </c>
      <c r="B442" s="340">
        <v>6</v>
      </c>
      <c r="C442" s="340" t="s">
        <v>3128</v>
      </c>
      <c r="D442" s="340" t="s">
        <v>1071</v>
      </c>
      <c r="E442" t="str">
        <f t="shared" si="32"/>
        <v>240402600219199</v>
      </c>
      <c r="F442" t="str">
        <f t="shared" si="33"/>
        <v>0</v>
      </c>
      <c r="G442" t="e">
        <f>+VLOOKUP(L442,BG!$D$10:$F$63,3,FALSE)</f>
        <v>#REF!</v>
      </c>
      <c r="H442" s="340" t="s">
        <v>1072</v>
      </c>
      <c r="I442" s="552">
        <v>166192154</v>
      </c>
      <c r="J442" s="298">
        <f t="shared" si="35"/>
        <v>166192.15400000001</v>
      </c>
      <c r="K442" t="e">
        <f>+VLOOKUP(D442,#REF!,4,0)</f>
        <v>#REF!</v>
      </c>
      <c r="L442" t="e">
        <f>VLOOKUP(D442,#REF!,5,0)</f>
        <v>#REF!</v>
      </c>
      <c r="M442" t="e">
        <f>VLOOKUP(D442,#REF!,6,0)</f>
        <v>#REF!</v>
      </c>
      <c r="N442" t="e">
        <f>VLOOKUP(D442,#REF!,7,0)</f>
        <v>#REF!</v>
      </c>
      <c r="P442" t="str">
        <f t="shared" si="36"/>
        <v>26002</v>
      </c>
      <c r="Q442" t="str">
        <f t="shared" si="34"/>
        <v>24</v>
      </c>
    </row>
    <row r="443" spans="1:17" x14ac:dyDescent="0.25">
      <c r="A443" s="563">
        <v>44742</v>
      </c>
      <c r="B443" s="339">
        <v>6</v>
      </c>
      <c r="C443" s="339" t="s">
        <v>3129</v>
      </c>
      <c r="D443" s="339" t="s">
        <v>2575</v>
      </c>
      <c r="E443" t="str">
        <f t="shared" si="32"/>
        <v>240402600219201</v>
      </c>
      <c r="F443" t="str">
        <f t="shared" si="33"/>
        <v>0</v>
      </c>
      <c r="G443" t="e">
        <f>+VLOOKUP(L443,BG!$D$10:$F$63,3,FALSE)</f>
        <v>#REF!</v>
      </c>
      <c r="H443" s="339" t="s">
        <v>2576</v>
      </c>
      <c r="I443" s="551">
        <v>178300606</v>
      </c>
      <c r="J443" s="298">
        <f t="shared" si="35"/>
        <v>178300.606</v>
      </c>
      <c r="K443" t="e">
        <f>+VLOOKUP(D443,#REF!,4,0)</f>
        <v>#REF!</v>
      </c>
      <c r="L443" t="e">
        <f>VLOOKUP(D443,#REF!,5,0)</f>
        <v>#REF!</v>
      </c>
      <c r="M443" t="e">
        <f>VLOOKUP(D443,#REF!,6,0)</f>
        <v>#REF!</v>
      </c>
      <c r="N443" t="e">
        <f>VLOOKUP(D443,#REF!,7,0)</f>
        <v>#REF!</v>
      </c>
      <c r="P443" t="str">
        <f t="shared" si="36"/>
        <v>26002</v>
      </c>
      <c r="Q443" t="str">
        <f t="shared" si="34"/>
        <v>24</v>
      </c>
    </row>
    <row r="444" spans="1:17" x14ac:dyDescent="0.25">
      <c r="A444" s="563">
        <v>44742</v>
      </c>
      <c r="B444" s="340">
        <v>6</v>
      </c>
      <c r="C444" s="340" t="s">
        <v>3130</v>
      </c>
      <c r="D444" s="340" t="s">
        <v>2012</v>
      </c>
      <c r="E444" t="str">
        <f t="shared" si="32"/>
        <v>240402600223199</v>
      </c>
      <c r="F444" t="str">
        <f t="shared" si="33"/>
        <v>0</v>
      </c>
      <c r="G444" t="e">
        <f>+VLOOKUP(L444,BG!$D$10:$F$63,3,FALSE)</f>
        <v>#REF!</v>
      </c>
      <c r="H444" s="340" t="s">
        <v>2939</v>
      </c>
      <c r="I444" s="552">
        <v>-172608</v>
      </c>
      <c r="J444" s="298">
        <f t="shared" si="35"/>
        <v>-172.608</v>
      </c>
      <c r="K444" t="e">
        <f>+VLOOKUP(D444,#REF!,4,0)</f>
        <v>#REF!</v>
      </c>
      <c r="L444" t="e">
        <f>VLOOKUP(D444,#REF!,5,0)</f>
        <v>#REF!</v>
      </c>
      <c r="M444" t="e">
        <f>VLOOKUP(D444,#REF!,6,0)</f>
        <v>#REF!</v>
      </c>
      <c r="N444" t="e">
        <f>VLOOKUP(D444,#REF!,7,0)</f>
        <v>#REF!</v>
      </c>
      <c r="P444" t="str">
        <f t="shared" si="36"/>
        <v>26002</v>
      </c>
      <c r="Q444" t="str">
        <f t="shared" si="34"/>
        <v>24</v>
      </c>
    </row>
    <row r="445" spans="1:17" x14ac:dyDescent="0.25">
      <c r="A445" s="563">
        <v>44742</v>
      </c>
      <c r="B445" s="339">
        <v>6</v>
      </c>
      <c r="C445" s="339" t="s">
        <v>3131</v>
      </c>
      <c r="D445" s="339" t="s">
        <v>1073</v>
      </c>
      <c r="E445" t="str">
        <f t="shared" si="32"/>
        <v>240402600224001</v>
      </c>
      <c r="F445" t="str">
        <f t="shared" si="33"/>
        <v>0</v>
      </c>
      <c r="G445" t="e">
        <f>+VLOOKUP(L445,BG!$D$10:$F$63,3,FALSE)</f>
        <v>#REF!</v>
      </c>
      <c r="H445" s="339" t="s">
        <v>1074</v>
      </c>
      <c r="I445" s="551">
        <v>20071470</v>
      </c>
      <c r="J445" s="298">
        <f t="shared" si="35"/>
        <v>20071.47</v>
      </c>
      <c r="K445" t="e">
        <f>+VLOOKUP(D445,#REF!,4,0)</f>
        <v>#REF!</v>
      </c>
      <c r="L445" t="e">
        <f>VLOOKUP(D445,#REF!,5,0)</f>
        <v>#REF!</v>
      </c>
      <c r="M445" t="e">
        <f>VLOOKUP(D445,#REF!,6,0)</f>
        <v>#REF!</v>
      </c>
      <c r="N445" t="e">
        <f>VLOOKUP(D445,#REF!,7,0)</f>
        <v>#REF!</v>
      </c>
      <c r="P445" t="str">
        <f t="shared" si="36"/>
        <v>26002</v>
      </c>
      <c r="Q445" t="str">
        <f t="shared" si="34"/>
        <v>24</v>
      </c>
    </row>
    <row r="446" spans="1:17" x14ac:dyDescent="0.25">
      <c r="A446" s="563">
        <v>44742</v>
      </c>
      <c r="B446" s="340">
        <v>6</v>
      </c>
      <c r="C446" s="340" t="s">
        <v>1728</v>
      </c>
      <c r="D446" s="340" t="s">
        <v>1075</v>
      </c>
      <c r="E446" t="str">
        <f t="shared" si="32"/>
        <v>240402600224099</v>
      </c>
      <c r="F446" t="str">
        <f t="shared" si="33"/>
        <v>0</v>
      </c>
      <c r="G446" t="e">
        <f>+VLOOKUP(L446,BG!$D$10:$F$63,3,FALSE)</f>
        <v>#REF!</v>
      </c>
      <c r="H446" s="340" t="s">
        <v>1076</v>
      </c>
      <c r="I446" s="552">
        <v>36260079</v>
      </c>
      <c r="J446" s="298">
        <f t="shared" si="35"/>
        <v>36260.078999999998</v>
      </c>
      <c r="K446" t="e">
        <f>+VLOOKUP(D446,#REF!,4,0)</f>
        <v>#REF!</v>
      </c>
      <c r="L446" t="e">
        <f>VLOOKUP(D446,#REF!,5,0)</f>
        <v>#REF!</v>
      </c>
      <c r="M446" t="e">
        <f>VLOOKUP(D446,#REF!,6,0)</f>
        <v>#REF!</v>
      </c>
      <c r="N446" t="e">
        <f>VLOOKUP(D446,#REF!,7,0)</f>
        <v>#REF!</v>
      </c>
      <c r="P446" t="str">
        <f t="shared" si="36"/>
        <v>26002</v>
      </c>
      <c r="Q446" t="str">
        <f t="shared" si="34"/>
        <v>24</v>
      </c>
    </row>
    <row r="447" spans="1:17" x14ac:dyDescent="0.25">
      <c r="A447" s="563">
        <v>44742</v>
      </c>
      <c r="B447" s="339">
        <v>6</v>
      </c>
      <c r="C447" s="339" t="s">
        <v>2840</v>
      </c>
      <c r="D447" s="339" t="s">
        <v>2577</v>
      </c>
      <c r="E447" t="str">
        <f t="shared" si="32"/>
        <v>240402600224399</v>
      </c>
      <c r="F447" t="str">
        <f t="shared" si="33"/>
        <v>0</v>
      </c>
      <c r="G447" t="e">
        <f>+VLOOKUP(L447,BG!$D$10:$F$63,3,FALSE)</f>
        <v>#REF!</v>
      </c>
      <c r="H447" s="339" t="s">
        <v>2578</v>
      </c>
      <c r="I447" s="551">
        <v>-15424034389</v>
      </c>
      <c r="J447" s="298">
        <f t="shared" si="35"/>
        <v>-15424034.389</v>
      </c>
      <c r="K447" t="e">
        <f>+VLOOKUP(D447,#REF!,4,0)</f>
        <v>#REF!</v>
      </c>
      <c r="L447" t="e">
        <f>VLOOKUP(D447,#REF!,5,0)</f>
        <v>#REF!</v>
      </c>
      <c r="M447" t="e">
        <f>VLOOKUP(D447,#REF!,6,0)</f>
        <v>#REF!</v>
      </c>
      <c r="N447" t="e">
        <f>VLOOKUP(D447,#REF!,7,0)</f>
        <v>#REF!</v>
      </c>
      <c r="P447" t="str">
        <f t="shared" si="36"/>
        <v>26002</v>
      </c>
      <c r="Q447" t="str">
        <f t="shared" si="34"/>
        <v>24</v>
      </c>
    </row>
    <row r="448" spans="1:17" x14ac:dyDescent="0.25">
      <c r="A448" s="563">
        <v>44742</v>
      </c>
      <c r="B448" s="340">
        <v>6</v>
      </c>
      <c r="C448" s="340" t="s">
        <v>2314</v>
      </c>
      <c r="D448" s="340" t="s">
        <v>2014</v>
      </c>
      <c r="E448" t="str">
        <f t="shared" si="32"/>
        <v>240402600229499</v>
      </c>
      <c r="F448" t="str">
        <f t="shared" si="33"/>
        <v>0</v>
      </c>
      <c r="G448" t="e">
        <f>+VLOOKUP(L448,BG!$D$10:$F$63,3,FALSE)</f>
        <v>#REF!</v>
      </c>
      <c r="H448" s="340" t="s">
        <v>2167</v>
      </c>
      <c r="I448" s="552">
        <v>-3335331</v>
      </c>
      <c r="J448" s="298">
        <f t="shared" si="35"/>
        <v>-3335.3310000000001</v>
      </c>
      <c r="K448" t="e">
        <f>+VLOOKUP(D448,#REF!,4,0)</f>
        <v>#REF!</v>
      </c>
      <c r="L448" t="e">
        <f>VLOOKUP(D448,#REF!,5,0)</f>
        <v>#REF!</v>
      </c>
      <c r="M448" t="e">
        <f>VLOOKUP(D448,#REF!,6,0)</f>
        <v>#REF!</v>
      </c>
      <c r="N448" t="e">
        <f>VLOOKUP(D448,#REF!,7,0)</f>
        <v>#REF!</v>
      </c>
      <c r="P448" t="str">
        <f t="shared" si="36"/>
        <v>26002</v>
      </c>
      <c r="Q448" t="str">
        <f t="shared" si="34"/>
        <v>24</v>
      </c>
    </row>
    <row r="449" spans="1:17" x14ac:dyDescent="0.25">
      <c r="A449" s="563">
        <v>44742</v>
      </c>
      <c r="B449" s="339">
        <v>6</v>
      </c>
      <c r="C449" s="339" t="s">
        <v>2315</v>
      </c>
      <c r="D449" s="339" t="s">
        <v>2015</v>
      </c>
      <c r="E449" t="str">
        <f t="shared" si="32"/>
        <v>240402600229799</v>
      </c>
      <c r="F449" t="str">
        <f t="shared" si="33"/>
        <v>0</v>
      </c>
      <c r="G449" t="e">
        <f>+VLOOKUP(L449,BG!$D$10:$F$63,3,FALSE)</f>
        <v>#REF!</v>
      </c>
      <c r="H449" s="339" t="s">
        <v>2168</v>
      </c>
      <c r="I449" s="551">
        <v>-132455650</v>
      </c>
      <c r="J449" s="298">
        <f t="shared" si="35"/>
        <v>-132455.65</v>
      </c>
      <c r="K449" t="e">
        <f>+VLOOKUP(D449,#REF!,4,0)</f>
        <v>#REF!</v>
      </c>
      <c r="L449" t="e">
        <f>VLOOKUP(D449,#REF!,5,0)</f>
        <v>#REF!</v>
      </c>
      <c r="M449" t="e">
        <f>VLOOKUP(D449,#REF!,6,0)</f>
        <v>#REF!</v>
      </c>
      <c r="N449" t="e">
        <f>VLOOKUP(D449,#REF!,7,0)</f>
        <v>#REF!</v>
      </c>
      <c r="P449" t="str">
        <f t="shared" si="36"/>
        <v>26002</v>
      </c>
      <c r="Q449" t="str">
        <f t="shared" si="34"/>
        <v>24</v>
      </c>
    </row>
    <row r="450" spans="1:17" x14ac:dyDescent="0.25">
      <c r="A450" s="563">
        <v>44742</v>
      </c>
      <c r="B450" s="340">
        <v>7</v>
      </c>
      <c r="C450" s="340" t="s">
        <v>2841</v>
      </c>
      <c r="D450" s="340" t="s">
        <v>2791</v>
      </c>
      <c r="E450" t="str">
        <f t="shared" si="32"/>
        <v>240402600288999</v>
      </c>
      <c r="F450" t="str">
        <f t="shared" si="33"/>
        <v>0</v>
      </c>
      <c r="G450" t="e">
        <f>+VLOOKUP(L450,BG!$D$10:$F$63,3,FALSE)</f>
        <v>#REF!</v>
      </c>
      <c r="H450" s="340" t="s">
        <v>2792</v>
      </c>
      <c r="I450" s="552">
        <v>-2014013519</v>
      </c>
      <c r="J450" s="298">
        <f t="shared" si="35"/>
        <v>-2014013.5190000001</v>
      </c>
      <c r="K450" t="e">
        <f>+VLOOKUP(D450,#REF!,4,0)</f>
        <v>#REF!</v>
      </c>
      <c r="L450" t="e">
        <f>VLOOKUP(D450,#REF!,5,0)</f>
        <v>#REF!</v>
      </c>
      <c r="M450" t="e">
        <f>VLOOKUP(D450,#REF!,6,0)</f>
        <v>#REF!</v>
      </c>
      <c r="N450" t="e">
        <f>VLOOKUP(D450,#REF!,7,0)</f>
        <v>#REF!</v>
      </c>
      <c r="P450" t="str">
        <f t="shared" si="36"/>
        <v>26002</v>
      </c>
      <c r="Q450" t="str">
        <f t="shared" si="34"/>
        <v>24</v>
      </c>
    </row>
    <row r="451" spans="1:17" x14ac:dyDescent="0.25">
      <c r="A451" s="563">
        <v>44742</v>
      </c>
      <c r="B451" s="339">
        <v>6</v>
      </c>
      <c r="C451" s="339" t="s">
        <v>3132</v>
      </c>
      <c r="D451" s="339" t="s">
        <v>2742</v>
      </c>
      <c r="E451" t="str">
        <f t="shared" si="32"/>
        <v>240402600293701</v>
      </c>
      <c r="F451" t="str">
        <f t="shared" si="33"/>
        <v>0</v>
      </c>
      <c r="G451" t="e">
        <f>+VLOOKUP(L451,BG!$D$10:$F$63,3,FALSE)</f>
        <v>#REF!</v>
      </c>
      <c r="H451" s="339" t="s">
        <v>2169</v>
      </c>
      <c r="I451" s="551">
        <v>-14174863</v>
      </c>
      <c r="J451" s="298">
        <f t="shared" si="35"/>
        <v>-14174.862999999999</v>
      </c>
      <c r="K451" t="e">
        <f>+VLOOKUP(D451,#REF!,4,0)</f>
        <v>#REF!</v>
      </c>
      <c r="L451" t="e">
        <f>VLOOKUP(D451,#REF!,5,0)</f>
        <v>#REF!</v>
      </c>
      <c r="M451" t="e">
        <f>VLOOKUP(D451,#REF!,6,0)</f>
        <v>#REF!</v>
      </c>
      <c r="N451" t="e">
        <f>VLOOKUP(D451,#REF!,7,0)</f>
        <v>#REF!</v>
      </c>
      <c r="P451" t="str">
        <f t="shared" si="36"/>
        <v>26002</v>
      </c>
      <c r="Q451" t="str">
        <f t="shared" si="34"/>
        <v>24</v>
      </c>
    </row>
    <row r="452" spans="1:17" x14ac:dyDescent="0.25">
      <c r="A452" s="563">
        <v>44742</v>
      </c>
      <c r="B452" s="340">
        <v>6</v>
      </c>
      <c r="C452" s="340" t="s">
        <v>3133</v>
      </c>
      <c r="D452" s="340" t="s">
        <v>2017</v>
      </c>
      <c r="E452" t="str">
        <f t="shared" si="32"/>
        <v>240402600293799</v>
      </c>
      <c r="F452" t="str">
        <f t="shared" si="33"/>
        <v>0</v>
      </c>
      <c r="G452" t="e">
        <f>+VLOOKUP(L452,BG!$D$10:$F$63,3,FALSE)</f>
        <v>#REF!</v>
      </c>
      <c r="H452" s="340" t="s">
        <v>2169</v>
      </c>
      <c r="I452" s="552">
        <v>4591068</v>
      </c>
      <c r="J452" s="298">
        <f t="shared" si="35"/>
        <v>4591.0680000000002</v>
      </c>
      <c r="K452" t="e">
        <f>+VLOOKUP(D452,#REF!,4,0)</f>
        <v>#REF!</v>
      </c>
      <c r="L452" t="e">
        <f>VLOOKUP(D452,#REF!,5,0)</f>
        <v>#REF!</v>
      </c>
      <c r="M452" t="e">
        <f>VLOOKUP(D452,#REF!,6,0)</f>
        <v>#REF!</v>
      </c>
      <c r="N452" t="e">
        <f>VLOOKUP(D452,#REF!,7,0)</f>
        <v>#REF!</v>
      </c>
      <c r="P452" t="str">
        <f t="shared" si="36"/>
        <v>26002</v>
      </c>
      <c r="Q452" t="str">
        <f t="shared" si="34"/>
        <v>24</v>
      </c>
    </row>
    <row r="453" spans="1:17" x14ac:dyDescent="0.25">
      <c r="A453" s="563">
        <v>44742</v>
      </c>
      <c r="B453" s="339">
        <v>6</v>
      </c>
      <c r="C453" s="339" t="s">
        <v>2842</v>
      </c>
      <c r="D453" s="339" t="s">
        <v>2667</v>
      </c>
      <c r="E453" t="str">
        <f t="shared" ref="E453:E516" si="37">+MID(D453,3,2)&amp;+MID(D453,6,1)&amp;+MID(D453,8,2)&amp;+MID(D453,11,3)&amp;+MID(D453,17,2)&amp;+MID(D453,20,3)&amp;+MID(D453,24,2)</f>
        <v>240402600293901</v>
      </c>
      <c r="F453" t="str">
        <f t="shared" ref="F453:F516" si="38">MID(E453,3,1)</f>
        <v>0</v>
      </c>
      <c r="G453" t="e">
        <f>+VLOOKUP(L453,BG!$D$10:$F$63,3,FALSE)</f>
        <v>#REF!</v>
      </c>
      <c r="H453" s="339" t="s">
        <v>2680</v>
      </c>
      <c r="I453" s="551">
        <v>-1578786676</v>
      </c>
      <c r="J453" s="298">
        <f t="shared" si="35"/>
        <v>-1578786.676</v>
      </c>
      <c r="K453" t="e">
        <f>+VLOOKUP(D453,#REF!,4,0)</f>
        <v>#REF!</v>
      </c>
      <c r="L453" t="e">
        <f>VLOOKUP(D453,#REF!,5,0)</f>
        <v>#REF!</v>
      </c>
      <c r="M453" t="e">
        <f>VLOOKUP(D453,#REF!,6,0)</f>
        <v>#REF!</v>
      </c>
      <c r="N453" t="e">
        <f>VLOOKUP(D453,#REF!,7,0)</f>
        <v>#REF!</v>
      </c>
      <c r="P453" t="str">
        <f t="shared" si="36"/>
        <v>26002</v>
      </c>
      <c r="Q453" t="str">
        <f t="shared" si="34"/>
        <v>24</v>
      </c>
    </row>
    <row r="454" spans="1:17" x14ac:dyDescent="0.25">
      <c r="A454" s="563">
        <v>44742</v>
      </c>
      <c r="B454" s="340">
        <v>6</v>
      </c>
      <c r="C454" s="340" t="s">
        <v>2903</v>
      </c>
      <c r="D454" s="340" t="s">
        <v>2871</v>
      </c>
      <c r="E454" t="str">
        <f t="shared" si="37"/>
        <v>240402600294099</v>
      </c>
      <c r="F454" t="str">
        <f t="shared" si="38"/>
        <v>0</v>
      </c>
      <c r="G454" t="e">
        <f>+VLOOKUP(L454,BG!$D$10:$F$63,3,FALSE)</f>
        <v>#REF!</v>
      </c>
      <c r="H454" s="340" t="s">
        <v>2886</v>
      </c>
      <c r="I454" s="552">
        <v>-29592172</v>
      </c>
      <c r="J454" s="298">
        <f t="shared" si="35"/>
        <v>-29592.171999999999</v>
      </c>
      <c r="K454" t="e">
        <f>+VLOOKUP(D454,#REF!,4,0)</f>
        <v>#REF!</v>
      </c>
      <c r="L454" t="e">
        <f>VLOOKUP(D454,#REF!,5,0)</f>
        <v>#REF!</v>
      </c>
      <c r="M454" t="e">
        <f>VLOOKUP(D454,#REF!,6,0)</f>
        <v>#REF!</v>
      </c>
      <c r="N454" t="e">
        <f>VLOOKUP(D454,#REF!,7,0)</f>
        <v>#REF!</v>
      </c>
      <c r="P454" t="str">
        <f t="shared" si="36"/>
        <v>26002</v>
      </c>
      <c r="Q454" t="str">
        <f t="shared" ref="Q454:Q517" si="39">+LEFT(E454,2)</f>
        <v>24</v>
      </c>
    </row>
    <row r="455" spans="1:17" x14ac:dyDescent="0.25">
      <c r="A455" s="563">
        <v>44742</v>
      </c>
      <c r="B455" s="339">
        <v>6</v>
      </c>
      <c r="C455" s="339" t="s">
        <v>1729</v>
      </c>
      <c r="D455" s="339" t="s">
        <v>1077</v>
      </c>
      <c r="E455" t="str">
        <f t="shared" si="37"/>
        <v>250102700100199</v>
      </c>
      <c r="F455" t="str">
        <f t="shared" si="38"/>
        <v>0</v>
      </c>
      <c r="G455" t="e">
        <f>+VLOOKUP(L455,BG!$D$10:$F$63,3,FALSE)</f>
        <v>#REF!</v>
      </c>
      <c r="H455" s="339" t="s">
        <v>1078</v>
      </c>
      <c r="I455" s="551">
        <v>-1056558861</v>
      </c>
      <c r="J455" s="298">
        <f t="shared" si="35"/>
        <v>-1056558.861</v>
      </c>
      <c r="K455" t="e">
        <f>+VLOOKUP(D455,#REF!,4,0)</f>
        <v>#REF!</v>
      </c>
      <c r="L455" t="e">
        <f>VLOOKUP(D455,#REF!,5,0)</f>
        <v>#REF!</v>
      </c>
      <c r="M455" t="e">
        <f>VLOOKUP(D455,#REF!,6,0)</f>
        <v>#REF!</v>
      </c>
      <c r="N455" t="e">
        <f>VLOOKUP(D455,#REF!,7,0)</f>
        <v>#REF!</v>
      </c>
      <c r="P455" t="str">
        <f t="shared" si="36"/>
        <v>27001</v>
      </c>
      <c r="Q455" t="str">
        <f t="shared" si="39"/>
        <v>25</v>
      </c>
    </row>
    <row r="456" spans="1:17" x14ac:dyDescent="0.25">
      <c r="A456" s="563">
        <v>44742</v>
      </c>
      <c r="B456" s="340">
        <v>6</v>
      </c>
      <c r="C456" s="340" t="s">
        <v>3134</v>
      </c>
      <c r="D456" s="340" t="s">
        <v>1079</v>
      </c>
      <c r="E456" t="str">
        <f t="shared" si="37"/>
        <v>250102720100299</v>
      </c>
      <c r="F456" t="str">
        <f t="shared" si="38"/>
        <v>0</v>
      </c>
      <c r="G456" t="e">
        <f>+VLOOKUP(L456,BG!$D$10:$F$63,3,FALSE)</f>
        <v>#REF!</v>
      </c>
      <c r="H456" s="340" t="s">
        <v>1080</v>
      </c>
      <c r="I456" s="552">
        <v>-122863759</v>
      </c>
      <c r="J456" s="298">
        <f t="shared" si="35"/>
        <v>-122863.75900000001</v>
      </c>
      <c r="K456" t="e">
        <f>+VLOOKUP(D456,#REF!,4,0)</f>
        <v>#REF!</v>
      </c>
      <c r="L456" t="e">
        <f>VLOOKUP(D456,#REF!,5,0)</f>
        <v>#REF!</v>
      </c>
      <c r="M456" t="e">
        <f>VLOOKUP(D456,#REF!,6,0)</f>
        <v>#REF!</v>
      </c>
      <c r="N456" t="e">
        <f>VLOOKUP(D456,#REF!,7,0)</f>
        <v>#REF!</v>
      </c>
      <c r="P456" t="str">
        <f t="shared" si="36"/>
        <v>27201</v>
      </c>
      <c r="Q456" t="str">
        <f t="shared" si="39"/>
        <v>25</v>
      </c>
    </row>
    <row r="457" spans="1:17" x14ac:dyDescent="0.25">
      <c r="A457" s="563">
        <v>44742</v>
      </c>
      <c r="B457" s="339">
        <v>6</v>
      </c>
      <c r="C457" s="339" t="s">
        <v>3135</v>
      </c>
      <c r="D457" s="339" t="s">
        <v>1081</v>
      </c>
      <c r="E457" t="str">
        <f t="shared" si="37"/>
        <v>250102720100699</v>
      </c>
      <c r="F457" t="str">
        <f t="shared" si="38"/>
        <v>0</v>
      </c>
      <c r="G457" t="e">
        <f>+VLOOKUP(L457,BG!$D$10:$F$63,3,FALSE)</f>
        <v>#REF!</v>
      </c>
      <c r="H457" s="339" t="s">
        <v>1082</v>
      </c>
      <c r="I457" s="551">
        <v>-61616860</v>
      </c>
      <c r="J457" s="298">
        <f t="shared" si="35"/>
        <v>-61616.86</v>
      </c>
      <c r="K457" t="e">
        <f>+VLOOKUP(D457,#REF!,4,0)</f>
        <v>#REF!</v>
      </c>
      <c r="L457" t="e">
        <f>VLOOKUP(D457,#REF!,5,0)</f>
        <v>#REF!</v>
      </c>
      <c r="M457" t="e">
        <f>VLOOKUP(D457,#REF!,6,0)</f>
        <v>#REF!</v>
      </c>
      <c r="N457" t="e">
        <f>VLOOKUP(D457,#REF!,7,0)</f>
        <v>#REF!</v>
      </c>
      <c r="P457" t="str">
        <f t="shared" si="36"/>
        <v>27201</v>
      </c>
      <c r="Q457" t="str">
        <f t="shared" si="39"/>
        <v>25</v>
      </c>
    </row>
    <row r="458" spans="1:17" x14ac:dyDescent="0.25">
      <c r="A458" s="563">
        <v>44742</v>
      </c>
      <c r="B458" s="340">
        <v>6</v>
      </c>
      <c r="C458" s="340" t="s">
        <v>3136</v>
      </c>
      <c r="D458" s="340" t="s">
        <v>2579</v>
      </c>
      <c r="E458" t="str">
        <f t="shared" si="37"/>
        <v>250102720101099</v>
      </c>
      <c r="F458" t="str">
        <f t="shared" si="38"/>
        <v>0</v>
      </c>
      <c r="G458" t="e">
        <f>+VLOOKUP(L458,BG!$D$10:$F$63,3,FALSE)</f>
        <v>#REF!</v>
      </c>
      <c r="H458" s="340" t="s">
        <v>2580</v>
      </c>
      <c r="I458" s="552">
        <v>-50000</v>
      </c>
      <c r="J458" s="298">
        <f t="shared" si="35"/>
        <v>-50</v>
      </c>
      <c r="K458" t="e">
        <f>+VLOOKUP(D458,#REF!,4,0)</f>
        <v>#REF!</v>
      </c>
      <c r="L458" t="e">
        <f>VLOOKUP(D458,#REF!,5,0)</f>
        <v>#REF!</v>
      </c>
      <c r="M458" t="e">
        <f>VLOOKUP(D458,#REF!,6,0)</f>
        <v>#REF!</v>
      </c>
      <c r="N458" t="e">
        <f>VLOOKUP(D458,#REF!,7,0)</f>
        <v>#REF!</v>
      </c>
      <c r="P458" t="str">
        <f t="shared" si="36"/>
        <v>27201</v>
      </c>
      <c r="Q458" t="str">
        <f t="shared" si="39"/>
        <v>25</v>
      </c>
    </row>
    <row r="459" spans="1:17" x14ac:dyDescent="0.25">
      <c r="A459" s="563">
        <v>44742</v>
      </c>
      <c r="B459" s="339">
        <v>6</v>
      </c>
      <c r="C459" s="339" t="s">
        <v>1730</v>
      </c>
      <c r="D459" s="339" t="s">
        <v>1084</v>
      </c>
      <c r="E459" t="str">
        <f t="shared" si="37"/>
        <v>310104000100199</v>
      </c>
      <c r="F459" t="str">
        <f t="shared" si="38"/>
        <v>0</v>
      </c>
      <c r="G459" t="e">
        <f>+VLOOKUP(L459,BG!$D$10:$F$63,3,FALSE)</f>
        <v>#REF!</v>
      </c>
      <c r="H459" s="339" t="s">
        <v>1083</v>
      </c>
      <c r="I459" s="551">
        <v>-416662000000</v>
      </c>
      <c r="J459" s="298">
        <f t="shared" si="35"/>
        <v>-416662000</v>
      </c>
      <c r="K459" t="e">
        <f>+VLOOKUP(D459,#REF!,4,0)</f>
        <v>#REF!</v>
      </c>
      <c r="L459" t="e">
        <f>VLOOKUP(D459,#REF!,5,0)</f>
        <v>#REF!</v>
      </c>
      <c r="M459" t="e">
        <f>VLOOKUP(D459,#REF!,6,0)</f>
        <v>#REF!</v>
      </c>
      <c r="N459" t="e">
        <f>VLOOKUP(D459,#REF!,7,0)</f>
        <v>#REF!</v>
      </c>
      <c r="P459" t="str">
        <f t="shared" si="36"/>
        <v>40001</v>
      </c>
      <c r="Q459" t="str">
        <f t="shared" si="39"/>
        <v>31</v>
      </c>
    </row>
    <row r="460" spans="1:17" x14ac:dyDescent="0.25">
      <c r="A460" s="563">
        <v>44742</v>
      </c>
      <c r="B460" s="340">
        <v>6</v>
      </c>
      <c r="C460" s="340" t="s">
        <v>1731</v>
      </c>
      <c r="D460" s="340" t="s">
        <v>1086</v>
      </c>
      <c r="E460" t="str">
        <f t="shared" si="37"/>
        <v>310204040000099</v>
      </c>
      <c r="F460" t="str">
        <f t="shared" si="38"/>
        <v>0</v>
      </c>
      <c r="G460" t="e">
        <f>+VLOOKUP(L460,BG!$D$10:$F$63,3,FALSE)</f>
        <v>#REF!</v>
      </c>
      <c r="H460" s="340" t="s">
        <v>2940</v>
      </c>
      <c r="I460" s="552">
        <v>-75700279</v>
      </c>
      <c r="J460" s="298">
        <f t="shared" ref="J460:J523" si="40">I460/1000</f>
        <v>-75700.278999999995</v>
      </c>
      <c r="K460" t="e">
        <f>+VLOOKUP(D460,#REF!,4,0)</f>
        <v>#REF!</v>
      </c>
      <c r="L460" t="e">
        <f>VLOOKUP(D460,#REF!,5,0)</f>
        <v>#REF!</v>
      </c>
      <c r="M460" t="e">
        <f>VLOOKUP(D460,#REF!,6,0)</f>
        <v>#REF!</v>
      </c>
      <c r="N460" t="e">
        <f>VLOOKUP(D460,#REF!,7,0)</f>
        <v>#REF!</v>
      </c>
      <c r="P460" t="str">
        <f t="shared" ref="P460:P523" si="41">MID(E460,6,5)</f>
        <v>40400</v>
      </c>
      <c r="Q460" t="str">
        <f t="shared" si="39"/>
        <v>31</v>
      </c>
    </row>
    <row r="461" spans="1:17" x14ac:dyDescent="0.25">
      <c r="A461" s="563">
        <v>44742</v>
      </c>
      <c r="B461" s="339">
        <v>6</v>
      </c>
      <c r="C461" s="339" t="s">
        <v>1732</v>
      </c>
      <c r="D461" s="339" t="s">
        <v>1089</v>
      </c>
      <c r="E461" t="str">
        <f t="shared" si="37"/>
        <v>310304080100199</v>
      </c>
      <c r="F461" t="str">
        <f t="shared" si="38"/>
        <v>0</v>
      </c>
      <c r="G461" t="e">
        <f>+VLOOKUP(L461,BG!$D$10:$F$63,3,FALSE)</f>
        <v>#REF!</v>
      </c>
      <c r="H461" s="339" t="s">
        <v>1090</v>
      </c>
      <c r="I461" s="551">
        <v>-2686623331</v>
      </c>
      <c r="J461" s="298">
        <f t="shared" si="40"/>
        <v>-2686623.3309999998</v>
      </c>
      <c r="K461" t="e">
        <f>+VLOOKUP(D461,#REF!,4,0)</f>
        <v>#REF!</v>
      </c>
      <c r="L461" t="e">
        <f>VLOOKUP(D461,#REF!,5,0)</f>
        <v>#REF!</v>
      </c>
      <c r="M461" t="e">
        <f>VLOOKUP(D461,#REF!,6,0)</f>
        <v>#REF!</v>
      </c>
      <c r="N461" t="e">
        <f>VLOOKUP(D461,#REF!,7,0)</f>
        <v>#REF!</v>
      </c>
      <c r="P461" t="str">
        <f t="shared" si="41"/>
        <v>40801</v>
      </c>
      <c r="Q461" t="str">
        <f t="shared" si="39"/>
        <v>31</v>
      </c>
    </row>
    <row r="462" spans="1:17" x14ac:dyDescent="0.25">
      <c r="A462" s="563">
        <v>44742</v>
      </c>
      <c r="B462" s="340">
        <v>6</v>
      </c>
      <c r="C462" s="340" t="s">
        <v>2316</v>
      </c>
      <c r="D462" s="340" t="s">
        <v>2018</v>
      </c>
      <c r="E462" t="str">
        <f t="shared" si="37"/>
        <v>310304080100299</v>
      </c>
      <c r="F462" t="str">
        <f t="shared" si="38"/>
        <v>0</v>
      </c>
      <c r="G462" t="e">
        <f>+VLOOKUP(L462,BG!$D$10:$F$63,3,FALSE)</f>
        <v>#REF!</v>
      </c>
      <c r="H462" s="340" t="s">
        <v>2170</v>
      </c>
      <c r="I462" s="552">
        <v>-1429066369</v>
      </c>
      <c r="J462" s="298">
        <f t="shared" si="40"/>
        <v>-1429066.3689999999</v>
      </c>
      <c r="K462" t="e">
        <f>+VLOOKUP(D462,#REF!,4,0)</f>
        <v>#REF!</v>
      </c>
      <c r="L462" t="e">
        <f>VLOOKUP(D462,#REF!,5,0)</f>
        <v>#REF!</v>
      </c>
      <c r="M462" t="e">
        <f>VLOOKUP(D462,#REF!,6,0)</f>
        <v>#REF!</v>
      </c>
      <c r="N462" t="e">
        <f>VLOOKUP(D462,#REF!,7,0)</f>
        <v>#REF!</v>
      </c>
      <c r="P462" t="str">
        <f t="shared" si="41"/>
        <v>40801</v>
      </c>
      <c r="Q462" t="str">
        <f t="shared" si="39"/>
        <v>31</v>
      </c>
    </row>
    <row r="463" spans="1:17" x14ac:dyDescent="0.25">
      <c r="A463" s="563">
        <v>44742</v>
      </c>
      <c r="B463" s="339">
        <v>6</v>
      </c>
      <c r="C463" s="339" t="s">
        <v>1733</v>
      </c>
      <c r="D463" s="339" t="s">
        <v>1093</v>
      </c>
      <c r="E463" t="str">
        <f t="shared" si="37"/>
        <v>310404240100199</v>
      </c>
      <c r="F463" t="str">
        <f t="shared" si="38"/>
        <v>0</v>
      </c>
      <c r="G463" t="e">
        <f>+VLOOKUP(L463,BG!$D$10:$F$63,3,FALSE)</f>
        <v>#REF!</v>
      </c>
      <c r="H463" s="339" t="s">
        <v>1092</v>
      </c>
      <c r="I463" s="551">
        <v>-14264716712</v>
      </c>
      <c r="J463" s="298">
        <f t="shared" si="40"/>
        <v>-14264716.711999999</v>
      </c>
      <c r="K463" t="e">
        <f>+VLOOKUP(D463,#REF!,4,0)</f>
        <v>#REF!</v>
      </c>
      <c r="L463" t="e">
        <f>VLOOKUP(D463,#REF!,5,0)</f>
        <v>#REF!</v>
      </c>
      <c r="M463" t="e">
        <f>VLOOKUP(D463,#REF!,6,0)</f>
        <v>#REF!</v>
      </c>
      <c r="N463" t="e">
        <f>VLOOKUP(D463,#REF!,7,0)</f>
        <v>#REF!</v>
      </c>
      <c r="P463" t="str">
        <f t="shared" si="41"/>
        <v>42401</v>
      </c>
      <c r="Q463" t="str">
        <f t="shared" si="39"/>
        <v>31</v>
      </c>
    </row>
    <row r="464" spans="1:17" x14ac:dyDescent="0.25">
      <c r="A464" s="563">
        <v>44742</v>
      </c>
      <c r="B464" s="340">
        <v>6</v>
      </c>
      <c r="C464" s="340" t="s">
        <v>2712</v>
      </c>
      <c r="D464" s="340" t="s">
        <v>2582</v>
      </c>
      <c r="E464" t="str">
        <f t="shared" si="37"/>
        <v>310504160100099</v>
      </c>
      <c r="F464" t="str">
        <f t="shared" si="38"/>
        <v>0</v>
      </c>
      <c r="G464" t="e">
        <f>+VLOOKUP(L464,BG!$D$10:$F$63,3,FALSE)</f>
        <v>#REF!</v>
      </c>
      <c r="H464" s="340" t="s">
        <v>2583</v>
      </c>
      <c r="I464" s="552">
        <v>-426310456977</v>
      </c>
      <c r="J464" s="298">
        <f t="shared" si="40"/>
        <v>-426310456.977</v>
      </c>
      <c r="K464" t="e">
        <f>+VLOOKUP(D464,#REF!,4,0)</f>
        <v>#REF!</v>
      </c>
      <c r="L464" t="e">
        <f>VLOOKUP(D464,#REF!,5,0)</f>
        <v>#REF!</v>
      </c>
      <c r="M464" t="e">
        <f>VLOOKUP(D464,#REF!,6,0)</f>
        <v>#REF!</v>
      </c>
      <c r="N464" t="e">
        <f>VLOOKUP(D464,#REF!,7,0)</f>
        <v>#REF!</v>
      </c>
      <c r="P464" t="str">
        <f t="shared" si="41"/>
        <v>41601</v>
      </c>
      <c r="Q464" t="str">
        <f t="shared" si="39"/>
        <v>31</v>
      </c>
    </row>
    <row r="465" spans="1:17" x14ac:dyDescent="0.25">
      <c r="A465" s="563">
        <v>44742</v>
      </c>
      <c r="B465" s="339">
        <v>6</v>
      </c>
      <c r="C465" s="339" t="s">
        <v>2909</v>
      </c>
      <c r="D465" s="339" t="s">
        <v>2584</v>
      </c>
      <c r="E465" t="str">
        <f t="shared" si="37"/>
        <v>310504200100099</v>
      </c>
      <c r="F465" t="str">
        <f t="shared" si="38"/>
        <v>0</v>
      </c>
      <c r="G465" t="e">
        <f>+VLOOKUP(L465,BG!$D$10:$F$63,3,FALSE)</f>
        <v>#REF!</v>
      </c>
      <c r="H465" s="339" t="s">
        <v>2585</v>
      </c>
      <c r="I465" s="551">
        <v>426310456977</v>
      </c>
      <c r="J465" s="298">
        <f t="shared" si="40"/>
        <v>426310456.977</v>
      </c>
      <c r="K465" t="e">
        <f>+VLOOKUP(D465,#REF!,4,0)</f>
        <v>#REF!</v>
      </c>
      <c r="L465" t="e">
        <f>VLOOKUP(D465,#REF!,5,0)</f>
        <v>#REF!</v>
      </c>
      <c r="M465" t="e">
        <f>VLOOKUP(D465,#REF!,6,0)</f>
        <v>#REF!</v>
      </c>
      <c r="N465" t="e">
        <f>VLOOKUP(D465,#REF!,7,0)</f>
        <v>#REF!</v>
      </c>
      <c r="P465" t="str">
        <f t="shared" si="41"/>
        <v>42001</v>
      </c>
      <c r="Q465" t="str">
        <f t="shared" si="39"/>
        <v>31</v>
      </c>
    </row>
    <row r="466" spans="1:17" x14ac:dyDescent="0.25">
      <c r="A466" s="563">
        <v>44742</v>
      </c>
      <c r="B466" s="340">
        <v>6</v>
      </c>
      <c r="C466" s="340" t="s">
        <v>1734</v>
      </c>
      <c r="D466" s="340" t="s">
        <v>1261</v>
      </c>
      <c r="E466" t="str">
        <f t="shared" si="37"/>
        <v>310604180100099</v>
      </c>
      <c r="F466" t="str">
        <f t="shared" si="38"/>
        <v>0</v>
      </c>
      <c r="G466" t="e">
        <f>+VLOOKUP(L466,BG!$D$10:$F$63,3,FALSE)</f>
        <v>#REF!</v>
      </c>
      <c r="H466" s="340" t="s">
        <v>1262</v>
      </c>
      <c r="I466" s="552">
        <v>-9513188589</v>
      </c>
      <c r="J466" s="298">
        <f t="shared" si="40"/>
        <v>-9513188.5889999997</v>
      </c>
      <c r="K466" t="e">
        <f>+VLOOKUP(D466,#REF!,4,0)</f>
        <v>#REF!</v>
      </c>
      <c r="L466" t="e">
        <f>VLOOKUP(D466,#REF!,5,0)</f>
        <v>#REF!</v>
      </c>
      <c r="M466" t="e">
        <f>VLOOKUP(D466,#REF!,6,0)</f>
        <v>#REF!</v>
      </c>
      <c r="N466" t="e">
        <f>VLOOKUP(D466,#REF!,7,0)</f>
        <v>#REF!</v>
      </c>
      <c r="P466" t="str">
        <f t="shared" si="41"/>
        <v>41801</v>
      </c>
      <c r="Q466" t="str">
        <f t="shared" si="39"/>
        <v>31</v>
      </c>
    </row>
    <row r="467" spans="1:17" x14ac:dyDescent="0.25">
      <c r="A467" s="563">
        <v>44742</v>
      </c>
      <c r="B467" s="339">
        <v>6</v>
      </c>
      <c r="C467" s="339" t="s">
        <v>2317</v>
      </c>
      <c r="D467" s="339" t="s">
        <v>2019</v>
      </c>
      <c r="E467" t="str">
        <f t="shared" si="37"/>
        <v>410106130400099</v>
      </c>
      <c r="F467" t="str">
        <f t="shared" si="38"/>
        <v>0</v>
      </c>
      <c r="G467" t="e">
        <f>+VLOOKUP(L467,BG!$D$10:$F$63,3,FALSE)</f>
        <v>#REF!</v>
      </c>
      <c r="H467" s="339" t="s">
        <v>705</v>
      </c>
      <c r="I467" s="551">
        <v>29464634600</v>
      </c>
      <c r="J467" s="298">
        <f t="shared" si="40"/>
        <v>29464634.600000001</v>
      </c>
      <c r="K467" t="e">
        <f>+VLOOKUP(D467,#REF!,4,0)</f>
        <v>#REF!</v>
      </c>
      <c r="L467" t="e">
        <f>VLOOKUP(D467,#REF!,5,0)</f>
        <v>#REF!</v>
      </c>
      <c r="M467" t="e">
        <f>VLOOKUP(D467,#REF!,6,0)</f>
        <v>#REF!</v>
      </c>
      <c r="N467" t="e">
        <f>VLOOKUP(D467,#REF!,7,0)</f>
        <v>#REF!</v>
      </c>
      <c r="P467" t="str">
        <f t="shared" si="41"/>
        <v>61304</v>
      </c>
      <c r="Q467" t="str">
        <f t="shared" si="39"/>
        <v>41</v>
      </c>
    </row>
    <row r="468" spans="1:17" x14ac:dyDescent="0.25">
      <c r="A468" s="563">
        <v>44742</v>
      </c>
      <c r="B468" s="340">
        <v>6</v>
      </c>
      <c r="C468" s="340" t="s">
        <v>2318</v>
      </c>
      <c r="D468" s="340" t="s">
        <v>2020</v>
      </c>
      <c r="E468" t="str">
        <f t="shared" si="37"/>
        <v>420106020400099</v>
      </c>
      <c r="F468" t="str">
        <f t="shared" si="38"/>
        <v>0</v>
      </c>
      <c r="G468" t="e">
        <f>+VLOOKUP(L468,BG!$D$10:$F$63,3,FALSE)</f>
        <v>#REF!</v>
      </c>
      <c r="H468" s="340" t="s">
        <v>705</v>
      </c>
      <c r="I468" s="552">
        <v>-29464634600</v>
      </c>
      <c r="J468" s="298">
        <f t="shared" si="40"/>
        <v>-29464634.600000001</v>
      </c>
      <c r="K468" t="e">
        <f>+VLOOKUP(D468,#REF!,4,0)</f>
        <v>#REF!</v>
      </c>
      <c r="L468" t="e">
        <f>VLOOKUP(D468,#REF!,5,0)</f>
        <v>#REF!</v>
      </c>
      <c r="M468" t="e">
        <f>VLOOKUP(D468,#REF!,6,0)</f>
        <v>#REF!</v>
      </c>
      <c r="N468" t="e">
        <f>VLOOKUP(D468,#REF!,7,0)</f>
        <v>#REF!</v>
      </c>
      <c r="P468" t="str">
        <f t="shared" si="41"/>
        <v>60204</v>
      </c>
      <c r="Q468" t="str">
        <f t="shared" si="39"/>
        <v>42</v>
      </c>
    </row>
    <row r="469" spans="1:17" x14ac:dyDescent="0.25">
      <c r="A469" s="563">
        <v>44742</v>
      </c>
      <c r="B469" s="339">
        <v>7</v>
      </c>
      <c r="C469" s="339" t="s">
        <v>2319</v>
      </c>
      <c r="D469" s="339" t="s">
        <v>2021</v>
      </c>
      <c r="E469" t="str">
        <f t="shared" si="37"/>
        <v>510106510410199</v>
      </c>
      <c r="F469" t="str">
        <f t="shared" si="38"/>
        <v>0</v>
      </c>
      <c r="G469" t="e">
        <f>+VLOOKUP(L469,BG!$D$10:$F$63,3,FALSE)</f>
        <v>#REF!</v>
      </c>
      <c r="H469" s="339" t="s">
        <v>2171</v>
      </c>
      <c r="I469" s="551">
        <v>14614920000</v>
      </c>
      <c r="J469" s="298">
        <f t="shared" si="40"/>
        <v>14614920</v>
      </c>
      <c r="K469" t="e">
        <f>+VLOOKUP(D469,#REF!,4,0)</f>
        <v>#REF!</v>
      </c>
      <c r="L469" t="e">
        <f>VLOOKUP(D469,#REF!,5,0)</f>
        <v>#REF!</v>
      </c>
      <c r="M469" t="e">
        <f>VLOOKUP(D469,#REF!,6,0)</f>
        <v>#REF!</v>
      </c>
      <c r="N469" t="e">
        <f>VLOOKUP(D469,#REF!,7,0)</f>
        <v>#REF!</v>
      </c>
      <c r="P469" t="str">
        <f t="shared" si="41"/>
        <v>65104</v>
      </c>
      <c r="Q469" t="str">
        <f t="shared" si="39"/>
        <v>51</v>
      </c>
    </row>
    <row r="470" spans="1:17" x14ac:dyDescent="0.25">
      <c r="A470" s="563">
        <v>44742</v>
      </c>
      <c r="B470" s="340">
        <v>6</v>
      </c>
      <c r="C470" s="340" t="s">
        <v>2410</v>
      </c>
      <c r="D470" s="340" t="s">
        <v>2586</v>
      </c>
      <c r="E470" t="str">
        <f t="shared" si="37"/>
        <v>510106530100401</v>
      </c>
      <c r="F470" t="str">
        <f t="shared" si="38"/>
        <v>0</v>
      </c>
      <c r="G470" t="e">
        <f>+VLOOKUP(L470,BG!$D$10:$F$63,3,FALSE)</f>
        <v>#REF!</v>
      </c>
      <c r="H470" s="340" t="s">
        <v>2587</v>
      </c>
      <c r="I470" s="552">
        <v>5575446</v>
      </c>
      <c r="J470" s="298">
        <f t="shared" si="40"/>
        <v>5575.4459999999999</v>
      </c>
      <c r="K470" t="e">
        <f>+VLOOKUP(D470,#REF!,4,0)</f>
        <v>#REF!</v>
      </c>
      <c r="L470" t="e">
        <f>VLOOKUP(D470,#REF!,5,0)</f>
        <v>#REF!</v>
      </c>
      <c r="M470" t="e">
        <f>VLOOKUP(D470,#REF!,6,0)</f>
        <v>#REF!</v>
      </c>
      <c r="N470" t="e">
        <f>VLOOKUP(D470,#REF!,7,0)</f>
        <v>#REF!</v>
      </c>
      <c r="P470" t="str">
        <f t="shared" si="41"/>
        <v>65301</v>
      </c>
      <c r="Q470" t="str">
        <f t="shared" si="39"/>
        <v>51</v>
      </c>
    </row>
    <row r="471" spans="1:17" x14ac:dyDescent="0.25">
      <c r="A471" s="563">
        <v>44742</v>
      </c>
      <c r="B471" s="339">
        <v>6</v>
      </c>
      <c r="C471" s="339" t="s">
        <v>2409</v>
      </c>
      <c r="D471" s="339" t="s">
        <v>2412</v>
      </c>
      <c r="E471" t="str">
        <f t="shared" si="37"/>
        <v>510106530100499</v>
      </c>
      <c r="F471" t="str">
        <f t="shared" si="38"/>
        <v>0</v>
      </c>
      <c r="G471" t="e">
        <f>+VLOOKUP(L471,BG!$D$10:$F$63,3,FALSE)</f>
        <v>#REF!</v>
      </c>
      <c r="H471" s="339" t="s">
        <v>2413</v>
      </c>
      <c r="I471" s="551">
        <v>5158052793</v>
      </c>
      <c r="J471" s="298">
        <f t="shared" si="40"/>
        <v>5158052.7929999996</v>
      </c>
      <c r="K471" t="e">
        <f>+VLOOKUP(D471,#REF!,4,0)</f>
        <v>#REF!</v>
      </c>
      <c r="L471" t="e">
        <f>VLOOKUP(D471,#REF!,5,0)</f>
        <v>#REF!</v>
      </c>
      <c r="M471" t="e">
        <f>VLOOKUP(D471,#REF!,6,0)</f>
        <v>#REF!</v>
      </c>
      <c r="N471" t="e">
        <f>VLOOKUP(D471,#REF!,7,0)</f>
        <v>#REF!</v>
      </c>
      <c r="P471" t="str">
        <f t="shared" si="41"/>
        <v>65301</v>
      </c>
      <c r="Q471" t="str">
        <f t="shared" si="39"/>
        <v>51</v>
      </c>
    </row>
    <row r="472" spans="1:17" x14ac:dyDescent="0.25">
      <c r="A472" s="563">
        <v>44742</v>
      </c>
      <c r="B472" s="340">
        <v>6</v>
      </c>
      <c r="C472" s="340" t="s">
        <v>2636</v>
      </c>
      <c r="D472" s="340" t="s">
        <v>2588</v>
      </c>
      <c r="E472" t="str">
        <f t="shared" si="37"/>
        <v>510406750200001</v>
      </c>
      <c r="F472" t="str">
        <f t="shared" si="38"/>
        <v>0</v>
      </c>
      <c r="G472" t="e">
        <f>+VLOOKUP(L472,BG!$D$10:$F$63,3,FALSE)</f>
        <v>#REF!</v>
      </c>
      <c r="H472" s="340" t="s">
        <v>2589</v>
      </c>
      <c r="I472" s="552">
        <v>5135820000</v>
      </c>
      <c r="J472" s="298">
        <f t="shared" si="40"/>
        <v>5135820</v>
      </c>
      <c r="K472" t="e">
        <f>+VLOOKUP(D472,#REF!,4,0)</f>
        <v>#REF!</v>
      </c>
      <c r="L472" t="e">
        <f>VLOOKUP(D472,#REF!,5,0)</f>
        <v>#REF!</v>
      </c>
      <c r="M472" t="e">
        <f>VLOOKUP(D472,#REF!,6,0)</f>
        <v>#REF!</v>
      </c>
      <c r="N472" t="e">
        <f>VLOOKUP(D472,#REF!,7,0)</f>
        <v>#REF!</v>
      </c>
      <c r="P472" t="str">
        <f t="shared" si="41"/>
        <v>67502</v>
      </c>
      <c r="Q472" t="str">
        <f t="shared" si="39"/>
        <v>51</v>
      </c>
    </row>
    <row r="473" spans="1:17" x14ac:dyDescent="0.25">
      <c r="A473" s="563">
        <v>44742</v>
      </c>
      <c r="B473" s="339">
        <v>6</v>
      </c>
      <c r="C473" s="339" t="s">
        <v>2637</v>
      </c>
      <c r="D473" s="339" t="s">
        <v>2590</v>
      </c>
      <c r="E473" t="str">
        <f t="shared" si="37"/>
        <v>510406750200099</v>
      </c>
      <c r="F473" t="str">
        <f t="shared" si="38"/>
        <v>0</v>
      </c>
      <c r="G473" t="e">
        <f>+VLOOKUP(L473,BG!$D$10:$F$63,3,FALSE)</f>
        <v>#REF!</v>
      </c>
      <c r="H473" s="339" t="s">
        <v>2589</v>
      </c>
      <c r="I473" s="551">
        <v>5185952928</v>
      </c>
      <c r="J473" s="298">
        <f t="shared" si="40"/>
        <v>5185952.9280000003</v>
      </c>
      <c r="K473" t="e">
        <f>+VLOOKUP(D473,#REF!,4,0)</f>
        <v>#REF!</v>
      </c>
      <c r="L473" t="e">
        <f>VLOOKUP(D473,#REF!,5,0)</f>
        <v>#REF!</v>
      </c>
      <c r="M473" t="e">
        <f>VLOOKUP(D473,#REF!,6,0)</f>
        <v>#REF!</v>
      </c>
      <c r="N473" t="e">
        <f>VLOOKUP(D473,#REF!,7,0)</f>
        <v>#REF!</v>
      </c>
      <c r="P473" t="str">
        <f t="shared" si="41"/>
        <v>67502</v>
      </c>
      <c r="Q473" t="str">
        <f t="shared" si="39"/>
        <v>51</v>
      </c>
    </row>
    <row r="474" spans="1:17" x14ac:dyDescent="0.25">
      <c r="A474" s="563">
        <v>44742</v>
      </c>
      <c r="B474" s="340">
        <v>6</v>
      </c>
      <c r="C474" s="340" t="s">
        <v>2843</v>
      </c>
      <c r="D474" s="340" t="s">
        <v>2591</v>
      </c>
      <c r="E474" t="str">
        <f t="shared" si="37"/>
        <v>510406751200001</v>
      </c>
      <c r="F474" t="str">
        <f t="shared" si="38"/>
        <v>0</v>
      </c>
      <c r="G474" t="e">
        <f>+VLOOKUP(L474,BG!$D$10:$F$63,3,FALSE)</f>
        <v>#REF!</v>
      </c>
      <c r="H474" s="340" t="s">
        <v>2172</v>
      </c>
      <c r="I474" s="552">
        <v>15021067484</v>
      </c>
      <c r="J474" s="298">
        <f t="shared" si="40"/>
        <v>15021067.483999999</v>
      </c>
      <c r="K474" t="e">
        <f>+VLOOKUP(D474,#REF!,4,0)</f>
        <v>#REF!</v>
      </c>
      <c r="L474" t="e">
        <f>VLOOKUP(D474,#REF!,5,0)</f>
        <v>#REF!</v>
      </c>
      <c r="M474" t="e">
        <f>VLOOKUP(D474,#REF!,6,0)</f>
        <v>#REF!</v>
      </c>
      <c r="N474" t="e">
        <f>VLOOKUP(D474,#REF!,7,0)</f>
        <v>#REF!</v>
      </c>
      <c r="P474" t="str">
        <f t="shared" si="41"/>
        <v>67512</v>
      </c>
      <c r="Q474" t="str">
        <f t="shared" si="39"/>
        <v>51</v>
      </c>
    </row>
    <row r="475" spans="1:17" x14ac:dyDescent="0.25">
      <c r="A475" s="563">
        <v>44742</v>
      </c>
      <c r="B475" s="339">
        <v>6</v>
      </c>
      <c r="C475" s="339" t="s">
        <v>2320</v>
      </c>
      <c r="D475" s="339" t="s">
        <v>2022</v>
      </c>
      <c r="E475" t="str">
        <f t="shared" si="37"/>
        <v>510406751200099</v>
      </c>
      <c r="F475" t="str">
        <f t="shared" si="38"/>
        <v>0</v>
      </c>
      <c r="G475" t="e">
        <f>+VLOOKUP(L475,BG!$D$10:$F$63,3,FALSE)</f>
        <v>#REF!</v>
      </c>
      <c r="H475" s="339" t="s">
        <v>2172</v>
      </c>
      <c r="I475" s="551">
        <v>-1129972306</v>
      </c>
      <c r="J475" s="298">
        <f t="shared" si="40"/>
        <v>-1129972.3060000001</v>
      </c>
      <c r="K475" t="e">
        <f>+VLOOKUP(D475,#REF!,4,0)</f>
        <v>#REF!</v>
      </c>
      <c r="L475" t="e">
        <f>VLOOKUP(D475,#REF!,5,0)</f>
        <v>#REF!</v>
      </c>
      <c r="M475" t="e">
        <f>VLOOKUP(D475,#REF!,6,0)</f>
        <v>#REF!</v>
      </c>
      <c r="N475" t="e">
        <f>VLOOKUP(D475,#REF!,7,0)</f>
        <v>#REF!</v>
      </c>
      <c r="P475" t="str">
        <f t="shared" si="41"/>
        <v>67512</v>
      </c>
      <c r="Q475" t="str">
        <f t="shared" si="39"/>
        <v>51</v>
      </c>
    </row>
    <row r="476" spans="1:17" x14ac:dyDescent="0.25">
      <c r="A476" s="563">
        <v>44742</v>
      </c>
      <c r="B476" s="340">
        <v>6</v>
      </c>
      <c r="C476" s="340" t="s">
        <v>2321</v>
      </c>
      <c r="D476" s="340" t="s">
        <v>2023</v>
      </c>
      <c r="E476" t="str">
        <f t="shared" si="37"/>
        <v>520106520210199</v>
      </c>
      <c r="F476" t="str">
        <f t="shared" si="38"/>
        <v>0</v>
      </c>
      <c r="G476" t="e">
        <f>+VLOOKUP(L476,BG!$D$10:$F$63,3,FALSE)</f>
        <v>#REF!</v>
      </c>
      <c r="H476" s="340" t="s">
        <v>2171</v>
      </c>
      <c r="I476" s="552">
        <v>-14614920000</v>
      </c>
      <c r="J476" s="298">
        <f t="shared" si="40"/>
        <v>-14614920</v>
      </c>
      <c r="K476" t="e">
        <f>+VLOOKUP(D476,#REF!,4,0)</f>
        <v>#REF!</v>
      </c>
      <c r="L476" t="e">
        <f>VLOOKUP(D476,#REF!,5,0)</f>
        <v>#REF!</v>
      </c>
      <c r="M476" t="e">
        <f>VLOOKUP(D476,#REF!,6,0)</f>
        <v>#REF!</v>
      </c>
      <c r="N476" t="e">
        <f>VLOOKUP(D476,#REF!,7,0)</f>
        <v>#REF!</v>
      </c>
      <c r="P476" t="str">
        <f t="shared" si="41"/>
        <v>65202</v>
      </c>
      <c r="Q476" t="str">
        <f t="shared" si="39"/>
        <v>52</v>
      </c>
    </row>
    <row r="477" spans="1:17" x14ac:dyDescent="0.25">
      <c r="A477" s="563">
        <v>44742</v>
      </c>
      <c r="B477" s="339">
        <v>6</v>
      </c>
      <c r="C477" s="339" t="s">
        <v>2767</v>
      </c>
      <c r="D477" s="339" t="s">
        <v>2592</v>
      </c>
      <c r="E477" t="str">
        <f t="shared" si="37"/>
        <v>520106520210599</v>
      </c>
      <c r="F477" t="str">
        <f t="shared" si="38"/>
        <v>0</v>
      </c>
      <c r="G477" t="e">
        <f>+VLOOKUP(L477,BG!$D$10:$F$63,3,FALSE)</f>
        <v>#REF!</v>
      </c>
      <c r="H477" s="339" t="s">
        <v>2593</v>
      </c>
      <c r="I477" s="551">
        <v>-5158052793</v>
      </c>
      <c r="J477" s="298">
        <f t="shared" si="40"/>
        <v>-5158052.7929999996</v>
      </c>
      <c r="K477" t="e">
        <f>+VLOOKUP(D477,#REF!,4,0)</f>
        <v>#REF!</v>
      </c>
      <c r="L477" t="e">
        <f>VLOOKUP(D477,#REF!,5,0)</f>
        <v>#REF!</v>
      </c>
      <c r="M477" t="e">
        <f>VLOOKUP(D477,#REF!,6,0)</f>
        <v>#REF!</v>
      </c>
      <c r="N477" t="e">
        <f>VLOOKUP(D477,#REF!,7,0)</f>
        <v>#REF!</v>
      </c>
      <c r="P477" t="str">
        <f t="shared" si="41"/>
        <v>65202</v>
      </c>
      <c r="Q477" t="str">
        <f t="shared" si="39"/>
        <v>52</v>
      </c>
    </row>
    <row r="478" spans="1:17" x14ac:dyDescent="0.25">
      <c r="A478" s="563">
        <v>44742</v>
      </c>
      <c r="B478" s="340">
        <v>6</v>
      </c>
      <c r="C478" s="340" t="s">
        <v>2768</v>
      </c>
      <c r="D478" s="340" t="s">
        <v>2594</v>
      </c>
      <c r="E478" t="str">
        <f t="shared" si="37"/>
        <v>520106540200401</v>
      </c>
      <c r="F478" t="str">
        <f t="shared" si="38"/>
        <v>0</v>
      </c>
      <c r="G478" t="e">
        <f>+VLOOKUP(L478,BG!$D$10:$F$63,3,FALSE)</f>
        <v>#REF!</v>
      </c>
      <c r="H478" s="340" t="s">
        <v>2587</v>
      </c>
      <c r="I478" s="552">
        <v>-5575446</v>
      </c>
      <c r="J478" s="298">
        <f t="shared" si="40"/>
        <v>-5575.4459999999999</v>
      </c>
      <c r="K478" t="e">
        <f>+VLOOKUP(D478,#REF!,4,0)</f>
        <v>#REF!</v>
      </c>
      <c r="L478" t="e">
        <f>VLOOKUP(D478,#REF!,5,0)</f>
        <v>#REF!</v>
      </c>
      <c r="M478" t="e">
        <f>VLOOKUP(D478,#REF!,6,0)</f>
        <v>#REF!</v>
      </c>
      <c r="N478" t="e">
        <f>VLOOKUP(D478,#REF!,7,0)</f>
        <v>#REF!</v>
      </c>
      <c r="P478" t="str">
        <f t="shared" si="41"/>
        <v>65402</v>
      </c>
      <c r="Q478" t="str">
        <f t="shared" si="39"/>
        <v>52</v>
      </c>
    </row>
    <row r="479" spans="1:17" x14ac:dyDescent="0.25">
      <c r="A479" s="563">
        <v>44742</v>
      </c>
      <c r="B479" s="339">
        <v>6</v>
      </c>
      <c r="C479" s="339" t="s">
        <v>2769</v>
      </c>
      <c r="D479" s="339" t="s">
        <v>2595</v>
      </c>
      <c r="E479" t="str">
        <f t="shared" si="37"/>
        <v>520406800200001</v>
      </c>
      <c r="F479" t="str">
        <f t="shared" si="38"/>
        <v>0</v>
      </c>
      <c r="G479" t="e">
        <f>+VLOOKUP(L479,BG!$D$10:$F$63,3,FALSE)</f>
        <v>#REF!</v>
      </c>
      <c r="H479" s="339" t="s">
        <v>2589</v>
      </c>
      <c r="I479" s="551">
        <v>-5135820000</v>
      </c>
      <c r="J479" s="298">
        <f t="shared" si="40"/>
        <v>-5135820</v>
      </c>
      <c r="K479" t="e">
        <f>+VLOOKUP(D479,#REF!,4,0)</f>
        <v>#REF!</v>
      </c>
      <c r="L479" t="e">
        <f>VLOOKUP(D479,#REF!,5,0)</f>
        <v>#REF!</v>
      </c>
      <c r="M479" t="e">
        <f>VLOOKUP(D479,#REF!,6,0)</f>
        <v>#REF!</v>
      </c>
      <c r="N479" t="e">
        <f>VLOOKUP(D479,#REF!,7,0)</f>
        <v>#REF!</v>
      </c>
      <c r="P479" t="str">
        <f t="shared" si="41"/>
        <v>68002</v>
      </c>
      <c r="Q479" t="str">
        <f t="shared" si="39"/>
        <v>52</v>
      </c>
    </row>
    <row r="480" spans="1:17" x14ac:dyDescent="0.25">
      <c r="A480" s="563">
        <v>44742</v>
      </c>
      <c r="B480" s="340">
        <v>6</v>
      </c>
      <c r="C480" s="340" t="s">
        <v>2770</v>
      </c>
      <c r="D480" s="340" t="s">
        <v>2596</v>
      </c>
      <c r="E480" t="str">
        <f t="shared" si="37"/>
        <v>520406800200099</v>
      </c>
      <c r="F480" t="str">
        <f t="shared" si="38"/>
        <v>0</v>
      </c>
      <c r="G480" t="e">
        <f>+VLOOKUP(L480,BG!$D$10:$F$63,3,FALSE)</f>
        <v>#REF!</v>
      </c>
      <c r="H480" s="340" t="s">
        <v>2589</v>
      </c>
      <c r="I480" s="552">
        <v>-5185952928</v>
      </c>
      <c r="J480" s="298">
        <f t="shared" si="40"/>
        <v>-5185952.9280000003</v>
      </c>
      <c r="K480" t="e">
        <f>+VLOOKUP(D480,#REF!,4,0)</f>
        <v>#REF!</v>
      </c>
      <c r="L480" t="e">
        <f>VLOOKUP(D480,#REF!,5,0)</f>
        <v>#REF!</v>
      </c>
      <c r="M480" t="e">
        <f>VLOOKUP(D480,#REF!,6,0)</f>
        <v>#REF!</v>
      </c>
      <c r="N480" t="e">
        <f>VLOOKUP(D480,#REF!,7,0)</f>
        <v>#REF!</v>
      </c>
      <c r="P480" t="str">
        <f t="shared" si="41"/>
        <v>68002</v>
      </c>
      <c r="Q480" t="str">
        <f t="shared" si="39"/>
        <v>52</v>
      </c>
    </row>
    <row r="481" spans="1:17" x14ac:dyDescent="0.25">
      <c r="A481" s="563">
        <v>44742</v>
      </c>
      <c r="B481" s="339">
        <v>6</v>
      </c>
      <c r="C481" s="339" t="s">
        <v>2844</v>
      </c>
      <c r="D481" s="339" t="s">
        <v>2597</v>
      </c>
      <c r="E481" t="str">
        <f t="shared" si="37"/>
        <v>520406801200001</v>
      </c>
      <c r="F481" t="str">
        <f t="shared" si="38"/>
        <v>0</v>
      </c>
      <c r="G481" t="e">
        <f>+VLOOKUP(L481,BG!$D$10:$F$63,3,FALSE)</f>
        <v>#REF!</v>
      </c>
      <c r="H481" s="339" t="s">
        <v>2172</v>
      </c>
      <c r="I481" s="551">
        <v>-15021067484</v>
      </c>
      <c r="J481" s="298">
        <f t="shared" si="40"/>
        <v>-15021067.483999999</v>
      </c>
      <c r="K481" t="e">
        <f>+VLOOKUP(D481,#REF!,4,0)</f>
        <v>#REF!</v>
      </c>
      <c r="L481" t="e">
        <f>VLOOKUP(D481,#REF!,5,0)</f>
        <v>#REF!</v>
      </c>
      <c r="M481" t="e">
        <f>VLOOKUP(D481,#REF!,6,0)</f>
        <v>#REF!</v>
      </c>
      <c r="N481" t="e">
        <f>VLOOKUP(D481,#REF!,7,0)</f>
        <v>#REF!</v>
      </c>
      <c r="P481" t="str">
        <f t="shared" si="41"/>
        <v>68012</v>
      </c>
      <c r="Q481" t="str">
        <f t="shared" si="39"/>
        <v>52</v>
      </c>
    </row>
    <row r="482" spans="1:17" x14ac:dyDescent="0.25">
      <c r="A482" s="563">
        <v>44742</v>
      </c>
      <c r="B482" s="340">
        <v>6</v>
      </c>
      <c r="C482" s="340" t="s">
        <v>2322</v>
      </c>
      <c r="D482" s="340" t="s">
        <v>2024</v>
      </c>
      <c r="E482" t="str">
        <f t="shared" si="37"/>
        <v>520406801200099</v>
      </c>
      <c r="F482" t="str">
        <f t="shared" si="38"/>
        <v>0</v>
      </c>
      <c r="G482" t="e">
        <f>+VLOOKUP(L482,BG!$D$10:$F$63,3,FALSE)</f>
        <v>#REF!</v>
      </c>
      <c r="H482" s="340" t="s">
        <v>2172</v>
      </c>
      <c r="I482" s="552">
        <v>1129972306</v>
      </c>
      <c r="J482" s="298">
        <f t="shared" si="40"/>
        <v>1129972.3060000001</v>
      </c>
      <c r="K482" t="e">
        <f>+VLOOKUP(D482,#REF!,4,0)</f>
        <v>#REF!</v>
      </c>
      <c r="L482" t="e">
        <f>VLOOKUP(D482,#REF!,5,0)</f>
        <v>#REF!</v>
      </c>
      <c r="M482" t="e">
        <f>VLOOKUP(D482,#REF!,6,0)</f>
        <v>#REF!</v>
      </c>
      <c r="N482" t="e">
        <f>VLOOKUP(D482,#REF!,7,0)</f>
        <v>#REF!</v>
      </c>
      <c r="P482" t="str">
        <f t="shared" si="41"/>
        <v>68012</v>
      </c>
      <c r="Q482" t="str">
        <f t="shared" si="39"/>
        <v>52</v>
      </c>
    </row>
    <row r="483" spans="1:17" x14ac:dyDescent="0.25">
      <c r="A483" s="563">
        <v>44742</v>
      </c>
      <c r="B483" s="339">
        <v>6</v>
      </c>
      <c r="C483" s="339" t="s">
        <v>1737</v>
      </c>
      <c r="D483" s="339" t="s">
        <v>1097</v>
      </c>
      <c r="E483" t="str">
        <f t="shared" si="37"/>
        <v>610107020200001</v>
      </c>
      <c r="F483" t="str">
        <f t="shared" si="38"/>
        <v>0</v>
      </c>
      <c r="G483" t="e">
        <f>+VLOOKUP(L483,BG!$D$10:$F$63,3,FALSE)</f>
        <v>#REF!</v>
      </c>
      <c r="H483" s="339" t="s">
        <v>1098</v>
      </c>
      <c r="I483" s="471">
        <v>-67402386</v>
      </c>
      <c r="J483" s="298">
        <f t="shared" si="40"/>
        <v>-67402.385999999999</v>
      </c>
      <c r="K483" t="e">
        <f>+VLOOKUP(D483,#REF!,4,0)</f>
        <v>#REF!</v>
      </c>
      <c r="L483" t="e">
        <f>VLOOKUP(D483,#REF!,5,0)</f>
        <v>#REF!</v>
      </c>
      <c r="M483" t="e">
        <f>VLOOKUP(D483,#REF!,6,0)</f>
        <v>#REF!</v>
      </c>
      <c r="N483" t="e">
        <f>VLOOKUP(D483,#REF!,7,0)</f>
        <v>#REF!</v>
      </c>
      <c r="P483" t="str">
        <f t="shared" si="41"/>
        <v>70202</v>
      </c>
      <c r="Q483" t="str">
        <f t="shared" si="39"/>
        <v>61</v>
      </c>
    </row>
    <row r="484" spans="1:17" x14ac:dyDescent="0.25">
      <c r="A484" s="563">
        <v>44742</v>
      </c>
      <c r="B484" s="340">
        <v>6</v>
      </c>
      <c r="C484" s="340" t="s">
        <v>1859</v>
      </c>
      <c r="D484" s="340" t="s">
        <v>1373</v>
      </c>
      <c r="E484" t="str">
        <f t="shared" si="37"/>
        <v>610107020200199</v>
      </c>
      <c r="F484" t="str">
        <f t="shared" si="38"/>
        <v>0</v>
      </c>
      <c r="G484" t="e">
        <f>+VLOOKUP(L484,BG!$D$10:$F$63,3,FALSE)</f>
        <v>#REF!</v>
      </c>
      <c r="H484" s="340" t="s">
        <v>1578</v>
      </c>
      <c r="I484" s="470">
        <v>-4644</v>
      </c>
      <c r="J484" s="298">
        <f t="shared" si="40"/>
        <v>-4.6440000000000001</v>
      </c>
      <c r="K484" t="e">
        <f>+VLOOKUP(D484,#REF!,4,0)</f>
        <v>#REF!</v>
      </c>
      <c r="L484" t="e">
        <f>VLOOKUP(D484,#REF!,5,0)</f>
        <v>#REF!</v>
      </c>
      <c r="M484" t="e">
        <f>VLOOKUP(D484,#REF!,6,0)</f>
        <v>#REF!</v>
      </c>
      <c r="N484" t="e">
        <f>VLOOKUP(D484,#REF!,7,0)</f>
        <v>#REF!</v>
      </c>
      <c r="P484" t="str">
        <f t="shared" si="41"/>
        <v>70202</v>
      </c>
      <c r="Q484" t="str">
        <f t="shared" si="39"/>
        <v>61</v>
      </c>
    </row>
    <row r="485" spans="1:17" x14ac:dyDescent="0.25">
      <c r="A485" s="563">
        <v>44742</v>
      </c>
      <c r="B485" s="339">
        <v>6</v>
      </c>
      <c r="C485" s="339" t="s">
        <v>1738</v>
      </c>
      <c r="D485" s="339" t="s">
        <v>1099</v>
      </c>
      <c r="E485" t="str">
        <f t="shared" si="37"/>
        <v>610107020200599</v>
      </c>
      <c r="F485" t="str">
        <f t="shared" si="38"/>
        <v>0</v>
      </c>
      <c r="G485" t="e">
        <f>+VLOOKUP(L485,BG!$D$10:$F$63,3,FALSE)</f>
        <v>#REF!</v>
      </c>
      <c r="H485" s="339" t="s">
        <v>1100</v>
      </c>
      <c r="I485" s="471">
        <v>-21794960</v>
      </c>
      <c r="J485" s="298">
        <f t="shared" si="40"/>
        <v>-21794.959999999999</v>
      </c>
      <c r="K485" t="e">
        <f>+VLOOKUP(D485,#REF!,4,0)</f>
        <v>#REF!</v>
      </c>
      <c r="L485" t="e">
        <f>VLOOKUP(D485,#REF!,5,0)</f>
        <v>#REF!</v>
      </c>
      <c r="M485" t="e">
        <f>VLOOKUP(D485,#REF!,6,0)</f>
        <v>#REF!</v>
      </c>
      <c r="N485" t="e">
        <f>VLOOKUP(D485,#REF!,7,0)</f>
        <v>#REF!</v>
      </c>
      <c r="P485" t="str">
        <f t="shared" si="41"/>
        <v>70202</v>
      </c>
      <c r="Q485" t="str">
        <f t="shared" si="39"/>
        <v>61</v>
      </c>
    </row>
    <row r="486" spans="1:17" x14ac:dyDescent="0.25">
      <c r="A486" s="563">
        <v>44742</v>
      </c>
      <c r="B486" s="340">
        <v>6</v>
      </c>
      <c r="C486" s="340" t="s">
        <v>1739</v>
      </c>
      <c r="D486" s="340" t="s">
        <v>1101</v>
      </c>
      <c r="E486" t="str">
        <f t="shared" si="37"/>
        <v>610107020200899</v>
      </c>
      <c r="F486" t="str">
        <f t="shared" si="38"/>
        <v>0</v>
      </c>
      <c r="G486" t="e">
        <f>+VLOOKUP(L486,BG!$D$10:$F$63,3,FALSE)</f>
        <v>#REF!</v>
      </c>
      <c r="H486" s="340" t="s">
        <v>1102</v>
      </c>
      <c r="I486" s="470">
        <v>-3205875604</v>
      </c>
      <c r="J486" s="298">
        <f t="shared" si="40"/>
        <v>-3205875.6039999998</v>
      </c>
      <c r="K486" t="e">
        <f>+VLOOKUP(D486,#REF!,4,0)</f>
        <v>#REF!</v>
      </c>
      <c r="L486" t="e">
        <f>VLOOKUP(D486,#REF!,5,0)</f>
        <v>#REF!</v>
      </c>
      <c r="M486" t="e">
        <f>VLOOKUP(D486,#REF!,6,0)</f>
        <v>#REF!</v>
      </c>
      <c r="N486" t="e">
        <f>VLOOKUP(D486,#REF!,7,0)</f>
        <v>#REF!</v>
      </c>
      <c r="P486" t="str">
        <f t="shared" si="41"/>
        <v>70202</v>
      </c>
      <c r="Q486" t="str">
        <f t="shared" si="39"/>
        <v>61</v>
      </c>
    </row>
    <row r="487" spans="1:17" x14ac:dyDescent="0.25">
      <c r="A487" s="563">
        <v>44742</v>
      </c>
      <c r="B487" s="339">
        <v>6</v>
      </c>
      <c r="C487" s="339" t="s">
        <v>1740</v>
      </c>
      <c r="D487" s="339" t="s">
        <v>1104</v>
      </c>
      <c r="E487" t="str">
        <f t="shared" si="37"/>
        <v>610207120200198</v>
      </c>
      <c r="F487" t="str">
        <f t="shared" si="38"/>
        <v>0</v>
      </c>
      <c r="G487" t="e">
        <f>+VLOOKUP(L487,BG!$D$10:$F$63,3,FALSE)</f>
        <v>#REF!</v>
      </c>
      <c r="H487" s="339" t="s">
        <v>1105</v>
      </c>
      <c r="I487" s="471">
        <v>-306243685</v>
      </c>
      <c r="J487" s="298">
        <f t="shared" si="40"/>
        <v>-306243.685</v>
      </c>
      <c r="K487" t="e">
        <f>+VLOOKUP(D487,#REF!,4,0)</f>
        <v>#REF!</v>
      </c>
      <c r="L487" t="e">
        <f>VLOOKUP(D487,#REF!,5,0)</f>
        <v>#REF!</v>
      </c>
      <c r="M487" t="e">
        <f>VLOOKUP(D487,#REF!,6,0)</f>
        <v>#REF!</v>
      </c>
      <c r="N487" t="e">
        <f>VLOOKUP(D487,#REF!,7,0)</f>
        <v>#REF!</v>
      </c>
      <c r="P487" t="str">
        <f t="shared" si="41"/>
        <v>71202</v>
      </c>
      <c r="Q487" t="str">
        <f t="shared" si="39"/>
        <v>61</v>
      </c>
    </row>
    <row r="488" spans="1:17" x14ac:dyDescent="0.25">
      <c r="A488" s="563">
        <v>44742</v>
      </c>
      <c r="B488" s="340">
        <v>6</v>
      </c>
      <c r="C488" s="340" t="s">
        <v>1741</v>
      </c>
      <c r="D488" s="340" t="s">
        <v>1106</v>
      </c>
      <c r="E488" t="str">
        <f t="shared" si="37"/>
        <v>610207120200199</v>
      </c>
      <c r="F488" t="str">
        <f t="shared" si="38"/>
        <v>0</v>
      </c>
      <c r="G488" t="e">
        <f>+VLOOKUP(L488,BG!$D$10:$F$63,3,FALSE)</f>
        <v>#REF!</v>
      </c>
      <c r="H488" s="340" t="s">
        <v>1105</v>
      </c>
      <c r="I488" s="470">
        <v>-5662563374</v>
      </c>
      <c r="J488" s="298">
        <f t="shared" si="40"/>
        <v>-5662563.3739999998</v>
      </c>
      <c r="K488" t="e">
        <f>+VLOOKUP(D488,#REF!,4,0)</f>
        <v>#REF!</v>
      </c>
      <c r="L488" t="e">
        <f>VLOOKUP(D488,#REF!,5,0)</f>
        <v>#REF!</v>
      </c>
      <c r="M488" t="e">
        <f>VLOOKUP(D488,#REF!,6,0)</f>
        <v>#REF!</v>
      </c>
      <c r="N488" t="e">
        <f>VLOOKUP(D488,#REF!,7,0)</f>
        <v>#REF!</v>
      </c>
      <c r="P488" t="str">
        <f t="shared" si="41"/>
        <v>71202</v>
      </c>
      <c r="Q488" t="str">
        <f t="shared" si="39"/>
        <v>61</v>
      </c>
    </row>
    <row r="489" spans="1:17" x14ac:dyDescent="0.25">
      <c r="A489" s="563">
        <v>44742</v>
      </c>
      <c r="B489" s="339">
        <v>6</v>
      </c>
      <c r="C489" s="339" t="s">
        <v>1742</v>
      </c>
      <c r="D489" s="339" t="s">
        <v>1107</v>
      </c>
      <c r="E489" t="str">
        <f t="shared" si="37"/>
        <v>610207120200299</v>
      </c>
      <c r="F489" t="str">
        <f t="shared" si="38"/>
        <v>0</v>
      </c>
      <c r="G489" t="e">
        <f>+VLOOKUP(L489,BG!$D$10:$F$63,3,FALSE)</f>
        <v>#REF!</v>
      </c>
      <c r="H489" s="339" t="s">
        <v>1108</v>
      </c>
      <c r="I489" s="471">
        <v>-9048638</v>
      </c>
      <c r="J489" s="298">
        <f t="shared" si="40"/>
        <v>-9048.6380000000008</v>
      </c>
      <c r="K489" t="e">
        <f>+VLOOKUP(D489,#REF!,4,0)</f>
        <v>#REF!</v>
      </c>
      <c r="L489" t="e">
        <f>VLOOKUP(D489,#REF!,5,0)</f>
        <v>#REF!</v>
      </c>
      <c r="M489" t="e">
        <f>VLOOKUP(D489,#REF!,6,0)</f>
        <v>#REF!</v>
      </c>
      <c r="N489" t="e">
        <f>VLOOKUP(D489,#REF!,7,0)</f>
        <v>#REF!</v>
      </c>
      <c r="P489" t="str">
        <f t="shared" si="41"/>
        <v>71202</v>
      </c>
      <c r="Q489" t="str">
        <f t="shared" si="39"/>
        <v>61</v>
      </c>
    </row>
    <row r="490" spans="1:17" x14ac:dyDescent="0.25">
      <c r="A490" s="563">
        <v>44742</v>
      </c>
      <c r="B490" s="340">
        <v>6</v>
      </c>
      <c r="C490" s="340" t="s">
        <v>1860</v>
      </c>
      <c r="D490" s="340" t="s">
        <v>1374</v>
      </c>
      <c r="E490" t="str">
        <f t="shared" si="37"/>
        <v>610207120300099</v>
      </c>
      <c r="F490" t="str">
        <f t="shared" si="38"/>
        <v>0</v>
      </c>
      <c r="G490" t="e">
        <f>+VLOOKUP(L490,BG!$D$10:$F$63,3,FALSE)</f>
        <v>#REF!</v>
      </c>
      <c r="H490" s="340" t="s">
        <v>1570</v>
      </c>
      <c r="I490" s="470">
        <v>-871782</v>
      </c>
      <c r="J490" s="298">
        <f t="shared" si="40"/>
        <v>-871.78200000000004</v>
      </c>
      <c r="K490" t="e">
        <f>+VLOOKUP(D490,#REF!,4,0)</f>
        <v>#REF!</v>
      </c>
      <c r="L490" t="e">
        <f>VLOOKUP(D490,#REF!,5,0)</f>
        <v>#REF!</v>
      </c>
      <c r="M490" t="e">
        <f>VLOOKUP(D490,#REF!,6,0)</f>
        <v>#REF!</v>
      </c>
      <c r="N490" t="e">
        <f>VLOOKUP(D490,#REF!,7,0)</f>
        <v>#REF!</v>
      </c>
      <c r="P490" t="str">
        <f t="shared" si="41"/>
        <v>71203</v>
      </c>
      <c r="Q490" t="str">
        <f t="shared" si="39"/>
        <v>61</v>
      </c>
    </row>
    <row r="491" spans="1:17" x14ac:dyDescent="0.25">
      <c r="A491" s="563">
        <v>44742</v>
      </c>
      <c r="B491" s="339">
        <v>6</v>
      </c>
      <c r="C491" s="339" t="s">
        <v>2323</v>
      </c>
      <c r="D491" s="339" t="s">
        <v>2025</v>
      </c>
      <c r="E491" t="str">
        <f t="shared" si="37"/>
        <v>610207140200101</v>
      </c>
      <c r="F491" t="str">
        <f t="shared" si="38"/>
        <v>0</v>
      </c>
      <c r="G491" t="e">
        <f>+VLOOKUP(L491,BG!$D$10:$F$63,3,FALSE)</f>
        <v>#REF!</v>
      </c>
      <c r="H491" s="339" t="s">
        <v>1111</v>
      </c>
      <c r="I491" s="471">
        <v>-949057630</v>
      </c>
      <c r="J491" s="298">
        <f t="shared" si="40"/>
        <v>-949057.63</v>
      </c>
      <c r="K491" t="e">
        <f>+VLOOKUP(D491,#REF!,4,0)</f>
        <v>#REF!</v>
      </c>
      <c r="L491" t="e">
        <f>VLOOKUP(D491,#REF!,5,0)</f>
        <v>#REF!</v>
      </c>
      <c r="M491" t="e">
        <f>VLOOKUP(D491,#REF!,6,0)</f>
        <v>#REF!</v>
      </c>
      <c r="N491" t="e">
        <f>VLOOKUP(D491,#REF!,7,0)</f>
        <v>#REF!</v>
      </c>
      <c r="P491" t="str">
        <f t="shared" si="41"/>
        <v>71402</v>
      </c>
      <c r="Q491" t="str">
        <f t="shared" si="39"/>
        <v>61</v>
      </c>
    </row>
    <row r="492" spans="1:17" x14ac:dyDescent="0.25">
      <c r="A492" s="563">
        <v>44742</v>
      </c>
      <c r="B492" s="340">
        <v>6</v>
      </c>
      <c r="C492" s="340" t="s">
        <v>1743</v>
      </c>
      <c r="D492" s="340" t="s">
        <v>1110</v>
      </c>
      <c r="E492" t="str">
        <f t="shared" si="37"/>
        <v>610207140200198</v>
      </c>
      <c r="F492" t="str">
        <f t="shared" si="38"/>
        <v>0</v>
      </c>
      <c r="G492" t="e">
        <f>+VLOOKUP(L492,BG!$D$10:$F$63,3,FALSE)</f>
        <v>#REF!</v>
      </c>
      <c r="H492" s="340" t="s">
        <v>1111</v>
      </c>
      <c r="I492" s="470">
        <v>-12967784674</v>
      </c>
      <c r="J492" s="298">
        <f t="shared" si="40"/>
        <v>-12967784.674000001</v>
      </c>
      <c r="K492" t="e">
        <f>+VLOOKUP(D492,#REF!,4,0)</f>
        <v>#REF!</v>
      </c>
      <c r="L492" t="e">
        <f>VLOOKUP(D492,#REF!,5,0)</f>
        <v>#REF!</v>
      </c>
      <c r="M492" t="e">
        <f>VLOOKUP(D492,#REF!,6,0)</f>
        <v>#REF!</v>
      </c>
      <c r="N492" t="e">
        <f>VLOOKUP(D492,#REF!,7,0)</f>
        <v>#REF!</v>
      </c>
      <c r="P492" t="str">
        <f t="shared" si="41"/>
        <v>71402</v>
      </c>
      <c r="Q492" t="str">
        <f t="shared" si="39"/>
        <v>61</v>
      </c>
    </row>
    <row r="493" spans="1:17" x14ac:dyDescent="0.25">
      <c r="A493" s="563">
        <v>44742</v>
      </c>
      <c r="B493" s="339">
        <v>6</v>
      </c>
      <c r="C493" s="339" t="s">
        <v>1744</v>
      </c>
      <c r="D493" s="339" t="s">
        <v>1112</v>
      </c>
      <c r="E493" t="str">
        <f t="shared" si="37"/>
        <v>610207140200199</v>
      </c>
      <c r="F493" t="str">
        <f t="shared" si="38"/>
        <v>0</v>
      </c>
      <c r="G493" t="e">
        <f>+VLOOKUP(L493,BG!$D$10:$F$63,3,FALSE)</f>
        <v>#REF!</v>
      </c>
      <c r="H493" s="339" t="s">
        <v>791</v>
      </c>
      <c r="I493" s="471">
        <v>-12317029273</v>
      </c>
      <c r="J493" s="298">
        <f t="shared" si="40"/>
        <v>-12317029.273</v>
      </c>
      <c r="K493" t="e">
        <f>+VLOOKUP(D493,#REF!,4,0)</f>
        <v>#REF!</v>
      </c>
      <c r="L493" t="e">
        <f>VLOOKUP(D493,#REF!,5,0)</f>
        <v>#REF!</v>
      </c>
      <c r="M493" t="e">
        <f>VLOOKUP(D493,#REF!,6,0)</f>
        <v>#REF!</v>
      </c>
      <c r="N493" t="e">
        <f>VLOOKUP(D493,#REF!,7,0)</f>
        <v>#REF!</v>
      </c>
      <c r="P493" t="str">
        <f t="shared" si="41"/>
        <v>71402</v>
      </c>
      <c r="Q493" t="str">
        <f t="shared" si="39"/>
        <v>61</v>
      </c>
    </row>
    <row r="494" spans="1:17" x14ac:dyDescent="0.25">
      <c r="A494" s="563">
        <v>44742</v>
      </c>
      <c r="B494" s="340">
        <v>6</v>
      </c>
      <c r="C494" s="340" t="s">
        <v>1745</v>
      </c>
      <c r="D494" s="340" t="s">
        <v>1113</v>
      </c>
      <c r="E494" t="str">
        <f t="shared" si="37"/>
        <v>610207140200299</v>
      </c>
      <c r="F494" t="str">
        <f t="shared" si="38"/>
        <v>0</v>
      </c>
      <c r="G494" t="e">
        <f>+VLOOKUP(L494,BG!$D$10:$F$63,3,FALSE)</f>
        <v>#REF!</v>
      </c>
      <c r="H494" s="340" t="s">
        <v>1114</v>
      </c>
      <c r="I494" s="470">
        <v>-29287215</v>
      </c>
      <c r="J494" s="298">
        <f t="shared" si="40"/>
        <v>-29287.215</v>
      </c>
      <c r="K494" t="e">
        <f>+VLOOKUP(D494,#REF!,4,0)</f>
        <v>#REF!</v>
      </c>
      <c r="L494" t="e">
        <f>VLOOKUP(D494,#REF!,5,0)</f>
        <v>#REF!</v>
      </c>
      <c r="M494" t="e">
        <f>VLOOKUP(D494,#REF!,6,0)</f>
        <v>#REF!</v>
      </c>
      <c r="N494" t="e">
        <f>VLOOKUP(D494,#REF!,7,0)</f>
        <v>#REF!</v>
      </c>
      <c r="P494" t="str">
        <f t="shared" si="41"/>
        <v>71402</v>
      </c>
      <c r="Q494" t="str">
        <f t="shared" si="39"/>
        <v>61</v>
      </c>
    </row>
    <row r="495" spans="1:17" x14ac:dyDescent="0.25">
      <c r="A495" s="563">
        <v>44742</v>
      </c>
      <c r="B495" s="339">
        <v>6</v>
      </c>
      <c r="C495" s="339" t="s">
        <v>2324</v>
      </c>
      <c r="D495" s="339" t="s">
        <v>2026</v>
      </c>
      <c r="E495" t="str">
        <f t="shared" si="37"/>
        <v>610207140200499</v>
      </c>
      <c r="F495" t="str">
        <f t="shared" si="38"/>
        <v>0</v>
      </c>
      <c r="G495" t="e">
        <f>+VLOOKUP(L495,BG!$D$10:$F$63,3,FALSE)</f>
        <v>#REF!</v>
      </c>
      <c r="H495" s="339" t="s">
        <v>2173</v>
      </c>
      <c r="I495" s="471">
        <v>-337595146</v>
      </c>
      <c r="J495" s="298">
        <f t="shared" si="40"/>
        <v>-337595.14600000001</v>
      </c>
      <c r="K495" t="e">
        <f>+VLOOKUP(D495,#REF!,4,0)</f>
        <v>#REF!</v>
      </c>
      <c r="L495" t="e">
        <f>VLOOKUP(D495,#REF!,5,0)</f>
        <v>#REF!</v>
      </c>
      <c r="M495" t="e">
        <f>VLOOKUP(D495,#REF!,6,0)</f>
        <v>#REF!</v>
      </c>
      <c r="N495" t="e">
        <f>VLOOKUP(D495,#REF!,7,0)</f>
        <v>#REF!</v>
      </c>
      <c r="P495" t="str">
        <f t="shared" si="41"/>
        <v>71402</v>
      </c>
      <c r="Q495" t="str">
        <f t="shared" si="39"/>
        <v>61</v>
      </c>
    </row>
    <row r="496" spans="1:17" x14ac:dyDescent="0.25">
      <c r="A496" s="563">
        <v>44742</v>
      </c>
      <c r="B496" s="340">
        <v>6</v>
      </c>
      <c r="C496" s="340" t="s">
        <v>2325</v>
      </c>
      <c r="D496" s="340" t="s">
        <v>2027</v>
      </c>
      <c r="E496" t="str">
        <f t="shared" si="37"/>
        <v>610207140200598</v>
      </c>
      <c r="F496" t="str">
        <f t="shared" si="38"/>
        <v>0</v>
      </c>
      <c r="G496" t="e">
        <f>+VLOOKUP(L496,BG!$D$10:$F$63,3,FALSE)</f>
        <v>#REF!</v>
      </c>
      <c r="H496" s="340" t="s">
        <v>2174</v>
      </c>
      <c r="I496" s="470">
        <v>-333126033</v>
      </c>
      <c r="J496" s="298">
        <f t="shared" si="40"/>
        <v>-333126.033</v>
      </c>
      <c r="K496" t="e">
        <f>+VLOOKUP(D496,#REF!,4,0)</f>
        <v>#REF!</v>
      </c>
      <c r="L496" t="e">
        <f>VLOOKUP(D496,#REF!,5,0)</f>
        <v>#REF!</v>
      </c>
      <c r="M496" t="e">
        <f>VLOOKUP(D496,#REF!,6,0)</f>
        <v>#REF!</v>
      </c>
      <c r="N496" t="e">
        <f>VLOOKUP(D496,#REF!,7,0)</f>
        <v>#REF!</v>
      </c>
      <c r="P496" t="str">
        <f t="shared" si="41"/>
        <v>71402</v>
      </c>
      <c r="Q496" t="str">
        <f t="shared" si="39"/>
        <v>61</v>
      </c>
    </row>
    <row r="497" spans="1:17" x14ac:dyDescent="0.25">
      <c r="A497" s="563">
        <v>44742</v>
      </c>
      <c r="B497" s="339">
        <v>6</v>
      </c>
      <c r="C497" s="339" t="s">
        <v>2326</v>
      </c>
      <c r="D497" s="339" t="s">
        <v>2028</v>
      </c>
      <c r="E497" t="str">
        <f t="shared" si="37"/>
        <v>610207140200599</v>
      </c>
      <c r="F497" t="str">
        <f t="shared" si="38"/>
        <v>0</v>
      </c>
      <c r="G497" t="e">
        <f>+VLOOKUP(L497,BG!$D$10:$F$63,3,FALSE)</f>
        <v>#REF!</v>
      </c>
      <c r="H497" s="339" t="s">
        <v>2174</v>
      </c>
      <c r="I497" s="471">
        <v>-16917632650</v>
      </c>
      <c r="J497" s="298">
        <f t="shared" si="40"/>
        <v>-16917632.649999999</v>
      </c>
      <c r="K497" t="e">
        <f>+VLOOKUP(D497,#REF!,4,0)</f>
        <v>#REF!</v>
      </c>
      <c r="L497" t="e">
        <f>VLOOKUP(D497,#REF!,5,0)</f>
        <v>#REF!</v>
      </c>
      <c r="M497" t="e">
        <f>VLOOKUP(D497,#REF!,6,0)</f>
        <v>#REF!</v>
      </c>
      <c r="N497" t="e">
        <f>VLOOKUP(D497,#REF!,7,0)</f>
        <v>#REF!</v>
      </c>
      <c r="P497" t="str">
        <f t="shared" si="41"/>
        <v>71402</v>
      </c>
      <c r="Q497" t="str">
        <f t="shared" si="39"/>
        <v>61</v>
      </c>
    </row>
    <row r="498" spans="1:17" x14ac:dyDescent="0.25">
      <c r="A498" s="563">
        <v>44742</v>
      </c>
      <c r="B498" s="340">
        <v>6</v>
      </c>
      <c r="C498" s="340" t="s">
        <v>2327</v>
      </c>
      <c r="D498" s="340" t="s">
        <v>2029</v>
      </c>
      <c r="E498" t="str">
        <f t="shared" si="37"/>
        <v>610207140300001</v>
      </c>
      <c r="F498" t="str">
        <f t="shared" si="38"/>
        <v>0</v>
      </c>
      <c r="G498" t="e">
        <f>+VLOOKUP(L498,BG!$D$10:$F$63,3,FALSE)</f>
        <v>#REF!</v>
      </c>
      <c r="H498" s="340" t="s">
        <v>2175</v>
      </c>
      <c r="I498" s="470">
        <v>-4334380</v>
      </c>
      <c r="J498" s="298">
        <f t="shared" si="40"/>
        <v>-4334.38</v>
      </c>
      <c r="K498" t="e">
        <f>+VLOOKUP(D498,#REF!,4,0)</f>
        <v>#REF!</v>
      </c>
      <c r="L498" t="e">
        <f>VLOOKUP(D498,#REF!,5,0)</f>
        <v>#REF!</v>
      </c>
      <c r="M498" t="e">
        <f>VLOOKUP(D498,#REF!,6,0)</f>
        <v>#REF!</v>
      </c>
      <c r="N498" t="e">
        <f>VLOOKUP(D498,#REF!,7,0)</f>
        <v>#REF!</v>
      </c>
      <c r="P498" t="str">
        <f t="shared" si="41"/>
        <v>71403</v>
      </c>
      <c r="Q498" t="str">
        <f t="shared" si="39"/>
        <v>61</v>
      </c>
    </row>
    <row r="499" spans="1:17" x14ac:dyDescent="0.25">
      <c r="A499" s="563">
        <v>44742</v>
      </c>
      <c r="B499" s="339">
        <v>6</v>
      </c>
      <c r="C499" s="339" t="s">
        <v>1746</v>
      </c>
      <c r="D499" s="339" t="s">
        <v>1116</v>
      </c>
      <c r="E499" t="str">
        <f t="shared" si="37"/>
        <v>610207180200099</v>
      </c>
      <c r="F499" t="str">
        <f t="shared" si="38"/>
        <v>0</v>
      </c>
      <c r="G499" t="e">
        <f>+VLOOKUP(L499,BG!$D$10:$F$63,3,FALSE)</f>
        <v>#REF!</v>
      </c>
      <c r="H499" s="339" t="s">
        <v>1117</v>
      </c>
      <c r="I499" s="471">
        <v>-66111479</v>
      </c>
      <c r="J499" s="298">
        <f t="shared" si="40"/>
        <v>-66111.479000000007</v>
      </c>
      <c r="K499" t="e">
        <f>+VLOOKUP(D499,#REF!,4,0)</f>
        <v>#REF!</v>
      </c>
      <c r="L499" t="e">
        <f>VLOOKUP(D499,#REF!,5,0)</f>
        <v>#REF!</v>
      </c>
      <c r="M499" t="e">
        <f>VLOOKUP(D499,#REF!,6,0)</f>
        <v>#REF!</v>
      </c>
      <c r="N499" t="e">
        <f>VLOOKUP(D499,#REF!,7,0)</f>
        <v>#REF!</v>
      </c>
      <c r="P499" t="str">
        <f t="shared" si="41"/>
        <v>71802</v>
      </c>
      <c r="Q499" t="str">
        <f t="shared" si="39"/>
        <v>61</v>
      </c>
    </row>
    <row r="500" spans="1:17" x14ac:dyDescent="0.25">
      <c r="A500" s="563">
        <v>44742</v>
      </c>
      <c r="B500" s="340">
        <v>6</v>
      </c>
      <c r="C500" s="340" t="s">
        <v>1747</v>
      </c>
      <c r="D500" s="340" t="s">
        <v>1118</v>
      </c>
      <c r="E500" t="str">
        <f t="shared" si="37"/>
        <v>610207180200198</v>
      </c>
      <c r="F500" t="str">
        <f t="shared" si="38"/>
        <v>0</v>
      </c>
      <c r="G500" t="e">
        <f>+VLOOKUP(L500,BG!$D$10:$F$63,3,FALSE)</f>
        <v>#REF!</v>
      </c>
      <c r="H500" s="340" t="s">
        <v>1117</v>
      </c>
      <c r="I500" s="470">
        <v>-526946407</v>
      </c>
      <c r="J500" s="298">
        <f t="shared" si="40"/>
        <v>-526946.40700000001</v>
      </c>
      <c r="K500" t="e">
        <f>+VLOOKUP(D500,#REF!,4,0)</f>
        <v>#REF!</v>
      </c>
      <c r="L500" t="e">
        <f>VLOOKUP(D500,#REF!,5,0)</f>
        <v>#REF!</v>
      </c>
      <c r="M500" t="e">
        <f>VLOOKUP(D500,#REF!,6,0)</f>
        <v>#REF!</v>
      </c>
      <c r="N500" t="e">
        <f>VLOOKUP(D500,#REF!,7,0)</f>
        <v>#REF!</v>
      </c>
      <c r="P500" t="str">
        <f t="shared" si="41"/>
        <v>71802</v>
      </c>
      <c r="Q500" t="str">
        <f t="shared" si="39"/>
        <v>61</v>
      </c>
    </row>
    <row r="501" spans="1:17" x14ac:dyDescent="0.25">
      <c r="A501" s="563">
        <v>44742</v>
      </c>
      <c r="B501" s="339">
        <v>6</v>
      </c>
      <c r="C501" s="339" t="s">
        <v>1748</v>
      </c>
      <c r="D501" s="339" t="s">
        <v>1119</v>
      </c>
      <c r="E501" t="str">
        <f t="shared" si="37"/>
        <v>610207180200299</v>
      </c>
      <c r="F501" t="str">
        <f t="shared" si="38"/>
        <v>0</v>
      </c>
      <c r="G501" t="e">
        <f>+VLOOKUP(L501,BG!$D$10:$F$63,3,FALSE)</f>
        <v>#REF!</v>
      </c>
      <c r="H501" s="339" t="s">
        <v>1120</v>
      </c>
      <c r="I501" s="471">
        <v>-35007011</v>
      </c>
      <c r="J501" s="298">
        <f t="shared" si="40"/>
        <v>-35007.010999999999</v>
      </c>
      <c r="K501" t="e">
        <f>+VLOOKUP(D501,#REF!,4,0)</f>
        <v>#REF!</v>
      </c>
      <c r="L501" t="e">
        <f>VLOOKUP(D501,#REF!,5,0)</f>
        <v>#REF!</v>
      </c>
      <c r="M501" t="e">
        <f>VLOOKUP(D501,#REF!,6,0)</f>
        <v>#REF!</v>
      </c>
      <c r="N501" t="e">
        <f>VLOOKUP(D501,#REF!,7,0)</f>
        <v>#REF!</v>
      </c>
      <c r="P501" t="str">
        <f t="shared" si="41"/>
        <v>71802</v>
      </c>
      <c r="Q501" t="str">
        <f t="shared" si="39"/>
        <v>61</v>
      </c>
    </row>
    <row r="502" spans="1:17" x14ac:dyDescent="0.25">
      <c r="A502" s="563">
        <v>44742</v>
      </c>
      <c r="B502" s="340">
        <v>7</v>
      </c>
      <c r="C502" s="340" t="s">
        <v>2328</v>
      </c>
      <c r="D502" s="340" t="s">
        <v>2030</v>
      </c>
      <c r="E502" t="str">
        <f t="shared" si="37"/>
        <v>610208500200099</v>
      </c>
      <c r="F502" t="str">
        <f t="shared" si="38"/>
        <v>0</v>
      </c>
      <c r="G502" t="e">
        <f>+VLOOKUP(L502,BG!$D$10:$F$63,3,FALSE)</f>
        <v>#REF!</v>
      </c>
      <c r="H502" s="340" t="s">
        <v>2176</v>
      </c>
      <c r="I502" s="470">
        <v>-30216</v>
      </c>
      <c r="J502" s="298">
        <f t="shared" si="40"/>
        <v>-30.216000000000001</v>
      </c>
      <c r="K502" t="e">
        <f>+VLOOKUP(D502,#REF!,4,0)</f>
        <v>#REF!</v>
      </c>
      <c r="L502" t="e">
        <f>VLOOKUP(D502,#REF!,5,0)</f>
        <v>#REF!</v>
      </c>
      <c r="M502" t="e">
        <f>VLOOKUP(D502,#REF!,6,0)</f>
        <v>#REF!</v>
      </c>
      <c r="N502" t="e">
        <f>VLOOKUP(D502,#REF!,7,0)</f>
        <v>#REF!</v>
      </c>
      <c r="P502" t="str">
        <f t="shared" si="41"/>
        <v>85002</v>
      </c>
      <c r="Q502" t="str">
        <f t="shared" si="39"/>
        <v>61</v>
      </c>
    </row>
    <row r="503" spans="1:17" x14ac:dyDescent="0.25">
      <c r="A503" s="563">
        <v>44742</v>
      </c>
      <c r="B503" s="339">
        <v>6</v>
      </c>
      <c r="C503" s="339" t="s">
        <v>1749</v>
      </c>
      <c r="D503" s="339" t="s">
        <v>1122</v>
      </c>
      <c r="E503" t="str">
        <f t="shared" si="37"/>
        <v>610307520200199</v>
      </c>
      <c r="F503" t="str">
        <f t="shared" si="38"/>
        <v>0</v>
      </c>
      <c r="G503" t="e">
        <f>+VLOOKUP(L503,BG!$D$10:$F$63,3,FALSE)</f>
        <v>#REF!</v>
      </c>
      <c r="H503" s="339" t="s">
        <v>1123</v>
      </c>
      <c r="I503" s="471">
        <v>-334042120</v>
      </c>
      <c r="J503" s="298">
        <f t="shared" si="40"/>
        <v>-334042.12</v>
      </c>
      <c r="K503" t="e">
        <f>+VLOOKUP(D503,#REF!,4,0)</f>
        <v>#REF!</v>
      </c>
      <c r="L503" t="e">
        <f>VLOOKUP(D503,#REF!,5,0)</f>
        <v>#REF!</v>
      </c>
      <c r="M503" t="e">
        <f>VLOOKUP(D503,#REF!,6,0)</f>
        <v>#REF!</v>
      </c>
      <c r="N503" t="e">
        <f>VLOOKUP(D503,#REF!,7,0)</f>
        <v>#REF!</v>
      </c>
      <c r="P503" t="str">
        <f t="shared" si="41"/>
        <v>75202</v>
      </c>
      <c r="Q503" t="str">
        <f t="shared" si="39"/>
        <v>61</v>
      </c>
    </row>
    <row r="504" spans="1:17" x14ac:dyDescent="0.25">
      <c r="A504" s="563">
        <v>44742</v>
      </c>
      <c r="B504" s="340">
        <v>6</v>
      </c>
      <c r="C504" s="340" t="s">
        <v>1750</v>
      </c>
      <c r="D504" s="340" t="s">
        <v>1375</v>
      </c>
      <c r="E504" t="str">
        <f t="shared" si="37"/>
        <v>610307600200099</v>
      </c>
      <c r="F504" t="str">
        <f t="shared" si="38"/>
        <v>0</v>
      </c>
      <c r="G504" t="e">
        <f>+VLOOKUP(L504,BG!$D$10:$F$63,3,FALSE)</f>
        <v>#REF!</v>
      </c>
      <c r="H504" s="340" t="s">
        <v>1397</v>
      </c>
      <c r="I504" s="470">
        <v>-2113054</v>
      </c>
      <c r="J504" s="298">
        <f t="shared" si="40"/>
        <v>-2113.0540000000001</v>
      </c>
      <c r="K504" t="e">
        <f>+VLOOKUP(D504,#REF!,4,0)</f>
        <v>#REF!</v>
      </c>
      <c r="L504" t="e">
        <f>VLOOKUP(D504,#REF!,5,0)</f>
        <v>#REF!</v>
      </c>
      <c r="M504" t="e">
        <f>VLOOKUP(D504,#REF!,6,0)</f>
        <v>#REF!</v>
      </c>
      <c r="N504" t="e">
        <f>VLOOKUP(D504,#REF!,7,0)</f>
        <v>#REF!</v>
      </c>
      <c r="P504" t="str">
        <f t="shared" si="41"/>
        <v>76002</v>
      </c>
      <c r="Q504" t="str">
        <f t="shared" si="39"/>
        <v>61</v>
      </c>
    </row>
    <row r="505" spans="1:17" x14ac:dyDescent="0.25">
      <c r="A505" s="563">
        <v>44742</v>
      </c>
      <c r="B505" s="339">
        <v>6</v>
      </c>
      <c r="C505" s="339" t="s">
        <v>1751</v>
      </c>
      <c r="D505" s="339" t="s">
        <v>1125</v>
      </c>
      <c r="E505" t="str">
        <f t="shared" si="37"/>
        <v>610607660200099</v>
      </c>
      <c r="F505" t="str">
        <f t="shared" si="38"/>
        <v>0</v>
      </c>
      <c r="G505" t="e">
        <f>+VLOOKUP(L505,BG!$D$10:$F$63,3,FALSE)</f>
        <v>#REF!</v>
      </c>
      <c r="H505" s="339" t="s">
        <v>1124</v>
      </c>
      <c r="I505" s="551">
        <v>-116268591974</v>
      </c>
      <c r="J505" s="298">
        <f t="shared" si="40"/>
        <v>-116268591.97400001</v>
      </c>
      <c r="K505" t="e">
        <f>+VLOOKUP(D505,#REF!,4,0)</f>
        <v>#REF!</v>
      </c>
      <c r="L505" t="e">
        <f>VLOOKUP(D505,#REF!,5,0)</f>
        <v>#REF!</v>
      </c>
      <c r="M505" t="e">
        <f>VLOOKUP(D505,#REF!,6,0)</f>
        <v>#REF!</v>
      </c>
      <c r="N505" t="e">
        <f>VLOOKUP(D505,#REF!,7,0)</f>
        <v>#REF!</v>
      </c>
      <c r="P505" t="str">
        <f t="shared" si="41"/>
        <v>76602</v>
      </c>
      <c r="Q505" t="str">
        <f t="shared" si="39"/>
        <v>61</v>
      </c>
    </row>
    <row r="506" spans="1:17" x14ac:dyDescent="0.25">
      <c r="A506" s="563">
        <v>44742</v>
      </c>
      <c r="B506" s="340">
        <v>6</v>
      </c>
      <c r="C506" s="340" t="s">
        <v>1752</v>
      </c>
      <c r="D506" s="340" t="s">
        <v>1126</v>
      </c>
      <c r="E506" t="str">
        <f t="shared" si="37"/>
        <v>610607660200199</v>
      </c>
      <c r="F506" t="str">
        <f t="shared" si="38"/>
        <v>0</v>
      </c>
      <c r="G506" t="e">
        <f>+VLOOKUP(L506,BG!$D$10:$F$63,3,FALSE)</f>
        <v>#REF!</v>
      </c>
      <c r="H506" s="340" t="s">
        <v>2941</v>
      </c>
      <c r="I506" s="552">
        <v>-117020</v>
      </c>
      <c r="J506" s="298">
        <f t="shared" si="40"/>
        <v>-117.02</v>
      </c>
      <c r="K506" t="e">
        <f>+VLOOKUP(D506,#REF!,4,0)</f>
        <v>#REF!</v>
      </c>
      <c r="L506" t="e">
        <f>VLOOKUP(D506,#REF!,5,0)</f>
        <v>#REF!</v>
      </c>
      <c r="M506" t="e">
        <f>VLOOKUP(D506,#REF!,6,0)</f>
        <v>#REF!</v>
      </c>
      <c r="N506" t="e">
        <f>VLOOKUP(D506,#REF!,7,0)</f>
        <v>#REF!</v>
      </c>
      <c r="P506" t="str">
        <f t="shared" si="41"/>
        <v>76602</v>
      </c>
      <c r="Q506" t="str">
        <f t="shared" si="39"/>
        <v>61</v>
      </c>
    </row>
    <row r="507" spans="1:17" x14ac:dyDescent="0.25">
      <c r="A507" s="563">
        <v>44742</v>
      </c>
      <c r="B507" s="339">
        <v>7</v>
      </c>
      <c r="C507" s="339" t="s">
        <v>2329</v>
      </c>
      <c r="D507" s="339" t="s">
        <v>2031</v>
      </c>
      <c r="E507" t="str">
        <f t="shared" si="37"/>
        <v>610607660300099</v>
      </c>
      <c r="F507" t="str">
        <f t="shared" si="38"/>
        <v>0</v>
      </c>
      <c r="G507" t="e">
        <f>+VLOOKUP(L507,BG!$D$10:$F$63,3,FALSE)</f>
        <v>#REF!</v>
      </c>
      <c r="H507" s="339" t="s">
        <v>2177</v>
      </c>
      <c r="I507" s="551">
        <v>-22135801</v>
      </c>
      <c r="J507" s="298">
        <f t="shared" si="40"/>
        <v>-22135.800999999999</v>
      </c>
      <c r="K507" t="e">
        <f>+VLOOKUP(D507,#REF!,4,0)</f>
        <v>#REF!</v>
      </c>
      <c r="L507" t="e">
        <f>VLOOKUP(D507,#REF!,5,0)</f>
        <v>#REF!</v>
      </c>
      <c r="M507" t="e">
        <f>VLOOKUP(D507,#REF!,6,0)</f>
        <v>#REF!</v>
      </c>
      <c r="N507" t="e">
        <f>VLOOKUP(D507,#REF!,7,0)</f>
        <v>#REF!</v>
      </c>
      <c r="P507" t="str">
        <f t="shared" si="41"/>
        <v>76603</v>
      </c>
      <c r="Q507" t="str">
        <f t="shared" si="39"/>
        <v>61</v>
      </c>
    </row>
    <row r="508" spans="1:17" x14ac:dyDescent="0.25">
      <c r="A508" s="563">
        <v>44742</v>
      </c>
      <c r="B508" s="340">
        <v>6</v>
      </c>
      <c r="C508" s="340" t="s">
        <v>1753</v>
      </c>
      <c r="D508" s="340" t="s">
        <v>1127</v>
      </c>
      <c r="E508" t="str">
        <f t="shared" si="37"/>
        <v>610607660400099</v>
      </c>
      <c r="F508" t="str">
        <f t="shared" si="38"/>
        <v>0</v>
      </c>
      <c r="G508" t="e">
        <f>+VLOOKUP(L508,BG!$D$10:$F$63,3,FALSE)</f>
        <v>#REF!</v>
      </c>
      <c r="H508" s="340" t="s">
        <v>1128</v>
      </c>
      <c r="I508" s="552">
        <v>-390575310</v>
      </c>
      <c r="J508" s="298">
        <f t="shared" si="40"/>
        <v>-390575.31</v>
      </c>
      <c r="K508" t="e">
        <f>+VLOOKUP(D508,#REF!,4,0)</f>
        <v>#REF!</v>
      </c>
      <c r="L508" t="e">
        <f>VLOOKUP(D508,#REF!,5,0)</f>
        <v>#REF!</v>
      </c>
      <c r="M508" t="e">
        <f>VLOOKUP(D508,#REF!,6,0)</f>
        <v>#REF!</v>
      </c>
      <c r="N508" t="e">
        <f>VLOOKUP(D508,#REF!,7,0)</f>
        <v>#REF!</v>
      </c>
      <c r="P508" t="str">
        <f t="shared" si="41"/>
        <v>76604</v>
      </c>
      <c r="Q508" t="str">
        <f t="shared" si="39"/>
        <v>61</v>
      </c>
    </row>
    <row r="509" spans="1:17" x14ac:dyDescent="0.25">
      <c r="A509" s="563">
        <v>44742</v>
      </c>
      <c r="B509" s="339">
        <v>6</v>
      </c>
      <c r="C509" s="339" t="s">
        <v>1754</v>
      </c>
      <c r="D509" s="339" t="s">
        <v>1129</v>
      </c>
      <c r="E509" t="str">
        <f t="shared" si="37"/>
        <v>610607660600099</v>
      </c>
      <c r="F509" t="str">
        <f t="shared" si="38"/>
        <v>0</v>
      </c>
      <c r="G509" t="e">
        <f>+VLOOKUP(L509,BG!$D$10:$F$63,3,FALSE)</f>
        <v>#REF!</v>
      </c>
      <c r="H509" s="339" t="s">
        <v>1130</v>
      </c>
      <c r="I509" s="551">
        <v>-35353715270</v>
      </c>
      <c r="J509" s="298">
        <f t="shared" si="40"/>
        <v>-35353715.270000003</v>
      </c>
      <c r="K509" t="e">
        <f>+VLOOKUP(D509,#REF!,4,0)</f>
        <v>#REF!</v>
      </c>
      <c r="L509" t="e">
        <f>VLOOKUP(D509,#REF!,5,0)</f>
        <v>#REF!</v>
      </c>
      <c r="M509" t="e">
        <f>VLOOKUP(D509,#REF!,6,0)</f>
        <v>#REF!</v>
      </c>
      <c r="N509" t="e">
        <f>VLOOKUP(D509,#REF!,7,0)</f>
        <v>#REF!</v>
      </c>
      <c r="P509" t="str">
        <f t="shared" si="41"/>
        <v>76606</v>
      </c>
      <c r="Q509" t="str">
        <f t="shared" si="39"/>
        <v>61</v>
      </c>
    </row>
    <row r="510" spans="1:17" x14ac:dyDescent="0.25">
      <c r="A510" s="563">
        <v>44742</v>
      </c>
      <c r="B510" s="340">
        <v>6</v>
      </c>
      <c r="C510" s="340" t="s">
        <v>1755</v>
      </c>
      <c r="D510" s="340" t="s">
        <v>1131</v>
      </c>
      <c r="E510" t="str">
        <f t="shared" si="37"/>
        <v>610607660800099</v>
      </c>
      <c r="F510" t="str">
        <f t="shared" si="38"/>
        <v>0</v>
      </c>
      <c r="G510" t="e">
        <f>+VLOOKUP(L510,BG!$D$10:$F$63,3,FALSE)</f>
        <v>#REF!</v>
      </c>
      <c r="H510" s="340" t="s">
        <v>1132</v>
      </c>
      <c r="I510" s="552">
        <v>-509286026</v>
      </c>
      <c r="J510" s="298">
        <f t="shared" si="40"/>
        <v>-509286.02600000001</v>
      </c>
      <c r="K510" t="e">
        <f>+VLOOKUP(D510,#REF!,4,0)</f>
        <v>#REF!</v>
      </c>
      <c r="L510" t="e">
        <f>VLOOKUP(D510,#REF!,5,0)</f>
        <v>#REF!</v>
      </c>
      <c r="M510" t="e">
        <f>VLOOKUP(D510,#REF!,6,0)</f>
        <v>#REF!</v>
      </c>
      <c r="N510" t="e">
        <f>VLOOKUP(D510,#REF!,7,0)</f>
        <v>#REF!</v>
      </c>
      <c r="P510" t="str">
        <f t="shared" si="41"/>
        <v>76608</v>
      </c>
      <c r="Q510" t="str">
        <f t="shared" si="39"/>
        <v>61</v>
      </c>
    </row>
    <row r="511" spans="1:17" x14ac:dyDescent="0.25">
      <c r="A511" s="563">
        <v>44742</v>
      </c>
      <c r="B511" s="339">
        <v>6</v>
      </c>
      <c r="C511" s="339" t="s">
        <v>2330</v>
      </c>
      <c r="D511" s="339" t="s">
        <v>2032</v>
      </c>
      <c r="E511" t="str">
        <f t="shared" si="37"/>
        <v>610807720200099</v>
      </c>
      <c r="F511" t="str">
        <f t="shared" si="38"/>
        <v>0</v>
      </c>
      <c r="G511" t="e">
        <f>+VLOOKUP(L511,BG!$D$10:$F$63,3,FALSE)</f>
        <v>#REF!</v>
      </c>
      <c r="H511" s="339" t="s">
        <v>2178</v>
      </c>
      <c r="I511" s="471">
        <v>-29380010907</v>
      </c>
      <c r="J511" s="298">
        <f t="shared" si="40"/>
        <v>-29380010.907000002</v>
      </c>
      <c r="K511" t="e">
        <f>+VLOOKUP(D511,#REF!,4,0)</f>
        <v>#REF!</v>
      </c>
      <c r="L511" t="e">
        <f>VLOOKUP(D511,#REF!,5,0)</f>
        <v>#REF!</v>
      </c>
      <c r="M511" t="e">
        <f>VLOOKUP(D511,#REF!,6,0)</f>
        <v>#REF!</v>
      </c>
      <c r="N511" t="e">
        <f>VLOOKUP(D511,#REF!,7,0)</f>
        <v>#REF!</v>
      </c>
      <c r="P511" t="str">
        <f t="shared" si="41"/>
        <v>77202</v>
      </c>
      <c r="Q511" t="str">
        <f t="shared" si="39"/>
        <v>61</v>
      </c>
    </row>
    <row r="512" spans="1:17" x14ac:dyDescent="0.25">
      <c r="A512" s="563">
        <v>44742</v>
      </c>
      <c r="B512" s="340">
        <v>6</v>
      </c>
      <c r="C512" s="340" t="s">
        <v>1756</v>
      </c>
      <c r="D512" s="340" t="s">
        <v>1275</v>
      </c>
      <c r="E512" t="str">
        <f t="shared" si="37"/>
        <v>620107760200499</v>
      </c>
      <c r="F512" t="str">
        <f t="shared" si="38"/>
        <v>0</v>
      </c>
      <c r="G512" t="e">
        <f>+VLOOKUP(L512,BG!$D$10:$F$63,3,FALSE)</f>
        <v>#REF!</v>
      </c>
      <c r="H512" s="340" t="s">
        <v>1276</v>
      </c>
      <c r="I512" s="470">
        <v>-495962</v>
      </c>
      <c r="J512" s="298">
        <f t="shared" si="40"/>
        <v>-495.96199999999999</v>
      </c>
      <c r="K512" t="e">
        <f>+VLOOKUP(D512,#REF!,4,0)</f>
        <v>#REF!</v>
      </c>
      <c r="L512" t="e">
        <f>VLOOKUP(D512,#REF!,5,0)</f>
        <v>#REF!</v>
      </c>
      <c r="M512" t="e">
        <f>VLOOKUP(D512,#REF!,6,0)</f>
        <v>#REF!</v>
      </c>
      <c r="N512" t="e">
        <f>VLOOKUP(D512,#REF!,7,0)</f>
        <v>#REF!</v>
      </c>
      <c r="P512" t="str">
        <f t="shared" si="41"/>
        <v>77602</v>
      </c>
      <c r="Q512" t="str">
        <f t="shared" si="39"/>
        <v>62</v>
      </c>
    </row>
    <row r="513" spans="1:17" x14ac:dyDescent="0.25">
      <c r="A513" s="563">
        <v>44742</v>
      </c>
      <c r="B513" s="339">
        <v>6</v>
      </c>
      <c r="C513" s="339" t="s">
        <v>1757</v>
      </c>
      <c r="D513" s="339" t="s">
        <v>1277</v>
      </c>
      <c r="E513" t="str">
        <f t="shared" si="37"/>
        <v>620107760201099</v>
      </c>
      <c r="F513" t="str">
        <f t="shared" si="38"/>
        <v>0</v>
      </c>
      <c r="G513" t="e">
        <f>+VLOOKUP(L513,BG!$D$10:$F$63,3,FALSE)</f>
        <v>#REF!</v>
      </c>
      <c r="H513" s="339" t="s">
        <v>1278</v>
      </c>
      <c r="I513" s="471">
        <v>-189332</v>
      </c>
      <c r="J513" s="298">
        <f t="shared" si="40"/>
        <v>-189.33199999999999</v>
      </c>
      <c r="K513" t="e">
        <f>+VLOOKUP(D513,#REF!,4,0)</f>
        <v>#REF!</v>
      </c>
      <c r="L513" t="e">
        <f>VLOOKUP(D513,#REF!,5,0)</f>
        <v>#REF!</v>
      </c>
      <c r="M513" t="e">
        <f>VLOOKUP(D513,#REF!,6,0)</f>
        <v>#REF!</v>
      </c>
      <c r="N513" t="e">
        <f>VLOOKUP(D513,#REF!,7,0)</f>
        <v>#REF!</v>
      </c>
      <c r="P513" t="str">
        <f t="shared" si="41"/>
        <v>77602</v>
      </c>
      <c r="Q513" t="str">
        <f t="shared" si="39"/>
        <v>62</v>
      </c>
    </row>
    <row r="514" spans="1:17" x14ac:dyDescent="0.25">
      <c r="A514" s="563">
        <v>44742</v>
      </c>
      <c r="B514" s="340">
        <v>6</v>
      </c>
      <c r="C514" s="340" t="s">
        <v>1758</v>
      </c>
      <c r="D514" s="340" t="s">
        <v>1279</v>
      </c>
      <c r="E514" t="str">
        <f t="shared" si="37"/>
        <v>620107760201299</v>
      </c>
      <c r="F514" t="str">
        <f t="shared" si="38"/>
        <v>0</v>
      </c>
      <c r="G514" t="e">
        <f>+VLOOKUP(L514,BG!$D$10:$F$63,3,FALSE)</f>
        <v>#REF!</v>
      </c>
      <c r="H514" s="340" t="s">
        <v>1280</v>
      </c>
      <c r="I514" s="470">
        <v>-31484</v>
      </c>
      <c r="J514" s="298">
        <f t="shared" si="40"/>
        <v>-31.484000000000002</v>
      </c>
      <c r="K514" t="e">
        <f>+VLOOKUP(D514,#REF!,4,0)</f>
        <v>#REF!</v>
      </c>
      <c r="L514" t="e">
        <f>VLOOKUP(D514,#REF!,5,0)</f>
        <v>#REF!</v>
      </c>
      <c r="M514" t="e">
        <f>VLOOKUP(D514,#REF!,6,0)</f>
        <v>#REF!</v>
      </c>
      <c r="N514" t="e">
        <f>VLOOKUP(D514,#REF!,7,0)</f>
        <v>#REF!</v>
      </c>
      <c r="P514" t="str">
        <f t="shared" si="41"/>
        <v>77602</v>
      </c>
      <c r="Q514" t="str">
        <f t="shared" si="39"/>
        <v>62</v>
      </c>
    </row>
    <row r="515" spans="1:17" x14ac:dyDescent="0.25">
      <c r="A515" s="563">
        <v>44742</v>
      </c>
      <c r="B515" s="339">
        <v>6</v>
      </c>
      <c r="C515" s="339" t="s">
        <v>1759</v>
      </c>
      <c r="D515" s="339" t="s">
        <v>1281</v>
      </c>
      <c r="E515" t="str">
        <f t="shared" si="37"/>
        <v>620107760202199</v>
      </c>
      <c r="F515" t="str">
        <f t="shared" si="38"/>
        <v>0</v>
      </c>
      <c r="G515" t="e">
        <f>+VLOOKUP(L515,BG!$D$10:$F$63,3,FALSE)</f>
        <v>#REF!</v>
      </c>
      <c r="H515" s="339" t="s">
        <v>1282</v>
      </c>
      <c r="I515" s="471">
        <v>-6692891</v>
      </c>
      <c r="J515" s="298">
        <f t="shared" si="40"/>
        <v>-6692.8909999999996</v>
      </c>
      <c r="K515" t="e">
        <f>+VLOOKUP(D515,#REF!,4,0)</f>
        <v>#REF!</v>
      </c>
      <c r="L515" t="e">
        <f>VLOOKUP(D515,#REF!,5,0)</f>
        <v>#REF!</v>
      </c>
      <c r="M515" t="e">
        <f>VLOOKUP(D515,#REF!,6,0)</f>
        <v>#REF!</v>
      </c>
      <c r="N515" t="e">
        <f>VLOOKUP(D515,#REF!,7,0)</f>
        <v>#REF!</v>
      </c>
      <c r="P515" t="str">
        <f t="shared" si="41"/>
        <v>77602</v>
      </c>
      <c r="Q515" t="str">
        <f t="shared" si="39"/>
        <v>62</v>
      </c>
    </row>
    <row r="516" spans="1:17" x14ac:dyDescent="0.25">
      <c r="A516" s="563">
        <v>44742</v>
      </c>
      <c r="B516" s="340">
        <v>6</v>
      </c>
      <c r="C516" s="340" t="s">
        <v>1760</v>
      </c>
      <c r="D516" s="340" t="s">
        <v>1283</v>
      </c>
      <c r="E516" t="str">
        <f t="shared" si="37"/>
        <v>620107760202399</v>
      </c>
      <c r="F516" t="str">
        <f t="shared" si="38"/>
        <v>0</v>
      </c>
      <c r="G516" t="e">
        <f>+VLOOKUP(L516,BG!$D$10:$F$63,3,FALSE)</f>
        <v>#REF!</v>
      </c>
      <c r="H516" s="340" t="s">
        <v>1284</v>
      </c>
      <c r="I516" s="470">
        <v>-64548</v>
      </c>
      <c r="J516" s="298">
        <f t="shared" si="40"/>
        <v>-64.548000000000002</v>
      </c>
      <c r="K516" t="e">
        <f>+VLOOKUP(D516,#REF!,4,0)</f>
        <v>#REF!</v>
      </c>
      <c r="L516" t="e">
        <f>VLOOKUP(D516,#REF!,5,0)</f>
        <v>#REF!</v>
      </c>
      <c r="M516" t="e">
        <f>VLOOKUP(D516,#REF!,6,0)</f>
        <v>#REF!</v>
      </c>
      <c r="N516" t="e">
        <f>VLOOKUP(D516,#REF!,7,0)</f>
        <v>#REF!</v>
      </c>
      <c r="P516" t="str">
        <f t="shared" si="41"/>
        <v>77602</v>
      </c>
      <c r="Q516" t="str">
        <f t="shared" si="39"/>
        <v>62</v>
      </c>
    </row>
    <row r="517" spans="1:17" x14ac:dyDescent="0.25">
      <c r="A517" s="563">
        <v>44742</v>
      </c>
      <c r="B517" s="339">
        <v>6</v>
      </c>
      <c r="C517" s="339" t="s">
        <v>1761</v>
      </c>
      <c r="D517" s="339" t="s">
        <v>1285</v>
      </c>
      <c r="E517" t="str">
        <f t="shared" ref="E517:E580" si="42">+MID(D517,3,2)&amp;+MID(D517,6,1)&amp;+MID(D517,8,2)&amp;+MID(D517,11,3)&amp;+MID(D517,17,2)&amp;+MID(D517,20,3)&amp;+MID(D517,24,2)</f>
        <v>620107760202599</v>
      </c>
      <c r="F517" t="str">
        <f t="shared" ref="F517:F580" si="43">MID(E517,3,1)</f>
        <v>0</v>
      </c>
      <c r="G517" t="e">
        <f>+VLOOKUP(L517,BG!$D$10:$F$63,3,FALSE)</f>
        <v>#REF!</v>
      </c>
      <c r="H517" s="339" t="s">
        <v>1286</v>
      </c>
      <c r="I517" s="471">
        <v>-4212894</v>
      </c>
      <c r="J517" s="298">
        <f t="shared" si="40"/>
        <v>-4212.8940000000002</v>
      </c>
      <c r="K517" t="e">
        <f>+VLOOKUP(D517,#REF!,4,0)</f>
        <v>#REF!</v>
      </c>
      <c r="L517" t="e">
        <f>VLOOKUP(D517,#REF!,5,0)</f>
        <v>#REF!</v>
      </c>
      <c r="M517" t="e">
        <f>VLOOKUP(D517,#REF!,6,0)</f>
        <v>#REF!</v>
      </c>
      <c r="N517" t="e">
        <f>VLOOKUP(D517,#REF!,7,0)</f>
        <v>#REF!</v>
      </c>
      <c r="P517" t="str">
        <f t="shared" si="41"/>
        <v>77602</v>
      </c>
      <c r="Q517" t="str">
        <f t="shared" si="39"/>
        <v>62</v>
      </c>
    </row>
    <row r="518" spans="1:17" x14ac:dyDescent="0.25">
      <c r="A518" s="563">
        <v>44742</v>
      </c>
      <c r="B518" s="340">
        <v>6</v>
      </c>
      <c r="C518" s="340" t="s">
        <v>1762</v>
      </c>
      <c r="D518" s="340" t="s">
        <v>1376</v>
      </c>
      <c r="E518" t="str">
        <f t="shared" si="42"/>
        <v>620107760202699</v>
      </c>
      <c r="F518" t="str">
        <f t="shared" si="43"/>
        <v>0</v>
      </c>
      <c r="G518" t="e">
        <f>+VLOOKUP(L518,BG!$D$10:$F$63,3,FALSE)</f>
        <v>#REF!</v>
      </c>
      <c r="H518" s="340" t="s">
        <v>1400</v>
      </c>
      <c r="I518" s="470">
        <v>-4948587</v>
      </c>
      <c r="J518" s="298">
        <f t="shared" si="40"/>
        <v>-4948.5870000000004</v>
      </c>
      <c r="K518" t="e">
        <f>+VLOOKUP(D518,#REF!,4,0)</f>
        <v>#REF!</v>
      </c>
      <c r="L518" t="e">
        <f>VLOOKUP(D518,#REF!,5,0)</f>
        <v>#REF!</v>
      </c>
      <c r="M518" t="e">
        <f>VLOOKUP(D518,#REF!,6,0)</f>
        <v>#REF!</v>
      </c>
      <c r="N518" t="e">
        <f>VLOOKUP(D518,#REF!,7,0)</f>
        <v>#REF!</v>
      </c>
      <c r="P518" t="str">
        <f t="shared" si="41"/>
        <v>77602</v>
      </c>
      <c r="Q518" t="str">
        <f t="shared" ref="Q518:Q581" si="44">+LEFT(E518,2)</f>
        <v>62</v>
      </c>
    </row>
    <row r="519" spans="1:17" x14ac:dyDescent="0.25">
      <c r="A519" s="563">
        <v>44742</v>
      </c>
      <c r="B519" s="339">
        <v>6</v>
      </c>
      <c r="C519" s="339" t="s">
        <v>1763</v>
      </c>
      <c r="D519" s="339" t="s">
        <v>1287</v>
      </c>
      <c r="E519" t="str">
        <f t="shared" si="42"/>
        <v>620107760204699</v>
      </c>
      <c r="F519" t="str">
        <f t="shared" si="43"/>
        <v>0</v>
      </c>
      <c r="G519" t="e">
        <f>+VLOOKUP(L519,BG!$D$10:$F$63,3,FALSE)</f>
        <v>#REF!</v>
      </c>
      <c r="H519" s="339" t="s">
        <v>1288</v>
      </c>
      <c r="I519" s="471">
        <v>-200000</v>
      </c>
      <c r="J519" s="298">
        <f t="shared" si="40"/>
        <v>-200</v>
      </c>
      <c r="K519" t="e">
        <f>+VLOOKUP(D519,#REF!,4,0)</f>
        <v>#REF!</v>
      </c>
      <c r="L519" t="e">
        <f>VLOOKUP(D519,#REF!,5,0)</f>
        <v>#REF!</v>
      </c>
      <c r="M519" t="e">
        <f>VLOOKUP(D519,#REF!,6,0)</f>
        <v>#REF!</v>
      </c>
      <c r="N519" t="e">
        <f>VLOOKUP(D519,#REF!,7,0)</f>
        <v>#REF!</v>
      </c>
      <c r="P519" t="str">
        <f t="shared" si="41"/>
        <v>77602</v>
      </c>
      <c r="Q519" t="str">
        <f t="shared" si="44"/>
        <v>62</v>
      </c>
    </row>
    <row r="520" spans="1:17" x14ac:dyDescent="0.25">
      <c r="A520" s="563">
        <v>44742</v>
      </c>
      <c r="B520" s="340">
        <v>6</v>
      </c>
      <c r="C520" s="340" t="s">
        <v>2331</v>
      </c>
      <c r="D520" s="340" t="s">
        <v>2033</v>
      </c>
      <c r="E520" t="str">
        <f t="shared" si="42"/>
        <v>620108060200299</v>
      </c>
      <c r="F520" t="str">
        <f t="shared" si="43"/>
        <v>0</v>
      </c>
      <c r="G520" t="e">
        <f>+VLOOKUP(L520,BG!$D$10:$F$63,3,FALSE)</f>
        <v>#REF!</v>
      </c>
      <c r="H520" s="340" t="s">
        <v>2179</v>
      </c>
      <c r="I520" s="470">
        <v>-35003200</v>
      </c>
      <c r="J520" s="298">
        <f t="shared" si="40"/>
        <v>-35003.199999999997</v>
      </c>
      <c r="K520" t="e">
        <f>+VLOOKUP(D520,#REF!,4,0)</f>
        <v>#REF!</v>
      </c>
      <c r="L520" t="e">
        <f>VLOOKUP(D520,#REF!,5,0)</f>
        <v>#REF!</v>
      </c>
      <c r="M520" t="e">
        <f>VLOOKUP(D520,#REF!,6,0)</f>
        <v>#REF!</v>
      </c>
      <c r="N520" t="e">
        <f>VLOOKUP(D520,#REF!,7,0)</f>
        <v>#REF!</v>
      </c>
      <c r="P520" t="str">
        <f t="shared" si="41"/>
        <v>80602</v>
      </c>
      <c r="Q520" t="str">
        <f t="shared" si="44"/>
        <v>62</v>
      </c>
    </row>
    <row r="521" spans="1:17" x14ac:dyDescent="0.25">
      <c r="A521" s="563">
        <v>44742</v>
      </c>
      <c r="B521" s="339">
        <v>6</v>
      </c>
      <c r="C521" s="339" t="s">
        <v>2845</v>
      </c>
      <c r="D521" s="339" t="s">
        <v>2670</v>
      </c>
      <c r="E521" t="str">
        <f t="shared" si="42"/>
        <v>620108060200898</v>
      </c>
      <c r="F521" t="str">
        <f t="shared" si="43"/>
        <v>0</v>
      </c>
      <c r="G521" t="e">
        <f>+VLOOKUP(L521,BG!$D$10:$F$63,3,FALSE)</f>
        <v>#REF!</v>
      </c>
      <c r="H521" s="339" t="s">
        <v>1135</v>
      </c>
      <c r="I521" s="471">
        <v>-10149385</v>
      </c>
      <c r="J521" s="298">
        <f t="shared" si="40"/>
        <v>-10149.385</v>
      </c>
      <c r="K521" t="e">
        <f>+VLOOKUP(D521,#REF!,4,0)</f>
        <v>#REF!</v>
      </c>
      <c r="L521" t="e">
        <f>VLOOKUP(D521,#REF!,5,0)</f>
        <v>#REF!</v>
      </c>
      <c r="M521" t="e">
        <f>VLOOKUP(D521,#REF!,6,0)</f>
        <v>#REF!</v>
      </c>
      <c r="N521" t="e">
        <f>VLOOKUP(D521,#REF!,7,0)</f>
        <v>#REF!</v>
      </c>
      <c r="P521" t="str">
        <f t="shared" si="41"/>
        <v>80602</v>
      </c>
      <c r="Q521" t="str">
        <f t="shared" si="44"/>
        <v>62</v>
      </c>
    </row>
    <row r="522" spans="1:17" x14ac:dyDescent="0.25">
      <c r="A522" s="563">
        <v>44742</v>
      </c>
      <c r="B522" s="340">
        <v>6</v>
      </c>
      <c r="C522" s="340" t="s">
        <v>2332</v>
      </c>
      <c r="D522" s="340" t="s">
        <v>2034</v>
      </c>
      <c r="E522" t="str">
        <f t="shared" si="42"/>
        <v>620108060200999</v>
      </c>
      <c r="F522" t="str">
        <f t="shared" si="43"/>
        <v>0</v>
      </c>
      <c r="G522" t="e">
        <f>+VLOOKUP(L522,BG!$D$10:$F$63,3,FALSE)</f>
        <v>#REF!</v>
      </c>
      <c r="H522" s="340" t="s">
        <v>2180</v>
      </c>
      <c r="I522" s="470">
        <v>-8821738</v>
      </c>
      <c r="J522" s="298">
        <f t="shared" si="40"/>
        <v>-8821.7379999999994</v>
      </c>
      <c r="K522" t="e">
        <f>+VLOOKUP(D522,#REF!,4,0)</f>
        <v>#REF!</v>
      </c>
      <c r="L522" t="e">
        <f>VLOOKUP(D522,#REF!,5,0)</f>
        <v>#REF!</v>
      </c>
      <c r="M522" t="e">
        <f>VLOOKUP(D522,#REF!,6,0)</f>
        <v>#REF!</v>
      </c>
      <c r="N522" t="e">
        <f>VLOOKUP(D522,#REF!,7,0)</f>
        <v>#REF!</v>
      </c>
      <c r="P522" t="str">
        <f t="shared" si="41"/>
        <v>80602</v>
      </c>
      <c r="Q522" t="str">
        <f t="shared" si="44"/>
        <v>62</v>
      </c>
    </row>
    <row r="523" spans="1:17" x14ac:dyDescent="0.25">
      <c r="A523" s="563">
        <v>44742</v>
      </c>
      <c r="B523" s="339">
        <v>6</v>
      </c>
      <c r="C523" s="339" t="s">
        <v>2333</v>
      </c>
      <c r="D523" s="339" t="s">
        <v>2035</v>
      </c>
      <c r="E523" t="str">
        <f t="shared" si="42"/>
        <v>620108060204098</v>
      </c>
      <c r="F523" t="str">
        <f t="shared" si="43"/>
        <v>0</v>
      </c>
      <c r="G523" t="e">
        <f>+VLOOKUP(L523,BG!$D$10:$F$63,3,FALSE)</f>
        <v>#REF!</v>
      </c>
      <c r="H523" s="339" t="s">
        <v>2181</v>
      </c>
      <c r="I523" s="471">
        <v>-25421841</v>
      </c>
      <c r="J523" s="298">
        <f t="shared" si="40"/>
        <v>-25421.841</v>
      </c>
      <c r="K523" t="e">
        <f>+VLOOKUP(D523,#REF!,4,0)</f>
        <v>#REF!</v>
      </c>
      <c r="L523" t="e">
        <f>VLOOKUP(D523,#REF!,5,0)</f>
        <v>#REF!</v>
      </c>
      <c r="M523" t="e">
        <f>VLOOKUP(D523,#REF!,6,0)</f>
        <v>#REF!</v>
      </c>
      <c r="N523" t="e">
        <f>VLOOKUP(D523,#REF!,7,0)</f>
        <v>#REF!</v>
      </c>
      <c r="P523" t="str">
        <f t="shared" si="41"/>
        <v>80602</v>
      </c>
      <c r="Q523" t="str">
        <f t="shared" si="44"/>
        <v>62</v>
      </c>
    </row>
    <row r="524" spans="1:17" x14ac:dyDescent="0.25">
      <c r="A524" s="563">
        <v>44742</v>
      </c>
      <c r="B524" s="340">
        <v>6</v>
      </c>
      <c r="C524" s="340" t="s">
        <v>2334</v>
      </c>
      <c r="D524" s="340" t="s">
        <v>2036</v>
      </c>
      <c r="E524" t="str">
        <f t="shared" si="42"/>
        <v>620108060204099</v>
      </c>
      <c r="F524" t="str">
        <f t="shared" si="43"/>
        <v>0</v>
      </c>
      <c r="G524" t="e">
        <f>+VLOOKUP(L524,BG!$D$10:$F$63,3,FALSE)</f>
        <v>#REF!</v>
      </c>
      <c r="H524" s="340" t="s">
        <v>2182</v>
      </c>
      <c r="I524" s="470">
        <v>-3648556399</v>
      </c>
      <c r="J524" s="298">
        <f t="shared" ref="J524:J587" si="45">I524/1000</f>
        <v>-3648556.3990000002</v>
      </c>
      <c r="K524" t="e">
        <f>+VLOOKUP(D524,#REF!,4,0)</f>
        <v>#REF!</v>
      </c>
      <c r="L524" t="e">
        <f>VLOOKUP(D524,#REF!,5,0)</f>
        <v>#REF!</v>
      </c>
      <c r="M524" t="e">
        <f>VLOOKUP(D524,#REF!,6,0)</f>
        <v>#REF!</v>
      </c>
      <c r="N524" t="e">
        <f>VLOOKUP(D524,#REF!,7,0)</f>
        <v>#REF!</v>
      </c>
      <c r="P524" t="str">
        <f t="shared" ref="P524:P587" si="46">MID(E524,6,5)</f>
        <v>80602</v>
      </c>
      <c r="Q524" t="str">
        <f t="shared" si="44"/>
        <v>62</v>
      </c>
    </row>
    <row r="525" spans="1:17" x14ac:dyDescent="0.25">
      <c r="A525" s="563">
        <v>44742</v>
      </c>
      <c r="B525" s="339">
        <v>7</v>
      </c>
      <c r="C525" s="339" t="s">
        <v>2335</v>
      </c>
      <c r="D525" s="339" t="s">
        <v>2037</v>
      </c>
      <c r="E525" t="str">
        <f t="shared" si="42"/>
        <v>620108060211099</v>
      </c>
      <c r="F525" t="str">
        <f t="shared" si="43"/>
        <v>0</v>
      </c>
      <c r="G525" t="e">
        <f>+VLOOKUP(L525,BG!$D$10:$F$63,3,FALSE)</f>
        <v>#REF!</v>
      </c>
      <c r="H525" s="339" t="s">
        <v>2942</v>
      </c>
      <c r="I525" s="471">
        <v>-12683330</v>
      </c>
      <c r="J525" s="298">
        <f t="shared" si="45"/>
        <v>-12683.33</v>
      </c>
      <c r="K525" t="e">
        <f>+VLOOKUP(D525,#REF!,4,0)</f>
        <v>#REF!</v>
      </c>
      <c r="L525" t="e">
        <f>VLOOKUP(D525,#REF!,5,0)</f>
        <v>#REF!</v>
      </c>
      <c r="M525" t="e">
        <f>VLOOKUP(D525,#REF!,6,0)</f>
        <v>#REF!</v>
      </c>
      <c r="N525" t="e">
        <f>VLOOKUP(D525,#REF!,7,0)</f>
        <v>#REF!</v>
      </c>
      <c r="P525" t="str">
        <f t="shared" si="46"/>
        <v>80602</v>
      </c>
      <c r="Q525" t="str">
        <f t="shared" si="44"/>
        <v>62</v>
      </c>
    </row>
    <row r="526" spans="1:17" x14ac:dyDescent="0.25">
      <c r="A526" s="563">
        <v>44742</v>
      </c>
      <c r="B526" s="340">
        <v>6</v>
      </c>
      <c r="C526" s="340" t="s">
        <v>2336</v>
      </c>
      <c r="D526" s="340" t="s">
        <v>2038</v>
      </c>
      <c r="E526" t="str">
        <f t="shared" si="42"/>
        <v>620108060211298</v>
      </c>
      <c r="F526" t="str">
        <f t="shared" si="43"/>
        <v>0</v>
      </c>
      <c r="G526" t="e">
        <f>+VLOOKUP(L526,BG!$D$10:$F$63,3,FALSE)</f>
        <v>#REF!</v>
      </c>
      <c r="H526" s="340" t="s">
        <v>2184</v>
      </c>
      <c r="I526" s="470">
        <v>-1265787</v>
      </c>
      <c r="J526" s="298">
        <f t="shared" si="45"/>
        <v>-1265.787</v>
      </c>
      <c r="K526" t="e">
        <f>+VLOOKUP(D526,#REF!,4,0)</f>
        <v>#REF!</v>
      </c>
      <c r="L526" t="e">
        <f>VLOOKUP(D526,#REF!,5,0)</f>
        <v>#REF!</v>
      </c>
      <c r="M526" t="e">
        <f>VLOOKUP(D526,#REF!,6,0)</f>
        <v>#REF!</v>
      </c>
      <c r="N526" t="e">
        <f>VLOOKUP(D526,#REF!,7,0)</f>
        <v>#REF!</v>
      </c>
      <c r="P526" t="str">
        <f t="shared" si="46"/>
        <v>80602</v>
      </c>
      <c r="Q526" t="str">
        <f t="shared" si="44"/>
        <v>62</v>
      </c>
    </row>
    <row r="527" spans="1:17" x14ac:dyDescent="0.25">
      <c r="A527" s="563">
        <v>44742</v>
      </c>
      <c r="B527" s="339">
        <v>6</v>
      </c>
      <c r="C527" s="339" t="s">
        <v>2337</v>
      </c>
      <c r="D527" s="339" t="s">
        <v>2039</v>
      </c>
      <c r="E527" t="str">
        <f t="shared" si="42"/>
        <v>630108080400098</v>
      </c>
      <c r="F527" t="str">
        <f t="shared" si="43"/>
        <v>0</v>
      </c>
      <c r="G527" t="e">
        <f>+VLOOKUP(L527,BG!$D$10:$F$63,3,FALSE)</f>
        <v>#REF!</v>
      </c>
      <c r="H527" s="339" t="s">
        <v>1136</v>
      </c>
      <c r="I527" s="471">
        <v>-14907992</v>
      </c>
      <c r="J527" s="298">
        <f t="shared" si="45"/>
        <v>-14907.992</v>
      </c>
      <c r="K527" t="e">
        <f>+VLOOKUP(D527,#REF!,4,0)</f>
        <v>#REF!</v>
      </c>
      <c r="L527" t="e">
        <f>VLOOKUP(D527,#REF!,5,0)</f>
        <v>#REF!</v>
      </c>
      <c r="M527" t="e">
        <f>VLOOKUP(D527,#REF!,6,0)</f>
        <v>#REF!</v>
      </c>
      <c r="N527" t="e">
        <f>VLOOKUP(D527,#REF!,7,0)</f>
        <v>#REF!</v>
      </c>
      <c r="P527" t="str">
        <f t="shared" si="46"/>
        <v>80804</v>
      </c>
      <c r="Q527" t="str">
        <f t="shared" si="44"/>
        <v>63</v>
      </c>
    </row>
    <row r="528" spans="1:17" x14ac:dyDescent="0.25">
      <c r="A528" s="563">
        <v>44742</v>
      </c>
      <c r="B528" s="340">
        <v>6</v>
      </c>
      <c r="C528" s="340" t="s">
        <v>1764</v>
      </c>
      <c r="D528" s="340" t="s">
        <v>1290</v>
      </c>
      <c r="E528" t="str">
        <f t="shared" si="42"/>
        <v>630108080400198</v>
      </c>
      <c r="F528" t="str">
        <f t="shared" si="43"/>
        <v>0</v>
      </c>
      <c r="G528" t="e">
        <f>+VLOOKUP(L528,BG!$D$10:$F$63,3,FALSE)</f>
        <v>#REF!</v>
      </c>
      <c r="H528" s="340" t="s">
        <v>1138</v>
      </c>
      <c r="I528" s="470">
        <v>-1769198</v>
      </c>
      <c r="J528" s="298">
        <f t="shared" si="45"/>
        <v>-1769.1980000000001</v>
      </c>
      <c r="K528" t="e">
        <f>+VLOOKUP(D528,#REF!,4,0)</f>
        <v>#REF!</v>
      </c>
      <c r="L528" t="e">
        <f>VLOOKUP(D528,#REF!,5,0)</f>
        <v>#REF!</v>
      </c>
      <c r="M528" t="e">
        <f>VLOOKUP(D528,#REF!,6,0)</f>
        <v>#REF!</v>
      </c>
      <c r="N528" t="e">
        <f>VLOOKUP(D528,#REF!,7,0)</f>
        <v>#REF!</v>
      </c>
      <c r="P528" t="str">
        <f t="shared" si="46"/>
        <v>80804</v>
      </c>
      <c r="Q528" t="str">
        <f t="shared" si="44"/>
        <v>63</v>
      </c>
    </row>
    <row r="529" spans="1:17" x14ac:dyDescent="0.25">
      <c r="A529" s="563">
        <v>44742</v>
      </c>
      <c r="B529" s="339">
        <v>6</v>
      </c>
      <c r="C529" s="339" t="s">
        <v>1765</v>
      </c>
      <c r="D529" s="339" t="s">
        <v>1137</v>
      </c>
      <c r="E529" t="str">
        <f t="shared" si="42"/>
        <v>630108080400199</v>
      </c>
      <c r="F529" t="str">
        <f t="shared" si="43"/>
        <v>0</v>
      </c>
      <c r="G529" t="e">
        <f>+VLOOKUP(L529,BG!$D$10:$F$63,3,FALSE)</f>
        <v>#REF!</v>
      </c>
      <c r="H529" s="339" t="s">
        <v>1138</v>
      </c>
      <c r="I529" s="471">
        <v>-545054472</v>
      </c>
      <c r="J529" s="298">
        <f t="shared" si="45"/>
        <v>-545054.47199999995</v>
      </c>
      <c r="K529" t="e">
        <f>+VLOOKUP(D529,#REF!,4,0)</f>
        <v>#REF!</v>
      </c>
      <c r="L529" t="e">
        <f>VLOOKUP(D529,#REF!,5,0)</f>
        <v>#REF!</v>
      </c>
      <c r="M529" t="e">
        <f>VLOOKUP(D529,#REF!,6,0)</f>
        <v>#REF!</v>
      </c>
      <c r="N529" t="e">
        <f>VLOOKUP(D529,#REF!,7,0)</f>
        <v>#REF!</v>
      </c>
      <c r="P529" t="str">
        <f t="shared" si="46"/>
        <v>80804</v>
      </c>
      <c r="Q529" t="str">
        <f t="shared" si="44"/>
        <v>63</v>
      </c>
    </row>
    <row r="530" spans="1:17" x14ac:dyDescent="0.25">
      <c r="A530" s="563">
        <v>44742</v>
      </c>
      <c r="B530" s="340">
        <v>6</v>
      </c>
      <c r="C530" s="340" t="s">
        <v>2338</v>
      </c>
      <c r="D530" s="340" t="s">
        <v>2040</v>
      </c>
      <c r="E530" t="str">
        <f t="shared" si="42"/>
        <v>630108080400498</v>
      </c>
      <c r="F530" t="str">
        <f t="shared" si="43"/>
        <v>0</v>
      </c>
      <c r="G530" t="e">
        <f>+VLOOKUP(L530,BG!$D$10:$F$63,3,FALSE)</f>
        <v>#REF!</v>
      </c>
      <c r="H530" s="340" t="s">
        <v>2185</v>
      </c>
      <c r="I530" s="470">
        <v>-1361195</v>
      </c>
      <c r="J530" s="298">
        <f t="shared" si="45"/>
        <v>-1361.1949999999999</v>
      </c>
      <c r="K530" t="e">
        <f>+VLOOKUP(D530,#REF!,4,0)</f>
        <v>#REF!</v>
      </c>
      <c r="L530" t="e">
        <f>VLOOKUP(D530,#REF!,5,0)</f>
        <v>#REF!</v>
      </c>
      <c r="M530" t="e">
        <f>VLOOKUP(D530,#REF!,6,0)</f>
        <v>#REF!</v>
      </c>
      <c r="N530" t="e">
        <f>VLOOKUP(D530,#REF!,7,0)</f>
        <v>#REF!</v>
      </c>
      <c r="P530" t="str">
        <f t="shared" si="46"/>
        <v>80804</v>
      </c>
      <c r="Q530" t="str">
        <f t="shared" si="44"/>
        <v>63</v>
      </c>
    </row>
    <row r="531" spans="1:17" x14ac:dyDescent="0.25">
      <c r="A531" s="563">
        <v>44742</v>
      </c>
      <c r="B531" s="339">
        <v>7</v>
      </c>
      <c r="C531" s="339" t="s">
        <v>2339</v>
      </c>
      <c r="D531" s="339" t="s">
        <v>2041</v>
      </c>
      <c r="E531" t="str">
        <f t="shared" si="42"/>
        <v>630108080400499</v>
      </c>
      <c r="F531" t="str">
        <f t="shared" si="43"/>
        <v>0</v>
      </c>
      <c r="G531" t="e">
        <f>+VLOOKUP(L531,BG!$D$10:$F$63,3,FALSE)</f>
        <v>#REF!</v>
      </c>
      <c r="H531" s="339" t="s">
        <v>2185</v>
      </c>
      <c r="I531" s="471">
        <v>-175846502</v>
      </c>
      <c r="J531" s="298">
        <f t="shared" si="45"/>
        <v>-175846.50200000001</v>
      </c>
      <c r="K531" t="e">
        <f>+VLOOKUP(D531,#REF!,4,0)</f>
        <v>#REF!</v>
      </c>
      <c r="L531" t="e">
        <f>VLOOKUP(D531,#REF!,5,0)</f>
        <v>#REF!</v>
      </c>
      <c r="M531" t="e">
        <f>VLOOKUP(D531,#REF!,6,0)</f>
        <v>#REF!</v>
      </c>
      <c r="N531" t="e">
        <f>VLOOKUP(D531,#REF!,7,0)</f>
        <v>#REF!</v>
      </c>
      <c r="P531" t="str">
        <f t="shared" si="46"/>
        <v>80804</v>
      </c>
      <c r="Q531" t="str">
        <f t="shared" si="44"/>
        <v>63</v>
      </c>
    </row>
    <row r="532" spans="1:17" x14ac:dyDescent="0.25">
      <c r="A532" s="563">
        <v>44742</v>
      </c>
      <c r="B532" s="340">
        <v>6</v>
      </c>
      <c r="C532" s="340" t="s">
        <v>2340</v>
      </c>
      <c r="D532" s="340" t="s">
        <v>2042</v>
      </c>
      <c r="E532" t="str">
        <f t="shared" si="42"/>
        <v>630108080401199</v>
      </c>
      <c r="F532" t="str">
        <f t="shared" si="43"/>
        <v>0</v>
      </c>
      <c r="G532" t="e">
        <f>+VLOOKUP(L532,BG!$D$10:$F$63,3,FALSE)</f>
        <v>#REF!</v>
      </c>
      <c r="H532" s="340" t="s">
        <v>2186</v>
      </c>
      <c r="I532" s="470">
        <v>-470577444</v>
      </c>
      <c r="J532" s="298">
        <f t="shared" si="45"/>
        <v>-470577.44400000002</v>
      </c>
      <c r="K532" t="e">
        <f>+VLOOKUP(D532,#REF!,4,0)</f>
        <v>#REF!</v>
      </c>
      <c r="L532" t="e">
        <f>VLOOKUP(D532,#REF!,5,0)</f>
        <v>#REF!</v>
      </c>
      <c r="M532" t="e">
        <f>VLOOKUP(D532,#REF!,6,0)</f>
        <v>#REF!</v>
      </c>
      <c r="N532" t="e">
        <f>VLOOKUP(D532,#REF!,7,0)</f>
        <v>#REF!</v>
      </c>
      <c r="P532" t="str">
        <f t="shared" si="46"/>
        <v>80804</v>
      </c>
      <c r="Q532" t="str">
        <f t="shared" si="44"/>
        <v>63</v>
      </c>
    </row>
    <row r="533" spans="1:17" x14ac:dyDescent="0.25">
      <c r="A533" s="563">
        <v>44742</v>
      </c>
      <c r="B533" s="339">
        <v>7</v>
      </c>
      <c r="C533" s="339" t="s">
        <v>1766</v>
      </c>
      <c r="D533" s="339" t="s">
        <v>1140</v>
      </c>
      <c r="E533" t="str">
        <f t="shared" si="42"/>
        <v>630108100200099</v>
      </c>
      <c r="F533" t="str">
        <f t="shared" si="43"/>
        <v>0</v>
      </c>
      <c r="G533" t="e">
        <f>+VLOOKUP(L533,BG!$D$10:$F$63,3,FALSE)</f>
        <v>#REF!</v>
      </c>
      <c r="H533" s="339" t="s">
        <v>1139</v>
      </c>
      <c r="I533" s="551">
        <v>-230</v>
      </c>
      <c r="J533" s="298">
        <f t="shared" si="45"/>
        <v>-0.23</v>
      </c>
      <c r="K533" t="e">
        <f>+VLOOKUP(D533,#REF!,4,0)</f>
        <v>#REF!</v>
      </c>
      <c r="L533" t="e">
        <f>VLOOKUP(D533,#REF!,5,0)</f>
        <v>#REF!</v>
      </c>
      <c r="M533" t="e">
        <f>VLOOKUP(D533,#REF!,6,0)</f>
        <v>#REF!</v>
      </c>
      <c r="N533" t="e">
        <f>VLOOKUP(D533,#REF!,7,0)</f>
        <v>#REF!</v>
      </c>
      <c r="P533" t="str">
        <f t="shared" si="46"/>
        <v>81002</v>
      </c>
      <c r="Q533" t="str">
        <f t="shared" si="44"/>
        <v>63</v>
      </c>
    </row>
    <row r="534" spans="1:17" x14ac:dyDescent="0.25">
      <c r="A534" s="563">
        <v>44742</v>
      </c>
      <c r="B534" s="340">
        <v>6</v>
      </c>
      <c r="C534" s="340" t="s">
        <v>2341</v>
      </c>
      <c r="D534" s="340" t="s">
        <v>2043</v>
      </c>
      <c r="E534" t="str">
        <f t="shared" si="42"/>
        <v>630308160200099</v>
      </c>
      <c r="F534" t="str">
        <f t="shared" si="43"/>
        <v>0</v>
      </c>
      <c r="G534" t="e">
        <f>+VLOOKUP(L534,BG!$D$10:$F$63,3,FALSE)</f>
        <v>#REF!</v>
      </c>
      <c r="H534" s="340" t="s">
        <v>2187</v>
      </c>
      <c r="I534" s="470">
        <v>-32564558</v>
      </c>
      <c r="J534" s="298">
        <f t="shared" si="45"/>
        <v>-32564.558000000001</v>
      </c>
      <c r="K534" t="e">
        <f>+VLOOKUP(D534,#REF!,4,0)</f>
        <v>#REF!</v>
      </c>
      <c r="L534" t="e">
        <f>VLOOKUP(D534,#REF!,5,0)</f>
        <v>#REF!</v>
      </c>
      <c r="M534" t="e">
        <f>VLOOKUP(D534,#REF!,6,0)</f>
        <v>#REF!</v>
      </c>
      <c r="N534" t="e">
        <f>VLOOKUP(D534,#REF!,7,0)</f>
        <v>#REF!</v>
      </c>
      <c r="P534" t="str">
        <f t="shared" si="46"/>
        <v>81602</v>
      </c>
      <c r="Q534" t="str">
        <f t="shared" si="44"/>
        <v>63</v>
      </c>
    </row>
    <row r="535" spans="1:17" x14ac:dyDescent="0.25">
      <c r="A535" s="563">
        <v>44742</v>
      </c>
      <c r="B535" s="339">
        <v>6</v>
      </c>
      <c r="C535" s="339" t="s">
        <v>2342</v>
      </c>
      <c r="D535" s="339" t="s">
        <v>2044</v>
      </c>
      <c r="E535" t="str">
        <f t="shared" si="42"/>
        <v>630308180200099</v>
      </c>
      <c r="F535" t="str">
        <f t="shared" si="43"/>
        <v>0</v>
      </c>
      <c r="G535" t="e">
        <f>+VLOOKUP(L535,BG!$D$10:$F$63,3,FALSE)</f>
        <v>#REF!</v>
      </c>
      <c r="H535" s="339" t="s">
        <v>1292</v>
      </c>
      <c r="I535" s="471">
        <v>-125070914</v>
      </c>
      <c r="J535" s="298">
        <f t="shared" si="45"/>
        <v>-125070.914</v>
      </c>
      <c r="K535" t="e">
        <f>+VLOOKUP(D535,#REF!,4,0)</f>
        <v>#REF!</v>
      </c>
      <c r="L535" t="e">
        <f>VLOOKUP(D535,#REF!,5,0)</f>
        <v>#REF!</v>
      </c>
      <c r="M535" t="e">
        <f>VLOOKUP(D535,#REF!,6,0)</f>
        <v>#REF!</v>
      </c>
      <c r="N535" t="e">
        <f>VLOOKUP(D535,#REF!,7,0)</f>
        <v>#REF!</v>
      </c>
      <c r="P535" t="str">
        <f t="shared" si="46"/>
        <v>81802</v>
      </c>
      <c r="Q535" t="str">
        <f t="shared" si="44"/>
        <v>63</v>
      </c>
    </row>
    <row r="536" spans="1:17" x14ac:dyDescent="0.25">
      <c r="A536" s="563">
        <v>44742</v>
      </c>
      <c r="B536" s="340">
        <v>6</v>
      </c>
      <c r="C536" s="340" t="s">
        <v>1767</v>
      </c>
      <c r="D536" s="340" t="s">
        <v>1291</v>
      </c>
      <c r="E536" t="str">
        <f t="shared" si="42"/>
        <v>630308180200198</v>
      </c>
      <c r="F536" t="str">
        <f t="shared" si="43"/>
        <v>0</v>
      </c>
      <c r="G536" t="e">
        <f>+VLOOKUP(L536,BG!$D$10:$F$63,3,FALSE)</f>
        <v>#REF!</v>
      </c>
      <c r="H536" s="340" t="s">
        <v>1292</v>
      </c>
      <c r="I536" s="470">
        <v>-1778200</v>
      </c>
      <c r="J536" s="298">
        <f t="shared" si="45"/>
        <v>-1778.2</v>
      </c>
      <c r="K536" t="e">
        <f>+VLOOKUP(D536,#REF!,4,0)</f>
        <v>#REF!</v>
      </c>
      <c r="L536" t="e">
        <f>VLOOKUP(D536,#REF!,5,0)</f>
        <v>#REF!</v>
      </c>
      <c r="M536" t="e">
        <f>VLOOKUP(D536,#REF!,6,0)</f>
        <v>#REF!</v>
      </c>
      <c r="N536" t="e">
        <f>VLOOKUP(D536,#REF!,7,0)</f>
        <v>#REF!</v>
      </c>
      <c r="P536" t="str">
        <f t="shared" si="46"/>
        <v>81802</v>
      </c>
      <c r="Q536" t="str">
        <f t="shared" si="44"/>
        <v>63</v>
      </c>
    </row>
    <row r="537" spans="1:17" x14ac:dyDescent="0.25">
      <c r="A537" s="563">
        <v>44742</v>
      </c>
      <c r="B537" s="339">
        <v>6</v>
      </c>
      <c r="C537" s="339" t="s">
        <v>1768</v>
      </c>
      <c r="D537" s="339" t="s">
        <v>1141</v>
      </c>
      <c r="E537" t="str">
        <f t="shared" si="42"/>
        <v>630308180200899</v>
      </c>
      <c r="F537" t="str">
        <f t="shared" si="43"/>
        <v>0</v>
      </c>
      <c r="G537" t="e">
        <f>+VLOOKUP(L537,BG!$D$10:$F$63,3,FALSE)</f>
        <v>#REF!</v>
      </c>
      <c r="H537" s="339" t="s">
        <v>1142</v>
      </c>
      <c r="I537" s="471">
        <v>-36727192</v>
      </c>
      <c r="J537" s="298">
        <f t="shared" si="45"/>
        <v>-36727.192000000003</v>
      </c>
      <c r="K537" t="e">
        <f>+VLOOKUP(D537,#REF!,4,0)</f>
        <v>#REF!</v>
      </c>
      <c r="L537" t="e">
        <f>VLOOKUP(D537,#REF!,5,0)</f>
        <v>#REF!</v>
      </c>
      <c r="M537" t="e">
        <f>VLOOKUP(D537,#REF!,6,0)</f>
        <v>#REF!</v>
      </c>
      <c r="N537" t="e">
        <f>VLOOKUP(D537,#REF!,7,0)</f>
        <v>#REF!</v>
      </c>
      <c r="P537" t="str">
        <f t="shared" si="46"/>
        <v>81802</v>
      </c>
      <c r="Q537" t="str">
        <f t="shared" si="44"/>
        <v>63</v>
      </c>
    </row>
    <row r="538" spans="1:17" x14ac:dyDescent="0.25">
      <c r="A538" s="563">
        <v>44742</v>
      </c>
      <c r="B538" s="340">
        <v>6</v>
      </c>
      <c r="C538" s="340" t="s">
        <v>1769</v>
      </c>
      <c r="D538" s="340" t="s">
        <v>1143</v>
      </c>
      <c r="E538" t="str">
        <f t="shared" si="42"/>
        <v>630408200400099</v>
      </c>
      <c r="F538" t="str">
        <f t="shared" si="43"/>
        <v>0</v>
      </c>
      <c r="G538" t="e">
        <f>+VLOOKUP(L538,BG!$D$10:$F$63,3,FALSE)</f>
        <v>#REF!</v>
      </c>
      <c r="H538" s="340" t="s">
        <v>1144</v>
      </c>
      <c r="I538" s="552">
        <v>-153757180954</v>
      </c>
      <c r="J538" s="298">
        <f t="shared" si="45"/>
        <v>-153757180.954</v>
      </c>
      <c r="K538" t="e">
        <f>+VLOOKUP(D538,#REF!,4,0)</f>
        <v>#REF!</v>
      </c>
      <c r="L538" t="e">
        <f>VLOOKUP(D538,#REF!,5,0)</f>
        <v>#REF!</v>
      </c>
      <c r="M538" t="e">
        <f>VLOOKUP(D538,#REF!,6,0)</f>
        <v>#REF!</v>
      </c>
      <c r="N538" t="e">
        <f>VLOOKUP(D538,#REF!,7,0)</f>
        <v>#REF!</v>
      </c>
      <c r="P538" t="str">
        <f t="shared" si="46"/>
        <v>82004</v>
      </c>
      <c r="Q538" t="str">
        <f t="shared" si="44"/>
        <v>63</v>
      </c>
    </row>
    <row r="539" spans="1:17" x14ac:dyDescent="0.25">
      <c r="A539" s="563">
        <v>44742</v>
      </c>
      <c r="B539" s="339">
        <v>7</v>
      </c>
      <c r="C539" s="339" t="s">
        <v>1770</v>
      </c>
      <c r="D539" s="339" t="s">
        <v>1145</v>
      </c>
      <c r="E539" t="str">
        <f t="shared" si="42"/>
        <v>630408200600099</v>
      </c>
      <c r="F539" t="str">
        <f t="shared" si="43"/>
        <v>0</v>
      </c>
      <c r="G539" t="e">
        <f>+VLOOKUP(L539,BG!$D$10:$F$63,3,FALSE)</f>
        <v>#REF!</v>
      </c>
      <c r="H539" s="339" t="s">
        <v>1146</v>
      </c>
      <c r="I539" s="551">
        <v>-9416013</v>
      </c>
      <c r="J539" s="298">
        <f t="shared" si="45"/>
        <v>-9416.0130000000008</v>
      </c>
      <c r="K539" t="e">
        <f>+VLOOKUP(D539,#REF!,4,0)</f>
        <v>#REF!</v>
      </c>
      <c r="L539" t="e">
        <f>VLOOKUP(D539,#REF!,5,0)</f>
        <v>#REF!</v>
      </c>
      <c r="M539" t="e">
        <f>VLOOKUP(D539,#REF!,6,0)</f>
        <v>#REF!</v>
      </c>
      <c r="N539" t="e">
        <f>VLOOKUP(D539,#REF!,7,0)</f>
        <v>#REF!</v>
      </c>
      <c r="P539" t="str">
        <f t="shared" si="46"/>
        <v>82006</v>
      </c>
      <c r="Q539" t="str">
        <f t="shared" si="44"/>
        <v>63</v>
      </c>
    </row>
    <row r="540" spans="1:17" x14ac:dyDescent="0.25">
      <c r="A540" s="563">
        <v>44742</v>
      </c>
      <c r="B540" s="340">
        <v>6</v>
      </c>
      <c r="C540" s="340" t="s">
        <v>1771</v>
      </c>
      <c r="D540" s="340" t="s">
        <v>1147</v>
      </c>
      <c r="E540" t="str">
        <f t="shared" si="42"/>
        <v>630408220200099</v>
      </c>
      <c r="F540" t="str">
        <f t="shared" si="43"/>
        <v>0</v>
      </c>
      <c r="G540" t="e">
        <f>+VLOOKUP(L540,BG!$D$10:$F$63,3,FALSE)</f>
        <v>#REF!</v>
      </c>
      <c r="H540" s="340" t="s">
        <v>1148</v>
      </c>
      <c r="I540" s="552">
        <v>-70261291037</v>
      </c>
      <c r="J540" s="298">
        <f t="shared" si="45"/>
        <v>-70261291.037</v>
      </c>
      <c r="K540" t="e">
        <f>+VLOOKUP(D540,#REF!,4,0)</f>
        <v>#REF!</v>
      </c>
      <c r="L540" t="e">
        <f>VLOOKUP(D540,#REF!,5,0)</f>
        <v>#REF!</v>
      </c>
      <c r="M540" t="e">
        <f>VLOOKUP(D540,#REF!,6,0)</f>
        <v>#REF!</v>
      </c>
      <c r="N540" t="e">
        <f>VLOOKUP(D540,#REF!,7,0)</f>
        <v>#REF!</v>
      </c>
      <c r="P540" t="str">
        <f t="shared" si="46"/>
        <v>82202</v>
      </c>
      <c r="Q540" t="str">
        <f t="shared" si="44"/>
        <v>63</v>
      </c>
    </row>
    <row r="541" spans="1:17" x14ac:dyDescent="0.25">
      <c r="A541" s="563">
        <v>44742</v>
      </c>
      <c r="B541" s="339">
        <v>6</v>
      </c>
      <c r="C541" s="339" t="s">
        <v>1772</v>
      </c>
      <c r="D541" s="339" t="s">
        <v>1149</v>
      </c>
      <c r="E541" t="str">
        <f t="shared" si="42"/>
        <v>630408220400099</v>
      </c>
      <c r="F541" t="str">
        <f t="shared" si="43"/>
        <v>0</v>
      </c>
      <c r="G541" t="e">
        <f>+VLOOKUP(L541,BG!$D$10:$F$63,3,FALSE)</f>
        <v>#REF!</v>
      </c>
      <c r="H541" s="339" t="s">
        <v>51</v>
      </c>
      <c r="I541" s="551">
        <v>-36525046123</v>
      </c>
      <c r="J541" s="298">
        <f t="shared" si="45"/>
        <v>-36525046.123000003</v>
      </c>
      <c r="K541" t="e">
        <f>+VLOOKUP(D541,#REF!,4,0)</f>
        <v>#REF!</v>
      </c>
      <c r="L541" t="e">
        <f>VLOOKUP(D541,#REF!,5,0)</f>
        <v>#REF!</v>
      </c>
      <c r="M541" t="e">
        <f>VLOOKUP(D541,#REF!,6,0)</f>
        <v>#REF!</v>
      </c>
      <c r="N541" t="e">
        <f>VLOOKUP(D541,#REF!,7,0)</f>
        <v>#REF!</v>
      </c>
      <c r="P541" t="str">
        <f t="shared" si="46"/>
        <v>82204</v>
      </c>
      <c r="Q541" t="str">
        <f t="shared" si="44"/>
        <v>63</v>
      </c>
    </row>
    <row r="542" spans="1:17" x14ac:dyDescent="0.25">
      <c r="A542" s="563">
        <v>44742</v>
      </c>
      <c r="B542" s="340">
        <v>6</v>
      </c>
      <c r="C542" s="340" t="s">
        <v>2846</v>
      </c>
      <c r="D542" s="340" t="s">
        <v>1872</v>
      </c>
      <c r="E542" t="str">
        <f t="shared" si="42"/>
        <v>640108280100099</v>
      </c>
      <c r="F542" t="str">
        <f t="shared" si="43"/>
        <v>0</v>
      </c>
      <c r="G542" t="e">
        <f>+VLOOKUP(L542,BG!$D$10:$F$63,3,FALSE)</f>
        <v>#REF!</v>
      </c>
      <c r="H542" s="340" t="s">
        <v>1497</v>
      </c>
      <c r="I542" s="552">
        <v>-24630542</v>
      </c>
      <c r="J542" s="298">
        <f t="shared" si="45"/>
        <v>-24630.542000000001</v>
      </c>
      <c r="K542" t="e">
        <f>+VLOOKUP(D542,#REF!,4,0)</f>
        <v>#REF!</v>
      </c>
      <c r="L542" t="e">
        <f>VLOOKUP(D542,#REF!,5,0)</f>
        <v>#REF!</v>
      </c>
      <c r="M542" t="e">
        <f>VLOOKUP(D542,#REF!,6,0)</f>
        <v>#REF!</v>
      </c>
      <c r="N542" t="e">
        <f>VLOOKUP(D542,#REF!,7,0)</f>
        <v>#REF!</v>
      </c>
      <c r="P542" t="str">
        <f t="shared" si="46"/>
        <v>82801</v>
      </c>
      <c r="Q542" t="str">
        <f t="shared" si="44"/>
        <v>64</v>
      </c>
    </row>
    <row r="543" spans="1:17" x14ac:dyDescent="0.25">
      <c r="A543" s="563">
        <v>44742</v>
      </c>
      <c r="B543" s="339">
        <v>6</v>
      </c>
      <c r="C543" s="339" t="s">
        <v>1773</v>
      </c>
      <c r="D543" s="339" t="s">
        <v>1150</v>
      </c>
      <c r="E543" t="str">
        <f t="shared" si="42"/>
        <v>640108320100199</v>
      </c>
      <c r="F543" t="str">
        <f t="shared" si="43"/>
        <v>0</v>
      </c>
      <c r="G543" t="e">
        <f>+VLOOKUP(L543,BG!$D$10:$F$63,3,FALSE)</f>
        <v>#REF!</v>
      </c>
      <c r="H543" s="339" t="s">
        <v>1151</v>
      </c>
      <c r="I543" s="551">
        <v>-4296230259</v>
      </c>
      <c r="J543" s="298">
        <f t="shared" si="45"/>
        <v>-4296230.2589999996</v>
      </c>
      <c r="K543" t="e">
        <f>+VLOOKUP(D543,#REF!,4,0)</f>
        <v>#REF!</v>
      </c>
      <c r="L543" t="e">
        <f>VLOOKUP(D543,#REF!,5,0)</f>
        <v>#REF!</v>
      </c>
      <c r="M543" t="e">
        <f>VLOOKUP(D543,#REF!,6,0)</f>
        <v>#REF!</v>
      </c>
      <c r="N543" t="e">
        <f>VLOOKUP(D543,#REF!,7,0)</f>
        <v>#REF!</v>
      </c>
      <c r="P543" t="str">
        <f t="shared" si="46"/>
        <v>83201</v>
      </c>
      <c r="Q543" t="str">
        <f t="shared" si="44"/>
        <v>64</v>
      </c>
    </row>
    <row r="544" spans="1:17" x14ac:dyDescent="0.25">
      <c r="A544" s="563">
        <v>44742</v>
      </c>
      <c r="B544" s="340">
        <v>6</v>
      </c>
      <c r="C544" s="340" t="s">
        <v>1774</v>
      </c>
      <c r="D544" s="340" t="s">
        <v>1263</v>
      </c>
      <c r="E544" t="str">
        <f t="shared" si="42"/>
        <v>640108320100799</v>
      </c>
      <c r="F544" t="str">
        <f t="shared" si="43"/>
        <v>0</v>
      </c>
      <c r="G544" t="e">
        <f>+VLOOKUP(L544,BG!$D$10:$F$63,3,FALSE)</f>
        <v>#REF!</v>
      </c>
      <c r="H544" s="340" t="s">
        <v>1264</v>
      </c>
      <c r="I544" s="552">
        <v>-909090</v>
      </c>
      <c r="J544" s="298">
        <f t="shared" si="45"/>
        <v>-909.09</v>
      </c>
      <c r="K544" t="e">
        <f>+VLOOKUP(D544,#REF!,4,0)</f>
        <v>#REF!</v>
      </c>
      <c r="L544" t="e">
        <f>VLOOKUP(D544,#REF!,5,0)</f>
        <v>#REF!</v>
      </c>
      <c r="M544" t="e">
        <f>VLOOKUP(D544,#REF!,6,0)</f>
        <v>#REF!</v>
      </c>
      <c r="N544" t="e">
        <f>VLOOKUP(D544,#REF!,7,0)</f>
        <v>#REF!</v>
      </c>
      <c r="P544" t="str">
        <f t="shared" si="46"/>
        <v>83201</v>
      </c>
      <c r="Q544" t="str">
        <f t="shared" si="44"/>
        <v>64</v>
      </c>
    </row>
    <row r="545" spans="1:17" x14ac:dyDescent="0.25">
      <c r="A545" s="563">
        <v>44742</v>
      </c>
      <c r="B545" s="339">
        <v>6</v>
      </c>
      <c r="C545" s="339" t="s">
        <v>2847</v>
      </c>
      <c r="D545" s="339" t="s">
        <v>2671</v>
      </c>
      <c r="E545" t="str">
        <f t="shared" si="42"/>
        <v>640108320101099</v>
      </c>
      <c r="F545" t="str">
        <f t="shared" si="43"/>
        <v>0</v>
      </c>
      <c r="G545" t="e">
        <f>+VLOOKUP(L545,BG!$D$10:$F$63,3,FALSE)</f>
        <v>#REF!</v>
      </c>
      <c r="H545" s="339" t="s">
        <v>2683</v>
      </c>
      <c r="I545" s="551">
        <v>-1045837410</v>
      </c>
      <c r="J545" s="298">
        <f t="shared" si="45"/>
        <v>-1045837.41</v>
      </c>
      <c r="K545" t="e">
        <f>+VLOOKUP(D545,#REF!,4,0)</f>
        <v>#REF!</v>
      </c>
      <c r="L545" t="e">
        <f>VLOOKUP(D545,#REF!,5,0)</f>
        <v>#REF!</v>
      </c>
      <c r="M545" t="e">
        <f>VLOOKUP(D545,#REF!,6,0)</f>
        <v>#REF!</v>
      </c>
      <c r="N545" t="e">
        <f>VLOOKUP(D545,#REF!,7,0)</f>
        <v>#REF!</v>
      </c>
      <c r="P545" t="str">
        <f t="shared" si="46"/>
        <v>83201</v>
      </c>
      <c r="Q545" t="str">
        <f t="shared" si="44"/>
        <v>64</v>
      </c>
    </row>
    <row r="546" spans="1:17" x14ac:dyDescent="0.25">
      <c r="A546" s="563">
        <v>44742</v>
      </c>
      <c r="B546" s="340">
        <v>6</v>
      </c>
      <c r="C546" s="340" t="s">
        <v>2848</v>
      </c>
      <c r="D546" s="340" t="s">
        <v>2793</v>
      </c>
      <c r="E546" t="str">
        <f t="shared" si="42"/>
        <v>640108320101699</v>
      </c>
      <c r="F546" t="str">
        <f t="shared" si="43"/>
        <v>0</v>
      </c>
      <c r="G546" t="e">
        <f>+VLOOKUP(L546,BG!$D$10:$F$63,3,FALSE)</f>
        <v>#REF!</v>
      </c>
      <c r="H546" s="340" t="s">
        <v>2794</v>
      </c>
      <c r="I546" s="552">
        <v>-532739013</v>
      </c>
      <c r="J546" s="298">
        <f t="shared" si="45"/>
        <v>-532739.01300000004</v>
      </c>
      <c r="K546" t="e">
        <f>+VLOOKUP(D546,#REF!,4,0)</f>
        <v>#REF!</v>
      </c>
      <c r="L546" t="e">
        <f>VLOOKUP(D546,#REF!,5,0)</f>
        <v>#REF!</v>
      </c>
      <c r="M546" t="e">
        <f>VLOOKUP(D546,#REF!,6,0)</f>
        <v>#REF!</v>
      </c>
      <c r="N546" t="e">
        <f>VLOOKUP(D546,#REF!,7,0)</f>
        <v>#REF!</v>
      </c>
      <c r="P546" t="str">
        <f t="shared" si="46"/>
        <v>83201</v>
      </c>
      <c r="Q546" t="str">
        <f t="shared" si="44"/>
        <v>64</v>
      </c>
    </row>
    <row r="547" spans="1:17" x14ac:dyDescent="0.25">
      <c r="A547" s="563">
        <v>44742</v>
      </c>
      <c r="B547" s="339">
        <v>6</v>
      </c>
      <c r="C547" s="339" t="s">
        <v>1775</v>
      </c>
      <c r="D547" s="339" t="s">
        <v>1152</v>
      </c>
      <c r="E547" t="str">
        <f t="shared" si="42"/>
        <v>640108320102199</v>
      </c>
      <c r="F547" t="str">
        <f t="shared" si="43"/>
        <v>0</v>
      </c>
      <c r="G547" t="e">
        <f>+VLOOKUP(L547,BG!$D$10:$F$63,3,FALSE)</f>
        <v>#REF!</v>
      </c>
      <c r="H547" s="339" t="s">
        <v>1153</v>
      </c>
      <c r="I547" s="551">
        <v>-34889606</v>
      </c>
      <c r="J547" s="298">
        <f t="shared" si="45"/>
        <v>-34889.606</v>
      </c>
      <c r="K547" t="e">
        <f>+VLOOKUP(D547,#REF!,4,0)</f>
        <v>#REF!</v>
      </c>
      <c r="L547" t="e">
        <f>VLOOKUP(D547,#REF!,5,0)</f>
        <v>#REF!</v>
      </c>
      <c r="M547" t="e">
        <f>VLOOKUP(D547,#REF!,6,0)</f>
        <v>#REF!</v>
      </c>
      <c r="N547" t="e">
        <f>VLOOKUP(D547,#REF!,7,0)</f>
        <v>#REF!</v>
      </c>
      <c r="P547" t="str">
        <f t="shared" si="46"/>
        <v>83201</v>
      </c>
      <c r="Q547" t="str">
        <f t="shared" si="44"/>
        <v>64</v>
      </c>
    </row>
    <row r="548" spans="1:17" x14ac:dyDescent="0.25">
      <c r="A548" s="563">
        <v>44742</v>
      </c>
      <c r="B548" s="340">
        <v>6</v>
      </c>
      <c r="C548" s="340" t="s">
        <v>3137</v>
      </c>
      <c r="D548" s="340" t="s">
        <v>3138</v>
      </c>
      <c r="E548" t="str">
        <f t="shared" si="42"/>
        <v>640108320102499</v>
      </c>
      <c r="F548" t="str">
        <f t="shared" si="43"/>
        <v>0</v>
      </c>
      <c r="G548" t="e">
        <f>+VLOOKUP(L548,BG!$D$10:$F$63,3,FALSE)</f>
        <v>#REF!</v>
      </c>
      <c r="H548" s="340" t="s">
        <v>2943</v>
      </c>
      <c r="I548" s="552">
        <v>-3181818182</v>
      </c>
      <c r="J548" s="298">
        <f t="shared" si="45"/>
        <v>-3181818.182</v>
      </c>
      <c r="K548" t="e">
        <f>+VLOOKUP(D548,#REF!,4,0)</f>
        <v>#REF!</v>
      </c>
      <c r="L548" t="e">
        <f>VLOOKUP(D548,#REF!,5,0)</f>
        <v>#REF!</v>
      </c>
      <c r="M548" t="e">
        <f>VLOOKUP(D548,#REF!,6,0)</f>
        <v>#REF!</v>
      </c>
      <c r="N548" t="e">
        <f>VLOOKUP(D548,#REF!,7,0)</f>
        <v>#REF!</v>
      </c>
      <c r="P548" t="str">
        <f t="shared" si="46"/>
        <v>83201</v>
      </c>
      <c r="Q548" t="str">
        <f t="shared" si="44"/>
        <v>64</v>
      </c>
    </row>
    <row r="549" spans="1:17" x14ac:dyDescent="0.25">
      <c r="A549" s="563">
        <v>44742</v>
      </c>
      <c r="B549" s="339">
        <v>6</v>
      </c>
      <c r="C549" s="339" t="s">
        <v>2343</v>
      </c>
      <c r="D549" s="339" t="s">
        <v>2045</v>
      </c>
      <c r="E549" t="str">
        <f t="shared" si="42"/>
        <v>650108340600099</v>
      </c>
      <c r="F549" t="str">
        <f t="shared" si="43"/>
        <v>0</v>
      </c>
      <c r="G549" t="e">
        <f>+VLOOKUP(L549,BG!$D$10:$F$63,3,FALSE)</f>
        <v>#REF!</v>
      </c>
      <c r="H549" s="339" t="s">
        <v>2188</v>
      </c>
      <c r="I549" s="551">
        <v>-58936208</v>
      </c>
      <c r="J549" s="298">
        <f t="shared" si="45"/>
        <v>-58936.207999999999</v>
      </c>
      <c r="K549" t="e">
        <f>+VLOOKUP(D549,#REF!,4,0)</f>
        <v>#REF!</v>
      </c>
      <c r="L549" t="e">
        <f>VLOOKUP(D549,#REF!,5,0)</f>
        <v>#REF!</v>
      </c>
      <c r="M549" t="e">
        <f>VLOOKUP(D549,#REF!,6,0)</f>
        <v>#REF!</v>
      </c>
      <c r="N549" t="e">
        <f>VLOOKUP(D549,#REF!,7,0)</f>
        <v>#REF!</v>
      </c>
      <c r="P549" t="str">
        <f t="shared" si="46"/>
        <v>83406</v>
      </c>
      <c r="Q549" t="str">
        <f t="shared" si="44"/>
        <v>65</v>
      </c>
    </row>
    <row r="550" spans="1:17" x14ac:dyDescent="0.25">
      <c r="A550" s="563">
        <v>44742</v>
      </c>
      <c r="B550" s="340">
        <v>6</v>
      </c>
      <c r="C550" s="340" t="s">
        <v>2344</v>
      </c>
      <c r="D550" s="340" t="s">
        <v>1154</v>
      </c>
      <c r="E550" t="str">
        <f t="shared" si="42"/>
        <v>710107050200001</v>
      </c>
      <c r="F550" t="str">
        <f t="shared" si="43"/>
        <v>0</v>
      </c>
      <c r="G550" t="e">
        <f>+VLOOKUP(L550,BG!$D$10:$F$63,3,FALSE)</f>
        <v>#REF!</v>
      </c>
      <c r="H550" s="340" t="s">
        <v>2189</v>
      </c>
      <c r="I550" s="552">
        <v>3241952192</v>
      </c>
      <c r="J550" s="298">
        <f t="shared" si="45"/>
        <v>3241952.1919999998</v>
      </c>
      <c r="K550" t="e">
        <f>+VLOOKUP(D550,#REF!,4,0)</f>
        <v>#REF!</v>
      </c>
      <c r="L550" t="e">
        <f>VLOOKUP(D550,#REF!,5,0)</f>
        <v>#REF!</v>
      </c>
      <c r="M550" t="e">
        <f>VLOOKUP(D550,#REF!,6,0)</f>
        <v>#REF!</v>
      </c>
      <c r="N550" t="e">
        <f>VLOOKUP(D550,#REF!,7,0)</f>
        <v>#REF!</v>
      </c>
      <c r="P550" t="str">
        <f t="shared" si="46"/>
        <v>70502</v>
      </c>
      <c r="Q550" t="str">
        <f t="shared" si="44"/>
        <v>71</v>
      </c>
    </row>
    <row r="551" spans="1:17" x14ac:dyDescent="0.25">
      <c r="A551" s="563">
        <v>44742</v>
      </c>
      <c r="B551" s="339">
        <v>6</v>
      </c>
      <c r="C551" s="339" t="s">
        <v>1776</v>
      </c>
      <c r="D551" s="339" t="s">
        <v>1155</v>
      </c>
      <c r="E551" t="str">
        <f t="shared" si="42"/>
        <v>710107050200099</v>
      </c>
      <c r="F551" t="str">
        <f t="shared" si="43"/>
        <v>0</v>
      </c>
      <c r="G551" t="e">
        <f>+VLOOKUP(L551,BG!$D$10:$F$63,3,FALSE)</f>
        <v>#REF!</v>
      </c>
      <c r="H551" s="339" t="s">
        <v>1156</v>
      </c>
      <c r="I551" s="551">
        <v>572604735</v>
      </c>
      <c r="J551" s="298">
        <f t="shared" si="45"/>
        <v>572604.73499999999</v>
      </c>
      <c r="K551" t="e">
        <f>+VLOOKUP(D551,#REF!,4,0)</f>
        <v>#REF!</v>
      </c>
      <c r="L551" t="e">
        <f>VLOOKUP(D551,#REF!,5,0)</f>
        <v>#REF!</v>
      </c>
      <c r="M551" t="e">
        <f>VLOOKUP(D551,#REF!,6,0)</f>
        <v>#REF!</v>
      </c>
      <c r="N551" t="e">
        <f>VLOOKUP(D551,#REF!,7,0)</f>
        <v>#REF!</v>
      </c>
      <c r="P551" t="str">
        <f t="shared" si="46"/>
        <v>70502</v>
      </c>
      <c r="Q551" t="str">
        <f t="shared" si="44"/>
        <v>71</v>
      </c>
    </row>
    <row r="552" spans="1:17" x14ac:dyDescent="0.25">
      <c r="A552" s="563">
        <v>44742</v>
      </c>
      <c r="B552" s="340">
        <v>6</v>
      </c>
      <c r="C552" s="340" t="s">
        <v>2345</v>
      </c>
      <c r="D552" s="340" t="s">
        <v>1157</v>
      </c>
      <c r="E552" t="str">
        <f t="shared" si="42"/>
        <v>710107050200199</v>
      </c>
      <c r="F552" t="str">
        <f t="shared" si="43"/>
        <v>0</v>
      </c>
      <c r="G552" t="e">
        <f>+VLOOKUP(L552,BG!$D$10:$F$63,3,FALSE)</f>
        <v>#REF!</v>
      </c>
      <c r="H552" s="340" t="s">
        <v>2189</v>
      </c>
      <c r="I552" s="552">
        <v>16308976071</v>
      </c>
      <c r="J552" s="298">
        <f t="shared" si="45"/>
        <v>16308976.071</v>
      </c>
      <c r="K552" t="e">
        <f>+VLOOKUP(D552,#REF!,4,0)</f>
        <v>#REF!</v>
      </c>
      <c r="L552" t="e">
        <f>VLOOKUP(D552,#REF!,5,0)</f>
        <v>#REF!</v>
      </c>
      <c r="M552" t="e">
        <f>VLOOKUP(D552,#REF!,6,0)</f>
        <v>#REF!</v>
      </c>
      <c r="N552" t="e">
        <f>VLOOKUP(D552,#REF!,7,0)</f>
        <v>#REF!</v>
      </c>
      <c r="P552" t="str">
        <f t="shared" si="46"/>
        <v>70502</v>
      </c>
      <c r="Q552" t="str">
        <f t="shared" si="44"/>
        <v>71</v>
      </c>
    </row>
    <row r="553" spans="1:17" x14ac:dyDescent="0.25">
      <c r="A553" s="563">
        <v>44742</v>
      </c>
      <c r="B553" s="339">
        <v>6</v>
      </c>
      <c r="C553" s="339" t="s">
        <v>2346</v>
      </c>
      <c r="D553" s="339" t="s">
        <v>1158</v>
      </c>
      <c r="E553" t="str">
        <f t="shared" si="42"/>
        <v>710107050200299</v>
      </c>
      <c r="F553" t="str">
        <f t="shared" si="43"/>
        <v>0</v>
      </c>
      <c r="G553" t="e">
        <f>+VLOOKUP(L553,BG!$D$10:$F$63,3,FALSE)</f>
        <v>#REF!</v>
      </c>
      <c r="H553" s="339" t="s">
        <v>2190</v>
      </c>
      <c r="I553" s="551">
        <v>4438313</v>
      </c>
      <c r="J553" s="298">
        <f t="shared" si="45"/>
        <v>4438.3130000000001</v>
      </c>
      <c r="K553" t="e">
        <f>+VLOOKUP(D553,#REF!,4,0)</f>
        <v>#REF!</v>
      </c>
      <c r="L553" t="e">
        <f>VLOOKUP(D553,#REF!,5,0)</f>
        <v>#REF!</v>
      </c>
      <c r="M553" t="e">
        <f>VLOOKUP(D553,#REF!,6,0)</f>
        <v>#REF!</v>
      </c>
      <c r="N553" t="e">
        <f>VLOOKUP(D553,#REF!,7,0)</f>
        <v>#REF!</v>
      </c>
      <c r="P553" t="str">
        <f t="shared" si="46"/>
        <v>70502</v>
      </c>
      <c r="Q553" t="str">
        <f t="shared" si="44"/>
        <v>71</v>
      </c>
    </row>
    <row r="554" spans="1:17" x14ac:dyDescent="0.25">
      <c r="A554" s="563">
        <v>44742</v>
      </c>
      <c r="B554" s="340">
        <v>6</v>
      </c>
      <c r="C554" s="340" t="s">
        <v>2347</v>
      </c>
      <c r="D554" s="340" t="s">
        <v>1293</v>
      </c>
      <c r="E554" t="str">
        <f t="shared" si="42"/>
        <v>710107050200399</v>
      </c>
      <c r="F554" t="str">
        <f t="shared" si="43"/>
        <v>0</v>
      </c>
      <c r="G554" t="e">
        <f>+VLOOKUP(L554,BG!$D$10:$F$63,3,FALSE)</f>
        <v>#REF!</v>
      </c>
      <c r="H554" s="340" t="s">
        <v>2191</v>
      </c>
      <c r="I554" s="552">
        <v>953115599</v>
      </c>
      <c r="J554" s="298">
        <f t="shared" si="45"/>
        <v>953115.59900000005</v>
      </c>
      <c r="K554" t="e">
        <f>+VLOOKUP(D554,#REF!,4,0)</f>
        <v>#REF!</v>
      </c>
      <c r="L554" t="e">
        <f>VLOOKUP(D554,#REF!,5,0)</f>
        <v>#REF!</v>
      </c>
      <c r="M554" t="e">
        <f>VLOOKUP(D554,#REF!,6,0)</f>
        <v>#REF!</v>
      </c>
      <c r="N554" t="e">
        <f>VLOOKUP(D554,#REF!,7,0)</f>
        <v>#REF!</v>
      </c>
      <c r="P554" t="str">
        <f t="shared" si="46"/>
        <v>70502</v>
      </c>
      <c r="Q554" t="str">
        <f t="shared" si="44"/>
        <v>71</v>
      </c>
    </row>
    <row r="555" spans="1:17" x14ac:dyDescent="0.25">
      <c r="A555" s="563">
        <v>44742</v>
      </c>
      <c r="B555" s="339">
        <v>6</v>
      </c>
      <c r="C555" s="339" t="s">
        <v>2348</v>
      </c>
      <c r="D555" s="339" t="s">
        <v>1294</v>
      </c>
      <c r="E555" t="str">
        <f t="shared" si="42"/>
        <v>710107050200599</v>
      </c>
      <c r="F555" t="str">
        <f t="shared" si="43"/>
        <v>0</v>
      </c>
      <c r="G555" t="e">
        <f>+VLOOKUP(L555,BG!$D$10:$F$63,3,FALSE)</f>
        <v>#REF!</v>
      </c>
      <c r="H555" s="339" t="s">
        <v>2192</v>
      </c>
      <c r="I555" s="551">
        <v>539905721</v>
      </c>
      <c r="J555" s="298">
        <f t="shared" si="45"/>
        <v>539905.72100000002</v>
      </c>
      <c r="K555" t="e">
        <f>+VLOOKUP(D555,#REF!,4,0)</f>
        <v>#REF!</v>
      </c>
      <c r="L555" t="e">
        <f>VLOOKUP(D555,#REF!,5,0)</f>
        <v>#REF!</v>
      </c>
      <c r="M555" t="e">
        <f>VLOOKUP(D555,#REF!,6,0)</f>
        <v>#REF!</v>
      </c>
      <c r="N555" t="e">
        <f>VLOOKUP(D555,#REF!,7,0)</f>
        <v>#REF!</v>
      </c>
      <c r="P555" t="str">
        <f t="shared" si="46"/>
        <v>70502</v>
      </c>
      <c r="Q555" t="str">
        <f t="shared" si="44"/>
        <v>71</v>
      </c>
    </row>
    <row r="556" spans="1:17" x14ac:dyDescent="0.25">
      <c r="A556" s="563">
        <v>44742</v>
      </c>
      <c r="B556" s="340">
        <v>6</v>
      </c>
      <c r="C556" s="340" t="s">
        <v>2349</v>
      </c>
      <c r="D556" s="340" t="s">
        <v>2046</v>
      </c>
      <c r="E556" t="str">
        <f t="shared" si="42"/>
        <v>710107050200699</v>
      </c>
      <c r="F556" t="str">
        <f t="shared" si="43"/>
        <v>0</v>
      </c>
      <c r="G556" t="e">
        <f>+VLOOKUP(L556,BG!$D$10:$F$63,3,FALSE)</f>
        <v>#REF!</v>
      </c>
      <c r="H556" s="340" t="s">
        <v>2193</v>
      </c>
      <c r="I556" s="552">
        <v>49341809</v>
      </c>
      <c r="J556" s="298">
        <f t="shared" si="45"/>
        <v>49341.809000000001</v>
      </c>
      <c r="K556" t="e">
        <f>+VLOOKUP(D556,#REF!,4,0)</f>
        <v>#REF!</v>
      </c>
      <c r="L556" t="e">
        <f>VLOOKUP(D556,#REF!,5,0)</f>
        <v>#REF!</v>
      </c>
      <c r="M556" t="e">
        <f>VLOOKUP(D556,#REF!,6,0)</f>
        <v>#REF!</v>
      </c>
      <c r="N556" t="e">
        <f>VLOOKUP(D556,#REF!,7,0)</f>
        <v>#REF!</v>
      </c>
      <c r="P556" t="str">
        <f t="shared" si="46"/>
        <v>70502</v>
      </c>
      <c r="Q556" t="str">
        <f t="shared" si="44"/>
        <v>71</v>
      </c>
    </row>
    <row r="557" spans="1:17" x14ac:dyDescent="0.25">
      <c r="A557" s="563">
        <v>44742</v>
      </c>
      <c r="B557" s="339">
        <v>6</v>
      </c>
      <c r="C557" s="339" t="s">
        <v>2350</v>
      </c>
      <c r="D557" s="339" t="s">
        <v>1295</v>
      </c>
      <c r="E557" t="str">
        <f t="shared" si="42"/>
        <v>710107050300199</v>
      </c>
      <c r="F557" t="str">
        <f t="shared" si="43"/>
        <v>0</v>
      </c>
      <c r="G557" t="e">
        <f>+VLOOKUP(L557,BG!$D$10:$F$63,3,FALSE)</f>
        <v>#REF!</v>
      </c>
      <c r="H557" s="339" t="s">
        <v>2194</v>
      </c>
      <c r="I557" s="551">
        <v>9488106842</v>
      </c>
      <c r="J557" s="298">
        <f t="shared" si="45"/>
        <v>9488106.8420000002</v>
      </c>
      <c r="K557" t="e">
        <f>+VLOOKUP(D557,#REF!,4,0)</f>
        <v>#REF!</v>
      </c>
      <c r="L557" t="e">
        <f>VLOOKUP(D557,#REF!,5,0)</f>
        <v>#REF!</v>
      </c>
      <c r="M557" t="e">
        <f>VLOOKUP(D557,#REF!,6,0)</f>
        <v>#REF!</v>
      </c>
      <c r="N557" t="e">
        <f>VLOOKUP(D557,#REF!,7,0)</f>
        <v>#REF!</v>
      </c>
      <c r="P557" t="str">
        <f t="shared" si="46"/>
        <v>70503</v>
      </c>
      <c r="Q557" t="str">
        <f t="shared" si="44"/>
        <v>71</v>
      </c>
    </row>
    <row r="558" spans="1:17" x14ac:dyDescent="0.25">
      <c r="A558" s="563">
        <v>44742</v>
      </c>
      <c r="B558" s="340">
        <v>6</v>
      </c>
      <c r="C558" s="340" t="s">
        <v>2351</v>
      </c>
      <c r="D558" s="340" t="s">
        <v>2047</v>
      </c>
      <c r="E558" t="str">
        <f t="shared" si="42"/>
        <v>710107050300299</v>
      </c>
      <c r="F558" t="str">
        <f t="shared" si="43"/>
        <v>0</v>
      </c>
      <c r="G558" t="e">
        <f>+VLOOKUP(L558,BG!$D$10:$F$63,3,FALSE)</f>
        <v>#REF!</v>
      </c>
      <c r="H558" s="340" t="s">
        <v>2195</v>
      </c>
      <c r="I558" s="552">
        <v>881785025</v>
      </c>
      <c r="J558" s="298">
        <f t="shared" si="45"/>
        <v>881785.02500000002</v>
      </c>
      <c r="K558" t="e">
        <f>+VLOOKUP(D558,#REF!,4,0)</f>
        <v>#REF!</v>
      </c>
      <c r="L558" t="e">
        <f>VLOOKUP(D558,#REF!,5,0)</f>
        <v>#REF!</v>
      </c>
      <c r="M558" t="e">
        <f>VLOOKUP(D558,#REF!,6,0)</f>
        <v>#REF!</v>
      </c>
      <c r="N558" t="e">
        <f>VLOOKUP(D558,#REF!,7,0)</f>
        <v>#REF!</v>
      </c>
      <c r="P558" t="str">
        <f t="shared" si="46"/>
        <v>70503</v>
      </c>
      <c r="Q558" t="str">
        <f t="shared" si="44"/>
        <v>71</v>
      </c>
    </row>
    <row r="559" spans="1:17" x14ac:dyDescent="0.25">
      <c r="A559" s="563">
        <v>44742</v>
      </c>
      <c r="B559" s="339">
        <v>6</v>
      </c>
      <c r="C559" s="339" t="s">
        <v>2352</v>
      </c>
      <c r="D559" s="339" t="s">
        <v>2048</v>
      </c>
      <c r="E559" t="str">
        <f t="shared" si="42"/>
        <v>710207190200199</v>
      </c>
      <c r="F559" t="str">
        <f t="shared" si="43"/>
        <v>0</v>
      </c>
      <c r="G559" t="e">
        <f>+VLOOKUP(L559,BG!$D$10:$F$63,3,FALSE)</f>
        <v>#REF!</v>
      </c>
      <c r="H559" s="339" t="s">
        <v>1496</v>
      </c>
      <c r="I559" s="551">
        <v>123104286</v>
      </c>
      <c r="J559" s="298">
        <f t="shared" si="45"/>
        <v>123104.28599999999</v>
      </c>
      <c r="K559" t="e">
        <f>+VLOOKUP(D559,#REF!,4,0)</f>
        <v>#REF!</v>
      </c>
      <c r="L559" t="e">
        <f>VLOOKUP(D559,#REF!,5,0)</f>
        <v>#REF!</v>
      </c>
      <c r="M559" t="e">
        <f>VLOOKUP(D559,#REF!,6,0)</f>
        <v>#REF!</v>
      </c>
      <c r="N559" t="e">
        <f>VLOOKUP(D559,#REF!,7,0)</f>
        <v>#REF!</v>
      </c>
      <c r="P559" t="str">
        <f t="shared" si="46"/>
        <v>71902</v>
      </c>
      <c r="Q559" t="str">
        <f t="shared" si="44"/>
        <v>71</v>
      </c>
    </row>
    <row r="560" spans="1:17" x14ac:dyDescent="0.25">
      <c r="A560" s="563">
        <v>44742</v>
      </c>
      <c r="B560" s="340">
        <v>6</v>
      </c>
      <c r="C560" s="340" t="s">
        <v>2849</v>
      </c>
      <c r="D560" s="340" t="s">
        <v>1377</v>
      </c>
      <c r="E560" t="str">
        <f t="shared" si="42"/>
        <v>710207210200199</v>
      </c>
      <c r="F560" t="str">
        <f t="shared" si="43"/>
        <v>0</v>
      </c>
      <c r="G560" t="e">
        <f>+VLOOKUP(L560,BG!$D$10:$F$63,3,FALSE)</f>
        <v>#REF!</v>
      </c>
      <c r="H560" s="340" t="s">
        <v>1415</v>
      </c>
      <c r="I560" s="552">
        <v>189049</v>
      </c>
      <c r="J560" s="298">
        <f t="shared" si="45"/>
        <v>189.04900000000001</v>
      </c>
      <c r="K560" t="e">
        <f>+VLOOKUP(D560,#REF!,4,0)</f>
        <v>#REF!</v>
      </c>
      <c r="L560" t="e">
        <f>VLOOKUP(D560,#REF!,5,0)</f>
        <v>#REF!</v>
      </c>
      <c r="M560" t="e">
        <f>VLOOKUP(D560,#REF!,6,0)</f>
        <v>#REF!</v>
      </c>
      <c r="N560" t="e">
        <f>VLOOKUP(D560,#REF!,7,0)</f>
        <v>#REF!</v>
      </c>
      <c r="P560" t="str">
        <f t="shared" si="46"/>
        <v>72102</v>
      </c>
      <c r="Q560" t="str">
        <f t="shared" si="44"/>
        <v>71</v>
      </c>
    </row>
    <row r="561" spans="1:17" x14ac:dyDescent="0.25">
      <c r="A561" s="563">
        <v>44742</v>
      </c>
      <c r="B561" s="339">
        <v>6</v>
      </c>
      <c r="C561" s="339" t="s">
        <v>1777</v>
      </c>
      <c r="D561" s="339" t="s">
        <v>1378</v>
      </c>
      <c r="E561" t="str">
        <f t="shared" si="42"/>
        <v>710207210200999</v>
      </c>
      <c r="F561" t="str">
        <f t="shared" si="43"/>
        <v>0</v>
      </c>
      <c r="G561" t="e">
        <f>+VLOOKUP(L561,BG!$D$10:$F$63,3,FALSE)</f>
        <v>#REF!</v>
      </c>
      <c r="H561" s="339" t="s">
        <v>1412</v>
      </c>
      <c r="I561" s="551">
        <v>9042990654</v>
      </c>
      <c r="J561" s="298">
        <f t="shared" si="45"/>
        <v>9042990.6539999992</v>
      </c>
      <c r="K561" t="e">
        <f>+VLOOKUP(D561,#REF!,4,0)</f>
        <v>#REF!</v>
      </c>
      <c r="L561" t="e">
        <f>VLOOKUP(D561,#REF!,5,0)</f>
        <v>#REF!</v>
      </c>
      <c r="M561" t="e">
        <f>VLOOKUP(D561,#REF!,6,0)</f>
        <v>#REF!</v>
      </c>
      <c r="N561" t="e">
        <f>VLOOKUP(D561,#REF!,7,0)</f>
        <v>#REF!</v>
      </c>
      <c r="P561" t="str">
        <f t="shared" si="46"/>
        <v>72102</v>
      </c>
      <c r="Q561" t="str">
        <f t="shared" si="44"/>
        <v>71</v>
      </c>
    </row>
    <row r="562" spans="1:17" x14ac:dyDescent="0.25">
      <c r="A562" s="563">
        <v>44742</v>
      </c>
      <c r="B562" s="340">
        <v>6</v>
      </c>
      <c r="C562" s="340" t="s">
        <v>1778</v>
      </c>
      <c r="D562" s="340" t="s">
        <v>1296</v>
      </c>
      <c r="E562" t="str">
        <f t="shared" si="42"/>
        <v>710207230200099</v>
      </c>
      <c r="F562" t="str">
        <f t="shared" si="43"/>
        <v>0</v>
      </c>
      <c r="G562" t="e">
        <f>+VLOOKUP(L562,BG!$D$10:$F$63,3,FALSE)</f>
        <v>#REF!</v>
      </c>
      <c r="H562" s="340" t="s">
        <v>1297</v>
      </c>
      <c r="I562" s="552">
        <v>13686978</v>
      </c>
      <c r="J562" s="298">
        <f t="shared" si="45"/>
        <v>13686.977999999999</v>
      </c>
      <c r="K562" t="e">
        <f>+VLOOKUP(D562,#REF!,4,0)</f>
        <v>#REF!</v>
      </c>
      <c r="L562" t="e">
        <f>VLOOKUP(D562,#REF!,5,0)</f>
        <v>#REF!</v>
      </c>
      <c r="M562" t="e">
        <f>VLOOKUP(D562,#REF!,6,0)</f>
        <v>#REF!</v>
      </c>
      <c r="N562" t="e">
        <f>VLOOKUP(D562,#REF!,7,0)</f>
        <v>#REF!</v>
      </c>
      <c r="P562" t="str">
        <f t="shared" si="46"/>
        <v>72302</v>
      </c>
      <c r="Q562" t="str">
        <f t="shared" si="44"/>
        <v>71</v>
      </c>
    </row>
    <row r="563" spans="1:17" x14ac:dyDescent="0.25">
      <c r="A563" s="563">
        <v>44742</v>
      </c>
      <c r="B563" s="339">
        <v>6</v>
      </c>
      <c r="C563" s="339" t="s">
        <v>1779</v>
      </c>
      <c r="D563" s="339" t="s">
        <v>1298</v>
      </c>
      <c r="E563" t="str">
        <f t="shared" si="42"/>
        <v>710207230200199</v>
      </c>
      <c r="F563" t="str">
        <f t="shared" si="43"/>
        <v>0</v>
      </c>
      <c r="G563" t="e">
        <f>+VLOOKUP(L563,BG!$D$10:$F$63,3,FALSE)</f>
        <v>#REF!</v>
      </c>
      <c r="H563" s="339" t="s">
        <v>1299</v>
      </c>
      <c r="I563" s="551">
        <v>61170060</v>
      </c>
      <c r="J563" s="298">
        <f t="shared" si="45"/>
        <v>61170.06</v>
      </c>
      <c r="K563" t="e">
        <f>+VLOOKUP(D563,#REF!,4,0)</f>
        <v>#REF!</v>
      </c>
      <c r="L563" t="e">
        <f>VLOOKUP(D563,#REF!,5,0)</f>
        <v>#REF!</v>
      </c>
      <c r="M563" t="e">
        <f>VLOOKUP(D563,#REF!,6,0)</f>
        <v>#REF!</v>
      </c>
      <c r="N563" t="e">
        <f>VLOOKUP(D563,#REF!,7,0)</f>
        <v>#REF!</v>
      </c>
      <c r="P563" t="str">
        <f t="shared" si="46"/>
        <v>72302</v>
      </c>
      <c r="Q563" t="str">
        <f t="shared" si="44"/>
        <v>71</v>
      </c>
    </row>
    <row r="564" spans="1:17" x14ac:dyDescent="0.25">
      <c r="A564" s="563">
        <v>44742</v>
      </c>
      <c r="B564" s="340">
        <v>6</v>
      </c>
      <c r="C564" s="340" t="s">
        <v>1780</v>
      </c>
      <c r="D564" s="340" t="s">
        <v>1159</v>
      </c>
      <c r="E564" t="str">
        <f t="shared" si="42"/>
        <v>710207970100299</v>
      </c>
      <c r="F564" t="str">
        <f t="shared" si="43"/>
        <v>0</v>
      </c>
      <c r="G564" t="e">
        <f>+VLOOKUP(L564,BG!$D$10:$F$63,3,FALSE)</f>
        <v>#REF!</v>
      </c>
      <c r="H564" s="340" t="s">
        <v>1160</v>
      </c>
      <c r="I564" s="552">
        <v>178716230</v>
      </c>
      <c r="J564" s="298">
        <f t="shared" si="45"/>
        <v>178716.23</v>
      </c>
      <c r="K564" t="e">
        <f>+VLOOKUP(D564,#REF!,4,0)</f>
        <v>#REF!</v>
      </c>
      <c r="L564" t="e">
        <f>VLOOKUP(D564,#REF!,5,0)</f>
        <v>#REF!</v>
      </c>
      <c r="M564" t="e">
        <f>VLOOKUP(D564,#REF!,6,0)</f>
        <v>#REF!</v>
      </c>
      <c r="N564" t="e">
        <f>VLOOKUP(D564,#REF!,7,0)</f>
        <v>#REF!</v>
      </c>
      <c r="P564" t="str">
        <f t="shared" si="46"/>
        <v>79701</v>
      </c>
      <c r="Q564" t="str">
        <f t="shared" si="44"/>
        <v>71</v>
      </c>
    </row>
    <row r="565" spans="1:17" x14ac:dyDescent="0.25">
      <c r="A565" s="563">
        <v>44742</v>
      </c>
      <c r="B565" s="339">
        <v>6</v>
      </c>
      <c r="C565" s="339" t="s">
        <v>1781</v>
      </c>
      <c r="D565" s="339" t="s">
        <v>1161</v>
      </c>
      <c r="E565" t="str">
        <f t="shared" si="42"/>
        <v>710407390200099</v>
      </c>
      <c r="F565" t="str">
        <f t="shared" si="43"/>
        <v>0</v>
      </c>
      <c r="G565" t="e">
        <f>+VLOOKUP(L565,BG!$D$10:$F$63,3,FALSE)</f>
        <v>#REF!</v>
      </c>
      <c r="H565" s="339" t="s">
        <v>1124</v>
      </c>
      <c r="I565" s="551">
        <v>67019786000</v>
      </c>
      <c r="J565" s="298">
        <f t="shared" si="45"/>
        <v>67019786</v>
      </c>
      <c r="K565" t="e">
        <f>+VLOOKUP(D565,#REF!,4,0)</f>
        <v>#REF!</v>
      </c>
      <c r="L565" t="e">
        <f>VLOOKUP(D565,#REF!,5,0)</f>
        <v>#REF!</v>
      </c>
      <c r="M565" t="e">
        <f>VLOOKUP(D565,#REF!,6,0)</f>
        <v>#REF!</v>
      </c>
      <c r="N565" t="e">
        <f>VLOOKUP(D565,#REF!,7,0)</f>
        <v>#REF!</v>
      </c>
      <c r="P565" t="str">
        <f t="shared" si="46"/>
        <v>73902</v>
      </c>
      <c r="Q565" t="str">
        <f t="shared" si="44"/>
        <v>71</v>
      </c>
    </row>
    <row r="566" spans="1:17" x14ac:dyDescent="0.25">
      <c r="A566" s="563">
        <v>44742</v>
      </c>
      <c r="B566" s="340">
        <v>6</v>
      </c>
      <c r="C566" s="340" t="s">
        <v>1782</v>
      </c>
      <c r="D566" s="340" t="s">
        <v>1162</v>
      </c>
      <c r="E566" t="str">
        <f t="shared" si="42"/>
        <v>710407390200199</v>
      </c>
      <c r="F566" t="str">
        <f t="shared" si="43"/>
        <v>0</v>
      </c>
      <c r="G566" t="e">
        <f>+VLOOKUP(L566,BG!$D$10:$F$63,3,FALSE)</f>
        <v>#REF!</v>
      </c>
      <c r="H566" s="340" t="s">
        <v>2941</v>
      </c>
      <c r="I566" s="552">
        <v>299154017</v>
      </c>
      <c r="J566" s="298">
        <f t="shared" si="45"/>
        <v>299154.01699999999</v>
      </c>
      <c r="K566" t="e">
        <f>+VLOOKUP(D566,#REF!,4,0)</f>
        <v>#REF!</v>
      </c>
      <c r="L566" t="e">
        <f>VLOOKUP(D566,#REF!,5,0)</f>
        <v>#REF!</v>
      </c>
      <c r="M566" t="e">
        <f>VLOOKUP(D566,#REF!,6,0)</f>
        <v>#REF!</v>
      </c>
      <c r="N566" t="e">
        <f>VLOOKUP(D566,#REF!,7,0)</f>
        <v>#REF!</v>
      </c>
      <c r="P566" t="str">
        <f t="shared" si="46"/>
        <v>73902</v>
      </c>
      <c r="Q566" t="str">
        <f t="shared" si="44"/>
        <v>71</v>
      </c>
    </row>
    <row r="567" spans="1:17" x14ac:dyDescent="0.25">
      <c r="A567" s="563">
        <v>44742</v>
      </c>
      <c r="B567" s="339">
        <v>6</v>
      </c>
      <c r="C567" s="339" t="s">
        <v>2353</v>
      </c>
      <c r="D567" s="339" t="s">
        <v>2049</v>
      </c>
      <c r="E567" t="str">
        <f t="shared" si="42"/>
        <v>710407390300099</v>
      </c>
      <c r="F567" t="str">
        <f t="shared" si="43"/>
        <v>0</v>
      </c>
      <c r="G567" t="e">
        <f>+VLOOKUP(L567,BG!$D$10:$F$63,3,FALSE)</f>
        <v>#REF!</v>
      </c>
      <c r="H567" s="339" t="s">
        <v>2196</v>
      </c>
      <c r="I567" s="551">
        <v>26047958</v>
      </c>
      <c r="J567" s="298">
        <f t="shared" si="45"/>
        <v>26047.957999999999</v>
      </c>
      <c r="K567" t="e">
        <f>+VLOOKUP(D567,#REF!,4,0)</f>
        <v>#REF!</v>
      </c>
      <c r="L567" t="e">
        <f>VLOOKUP(D567,#REF!,5,0)</f>
        <v>#REF!</v>
      </c>
      <c r="M567" t="e">
        <f>VLOOKUP(D567,#REF!,6,0)</f>
        <v>#REF!</v>
      </c>
      <c r="N567" t="e">
        <f>VLOOKUP(D567,#REF!,7,0)</f>
        <v>#REF!</v>
      </c>
      <c r="P567" t="str">
        <f t="shared" si="46"/>
        <v>73903</v>
      </c>
      <c r="Q567" t="str">
        <f t="shared" si="44"/>
        <v>71</v>
      </c>
    </row>
    <row r="568" spans="1:17" x14ac:dyDescent="0.25">
      <c r="A568" s="563">
        <v>44742</v>
      </c>
      <c r="B568" s="340">
        <v>6</v>
      </c>
      <c r="C568" s="340" t="s">
        <v>1783</v>
      </c>
      <c r="D568" s="340" t="s">
        <v>1163</v>
      </c>
      <c r="E568" t="str">
        <f t="shared" si="42"/>
        <v>710407390400099</v>
      </c>
      <c r="F568" t="str">
        <f t="shared" si="43"/>
        <v>0</v>
      </c>
      <c r="G568" t="e">
        <f>+VLOOKUP(L568,BG!$D$10:$F$63,3,FALSE)</f>
        <v>#REF!</v>
      </c>
      <c r="H568" s="340" t="s">
        <v>1164</v>
      </c>
      <c r="I568" s="552">
        <v>388622973</v>
      </c>
      <c r="J568" s="298">
        <f t="shared" si="45"/>
        <v>388622.973</v>
      </c>
      <c r="K568" t="e">
        <f>+VLOOKUP(D568,#REF!,4,0)</f>
        <v>#REF!</v>
      </c>
      <c r="L568" t="e">
        <f>VLOOKUP(D568,#REF!,5,0)</f>
        <v>#REF!</v>
      </c>
      <c r="M568" t="e">
        <f>VLOOKUP(D568,#REF!,6,0)</f>
        <v>#REF!</v>
      </c>
      <c r="N568" t="e">
        <f>VLOOKUP(D568,#REF!,7,0)</f>
        <v>#REF!</v>
      </c>
      <c r="P568" t="str">
        <f t="shared" si="46"/>
        <v>73904</v>
      </c>
      <c r="Q568" t="str">
        <f t="shared" si="44"/>
        <v>71</v>
      </c>
    </row>
    <row r="569" spans="1:17" x14ac:dyDescent="0.25">
      <c r="A569" s="563">
        <v>44742</v>
      </c>
      <c r="B569" s="339">
        <v>6</v>
      </c>
      <c r="C569" s="339" t="s">
        <v>1784</v>
      </c>
      <c r="D569" s="339" t="s">
        <v>1165</v>
      </c>
      <c r="E569" t="str">
        <f t="shared" si="42"/>
        <v>710407390600099</v>
      </c>
      <c r="F569" t="str">
        <f t="shared" si="43"/>
        <v>0</v>
      </c>
      <c r="G569" t="e">
        <f>+VLOOKUP(L569,BG!$D$10:$F$63,3,FALSE)</f>
        <v>#REF!</v>
      </c>
      <c r="H569" s="339" t="s">
        <v>1166</v>
      </c>
      <c r="I569" s="551">
        <v>36680610013</v>
      </c>
      <c r="J569" s="298">
        <f t="shared" si="45"/>
        <v>36680610.012999997</v>
      </c>
      <c r="K569" t="e">
        <f>+VLOOKUP(D569,#REF!,4,0)</f>
        <v>#REF!</v>
      </c>
      <c r="L569" t="e">
        <f>VLOOKUP(D569,#REF!,5,0)</f>
        <v>#REF!</v>
      </c>
      <c r="M569" t="e">
        <f>VLOOKUP(D569,#REF!,6,0)</f>
        <v>#REF!</v>
      </c>
      <c r="N569" t="e">
        <f>VLOOKUP(D569,#REF!,7,0)</f>
        <v>#REF!</v>
      </c>
      <c r="P569" t="str">
        <f t="shared" si="46"/>
        <v>73906</v>
      </c>
      <c r="Q569" t="str">
        <f t="shared" si="44"/>
        <v>71</v>
      </c>
    </row>
    <row r="570" spans="1:17" x14ac:dyDescent="0.25">
      <c r="A570" s="563">
        <v>44742</v>
      </c>
      <c r="B570" s="340">
        <v>6</v>
      </c>
      <c r="C570" s="340" t="s">
        <v>1785</v>
      </c>
      <c r="D570" s="340" t="s">
        <v>1167</v>
      </c>
      <c r="E570" t="str">
        <f t="shared" si="42"/>
        <v>710407390800099</v>
      </c>
      <c r="F570" t="str">
        <f t="shared" si="43"/>
        <v>0</v>
      </c>
      <c r="G570" t="e">
        <f>+VLOOKUP(L570,BG!$D$10:$F$63,3,FALSE)</f>
        <v>#REF!</v>
      </c>
      <c r="H570" s="340" t="s">
        <v>1168</v>
      </c>
      <c r="I570" s="552">
        <v>641864750</v>
      </c>
      <c r="J570" s="298">
        <f t="shared" si="45"/>
        <v>641864.75</v>
      </c>
      <c r="K570" t="e">
        <f>+VLOOKUP(D570,#REF!,4,0)</f>
        <v>#REF!</v>
      </c>
      <c r="L570" t="e">
        <f>VLOOKUP(D570,#REF!,5,0)</f>
        <v>#REF!</v>
      </c>
      <c r="M570" t="e">
        <f>VLOOKUP(D570,#REF!,6,0)</f>
        <v>#REF!</v>
      </c>
      <c r="N570" t="e">
        <f>VLOOKUP(D570,#REF!,7,0)</f>
        <v>#REF!</v>
      </c>
      <c r="P570" t="str">
        <f t="shared" si="46"/>
        <v>73908</v>
      </c>
      <c r="Q570" t="str">
        <f t="shared" si="44"/>
        <v>71</v>
      </c>
    </row>
    <row r="571" spans="1:17" x14ac:dyDescent="0.25">
      <c r="A571" s="563">
        <v>44742</v>
      </c>
      <c r="B571" s="339">
        <v>6</v>
      </c>
      <c r="C571" s="339" t="s">
        <v>1786</v>
      </c>
      <c r="D571" s="339" t="s">
        <v>1379</v>
      </c>
      <c r="E571" t="str">
        <f t="shared" si="42"/>
        <v>710507430200099</v>
      </c>
      <c r="F571" t="str">
        <f t="shared" si="43"/>
        <v>0</v>
      </c>
      <c r="G571" t="e">
        <f>+VLOOKUP(L571,BG!$D$10:$F$63,3,FALSE)</f>
        <v>#REF!</v>
      </c>
      <c r="H571" s="339" t="s">
        <v>1451</v>
      </c>
      <c r="I571" s="551">
        <v>24939781722</v>
      </c>
      <c r="J571" s="298">
        <f t="shared" si="45"/>
        <v>24939781.721999999</v>
      </c>
      <c r="K571" t="e">
        <f>+VLOOKUP(D571,#REF!,4,0)</f>
        <v>#REF!</v>
      </c>
      <c r="L571" t="e">
        <f>VLOOKUP(D571,#REF!,5,0)</f>
        <v>#REF!</v>
      </c>
      <c r="M571" t="e">
        <f>VLOOKUP(D571,#REF!,6,0)</f>
        <v>#REF!</v>
      </c>
      <c r="N571" t="e">
        <f>VLOOKUP(D571,#REF!,7,0)</f>
        <v>#REF!</v>
      </c>
      <c r="P571" t="str">
        <f t="shared" si="46"/>
        <v>74302</v>
      </c>
      <c r="Q571" t="str">
        <f t="shared" si="44"/>
        <v>71</v>
      </c>
    </row>
    <row r="572" spans="1:17" x14ac:dyDescent="0.25">
      <c r="A572" s="563">
        <v>44742</v>
      </c>
      <c r="B572" s="340">
        <v>6</v>
      </c>
      <c r="C572" s="340" t="s">
        <v>2354</v>
      </c>
      <c r="D572" s="340" t="s">
        <v>2050</v>
      </c>
      <c r="E572" t="str">
        <f t="shared" si="42"/>
        <v>710507470100098</v>
      </c>
      <c r="F572" t="str">
        <f t="shared" si="43"/>
        <v>0</v>
      </c>
      <c r="G572" t="e">
        <f>+VLOOKUP(L572,BG!$D$10:$F$63,3,FALSE)</f>
        <v>#REF!</v>
      </c>
      <c r="H572" s="340" t="s">
        <v>1169</v>
      </c>
      <c r="I572" s="552">
        <v>63984009</v>
      </c>
      <c r="J572" s="298">
        <f t="shared" si="45"/>
        <v>63984.008999999998</v>
      </c>
      <c r="K572" t="e">
        <f>+VLOOKUP(D572,#REF!,4,0)</f>
        <v>#REF!</v>
      </c>
      <c r="L572" t="e">
        <f>VLOOKUP(D572,#REF!,5,0)</f>
        <v>#REF!</v>
      </c>
      <c r="M572" t="e">
        <f>VLOOKUP(D572,#REF!,6,0)</f>
        <v>#REF!</v>
      </c>
      <c r="N572" t="e">
        <f>VLOOKUP(D572,#REF!,7,0)</f>
        <v>#REF!</v>
      </c>
      <c r="P572" t="str">
        <f t="shared" si="46"/>
        <v>74701</v>
      </c>
      <c r="Q572" t="str">
        <f t="shared" si="44"/>
        <v>71</v>
      </c>
    </row>
    <row r="573" spans="1:17" x14ac:dyDescent="0.25">
      <c r="A573" s="563">
        <v>44742</v>
      </c>
      <c r="B573" s="339">
        <v>6</v>
      </c>
      <c r="C573" s="339" t="s">
        <v>1787</v>
      </c>
      <c r="D573" s="339" t="s">
        <v>1170</v>
      </c>
      <c r="E573" t="str">
        <f t="shared" si="42"/>
        <v>710507470100099</v>
      </c>
      <c r="F573" t="str">
        <f t="shared" si="43"/>
        <v>0</v>
      </c>
      <c r="G573" t="e">
        <f>+VLOOKUP(L573,BG!$D$10:$F$63,3,FALSE)</f>
        <v>#REF!</v>
      </c>
      <c r="H573" s="339" t="s">
        <v>1169</v>
      </c>
      <c r="I573" s="551">
        <v>303810680</v>
      </c>
      <c r="J573" s="298">
        <f t="shared" si="45"/>
        <v>303810.68</v>
      </c>
      <c r="K573" t="e">
        <f>+VLOOKUP(D573,#REF!,4,0)</f>
        <v>#REF!</v>
      </c>
      <c r="L573" t="e">
        <f>VLOOKUP(D573,#REF!,5,0)</f>
        <v>#REF!</v>
      </c>
      <c r="M573" t="e">
        <f>VLOOKUP(D573,#REF!,6,0)</f>
        <v>#REF!</v>
      </c>
      <c r="N573" t="e">
        <f>VLOOKUP(D573,#REF!,7,0)</f>
        <v>#REF!</v>
      </c>
      <c r="P573" t="str">
        <f t="shared" si="46"/>
        <v>74701</v>
      </c>
      <c r="Q573" t="str">
        <f t="shared" si="44"/>
        <v>71</v>
      </c>
    </row>
    <row r="574" spans="1:17" x14ac:dyDescent="0.25">
      <c r="A574" s="563">
        <v>44742</v>
      </c>
      <c r="B574" s="340">
        <v>6</v>
      </c>
      <c r="C574" s="340" t="s">
        <v>1788</v>
      </c>
      <c r="D574" s="340" t="s">
        <v>1300</v>
      </c>
      <c r="E574" t="str">
        <f t="shared" si="42"/>
        <v>720107570200799</v>
      </c>
      <c r="F574" t="str">
        <f t="shared" si="43"/>
        <v>0</v>
      </c>
      <c r="G574" t="e">
        <f>+VLOOKUP(L574,BG!$D$10:$F$63,3,FALSE)</f>
        <v>#REF!</v>
      </c>
      <c r="H574" s="340" t="s">
        <v>1301</v>
      </c>
      <c r="I574" s="552">
        <v>1877398</v>
      </c>
      <c r="J574" s="298">
        <f t="shared" si="45"/>
        <v>1877.3979999999999</v>
      </c>
      <c r="K574" t="e">
        <f>+VLOOKUP(D574,#REF!,4,0)</f>
        <v>#REF!</v>
      </c>
      <c r="L574" t="e">
        <f>VLOOKUP(D574,#REF!,5,0)</f>
        <v>#REF!</v>
      </c>
      <c r="M574" t="e">
        <f>VLOOKUP(D574,#REF!,6,0)</f>
        <v>#REF!</v>
      </c>
      <c r="N574" t="e">
        <f>VLOOKUP(D574,#REF!,7,0)</f>
        <v>#REF!</v>
      </c>
      <c r="P574" t="str">
        <f t="shared" si="46"/>
        <v>75702</v>
      </c>
      <c r="Q574" t="str">
        <f t="shared" si="44"/>
        <v>72</v>
      </c>
    </row>
    <row r="575" spans="1:17" x14ac:dyDescent="0.25">
      <c r="A575" s="563">
        <v>44742</v>
      </c>
      <c r="B575" s="339">
        <v>6</v>
      </c>
      <c r="C575" s="339" t="s">
        <v>1789</v>
      </c>
      <c r="D575" s="339" t="s">
        <v>1171</v>
      </c>
      <c r="E575" t="str">
        <f t="shared" si="42"/>
        <v>720107570200899</v>
      </c>
      <c r="F575" t="str">
        <f t="shared" si="43"/>
        <v>0</v>
      </c>
      <c r="G575" t="e">
        <f>+VLOOKUP(L575,BG!$D$10:$F$63,3,FALSE)</f>
        <v>#REF!</v>
      </c>
      <c r="H575" s="339" t="s">
        <v>1172</v>
      </c>
      <c r="I575" s="551">
        <v>2413199933</v>
      </c>
      <c r="J575" s="298">
        <f t="shared" si="45"/>
        <v>2413199.9330000002</v>
      </c>
      <c r="K575" t="e">
        <f>+VLOOKUP(D575,#REF!,4,0)</f>
        <v>#REF!</v>
      </c>
      <c r="L575" t="e">
        <f>VLOOKUP(D575,#REF!,5,0)</f>
        <v>#REF!</v>
      </c>
      <c r="M575" t="e">
        <f>VLOOKUP(D575,#REF!,6,0)</f>
        <v>#REF!</v>
      </c>
      <c r="N575" t="e">
        <f>VLOOKUP(D575,#REF!,7,0)</f>
        <v>#REF!</v>
      </c>
      <c r="P575" t="str">
        <f t="shared" si="46"/>
        <v>75702</v>
      </c>
      <c r="Q575" t="str">
        <f t="shared" si="44"/>
        <v>72</v>
      </c>
    </row>
    <row r="576" spans="1:17" x14ac:dyDescent="0.25">
      <c r="A576" s="563">
        <v>44742</v>
      </c>
      <c r="B576" s="340">
        <v>6</v>
      </c>
      <c r="C576" s="340" t="s">
        <v>1790</v>
      </c>
      <c r="D576" s="340" t="s">
        <v>1173</v>
      </c>
      <c r="E576" t="str">
        <f t="shared" si="42"/>
        <v>720107570201099</v>
      </c>
      <c r="F576" t="str">
        <f t="shared" si="43"/>
        <v>0</v>
      </c>
      <c r="G576" t="e">
        <f>+VLOOKUP(L576,BG!$D$10:$F$63,3,FALSE)</f>
        <v>#REF!</v>
      </c>
      <c r="H576" s="340" t="s">
        <v>1174</v>
      </c>
      <c r="I576" s="552">
        <v>271156509</v>
      </c>
      <c r="J576" s="298">
        <f t="shared" si="45"/>
        <v>271156.50900000002</v>
      </c>
      <c r="K576" t="e">
        <f>+VLOOKUP(D576,#REF!,4,0)</f>
        <v>#REF!</v>
      </c>
      <c r="L576" t="e">
        <f>VLOOKUP(D576,#REF!,5,0)</f>
        <v>#REF!</v>
      </c>
      <c r="M576" t="e">
        <f>VLOOKUP(D576,#REF!,6,0)</f>
        <v>#REF!</v>
      </c>
      <c r="N576" t="e">
        <f>VLOOKUP(D576,#REF!,7,0)</f>
        <v>#REF!</v>
      </c>
      <c r="P576" t="str">
        <f t="shared" si="46"/>
        <v>75702</v>
      </c>
      <c r="Q576" t="str">
        <f t="shared" si="44"/>
        <v>72</v>
      </c>
    </row>
    <row r="577" spans="1:17" x14ac:dyDescent="0.25">
      <c r="A577" s="563">
        <v>44742</v>
      </c>
      <c r="B577" s="339">
        <v>7</v>
      </c>
      <c r="C577" s="339" t="s">
        <v>2355</v>
      </c>
      <c r="D577" s="339" t="s">
        <v>2051</v>
      </c>
      <c r="E577" t="str">
        <f t="shared" si="42"/>
        <v>720107570202099</v>
      </c>
      <c r="F577" t="str">
        <f t="shared" si="43"/>
        <v>0</v>
      </c>
      <c r="G577" t="e">
        <f>+VLOOKUP(L577,BG!$D$10:$F$63,3,FALSE)</f>
        <v>#REF!</v>
      </c>
      <c r="H577" s="339" t="s">
        <v>2197</v>
      </c>
      <c r="I577" s="551">
        <v>148619551</v>
      </c>
      <c r="J577" s="298">
        <f t="shared" si="45"/>
        <v>148619.55100000001</v>
      </c>
      <c r="K577" t="e">
        <f>+VLOOKUP(D577,#REF!,4,0)</f>
        <v>#REF!</v>
      </c>
      <c r="L577" t="e">
        <f>VLOOKUP(D577,#REF!,5,0)</f>
        <v>#REF!</v>
      </c>
      <c r="M577" t="e">
        <f>VLOOKUP(D577,#REF!,6,0)</f>
        <v>#REF!</v>
      </c>
      <c r="N577" t="e">
        <f>VLOOKUP(D577,#REF!,7,0)</f>
        <v>#REF!</v>
      </c>
      <c r="P577" t="str">
        <f t="shared" si="46"/>
        <v>75702</v>
      </c>
      <c r="Q577" t="str">
        <f t="shared" si="44"/>
        <v>72</v>
      </c>
    </row>
    <row r="578" spans="1:17" x14ac:dyDescent="0.25">
      <c r="A578" s="563">
        <v>44742</v>
      </c>
      <c r="B578" s="340">
        <v>6</v>
      </c>
      <c r="C578" s="340" t="s">
        <v>2356</v>
      </c>
      <c r="D578" s="340" t="s">
        <v>2052</v>
      </c>
      <c r="E578" t="str">
        <f t="shared" si="42"/>
        <v>720107570204099</v>
      </c>
      <c r="F578" t="str">
        <f t="shared" si="43"/>
        <v>0</v>
      </c>
      <c r="G578" t="e">
        <f>+VLOOKUP(L578,BG!$D$10:$F$63,3,FALSE)</f>
        <v>#REF!</v>
      </c>
      <c r="H578" s="340" t="s">
        <v>2198</v>
      </c>
      <c r="I578" s="552">
        <v>5288361</v>
      </c>
      <c r="J578" s="298">
        <f t="shared" si="45"/>
        <v>5288.3609999999999</v>
      </c>
      <c r="K578" t="e">
        <f>+VLOOKUP(D578,#REF!,4,0)</f>
        <v>#REF!</v>
      </c>
      <c r="L578" t="e">
        <f>VLOOKUP(D578,#REF!,5,0)</f>
        <v>#REF!</v>
      </c>
      <c r="M578" t="e">
        <f>VLOOKUP(D578,#REF!,6,0)</f>
        <v>#REF!</v>
      </c>
      <c r="N578" t="e">
        <f>VLOOKUP(D578,#REF!,7,0)</f>
        <v>#REF!</v>
      </c>
      <c r="P578" t="str">
        <f t="shared" si="46"/>
        <v>75702</v>
      </c>
      <c r="Q578" t="str">
        <f t="shared" si="44"/>
        <v>72</v>
      </c>
    </row>
    <row r="579" spans="1:17" x14ac:dyDescent="0.25">
      <c r="A579" s="563">
        <v>44742</v>
      </c>
      <c r="B579" s="339">
        <v>6</v>
      </c>
      <c r="C579" s="339" t="s">
        <v>1791</v>
      </c>
      <c r="D579" s="339" t="s">
        <v>1175</v>
      </c>
      <c r="E579" t="str">
        <f t="shared" si="42"/>
        <v>720107570204299</v>
      </c>
      <c r="F579" t="str">
        <f t="shared" si="43"/>
        <v>0</v>
      </c>
      <c r="G579" t="e">
        <f>+VLOOKUP(L579,BG!$D$10:$F$63,3,FALSE)</f>
        <v>#REF!</v>
      </c>
      <c r="H579" s="339" t="s">
        <v>1176</v>
      </c>
      <c r="I579" s="551">
        <v>32864136</v>
      </c>
      <c r="J579" s="298">
        <f t="shared" si="45"/>
        <v>32864.135999999999</v>
      </c>
      <c r="K579" t="e">
        <f>+VLOOKUP(D579,#REF!,4,0)</f>
        <v>#REF!</v>
      </c>
      <c r="L579" t="e">
        <f>VLOOKUP(D579,#REF!,5,0)</f>
        <v>#REF!</v>
      </c>
      <c r="M579" t="e">
        <f>VLOOKUP(D579,#REF!,6,0)</f>
        <v>#REF!</v>
      </c>
      <c r="N579" t="e">
        <f>VLOOKUP(D579,#REF!,7,0)</f>
        <v>#REF!</v>
      </c>
      <c r="P579" t="str">
        <f t="shared" si="46"/>
        <v>75702</v>
      </c>
      <c r="Q579" t="str">
        <f t="shared" si="44"/>
        <v>72</v>
      </c>
    </row>
    <row r="580" spans="1:17" x14ac:dyDescent="0.25">
      <c r="A580" s="563">
        <v>44742</v>
      </c>
      <c r="B580" s="340">
        <v>7</v>
      </c>
      <c r="C580" s="340" t="s">
        <v>1792</v>
      </c>
      <c r="D580" s="340" t="s">
        <v>1302</v>
      </c>
      <c r="E580" t="str">
        <f t="shared" si="42"/>
        <v>720107570204499</v>
      </c>
      <c r="F580" t="str">
        <f t="shared" si="43"/>
        <v>0</v>
      </c>
      <c r="G580" t="e">
        <f>+VLOOKUP(L580,BG!$D$10:$F$63,3,FALSE)</f>
        <v>#REF!</v>
      </c>
      <c r="H580" s="340" t="s">
        <v>1303</v>
      </c>
      <c r="I580" s="552">
        <v>207464800</v>
      </c>
      <c r="J580" s="298">
        <f t="shared" si="45"/>
        <v>207464.8</v>
      </c>
      <c r="K580" t="e">
        <f>+VLOOKUP(D580,#REF!,4,0)</f>
        <v>#REF!</v>
      </c>
      <c r="L580" t="e">
        <f>VLOOKUP(D580,#REF!,5,0)</f>
        <v>#REF!</v>
      </c>
      <c r="M580" t="e">
        <f>VLOOKUP(D580,#REF!,6,0)</f>
        <v>#REF!</v>
      </c>
      <c r="N580" t="e">
        <f>VLOOKUP(D580,#REF!,7,0)</f>
        <v>#REF!</v>
      </c>
      <c r="P580" t="str">
        <f t="shared" si="46"/>
        <v>75702</v>
      </c>
      <c r="Q580" t="str">
        <f t="shared" si="44"/>
        <v>72</v>
      </c>
    </row>
    <row r="581" spans="1:17" x14ac:dyDescent="0.25">
      <c r="A581" s="563">
        <v>44742</v>
      </c>
      <c r="B581" s="339">
        <v>7</v>
      </c>
      <c r="C581" s="339" t="s">
        <v>1793</v>
      </c>
      <c r="D581" s="339" t="s">
        <v>1177</v>
      </c>
      <c r="E581" t="str">
        <f t="shared" ref="E581:E644" si="47">+MID(D581,3,2)&amp;+MID(D581,6,1)&amp;+MID(D581,8,2)&amp;+MID(D581,11,3)&amp;+MID(D581,17,2)&amp;+MID(D581,20,3)&amp;+MID(D581,24,2)</f>
        <v>730107590200199</v>
      </c>
      <c r="F581" t="str">
        <f t="shared" ref="F581:F644" si="48">MID(E581,3,1)</f>
        <v>0</v>
      </c>
      <c r="G581" t="e">
        <f>+VLOOKUP(L581,BG!$D$10:$F$63,3,FALSE)</f>
        <v>#REF!</v>
      </c>
      <c r="H581" s="339" t="s">
        <v>1178</v>
      </c>
      <c r="I581" s="551">
        <v>727523445</v>
      </c>
      <c r="J581" s="298">
        <f t="shared" si="45"/>
        <v>727523.44499999995</v>
      </c>
      <c r="K581" t="e">
        <f>+VLOOKUP(D581,#REF!,4,0)</f>
        <v>#REF!</v>
      </c>
      <c r="L581" t="e">
        <f>VLOOKUP(D581,#REF!,5,0)</f>
        <v>#REF!</v>
      </c>
      <c r="M581" t="e">
        <f>VLOOKUP(D581,#REF!,6,0)</f>
        <v>#REF!</v>
      </c>
      <c r="N581" t="e">
        <f>VLOOKUP(D581,#REF!,7,0)</f>
        <v>#REF!</v>
      </c>
      <c r="P581" t="str">
        <f t="shared" si="46"/>
        <v>75902</v>
      </c>
      <c r="Q581" t="str">
        <f t="shared" si="44"/>
        <v>73</v>
      </c>
    </row>
    <row r="582" spans="1:17" x14ac:dyDescent="0.25">
      <c r="A582" s="563">
        <v>44742</v>
      </c>
      <c r="B582" s="340">
        <v>6</v>
      </c>
      <c r="C582" s="340" t="s">
        <v>1794</v>
      </c>
      <c r="D582" s="340" t="s">
        <v>1304</v>
      </c>
      <c r="E582" t="str">
        <f t="shared" si="47"/>
        <v>730107590400199</v>
      </c>
      <c r="F582" t="str">
        <f t="shared" si="48"/>
        <v>0</v>
      </c>
      <c r="G582" t="e">
        <f>+VLOOKUP(L582,BG!$D$10:$F$63,3,FALSE)</f>
        <v>#REF!</v>
      </c>
      <c r="H582" s="340" t="s">
        <v>1305</v>
      </c>
      <c r="I582" s="552">
        <v>802774161</v>
      </c>
      <c r="J582" s="298">
        <f t="shared" si="45"/>
        <v>802774.16099999996</v>
      </c>
      <c r="K582" t="e">
        <f>+VLOOKUP(D582,#REF!,4,0)</f>
        <v>#REF!</v>
      </c>
      <c r="L582" t="e">
        <f>VLOOKUP(D582,#REF!,5,0)</f>
        <v>#REF!</v>
      </c>
      <c r="M582" t="e">
        <f>VLOOKUP(D582,#REF!,6,0)</f>
        <v>#REF!</v>
      </c>
      <c r="N582" t="e">
        <f>VLOOKUP(D582,#REF!,7,0)</f>
        <v>#REF!</v>
      </c>
      <c r="P582" t="str">
        <f t="shared" si="46"/>
        <v>75904</v>
      </c>
      <c r="Q582" t="str">
        <f t="shared" ref="Q582:Q645" si="49">+LEFT(E582,2)</f>
        <v>73</v>
      </c>
    </row>
    <row r="583" spans="1:17" x14ac:dyDescent="0.25">
      <c r="A583" s="563">
        <v>44742</v>
      </c>
      <c r="B583" s="339">
        <v>6</v>
      </c>
      <c r="C583" s="339" t="s">
        <v>3139</v>
      </c>
      <c r="D583" s="339" t="s">
        <v>1380</v>
      </c>
      <c r="E583" t="str">
        <f t="shared" si="47"/>
        <v>730107590400399</v>
      </c>
      <c r="F583" t="str">
        <f t="shared" si="48"/>
        <v>0</v>
      </c>
      <c r="G583" t="e">
        <f>+VLOOKUP(L583,BG!$D$10:$F$63,3,FALSE)</f>
        <v>#REF!</v>
      </c>
      <c r="H583" s="339" t="s">
        <v>1567</v>
      </c>
      <c r="I583" s="551">
        <v>-8397471</v>
      </c>
      <c r="J583" s="298">
        <f t="shared" si="45"/>
        <v>-8397.4709999999995</v>
      </c>
      <c r="K583" t="e">
        <f>+VLOOKUP(D583,#REF!,4,0)</f>
        <v>#REF!</v>
      </c>
      <c r="L583" t="e">
        <f>VLOOKUP(D583,#REF!,5,0)</f>
        <v>#REF!</v>
      </c>
      <c r="M583" t="e">
        <f>VLOOKUP(D583,#REF!,6,0)</f>
        <v>#REF!</v>
      </c>
      <c r="N583" t="e">
        <f>VLOOKUP(D583,#REF!,7,0)</f>
        <v>#REF!</v>
      </c>
      <c r="P583" t="str">
        <f t="shared" si="46"/>
        <v>75904</v>
      </c>
      <c r="Q583" t="str">
        <f t="shared" si="49"/>
        <v>73</v>
      </c>
    </row>
    <row r="584" spans="1:17" x14ac:dyDescent="0.25">
      <c r="A584" s="563">
        <v>44742</v>
      </c>
      <c r="B584" s="340">
        <v>6</v>
      </c>
      <c r="C584" s="340" t="s">
        <v>1795</v>
      </c>
      <c r="D584" s="340" t="s">
        <v>1179</v>
      </c>
      <c r="E584" t="str">
        <f t="shared" si="47"/>
        <v>730107590600199</v>
      </c>
      <c r="F584" t="str">
        <f t="shared" si="48"/>
        <v>0</v>
      </c>
      <c r="G584" t="e">
        <f>+VLOOKUP(L584,BG!$D$10:$F$63,3,FALSE)</f>
        <v>#REF!</v>
      </c>
      <c r="H584" s="340" t="s">
        <v>2944</v>
      </c>
      <c r="I584" s="552">
        <v>67081888</v>
      </c>
      <c r="J584" s="298">
        <f t="shared" si="45"/>
        <v>67081.888000000006</v>
      </c>
      <c r="K584" t="e">
        <f>+VLOOKUP(D584,#REF!,4,0)</f>
        <v>#REF!</v>
      </c>
      <c r="L584" t="e">
        <f>VLOOKUP(D584,#REF!,5,0)</f>
        <v>#REF!</v>
      </c>
      <c r="M584" t="e">
        <f>VLOOKUP(D584,#REF!,6,0)</f>
        <v>#REF!</v>
      </c>
      <c r="N584" t="e">
        <f>VLOOKUP(D584,#REF!,7,0)</f>
        <v>#REF!</v>
      </c>
      <c r="P584" t="str">
        <f t="shared" si="46"/>
        <v>75906</v>
      </c>
      <c r="Q584" t="str">
        <f t="shared" si="49"/>
        <v>73</v>
      </c>
    </row>
    <row r="585" spans="1:17" x14ac:dyDescent="0.25">
      <c r="A585" s="563">
        <v>44742</v>
      </c>
      <c r="B585" s="339">
        <v>6</v>
      </c>
      <c r="C585" s="339" t="s">
        <v>1796</v>
      </c>
      <c r="D585" s="339" t="s">
        <v>1182</v>
      </c>
      <c r="E585" t="str">
        <f t="shared" si="47"/>
        <v>730107590800099</v>
      </c>
      <c r="F585" t="str">
        <f t="shared" si="48"/>
        <v>0</v>
      </c>
      <c r="G585" t="e">
        <f>+VLOOKUP(L585,BG!$D$10:$F$63,3,FALSE)</f>
        <v>#REF!</v>
      </c>
      <c r="H585" s="339" t="s">
        <v>1181</v>
      </c>
      <c r="I585" s="551">
        <v>25381320</v>
      </c>
      <c r="J585" s="298">
        <f t="shared" si="45"/>
        <v>25381.32</v>
      </c>
      <c r="K585" t="e">
        <f>+VLOOKUP(D585,#REF!,4,0)</f>
        <v>#REF!</v>
      </c>
      <c r="L585" t="e">
        <f>VLOOKUP(D585,#REF!,5,0)</f>
        <v>#REF!</v>
      </c>
      <c r="M585" t="e">
        <f>VLOOKUP(D585,#REF!,6,0)</f>
        <v>#REF!</v>
      </c>
      <c r="N585" t="e">
        <f>VLOOKUP(D585,#REF!,7,0)</f>
        <v>#REF!</v>
      </c>
      <c r="P585" t="str">
        <f t="shared" si="46"/>
        <v>75908</v>
      </c>
      <c r="Q585" t="str">
        <f t="shared" si="49"/>
        <v>73</v>
      </c>
    </row>
    <row r="586" spans="1:17" x14ac:dyDescent="0.25">
      <c r="A586" s="563">
        <v>44742</v>
      </c>
      <c r="B586" s="340">
        <v>6</v>
      </c>
      <c r="C586" s="340" t="s">
        <v>1797</v>
      </c>
      <c r="D586" s="340" t="s">
        <v>1381</v>
      </c>
      <c r="E586" t="str">
        <f t="shared" si="47"/>
        <v>730107591200299</v>
      </c>
      <c r="F586" t="str">
        <f t="shared" si="48"/>
        <v>0</v>
      </c>
      <c r="G586" t="e">
        <f>+VLOOKUP(L586,BG!$D$10:$F$63,3,FALSE)</f>
        <v>#REF!</v>
      </c>
      <c r="H586" s="340" t="s">
        <v>1413</v>
      </c>
      <c r="I586" s="552">
        <v>8780000</v>
      </c>
      <c r="J586" s="298">
        <f t="shared" si="45"/>
        <v>8780</v>
      </c>
      <c r="K586" t="e">
        <f>+VLOOKUP(D586,#REF!,4,0)</f>
        <v>#REF!</v>
      </c>
      <c r="L586" t="e">
        <f>VLOOKUP(D586,#REF!,5,0)</f>
        <v>#REF!</v>
      </c>
      <c r="M586" t="e">
        <f>VLOOKUP(D586,#REF!,6,0)</f>
        <v>#REF!</v>
      </c>
      <c r="N586" t="e">
        <f>VLOOKUP(D586,#REF!,7,0)</f>
        <v>#REF!</v>
      </c>
      <c r="P586" t="str">
        <f t="shared" si="46"/>
        <v>75912</v>
      </c>
      <c r="Q586" t="str">
        <f t="shared" si="49"/>
        <v>73</v>
      </c>
    </row>
    <row r="587" spans="1:17" x14ac:dyDescent="0.25">
      <c r="A587" s="563">
        <v>44742</v>
      </c>
      <c r="B587" s="339">
        <v>6</v>
      </c>
      <c r="C587" s="339" t="s">
        <v>2357</v>
      </c>
      <c r="D587" s="339" t="s">
        <v>2054</v>
      </c>
      <c r="E587" t="str">
        <f t="shared" si="47"/>
        <v>730107591400399</v>
      </c>
      <c r="F587" t="str">
        <f t="shared" si="48"/>
        <v>0</v>
      </c>
      <c r="G587" t="e">
        <f>+VLOOKUP(L587,BG!$D$10:$F$63,3,FALSE)</f>
        <v>#REF!</v>
      </c>
      <c r="H587" s="339" t="s">
        <v>2200</v>
      </c>
      <c r="I587" s="551">
        <v>4578648</v>
      </c>
      <c r="J587" s="298">
        <f t="shared" si="45"/>
        <v>4578.6480000000001</v>
      </c>
      <c r="K587" t="e">
        <f>+VLOOKUP(D587,#REF!,4,0)</f>
        <v>#REF!</v>
      </c>
      <c r="L587" t="e">
        <f>VLOOKUP(D587,#REF!,5,0)</f>
        <v>#REF!</v>
      </c>
      <c r="M587" t="e">
        <f>VLOOKUP(D587,#REF!,6,0)</f>
        <v>#REF!</v>
      </c>
      <c r="N587" t="e">
        <f>VLOOKUP(D587,#REF!,7,0)</f>
        <v>#REF!</v>
      </c>
      <c r="P587" t="str">
        <f t="shared" si="46"/>
        <v>75914</v>
      </c>
      <c r="Q587" t="str">
        <f t="shared" si="49"/>
        <v>73</v>
      </c>
    </row>
    <row r="588" spans="1:17" x14ac:dyDescent="0.25">
      <c r="A588" s="563">
        <v>44742</v>
      </c>
      <c r="B588" s="340">
        <v>6</v>
      </c>
      <c r="C588" s="340" t="s">
        <v>2358</v>
      </c>
      <c r="D588" s="340" t="s">
        <v>2055</v>
      </c>
      <c r="E588" t="str">
        <f t="shared" si="47"/>
        <v>730107591400499</v>
      </c>
      <c r="F588" t="str">
        <f t="shared" si="48"/>
        <v>0</v>
      </c>
      <c r="G588" t="e">
        <f>+VLOOKUP(L588,BG!$D$10:$F$63,3,FALSE)</f>
        <v>#REF!</v>
      </c>
      <c r="H588" s="340" t="s">
        <v>2201</v>
      </c>
      <c r="I588" s="552">
        <v>9157296</v>
      </c>
      <c r="J588" s="298">
        <f t="shared" ref="J588:J651" si="50">I588/1000</f>
        <v>9157.2960000000003</v>
      </c>
      <c r="K588" t="e">
        <f>+VLOOKUP(D588,#REF!,4,0)</f>
        <v>#REF!</v>
      </c>
      <c r="L588" t="e">
        <f>VLOOKUP(D588,#REF!,5,0)</f>
        <v>#REF!</v>
      </c>
      <c r="M588" t="e">
        <f>VLOOKUP(D588,#REF!,6,0)</f>
        <v>#REF!</v>
      </c>
      <c r="N588" t="e">
        <f>VLOOKUP(D588,#REF!,7,0)</f>
        <v>#REF!</v>
      </c>
      <c r="P588" t="str">
        <f t="shared" ref="P588:P651" si="51">MID(E588,6,5)</f>
        <v>75914</v>
      </c>
      <c r="Q588" t="str">
        <f t="shared" si="49"/>
        <v>73</v>
      </c>
    </row>
    <row r="589" spans="1:17" x14ac:dyDescent="0.25">
      <c r="A589" s="563">
        <v>44742</v>
      </c>
      <c r="B589" s="339">
        <v>6</v>
      </c>
      <c r="C589" s="339" t="s">
        <v>2359</v>
      </c>
      <c r="D589" s="339" t="s">
        <v>2056</v>
      </c>
      <c r="E589" t="str">
        <f t="shared" si="47"/>
        <v>730107591400899</v>
      </c>
      <c r="F589" t="str">
        <f t="shared" si="48"/>
        <v>0</v>
      </c>
      <c r="G589" t="e">
        <f>+VLOOKUP(L589,BG!$D$10:$F$63,3,FALSE)</f>
        <v>#REF!</v>
      </c>
      <c r="H589" s="339" t="s">
        <v>2202</v>
      </c>
      <c r="I589" s="551">
        <v>66766972</v>
      </c>
      <c r="J589" s="298">
        <f t="shared" si="50"/>
        <v>66766.971999999994</v>
      </c>
      <c r="K589" t="e">
        <f>+VLOOKUP(D589,#REF!,4,0)</f>
        <v>#REF!</v>
      </c>
      <c r="L589" t="e">
        <f>VLOOKUP(D589,#REF!,5,0)</f>
        <v>#REF!</v>
      </c>
      <c r="M589" t="e">
        <f>VLOOKUP(D589,#REF!,6,0)</f>
        <v>#REF!</v>
      </c>
      <c r="N589" t="e">
        <f>VLOOKUP(D589,#REF!,7,0)</f>
        <v>#REF!</v>
      </c>
      <c r="P589" t="str">
        <f t="shared" si="51"/>
        <v>75914</v>
      </c>
      <c r="Q589" t="str">
        <f t="shared" si="49"/>
        <v>73</v>
      </c>
    </row>
    <row r="590" spans="1:17" x14ac:dyDescent="0.25">
      <c r="A590" s="563">
        <v>44742</v>
      </c>
      <c r="B590" s="340">
        <v>6</v>
      </c>
      <c r="C590" s="340" t="s">
        <v>1798</v>
      </c>
      <c r="D590" s="340" t="s">
        <v>1265</v>
      </c>
      <c r="E590" t="str">
        <f t="shared" si="47"/>
        <v>730107591401099</v>
      </c>
      <c r="F590" t="str">
        <f t="shared" si="48"/>
        <v>0</v>
      </c>
      <c r="G590" t="e">
        <f>+VLOOKUP(L590,BG!$D$10:$F$63,3,FALSE)</f>
        <v>#REF!</v>
      </c>
      <c r="H590" s="340" t="s">
        <v>1266</v>
      </c>
      <c r="I590" s="552">
        <v>1650000</v>
      </c>
      <c r="J590" s="298">
        <f t="shared" si="50"/>
        <v>1650</v>
      </c>
      <c r="K590" t="e">
        <f>+VLOOKUP(D590,#REF!,4,0)</f>
        <v>#REF!</v>
      </c>
      <c r="L590" t="e">
        <f>VLOOKUP(D590,#REF!,5,0)</f>
        <v>#REF!</v>
      </c>
      <c r="M590" t="e">
        <f>VLOOKUP(D590,#REF!,6,0)</f>
        <v>#REF!</v>
      </c>
      <c r="N590" t="e">
        <f>VLOOKUP(D590,#REF!,7,0)</f>
        <v>#REF!</v>
      </c>
      <c r="P590" t="str">
        <f t="shared" si="51"/>
        <v>75914</v>
      </c>
      <c r="Q590" t="str">
        <f t="shared" si="49"/>
        <v>73</v>
      </c>
    </row>
    <row r="591" spans="1:17" x14ac:dyDescent="0.25">
      <c r="A591" s="563">
        <v>44742</v>
      </c>
      <c r="B591" s="339">
        <v>6</v>
      </c>
      <c r="C591" s="339" t="s">
        <v>2904</v>
      </c>
      <c r="D591" s="339" t="s">
        <v>2872</v>
      </c>
      <c r="E591" t="str">
        <f t="shared" si="47"/>
        <v>730107591800099</v>
      </c>
      <c r="F591" t="str">
        <f t="shared" si="48"/>
        <v>0</v>
      </c>
      <c r="G591" t="e">
        <f>+VLOOKUP(L591,BG!$D$10:$F$63,3,FALSE)</f>
        <v>#REF!</v>
      </c>
      <c r="H591" s="339" t="s">
        <v>2887</v>
      </c>
      <c r="I591" s="551">
        <v>328182</v>
      </c>
      <c r="J591" s="298">
        <f t="shared" si="50"/>
        <v>328.18200000000002</v>
      </c>
      <c r="K591" t="e">
        <f>+VLOOKUP(D591,#REF!,4,0)</f>
        <v>#REF!</v>
      </c>
      <c r="L591" t="e">
        <f>VLOOKUP(D591,#REF!,5,0)</f>
        <v>#REF!</v>
      </c>
      <c r="M591" t="e">
        <f>VLOOKUP(D591,#REF!,6,0)</f>
        <v>#REF!</v>
      </c>
      <c r="N591" t="e">
        <f>VLOOKUP(D591,#REF!,7,0)</f>
        <v>#REF!</v>
      </c>
      <c r="P591" t="str">
        <f t="shared" si="51"/>
        <v>75918</v>
      </c>
      <c r="Q591" t="str">
        <f t="shared" si="49"/>
        <v>73</v>
      </c>
    </row>
    <row r="592" spans="1:17" x14ac:dyDescent="0.25">
      <c r="A592" s="563">
        <v>44742</v>
      </c>
      <c r="B592" s="340">
        <v>6</v>
      </c>
      <c r="C592" s="340" t="s">
        <v>2850</v>
      </c>
      <c r="D592" s="340" t="s">
        <v>1382</v>
      </c>
      <c r="E592" t="str">
        <f t="shared" si="47"/>
        <v>730107591800799</v>
      </c>
      <c r="F592" t="str">
        <f t="shared" si="48"/>
        <v>0</v>
      </c>
      <c r="G592" t="e">
        <f>+VLOOKUP(L592,BG!$D$10:$F$63,3,FALSE)</f>
        <v>#REF!</v>
      </c>
      <c r="H592" s="340" t="s">
        <v>2945</v>
      </c>
      <c r="I592" s="552">
        <v>45466574</v>
      </c>
      <c r="J592" s="298">
        <f t="shared" si="50"/>
        <v>45466.574000000001</v>
      </c>
      <c r="K592" t="e">
        <f>+VLOOKUP(D592,#REF!,4,0)</f>
        <v>#REF!</v>
      </c>
      <c r="L592" t="e">
        <f>VLOOKUP(D592,#REF!,5,0)</f>
        <v>#REF!</v>
      </c>
      <c r="M592" t="e">
        <f>VLOOKUP(D592,#REF!,6,0)</f>
        <v>#REF!</v>
      </c>
      <c r="N592" t="e">
        <f>VLOOKUP(D592,#REF!,7,0)</f>
        <v>#REF!</v>
      </c>
      <c r="P592" t="str">
        <f t="shared" si="51"/>
        <v>75918</v>
      </c>
      <c r="Q592" t="str">
        <f t="shared" si="49"/>
        <v>73</v>
      </c>
    </row>
    <row r="593" spans="1:17" x14ac:dyDescent="0.25">
      <c r="A593" s="563">
        <v>44742</v>
      </c>
      <c r="B593" s="339">
        <v>6</v>
      </c>
      <c r="C593" s="339" t="s">
        <v>2360</v>
      </c>
      <c r="D593" s="339" t="s">
        <v>2058</v>
      </c>
      <c r="E593" t="str">
        <f t="shared" si="47"/>
        <v>730107591802099</v>
      </c>
      <c r="F593" t="str">
        <f t="shared" si="48"/>
        <v>0</v>
      </c>
      <c r="G593" t="e">
        <f>+VLOOKUP(L593,BG!$D$10:$F$63,3,FALSE)</f>
        <v>#REF!</v>
      </c>
      <c r="H593" s="339" t="s">
        <v>1186</v>
      </c>
      <c r="I593" s="551">
        <v>5147818</v>
      </c>
      <c r="J593" s="298">
        <f t="shared" si="50"/>
        <v>5147.8180000000002</v>
      </c>
      <c r="K593" t="e">
        <f>+VLOOKUP(D593,#REF!,4,0)</f>
        <v>#REF!</v>
      </c>
      <c r="L593" t="e">
        <f>VLOOKUP(D593,#REF!,5,0)</f>
        <v>#REF!</v>
      </c>
      <c r="M593" t="e">
        <f>VLOOKUP(D593,#REF!,6,0)</f>
        <v>#REF!</v>
      </c>
      <c r="N593" t="e">
        <f>VLOOKUP(D593,#REF!,7,0)</f>
        <v>#REF!</v>
      </c>
      <c r="P593" t="str">
        <f t="shared" si="51"/>
        <v>75918</v>
      </c>
      <c r="Q593" t="str">
        <f t="shared" si="49"/>
        <v>73</v>
      </c>
    </row>
    <row r="594" spans="1:17" x14ac:dyDescent="0.25">
      <c r="A594" s="563">
        <v>44742</v>
      </c>
      <c r="B594" s="340">
        <v>6</v>
      </c>
      <c r="C594" s="340" t="s">
        <v>1799</v>
      </c>
      <c r="D594" s="340" t="s">
        <v>1187</v>
      </c>
      <c r="E594" t="str">
        <f t="shared" si="47"/>
        <v>730107592000299</v>
      </c>
      <c r="F594" t="str">
        <f t="shared" si="48"/>
        <v>0</v>
      </c>
      <c r="G594" t="e">
        <f>+VLOOKUP(L594,BG!$D$10:$F$63,3,FALSE)</f>
        <v>#REF!</v>
      </c>
      <c r="H594" s="340" t="s">
        <v>2946</v>
      </c>
      <c r="I594" s="552">
        <v>126659342</v>
      </c>
      <c r="J594" s="298">
        <f t="shared" si="50"/>
        <v>126659.342</v>
      </c>
      <c r="K594" t="e">
        <f>+VLOOKUP(D594,#REF!,4,0)</f>
        <v>#REF!</v>
      </c>
      <c r="L594" t="e">
        <f>VLOOKUP(D594,#REF!,5,0)</f>
        <v>#REF!</v>
      </c>
      <c r="M594" t="e">
        <f>VLOOKUP(D594,#REF!,6,0)</f>
        <v>#REF!</v>
      </c>
      <c r="N594" t="e">
        <f>VLOOKUP(D594,#REF!,7,0)</f>
        <v>#REF!</v>
      </c>
      <c r="P594" t="str">
        <f t="shared" si="51"/>
        <v>75920</v>
      </c>
      <c r="Q594" t="str">
        <f t="shared" si="49"/>
        <v>73</v>
      </c>
    </row>
    <row r="595" spans="1:17" x14ac:dyDescent="0.25">
      <c r="A595" s="563">
        <v>44742</v>
      </c>
      <c r="B595" s="339">
        <v>6</v>
      </c>
      <c r="C595" s="339" t="s">
        <v>1800</v>
      </c>
      <c r="D595" s="339" t="s">
        <v>1306</v>
      </c>
      <c r="E595" t="str">
        <f t="shared" si="47"/>
        <v>730107592200199</v>
      </c>
      <c r="F595" t="str">
        <f t="shared" si="48"/>
        <v>0</v>
      </c>
      <c r="G595" t="e">
        <f>+VLOOKUP(L595,BG!$D$10:$F$63,3,FALSE)</f>
        <v>#REF!</v>
      </c>
      <c r="H595" s="339" t="s">
        <v>1307</v>
      </c>
      <c r="I595" s="551">
        <v>5837766</v>
      </c>
      <c r="J595" s="298">
        <f t="shared" si="50"/>
        <v>5837.7659999999996</v>
      </c>
      <c r="K595" t="e">
        <f>+VLOOKUP(D595,#REF!,4,0)</f>
        <v>#REF!</v>
      </c>
      <c r="L595" t="e">
        <f>VLOOKUP(D595,#REF!,5,0)</f>
        <v>#REF!</v>
      </c>
      <c r="M595" t="e">
        <f>VLOOKUP(D595,#REF!,6,0)</f>
        <v>#REF!</v>
      </c>
      <c r="N595" t="e">
        <f>VLOOKUP(D595,#REF!,7,0)</f>
        <v>#REF!</v>
      </c>
      <c r="P595" t="str">
        <f t="shared" si="51"/>
        <v>75922</v>
      </c>
      <c r="Q595" t="str">
        <f t="shared" si="49"/>
        <v>73</v>
      </c>
    </row>
    <row r="596" spans="1:17" x14ac:dyDescent="0.25">
      <c r="A596" s="563">
        <v>44742</v>
      </c>
      <c r="B596" s="340">
        <v>6</v>
      </c>
      <c r="C596" s="340" t="s">
        <v>2361</v>
      </c>
      <c r="D596" s="340" t="s">
        <v>2059</v>
      </c>
      <c r="E596" t="str">
        <f t="shared" si="47"/>
        <v>730107610202299</v>
      </c>
      <c r="F596" t="str">
        <f t="shared" si="48"/>
        <v>0</v>
      </c>
      <c r="G596" t="e">
        <f>+VLOOKUP(L596,BG!$D$10:$F$63,3,FALSE)</f>
        <v>#REF!</v>
      </c>
      <c r="H596" s="340" t="s">
        <v>2203</v>
      </c>
      <c r="I596" s="552">
        <v>1140040</v>
      </c>
      <c r="J596" s="298">
        <f t="shared" si="50"/>
        <v>1140.04</v>
      </c>
      <c r="K596" t="e">
        <f>+VLOOKUP(D596,#REF!,4,0)</f>
        <v>#REF!</v>
      </c>
      <c r="L596" t="e">
        <f>VLOOKUP(D596,#REF!,5,0)</f>
        <v>#REF!</v>
      </c>
      <c r="M596" t="e">
        <f>VLOOKUP(D596,#REF!,6,0)</f>
        <v>#REF!</v>
      </c>
      <c r="N596" t="e">
        <f>VLOOKUP(D596,#REF!,7,0)</f>
        <v>#REF!</v>
      </c>
      <c r="P596" t="str">
        <f t="shared" si="51"/>
        <v>76102</v>
      </c>
      <c r="Q596" t="str">
        <f t="shared" si="49"/>
        <v>73</v>
      </c>
    </row>
    <row r="597" spans="1:17" x14ac:dyDescent="0.25">
      <c r="A597" s="563">
        <v>44742</v>
      </c>
      <c r="B597" s="339">
        <v>6</v>
      </c>
      <c r="C597" s="339" t="s">
        <v>1801</v>
      </c>
      <c r="D597" s="339" t="s">
        <v>1383</v>
      </c>
      <c r="E597" t="str">
        <f t="shared" si="47"/>
        <v>730107610402499</v>
      </c>
      <c r="F597" t="str">
        <f t="shared" si="48"/>
        <v>0</v>
      </c>
      <c r="G597" t="e">
        <f>+VLOOKUP(L597,BG!$D$10:$F$63,3,FALSE)</f>
        <v>#REF!</v>
      </c>
      <c r="H597" s="339" t="s">
        <v>1417</v>
      </c>
      <c r="I597" s="551">
        <v>4103814</v>
      </c>
      <c r="J597" s="298">
        <f t="shared" si="50"/>
        <v>4103.8140000000003</v>
      </c>
      <c r="K597" t="e">
        <f>+VLOOKUP(D597,#REF!,4,0)</f>
        <v>#REF!</v>
      </c>
      <c r="L597" t="e">
        <f>VLOOKUP(D597,#REF!,5,0)</f>
        <v>#REF!</v>
      </c>
      <c r="M597" t="e">
        <f>VLOOKUP(D597,#REF!,6,0)</f>
        <v>#REF!</v>
      </c>
      <c r="N597" t="e">
        <f>VLOOKUP(D597,#REF!,7,0)</f>
        <v>#REF!</v>
      </c>
      <c r="P597" t="str">
        <f t="shared" si="51"/>
        <v>76104</v>
      </c>
      <c r="Q597" t="str">
        <f t="shared" si="49"/>
        <v>73</v>
      </c>
    </row>
    <row r="598" spans="1:17" x14ac:dyDescent="0.25">
      <c r="A598" s="563">
        <v>44742</v>
      </c>
      <c r="B598" s="340">
        <v>6</v>
      </c>
      <c r="C598" s="340" t="s">
        <v>2362</v>
      </c>
      <c r="D598" s="340" t="s">
        <v>2060</v>
      </c>
      <c r="E598" t="str">
        <f t="shared" si="47"/>
        <v>730107611000099</v>
      </c>
      <c r="F598" t="str">
        <f t="shared" si="48"/>
        <v>0</v>
      </c>
      <c r="G598" t="e">
        <f>+VLOOKUP(L598,BG!$D$10:$F$63,3,FALSE)</f>
        <v>#REF!</v>
      </c>
      <c r="H598" s="340" t="s">
        <v>2204</v>
      </c>
      <c r="I598" s="552">
        <v>373673470</v>
      </c>
      <c r="J598" s="298">
        <f t="shared" si="50"/>
        <v>373673.47</v>
      </c>
      <c r="K598" t="e">
        <f>+VLOOKUP(D598,#REF!,4,0)</f>
        <v>#REF!</v>
      </c>
      <c r="L598" t="e">
        <f>VLOOKUP(D598,#REF!,5,0)</f>
        <v>#REF!</v>
      </c>
      <c r="M598" t="e">
        <f>VLOOKUP(D598,#REF!,6,0)</f>
        <v>#REF!</v>
      </c>
      <c r="N598" t="e">
        <f>VLOOKUP(D598,#REF!,7,0)</f>
        <v>#REF!</v>
      </c>
      <c r="P598" t="str">
        <f t="shared" si="51"/>
        <v>76110</v>
      </c>
      <c r="Q598" t="str">
        <f t="shared" si="49"/>
        <v>73</v>
      </c>
    </row>
    <row r="599" spans="1:17" x14ac:dyDescent="0.25">
      <c r="A599" s="563">
        <v>44742</v>
      </c>
      <c r="B599" s="339">
        <v>6</v>
      </c>
      <c r="C599" s="339" t="s">
        <v>1802</v>
      </c>
      <c r="D599" s="339" t="s">
        <v>1418</v>
      </c>
      <c r="E599" t="str">
        <f t="shared" si="47"/>
        <v>730107611000199</v>
      </c>
      <c r="F599" t="str">
        <f t="shared" si="48"/>
        <v>0</v>
      </c>
      <c r="G599" t="e">
        <f>+VLOOKUP(L599,BG!$D$10:$F$63,3,FALSE)</f>
        <v>#REF!</v>
      </c>
      <c r="H599" s="339" t="s">
        <v>1310</v>
      </c>
      <c r="I599" s="551">
        <v>278877</v>
      </c>
      <c r="J599" s="298">
        <f t="shared" si="50"/>
        <v>278.87700000000001</v>
      </c>
      <c r="K599" t="e">
        <f>+VLOOKUP(D599,#REF!,4,0)</f>
        <v>#REF!</v>
      </c>
      <c r="L599" t="e">
        <f>VLOOKUP(D599,#REF!,5,0)</f>
        <v>#REF!</v>
      </c>
      <c r="M599" t="e">
        <f>VLOOKUP(D599,#REF!,6,0)</f>
        <v>#REF!</v>
      </c>
      <c r="N599" t="e">
        <f>VLOOKUP(D599,#REF!,7,0)</f>
        <v>#REF!</v>
      </c>
      <c r="P599" t="str">
        <f t="shared" si="51"/>
        <v>76110</v>
      </c>
      <c r="Q599" t="str">
        <f t="shared" si="49"/>
        <v>73</v>
      </c>
    </row>
    <row r="600" spans="1:17" x14ac:dyDescent="0.25">
      <c r="A600" s="563">
        <v>44742</v>
      </c>
      <c r="B600" s="340">
        <v>6</v>
      </c>
      <c r="C600" s="340" t="s">
        <v>1803</v>
      </c>
      <c r="D600" s="340" t="s">
        <v>1352</v>
      </c>
      <c r="E600" t="str">
        <f t="shared" si="47"/>
        <v>730107611000599</v>
      </c>
      <c r="F600" t="str">
        <f t="shared" si="48"/>
        <v>0</v>
      </c>
      <c r="G600" t="e">
        <f>+VLOOKUP(L600,BG!$D$10:$F$63,3,FALSE)</f>
        <v>#REF!</v>
      </c>
      <c r="H600" s="340" t="s">
        <v>2947</v>
      </c>
      <c r="I600" s="552">
        <v>17885384</v>
      </c>
      <c r="J600" s="298">
        <f t="shared" si="50"/>
        <v>17885.383999999998</v>
      </c>
      <c r="K600" t="e">
        <f>+VLOOKUP(D600,#REF!,4,0)</f>
        <v>#REF!</v>
      </c>
      <c r="L600" t="e">
        <f>VLOOKUP(D600,#REF!,5,0)</f>
        <v>#REF!</v>
      </c>
      <c r="M600" t="e">
        <f>VLOOKUP(D600,#REF!,6,0)</f>
        <v>#REF!</v>
      </c>
      <c r="N600" t="e">
        <f>VLOOKUP(D600,#REF!,7,0)</f>
        <v>#REF!</v>
      </c>
      <c r="P600" t="str">
        <f t="shared" si="51"/>
        <v>76110</v>
      </c>
      <c r="Q600" t="str">
        <f t="shared" si="49"/>
        <v>73</v>
      </c>
    </row>
    <row r="601" spans="1:17" x14ac:dyDescent="0.25">
      <c r="A601" s="563">
        <v>44742</v>
      </c>
      <c r="B601" s="339">
        <v>6</v>
      </c>
      <c r="C601" s="339" t="s">
        <v>2363</v>
      </c>
      <c r="D601" s="339" t="s">
        <v>2061</v>
      </c>
      <c r="E601" t="str">
        <f t="shared" si="47"/>
        <v>730107611003999</v>
      </c>
      <c r="F601" t="str">
        <f t="shared" si="48"/>
        <v>0</v>
      </c>
      <c r="G601" t="e">
        <f>+VLOOKUP(L601,BG!$D$10:$F$63,3,FALSE)</f>
        <v>#REF!</v>
      </c>
      <c r="H601" s="339" t="s">
        <v>2205</v>
      </c>
      <c r="I601" s="551">
        <v>20266779</v>
      </c>
      <c r="J601" s="298">
        <f t="shared" si="50"/>
        <v>20266.778999999999</v>
      </c>
      <c r="K601" t="e">
        <f>+VLOOKUP(D601,#REF!,4,0)</f>
        <v>#REF!</v>
      </c>
      <c r="L601" t="e">
        <f>VLOOKUP(D601,#REF!,5,0)</f>
        <v>#REF!</v>
      </c>
      <c r="M601" t="e">
        <f>VLOOKUP(D601,#REF!,6,0)</f>
        <v>#REF!</v>
      </c>
      <c r="N601" t="e">
        <f>VLOOKUP(D601,#REF!,7,0)</f>
        <v>#REF!</v>
      </c>
      <c r="P601" t="str">
        <f t="shared" si="51"/>
        <v>76110</v>
      </c>
      <c r="Q601" t="str">
        <f t="shared" si="49"/>
        <v>73</v>
      </c>
    </row>
    <row r="602" spans="1:17" s="299" customFormat="1" x14ac:dyDescent="0.25">
      <c r="A602" s="609">
        <v>44742</v>
      </c>
      <c r="B602" s="610">
        <v>7</v>
      </c>
      <c r="C602" s="610" t="s">
        <v>1804</v>
      </c>
      <c r="D602" s="610" t="s">
        <v>1311</v>
      </c>
      <c r="E602" s="299" t="str">
        <f t="shared" si="47"/>
        <v>730107630200199</v>
      </c>
      <c r="F602" s="299" t="str">
        <f t="shared" si="48"/>
        <v>0</v>
      </c>
      <c r="G602" s="299" t="e">
        <f>+VLOOKUP(L602,BG!$D$10:$F$63,3,FALSE)</f>
        <v>#REF!</v>
      </c>
      <c r="H602" s="610" t="s">
        <v>1312</v>
      </c>
      <c r="I602" s="611">
        <v>203862816</v>
      </c>
      <c r="J602" s="476">
        <f t="shared" si="50"/>
        <v>203862.81599999999</v>
      </c>
      <c r="K602" s="299" t="e">
        <f>+VLOOKUP(D602,#REF!,4,0)</f>
        <v>#REF!</v>
      </c>
      <c r="L602" s="299" t="e">
        <f>VLOOKUP(D602,#REF!,5,0)</f>
        <v>#REF!</v>
      </c>
      <c r="M602" s="299" t="e">
        <f>VLOOKUP(D602,#REF!,6,0)</f>
        <v>#REF!</v>
      </c>
      <c r="N602" s="299" t="e">
        <f>VLOOKUP(D602,#REF!,7,0)</f>
        <v>#REF!</v>
      </c>
      <c r="P602" s="299" t="str">
        <f t="shared" si="51"/>
        <v>76302</v>
      </c>
      <c r="Q602" s="299" t="str">
        <f t="shared" si="49"/>
        <v>73</v>
      </c>
    </row>
    <row r="603" spans="1:17" x14ac:dyDescent="0.25">
      <c r="A603" s="563">
        <v>44742</v>
      </c>
      <c r="B603" s="339">
        <v>6</v>
      </c>
      <c r="C603" s="339" t="s">
        <v>1805</v>
      </c>
      <c r="D603" s="339" t="s">
        <v>1313</v>
      </c>
      <c r="E603" t="str">
        <f t="shared" si="47"/>
        <v>730107630400099</v>
      </c>
      <c r="F603" t="str">
        <f t="shared" si="48"/>
        <v>0</v>
      </c>
      <c r="G603" t="e">
        <f>+VLOOKUP(L603,BG!$D$10:$F$63,3,FALSE)</f>
        <v>#REF!</v>
      </c>
      <c r="H603" s="339" t="s">
        <v>1314</v>
      </c>
      <c r="I603" s="551">
        <v>150527306</v>
      </c>
      <c r="J603" s="298">
        <f t="shared" si="50"/>
        <v>150527.30600000001</v>
      </c>
      <c r="K603" t="e">
        <f>+VLOOKUP(D603,#REF!,4,0)</f>
        <v>#REF!</v>
      </c>
      <c r="L603" t="e">
        <f>VLOOKUP(D603,#REF!,5,0)</f>
        <v>#REF!</v>
      </c>
      <c r="M603" t="e">
        <f>VLOOKUP(D603,#REF!,6,0)</f>
        <v>#REF!</v>
      </c>
      <c r="N603" t="e">
        <f>VLOOKUP(D603,#REF!,7,0)</f>
        <v>#REF!</v>
      </c>
      <c r="P603" t="str">
        <f t="shared" si="51"/>
        <v>76304</v>
      </c>
      <c r="Q603" t="str">
        <f t="shared" si="49"/>
        <v>73</v>
      </c>
    </row>
    <row r="604" spans="1:17" x14ac:dyDescent="0.25">
      <c r="A604" s="563">
        <v>44742</v>
      </c>
      <c r="B604" s="340">
        <v>6</v>
      </c>
      <c r="C604" s="340" t="s">
        <v>1874</v>
      </c>
      <c r="D604" s="340" t="s">
        <v>1873</v>
      </c>
      <c r="E604" t="str">
        <f t="shared" si="47"/>
        <v>730107630400399</v>
      </c>
      <c r="F604" t="str">
        <f t="shared" si="48"/>
        <v>0</v>
      </c>
      <c r="G604" t="e">
        <f>+VLOOKUP(L604,BG!$D$10:$F$63,3,FALSE)</f>
        <v>#REF!</v>
      </c>
      <c r="H604" s="340" t="s">
        <v>955</v>
      </c>
      <c r="I604" s="552">
        <v>14931697</v>
      </c>
      <c r="J604" s="298">
        <f t="shared" si="50"/>
        <v>14931.697</v>
      </c>
      <c r="K604" t="e">
        <f>+VLOOKUP(D604,#REF!,4,0)</f>
        <v>#REF!</v>
      </c>
      <c r="L604" t="e">
        <f>VLOOKUP(D604,#REF!,5,0)</f>
        <v>#REF!</v>
      </c>
      <c r="M604" t="e">
        <f>VLOOKUP(D604,#REF!,6,0)</f>
        <v>#REF!</v>
      </c>
      <c r="N604" t="e">
        <f>VLOOKUP(D604,#REF!,7,0)</f>
        <v>#REF!</v>
      </c>
      <c r="P604" t="str">
        <f t="shared" si="51"/>
        <v>76304</v>
      </c>
      <c r="Q604" t="str">
        <f t="shared" si="49"/>
        <v>73</v>
      </c>
    </row>
    <row r="605" spans="1:17" x14ac:dyDescent="0.25">
      <c r="A605" s="563">
        <v>44742</v>
      </c>
      <c r="B605" s="339">
        <v>6</v>
      </c>
      <c r="C605" s="339" t="s">
        <v>1806</v>
      </c>
      <c r="D605" s="339" t="s">
        <v>1315</v>
      </c>
      <c r="E605" t="str">
        <f t="shared" si="47"/>
        <v>730107630400699</v>
      </c>
      <c r="F605" t="str">
        <f t="shared" si="48"/>
        <v>0</v>
      </c>
      <c r="G605" t="e">
        <f>+VLOOKUP(L605,BG!$D$10:$F$63,3,FALSE)</f>
        <v>#REF!</v>
      </c>
      <c r="H605" s="339" t="s">
        <v>1316</v>
      </c>
      <c r="I605" s="551">
        <v>8337672</v>
      </c>
      <c r="J605" s="298">
        <f t="shared" si="50"/>
        <v>8337.6720000000005</v>
      </c>
      <c r="K605" t="e">
        <f>+VLOOKUP(D605,#REF!,4,0)</f>
        <v>#REF!</v>
      </c>
      <c r="L605" t="e">
        <f>VLOOKUP(D605,#REF!,5,0)</f>
        <v>#REF!</v>
      </c>
      <c r="M605" t="e">
        <f>VLOOKUP(D605,#REF!,6,0)</f>
        <v>#REF!</v>
      </c>
      <c r="N605" t="e">
        <f>VLOOKUP(D605,#REF!,7,0)</f>
        <v>#REF!</v>
      </c>
      <c r="P605" t="str">
        <f t="shared" si="51"/>
        <v>76304</v>
      </c>
      <c r="Q605" t="str">
        <f t="shared" si="49"/>
        <v>73</v>
      </c>
    </row>
    <row r="606" spans="1:17" x14ac:dyDescent="0.25">
      <c r="A606" s="563">
        <v>44742</v>
      </c>
      <c r="B606" s="340">
        <v>6</v>
      </c>
      <c r="C606" s="340" t="s">
        <v>1807</v>
      </c>
      <c r="D606" s="340" t="s">
        <v>1317</v>
      </c>
      <c r="E606" t="str">
        <f t="shared" si="47"/>
        <v>730107630600099</v>
      </c>
      <c r="F606" t="str">
        <f t="shared" si="48"/>
        <v>0</v>
      </c>
      <c r="G606" t="e">
        <f>+VLOOKUP(L606,BG!$D$10:$F$63,3,FALSE)</f>
        <v>#REF!</v>
      </c>
      <c r="H606" s="340" t="s">
        <v>967</v>
      </c>
      <c r="I606" s="552">
        <v>692017715</v>
      </c>
      <c r="J606" s="298">
        <f t="shared" si="50"/>
        <v>692017.71499999997</v>
      </c>
      <c r="K606" t="e">
        <f>+VLOOKUP(D606,#REF!,4,0)</f>
        <v>#REF!</v>
      </c>
      <c r="L606" t="e">
        <f>VLOOKUP(D606,#REF!,5,0)</f>
        <v>#REF!</v>
      </c>
      <c r="M606" t="e">
        <f>VLOOKUP(D606,#REF!,6,0)</f>
        <v>#REF!</v>
      </c>
      <c r="N606" t="e">
        <f>VLOOKUP(D606,#REF!,7,0)</f>
        <v>#REF!</v>
      </c>
      <c r="P606" t="str">
        <f t="shared" si="51"/>
        <v>76306</v>
      </c>
      <c r="Q606" t="str">
        <f t="shared" si="49"/>
        <v>73</v>
      </c>
    </row>
    <row r="607" spans="1:17" x14ac:dyDescent="0.25">
      <c r="A607" s="563">
        <v>44742</v>
      </c>
      <c r="B607" s="339">
        <v>6</v>
      </c>
      <c r="C607" s="339" t="s">
        <v>1808</v>
      </c>
      <c r="D607" s="339" t="s">
        <v>1318</v>
      </c>
      <c r="E607" t="str">
        <f t="shared" si="47"/>
        <v>730107630800099</v>
      </c>
      <c r="F607" t="str">
        <f t="shared" si="48"/>
        <v>0</v>
      </c>
      <c r="G607" t="e">
        <f>+VLOOKUP(L607,BG!$D$10:$F$63,3,FALSE)</f>
        <v>#REF!</v>
      </c>
      <c r="H607" s="339" t="s">
        <v>972</v>
      </c>
      <c r="I607" s="551">
        <v>20766277</v>
      </c>
      <c r="J607" s="298">
        <f t="shared" si="50"/>
        <v>20766.276999999998</v>
      </c>
      <c r="K607" t="e">
        <f>+VLOOKUP(D607,#REF!,4,0)</f>
        <v>#REF!</v>
      </c>
      <c r="L607" t="e">
        <f>VLOOKUP(D607,#REF!,5,0)</f>
        <v>#REF!</v>
      </c>
      <c r="M607" t="e">
        <f>VLOOKUP(D607,#REF!,6,0)</f>
        <v>#REF!</v>
      </c>
      <c r="N607" t="e">
        <f>VLOOKUP(D607,#REF!,7,0)</f>
        <v>#REF!</v>
      </c>
      <c r="P607" t="str">
        <f t="shared" si="51"/>
        <v>76308</v>
      </c>
      <c r="Q607" t="str">
        <f t="shared" si="49"/>
        <v>73</v>
      </c>
    </row>
    <row r="608" spans="1:17" x14ac:dyDescent="0.25">
      <c r="A608" s="563">
        <v>44742</v>
      </c>
      <c r="B608" s="340">
        <v>6</v>
      </c>
      <c r="C608" s="340" t="s">
        <v>1809</v>
      </c>
      <c r="D608" s="340" t="s">
        <v>1319</v>
      </c>
      <c r="E608" t="str">
        <f t="shared" si="47"/>
        <v>730107631000099</v>
      </c>
      <c r="F608" t="str">
        <f t="shared" si="48"/>
        <v>0</v>
      </c>
      <c r="G608" t="e">
        <f>+VLOOKUP(L608,BG!$D$10:$F$63,3,FALSE)</f>
        <v>#REF!</v>
      </c>
      <c r="H608" s="340" t="s">
        <v>977</v>
      </c>
      <c r="I608" s="552">
        <v>9995683</v>
      </c>
      <c r="J608" s="298">
        <f t="shared" si="50"/>
        <v>9995.6830000000009</v>
      </c>
      <c r="K608" t="e">
        <f>+VLOOKUP(D608,#REF!,4,0)</f>
        <v>#REF!</v>
      </c>
      <c r="L608" t="e">
        <f>VLOOKUP(D608,#REF!,5,0)</f>
        <v>#REF!</v>
      </c>
      <c r="M608" t="e">
        <f>VLOOKUP(D608,#REF!,6,0)</f>
        <v>#REF!</v>
      </c>
      <c r="N608" t="e">
        <f>VLOOKUP(D608,#REF!,7,0)</f>
        <v>#REF!</v>
      </c>
      <c r="P608" t="str">
        <f t="shared" si="51"/>
        <v>76310</v>
      </c>
      <c r="Q608" t="str">
        <f t="shared" si="49"/>
        <v>73</v>
      </c>
    </row>
    <row r="609" spans="1:17" s="299" customFormat="1" x14ac:dyDescent="0.25">
      <c r="A609" s="609">
        <v>44742</v>
      </c>
      <c r="B609" s="612">
        <v>6</v>
      </c>
      <c r="C609" s="612" t="s">
        <v>1810</v>
      </c>
      <c r="D609" s="612" t="s">
        <v>1189</v>
      </c>
      <c r="E609" s="299" t="str">
        <f t="shared" si="47"/>
        <v>730107670200199</v>
      </c>
      <c r="F609" s="299" t="str">
        <f t="shared" si="48"/>
        <v>0</v>
      </c>
      <c r="G609" s="299" t="e">
        <f>+VLOOKUP(L609,BG!$D$10:$F$63,3,FALSE)</f>
        <v>#REF!</v>
      </c>
      <c r="H609" s="612" t="s">
        <v>1190</v>
      </c>
      <c r="I609" s="613">
        <v>1282146725</v>
      </c>
      <c r="J609" s="476">
        <f t="shared" si="50"/>
        <v>1282146.7250000001</v>
      </c>
      <c r="K609" s="299" t="e">
        <f>+VLOOKUP(D609,#REF!,4,0)</f>
        <v>#REF!</v>
      </c>
      <c r="L609" s="299" t="e">
        <f>VLOOKUP(D609,#REF!,5,0)</f>
        <v>#REF!</v>
      </c>
      <c r="M609" s="299" t="e">
        <f>VLOOKUP(D609,#REF!,6,0)</f>
        <v>#REF!</v>
      </c>
      <c r="N609" s="299" t="e">
        <f>VLOOKUP(D609,#REF!,7,0)</f>
        <v>#REF!</v>
      </c>
      <c r="P609" s="299" t="str">
        <f t="shared" si="51"/>
        <v>76702</v>
      </c>
      <c r="Q609" s="299" t="str">
        <f t="shared" si="49"/>
        <v>73</v>
      </c>
    </row>
    <row r="610" spans="1:17" x14ac:dyDescent="0.25">
      <c r="A610" s="563">
        <v>44742</v>
      </c>
      <c r="B610" s="340">
        <v>6</v>
      </c>
      <c r="C610" s="340" t="s">
        <v>2851</v>
      </c>
      <c r="D610" s="340" t="s">
        <v>2598</v>
      </c>
      <c r="E610" t="str">
        <f t="shared" si="47"/>
        <v>730107670200399</v>
      </c>
      <c r="F610" t="str">
        <f t="shared" si="48"/>
        <v>0</v>
      </c>
      <c r="G610" t="e">
        <f>+VLOOKUP(L610,BG!$D$10:$F$63,3,FALSE)</f>
        <v>#REF!</v>
      </c>
      <c r="H610" s="340" t="s">
        <v>2599</v>
      </c>
      <c r="I610" s="552">
        <v>325325462</v>
      </c>
      <c r="J610" s="298">
        <f t="shared" si="50"/>
        <v>325325.462</v>
      </c>
      <c r="K610" t="e">
        <f>+VLOOKUP(D610,#REF!,4,0)</f>
        <v>#REF!</v>
      </c>
      <c r="L610" t="e">
        <f>VLOOKUP(D610,#REF!,5,0)</f>
        <v>#REF!</v>
      </c>
      <c r="M610" t="e">
        <f>VLOOKUP(D610,#REF!,6,0)</f>
        <v>#REF!</v>
      </c>
      <c r="N610" t="e">
        <f>VLOOKUP(D610,#REF!,7,0)</f>
        <v>#REF!</v>
      </c>
      <c r="P610" t="str">
        <f t="shared" si="51"/>
        <v>76702</v>
      </c>
      <c r="Q610" t="str">
        <f t="shared" si="49"/>
        <v>73</v>
      </c>
    </row>
    <row r="611" spans="1:17" x14ac:dyDescent="0.25">
      <c r="A611" s="563">
        <v>44742</v>
      </c>
      <c r="B611" s="339">
        <v>6</v>
      </c>
      <c r="C611" s="339" t="s">
        <v>1811</v>
      </c>
      <c r="D611" s="339" t="s">
        <v>1191</v>
      </c>
      <c r="E611" t="str">
        <f t="shared" si="47"/>
        <v>730107670400099</v>
      </c>
      <c r="F611" t="str">
        <f t="shared" si="48"/>
        <v>0</v>
      </c>
      <c r="G611" t="e">
        <f>+VLOOKUP(L611,BG!$D$10:$F$63,3,FALSE)</f>
        <v>#REF!</v>
      </c>
      <c r="H611" s="339" t="s">
        <v>992</v>
      </c>
      <c r="I611" s="551">
        <v>319617540</v>
      </c>
      <c r="J611" s="298">
        <f t="shared" si="50"/>
        <v>319617.53999999998</v>
      </c>
      <c r="K611" t="e">
        <f>+VLOOKUP(D611,#REF!,4,0)</f>
        <v>#REF!</v>
      </c>
      <c r="L611" t="e">
        <f>VLOOKUP(D611,#REF!,5,0)</f>
        <v>#REF!</v>
      </c>
      <c r="M611" t="e">
        <f>VLOOKUP(D611,#REF!,6,0)</f>
        <v>#REF!</v>
      </c>
      <c r="N611" t="e">
        <f>VLOOKUP(D611,#REF!,7,0)</f>
        <v>#REF!</v>
      </c>
      <c r="P611" t="str">
        <f t="shared" si="51"/>
        <v>76704</v>
      </c>
      <c r="Q611" t="str">
        <f t="shared" si="49"/>
        <v>73</v>
      </c>
    </row>
    <row r="612" spans="1:17" s="299" customFormat="1" x14ac:dyDescent="0.25">
      <c r="A612" s="609">
        <v>44742</v>
      </c>
      <c r="B612" s="610">
        <v>6</v>
      </c>
      <c r="C612" s="610" t="s">
        <v>2364</v>
      </c>
      <c r="D612" s="610" t="s">
        <v>2062</v>
      </c>
      <c r="E612" s="299" t="str">
        <f t="shared" si="47"/>
        <v>730107670600099</v>
      </c>
      <c r="F612" s="299" t="str">
        <f t="shared" si="48"/>
        <v>0</v>
      </c>
      <c r="G612" s="299" t="e">
        <f>+VLOOKUP(L612,BG!$D$10:$F$63,3,FALSE)</f>
        <v>#REF!</v>
      </c>
      <c r="H612" s="610" t="s">
        <v>2206</v>
      </c>
      <c r="I612" s="611">
        <v>164478420</v>
      </c>
      <c r="J612" s="476">
        <f t="shared" si="50"/>
        <v>164478.42000000001</v>
      </c>
      <c r="K612" s="299" t="e">
        <f>+VLOOKUP(D612,#REF!,4,0)</f>
        <v>#REF!</v>
      </c>
      <c r="L612" s="299" t="e">
        <f>VLOOKUP(D612,#REF!,5,0)</f>
        <v>#REF!</v>
      </c>
      <c r="M612" s="299" t="e">
        <f>VLOOKUP(D612,#REF!,6,0)</f>
        <v>#REF!</v>
      </c>
      <c r="N612" s="299" t="e">
        <f>VLOOKUP(D612,#REF!,7,0)</f>
        <v>#REF!</v>
      </c>
      <c r="P612" s="299" t="str">
        <f t="shared" si="51"/>
        <v>76706</v>
      </c>
      <c r="Q612" s="299" t="str">
        <f t="shared" si="49"/>
        <v>73</v>
      </c>
    </row>
    <row r="613" spans="1:17" s="299" customFormat="1" x14ac:dyDescent="0.25">
      <c r="A613" s="609">
        <v>44742</v>
      </c>
      <c r="B613" s="612">
        <v>6</v>
      </c>
      <c r="C613" s="612" t="s">
        <v>1812</v>
      </c>
      <c r="D613" s="612" t="s">
        <v>1192</v>
      </c>
      <c r="E613" s="299" t="str">
        <f t="shared" si="47"/>
        <v>730107670600299</v>
      </c>
      <c r="F613" s="299" t="str">
        <f t="shared" si="48"/>
        <v>0</v>
      </c>
      <c r="G613" s="299" t="e">
        <f>+VLOOKUP(L613,BG!$D$10:$F$63,3,FALSE)</f>
        <v>#REF!</v>
      </c>
      <c r="H613" s="612" t="s">
        <v>1193</v>
      </c>
      <c r="I613" s="613">
        <v>2018795564</v>
      </c>
      <c r="J613" s="476">
        <f t="shared" si="50"/>
        <v>2018795.564</v>
      </c>
      <c r="K613" s="299" t="e">
        <f>+VLOOKUP(D613,#REF!,4,0)</f>
        <v>#REF!</v>
      </c>
      <c r="L613" s="299" t="e">
        <f>VLOOKUP(D613,#REF!,5,0)</f>
        <v>#REF!</v>
      </c>
      <c r="M613" s="299" t="e">
        <f>VLOOKUP(D613,#REF!,6,0)</f>
        <v>#REF!</v>
      </c>
      <c r="N613" s="299" t="e">
        <f>VLOOKUP(D613,#REF!,7,0)</f>
        <v>#REF!</v>
      </c>
      <c r="P613" s="299" t="str">
        <f t="shared" si="51"/>
        <v>76706</v>
      </c>
      <c r="Q613" s="299" t="str">
        <f t="shared" si="49"/>
        <v>73</v>
      </c>
    </row>
    <row r="614" spans="1:17" x14ac:dyDescent="0.25">
      <c r="A614" s="563">
        <v>44742</v>
      </c>
      <c r="B614" s="340">
        <v>6</v>
      </c>
      <c r="C614" s="340" t="s">
        <v>1875</v>
      </c>
      <c r="D614" s="340" t="s">
        <v>1348</v>
      </c>
      <c r="E614" t="str">
        <f t="shared" si="47"/>
        <v>730107690200099</v>
      </c>
      <c r="F614" t="str">
        <f t="shared" si="48"/>
        <v>0</v>
      </c>
      <c r="G614" t="e">
        <f>+VLOOKUP(L614,BG!$D$10:$F$63,3,FALSE)</f>
        <v>#REF!</v>
      </c>
      <c r="H614" s="340" t="s">
        <v>1401</v>
      </c>
      <c r="I614" s="552">
        <v>1056558861</v>
      </c>
      <c r="J614" s="298">
        <f t="shared" si="50"/>
        <v>1056558.861</v>
      </c>
      <c r="K614" t="e">
        <f>+VLOOKUP(D614,#REF!,4,0)</f>
        <v>#REF!</v>
      </c>
      <c r="L614" t="e">
        <f>VLOOKUP(D614,#REF!,5,0)</f>
        <v>#REF!</v>
      </c>
      <c r="M614" t="e">
        <f>VLOOKUP(D614,#REF!,6,0)</f>
        <v>#REF!</v>
      </c>
      <c r="N614" t="e">
        <f>VLOOKUP(D614,#REF!,7,0)</f>
        <v>#REF!</v>
      </c>
      <c r="P614" t="str">
        <f t="shared" si="51"/>
        <v>76902</v>
      </c>
      <c r="Q614" t="str">
        <f t="shared" si="49"/>
        <v>73</v>
      </c>
    </row>
    <row r="615" spans="1:17" x14ac:dyDescent="0.25">
      <c r="A615" s="563">
        <v>44742</v>
      </c>
      <c r="B615" s="339">
        <v>7</v>
      </c>
      <c r="C615" s="339" t="s">
        <v>1813</v>
      </c>
      <c r="D615" s="339" t="s">
        <v>1345</v>
      </c>
      <c r="E615" t="str">
        <f t="shared" si="47"/>
        <v>730107690601699</v>
      </c>
      <c r="F615" t="str">
        <f t="shared" si="48"/>
        <v>0</v>
      </c>
      <c r="G615" t="e">
        <f>+VLOOKUP(L615,BG!$D$10:$F$63,3,FALSE)</f>
        <v>#REF!</v>
      </c>
      <c r="H615" s="339" t="s">
        <v>1346</v>
      </c>
      <c r="I615" s="551">
        <v>20527306</v>
      </c>
      <c r="J615" s="298">
        <f t="shared" si="50"/>
        <v>20527.306</v>
      </c>
      <c r="K615" t="e">
        <f>+VLOOKUP(D615,#REF!,4,0)</f>
        <v>#REF!</v>
      </c>
      <c r="L615" t="e">
        <f>VLOOKUP(D615,#REF!,5,0)</f>
        <v>#REF!</v>
      </c>
      <c r="M615" t="e">
        <f>VLOOKUP(D615,#REF!,6,0)</f>
        <v>#REF!</v>
      </c>
      <c r="N615" t="e">
        <f>VLOOKUP(D615,#REF!,7,0)</f>
        <v>#REF!</v>
      </c>
      <c r="P615" t="str">
        <f t="shared" si="51"/>
        <v>76906</v>
      </c>
      <c r="Q615" t="str">
        <f t="shared" si="49"/>
        <v>73</v>
      </c>
    </row>
    <row r="616" spans="1:17" x14ac:dyDescent="0.25">
      <c r="A616" s="563">
        <v>44742</v>
      </c>
      <c r="C616" t="s">
        <v>2365</v>
      </c>
      <c r="D616" t="s">
        <v>2063</v>
      </c>
      <c r="E616" t="str">
        <f t="shared" si="47"/>
        <v>730107690601799</v>
      </c>
      <c r="F616" t="str">
        <f t="shared" si="48"/>
        <v>0</v>
      </c>
      <c r="G616" t="e">
        <f>+VLOOKUP(L616,BG!$D$10:$F$63,3,FALSE)</f>
        <v>#REF!</v>
      </c>
      <c r="H616" t="s">
        <v>2207</v>
      </c>
      <c r="I616" s="558">
        <v>65775748</v>
      </c>
      <c r="J616" s="298">
        <f t="shared" si="50"/>
        <v>65775.748000000007</v>
      </c>
      <c r="K616" t="e">
        <f>+VLOOKUP(D616,#REF!,4,0)</f>
        <v>#REF!</v>
      </c>
      <c r="L616" t="e">
        <f>VLOOKUP(D616,#REF!,5,0)</f>
        <v>#REF!</v>
      </c>
      <c r="M616" t="e">
        <f>VLOOKUP(D616,#REF!,6,0)</f>
        <v>#REF!</v>
      </c>
      <c r="N616" t="e">
        <f>VLOOKUP(D616,#REF!,7,0)</f>
        <v>#REF!</v>
      </c>
      <c r="P616" t="str">
        <f t="shared" si="51"/>
        <v>76906</v>
      </c>
      <c r="Q616" t="str">
        <f t="shared" si="49"/>
        <v>73</v>
      </c>
    </row>
    <row r="617" spans="1:17" x14ac:dyDescent="0.25">
      <c r="A617" s="563">
        <v>44742</v>
      </c>
      <c r="C617" t="s">
        <v>1814</v>
      </c>
      <c r="D617" t="s">
        <v>1354</v>
      </c>
      <c r="E617" t="str">
        <f t="shared" si="47"/>
        <v>730107691000199</v>
      </c>
      <c r="F617" t="str">
        <f t="shared" si="48"/>
        <v>0</v>
      </c>
      <c r="G617" t="e">
        <f>+VLOOKUP(L617,BG!$D$10:$F$63,3,FALSE)</f>
        <v>#REF!</v>
      </c>
      <c r="H617" t="s">
        <v>1355</v>
      </c>
      <c r="I617" s="558">
        <v>246070951</v>
      </c>
      <c r="J617" s="298">
        <f t="shared" si="50"/>
        <v>246070.951</v>
      </c>
      <c r="K617" t="e">
        <f>+VLOOKUP(D617,#REF!,4,0)</f>
        <v>#REF!</v>
      </c>
      <c r="L617" t="e">
        <f>VLOOKUP(D617,#REF!,5,0)</f>
        <v>#REF!</v>
      </c>
      <c r="M617" t="e">
        <f>VLOOKUP(D617,#REF!,6,0)</f>
        <v>#REF!</v>
      </c>
      <c r="N617" t="e">
        <f>VLOOKUP(D617,#REF!,7,0)</f>
        <v>#REF!</v>
      </c>
      <c r="P617" t="str">
        <f t="shared" si="51"/>
        <v>76910</v>
      </c>
      <c r="Q617" t="str">
        <f t="shared" si="49"/>
        <v>73</v>
      </c>
    </row>
    <row r="618" spans="1:17" x14ac:dyDescent="0.25">
      <c r="A618" s="563">
        <v>44742</v>
      </c>
      <c r="C618" t="s">
        <v>1815</v>
      </c>
      <c r="D618" t="s">
        <v>1194</v>
      </c>
      <c r="E618" t="str">
        <f t="shared" si="47"/>
        <v>730107691000299</v>
      </c>
      <c r="F618" t="str">
        <f t="shared" si="48"/>
        <v>0</v>
      </c>
      <c r="G618" t="e">
        <f>+VLOOKUP(L618,BG!$D$10:$F$63,3,FALSE)</f>
        <v>#REF!</v>
      </c>
      <c r="H618" t="s">
        <v>1195</v>
      </c>
      <c r="I618" s="558">
        <v>813155007</v>
      </c>
      <c r="J618" s="298">
        <f t="shared" si="50"/>
        <v>813155.00699999998</v>
      </c>
      <c r="K618" t="e">
        <f>+VLOOKUP(D618,#REF!,4,0)</f>
        <v>#REF!</v>
      </c>
      <c r="L618" t="e">
        <f>VLOOKUP(D618,#REF!,5,0)</f>
        <v>#REF!</v>
      </c>
      <c r="M618" t="e">
        <f>VLOOKUP(D618,#REF!,6,0)</f>
        <v>#REF!</v>
      </c>
      <c r="N618" t="e">
        <f>VLOOKUP(D618,#REF!,7,0)</f>
        <v>#REF!</v>
      </c>
      <c r="P618" t="str">
        <f t="shared" si="51"/>
        <v>76910</v>
      </c>
      <c r="Q618" t="str">
        <f t="shared" si="49"/>
        <v>73</v>
      </c>
    </row>
    <row r="619" spans="1:17" x14ac:dyDescent="0.25">
      <c r="A619" s="563">
        <v>44742</v>
      </c>
      <c r="C619" t="s">
        <v>2852</v>
      </c>
      <c r="D619" t="s">
        <v>1384</v>
      </c>
      <c r="E619" t="str">
        <f t="shared" si="47"/>
        <v>730107691000499</v>
      </c>
      <c r="F619" t="str">
        <f t="shared" si="48"/>
        <v>0</v>
      </c>
      <c r="G619" t="e">
        <f>+VLOOKUP(L619,BG!$D$10:$F$63,3,FALSE)</f>
        <v>#REF!</v>
      </c>
      <c r="H619" t="s">
        <v>1453</v>
      </c>
      <c r="I619" s="558">
        <v>249818</v>
      </c>
      <c r="J619" s="298">
        <f t="shared" si="50"/>
        <v>249.81800000000001</v>
      </c>
      <c r="K619" t="e">
        <f>+VLOOKUP(D619,#REF!,4,0)</f>
        <v>#REF!</v>
      </c>
      <c r="L619" t="e">
        <f>VLOOKUP(D619,#REF!,5,0)</f>
        <v>#REF!</v>
      </c>
      <c r="M619" t="e">
        <f>VLOOKUP(D619,#REF!,6,0)</f>
        <v>#REF!</v>
      </c>
      <c r="N619" t="e">
        <f>VLOOKUP(D619,#REF!,7,0)</f>
        <v>#REF!</v>
      </c>
      <c r="P619" t="str">
        <f t="shared" si="51"/>
        <v>76910</v>
      </c>
      <c r="Q619" t="str">
        <f t="shared" si="49"/>
        <v>73</v>
      </c>
    </row>
    <row r="620" spans="1:17" x14ac:dyDescent="0.25">
      <c r="A620" s="563">
        <v>44742</v>
      </c>
      <c r="C620" t="s">
        <v>2853</v>
      </c>
      <c r="D620" t="s">
        <v>2600</v>
      </c>
      <c r="E620" t="str">
        <f t="shared" si="47"/>
        <v>730107691000599</v>
      </c>
      <c r="F620" t="str">
        <f t="shared" si="48"/>
        <v>0</v>
      </c>
      <c r="G620" t="e">
        <f>+VLOOKUP(L620,BG!$D$10:$F$63,3,FALSE)</f>
        <v>#REF!</v>
      </c>
      <c r="H620" t="s">
        <v>2601</v>
      </c>
      <c r="I620" s="558">
        <v>18594987</v>
      </c>
      <c r="J620" s="298">
        <f t="shared" si="50"/>
        <v>18594.987000000001</v>
      </c>
      <c r="K620" t="e">
        <f>+VLOOKUP(D620,#REF!,4,0)</f>
        <v>#REF!</v>
      </c>
      <c r="L620" t="e">
        <f>VLOOKUP(D620,#REF!,5,0)</f>
        <v>#REF!</v>
      </c>
      <c r="M620" t="e">
        <f>VLOOKUP(D620,#REF!,6,0)</f>
        <v>#REF!</v>
      </c>
      <c r="N620" t="e">
        <f>VLOOKUP(D620,#REF!,7,0)</f>
        <v>#REF!</v>
      </c>
      <c r="P620" t="str">
        <f t="shared" si="51"/>
        <v>76910</v>
      </c>
      <c r="Q620" t="str">
        <f t="shared" si="49"/>
        <v>73</v>
      </c>
    </row>
    <row r="621" spans="1:17" x14ac:dyDescent="0.25">
      <c r="A621" s="563">
        <v>44742</v>
      </c>
      <c r="C621" t="s">
        <v>3140</v>
      </c>
      <c r="D621" t="s">
        <v>1320</v>
      </c>
      <c r="E621" t="str">
        <f t="shared" si="47"/>
        <v>730107691000699</v>
      </c>
      <c r="F621" t="str">
        <f t="shared" si="48"/>
        <v>0</v>
      </c>
      <c r="G621" t="e">
        <f>+VLOOKUP(L621,BG!$D$10:$F$63,3,FALSE)</f>
        <v>#REF!</v>
      </c>
      <c r="H621" t="s">
        <v>1321</v>
      </c>
      <c r="I621" s="558">
        <v>789863</v>
      </c>
      <c r="J621" s="298">
        <f t="shared" si="50"/>
        <v>789.86300000000006</v>
      </c>
      <c r="K621" t="e">
        <f>+VLOOKUP(D621,#REF!,4,0)</f>
        <v>#REF!</v>
      </c>
      <c r="L621" t="e">
        <f>VLOOKUP(D621,#REF!,5,0)</f>
        <v>#REF!</v>
      </c>
      <c r="M621" t="e">
        <f>VLOOKUP(D621,#REF!,6,0)</f>
        <v>#REF!</v>
      </c>
      <c r="N621" t="e">
        <f>VLOOKUP(D621,#REF!,7,0)</f>
        <v>#REF!</v>
      </c>
      <c r="P621" t="str">
        <f t="shared" si="51"/>
        <v>76910</v>
      </c>
      <c r="Q621" t="str">
        <f t="shared" si="49"/>
        <v>73</v>
      </c>
    </row>
    <row r="622" spans="1:17" x14ac:dyDescent="0.25">
      <c r="A622" s="563">
        <v>44742</v>
      </c>
      <c r="C622" t="s">
        <v>1816</v>
      </c>
      <c r="D622" t="s">
        <v>1356</v>
      </c>
      <c r="E622" t="str">
        <f t="shared" si="47"/>
        <v>730107691000799</v>
      </c>
      <c r="F622" t="str">
        <f t="shared" si="48"/>
        <v>0</v>
      </c>
      <c r="G622" t="e">
        <f>+VLOOKUP(L622,BG!$D$10:$F$63,3,FALSE)</f>
        <v>#REF!</v>
      </c>
      <c r="H622" t="s">
        <v>1357</v>
      </c>
      <c r="I622" s="558">
        <v>16420070</v>
      </c>
      <c r="J622" s="298">
        <f t="shared" si="50"/>
        <v>16420.07</v>
      </c>
      <c r="K622" t="e">
        <f>+VLOOKUP(D622,#REF!,4,0)</f>
        <v>#REF!</v>
      </c>
      <c r="L622" t="e">
        <f>VLOOKUP(D622,#REF!,5,0)</f>
        <v>#REF!</v>
      </c>
      <c r="M622" t="e">
        <f>VLOOKUP(D622,#REF!,6,0)</f>
        <v>#REF!</v>
      </c>
      <c r="N622" t="e">
        <f>VLOOKUP(D622,#REF!,7,0)</f>
        <v>#REF!</v>
      </c>
      <c r="P622" t="str">
        <f t="shared" si="51"/>
        <v>76910</v>
      </c>
      <c r="Q622" t="str">
        <f t="shared" si="49"/>
        <v>73</v>
      </c>
    </row>
    <row r="623" spans="1:17" x14ac:dyDescent="0.25">
      <c r="A623" s="563">
        <v>44742</v>
      </c>
      <c r="C623" t="s">
        <v>1817</v>
      </c>
      <c r="D623" t="s">
        <v>1322</v>
      </c>
      <c r="E623" t="str">
        <f t="shared" si="47"/>
        <v>730107691000899</v>
      </c>
      <c r="F623" t="str">
        <f t="shared" si="48"/>
        <v>0</v>
      </c>
      <c r="G623" t="e">
        <f>+VLOOKUP(L623,BG!$D$10:$F$63,3,FALSE)</f>
        <v>#REF!</v>
      </c>
      <c r="H623" t="s">
        <v>1323</v>
      </c>
      <c r="I623" s="558">
        <v>33909637</v>
      </c>
      <c r="J623" s="298">
        <f t="shared" si="50"/>
        <v>33909.637000000002</v>
      </c>
      <c r="K623" t="e">
        <f>+VLOOKUP(D623,#REF!,4,0)</f>
        <v>#REF!</v>
      </c>
      <c r="L623" t="e">
        <f>VLOOKUP(D623,#REF!,5,0)</f>
        <v>#REF!</v>
      </c>
      <c r="M623" t="e">
        <f>VLOOKUP(D623,#REF!,6,0)</f>
        <v>#REF!</v>
      </c>
      <c r="N623" t="e">
        <f>VLOOKUP(D623,#REF!,7,0)</f>
        <v>#REF!</v>
      </c>
      <c r="P623" t="str">
        <f t="shared" si="51"/>
        <v>76910</v>
      </c>
      <c r="Q623" t="str">
        <f t="shared" si="49"/>
        <v>73</v>
      </c>
    </row>
    <row r="624" spans="1:17" x14ac:dyDescent="0.25">
      <c r="A624" s="563">
        <v>44742</v>
      </c>
      <c r="C624" t="s">
        <v>1818</v>
      </c>
      <c r="D624" t="s">
        <v>1196</v>
      </c>
      <c r="E624" t="str">
        <f t="shared" si="47"/>
        <v>730107691400099</v>
      </c>
      <c r="F624" t="str">
        <f t="shared" si="48"/>
        <v>0</v>
      </c>
      <c r="G624" t="e">
        <f>+VLOOKUP(L624,BG!$D$10:$F$63,3,FALSE)</f>
        <v>#REF!</v>
      </c>
      <c r="H624" t="s">
        <v>1197</v>
      </c>
      <c r="I624" s="558">
        <v>632137337</v>
      </c>
      <c r="J624" s="298">
        <f t="shared" si="50"/>
        <v>632137.33700000006</v>
      </c>
      <c r="K624" t="e">
        <f>+VLOOKUP(D624,#REF!,4,0)</f>
        <v>#REF!</v>
      </c>
      <c r="L624" t="e">
        <f>VLOOKUP(D624,#REF!,5,0)</f>
        <v>#REF!</v>
      </c>
      <c r="M624" t="e">
        <f>VLOOKUP(D624,#REF!,6,0)</f>
        <v>#REF!</v>
      </c>
      <c r="N624" t="e">
        <f>VLOOKUP(D624,#REF!,7,0)</f>
        <v>#REF!</v>
      </c>
      <c r="P624" t="str">
        <f t="shared" si="51"/>
        <v>76914</v>
      </c>
      <c r="Q624" t="str">
        <f t="shared" si="49"/>
        <v>73</v>
      </c>
    </row>
    <row r="625" spans="1:17" x14ac:dyDescent="0.25">
      <c r="A625" s="563">
        <v>44742</v>
      </c>
      <c r="C625" t="s">
        <v>2366</v>
      </c>
      <c r="D625" t="s">
        <v>2064</v>
      </c>
      <c r="E625" t="str">
        <f t="shared" si="47"/>
        <v>730107691400199</v>
      </c>
      <c r="F625" t="str">
        <f t="shared" si="48"/>
        <v>0</v>
      </c>
      <c r="G625" t="e">
        <f>+VLOOKUP(L625,BG!$D$10:$F$63,3,FALSE)</f>
        <v>#REF!</v>
      </c>
      <c r="H625" t="s">
        <v>2208</v>
      </c>
      <c r="I625" s="558">
        <v>21919306</v>
      </c>
      <c r="J625" s="298">
        <f t="shared" si="50"/>
        <v>21919.306</v>
      </c>
      <c r="K625" t="e">
        <f>+VLOOKUP(D625,#REF!,4,0)</f>
        <v>#REF!</v>
      </c>
      <c r="L625" t="e">
        <f>VLOOKUP(D625,#REF!,5,0)</f>
        <v>#REF!</v>
      </c>
      <c r="M625" t="e">
        <f>VLOOKUP(D625,#REF!,6,0)</f>
        <v>#REF!</v>
      </c>
      <c r="N625" t="e">
        <f>VLOOKUP(D625,#REF!,7,0)</f>
        <v>#REF!</v>
      </c>
      <c r="P625" t="str">
        <f t="shared" si="51"/>
        <v>76914</v>
      </c>
      <c r="Q625" t="str">
        <f t="shared" si="49"/>
        <v>73</v>
      </c>
    </row>
    <row r="626" spans="1:17" x14ac:dyDescent="0.25">
      <c r="A626" s="563">
        <v>44742</v>
      </c>
      <c r="C626" t="s">
        <v>1819</v>
      </c>
      <c r="D626" t="s">
        <v>1198</v>
      </c>
      <c r="E626" t="str">
        <f t="shared" si="47"/>
        <v>730107710200199</v>
      </c>
      <c r="F626" t="str">
        <f t="shared" si="48"/>
        <v>0</v>
      </c>
      <c r="G626" t="e">
        <f>+VLOOKUP(L626,BG!$D$10:$F$63,3,FALSE)</f>
        <v>#REF!</v>
      </c>
      <c r="H626" t="s">
        <v>1199</v>
      </c>
      <c r="I626" s="558">
        <v>556261090</v>
      </c>
      <c r="J626" s="298">
        <f t="shared" si="50"/>
        <v>556261.09</v>
      </c>
      <c r="K626" t="e">
        <f>+VLOOKUP(D626,#REF!,4,0)</f>
        <v>#REF!</v>
      </c>
      <c r="L626" t="e">
        <f>VLOOKUP(D626,#REF!,5,0)</f>
        <v>#REF!</v>
      </c>
      <c r="M626" t="e">
        <f>VLOOKUP(D626,#REF!,6,0)</f>
        <v>#REF!</v>
      </c>
      <c r="N626" t="e">
        <f>VLOOKUP(D626,#REF!,7,0)</f>
        <v>#REF!</v>
      </c>
      <c r="P626" t="str">
        <f t="shared" si="51"/>
        <v>77102</v>
      </c>
      <c r="Q626" t="str">
        <f t="shared" si="49"/>
        <v>73</v>
      </c>
    </row>
    <row r="627" spans="1:17" x14ac:dyDescent="0.25">
      <c r="A627" s="563">
        <v>44742</v>
      </c>
      <c r="C627" t="s">
        <v>1820</v>
      </c>
      <c r="D627" t="s">
        <v>1200</v>
      </c>
      <c r="E627" t="str">
        <f t="shared" si="47"/>
        <v>730107710200299</v>
      </c>
      <c r="F627" t="str">
        <f t="shared" si="48"/>
        <v>0</v>
      </c>
      <c r="G627" t="e">
        <f>+VLOOKUP(L627,BG!$D$10:$F$63,3,FALSE)</f>
        <v>#REF!</v>
      </c>
      <c r="H627" t="s">
        <v>1201</v>
      </c>
      <c r="I627" s="558">
        <v>177778788</v>
      </c>
      <c r="J627" s="298">
        <f t="shared" si="50"/>
        <v>177778.788</v>
      </c>
      <c r="K627" t="e">
        <f>+VLOOKUP(D627,#REF!,4,0)</f>
        <v>#REF!</v>
      </c>
      <c r="L627" t="e">
        <f>VLOOKUP(D627,#REF!,5,0)</f>
        <v>#REF!</v>
      </c>
      <c r="M627" t="e">
        <f>VLOOKUP(D627,#REF!,6,0)</f>
        <v>#REF!</v>
      </c>
      <c r="N627" t="e">
        <f>VLOOKUP(D627,#REF!,7,0)</f>
        <v>#REF!</v>
      </c>
      <c r="P627" t="str">
        <f t="shared" si="51"/>
        <v>77102</v>
      </c>
      <c r="Q627" t="str">
        <f t="shared" si="49"/>
        <v>73</v>
      </c>
    </row>
    <row r="628" spans="1:17" x14ac:dyDescent="0.25">
      <c r="A628" s="563">
        <v>44742</v>
      </c>
      <c r="C628" t="s">
        <v>1821</v>
      </c>
      <c r="D628" t="s">
        <v>1202</v>
      </c>
      <c r="E628" t="str">
        <f t="shared" si="47"/>
        <v>730107710200499</v>
      </c>
      <c r="F628" t="str">
        <f t="shared" si="48"/>
        <v>0</v>
      </c>
      <c r="G628" t="e">
        <f>+VLOOKUP(L628,BG!$D$10:$F$63,3,FALSE)</f>
        <v>#REF!</v>
      </c>
      <c r="H628" t="s">
        <v>1203</v>
      </c>
      <c r="I628" s="558">
        <v>5032213</v>
      </c>
      <c r="J628" s="298">
        <f t="shared" si="50"/>
        <v>5032.2129999999997</v>
      </c>
      <c r="K628" t="e">
        <f>+VLOOKUP(D628,#REF!,4,0)</f>
        <v>#REF!</v>
      </c>
      <c r="L628" t="e">
        <f>VLOOKUP(D628,#REF!,5,0)</f>
        <v>#REF!</v>
      </c>
      <c r="M628" t="e">
        <f>VLOOKUP(D628,#REF!,6,0)</f>
        <v>#REF!</v>
      </c>
      <c r="N628" t="e">
        <f>VLOOKUP(D628,#REF!,7,0)</f>
        <v>#REF!</v>
      </c>
      <c r="P628" t="str">
        <f t="shared" si="51"/>
        <v>77102</v>
      </c>
      <c r="Q628" t="str">
        <f t="shared" si="49"/>
        <v>73</v>
      </c>
    </row>
    <row r="629" spans="1:17" x14ac:dyDescent="0.25">
      <c r="A629" s="563">
        <v>44742</v>
      </c>
      <c r="C629" t="s">
        <v>3141</v>
      </c>
      <c r="D629" t="s">
        <v>1386</v>
      </c>
      <c r="E629" t="str">
        <f t="shared" si="47"/>
        <v>730107710440299</v>
      </c>
      <c r="F629" t="str">
        <f t="shared" si="48"/>
        <v>0</v>
      </c>
      <c r="G629" t="e">
        <f>+VLOOKUP(L629,BG!$D$10:$F$63,3,FALSE)</f>
        <v>#REF!</v>
      </c>
      <c r="H629" t="s">
        <v>1399</v>
      </c>
      <c r="I629" s="558">
        <v>2917656</v>
      </c>
      <c r="J629" s="298">
        <f t="shared" si="50"/>
        <v>2917.6559999999999</v>
      </c>
      <c r="K629" t="e">
        <f>+VLOOKUP(D629,#REF!,4,0)</f>
        <v>#REF!</v>
      </c>
      <c r="L629" t="e">
        <f>VLOOKUP(D629,#REF!,5,0)</f>
        <v>#REF!</v>
      </c>
      <c r="M629" t="e">
        <f>VLOOKUP(D629,#REF!,6,0)</f>
        <v>#REF!</v>
      </c>
      <c r="N629" t="e">
        <f>VLOOKUP(D629,#REF!,7,0)</f>
        <v>#REF!</v>
      </c>
      <c r="P629" t="str">
        <f t="shared" si="51"/>
        <v>77104</v>
      </c>
      <c r="Q629" t="str">
        <f t="shared" si="49"/>
        <v>73</v>
      </c>
    </row>
    <row r="630" spans="1:17" x14ac:dyDescent="0.25">
      <c r="A630" s="563">
        <v>44742</v>
      </c>
      <c r="C630" t="s">
        <v>2854</v>
      </c>
      <c r="D630" t="s">
        <v>2602</v>
      </c>
      <c r="E630" t="str">
        <f t="shared" si="47"/>
        <v>730107710440499</v>
      </c>
      <c r="F630" t="str">
        <f t="shared" si="48"/>
        <v>0</v>
      </c>
      <c r="G630" t="e">
        <f>+VLOOKUP(L630,BG!$D$10:$F$63,3,FALSE)</f>
        <v>#REF!</v>
      </c>
      <c r="H630" t="s">
        <v>2603</v>
      </c>
      <c r="I630" s="558">
        <v>4910684</v>
      </c>
      <c r="J630" s="298">
        <f t="shared" si="50"/>
        <v>4910.6840000000002</v>
      </c>
      <c r="K630" t="e">
        <f>+VLOOKUP(D630,#REF!,4,0)</f>
        <v>#REF!</v>
      </c>
      <c r="L630" t="e">
        <f>VLOOKUP(D630,#REF!,5,0)</f>
        <v>#REF!</v>
      </c>
      <c r="M630" t="e">
        <f>VLOOKUP(D630,#REF!,6,0)</f>
        <v>#REF!</v>
      </c>
      <c r="N630" t="e">
        <f>VLOOKUP(D630,#REF!,7,0)</f>
        <v>#REF!</v>
      </c>
      <c r="P630" t="str">
        <f t="shared" si="51"/>
        <v>77104</v>
      </c>
      <c r="Q630" t="str">
        <f t="shared" si="49"/>
        <v>73</v>
      </c>
    </row>
    <row r="631" spans="1:17" x14ac:dyDescent="0.25">
      <c r="A631" s="563">
        <v>44742</v>
      </c>
      <c r="C631" t="s">
        <v>1822</v>
      </c>
      <c r="D631" t="s">
        <v>1387</v>
      </c>
      <c r="E631" t="str">
        <f t="shared" si="47"/>
        <v>730107710600099</v>
      </c>
      <c r="F631" t="str">
        <f t="shared" si="48"/>
        <v>0</v>
      </c>
      <c r="G631" t="e">
        <f>+VLOOKUP(L631,BG!$D$10:$F$63,3,FALSE)</f>
        <v>#REF!</v>
      </c>
      <c r="H631" t="s">
        <v>1402</v>
      </c>
      <c r="I631" s="558">
        <v>8039092</v>
      </c>
      <c r="J631" s="298">
        <f t="shared" si="50"/>
        <v>8039.0919999999996</v>
      </c>
      <c r="K631" t="e">
        <f>+VLOOKUP(D631,#REF!,4,0)</f>
        <v>#REF!</v>
      </c>
      <c r="L631" t="e">
        <f>VLOOKUP(D631,#REF!,5,0)</f>
        <v>#REF!</v>
      </c>
      <c r="M631" t="e">
        <f>VLOOKUP(D631,#REF!,6,0)</f>
        <v>#REF!</v>
      </c>
      <c r="N631" t="e">
        <f>VLOOKUP(D631,#REF!,7,0)</f>
        <v>#REF!</v>
      </c>
      <c r="P631" t="str">
        <f t="shared" si="51"/>
        <v>77106</v>
      </c>
      <c r="Q631" t="str">
        <f t="shared" si="49"/>
        <v>73</v>
      </c>
    </row>
    <row r="632" spans="1:17" x14ac:dyDescent="0.25">
      <c r="A632" s="563">
        <v>44742</v>
      </c>
      <c r="C632" t="s">
        <v>1823</v>
      </c>
      <c r="D632" t="s">
        <v>1324</v>
      </c>
      <c r="E632" t="str">
        <f t="shared" si="47"/>
        <v>730107710600899</v>
      </c>
      <c r="F632" t="str">
        <f t="shared" si="48"/>
        <v>0</v>
      </c>
      <c r="G632" t="e">
        <f>+VLOOKUP(L632,BG!$D$10:$F$63,3,FALSE)</f>
        <v>#REF!</v>
      </c>
      <c r="H632" t="s">
        <v>1325</v>
      </c>
      <c r="I632" s="558">
        <v>3949996</v>
      </c>
      <c r="J632" s="298">
        <f t="shared" si="50"/>
        <v>3949.9960000000001</v>
      </c>
      <c r="K632" t="e">
        <f>+VLOOKUP(D632,#REF!,4,0)</f>
        <v>#REF!</v>
      </c>
      <c r="L632" t="e">
        <f>VLOOKUP(D632,#REF!,5,0)</f>
        <v>#REF!</v>
      </c>
      <c r="M632" t="e">
        <f>VLOOKUP(D632,#REF!,6,0)</f>
        <v>#REF!</v>
      </c>
      <c r="N632" t="e">
        <f>VLOOKUP(D632,#REF!,7,0)</f>
        <v>#REF!</v>
      </c>
      <c r="P632" t="str">
        <f t="shared" si="51"/>
        <v>77106</v>
      </c>
      <c r="Q632" t="str">
        <f t="shared" si="49"/>
        <v>73</v>
      </c>
    </row>
    <row r="633" spans="1:17" x14ac:dyDescent="0.25">
      <c r="A633" s="563">
        <v>44742</v>
      </c>
      <c r="C633" t="s">
        <v>1824</v>
      </c>
      <c r="D633" t="s">
        <v>1388</v>
      </c>
      <c r="E633" t="str">
        <f t="shared" si="47"/>
        <v>730107710601099</v>
      </c>
      <c r="F633" t="str">
        <f t="shared" si="48"/>
        <v>0</v>
      </c>
      <c r="G633" t="e">
        <f>+VLOOKUP(L633,BG!$D$10:$F$63,3,FALSE)</f>
        <v>#REF!</v>
      </c>
      <c r="H633" t="s">
        <v>1501</v>
      </c>
      <c r="I633" s="558">
        <v>1241604</v>
      </c>
      <c r="J633" s="298">
        <f t="shared" si="50"/>
        <v>1241.604</v>
      </c>
      <c r="K633" t="e">
        <f>+VLOOKUP(D633,#REF!,4,0)</f>
        <v>#REF!</v>
      </c>
      <c r="L633" t="e">
        <f>VLOOKUP(D633,#REF!,5,0)</f>
        <v>#REF!</v>
      </c>
      <c r="M633" t="e">
        <f>VLOOKUP(D633,#REF!,6,0)</f>
        <v>#REF!</v>
      </c>
      <c r="N633" t="e">
        <f>VLOOKUP(D633,#REF!,7,0)</f>
        <v>#REF!</v>
      </c>
      <c r="P633" t="str">
        <f t="shared" si="51"/>
        <v>77106</v>
      </c>
      <c r="Q633" t="str">
        <f t="shared" si="49"/>
        <v>73</v>
      </c>
    </row>
    <row r="634" spans="1:17" x14ac:dyDescent="0.25">
      <c r="A634" s="563">
        <v>44742</v>
      </c>
      <c r="C634" t="s">
        <v>1825</v>
      </c>
      <c r="D634" t="s">
        <v>1205</v>
      </c>
      <c r="E634" t="str">
        <f t="shared" si="47"/>
        <v>730107710800199</v>
      </c>
      <c r="F634" t="str">
        <f t="shared" si="48"/>
        <v>0</v>
      </c>
      <c r="G634" t="e">
        <f>+VLOOKUP(L634,BG!$D$10:$F$63,3,FALSE)</f>
        <v>#REF!</v>
      </c>
      <c r="H634" t="s">
        <v>1206</v>
      </c>
      <c r="I634" s="558">
        <v>24103635</v>
      </c>
      <c r="J634" s="298">
        <f t="shared" si="50"/>
        <v>24103.634999999998</v>
      </c>
      <c r="K634" t="e">
        <f>+VLOOKUP(D634,#REF!,4,0)</f>
        <v>#REF!</v>
      </c>
      <c r="L634" t="e">
        <f>VLOOKUP(D634,#REF!,5,0)</f>
        <v>#REF!</v>
      </c>
      <c r="M634" t="e">
        <f>VLOOKUP(D634,#REF!,6,0)</f>
        <v>#REF!</v>
      </c>
      <c r="N634" t="e">
        <f>VLOOKUP(D634,#REF!,7,0)</f>
        <v>#REF!</v>
      </c>
      <c r="P634" t="str">
        <f t="shared" si="51"/>
        <v>77108</v>
      </c>
      <c r="Q634" t="str">
        <f t="shared" si="49"/>
        <v>73</v>
      </c>
    </row>
    <row r="635" spans="1:17" x14ac:dyDescent="0.25">
      <c r="A635" s="563">
        <v>44742</v>
      </c>
      <c r="C635" t="s">
        <v>1826</v>
      </c>
      <c r="D635" t="s">
        <v>1207</v>
      </c>
      <c r="E635" t="str">
        <f t="shared" si="47"/>
        <v>730107710800299</v>
      </c>
      <c r="F635" t="str">
        <f t="shared" si="48"/>
        <v>0</v>
      </c>
      <c r="G635" t="e">
        <f>+VLOOKUP(L635,BG!$D$10:$F$63,3,FALSE)</f>
        <v>#REF!</v>
      </c>
      <c r="H635" t="s">
        <v>1208</v>
      </c>
      <c r="I635" s="558">
        <v>909091</v>
      </c>
      <c r="J635" s="298">
        <f t="shared" si="50"/>
        <v>909.09100000000001</v>
      </c>
      <c r="K635" t="e">
        <f>+VLOOKUP(D635,#REF!,4,0)</f>
        <v>#REF!</v>
      </c>
      <c r="L635" t="e">
        <f>VLOOKUP(D635,#REF!,5,0)</f>
        <v>#REF!</v>
      </c>
      <c r="M635" t="e">
        <f>VLOOKUP(D635,#REF!,6,0)</f>
        <v>#REF!</v>
      </c>
      <c r="N635" t="e">
        <f>VLOOKUP(D635,#REF!,7,0)</f>
        <v>#REF!</v>
      </c>
      <c r="P635" t="str">
        <f t="shared" si="51"/>
        <v>77108</v>
      </c>
      <c r="Q635" t="str">
        <f t="shared" si="49"/>
        <v>73</v>
      </c>
    </row>
    <row r="636" spans="1:17" x14ac:dyDescent="0.25">
      <c r="A636" s="563">
        <v>44742</v>
      </c>
      <c r="C636" t="s">
        <v>2855</v>
      </c>
      <c r="D636" t="s">
        <v>1389</v>
      </c>
      <c r="E636" t="str">
        <f t="shared" si="47"/>
        <v>730107710800799</v>
      </c>
      <c r="F636" t="str">
        <f t="shared" si="48"/>
        <v>0</v>
      </c>
      <c r="G636" t="e">
        <f>+VLOOKUP(L636,BG!$D$10:$F$63,3,FALSE)</f>
        <v>#REF!</v>
      </c>
      <c r="H636" t="s">
        <v>1584</v>
      </c>
      <c r="I636" s="558">
        <v>54545457</v>
      </c>
      <c r="J636" s="298">
        <f t="shared" si="50"/>
        <v>54545.457000000002</v>
      </c>
      <c r="K636" t="e">
        <f>+VLOOKUP(D636,#REF!,4,0)</f>
        <v>#REF!</v>
      </c>
      <c r="L636" t="e">
        <f>VLOOKUP(D636,#REF!,5,0)</f>
        <v>#REF!</v>
      </c>
      <c r="M636" t="e">
        <f>VLOOKUP(D636,#REF!,6,0)</f>
        <v>#REF!</v>
      </c>
      <c r="N636" t="e">
        <f>VLOOKUP(D636,#REF!,7,0)</f>
        <v>#REF!</v>
      </c>
      <c r="P636" t="str">
        <f t="shared" si="51"/>
        <v>77108</v>
      </c>
      <c r="Q636" t="str">
        <f t="shared" si="49"/>
        <v>73</v>
      </c>
    </row>
    <row r="637" spans="1:17" x14ac:dyDescent="0.25">
      <c r="A637" s="563">
        <v>44742</v>
      </c>
      <c r="C637" t="s">
        <v>2905</v>
      </c>
      <c r="D637" t="s">
        <v>2873</v>
      </c>
      <c r="E637" t="str">
        <f t="shared" si="47"/>
        <v>730107710801299</v>
      </c>
      <c r="F637" t="str">
        <f t="shared" si="48"/>
        <v>0</v>
      </c>
      <c r="G637" t="e">
        <f>+VLOOKUP(L637,BG!$D$10:$F$63,3,FALSE)</f>
        <v>#REF!</v>
      </c>
      <c r="H637" t="s">
        <v>1583</v>
      </c>
      <c r="I637" s="558">
        <v>29092</v>
      </c>
      <c r="J637" s="298">
        <f t="shared" si="50"/>
        <v>29.091999999999999</v>
      </c>
      <c r="K637" t="e">
        <f>+VLOOKUP(D637,#REF!,4,0)</f>
        <v>#REF!</v>
      </c>
      <c r="L637" t="e">
        <f>VLOOKUP(D637,#REF!,5,0)</f>
        <v>#REF!</v>
      </c>
      <c r="M637" t="e">
        <f>VLOOKUP(D637,#REF!,6,0)</f>
        <v>#REF!</v>
      </c>
      <c r="N637" t="e">
        <f>VLOOKUP(D637,#REF!,7,0)</f>
        <v>#REF!</v>
      </c>
      <c r="P637" t="str">
        <f t="shared" si="51"/>
        <v>77108</v>
      </c>
      <c r="Q637" t="str">
        <f t="shared" si="49"/>
        <v>73</v>
      </c>
    </row>
    <row r="638" spans="1:17" x14ac:dyDescent="0.25">
      <c r="A638" s="563">
        <v>44742</v>
      </c>
      <c r="C638" t="s">
        <v>2367</v>
      </c>
      <c r="D638" t="s">
        <v>2065</v>
      </c>
      <c r="E638" t="str">
        <f t="shared" si="47"/>
        <v>730107710880399</v>
      </c>
      <c r="F638" t="str">
        <f t="shared" si="48"/>
        <v>0</v>
      </c>
      <c r="G638" t="e">
        <f>+VLOOKUP(L638,BG!$D$10:$F$63,3,FALSE)</f>
        <v>#REF!</v>
      </c>
      <c r="H638" t="s">
        <v>2209</v>
      </c>
      <c r="I638" s="558">
        <v>36324840</v>
      </c>
      <c r="J638" s="298">
        <f t="shared" si="50"/>
        <v>36324.839999999997</v>
      </c>
      <c r="K638" t="e">
        <f>+VLOOKUP(D638,#REF!,4,0)</f>
        <v>#REF!</v>
      </c>
      <c r="L638" t="e">
        <f>VLOOKUP(D638,#REF!,5,0)</f>
        <v>#REF!</v>
      </c>
      <c r="M638" t="e">
        <f>VLOOKUP(D638,#REF!,6,0)</f>
        <v>#REF!</v>
      </c>
      <c r="N638" t="e">
        <f>VLOOKUP(D638,#REF!,7,0)</f>
        <v>#REF!</v>
      </c>
      <c r="P638" t="str">
        <f t="shared" si="51"/>
        <v>77108</v>
      </c>
      <c r="Q638" t="str">
        <f t="shared" si="49"/>
        <v>73</v>
      </c>
    </row>
    <row r="639" spans="1:17" x14ac:dyDescent="0.25">
      <c r="A639" s="563">
        <v>44742</v>
      </c>
      <c r="C639" t="s">
        <v>1827</v>
      </c>
      <c r="D639" t="s">
        <v>1209</v>
      </c>
      <c r="E639" t="str">
        <f t="shared" si="47"/>
        <v>730107711200199</v>
      </c>
      <c r="F639" t="str">
        <f t="shared" si="48"/>
        <v>0</v>
      </c>
      <c r="G639" t="e">
        <f>+VLOOKUP(L639,BG!$D$10:$F$63,3,FALSE)</f>
        <v>#REF!</v>
      </c>
      <c r="H639" t="s">
        <v>1210</v>
      </c>
      <c r="I639" s="558">
        <v>27119402</v>
      </c>
      <c r="J639" s="298">
        <f t="shared" si="50"/>
        <v>27119.401999999998</v>
      </c>
      <c r="K639" t="e">
        <f>+VLOOKUP(D639,#REF!,4,0)</f>
        <v>#REF!</v>
      </c>
      <c r="L639" t="e">
        <f>VLOOKUP(D639,#REF!,5,0)</f>
        <v>#REF!</v>
      </c>
      <c r="M639" t="e">
        <f>VLOOKUP(D639,#REF!,6,0)</f>
        <v>#REF!</v>
      </c>
      <c r="N639" t="e">
        <f>VLOOKUP(D639,#REF!,7,0)</f>
        <v>#REF!</v>
      </c>
      <c r="P639" t="str">
        <f t="shared" si="51"/>
        <v>77112</v>
      </c>
      <c r="Q639" t="str">
        <f t="shared" si="49"/>
        <v>73</v>
      </c>
    </row>
    <row r="640" spans="1:17" x14ac:dyDescent="0.25">
      <c r="A640" s="563">
        <v>44742</v>
      </c>
      <c r="C640" t="s">
        <v>1828</v>
      </c>
      <c r="D640" t="s">
        <v>1211</v>
      </c>
      <c r="E640" t="str">
        <f t="shared" si="47"/>
        <v>730107711200299</v>
      </c>
      <c r="F640" t="str">
        <f t="shared" si="48"/>
        <v>0</v>
      </c>
      <c r="G640" t="e">
        <f>+VLOOKUP(L640,BG!$D$10:$F$63,3,FALSE)</f>
        <v>#REF!</v>
      </c>
      <c r="H640" t="s">
        <v>2948</v>
      </c>
      <c r="I640" s="558">
        <v>4039133</v>
      </c>
      <c r="J640" s="298">
        <f t="shared" si="50"/>
        <v>4039.1329999999998</v>
      </c>
      <c r="K640" t="e">
        <f>+VLOOKUP(D640,#REF!,4,0)</f>
        <v>#REF!</v>
      </c>
      <c r="L640" t="e">
        <f>VLOOKUP(D640,#REF!,5,0)</f>
        <v>#REF!</v>
      </c>
      <c r="M640" t="e">
        <f>VLOOKUP(D640,#REF!,6,0)</f>
        <v>#REF!</v>
      </c>
      <c r="N640" t="e">
        <f>VLOOKUP(D640,#REF!,7,0)</f>
        <v>#REF!</v>
      </c>
      <c r="P640" t="str">
        <f t="shared" si="51"/>
        <v>77112</v>
      </c>
      <c r="Q640" t="str">
        <f t="shared" si="49"/>
        <v>73</v>
      </c>
    </row>
    <row r="641" spans="1:17" x14ac:dyDescent="0.25">
      <c r="A641" s="563">
        <v>44742</v>
      </c>
      <c r="C641" t="s">
        <v>1829</v>
      </c>
      <c r="D641" t="s">
        <v>1214</v>
      </c>
      <c r="E641" t="str">
        <f t="shared" si="47"/>
        <v>730107711400199</v>
      </c>
      <c r="F641" t="str">
        <f t="shared" si="48"/>
        <v>0</v>
      </c>
      <c r="G641" t="e">
        <f>+VLOOKUP(L641,BG!$D$10:$F$63,3,FALSE)</f>
        <v>#REF!</v>
      </c>
      <c r="H641" t="s">
        <v>1213</v>
      </c>
      <c r="I641" s="558">
        <v>44311501</v>
      </c>
      <c r="J641" s="298">
        <f t="shared" si="50"/>
        <v>44311.500999999997</v>
      </c>
      <c r="K641" t="e">
        <f>+VLOOKUP(D641,#REF!,4,0)</f>
        <v>#REF!</v>
      </c>
      <c r="L641" t="e">
        <f>VLOOKUP(D641,#REF!,5,0)</f>
        <v>#REF!</v>
      </c>
      <c r="M641" t="e">
        <f>VLOOKUP(D641,#REF!,6,0)</f>
        <v>#REF!</v>
      </c>
      <c r="N641" t="e">
        <f>VLOOKUP(D641,#REF!,7,0)</f>
        <v>#REF!</v>
      </c>
      <c r="P641" t="str">
        <f t="shared" si="51"/>
        <v>77114</v>
      </c>
      <c r="Q641" t="str">
        <f t="shared" si="49"/>
        <v>73</v>
      </c>
    </row>
    <row r="642" spans="1:17" x14ac:dyDescent="0.25">
      <c r="A642" s="563">
        <v>44742</v>
      </c>
      <c r="C642" t="s">
        <v>1830</v>
      </c>
      <c r="D642" t="s">
        <v>1330</v>
      </c>
      <c r="E642" t="str">
        <f t="shared" si="47"/>
        <v>730107711600699</v>
      </c>
      <c r="F642" t="str">
        <f t="shared" si="48"/>
        <v>0</v>
      </c>
      <c r="G642" t="e">
        <f>+VLOOKUP(L642,BG!$D$10:$F$63,3,FALSE)</f>
        <v>#REF!</v>
      </c>
      <c r="H642" t="s">
        <v>1331</v>
      </c>
      <c r="I642" s="558">
        <v>15194779</v>
      </c>
      <c r="J642" s="298">
        <f t="shared" si="50"/>
        <v>15194.779</v>
      </c>
      <c r="K642" t="e">
        <f>+VLOOKUP(D642,#REF!,4,0)</f>
        <v>#REF!</v>
      </c>
      <c r="L642" t="e">
        <f>VLOOKUP(D642,#REF!,5,0)</f>
        <v>#REF!</v>
      </c>
      <c r="M642" t="e">
        <f>VLOOKUP(D642,#REF!,6,0)</f>
        <v>#REF!</v>
      </c>
      <c r="N642" t="e">
        <f>VLOOKUP(D642,#REF!,7,0)</f>
        <v>#REF!</v>
      </c>
      <c r="P642" t="str">
        <f t="shared" si="51"/>
        <v>77116</v>
      </c>
      <c r="Q642" t="str">
        <f t="shared" si="49"/>
        <v>73</v>
      </c>
    </row>
    <row r="643" spans="1:17" x14ac:dyDescent="0.25">
      <c r="A643" s="563">
        <v>44742</v>
      </c>
      <c r="C643" t="s">
        <v>1831</v>
      </c>
      <c r="D643" t="s">
        <v>1332</v>
      </c>
      <c r="E643" t="str">
        <f t="shared" si="47"/>
        <v>730107711600799</v>
      </c>
      <c r="F643" t="str">
        <f t="shared" si="48"/>
        <v>0</v>
      </c>
      <c r="G643" t="e">
        <f>+VLOOKUP(L643,BG!$D$10:$F$63,3,FALSE)</f>
        <v>#REF!</v>
      </c>
      <c r="H643" t="s">
        <v>2949</v>
      </c>
      <c r="I643" s="558">
        <v>14103518</v>
      </c>
      <c r="J643" s="298">
        <f t="shared" si="50"/>
        <v>14103.518</v>
      </c>
      <c r="K643" t="e">
        <f>+VLOOKUP(D643,#REF!,4,0)</f>
        <v>#REF!</v>
      </c>
      <c r="L643" t="e">
        <f>VLOOKUP(D643,#REF!,5,0)</f>
        <v>#REF!</v>
      </c>
      <c r="M643" t="e">
        <f>VLOOKUP(D643,#REF!,6,0)</f>
        <v>#REF!</v>
      </c>
      <c r="N643" t="e">
        <f>VLOOKUP(D643,#REF!,7,0)</f>
        <v>#REF!</v>
      </c>
      <c r="P643" t="str">
        <f t="shared" si="51"/>
        <v>77116</v>
      </c>
      <c r="Q643" t="str">
        <f t="shared" si="49"/>
        <v>73</v>
      </c>
    </row>
    <row r="644" spans="1:17" x14ac:dyDescent="0.25">
      <c r="A644" s="563">
        <v>44742</v>
      </c>
      <c r="C644" t="s">
        <v>1832</v>
      </c>
      <c r="D644" t="s">
        <v>1215</v>
      </c>
      <c r="E644" t="str">
        <f t="shared" si="47"/>
        <v>730107711601499</v>
      </c>
      <c r="F644" t="str">
        <f t="shared" si="48"/>
        <v>0</v>
      </c>
      <c r="G644" t="e">
        <f>+VLOOKUP(L644,BG!$D$10:$F$63,3,FALSE)</f>
        <v>#REF!</v>
      </c>
      <c r="H644" t="s">
        <v>2950</v>
      </c>
      <c r="I644" s="558">
        <v>138645800</v>
      </c>
      <c r="J644" s="298">
        <f t="shared" si="50"/>
        <v>138645.79999999999</v>
      </c>
      <c r="K644" t="e">
        <f>+VLOOKUP(D644,#REF!,4,0)</f>
        <v>#REF!</v>
      </c>
      <c r="L644" t="e">
        <f>VLOOKUP(D644,#REF!,5,0)</f>
        <v>#REF!</v>
      </c>
      <c r="M644" t="e">
        <f>VLOOKUP(D644,#REF!,6,0)</f>
        <v>#REF!</v>
      </c>
      <c r="N644" t="e">
        <f>VLOOKUP(D644,#REF!,7,0)</f>
        <v>#REF!</v>
      </c>
      <c r="P644" t="str">
        <f t="shared" si="51"/>
        <v>77116</v>
      </c>
      <c r="Q644" t="str">
        <f t="shared" si="49"/>
        <v>73</v>
      </c>
    </row>
    <row r="645" spans="1:17" x14ac:dyDescent="0.25">
      <c r="A645" s="563">
        <v>44742</v>
      </c>
      <c r="C645" t="s">
        <v>1833</v>
      </c>
      <c r="D645" t="s">
        <v>1217</v>
      </c>
      <c r="E645" t="str">
        <f t="shared" ref="E645:E690" si="52">+MID(D645,3,2)&amp;+MID(D645,6,1)&amp;+MID(D645,8,2)&amp;+MID(D645,11,3)&amp;+MID(D645,17,2)&amp;+MID(D645,20,3)&amp;+MID(D645,24,2)</f>
        <v>730107711800199</v>
      </c>
      <c r="F645" t="str">
        <f t="shared" ref="F645:F690" si="53">MID(E645,3,1)</f>
        <v>0</v>
      </c>
      <c r="G645" t="e">
        <f>+VLOOKUP(L645,BG!$D$10:$F$63,3,FALSE)</f>
        <v>#REF!</v>
      </c>
      <c r="H645" t="s">
        <v>1218</v>
      </c>
      <c r="I645" s="558">
        <v>5720454</v>
      </c>
      <c r="J645" s="298">
        <f t="shared" si="50"/>
        <v>5720.4539999999997</v>
      </c>
      <c r="K645" t="e">
        <f>+VLOOKUP(D645,#REF!,4,0)</f>
        <v>#REF!</v>
      </c>
      <c r="L645" t="e">
        <f>VLOOKUP(D645,#REF!,5,0)</f>
        <v>#REF!</v>
      </c>
      <c r="M645" t="e">
        <f>VLOOKUP(D645,#REF!,6,0)</f>
        <v>#REF!</v>
      </c>
      <c r="N645" t="e">
        <f>VLOOKUP(D645,#REF!,7,0)</f>
        <v>#REF!</v>
      </c>
      <c r="P645" t="str">
        <f t="shared" si="51"/>
        <v>77118</v>
      </c>
      <c r="Q645" t="str">
        <f t="shared" si="49"/>
        <v>73</v>
      </c>
    </row>
    <row r="646" spans="1:17" x14ac:dyDescent="0.25">
      <c r="A646" s="563">
        <v>44742</v>
      </c>
      <c r="C646" t="s">
        <v>1834</v>
      </c>
      <c r="D646" t="s">
        <v>1219</v>
      </c>
      <c r="E646" t="str">
        <f t="shared" si="52"/>
        <v>730107712001099</v>
      </c>
      <c r="F646" t="str">
        <f t="shared" si="53"/>
        <v>0</v>
      </c>
      <c r="G646" t="e">
        <f>+VLOOKUP(L646,BG!$D$10:$F$63,3,FALSE)</f>
        <v>#REF!</v>
      </c>
      <c r="H646" t="s">
        <v>1220</v>
      </c>
      <c r="I646" s="558">
        <v>6181818</v>
      </c>
      <c r="J646" s="298">
        <f t="shared" si="50"/>
        <v>6181.8180000000002</v>
      </c>
      <c r="K646" t="e">
        <f>+VLOOKUP(D646,#REF!,4,0)</f>
        <v>#REF!</v>
      </c>
      <c r="L646" t="e">
        <f>VLOOKUP(D646,#REF!,5,0)</f>
        <v>#REF!</v>
      </c>
      <c r="M646" t="e">
        <f>VLOOKUP(D646,#REF!,6,0)</f>
        <v>#REF!</v>
      </c>
      <c r="N646" t="e">
        <f>VLOOKUP(D646,#REF!,7,0)</f>
        <v>#REF!</v>
      </c>
      <c r="P646" t="str">
        <f t="shared" si="51"/>
        <v>77120</v>
      </c>
      <c r="Q646" t="str">
        <f t="shared" ref="Q646:Q690" si="54">+LEFT(E646,2)</f>
        <v>73</v>
      </c>
    </row>
    <row r="647" spans="1:17" x14ac:dyDescent="0.25">
      <c r="A647" s="563">
        <v>44742</v>
      </c>
      <c r="C647" t="s">
        <v>2368</v>
      </c>
      <c r="D647" t="s">
        <v>2066</v>
      </c>
      <c r="E647" t="str">
        <f t="shared" si="52"/>
        <v>730107712200299</v>
      </c>
      <c r="F647" t="str">
        <f t="shared" si="53"/>
        <v>0</v>
      </c>
      <c r="G647" t="e">
        <f>+VLOOKUP(L647,BG!$D$10:$F$63,3,FALSE)</f>
        <v>#REF!</v>
      </c>
      <c r="H647" t="s">
        <v>2210</v>
      </c>
      <c r="I647" s="558">
        <v>600000</v>
      </c>
      <c r="J647" s="298">
        <f t="shared" si="50"/>
        <v>600</v>
      </c>
      <c r="K647" t="e">
        <f>+VLOOKUP(D647,#REF!,4,0)</f>
        <v>#REF!</v>
      </c>
      <c r="L647" t="e">
        <f>VLOOKUP(D647,#REF!,5,0)</f>
        <v>#REF!</v>
      </c>
      <c r="M647" t="e">
        <f>VLOOKUP(D647,#REF!,6,0)</f>
        <v>#REF!</v>
      </c>
      <c r="N647" t="e">
        <f>VLOOKUP(D647,#REF!,7,0)</f>
        <v>#REF!</v>
      </c>
      <c r="P647" t="str">
        <f t="shared" si="51"/>
        <v>77122</v>
      </c>
      <c r="Q647" t="str">
        <f t="shared" si="54"/>
        <v>73</v>
      </c>
    </row>
    <row r="648" spans="1:17" x14ac:dyDescent="0.25">
      <c r="A648" s="563">
        <v>44742</v>
      </c>
      <c r="C648" t="s">
        <v>1835</v>
      </c>
      <c r="D648" t="s">
        <v>1223</v>
      </c>
      <c r="E648" t="str">
        <f t="shared" si="52"/>
        <v>730107712600199</v>
      </c>
      <c r="F648" t="str">
        <f t="shared" si="53"/>
        <v>0</v>
      </c>
      <c r="G648" t="e">
        <f>+VLOOKUP(L648,BG!$D$10:$F$63,3,FALSE)</f>
        <v>#REF!</v>
      </c>
      <c r="H648" t="s">
        <v>1224</v>
      </c>
      <c r="I648" s="558">
        <v>4118185</v>
      </c>
      <c r="J648" s="298">
        <f t="shared" si="50"/>
        <v>4118.1850000000004</v>
      </c>
      <c r="K648" t="e">
        <f>+VLOOKUP(D648,#REF!,4,0)</f>
        <v>#REF!</v>
      </c>
      <c r="L648" t="e">
        <f>VLOOKUP(D648,#REF!,5,0)</f>
        <v>#REF!</v>
      </c>
      <c r="M648" t="e">
        <f>VLOOKUP(D648,#REF!,6,0)</f>
        <v>#REF!</v>
      </c>
      <c r="N648" t="e">
        <f>VLOOKUP(D648,#REF!,7,0)</f>
        <v>#REF!</v>
      </c>
      <c r="P648" t="str">
        <f t="shared" si="51"/>
        <v>77126</v>
      </c>
      <c r="Q648" t="str">
        <f t="shared" si="54"/>
        <v>73</v>
      </c>
    </row>
    <row r="649" spans="1:17" x14ac:dyDescent="0.25">
      <c r="A649" s="563">
        <v>44742</v>
      </c>
      <c r="C649" t="s">
        <v>2369</v>
      </c>
      <c r="D649" t="s">
        <v>2067</v>
      </c>
      <c r="E649" t="str">
        <f t="shared" si="52"/>
        <v>730107712800699</v>
      </c>
      <c r="F649" t="str">
        <f t="shared" si="53"/>
        <v>0</v>
      </c>
      <c r="G649" t="e">
        <f>+VLOOKUP(L649,BG!$D$10:$F$63,3,FALSE)</f>
        <v>#REF!</v>
      </c>
      <c r="H649" t="s">
        <v>2211</v>
      </c>
      <c r="I649" s="558">
        <v>3674544</v>
      </c>
      <c r="J649" s="298">
        <f t="shared" si="50"/>
        <v>3674.5439999999999</v>
      </c>
      <c r="K649" t="e">
        <f>+VLOOKUP(D649,#REF!,4,0)</f>
        <v>#REF!</v>
      </c>
      <c r="L649" t="e">
        <f>VLOOKUP(D649,#REF!,5,0)</f>
        <v>#REF!</v>
      </c>
      <c r="M649" t="e">
        <f>VLOOKUP(D649,#REF!,6,0)</f>
        <v>#REF!</v>
      </c>
      <c r="N649" t="e">
        <f>VLOOKUP(D649,#REF!,7,0)</f>
        <v>#REF!</v>
      </c>
      <c r="P649" t="str">
        <f t="shared" si="51"/>
        <v>77128</v>
      </c>
      <c r="Q649" t="str">
        <f t="shared" si="54"/>
        <v>73</v>
      </c>
    </row>
    <row r="650" spans="1:17" x14ac:dyDescent="0.25">
      <c r="A650" s="563">
        <v>44742</v>
      </c>
      <c r="C650" t="s">
        <v>2370</v>
      </c>
      <c r="D650" t="s">
        <v>2068</v>
      </c>
      <c r="E650" t="str">
        <f t="shared" si="52"/>
        <v>730107712800899</v>
      </c>
      <c r="F650" t="str">
        <f t="shared" si="53"/>
        <v>0</v>
      </c>
      <c r="G650" t="e">
        <f>+VLOOKUP(L650,BG!$D$10:$F$63,3,FALSE)</f>
        <v>#REF!</v>
      </c>
      <c r="H650" t="s">
        <v>1336</v>
      </c>
      <c r="I650" s="558">
        <v>13879434</v>
      </c>
      <c r="J650" s="298">
        <f t="shared" si="50"/>
        <v>13879.433999999999</v>
      </c>
      <c r="K650" t="e">
        <f>+VLOOKUP(D650,#REF!,4,0)</f>
        <v>#REF!</v>
      </c>
      <c r="L650" t="e">
        <f>VLOOKUP(D650,#REF!,5,0)</f>
        <v>#REF!</v>
      </c>
      <c r="M650" t="e">
        <f>VLOOKUP(D650,#REF!,6,0)</f>
        <v>#REF!</v>
      </c>
      <c r="N650" t="e">
        <f>VLOOKUP(D650,#REF!,7,0)</f>
        <v>#REF!</v>
      </c>
      <c r="P650" t="str">
        <f t="shared" si="51"/>
        <v>77128</v>
      </c>
      <c r="Q650" t="str">
        <f t="shared" si="54"/>
        <v>73</v>
      </c>
    </row>
    <row r="651" spans="1:17" x14ac:dyDescent="0.25">
      <c r="A651" s="563">
        <v>44742</v>
      </c>
      <c r="C651" t="s">
        <v>1836</v>
      </c>
      <c r="D651" t="s">
        <v>1226</v>
      </c>
      <c r="E651" t="str">
        <f t="shared" si="52"/>
        <v>730107713000099</v>
      </c>
      <c r="F651" t="str">
        <f t="shared" si="53"/>
        <v>0</v>
      </c>
      <c r="G651" t="e">
        <f>+VLOOKUP(L651,BG!$D$10:$F$63,3,FALSE)</f>
        <v>#REF!</v>
      </c>
      <c r="H651" t="s">
        <v>1227</v>
      </c>
      <c r="I651" s="558">
        <v>782172</v>
      </c>
      <c r="J651" s="298">
        <f t="shared" si="50"/>
        <v>782.17200000000003</v>
      </c>
      <c r="K651" t="e">
        <f>+VLOOKUP(D651,#REF!,4,0)</f>
        <v>#REF!</v>
      </c>
      <c r="L651" t="e">
        <f>VLOOKUP(D651,#REF!,5,0)</f>
        <v>#REF!</v>
      </c>
      <c r="M651" t="e">
        <f>VLOOKUP(D651,#REF!,6,0)</f>
        <v>#REF!</v>
      </c>
      <c r="N651" t="e">
        <f>VLOOKUP(D651,#REF!,7,0)</f>
        <v>#REF!</v>
      </c>
      <c r="P651" t="str">
        <f t="shared" si="51"/>
        <v>77130</v>
      </c>
      <c r="Q651" t="str">
        <f t="shared" si="54"/>
        <v>73</v>
      </c>
    </row>
    <row r="652" spans="1:17" x14ac:dyDescent="0.25">
      <c r="A652" s="563">
        <v>44742</v>
      </c>
      <c r="C652" t="s">
        <v>2856</v>
      </c>
      <c r="D652" t="s">
        <v>1391</v>
      </c>
      <c r="E652" t="str">
        <f t="shared" si="52"/>
        <v>730107713000199</v>
      </c>
      <c r="F652" t="str">
        <f t="shared" si="53"/>
        <v>0</v>
      </c>
      <c r="G652" t="e">
        <f>+VLOOKUP(L652,BG!$D$10:$F$63,3,FALSE)</f>
        <v>#REF!</v>
      </c>
      <c r="H652" t="s">
        <v>1225</v>
      </c>
      <c r="I652" s="558">
        <v>53176285</v>
      </c>
      <c r="J652" s="298">
        <f t="shared" ref="J652:J690" si="55">I652/1000</f>
        <v>53176.285000000003</v>
      </c>
      <c r="K652" t="e">
        <f>+VLOOKUP(D652,#REF!,4,0)</f>
        <v>#REF!</v>
      </c>
      <c r="L652" t="e">
        <f>VLOOKUP(D652,#REF!,5,0)</f>
        <v>#REF!</v>
      </c>
      <c r="M652" t="e">
        <f>VLOOKUP(D652,#REF!,6,0)</f>
        <v>#REF!</v>
      </c>
      <c r="N652" t="e">
        <f>VLOOKUP(D652,#REF!,7,0)</f>
        <v>#REF!</v>
      </c>
      <c r="P652" t="str">
        <f t="shared" ref="P652:P690" si="56">MID(E652,6,5)</f>
        <v>77130</v>
      </c>
      <c r="Q652" t="str">
        <f t="shared" si="54"/>
        <v>73</v>
      </c>
    </row>
    <row r="653" spans="1:17" x14ac:dyDescent="0.25">
      <c r="A653" s="563">
        <v>44742</v>
      </c>
      <c r="C653" t="s">
        <v>1837</v>
      </c>
      <c r="D653" t="s">
        <v>1228</v>
      </c>
      <c r="E653" t="str">
        <f t="shared" si="52"/>
        <v>730107713000799</v>
      </c>
      <c r="F653" t="str">
        <f t="shared" si="53"/>
        <v>0</v>
      </c>
      <c r="G653" t="e">
        <f>+VLOOKUP(L653,BG!$D$10:$F$63,3,FALSE)</f>
        <v>#REF!</v>
      </c>
      <c r="H653" t="s">
        <v>1229</v>
      </c>
      <c r="I653" s="558">
        <v>2776850</v>
      </c>
      <c r="J653" s="298">
        <f t="shared" si="55"/>
        <v>2776.85</v>
      </c>
      <c r="K653" t="e">
        <f>+VLOOKUP(D653,#REF!,4,0)</f>
        <v>#REF!</v>
      </c>
      <c r="L653" t="e">
        <f>VLOOKUP(D653,#REF!,5,0)</f>
        <v>#REF!</v>
      </c>
      <c r="M653" t="e">
        <f>VLOOKUP(D653,#REF!,6,0)</f>
        <v>#REF!</v>
      </c>
      <c r="N653" t="e">
        <f>VLOOKUP(D653,#REF!,7,0)</f>
        <v>#REF!</v>
      </c>
      <c r="P653" t="str">
        <f t="shared" si="56"/>
        <v>77130</v>
      </c>
      <c r="Q653" t="str">
        <f t="shared" si="54"/>
        <v>73</v>
      </c>
    </row>
    <row r="654" spans="1:17" x14ac:dyDescent="0.25">
      <c r="A654" s="563">
        <v>44742</v>
      </c>
      <c r="C654" t="s">
        <v>3142</v>
      </c>
      <c r="D654" t="s">
        <v>1392</v>
      </c>
      <c r="E654" t="str">
        <f t="shared" si="52"/>
        <v>730107713001199</v>
      </c>
      <c r="F654" t="str">
        <f t="shared" si="53"/>
        <v>0</v>
      </c>
      <c r="G654" t="e">
        <f>+VLOOKUP(L654,BG!$D$10:$F$63,3,FALSE)</f>
        <v>#REF!</v>
      </c>
      <c r="H654" t="s">
        <v>1586</v>
      </c>
      <c r="I654" s="558">
        <v>300000</v>
      </c>
      <c r="J654" s="298">
        <f t="shared" si="55"/>
        <v>300</v>
      </c>
      <c r="K654" t="e">
        <f>+VLOOKUP(D654,#REF!,4,0)</f>
        <v>#REF!</v>
      </c>
      <c r="L654" t="e">
        <f>VLOOKUP(D654,#REF!,5,0)</f>
        <v>#REF!</v>
      </c>
      <c r="M654" t="e">
        <f>VLOOKUP(D654,#REF!,6,0)</f>
        <v>#REF!</v>
      </c>
      <c r="N654" t="e">
        <f>VLOOKUP(D654,#REF!,7,0)</f>
        <v>#REF!</v>
      </c>
      <c r="P654" t="str">
        <f t="shared" si="56"/>
        <v>77130</v>
      </c>
      <c r="Q654" t="str">
        <f t="shared" si="54"/>
        <v>73</v>
      </c>
    </row>
    <row r="655" spans="1:17" x14ac:dyDescent="0.25">
      <c r="A655" s="563">
        <v>44742</v>
      </c>
      <c r="C655" t="s">
        <v>2371</v>
      </c>
      <c r="D655" t="s">
        <v>1337</v>
      </c>
      <c r="E655" t="str">
        <f t="shared" si="52"/>
        <v>730107713001699</v>
      </c>
      <c r="F655" t="str">
        <f t="shared" si="53"/>
        <v>0</v>
      </c>
      <c r="G655" t="e">
        <f>+VLOOKUP(L655,BG!$D$10:$F$63,3,FALSE)</f>
        <v>#REF!</v>
      </c>
      <c r="H655" t="s">
        <v>2212</v>
      </c>
      <c r="I655" s="558">
        <v>8243220</v>
      </c>
      <c r="J655" s="298">
        <f t="shared" si="55"/>
        <v>8243.2199999999993</v>
      </c>
      <c r="K655" t="e">
        <f>+VLOOKUP(D655,#REF!,4,0)</f>
        <v>#REF!</v>
      </c>
      <c r="L655" t="e">
        <f>VLOOKUP(D655,#REF!,5,0)</f>
        <v>#REF!</v>
      </c>
      <c r="M655" t="e">
        <f>VLOOKUP(D655,#REF!,6,0)</f>
        <v>#REF!</v>
      </c>
      <c r="N655" t="e">
        <f>VLOOKUP(D655,#REF!,7,0)</f>
        <v>#REF!</v>
      </c>
      <c r="P655" t="str">
        <f t="shared" si="56"/>
        <v>77130</v>
      </c>
      <c r="Q655" t="str">
        <f t="shared" si="54"/>
        <v>73</v>
      </c>
    </row>
    <row r="656" spans="1:17" x14ac:dyDescent="0.25">
      <c r="A656" s="563">
        <v>44742</v>
      </c>
      <c r="C656" t="s">
        <v>2372</v>
      </c>
      <c r="D656" t="s">
        <v>2069</v>
      </c>
      <c r="E656" t="str">
        <f t="shared" si="52"/>
        <v>730107713200699</v>
      </c>
      <c r="F656" t="str">
        <f t="shared" si="53"/>
        <v>0</v>
      </c>
      <c r="G656" t="e">
        <f>+VLOOKUP(L656,BG!$D$10:$F$63,3,FALSE)</f>
        <v>#REF!</v>
      </c>
      <c r="H656" t="s">
        <v>2213</v>
      </c>
      <c r="I656" s="558">
        <v>132450507</v>
      </c>
      <c r="J656" s="298">
        <f t="shared" si="55"/>
        <v>132450.50700000001</v>
      </c>
      <c r="K656" t="e">
        <f>+VLOOKUP(D656,#REF!,4,0)</f>
        <v>#REF!</v>
      </c>
      <c r="L656" t="e">
        <f>VLOOKUP(D656,#REF!,5,0)</f>
        <v>#REF!</v>
      </c>
      <c r="M656" t="e">
        <f>VLOOKUP(D656,#REF!,6,0)</f>
        <v>#REF!</v>
      </c>
      <c r="N656" t="e">
        <f>VLOOKUP(D656,#REF!,7,0)</f>
        <v>#REF!</v>
      </c>
      <c r="P656" t="str">
        <f t="shared" si="56"/>
        <v>77132</v>
      </c>
      <c r="Q656" t="str">
        <f t="shared" si="54"/>
        <v>73</v>
      </c>
    </row>
    <row r="657" spans="1:17" x14ac:dyDescent="0.25">
      <c r="A657" s="563">
        <v>44742</v>
      </c>
      <c r="C657" t="s">
        <v>2373</v>
      </c>
      <c r="D657" t="s">
        <v>2070</v>
      </c>
      <c r="E657" t="str">
        <f t="shared" si="52"/>
        <v>730107713200899</v>
      </c>
      <c r="F657" t="str">
        <f t="shared" si="53"/>
        <v>0</v>
      </c>
      <c r="G657" t="e">
        <f>+VLOOKUP(L657,BG!$D$10:$F$63,3,FALSE)</f>
        <v>#REF!</v>
      </c>
      <c r="H657" t="s">
        <v>1230</v>
      </c>
      <c r="I657" s="558">
        <v>22087635</v>
      </c>
      <c r="J657" s="298">
        <f t="shared" si="55"/>
        <v>22087.634999999998</v>
      </c>
      <c r="K657" t="e">
        <f>+VLOOKUP(D657,#REF!,4,0)</f>
        <v>#REF!</v>
      </c>
      <c r="L657" t="e">
        <f>VLOOKUP(D657,#REF!,5,0)</f>
        <v>#REF!</v>
      </c>
      <c r="M657" t="e">
        <f>VLOOKUP(D657,#REF!,6,0)</f>
        <v>#REF!</v>
      </c>
      <c r="N657" t="e">
        <f>VLOOKUP(D657,#REF!,7,0)</f>
        <v>#REF!</v>
      </c>
      <c r="P657" t="str">
        <f t="shared" si="56"/>
        <v>77132</v>
      </c>
      <c r="Q657" t="str">
        <f t="shared" si="54"/>
        <v>73</v>
      </c>
    </row>
    <row r="658" spans="1:17" x14ac:dyDescent="0.25">
      <c r="A658" s="563">
        <v>44742</v>
      </c>
      <c r="C658" t="s">
        <v>1838</v>
      </c>
      <c r="D658" t="s">
        <v>1359</v>
      </c>
      <c r="E658" t="str">
        <f t="shared" si="52"/>
        <v>730107714000099</v>
      </c>
      <c r="F658" t="str">
        <f t="shared" si="53"/>
        <v>0</v>
      </c>
      <c r="G658" t="e">
        <f>+VLOOKUP(L658,BG!$D$10:$F$63,3,FALSE)</f>
        <v>#REF!</v>
      </c>
      <c r="H658" t="s">
        <v>1358</v>
      </c>
      <c r="I658" s="558">
        <v>94495455</v>
      </c>
      <c r="J658" s="298">
        <f t="shared" si="55"/>
        <v>94495.455000000002</v>
      </c>
      <c r="K658" t="e">
        <f>+VLOOKUP(D658,#REF!,4,0)</f>
        <v>#REF!</v>
      </c>
      <c r="L658" t="e">
        <f>VLOOKUP(D658,#REF!,5,0)</f>
        <v>#REF!</v>
      </c>
      <c r="M658" t="e">
        <f>VLOOKUP(D658,#REF!,6,0)</f>
        <v>#REF!</v>
      </c>
      <c r="N658" t="e">
        <f>VLOOKUP(D658,#REF!,7,0)</f>
        <v>#REF!</v>
      </c>
      <c r="P658" t="str">
        <f t="shared" si="56"/>
        <v>77140</v>
      </c>
      <c r="Q658" t="str">
        <f t="shared" si="54"/>
        <v>73</v>
      </c>
    </row>
    <row r="659" spans="1:17" x14ac:dyDescent="0.25">
      <c r="A659" s="563">
        <v>44742</v>
      </c>
      <c r="C659" t="s">
        <v>2906</v>
      </c>
      <c r="D659" t="s">
        <v>2874</v>
      </c>
      <c r="E659" t="str">
        <f t="shared" si="52"/>
        <v>730107714200199</v>
      </c>
      <c r="F659" t="str">
        <f t="shared" si="53"/>
        <v>0</v>
      </c>
      <c r="G659" t="e">
        <f>+VLOOKUP(L659,BG!$D$10:$F$63,3,FALSE)</f>
        <v>#REF!</v>
      </c>
      <c r="H659" t="s">
        <v>1338</v>
      </c>
      <c r="I659" s="558">
        <v>1051469</v>
      </c>
      <c r="J659" s="298">
        <f t="shared" si="55"/>
        <v>1051.4690000000001</v>
      </c>
      <c r="K659" t="e">
        <f>+VLOOKUP(D659,#REF!,4,0)</f>
        <v>#REF!</v>
      </c>
      <c r="L659" t="e">
        <f>VLOOKUP(D659,#REF!,5,0)</f>
        <v>#REF!</v>
      </c>
      <c r="M659" t="e">
        <f>VLOOKUP(D659,#REF!,6,0)</f>
        <v>#REF!</v>
      </c>
      <c r="N659" t="e">
        <f>VLOOKUP(D659,#REF!,7,0)</f>
        <v>#REF!</v>
      </c>
      <c r="P659" t="str">
        <f t="shared" si="56"/>
        <v>77142</v>
      </c>
      <c r="Q659" t="str">
        <f t="shared" si="54"/>
        <v>73</v>
      </c>
    </row>
    <row r="660" spans="1:17" x14ac:dyDescent="0.25">
      <c r="A660" s="563">
        <v>44742</v>
      </c>
      <c r="C660" t="s">
        <v>1839</v>
      </c>
      <c r="D660" t="s">
        <v>1231</v>
      </c>
      <c r="E660" t="str">
        <f t="shared" si="52"/>
        <v>730107714400299</v>
      </c>
      <c r="F660" t="str">
        <f t="shared" si="53"/>
        <v>0</v>
      </c>
      <c r="G660" t="e">
        <f>+VLOOKUP(L660,BG!$D$10:$F$63,3,FALSE)</f>
        <v>#REF!</v>
      </c>
      <c r="H660" t="s">
        <v>1232</v>
      </c>
      <c r="I660" s="558">
        <v>5610298</v>
      </c>
      <c r="J660" s="298">
        <f t="shared" si="55"/>
        <v>5610.2979999999998</v>
      </c>
      <c r="K660" t="e">
        <f>+VLOOKUP(D660,#REF!,4,0)</f>
        <v>#REF!</v>
      </c>
      <c r="L660" t="e">
        <f>VLOOKUP(D660,#REF!,5,0)</f>
        <v>#REF!</v>
      </c>
      <c r="M660" t="e">
        <f>VLOOKUP(D660,#REF!,6,0)</f>
        <v>#REF!</v>
      </c>
      <c r="N660" t="e">
        <f>VLOOKUP(D660,#REF!,7,0)</f>
        <v>#REF!</v>
      </c>
      <c r="P660" t="str">
        <f t="shared" si="56"/>
        <v>77144</v>
      </c>
      <c r="Q660" t="str">
        <f t="shared" si="54"/>
        <v>73</v>
      </c>
    </row>
    <row r="661" spans="1:17" x14ac:dyDescent="0.25">
      <c r="A661" s="563">
        <v>44742</v>
      </c>
      <c r="C661" t="s">
        <v>1840</v>
      </c>
      <c r="D661" t="s">
        <v>1233</v>
      </c>
      <c r="E661" t="str">
        <f t="shared" si="52"/>
        <v>730107714400399</v>
      </c>
      <c r="F661" t="str">
        <f t="shared" si="53"/>
        <v>0</v>
      </c>
      <c r="G661" t="e">
        <f>+VLOOKUP(L661,BG!$D$10:$F$63,3,FALSE)</f>
        <v>#REF!</v>
      </c>
      <c r="H661" t="s">
        <v>1234</v>
      </c>
      <c r="I661" s="558">
        <v>433650283</v>
      </c>
      <c r="J661" s="298">
        <f t="shared" si="55"/>
        <v>433650.283</v>
      </c>
      <c r="K661" t="e">
        <f>+VLOOKUP(D661,#REF!,4,0)</f>
        <v>#REF!</v>
      </c>
      <c r="L661" t="e">
        <f>VLOOKUP(D661,#REF!,5,0)</f>
        <v>#REF!</v>
      </c>
      <c r="M661" t="e">
        <f>VLOOKUP(D661,#REF!,6,0)</f>
        <v>#REF!</v>
      </c>
      <c r="N661" t="e">
        <f>VLOOKUP(D661,#REF!,7,0)</f>
        <v>#REF!</v>
      </c>
      <c r="P661" t="str">
        <f t="shared" si="56"/>
        <v>77144</v>
      </c>
      <c r="Q661" t="str">
        <f t="shared" si="54"/>
        <v>73</v>
      </c>
    </row>
    <row r="662" spans="1:17" x14ac:dyDescent="0.25">
      <c r="A662" s="563">
        <v>44742</v>
      </c>
      <c r="C662" t="s">
        <v>1841</v>
      </c>
      <c r="D662" t="s">
        <v>1339</v>
      </c>
      <c r="E662" t="str">
        <f t="shared" si="52"/>
        <v>730107714400499</v>
      </c>
      <c r="F662" t="str">
        <f t="shared" si="53"/>
        <v>0</v>
      </c>
      <c r="G662" t="e">
        <f>+VLOOKUP(L662,BG!$D$10:$F$63,3,FALSE)</f>
        <v>#REF!</v>
      </c>
      <c r="H662" t="s">
        <v>1340</v>
      </c>
      <c r="I662" s="558">
        <v>545454</v>
      </c>
      <c r="J662" s="298">
        <f t="shared" si="55"/>
        <v>545.45399999999995</v>
      </c>
      <c r="K662" t="e">
        <f>+VLOOKUP(D662,#REF!,4,0)</f>
        <v>#REF!</v>
      </c>
      <c r="L662" t="e">
        <f>VLOOKUP(D662,#REF!,5,0)</f>
        <v>#REF!</v>
      </c>
      <c r="M662" t="e">
        <f>VLOOKUP(D662,#REF!,6,0)</f>
        <v>#REF!</v>
      </c>
      <c r="N662" t="e">
        <f>VLOOKUP(D662,#REF!,7,0)</f>
        <v>#REF!</v>
      </c>
      <c r="P662" t="str">
        <f t="shared" si="56"/>
        <v>77144</v>
      </c>
      <c r="Q662" t="str">
        <f t="shared" si="54"/>
        <v>73</v>
      </c>
    </row>
    <row r="663" spans="1:17" x14ac:dyDescent="0.25">
      <c r="A663" s="563">
        <v>44742</v>
      </c>
      <c r="C663" t="s">
        <v>1842</v>
      </c>
      <c r="D663" t="s">
        <v>1235</v>
      </c>
      <c r="E663" t="str">
        <f t="shared" si="52"/>
        <v>730107714401499</v>
      </c>
      <c r="F663" t="str">
        <f t="shared" si="53"/>
        <v>0</v>
      </c>
      <c r="G663" t="e">
        <f>+VLOOKUP(L663,BG!$D$10:$F$63,3,FALSE)</f>
        <v>#REF!</v>
      </c>
      <c r="H663" t="s">
        <v>1236</v>
      </c>
      <c r="I663" s="558">
        <v>350445283</v>
      </c>
      <c r="J663" s="298">
        <f t="shared" si="55"/>
        <v>350445.283</v>
      </c>
      <c r="K663" t="e">
        <f>+VLOOKUP(D663,#REF!,4,0)</f>
        <v>#REF!</v>
      </c>
      <c r="L663" t="e">
        <f>VLOOKUP(D663,#REF!,5,0)</f>
        <v>#REF!</v>
      </c>
      <c r="M663" t="e">
        <f>VLOOKUP(D663,#REF!,6,0)</f>
        <v>#REF!</v>
      </c>
      <c r="N663" t="e">
        <f>VLOOKUP(D663,#REF!,7,0)</f>
        <v>#REF!</v>
      </c>
      <c r="P663" t="str">
        <f t="shared" si="56"/>
        <v>77144</v>
      </c>
      <c r="Q663" t="str">
        <f t="shared" si="54"/>
        <v>73</v>
      </c>
    </row>
    <row r="664" spans="1:17" x14ac:dyDescent="0.25">
      <c r="A664" s="563">
        <v>44742</v>
      </c>
      <c r="C664" t="s">
        <v>1843</v>
      </c>
      <c r="D664" t="s">
        <v>1237</v>
      </c>
      <c r="E664" t="str">
        <f t="shared" si="52"/>
        <v>730107714401999</v>
      </c>
      <c r="F664" t="str">
        <f t="shared" si="53"/>
        <v>0</v>
      </c>
      <c r="G664" t="e">
        <f>+VLOOKUP(L664,BG!$D$10:$F$63,3,FALSE)</f>
        <v>#REF!</v>
      </c>
      <c r="H664" t="s">
        <v>1238</v>
      </c>
      <c r="I664" s="558">
        <v>16255145</v>
      </c>
      <c r="J664" s="298">
        <f t="shared" si="55"/>
        <v>16255.145</v>
      </c>
      <c r="K664" t="e">
        <f>+VLOOKUP(D664,#REF!,4,0)</f>
        <v>#REF!</v>
      </c>
      <c r="L664" t="e">
        <f>VLOOKUP(D664,#REF!,5,0)</f>
        <v>#REF!</v>
      </c>
      <c r="M664" t="e">
        <f>VLOOKUP(D664,#REF!,6,0)</f>
        <v>#REF!</v>
      </c>
      <c r="N664" t="e">
        <f>VLOOKUP(D664,#REF!,7,0)</f>
        <v>#REF!</v>
      </c>
      <c r="P664" t="str">
        <f t="shared" si="56"/>
        <v>77144</v>
      </c>
      <c r="Q664" t="str">
        <f t="shared" si="54"/>
        <v>73</v>
      </c>
    </row>
    <row r="665" spans="1:17" x14ac:dyDescent="0.25">
      <c r="A665" s="563">
        <v>44742</v>
      </c>
      <c r="C665" t="s">
        <v>1844</v>
      </c>
      <c r="D665" t="s">
        <v>1239</v>
      </c>
      <c r="E665" t="str">
        <f t="shared" si="52"/>
        <v>730107714402399</v>
      </c>
      <c r="F665" t="str">
        <f t="shared" si="53"/>
        <v>0</v>
      </c>
      <c r="G665" t="e">
        <f>+VLOOKUP(L665,BG!$D$10:$F$63,3,FALSE)</f>
        <v>#REF!</v>
      </c>
      <c r="H665" t="s">
        <v>1240</v>
      </c>
      <c r="I665" s="558">
        <v>160000</v>
      </c>
      <c r="J665" s="298">
        <f t="shared" si="55"/>
        <v>160</v>
      </c>
      <c r="K665" t="e">
        <f>+VLOOKUP(D665,#REF!,4,0)</f>
        <v>#REF!</v>
      </c>
      <c r="L665" t="e">
        <f>VLOOKUP(D665,#REF!,5,0)</f>
        <v>#REF!</v>
      </c>
      <c r="M665" t="e">
        <f>VLOOKUP(D665,#REF!,6,0)</f>
        <v>#REF!</v>
      </c>
      <c r="N665" t="e">
        <f>VLOOKUP(D665,#REF!,7,0)</f>
        <v>#REF!</v>
      </c>
      <c r="P665" t="str">
        <f t="shared" si="56"/>
        <v>77144</v>
      </c>
      <c r="Q665" t="str">
        <f t="shared" si="54"/>
        <v>73</v>
      </c>
    </row>
    <row r="666" spans="1:17" x14ac:dyDescent="0.25">
      <c r="A666" s="563">
        <v>44742</v>
      </c>
      <c r="C666" t="s">
        <v>2374</v>
      </c>
      <c r="D666" t="s">
        <v>2071</v>
      </c>
      <c r="E666" t="str">
        <f t="shared" si="52"/>
        <v>730107714402799</v>
      </c>
      <c r="F666" t="str">
        <f t="shared" si="53"/>
        <v>0</v>
      </c>
      <c r="G666" t="e">
        <f>+VLOOKUP(L666,BG!$D$10:$F$63,3,FALSE)</f>
        <v>#REF!</v>
      </c>
      <c r="H666" t="s">
        <v>1204</v>
      </c>
      <c r="I666" s="558">
        <v>808182</v>
      </c>
      <c r="J666" s="298">
        <f t="shared" si="55"/>
        <v>808.18200000000002</v>
      </c>
      <c r="K666" t="e">
        <f>+VLOOKUP(D666,#REF!,4,0)</f>
        <v>#REF!</v>
      </c>
      <c r="L666" t="e">
        <f>VLOOKUP(D666,#REF!,5,0)</f>
        <v>#REF!</v>
      </c>
      <c r="M666" t="e">
        <f>VLOOKUP(D666,#REF!,6,0)</f>
        <v>#REF!</v>
      </c>
      <c r="N666" t="e">
        <f>VLOOKUP(D666,#REF!,7,0)</f>
        <v>#REF!</v>
      </c>
      <c r="P666" t="str">
        <f t="shared" si="56"/>
        <v>77144</v>
      </c>
      <c r="Q666" t="str">
        <f t="shared" si="54"/>
        <v>73</v>
      </c>
    </row>
    <row r="667" spans="1:17" x14ac:dyDescent="0.25">
      <c r="A667" s="563">
        <v>44742</v>
      </c>
      <c r="C667" t="s">
        <v>1845</v>
      </c>
      <c r="D667" t="s">
        <v>1241</v>
      </c>
      <c r="E667" t="str">
        <f t="shared" si="52"/>
        <v>730107714403899</v>
      </c>
      <c r="F667" t="str">
        <f t="shared" si="53"/>
        <v>0</v>
      </c>
      <c r="G667" t="e">
        <f>+VLOOKUP(L667,BG!$D$10:$F$63,3,FALSE)</f>
        <v>#REF!</v>
      </c>
      <c r="H667" t="s">
        <v>1242</v>
      </c>
      <c r="I667" s="558">
        <v>1088182</v>
      </c>
      <c r="J667" s="298">
        <f t="shared" si="55"/>
        <v>1088.182</v>
      </c>
      <c r="K667" t="e">
        <f>+VLOOKUP(D667,#REF!,4,0)</f>
        <v>#REF!</v>
      </c>
      <c r="L667" t="e">
        <f>VLOOKUP(D667,#REF!,5,0)</f>
        <v>#REF!</v>
      </c>
      <c r="M667" t="e">
        <f>VLOOKUP(D667,#REF!,6,0)</f>
        <v>#REF!</v>
      </c>
      <c r="N667" t="e">
        <f>VLOOKUP(D667,#REF!,7,0)</f>
        <v>#REF!</v>
      </c>
      <c r="P667" t="str">
        <f t="shared" si="56"/>
        <v>77144</v>
      </c>
      <c r="Q667" t="str">
        <f t="shared" si="54"/>
        <v>73</v>
      </c>
    </row>
    <row r="668" spans="1:17" x14ac:dyDescent="0.25">
      <c r="A668" s="563">
        <v>44742</v>
      </c>
      <c r="C668" t="s">
        <v>2375</v>
      </c>
      <c r="D668" t="s">
        <v>2072</v>
      </c>
      <c r="E668" t="str">
        <f t="shared" si="52"/>
        <v>730107714407499</v>
      </c>
      <c r="F668" t="str">
        <f t="shared" si="53"/>
        <v>0</v>
      </c>
      <c r="G668" t="e">
        <f>+VLOOKUP(L668,BG!$D$10:$F$63,3,FALSE)</f>
        <v>#REF!</v>
      </c>
      <c r="H668" t="s">
        <v>2214</v>
      </c>
      <c r="I668" s="558">
        <v>11075914</v>
      </c>
      <c r="J668" s="298">
        <f t="shared" si="55"/>
        <v>11075.914000000001</v>
      </c>
      <c r="K668" t="e">
        <f>+VLOOKUP(D668,#REF!,4,0)</f>
        <v>#REF!</v>
      </c>
      <c r="L668" t="e">
        <f>VLOOKUP(D668,#REF!,5,0)</f>
        <v>#REF!</v>
      </c>
      <c r="M668" t="e">
        <f>VLOOKUP(D668,#REF!,6,0)</f>
        <v>#REF!</v>
      </c>
      <c r="N668" t="e">
        <f>VLOOKUP(D668,#REF!,7,0)</f>
        <v>#REF!</v>
      </c>
      <c r="P668" t="str">
        <f t="shared" si="56"/>
        <v>77144</v>
      </c>
      <c r="Q668" t="str">
        <f t="shared" si="54"/>
        <v>73</v>
      </c>
    </row>
    <row r="669" spans="1:17" x14ac:dyDescent="0.25">
      <c r="A669" s="563">
        <v>44742</v>
      </c>
      <c r="C669" t="s">
        <v>1846</v>
      </c>
      <c r="D669" t="s">
        <v>1395</v>
      </c>
      <c r="E669" t="str">
        <f t="shared" si="52"/>
        <v>730107714407799</v>
      </c>
      <c r="F669" t="str">
        <f t="shared" si="53"/>
        <v>0</v>
      </c>
      <c r="G669" t="e">
        <f>+VLOOKUP(L669,BG!$D$10:$F$63,3,FALSE)</f>
        <v>#REF!</v>
      </c>
      <c r="H669" t="s">
        <v>1414</v>
      </c>
      <c r="I669" s="558">
        <v>1</v>
      </c>
      <c r="J669" s="298">
        <f t="shared" si="55"/>
        <v>1E-3</v>
      </c>
      <c r="K669" t="e">
        <f>+VLOOKUP(D669,#REF!,4,0)</f>
        <v>#REF!</v>
      </c>
      <c r="L669" t="e">
        <f>VLOOKUP(D669,#REF!,5,0)</f>
        <v>#REF!</v>
      </c>
      <c r="M669" t="e">
        <f>VLOOKUP(D669,#REF!,6,0)</f>
        <v>#REF!</v>
      </c>
      <c r="N669" t="e">
        <f>VLOOKUP(D669,#REF!,7,0)</f>
        <v>#REF!</v>
      </c>
      <c r="P669" t="str">
        <f t="shared" si="56"/>
        <v>77144</v>
      </c>
      <c r="Q669" t="str">
        <f t="shared" si="54"/>
        <v>73</v>
      </c>
    </row>
    <row r="670" spans="1:17" x14ac:dyDescent="0.25">
      <c r="A670" s="563">
        <v>44742</v>
      </c>
      <c r="C670" t="s">
        <v>1847</v>
      </c>
      <c r="D670" t="s">
        <v>1243</v>
      </c>
      <c r="E670" t="str">
        <f t="shared" si="52"/>
        <v>730107714407999</v>
      </c>
      <c r="F670" t="str">
        <f t="shared" si="53"/>
        <v>0</v>
      </c>
      <c r="G670" t="e">
        <f>+VLOOKUP(L670,BG!$D$10:$F$63,3,FALSE)</f>
        <v>#REF!</v>
      </c>
      <c r="H670" t="s">
        <v>1244</v>
      </c>
      <c r="I670" s="558">
        <v>144412954</v>
      </c>
      <c r="J670" s="298">
        <f t="shared" si="55"/>
        <v>144412.954</v>
      </c>
      <c r="K670" t="e">
        <f>+VLOOKUP(D670,#REF!,4,0)</f>
        <v>#REF!</v>
      </c>
      <c r="L670" t="e">
        <f>VLOOKUP(D670,#REF!,5,0)</f>
        <v>#REF!</v>
      </c>
      <c r="M670" t="e">
        <f>VLOOKUP(D670,#REF!,6,0)</f>
        <v>#REF!</v>
      </c>
      <c r="N670" t="e">
        <f>VLOOKUP(D670,#REF!,7,0)</f>
        <v>#REF!</v>
      </c>
      <c r="P670" t="str">
        <f t="shared" si="56"/>
        <v>77144</v>
      </c>
      <c r="Q670" t="str">
        <f t="shared" si="54"/>
        <v>73</v>
      </c>
    </row>
    <row r="671" spans="1:17" x14ac:dyDescent="0.25">
      <c r="A671" s="563">
        <v>44742</v>
      </c>
      <c r="C671" t="s">
        <v>1848</v>
      </c>
      <c r="D671" t="s">
        <v>1360</v>
      </c>
      <c r="E671" t="str">
        <f t="shared" si="52"/>
        <v>730107714408199</v>
      </c>
      <c r="F671" t="str">
        <f t="shared" si="53"/>
        <v>0</v>
      </c>
      <c r="G671" t="e">
        <f>+VLOOKUP(L671,BG!$D$10:$F$63,3,FALSE)</f>
        <v>#REF!</v>
      </c>
      <c r="H671" t="s">
        <v>1361</v>
      </c>
      <c r="I671" s="558">
        <v>1470719574</v>
      </c>
      <c r="J671" s="298">
        <f t="shared" si="55"/>
        <v>1470719.574</v>
      </c>
      <c r="K671" t="e">
        <f>+VLOOKUP(D671,#REF!,4,0)</f>
        <v>#REF!</v>
      </c>
      <c r="L671" t="e">
        <f>VLOOKUP(D671,#REF!,5,0)</f>
        <v>#REF!</v>
      </c>
      <c r="M671" t="e">
        <f>VLOOKUP(D671,#REF!,6,0)</f>
        <v>#REF!</v>
      </c>
      <c r="N671" t="e">
        <f>VLOOKUP(D671,#REF!,7,0)</f>
        <v>#REF!</v>
      </c>
      <c r="P671" t="str">
        <f t="shared" si="56"/>
        <v>77144</v>
      </c>
      <c r="Q671" t="str">
        <f t="shared" si="54"/>
        <v>73</v>
      </c>
    </row>
    <row r="672" spans="1:17" x14ac:dyDescent="0.25">
      <c r="A672" s="563">
        <v>44742</v>
      </c>
      <c r="C672" t="s">
        <v>2857</v>
      </c>
      <c r="D672" t="s">
        <v>2795</v>
      </c>
      <c r="E672" t="str">
        <f t="shared" si="52"/>
        <v>730107714408599</v>
      </c>
      <c r="F672" t="str">
        <f t="shared" si="53"/>
        <v>0</v>
      </c>
      <c r="G672" t="e">
        <f>+VLOOKUP(L672,BG!$D$10:$F$63,3,FALSE)</f>
        <v>#REF!</v>
      </c>
      <c r="H672" t="s">
        <v>2796</v>
      </c>
      <c r="I672" s="558">
        <v>525510641</v>
      </c>
      <c r="J672" s="298">
        <f t="shared" si="55"/>
        <v>525510.64099999995</v>
      </c>
      <c r="K672" t="e">
        <f>+VLOOKUP(D672,#REF!,4,0)</f>
        <v>#REF!</v>
      </c>
      <c r="L672" t="e">
        <f>VLOOKUP(D672,#REF!,5,0)</f>
        <v>#REF!</v>
      </c>
      <c r="M672" t="e">
        <f>VLOOKUP(D672,#REF!,6,0)</f>
        <v>#REF!</v>
      </c>
      <c r="N672" t="e">
        <f>VLOOKUP(D672,#REF!,7,0)</f>
        <v>#REF!</v>
      </c>
      <c r="P672" t="str">
        <f t="shared" si="56"/>
        <v>77144</v>
      </c>
      <c r="Q672" t="str">
        <f t="shared" si="54"/>
        <v>73</v>
      </c>
    </row>
    <row r="673" spans="1:17" x14ac:dyDescent="0.25">
      <c r="A673" s="563">
        <v>44742</v>
      </c>
      <c r="C673" t="s">
        <v>1849</v>
      </c>
      <c r="D673" t="s">
        <v>1245</v>
      </c>
      <c r="E673" t="str">
        <f t="shared" si="52"/>
        <v>730107714460599</v>
      </c>
      <c r="F673" t="str">
        <f t="shared" si="53"/>
        <v>0</v>
      </c>
      <c r="G673" t="e">
        <f>+VLOOKUP(L673,BG!$D$10:$F$63,3,FALSE)</f>
        <v>#REF!</v>
      </c>
      <c r="H673" t="s">
        <v>2951</v>
      </c>
      <c r="I673" s="558">
        <v>217021814</v>
      </c>
      <c r="J673" s="298">
        <f t="shared" si="55"/>
        <v>217021.81400000001</v>
      </c>
      <c r="K673" t="e">
        <f>+VLOOKUP(D673,#REF!,4,0)</f>
        <v>#REF!</v>
      </c>
      <c r="L673" t="e">
        <f>VLOOKUP(D673,#REF!,5,0)</f>
        <v>#REF!</v>
      </c>
      <c r="M673" t="e">
        <f>VLOOKUP(D673,#REF!,6,0)</f>
        <v>#REF!</v>
      </c>
      <c r="N673" t="e">
        <f>VLOOKUP(D673,#REF!,7,0)</f>
        <v>#REF!</v>
      </c>
      <c r="P673" t="str">
        <f t="shared" si="56"/>
        <v>77144</v>
      </c>
      <c r="Q673" t="str">
        <f t="shared" si="54"/>
        <v>73</v>
      </c>
    </row>
    <row r="674" spans="1:17" x14ac:dyDescent="0.25">
      <c r="A674" s="563">
        <v>44742</v>
      </c>
      <c r="C674" t="s">
        <v>1850</v>
      </c>
      <c r="D674" t="s">
        <v>1247</v>
      </c>
      <c r="E674" t="str">
        <f t="shared" si="52"/>
        <v>730107714470299</v>
      </c>
      <c r="F674" t="str">
        <f t="shared" si="53"/>
        <v>0</v>
      </c>
      <c r="G674" t="e">
        <f>+VLOOKUP(L674,BG!$D$10:$F$63,3,FALSE)</f>
        <v>#REF!</v>
      </c>
      <c r="H674" t="s">
        <v>1248</v>
      </c>
      <c r="I674" s="558">
        <v>1900845052</v>
      </c>
      <c r="J674" s="298">
        <f t="shared" si="55"/>
        <v>1900845.0519999999</v>
      </c>
      <c r="K674" t="e">
        <f>+VLOOKUP(D674,#REF!,4,0)</f>
        <v>#REF!</v>
      </c>
      <c r="L674" t="e">
        <f>VLOOKUP(D674,#REF!,5,0)</f>
        <v>#REF!</v>
      </c>
      <c r="M674" t="e">
        <f>VLOOKUP(D674,#REF!,6,0)</f>
        <v>#REF!</v>
      </c>
      <c r="N674" t="e">
        <f>VLOOKUP(D674,#REF!,7,0)</f>
        <v>#REF!</v>
      </c>
      <c r="P674" t="str">
        <f t="shared" si="56"/>
        <v>77144</v>
      </c>
      <c r="Q674" t="str">
        <f t="shared" si="54"/>
        <v>73</v>
      </c>
    </row>
    <row r="675" spans="1:17" x14ac:dyDescent="0.25">
      <c r="A675" s="563">
        <v>44742</v>
      </c>
      <c r="C675" t="s">
        <v>2376</v>
      </c>
      <c r="D675" t="s">
        <v>2073</v>
      </c>
      <c r="E675" t="str">
        <f t="shared" si="52"/>
        <v>730107714470899</v>
      </c>
      <c r="F675" t="str">
        <f t="shared" si="53"/>
        <v>0</v>
      </c>
      <c r="G675" t="e">
        <f>+VLOOKUP(L675,BG!$D$10:$F$63,3,FALSE)</f>
        <v>#REF!</v>
      </c>
      <c r="H675" t="s">
        <v>1249</v>
      </c>
      <c r="I675" s="558">
        <v>207565405</v>
      </c>
      <c r="J675" s="298">
        <f t="shared" si="55"/>
        <v>207565.405</v>
      </c>
      <c r="K675" t="e">
        <f>+VLOOKUP(D675,#REF!,4,0)</f>
        <v>#REF!</v>
      </c>
      <c r="L675" t="e">
        <f>VLOOKUP(D675,#REF!,5,0)</f>
        <v>#REF!</v>
      </c>
      <c r="M675" t="e">
        <f>VLOOKUP(D675,#REF!,6,0)</f>
        <v>#REF!</v>
      </c>
      <c r="N675" t="e">
        <f>VLOOKUP(D675,#REF!,7,0)</f>
        <v>#REF!</v>
      </c>
      <c r="P675" t="str">
        <f t="shared" si="56"/>
        <v>77144</v>
      </c>
      <c r="Q675" t="str">
        <f t="shared" si="54"/>
        <v>73</v>
      </c>
    </row>
    <row r="676" spans="1:17" x14ac:dyDescent="0.25">
      <c r="A676" s="563">
        <v>44742</v>
      </c>
      <c r="C676" t="s">
        <v>2377</v>
      </c>
      <c r="D676" t="s">
        <v>2074</v>
      </c>
      <c r="E676" t="str">
        <f t="shared" si="52"/>
        <v>730107714470999</v>
      </c>
      <c r="F676" t="str">
        <f t="shared" si="53"/>
        <v>0</v>
      </c>
      <c r="G676" t="e">
        <f>+VLOOKUP(L676,BG!$D$10:$F$63,3,FALSE)</f>
        <v>#REF!</v>
      </c>
      <c r="H676" t="s">
        <v>2215</v>
      </c>
      <c r="I676" s="558">
        <v>951457610</v>
      </c>
      <c r="J676" s="298">
        <f t="shared" si="55"/>
        <v>951457.61</v>
      </c>
      <c r="K676" t="e">
        <f>+VLOOKUP(D676,#REF!,4,0)</f>
        <v>#REF!</v>
      </c>
      <c r="L676" t="e">
        <f>VLOOKUP(D676,#REF!,5,0)</f>
        <v>#REF!</v>
      </c>
      <c r="M676" t="e">
        <f>VLOOKUP(D676,#REF!,6,0)</f>
        <v>#REF!</v>
      </c>
      <c r="N676" t="e">
        <f>VLOOKUP(D676,#REF!,7,0)</f>
        <v>#REF!</v>
      </c>
      <c r="P676" t="str">
        <f t="shared" si="56"/>
        <v>77144</v>
      </c>
      <c r="Q676" t="str">
        <f t="shared" si="54"/>
        <v>73</v>
      </c>
    </row>
    <row r="677" spans="1:17" x14ac:dyDescent="0.25">
      <c r="A677" s="563">
        <v>44742</v>
      </c>
      <c r="C677" t="s">
        <v>2378</v>
      </c>
      <c r="D677" t="s">
        <v>2076</v>
      </c>
      <c r="E677" t="str">
        <f t="shared" si="52"/>
        <v>730107714471299</v>
      </c>
      <c r="F677" t="str">
        <f t="shared" si="53"/>
        <v>0</v>
      </c>
      <c r="G677" t="e">
        <f>+VLOOKUP(L677,BG!$D$10:$F$63,3,FALSE)</f>
        <v>#REF!</v>
      </c>
      <c r="H677" t="s">
        <v>2217</v>
      </c>
      <c r="I677" s="558">
        <v>47673128</v>
      </c>
      <c r="J677" s="298">
        <f t="shared" si="55"/>
        <v>47673.127999999997</v>
      </c>
      <c r="K677" t="e">
        <f>+VLOOKUP(D677,#REF!,4,0)</f>
        <v>#REF!</v>
      </c>
      <c r="L677" t="e">
        <f>VLOOKUP(D677,#REF!,5,0)</f>
        <v>#REF!</v>
      </c>
      <c r="M677" t="e">
        <f>VLOOKUP(D677,#REF!,6,0)</f>
        <v>#REF!</v>
      </c>
      <c r="N677" t="e">
        <f>VLOOKUP(D677,#REF!,7,0)</f>
        <v>#REF!</v>
      </c>
      <c r="P677" t="str">
        <f t="shared" si="56"/>
        <v>77144</v>
      </c>
      <c r="Q677" t="str">
        <f t="shared" si="54"/>
        <v>73</v>
      </c>
    </row>
    <row r="678" spans="1:17" x14ac:dyDescent="0.25">
      <c r="A678" s="563">
        <v>44742</v>
      </c>
      <c r="C678" t="s">
        <v>2379</v>
      </c>
      <c r="D678" t="s">
        <v>2077</v>
      </c>
      <c r="E678" t="str">
        <f t="shared" si="52"/>
        <v>730107714471499</v>
      </c>
      <c r="F678" t="str">
        <f t="shared" si="53"/>
        <v>0</v>
      </c>
      <c r="G678" t="e">
        <f>+VLOOKUP(L678,BG!$D$10:$F$63,3,FALSE)</f>
        <v>#REF!</v>
      </c>
      <c r="H678" t="s">
        <v>1362</v>
      </c>
      <c r="I678" s="558">
        <v>4745455</v>
      </c>
      <c r="J678" s="298">
        <f t="shared" si="55"/>
        <v>4745.4549999999999</v>
      </c>
      <c r="K678" t="e">
        <f>+VLOOKUP(D678,#REF!,4,0)</f>
        <v>#REF!</v>
      </c>
      <c r="L678" t="e">
        <f>VLOOKUP(D678,#REF!,5,0)</f>
        <v>#REF!</v>
      </c>
      <c r="M678" t="e">
        <f>VLOOKUP(D678,#REF!,6,0)</f>
        <v>#REF!</v>
      </c>
      <c r="N678" t="e">
        <f>VLOOKUP(D678,#REF!,7,0)</f>
        <v>#REF!</v>
      </c>
      <c r="P678" t="str">
        <f t="shared" si="56"/>
        <v>77144</v>
      </c>
      <c r="Q678" t="str">
        <f t="shared" si="54"/>
        <v>73</v>
      </c>
    </row>
    <row r="679" spans="1:17" x14ac:dyDescent="0.25">
      <c r="A679" s="563">
        <v>44742</v>
      </c>
      <c r="C679" t="s">
        <v>2380</v>
      </c>
      <c r="D679" t="s">
        <v>2078</v>
      </c>
      <c r="E679" t="str">
        <f t="shared" si="52"/>
        <v>730107714471899</v>
      </c>
      <c r="F679" t="str">
        <f t="shared" si="53"/>
        <v>0</v>
      </c>
      <c r="G679" t="e">
        <f>+VLOOKUP(L679,BG!$D$10:$F$63,3,FALSE)</f>
        <v>#REF!</v>
      </c>
      <c r="H679" t="s">
        <v>2218</v>
      </c>
      <c r="I679" s="558">
        <v>12000000</v>
      </c>
      <c r="J679" s="298">
        <f t="shared" si="55"/>
        <v>12000</v>
      </c>
      <c r="K679" t="e">
        <f>+VLOOKUP(D679,#REF!,4,0)</f>
        <v>#REF!</v>
      </c>
      <c r="L679" t="e">
        <f>VLOOKUP(D679,#REF!,5,0)</f>
        <v>#REF!</v>
      </c>
      <c r="M679" t="e">
        <f>VLOOKUP(D679,#REF!,6,0)</f>
        <v>#REF!</v>
      </c>
      <c r="N679" t="e">
        <f>VLOOKUP(D679,#REF!,7,0)</f>
        <v>#REF!</v>
      </c>
      <c r="P679" t="str">
        <f t="shared" si="56"/>
        <v>77144</v>
      </c>
      <c r="Q679" t="str">
        <f t="shared" si="54"/>
        <v>73</v>
      </c>
    </row>
    <row r="680" spans="1:17" x14ac:dyDescent="0.25">
      <c r="A680" s="563">
        <v>44742</v>
      </c>
      <c r="C680" t="s">
        <v>2381</v>
      </c>
      <c r="D680" t="s">
        <v>2079</v>
      </c>
      <c r="E680" t="str">
        <f t="shared" si="52"/>
        <v>730107714472099</v>
      </c>
      <c r="F680" t="str">
        <f t="shared" si="53"/>
        <v>0</v>
      </c>
      <c r="G680" t="e">
        <f>+VLOOKUP(L680,BG!$D$10:$F$63,3,FALSE)</f>
        <v>#REF!</v>
      </c>
      <c r="H680" t="s">
        <v>2219</v>
      </c>
      <c r="I680" s="558">
        <v>132157076</v>
      </c>
      <c r="J680" s="298">
        <f t="shared" si="55"/>
        <v>132157.076</v>
      </c>
      <c r="K680" t="e">
        <f>+VLOOKUP(D680,#REF!,4,0)</f>
        <v>#REF!</v>
      </c>
      <c r="L680" t="e">
        <f>VLOOKUP(D680,#REF!,5,0)</f>
        <v>#REF!</v>
      </c>
      <c r="M680" t="e">
        <f>VLOOKUP(D680,#REF!,6,0)</f>
        <v>#REF!</v>
      </c>
      <c r="N680" t="e">
        <f>VLOOKUP(D680,#REF!,7,0)</f>
        <v>#REF!</v>
      </c>
      <c r="P680" t="str">
        <f t="shared" si="56"/>
        <v>77144</v>
      </c>
      <c r="Q680" t="str">
        <f t="shared" si="54"/>
        <v>73</v>
      </c>
    </row>
    <row r="681" spans="1:17" x14ac:dyDescent="0.25">
      <c r="A681" s="563">
        <v>44742</v>
      </c>
      <c r="C681" t="s">
        <v>2382</v>
      </c>
      <c r="D681" t="s">
        <v>2080</v>
      </c>
      <c r="E681" t="str">
        <f t="shared" si="52"/>
        <v>730107730200499</v>
      </c>
      <c r="F681" t="str">
        <f t="shared" si="53"/>
        <v>0</v>
      </c>
      <c r="G681" t="e">
        <f>+VLOOKUP(L681,BG!$D$10:$F$63,3,FALSE)</f>
        <v>#REF!</v>
      </c>
      <c r="H681" t="s">
        <v>2220</v>
      </c>
      <c r="I681" s="558">
        <v>4510000</v>
      </c>
      <c r="J681" s="298">
        <f t="shared" si="55"/>
        <v>4510</v>
      </c>
      <c r="K681" t="e">
        <f>+VLOOKUP(D681,#REF!,4,0)</f>
        <v>#REF!</v>
      </c>
      <c r="L681" t="e">
        <f>VLOOKUP(D681,#REF!,5,0)</f>
        <v>#REF!</v>
      </c>
      <c r="M681" t="e">
        <f>VLOOKUP(D681,#REF!,6,0)</f>
        <v>#REF!</v>
      </c>
      <c r="N681" t="e">
        <f>VLOOKUP(D681,#REF!,7,0)</f>
        <v>#REF!</v>
      </c>
      <c r="P681" t="str">
        <f t="shared" si="56"/>
        <v>77302</v>
      </c>
      <c r="Q681" t="str">
        <f t="shared" si="54"/>
        <v>73</v>
      </c>
    </row>
    <row r="682" spans="1:17" x14ac:dyDescent="0.25">
      <c r="A682" s="563">
        <v>44742</v>
      </c>
      <c r="C682" t="s">
        <v>1851</v>
      </c>
      <c r="D682" t="s">
        <v>1251</v>
      </c>
      <c r="E682" t="str">
        <f t="shared" si="52"/>
        <v>730107750200099</v>
      </c>
      <c r="F682" t="str">
        <f t="shared" si="53"/>
        <v>0</v>
      </c>
      <c r="G682" t="e">
        <f>+VLOOKUP(L682,BG!$D$10:$F$63,3,FALSE)</f>
        <v>#REF!</v>
      </c>
      <c r="H682" t="s">
        <v>1139</v>
      </c>
      <c r="I682" s="558">
        <v>41</v>
      </c>
      <c r="J682" s="298">
        <f t="shared" si="55"/>
        <v>4.1000000000000002E-2</v>
      </c>
      <c r="K682" t="e">
        <f>+VLOOKUP(D682,#REF!,4,0)</f>
        <v>#REF!</v>
      </c>
      <c r="L682" t="e">
        <f>VLOOKUP(D682,#REF!,5,0)</f>
        <v>#REF!</v>
      </c>
      <c r="M682" t="e">
        <f>VLOOKUP(D682,#REF!,6,0)</f>
        <v>#REF!</v>
      </c>
      <c r="N682" t="e">
        <f>VLOOKUP(D682,#REF!,7,0)</f>
        <v>#REF!</v>
      </c>
      <c r="P682" t="str">
        <f t="shared" si="56"/>
        <v>77502</v>
      </c>
      <c r="Q682" t="str">
        <f t="shared" si="54"/>
        <v>73</v>
      </c>
    </row>
    <row r="683" spans="1:17" x14ac:dyDescent="0.25">
      <c r="A683" s="563">
        <v>44742</v>
      </c>
      <c r="C683" t="s">
        <v>1852</v>
      </c>
      <c r="D683" t="s">
        <v>1252</v>
      </c>
      <c r="E683" t="str">
        <f t="shared" si="52"/>
        <v>730207790400099</v>
      </c>
      <c r="F683" t="str">
        <f t="shared" si="53"/>
        <v>0</v>
      </c>
      <c r="G683" t="e">
        <f>+VLOOKUP(L683,BG!$D$10:$F$63,3,FALSE)</f>
        <v>#REF!</v>
      </c>
      <c r="H683" t="s">
        <v>1144</v>
      </c>
      <c r="I683" s="558">
        <v>178162735241</v>
      </c>
      <c r="J683" s="298">
        <f t="shared" si="55"/>
        <v>178162735.241</v>
      </c>
      <c r="K683" t="e">
        <f>+VLOOKUP(D683,#REF!,4,0)</f>
        <v>#REF!</v>
      </c>
      <c r="L683" t="e">
        <f>VLOOKUP(D683,#REF!,5,0)</f>
        <v>#REF!</v>
      </c>
      <c r="M683" t="e">
        <f>VLOOKUP(D683,#REF!,6,0)</f>
        <v>#REF!</v>
      </c>
      <c r="N683" t="e">
        <f>VLOOKUP(D683,#REF!,7,0)</f>
        <v>#REF!</v>
      </c>
      <c r="P683" t="str">
        <f t="shared" si="56"/>
        <v>77904</v>
      </c>
      <c r="Q683" t="str">
        <f t="shared" si="54"/>
        <v>73</v>
      </c>
    </row>
    <row r="684" spans="1:17" x14ac:dyDescent="0.25">
      <c r="A684" s="563">
        <v>44742</v>
      </c>
      <c r="C684" t="s">
        <v>1853</v>
      </c>
      <c r="D684" t="s">
        <v>1253</v>
      </c>
      <c r="E684" t="str">
        <f t="shared" si="52"/>
        <v>730207790600099</v>
      </c>
      <c r="F684" t="str">
        <f t="shared" si="53"/>
        <v>0</v>
      </c>
      <c r="G684" t="e">
        <f>+VLOOKUP(L684,BG!$D$10:$F$63,3,FALSE)</f>
        <v>#REF!</v>
      </c>
      <c r="H684" t="s">
        <v>1146</v>
      </c>
      <c r="I684" s="558">
        <v>58055015</v>
      </c>
      <c r="J684" s="298">
        <f t="shared" si="55"/>
        <v>58055.014999999999</v>
      </c>
      <c r="K684" t="e">
        <f>+VLOOKUP(D684,#REF!,4,0)</f>
        <v>#REF!</v>
      </c>
      <c r="L684" t="e">
        <f>VLOOKUP(D684,#REF!,5,0)</f>
        <v>#REF!</v>
      </c>
      <c r="M684" t="e">
        <f>VLOOKUP(D684,#REF!,6,0)</f>
        <v>#REF!</v>
      </c>
      <c r="N684" t="e">
        <f>VLOOKUP(D684,#REF!,7,0)</f>
        <v>#REF!</v>
      </c>
      <c r="P684" t="str">
        <f t="shared" si="56"/>
        <v>77906</v>
      </c>
      <c r="Q684" t="str">
        <f t="shared" si="54"/>
        <v>73</v>
      </c>
    </row>
    <row r="685" spans="1:17" x14ac:dyDescent="0.25">
      <c r="A685" s="563">
        <v>44742</v>
      </c>
      <c r="C685" t="s">
        <v>1854</v>
      </c>
      <c r="D685" t="s">
        <v>1254</v>
      </c>
      <c r="E685" t="str">
        <f t="shared" si="52"/>
        <v>730207810200099</v>
      </c>
      <c r="F685" t="str">
        <f t="shared" si="53"/>
        <v>0</v>
      </c>
      <c r="G685" t="e">
        <f>+VLOOKUP(L685,BG!$D$10:$F$63,3,FALSE)</f>
        <v>#REF!</v>
      </c>
      <c r="H685" t="s">
        <v>1255</v>
      </c>
      <c r="I685" s="558">
        <v>94143059278</v>
      </c>
      <c r="J685" s="298">
        <f t="shared" si="55"/>
        <v>94143059.277999997</v>
      </c>
      <c r="K685" t="e">
        <f>+VLOOKUP(D685,#REF!,4,0)</f>
        <v>#REF!</v>
      </c>
      <c r="L685" t="e">
        <f>VLOOKUP(D685,#REF!,5,0)</f>
        <v>#REF!</v>
      </c>
      <c r="M685" t="e">
        <f>VLOOKUP(D685,#REF!,6,0)</f>
        <v>#REF!</v>
      </c>
      <c r="N685" t="e">
        <f>VLOOKUP(D685,#REF!,7,0)</f>
        <v>#REF!</v>
      </c>
      <c r="P685" t="str">
        <f t="shared" si="56"/>
        <v>78102</v>
      </c>
      <c r="Q685" t="str">
        <f t="shared" si="54"/>
        <v>73</v>
      </c>
    </row>
    <row r="686" spans="1:17" x14ac:dyDescent="0.25">
      <c r="A686" s="563">
        <v>44742</v>
      </c>
      <c r="C686" t="s">
        <v>1855</v>
      </c>
      <c r="D686" t="s">
        <v>1256</v>
      </c>
      <c r="E686" t="str">
        <f t="shared" si="52"/>
        <v>730207810400099</v>
      </c>
      <c r="F686" t="str">
        <f t="shared" si="53"/>
        <v>0</v>
      </c>
      <c r="G686" t="e">
        <f>+VLOOKUP(L686,BG!$D$10:$F$63,3,FALSE)</f>
        <v>#REF!</v>
      </c>
      <c r="H686" t="s">
        <v>51</v>
      </c>
      <c r="I686" s="558">
        <v>34894597460</v>
      </c>
      <c r="J686" s="298">
        <f t="shared" si="55"/>
        <v>34894597.460000001</v>
      </c>
      <c r="K686" t="e">
        <f>+VLOOKUP(D686,#REF!,4,0)</f>
        <v>#REF!</v>
      </c>
      <c r="L686" t="e">
        <f>VLOOKUP(D686,#REF!,5,0)</f>
        <v>#REF!</v>
      </c>
      <c r="M686" t="e">
        <f>VLOOKUP(D686,#REF!,6,0)</f>
        <v>#REF!</v>
      </c>
      <c r="N686" t="e">
        <f>VLOOKUP(D686,#REF!,7,0)</f>
        <v>#REF!</v>
      </c>
      <c r="P686" t="str">
        <f t="shared" si="56"/>
        <v>78104</v>
      </c>
      <c r="Q686" t="str">
        <f t="shared" si="54"/>
        <v>73</v>
      </c>
    </row>
    <row r="687" spans="1:17" x14ac:dyDescent="0.25">
      <c r="A687" s="563">
        <v>44742</v>
      </c>
      <c r="C687" t="s">
        <v>2858</v>
      </c>
      <c r="D687" t="s">
        <v>2622</v>
      </c>
      <c r="E687" t="str">
        <f t="shared" si="52"/>
        <v>740107930100699</v>
      </c>
      <c r="F687" t="str">
        <f t="shared" si="53"/>
        <v>0</v>
      </c>
      <c r="G687" t="e">
        <f>+VLOOKUP(L687,BG!$D$10:$F$63,3,FALSE)</f>
        <v>#REF!</v>
      </c>
      <c r="H687" t="s">
        <v>2627</v>
      </c>
      <c r="I687" s="558">
        <v>747873551</v>
      </c>
      <c r="J687" s="298">
        <f t="shared" si="55"/>
        <v>747873.55099999998</v>
      </c>
      <c r="K687" t="e">
        <f>+VLOOKUP(D687,#REF!,4,0)</f>
        <v>#REF!</v>
      </c>
      <c r="L687" t="e">
        <f>VLOOKUP(D687,#REF!,5,0)</f>
        <v>#REF!</v>
      </c>
      <c r="M687" t="e">
        <f>VLOOKUP(D687,#REF!,6,0)</f>
        <v>#REF!</v>
      </c>
      <c r="N687" t="e">
        <f>VLOOKUP(D687,#REF!,7,0)</f>
        <v>#REF!</v>
      </c>
      <c r="P687" t="str">
        <f t="shared" si="56"/>
        <v>79301</v>
      </c>
      <c r="Q687" t="str">
        <f t="shared" si="54"/>
        <v>74</v>
      </c>
    </row>
    <row r="688" spans="1:17" x14ac:dyDescent="0.25">
      <c r="A688" s="563">
        <v>44742</v>
      </c>
      <c r="C688" t="s">
        <v>3143</v>
      </c>
      <c r="D688" t="s">
        <v>3144</v>
      </c>
      <c r="E688" t="str">
        <f t="shared" si="52"/>
        <v>740107930101899</v>
      </c>
      <c r="F688" t="str">
        <f t="shared" si="53"/>
        <v>0</v>
      </c>
      <c r="G688" t="e">
        <f>+VLOOKUP(L688,BG!$D$10:$F$63,3,FALSE)</f>
        <v>#REF!</v>
      </c>
      <c r="H688" t="s">
        <v>2952</v>
      </c>
      <c r="I688" s="558">
        <v>72367819</v>
      </c>
      <c r="J688" s="298">
        <f t="shared" si="55"/>
        <v>72367.819000000003</v>
      </c>
      <c r="K688" t="e">
        <f>+VLOOKUP(D688,#REF!,4,0)</f>
        <v>#REF!</v>
      </c>
      <c r="L688" t="e">
        <f>VLOOKUP(D688,#REF!,5,0)</f>
        <v>#REF!</v>
      </c>
      <c r="M688" t="e">
        <f>VLOOKUP(D688,#REF!,6,0)</f>
        <v>#REF!</v>
      </c>
      <c r="N688" t="e">
        <f>VLOOKUP(D688,#REF!,7,0)</f>
        <v>#REF!</v>
      </c>
      <c r="P688" t="str">
        <f t="shared" si="56"/>
        <v>79301</v>
      </c>
      <c r="Q688" t="str">
        <f t="shared" si="54"/>
        <v>74</v>
      </c>
    </row>
    <row r="689" spans="1:17" x14ac:dyDescent="0.25">
      <c r="A689" s="563">
        <v>44742</v>
      </c>
      <c r="C689" t="s">
        <v>2383</v>
      </c>
      <c r="D689" t="s">
        <v>2081</v>
      </c>
      <c r="E689" t="str">
        <f t="shared" si="52"/>
        <v>750107950600099</v>
      </c>
      <c r="F689" t="str">
        <f t="shared" si="53"/>
        <v>0</v>
      </c>
      <c r="G689" t="e">
        <f>+VLOOKUP(L689,BG!$D$10:$F$63,3,FALSE)</f>
        <v>#REF!</v>
      </c>
      <c r="H689" t="s">
        <v>2221</v>
      </c>
      <c r="I689" s="558">
        <v>12812090</v>
      </c>
      <c r="J689" s="298">
        <f t="shared" si="55"/>
        <v>12812.09</v>
      </c>
      <c r="K689" t="e">
        <f>+VLOOKUP(D689,#REF!,4,0)</f>
        <v>#REF!</v>
      </c>
      <c r="L689" t="e">
        <f>VLOOKUP(D689,#REF!,5,0)</f>
        <v>#REF!</v>
      </c>
      <c r="M689" t="e">
        <f>VLOOKUP(D689,#REF!,6,0)</f>
        <v>#REF!</v>
      </c>
      <c r="N689" t="e">
        <f>VLOOKUP(D689,#REF!,7,0)</f>
        <v>#REF!</v>
      </c>
      <c r="P689" t="str">
        <f t="shared" si="56"/>
        <v>79506</v>
      </c>
      <c r="Q689" t="str">
        <f t="shared" si="54"/>
        <v>75</v>
      </c>
    </row>
    <row r="690" spans="1:17" x14ac:dyDescent="0.25">
      <c r="A690" s="563">
        <v>44742</v>
      </c>
      <c r="C690" t="s">
        <v>2907</v>
      </c>
      <c r="D690" t="s">
        <v>2875</v>
      </c>
      <c r="E690" t="str">
        <f t="shared" si="52"/>
        <v>750107950800199</v>
      </c>
      <c r="F690" t="str">
        <f t="shared" si="53"/>
        <v>0</v>
      </c>
      <c r="G690" t="e">
        <f>+VLOOKUP(L690,BG!$D$10:$F$63,3,FALSE)</f>
        <v>#REF!</v>
      </c>
      <c r="H690" t="s">
        <v>2953</v>
      </c>
      <c r="I690" s="558">
        <v>52500000</v>
      </c>
      <c r="J690" s="298">
        <f t="shared" si="55"/>
        <v>52500</v>
      </c>
      <c r="K690" t="e">
        <f>+VLOOKUP(D690,#REF!,4,0)</f>
        <v>#REF!</v>
      </c>
      <c r="L690" t="e">
        <f>VLOOKUP(D690,#REF!,5,0)</f>
        <v>#REF!</v>
      </c>
      <c r="M690" t="e">
        <f>VLOOKUP(D690,#REF!,6,0)</f>
        <v>#REF!</v>
      </c>
      <c r="N690" t="e">
        <f>VLOOKUP(D690,#REF!,7,0)</f>
        <v>#REF!</v>
      </c>
      <c r="P690" t="str">
        <f t="shared" si="56"/>
        <v>79508</v>
      </c>
      <c r="Q690" t="str">
        <f t="shared" si="54"/>
        <v>75</v>
      </c>
    </row>
  </sheetData>
  <autoFilter ref="A1:Q690" xr:uid="{45023A2F-9AB2-494A-949B-9987AE90A958}"/>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N27"/>
  <sheetViews>
    <sheetView showGridLines="0" topLeftCell="C1" zoomScale="85" zoomScaleNormal="85" workbookViewId="0">
      <selection activeCell="D89" sqref="D89"/>
    </sheetView>
  </sheetViews>
  <sheetFormatPr baseColWidth="10" defaultColWidth="11.42578125" defaultRowHeight="12.75" x14ac:dyDescent="0.2"/>
  <cols>
    <col min="1" max="2" width="2.28515625" style="2" hidden="1" customWidth="1"/>
    <col min="3" max="3" width="26.7109375" style="35" customWidth="1"/>
    <col min="4" max="4" width="15.28515625" style="35" customWidth="1"/>
    <col min="5" max="5" width="16.140625" style="35" customWidth="1"/>
    <col min="6" max="6" width="13" style="35" customWidth="1"/>
    <col min="7" max="7" width="11.7109375" style="35" customWidth="1"/>
    <col min="8" max="8" width="13.85546875" style="293" customWidth="1"/>
    <col min="9" max="9" width="15.7109375" style="35" customWidth="1"/>
    <col min="10" max="10" width="14" style="35" customWidth="1"/>
    <col min="11" max="11" width="17" style="35" customWidth="1"/>
    <col min="12" max="12" width="14.28515625" style="35" customWidth="1"/>
    <col min="13" max="13" width="17.140625" style="35" bestFit="1" customWidth="1"/>
    <col min="14" max="14" width="15.140625" style="35" customWidth="1"/>
    <col min="15" max="15" width="14.140625" style="35" customWidth="1"/>
    <col min="16" max="18" width="2.28515625" style="35" customWidth="1"/>
    <col min="19" max="20" width="11.28515625" style="35"/>
    <col min="21" max="16384" width="11.42578125" style="2"/>
  </cols>
  <sheetData>
    <row r="1" spans="1:92" x14ac:dyDescent="0.2">
      <c r="C1" s="153" t="s">
        <v>3250</v>
      </c>
      <c r="N1" s="696" t="s">
        <v>88</v>
      </c>
    </row>
    <row r="2" spans="1:92" x14ac:dyDescent="0.2">
      <c r="N2" s="166"/>
    </row>
    <row r="3" spans="1:92" x14ac:dyDescent="0.2">
      <c r="N3" s="166"/>
    </row>
    <row r="4" spans="1:92" ht="24.75" customHeight="1" x14ac:dyDescent="0.2">
      <c r="C4" s="829" t="s">
        <v>1512</v>
      </c>
      <c r="D4" s="829"/>
      <c r="E4" s="829"/>
      <c r="F4" s="829"/>
      <c r="G4" s="829"/>
      <c r="H4" s="829"/>
      <c r="I4" s="829"/>
      <c r="J4" s="829"/>
      <c r="K4" s="829"/>
      <c r="L4" s="829"/>
      <c r="M4" s="829"/>
      <c r="N4" s="829"/>
      <c r="O4" s="248"/>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row>
    <row r="5" spans="1:92" x14ac:dyDescent="0.2">
      <c r="C5" s="172" t="s">
        <v>149</v>
      </c>
      <c r="D5" s="167"/>
      <c r="E5" s="167"/>
      <c r="F5" s="167"/>
      <c r="G5" s="167"/>
      <c r="H5" s="337"/>
      <c r="I5" s="167"/>
      <c r="J5" s="167"/>
      <c r="K5" s="167"/>
      <c r="L5" s="168">
        <v>-1</v>
      </c>
      <c r="M5" s="167"/>
      <c r="N5" s="167"/>
      <c r="O5" s="167"/>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row>
    <row r="6" spans="1:92" s="5" customFormat="1" x14ac:dyDescent="0.2">
      <c r="D6" s="173">
        <v>1</v>
      </c>
      <c r="E6" s="173"/>
      <c r="F6" s="173"/>
      <c r="G6" s="173" t="s">
        <v>1419</v>
      </c>
      <c r="H6" s="335"/>
      <c r="I6" s="173">
        <v>2</v>
      </c>
      <c r="J6" s="173" t="s">
        <v>1271</v>
      </c>
      <c r="K6" s="173"/>
      <c r="L6" s="173" t="s">
        <v>1419</v>
      </c>
      <c r="M6" s="173">
        <v>4</v>
      </c>
      <c r="N6" s="169"/>
      <c r="O6" s="169"/>
      <c r="P6" s="35"/>
      <c r="Q6" s="35"/>
      <c r="R6" s="35"/>
    </row>
    <row r="7" spans="1:92" s="170" customFormat="1" ht="55.5" customHeight="1" x14ac:dyDescent="0.2">
      <c r="A7" s="5"/>
      <c r="B7" s="5"/>
      <c r="C7" s="747"/>
      <c r="D7" s="748" t="s">
        <v>3364</v>
      </c>
      <c r="E7" s="748" t="s">
        <v>139</v>
      </c>
      <c r="F7" s="748" t="s">
        <v>2685</v>
      </c>
      <c r="G7" s="748" t="s">
        <v>140</v>
      </c>
      <c r="H7" s="749" t="s">
        <v>141</v>
      </c>
      <c r="I7" s="748" t="s">
        <v>142</v>
      </c>
      <c r="J7" s="748" t="s">
        <v>143</v>
      </c>
      <c r="K7" s="748" t="s">
        <v>2684</v>
      </c>
      <c r="L7" s="748" t="s">
        <v>144</v>
      </c>
      <c r="M7" s="748" t="s">
        <v>145</v>
      </c>
      <c r="N7" s="881" t="s">
        <v>297</v>
      </c>
      <c r="O7" s="881"/>
      <c r="P7" s="35"/>
      <c r="Q7" s="35"/>
      <c r="R7" s="3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row>
    <row r="8" spans="1:92" s="170" customFormat="1" x14ac:dyDescent="0.2">
      <c r="A8" s="750"/>
      <c r="B8" s="750"/>
      <c r="C8" s="751"/>
      <c r="D8" s="752"/>
      <c r="E8" s="752"/>
      <c r="F8" s="752"/>
      <c r="G8" s="752"/>
      <c r="H8" s="753"/>
      <c r="I8" s="752"/>
      <c r="J8" s="752"/>
      <c r="K8" s="752"/>
      <c r="L8" s="752"/>
      <c r="M8" s="752"/>
      <c r="N8" s="754">
        <v>45199</v>
      </c>
      <c r="O8" s="754">
        <v>44926</v>
      </c>
      <c r="P8" s="35"/>
      <c r="Q8" s="35"/>
      <c r="R8" s="3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row>
    <row r="9" spans="1:92" x14ac:dyDescent="0.2">
      <c r="B9" s="174" t="s">
        <v>1444</v>
      </c>
      <c r="C9" s="246" t="s">
        <v>951</v>
      </c>
      <c r="D9" s="512">
        <v>4841803.4684813581</v>
      </c>
      <c r="E9" s="513">
        <v>4650199.4370000008</v>
      </c>
      <c r="F9" s="363">
        <v>9996.3719999999994</v>
      </c>
      <c r="G9" s="171">
        <v>0</v>
      </c>
      <c r="H9" s="654">
        <v>9482006.5334813595</v>
      </c>
      <c r="I9" s="271">
        <v>-2783709.4560000002</v>
      </c>
      <c r="J9" s="271">
        <v>-161755.7077875211</v>
      </c>
      <c r="K9" s="247">
        <v>0</v>
      </c>
      <c r="L9" s="247">
        <v>0</v>
      </c>
      <c r="M9" s="247">
        <v>-2945465.1637875214</v>
      </c>
      <c r="N9" s="247">
        <v>6536541.3696938381</v>
      </c>
      <c r="O9" s="271">
        <v>2058094.0259999987</v>
      </c>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row>
    <row r="10" spans="1:92" x14ac:dyDescent="0.2">
      <c r="B10" s="174" t="s">
        <v>1447</v>
      </c>
      <c r="C10" s="246" t="s">
        <v>147</v>
      </c>
      <c r="D10" s="512">
        <v>184170.799</v>
      </c>
      <c r="E10" s="513">
        <v>0</v>
      </c>
      <c r="F10" s="363">
        <v>0</v>
      </c>
      <c r="G10" s="171">
        <v>0</v>
      </c>
      <c r="H10" s="654">
        <v>184170.799</v>
      </c>
      <c r="I10" s="271">
        <v>-133416.02300000002</v>
      </c>
      <c r="J10" s="271">
        <v>-3582.3311933333298</v>
      </c>
      <c r="K10" s="247">
        <v>0</v>
      </c>
      <c r="L10" s="247">
        <v>0</v>
      </c>
      <c r="M10" s="247">
        <v>-136998.35419333333</v>
      </c>
      <c r="N10" s="247">
        <v>47172.444806666666</v>
      </c>
      <c r="O10" s="271">
        <v>50754.775999999983</v>
      </c>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row>
    <row r="11" spans="1:92" x14ac:dyDescent="0.2">
      <c r="B11" s="174" t="s">
        <v>1443</v>
      </c>
      <c r="C11" s="246" t="s">
        <v>148</v>
      </c>
      <c r="D11" s="512">
        <v>8676317.3642255981</v>
      </c>
      <c r="E11" s="513">
        <v>44286.826999999997</v>
      </c>
      <c r="F11" s="363">
        <v>18.153999999999996</v>
      </c>
      <c r="G11" s="171">
        <v>0</v>
      </c>
      <c r="H11" s="654">
        <v>8720586.0372255985</v>
      </c>
      <c r="I11" s="271">
        <v>-4793592.1320000002</v>
      </c>
      <c r="J11" s="271">
        <v>-566436.785064428</v>
      </c>
      <c r="K11" s="247">
        <v>0</v>
      </c>
      <c r="L11" s="247">
        <v>0</v>
      </c>
      <c r="M11" s="247">
        <v>-5360028.9170644283</v>
      </c>
      <c r="N11" s="247">
        <v>3360557.1201611701</v>
      </c>
      <c r="O11" s="271">
        <v>3882725.2319999998</v>
      </c>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row>
    <row r="12" spans="1:92" x14ac:dyDescent="0.2">
      <c r="B12" s="174" t="s">
        <v>1446</v>
      </c>
      <c r="C12" s="246" t="s">
        <v>974</v>
      </c>
      <c r="D12" s="512">
        <v>919482.34299999999</v>
      </c>
      <c r="E12" s="513">
        <v>0</v>
      </c>
      <c r="F12" s="363">
        <v>0</v>
      </c>
      <c r="G12" s="171">
        <v>0</v>
      </c>
      <c r="H12" s="654">
        <v>919482.34299999999</v>
      </c>
      <c r="I12" s="271">
        <v>-603993.83799999999</v>
      </c>
      <c r="J12" s="271">
        <v>-17493.49743000001</v>
      </c>
      <c r="K12" s="247">
        <v>0</v>
      </c>
      <c r="L12" s="247">
        <v>0</v>
      </c>
      <c r="M12" s="247">
        <v>-621487.33542999998</v>
      </c>
      <c r="N12" s="247">
        <v>297995.00757000002</v>
      </c>
      <c r="O12" s="271">
        <v>315488.505</v>
      </c>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row>
    <row r="13" spans="1:92" x14ac:dyDescent="0.2">
      <c r="B13" s="174" t="s">
        <v>1445</v>
      </c>
      <c r="C13" s="246" t="s">
        <v>944</v>
      </c>
      <c r="D13" s="512">
        <v>3057340.003</v>
      </c>
      <c r="E13" s="513">
        <v>0</v>
      </c>
      <c r="F13" s="363">
        <v>0</v>
      </c>
      <c r="G13" s="171">
        <v>0</v>
      </c>
      <c r="H13" s="654">
        <v>3057340.003</v>
      </c>
      <c r="I13" s="271">
        <v>-81529.066999999995</v>
      </c>
      <c r="J13" s="271">
        <v>-40764.533686666698</v>
      </c>
      <c r="K13" s="247">
        <v>0</v>
      </c>
      <c r="L13" s="247">
        <v>0</v>
      </c>
      <c r="M13" s="247">
        <v>-122293.6006866667</v>
      </c>
      <c r="N13" s="247">
        <v>2935046.4023133335</v>
      </c>
      <c r="O13" s="271">
        <v>2975810.9360000002</v>
      </c>
      <c r="U13" s="35"/>
      <c r="V13" s="35"/>
      <c r="W13" s="35"/>
      <c r="X13" s="35"/>
      <c r="Y13" s="35"/>
      <c r="Z13" s="35"/>
      <c r="AA13" s="35"/>
      <c r="AB13" s="35"/>
      <c r="AC13" s="35"/>
      <c r="AD13" s="35"/>
      <c r="AE13" s="35"/>
      <c r="AF13" s="35"/>
      <c r="AG13" s="35"/>
      <c r="AH13" s="35"/>
      <c r="AI13" s="35"/>
      <c r="AJ13" s="35"/>
      <c r="AK13" s="35"/>
      <c r="AL13" s="35"/>
      <c r="AM13" s="35"/>
      <c r="AN13" s="35"/>
      <c r="AO13" s="35"/>
      <c r="AP13" s="35"/>
      <c r="AQ13" s="35"/>
      <c r="AR13" s="35"/>
      <c r="AS13" s="35"/>
      <c r="AT13" s="35"/>
      <c r="AU13" s="35"/>
      <c r="AV13" s="35"/>
      <c r="AW13" s="35"/>
      <c r="AX13" s="35"/>
      <c r="AY13" s="35"/>
      <c r="AZ13" s="35"/>
    </row>
    <row r="14" spans="1:92" x14ac:dyDescent="0.2">
      <c r="B14" s="174" t="s">
        <v>1441</v>
      </c>
      <c r="C14" s="246" t="s">
        <v>1440</v>
      </c>
      <c r="D14" s="512">
        <v>6248360.9790000003</v>
      </c>
      <c r="E14" s="513">
        <v>0</v>
      </c>
      <c r="F14" s="363">
        <v>0</v>
      </c>
      <c r="G14" s="171">
        <v>0</v>
      </c>
      <c r="H14" s="654">
        <v>6248360.9790000003</v>
      </c>
      <c r="I14" s="271">
        <v>-2979454.3510000003</v>
      </c>
      <c r="J14" s="271">
        <v>-152460.74746291939</v>
      </c>
      <c r="K14" s="247">
        <v>0</v>
      </c>
      <c r="L14" s="247">
        <v>0</v>
      </c>
      <c r="M14" s="247">
        <v>-3131915.0984629197</v>
      </c>
      <c r="N14" s="247">
        <v>3116445.8805370806</v>
      </c>
      <c r="O14" s="271">
        <v>3268906.628</v>
      </c>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row>
    <row r="15" spans="1:92" x14ac:dyDescent="0.2">
      <c r="B15" s="174" t="s">
        <v>1442</v>
      </c>
      <c r="C15" s="246" t="s">
        <v>946</v>
      </c>
      <c r="D15" s="512">
        <v>4214000</v>
      </c>
      <c r="E15" s="513">
        <v>0</v>
      </c>
      <c r="F15" s="363">
        <v>0</v>
      </c>
      <c r="G15" s="171">
        <v>0</v>
      </c>
      <c r="H15" s="654">
        <v>4214000</v>
      </c>
      <c r="I15" s="271">
        <v>0</v>
      </c>
      <c r="J15" s="271">
        <v>0</v>
      </c>
      <c r="K15" s="247">
        <v>0</v>
      </c>
      <c r="L15" s="247">
        <v>0</v>
      </c>
      <c r="M15" s="247">
        <v>0</v>
      </c>
      <c r="N15" s="247">
        <v>4214000</v>
      </c>
      <c r="O15" s="271">
        <v>4214000</v>
      </c>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row>
    <row r="16" spans="1:92" x14ac:dyDescent="0.2">
      <c r="C16" s="755" t="s">
        <v>194</v>
      </c>
      <c r="D16" s="756">
        <v>28141474.956706956</v>
      </c>
      <c r="E16" s="756">
        <v>4694486.2640000004</v>
      </c>
      <c r="F16" s="756">
        <v>10014.526</v>
      </c>
      <c r="G16" s="756">
        <v>0</v>
      </c>
      <c r="H16" s="757">
        <v>32825946.694706954</v>
      </c>
      <c r="I16" s="756">
        <v>-11375694.867000001</v>
      </c>
      <c r="J16" s="756">
        <v>-942493.60262486851</v>
      </c>
      <c r="K16" s="756">
        <v>0</v>
      </c>
      <c r="L16" s="756">
        <v>0</v>
      </c>
      <c r="M16" s="756">
        <v>-12318188.46962487</v>
      </c>
      <c r="N16" s="757">
        <v>20507758.225082088</v>
      </c>
      <c r="O16" s="756">
        <v>16765780.102999998</v>
      </c>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row>
    <row r="17" spans="3:15" x14ac:dyDescent="0.2">
      <c r="D17" s="293"/>
      <c r="E17" s="293"/>
      <c r="F17" s="293"/>
      <c r="G17" s="293"/>
      <c r="I17" s="293"/>
      <c r="J17" s="293"/>
      <c r="K17" s="293"/>
      <c r="L17" s="293"/>
      <c r="M17" s="293"/>
      <c r="N17" s="293"/>
      <c r="O17" s="293"/>
    </row>
    <row r="18" spans="3:15" x14ac:dyDescent="0.2">
      <c r="C18" s="152" t="s">
        <v>195</v>
      </c>
      <c r="I18" s="655"/>
      <c r="J18" s="293"/>
      <c r="M18" s="293"/>
      <c r="N18" s="604"/>
    </row>
    <row r="19" spans="3:15" x14ac:dyDescent="0.2">
      <c r="C19" s="35" t="s">
        <v>196</v>
      </c>
      <c r="F19" s="2"/>
      <c r="J19" s="293"/>
      <c r="K19" s="438"/>
      <c r="M19" s="438"/>
      <c r="N19" s="604"/>
    </row>
    <row r="20" spans="3:15" x14ac:dyDescent="0.2">
      <c r="C20" s="35" t="s">
        <v>198</v>
      </c>
      <c r="N20" s="604"/>
    </row>
    <row r="21" spans="3:15" x14ac:dyDescent="0.2">
      <c r="C21" s="35" t="s">
        <v>199</v>
      </c>
      <c r="M21" s="151"/>
      <c r="N21" s="293"/>
    </row>
    <row r="22" spans="3:15" x14ac:dyDescent="0.2">
      <c r="C22" s="35" t="s">
        <v>200</v>
      </c>
      <c r="N22" s="293"/>
    </row>
    <row r="23" spans="3:15" x14ac:dyDescent="0.2">
      <c r="C23" s="35" t="s">
        <v>197</v>
      </c>
      <c r="M23" s="151"/>
      <c r="N23" s="293"/>
    </row>
    <row r="24" spans="3:15" x14ac:dyDescent="0.2">
      <c r="N24" s="151"/>
    </row>
    <row r="26" spans="3:15" x14ac:dyDescent="0.2">
      <c r="K26" s="152" t="s">
        <v>1864</v>
      </c>
    </row>
    <row r="27" spans="3:15" x14ac:dyDescent="0.2">
      <c r="D27" s="152" t="s">
        <v>1863</v>
      </c>
    </row>
  </sheetData>
  <mergeCells count="5">
    <mergeCell ref="N7:O7"/>
    <mergeCell ref="C4:E4"/>
    <mergeCell ref="F4:H4"/>
    <mergeCell ref="I4:K4"/>
    <mergeCell ref="L4:N4"/>
  </mergeCells>
  <hyperlinks>
    <hyperlink ref="N1" location="BG!A1" display="BG" xr:uid="{00000000-0004-0000-0D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5688D4-2A01-4054-AD0E-480C783E1F18}">
  <dimension ref="B1:C110"/>
  <sheetViews>
    <sheetView topLeftCell="A91" workbookViewId="0">
      <selection activeCell="B1" sqref="B1"/>
    </sheetView>
  </sheetViews>
  <sheetFormatPr baseColWidth="10" defaultRowHeight="15" x14ac:dyDescent="0.25"/>
  <sheetData>
    <row r="1" spans="2:3" x14ac:dyDescent="0.25">
      <c r="B1" s="716" t="s">
        <v>693</v>
      </c>
      <c r="C1" t="s">
        <v>3379</v>
      </c>
    </row>
    <row r="2" spans="2:3" x14ac:dyDescent="0.25">
      <c r="B2" s="717" t="s">
        <v>1967</v>
      </c>
      <c r="C2" s="299" t="s">
        <v>1432</v>
      </c>
    </row>
    <row r="3" spans="2:3" x14ac:dyDescent="0.25">
      <c r="B3" s="717" t="s">
        <v>1015</v>
      </c>
      <c r="C3" s="299" t="s">
        <v>1432</v>
      </c>
    </row>
    <row r="4" spans="2:3" x14ac:dyDescent="0.25">
      <c r="B4" s="717" t="s">
        <v>1016</v>
      </c>
      <c r="C4" s="299" t="s">
        <v>1433</v>
      </c>
    </row>
    <row r="5" spans="2:3" x14ac:dyDescent="0.25">
      <c r="B5" s="717" t="s">
        <v>1017</v>
      </c>
      <c r="C5" s="299" t="s">
        <v>1433</v>
      </c>
    </row>
    <row r="6" spans="2:3" x14ac:dyDescent="0.25">
      <c r="B6" s="717" t="s">
        <v>1580</v>
      </c>
      <c r="C6" s="299" t="s">
        <v>1434</v>
      </c>
    </row>
    <row r="7" spans="2:3" x14ac:dyDescent="0.25">
      <c r="B7" s="717" t="s">
        <v>1969</v>
      </c>
      <c r="C7" s="299" t="s">
        <v>1432</v>
      </c>
    </row>
    <row r="8" spans="2:3" x14ac:dyDescent="0.25">
      <c r="B8" s="717" t="s">
        <v>1499</v>
      </c>
      <c r="C8" s="299" t="s">
        <v>2390</v>
      </c>
    </row>
    <row r="9" spans="2:3" x14ac:dyDescent="0.25">
      <c r="B9" s="717" t="s">
        <v>1026</v>
      </c>
      <c r="C9" s="299" t="s">
        <v>1432</v>
      </c>
    </row>
    <row r="10" spans="2:3" x14ac:dyDescent="0.25">
      <c r="B10" s="717" t="s">
        <v>1027</v>
      </c>
      <c r="C10" s="299" t="s">
        <v>1432</v>
      </c>
    </row>
    <row r="11" spans="2:3" x14ac:dyDescent="0.25">
      <c r="B11" s="717" t="s">
        <v>1028</v>
      </c>
      <c r="C11" s="299" t="s">
        <v>1433</v>
      </c>
    </row>
    <row r="12" spans="2:3" x14ac:dyDescent="0.25">
      <c r="B12" s="717" t="s">
        <v>1029</v>
      </c>
      <c r="C12" s="299" t="s">
        <v>1433</v>
      </c>
    </row>
    <row r="13" spans="2:3" x14ac:dyDescent="0.25">
      <c r="B13" s="717" t="s">
        <v>2536</v>
      </c>
      <c r="C13" s="299" t="s">
        <v>2390</v>
      </c>
    </row>
    <row r="14" spans="2:3" x14ac:dyDescent="0.25">
      <c r="B14" s="717" t="s">
        <v>2538</v>
      </c>
      <c r="C14" s="299" t="s">
        <v>1434</v>
      </c>
    </row>
    <row r="15" spans="2:3" x14ac:dyDescent="0.25">
      <c r="B15" s="717" t="s">
        <v>1035</v>
      </c>
      <c r="C15" s="299" t="s">
        <v>1432</v>
      </c>
    </row>
    <row r="16" spans="2:3" x14ac:dyDescent="0.25">
      <c r="B16" s="717" t="s">
        <v>1036</v>
      </c>
      <c r="C16" s="299" t="s">
        <v>1432</v>
      </c>
    </row>
    <row r="17" spans="2:3" x14ac:dyDescent="0.25">
      <c r="B17" s="717" t="s">
        <v>1037</v>
      </c>
      <c r="C17" s="299" t="s">
        <v>1433</v>
      </c>
    </row>
    <row r="18" spans="2:3" x14ac:dyDescent="0.25">
      <c r="B18" s="717" t="s">
        <v>1038</v>
      </c>
      <c r="C18" s="299" t="s">
        <v>1433</v>
      </c>
    </row>
    <row r="19" spans="2:3" x14ac:dyDescent="0.25">
      <c r="B19" s="717" t="s">
        <v>1972</v>
      </c>
      <c r="C19" s="299" t="s">
        <v>3235</v>
      </c>
    </row>
    <row r="20" spans="2:3" x14ac:dyDescent="0.25">
      <c r="B20" s="717" t="s">
        <v>1974</v>
      </c>
      <c r="C20" s="299" t="s">
        <v>3235</v>
      </c>
    </row>
    <row r="21" spans="2:3" x14ac:dyDescent="0.25">
      <c r="B21" s="717" t="s">
        <v>2734</v>
      </c>
      <c r="C21" s="299" t="s">
        <v>3234</v>
      </c>
    </row>
    <row r="22" spans="2:3" x14ac:dyDescent="0.25">
      <c r="B22" s="717" t="s">
        <v>3159</v>
      </c>
      <c r="C22" s="299" t="s">
        <v>3234</v>
      </c>
    </row>
    <row r="23" spans="2:3" x14ac:dyDescent="0.25">
      <c r="B23" s="717" t="s">
        <v>1976</v>
      </c>
      <c r="C23" s="299" t="s">
        <v>3234</v>
      </c>
    </row>
    <row r="24" spans="2:3" x14ac:dyDescent="0.25">
      <c r="B24" s="717" t="s">
        <v>1977</v>
      </c>
      <c r="C24" s="299" t="s">
        <v>2715</v>
      </c>
    </row>
    <row r="25" spans="2:3" x14ac:dyDescent="0.25">
      <c r="B25" s="717" t="s">
        <v>1978</v>
      </c>
      <c r="C25" s="299" t="s">
        <v>2715</v>
      </c>
    </row>
    <row r="26" spans="2:3" x14ac:dyDescent="0.25">
      <c r="B26" s="717" t="s">
        <v>2660</v>
      </c>
      <c r="C26" s="299" t="s">
        <v>3234</v>
      </c>
    </row>
    <row r="27" spans="2:3" x14ac:dyDescent="0.25">
      <c r="B27" s="717" t="s">
        <v>1979</v>
      </c>
      <c r="C27" s="299" t="s">
        <v>3234</v>
      </c>
    </row>
    <row r="28" spans="2:3" x14ac:dyDescent="0.25">
      <c r="B28" s="717" t="s">
        <v>1980</v>
      </c>
      <c r="C28" s="299" t="s">
        <v>3234</v>
      </c>
    </row>
    <row r="29" spans="2:3" x14ac:dyDescent="0.25">
      <c r="B29" s="717" t="s">
        <v>1981</v>
      </c>
      <c r="C29" s="299" t="s">
        <v>2715</v>
      </c>
    </row>
    <row r="30" spans="2:3" x14ac:dyDescent="0.25">
      <c r="B30" s="717" t="s">
        <v>1982</v>
      </c>
      <c r="C30" s="299" t="s">
        <v>2715</v>
      </c>
    </row>
    <row r="31" spans="2:3" x14ac:dyDescent="0.25">
      <c r="B31" s="717" t="s">
        <v>2737</v>
      </c>
      <c r="C31" s="299" t="s">
        <v>3234</v>
      </c>
    </row>
    <row r="32" spans="2:3" x14ac:dyDescent="0.25">
      <c r="B32" s="717" t="s">
        <v>3160</v>
      </c>
      <c r="C32" s="299" t="s">
        <v>3234</v>
      </c>
    </row>
    <row r="33" spans="2:3" x14ac:dyDescent="0.25">
      <c r="B33" s="717" t="s">
        <v>1983</v>
      </c>
      <c r="C33" s="299" t="s">
        <v>3234</v>
      </c>
    </row>
    <row r="34" spans="2:3" x14ac:dyDescent="0.25">
      <c r="B34" s="717" t="s">
        <v>1984</v>
      </c>
      <c r="C34" s="299" t="s">
        <v>3234</v>
      </c>
    </row>
    <row r="35" spans="2:3" x14ac:dyDescent="0.25">
      <c r="B35" s="717" t="s">
        <v>1985</v>
      </c>
      <c r="C35" s="299" t="s">
        <v>2715</v>
      </c>
    </row>
    <row r="36" spans="2:3" x14ac:dyDescent="0.25">
      <c r="B36" s="717" t="s">
        <v>1986</v>
      </c>
      <c r="C36" s="299" t="s">
        <v>2715</v>
      </c>
    </row>
    <row r="37" spans="2:3" x14ac:dyDescent="0.25">
      <c r="B37" s="717" t="s">
        <v>2662</v>
      </c>
      <c r="C37" s="299" t="s">
        <v>3234</v>
      </c>
    </row>
    <row r="38" spans="2:3" x14ac:dyDescent="0.25">
      <c r="B38" s="717" t="s">
        <v>1987</v>
      </c>
      <c r="C38" s="299" t="s">
        <v>3234</v>
      </c>
    </row>
    <row r="39" spans="2:3" x14ac:dyDescent="0.25">
      <c r="B39" s="717" t="s">
        <v>1988</v>
      </c>
      <c r="C39" s="299" t="s">
        <v>3234</v>
      </c>
    </row>
    <row r="40" spans="2:3" x14ac:dyDescent="0.25">
      <c r="B40" s="717" t="s">
        <v>1989</v>
      </c>
      <c r="C40" s="299" t="s">
        <v>2715</v>
      </c>
    </row>
    <row r="41" spans="2:3" x14ac:dyDescent="0.25">
      <c r="B41" s="717" t="s">
        <v>1990</v>
      </c>
      <c r="C41" s="299" t="s">
        <v>2715</v>
      </c>
    </row>
    <row r="42" spans="2:3" x14ac:dyDescent="0.25">
      <c r="B42" s="717" t="s">
        <v>2740</v>
      </c>
      <c r="C42" s="299" t="s">
        <v>3234</v>
      </c>
    </row>
    <row r="43" spans="2:3" x14ac:dyDescent="0.25">
      <c r="B43" s="717" t="s">
        <v>3161</v>
      </c>
      <c r="C43" s="299" t="s">
        <v>3234</v>
      </c>
    </row>
    <row r="44" spans="2:3" x14ac:dyDescent="0.25">
      <c r="B44" s="717" t="s">
        <v>1991</v>
      </c>
      <c r="C44" s="299" t="s">
        <v>3234</v>
      </c>
    </row>
    <row r="45" spans="2:3" x14ac:dyDescent="0.25">
      <c r="B45" s="717" t="s">
        <v>1992</v>
      </c>
      <c r="C45" s="299" t="s">
        <v>3234</v>
      </c>
    </row>
    <row r="46" spans="2:3" x14ac:dyDescent="0.25">
      <c r="B46" s="717" t="s">
        <v>1993</v>
      </c>
      <c r="C46" s="299" t="s">
        <v>3234</v>
      </c>
    </row>
    <row r="47" spans="2:3" x14ac:dyDescent="0.25">
      <c r="B47" s="717" t="s">
        <v>1994</v>
      </c>
      <c r="C47" s="299" t="s">
        <v>3234</v>
      </c>
    </row>
    <row r="48" spans="2:3" x14ac:dyDescent="0.25">
      <c r="B48" s="717" t="s">
        <v>2664</v>
      </c>
      <c r="C48" s="299" t="s">
        <v>3234</v>
      </c>
    </row>
    <row r="49" spans="2:3" x14ac:dyDescent="0.25">
      <c r="B49" s="717" t="s">
        <v>1995</v>
      </c>
      <c r="C49" s="299" t="s">
        <v>3234</v>
      </c>
    </row>
    <row r="50" spans="2:3" x14ac:dyDescent="0.25">
      <c r="B50" s="717" t="s">
        <v>1996</v>
      </c>
      <c r="C50" s="299" t="s">
        <v>3234</v>
      </c>
    </row>
    <row r="51" spans="2:3" x14ac:dyDescent="0.25">
      <c r="B51" s="717" t="s">
        <v>1997</v>
      </c>
      <c r="C51" s="299" t="s">
        <v>2715</v>
      </c>
    </row>
    <row r="52" spans="2:3" x14ac:dyDescent="0.25">
      <c r="B52" s="717" t="s">
        <v>1998</v>
      </c>
      <c r="C52" s="299" t="s">
        <v>2715</v>
      </c>
    </row>
    <row r="53" spans="2:3" x14ac:dyDescent="0.25">
      <c r="B53" s="717" t="s">
        <v>1999</v>
      </c>
      <c r="C53" s="299" t="s">
        <v>3235</v>
      </c>
    </row>
    <row r="54" spans="2:3" x14ac:dyDescent="0.25">
      <c r="B54" s="717" t="s">
        <v>2001</v>
      </c>
      <c r="C54" s="299" t="s">
        <v>3235</v>
      </c>
    </row>
    <row r="55" spans="2:3" x14ac:dyDescent="0.25">
      <c r="B55" s="717" t="s">
        <v>2002</v>
      </c>
      <c r="C55" s="299" t="s">
        <v>3235</v>
      </c>
    </row>
    <row r="56" spans="2:3" x14ac:dyDescent="0.25">
      <c r="B56" s="717" t="s">
        <v>2004</v>
      </c>
      <c r="C56" s="299" t="s">
        <v>3235</v>
      </c>
    </row>
    <row r="57" spans="2:3" x14ac:dyDescent="0.25">
      <c r="B57" s="717" t="s">
        <v>2543</v>
      </c>
      <c r="C57" s="299" t="s">
        <v>50</v>
      </c>
    </row>
    <row r="58" spans="2:3" x14ac:dyDescent="0.25">
      <c r="B58" s="717" t="s">
        <v>2547</v>
      </c>
      <c r="C58" s="299" t="s">
        <v>50</v>
      </c>
    </row>
    <row r="59" spans="2:3" x14ac:dyDescent="0.25">
      <c r="B59" s="717" t="s">
        <v>2549</v>
      </c>
      <c r="C59" s="299" t="s">
        <v>50</v>
      </c>
    </row>
    <row r="60" spans="2:3" x14ac:dyDescent="0.25">
      <c r="B60" s="717" t="s">
        <v>2553</v>
      </c>
      <c r="C60" s="299" t="s">
        <v>50</v>
      </c>
    </row>
    <row r="61" spans="2:3" x14ac:dyDescent="0.25">
      <c r="B61" s="717" t="s">
        <v>2555</v>
      </c>
      <c r="C61" s="299" t="s">
        <v>50</v>
      </c>
    </row>
    <row r="62" spans="2:3" x14ac:dyDescent="0.25">
      <c r="B62" s="717" t="s">
        <v>1371</v>
      </c>
      <c r="C62" s="299" t="s">
        <v>50</v>
      </c>
    </row>
    <row r="63" spans="2:3" x14ac:dyDescent="0.25">
      <c r="B63" s="717" t="s">
        <v>2643</v>
      </c>
      <c r="C63" s="299" t="s">
        <v>50</v>
      </c>
    </row>
    <row r="64" spans="2:3" x14ac:dyDescent="0.25">
      <c r="B64" s="717" t="s">
        <v>1372</v>
      </c>
      <c r="C64" s="299" t="s">
        <v>50</v>
      </c>
    </row>
    <row r="65" spans="2:3" x14ac:dyDescent="0.25">
      <c r="B65" s="717" t="s">
        <v>1045</v>
      </c>
      <c r="C65" s="299" t="s">
        <v>49</v>
      </c>
    </row>
    <row r="66" spans="2:3" x14ac:dyDescent="0.25">
      <c r="B66" s="717" t="s">
        <v>2620</v>
      </c>
      <c r="C66" s="299" t="s">
        <v>49</v>
      </c>
    </row>
    <row r="67" spans="2:3" x14ac:dyDescent="0.25">
      <c r="B67" s="717" t="s">
        <v>2005</v>
      </c>
      <c r="C67" s="299" t="s">
        <v>51</v>
      </c>
    </row>
    <row r="68" spans="2:3" x14ac:dyDescent="0.25">
      <c r="B68" s="717" t="s">
        <v>2006</v>
      </c>
      <c r="C68" s="299" t="s">
        <v>51</v>
      </c>
    </row>
    <row r="69" spans="2:3" x14ac:dyDescent="0.25">
      <c r="B69" s="717" t="s">
        <v>2564</v>
      </c>
      <c r="C69" s="299" t="s">
        <v>155</v>
      </c>
    </row>
    <row r="70" spans="2:3" x14ac:dyDescent="0.25">
      <c r="B70" s="717" t="s">
        <v>3350</v>
      </c>
      <c r="C70" s="299" t="s">
        <v>155</v>
      </c>
    </row>
    <row r="71" spans="2:3" x14ac:dyDescent="0.25">
      <c r="B71" s="717" t="s">
        <v>1054</v>
      </c>
      <c r="C71" s="299" t="s">
        <v>155</v>
      </c>
    </row>
    <row r="72" spans="2:3" x14ac:dyDescent="0.25">
      <c r="B72" s="717" t="s">
        <v>2621</v>
      </c>
      <c r="C72" s="299" t="s">
        <v>155</v>
      </c>
    </row>
    <row r="73" spans="2:3" x14ac:dyDescent="0.25">
      <c r="B73" s="717" t="s">
        <v>1057</v>
      </c>
      <c r="C73" s="299" t="s">
        <v>155</v>
      </c>
    </row>
    <row r="74" spans="2:3" x14ac:dyDescent="0.25">
      <c r="B74" s="717" t="s">
        <v>1059</v>
      </c>
      <c r="C74" s="299" t="s">
        <v>155</v>
      </c>
    </row>
    <row r="75" spans="2:3" x14ac:dyDescent="0.25">
      <c r="B75" s="717" t="s">
        <v>2569</v>
      </c>
      <c r="C75" s="299" t="s">
        <v>155</v>
      </c>
    </row>
    <row r="76" spans="2:3" x14ac:dyDescent="0.25">
      <c r="B76" s="717" t="s">
        <v>2570</v>
      </c>
      <c r="C76" s="299" t="s">
        <v>155</v>
      </c>
    </row>
    <row r="77" spans="2:3" x14ac:dyDescent="0.25">
      <c r="B77" s="717" t="s">
        <v>2007</v>
      </c>
      <c r="C77" s="299" t="s">
        <v>155</v>
      </c>
    </row>
    <row r="78" spans="2:3" x14ac:dyDescent="0.25">
      <c r="B78" s="717" t="s">
        <v>2008</v>
      </c>
      <c r="C78" s="299" t="s">
        <v>155</v>
      </c>
    </row>
    <row r="79" spans="2:3" x14ac:dyDescent="0.25">
      <c r="B79" s="717" t="s">
        <v>2009</v>
      </c>
      <c r="C79" s="299" t="s">
        <v>155</v>
      </c>
    </row>
    <row r="80" spans="2:3" x14ac:dyDescent="0.25">
      <c r="B80" s="717" t="s">
        <v>3351</v>
      </c>
      <c r="C80" s="299" t="s">
        <v>155</v>
      </c>
    </row>
    <row r="81" spans="2:3" x14ac:dyDescent="0.25">
      <c r="B81" s="717" t="s">
        <v>3122</v>
      </c>
      <c r="C81" s="299" t="s">
        <v>155</v>
      </c>
    </row>
    <row r="82" spans="2:3" x14ac:dyDescent="0.25">
      <c r="B82" s="717" t="s">
        <v>1061</v>
      </c>
      <c r="C82" s="299" t="s">
        <v>155</v>
      </c>
    </row>
    <row r="83" spans="2:3" x14ac:dyDescent="0.25">
      <c r="B83" s="717" t="s">
        <v>1063</v>
      </c>
      <c r="C83" s="299" t="s">
        <v>155</v>
      </c>
    </row>
    <row r="84" spans="2:3" x14ac:dyDescent="0.25">
      <c r="B84" s="717" t="s">
        <v>3127</v>
      </c>
      <c r="C84" s="299" t="s">
        <v>155</v>
      </c>
    </row>
    <row r="85" spans="2:3" x14ac:dyDescent="0.25">
      <c r="B85" s="717" t="s">
        <v>3372</v>
      </c>
      <c r="C85" s="299" t="s">
        <v>155</v>
      </c>
    </row>
    <row r="86" spans="2:3" x14ac:dyDescent="0.25">
      <c r="B86" s="717" t="s">
        <v>1071</v>
      </c>
      <c r="C86" s="299" t="s">
        <v>155</v>
      </c>
    </row>
    <row r="87" spans="2:3" x14ac:dyDescent="0.25">
      <c r="B87" s="717" t="s">
        <v>2575</v>
      </c>
      <c r="C87" s="299" t="s">
        <v>155</v>
      </c>
    </row>
    <row r="88" spans="2:3" x14ac:dyDescent="0.25">
      <c r="B88" s="717" t="s">
        <v>1075</v>
      </c>
      <c r="C88" s="299" t="s">
        <v>155</v>
      </c>
    </row>
    <row r="89" spans="2:3" x14ac:dyDescent="0.25">
      <c r="B89" s="717" t="s">
        <v>3179</v>
      </c>
      <c r="C89" s="299" t="s">
        <v>155</v>
      </c>
    </row>
    <row r="90" spans="2:3" x14ac:dyDescent="0.25">
      <c r="B90" s="717" t="s">
        <v>2791</v>
      </c>
      <c r="C90" s="299" t="s">
        <v>155</v>
      </c>
    </row>
    <row r="91" spans="2:3" x14ac:dyDescent="0.25">
      <c r="B91" s="717" t="s">
        <v>3180</v>
      </c>
      <c r="C91" s="299" t="s">
        <v>155</v>
      </c>
    </row>
    <row r="92" spans="2:3" x14ac:dyDescent="0.25">
      <c r="B92" s="717" t="s">
        <v>3181</v>
      </c>
      <c r="C92" s="299" t="s">
        <v>155</v>
      </c>
    </row>
    <row r="93" spans="2:3" x14ac:dyDescent="0.25">
      <c r="B93" s="717" t="s">
        <v>3352</v>
      </c>
      <c r="C93" s="299" t="s">
        <v>155</v>
      </c>
    </row>
    <row r="94" spans="2:3" x14ac:dyDescent="0.25">
      <c r="B94" s="717" t="s">
        <v>3373</v>
      </c>
      <c r="C94" s="299" t="s">
        <v>155</v>
      </c>
    </row>
    <row r="95" spans="2:3" x14ac:dyDescent="0.25">
      <c r="B95" s="717" t="s">
        <v>2017</v>
      </c>
      <c r="C95" s="299" t="s">
        <v>155</v>
      </c>
    </row>
    <row r="96" spans="2:3" x14ac:dyDescent="0.25">
      <c r="B96" s="717" t="s">
        <v>3183</v>
      </c>
      <c r="C96" s="299" t="s">
        <v>155</v>
      </c>
    </row>
    <row r="97" spans="2:3" x14ac:dyDescent="0.25">
      <c r="B97" s="717" t="s">
        <v>3184</v>
      </c>
      <c r="C97" s="299" t="s">
        <v>155</v>
      </c>
    </row>
    <row r="98" spans="2:3" x14ac:dyDescent="0.25">
      <c r="B98" s="717" t="s">
        <v>3186</v>
      </c>
      <c r="C98" s="299" t="s">
        <v>155</v>
      </c>
    </row>
    <row r="99" spans="2:3" x14ac:dyDescent="0.25">
      <c r="B99" s="717" t="s">
        <v>3353</v>
      </c>
      <c r="C99" s="299" t="s">
        <v>155</v>
      </c>
    </row>
    <row r="100" spans="2:3" x14ac:dyDescent="0.25">
      <c r="B100" s="717" t="s">
        <v>3354</v>
      </c>
      <c r="C100" s="299" t="s">
        <v>155</v>
      </c>
    </row>
    <row r="101" spans="2:3" x14ac:dyDescent="0.25">
      <c r="B101" s="717" t="s">
        <v>3355</v>
      </c>
      <c r="C101" s="299" t="s">
        <v>155</v>
      </c>
    </row>
    <row r="102" spans="2:3" x14ac:dyDescent="0.25">
      <c r="B102" s="717" t="s">
        <v>3374</v>
      </c>
      <c r="C102" s="299" t="s">
        <v>155</v>
      </c>
    </row>
    <row r="103" spans="2:3" x14ac:dyDescent="0.25">
      <c r="B103" s="717" t="s">
        <v>3375</v>
      </c>
      <c r="C103" s="299" t="s">
        <v>155</v>
      </c>
    </row>
    <row r="104" spans="2:3" x14ac:dyDescent="0.25">
      <c r="B104" s="717" t="s">
        <v>3376</v>
      </c>
      <c r="C104" s="299" t="s">
        <v>155</v>
      </c>
    </row>
    <row r="105" spans="2:3" x14ac:dyDescent="0.25">
      <c r="B105" s="717" t="s">
        <v>3191</v>
      </c>
      <c r="C105" s="299" t="s">
        <v>155</v>
      </c>
    </row>
    <row r="106" spans="2:3" x14ac:dyDescent="0.25">
      <c r="B106" s="717" t="s">
        <v>1077</v>
      </c>
      <c r="C106" s="299" t="s">
        <v>50</v>
      </c>
    </row>
    <row r="107" spans="2:3" x14ac:dyDescent="0.25">
      <c r="B107" s="717" t="s">
        <v>1079</v>
      </c>
      <c r="C107" s="299" t="s">
        <v>49</v>
      </c>
    </row>
    <row r="108" spans="2:3" x14ac:dyDescent="0.25">
      <c r="B108" s="717" t="s">
        <v>1081</v>
      </c>
      <c r="C108" s="299" t="s">
        <v>49</v>
      </c>
    </row>
    <row r="109" spans="2:3" x14ac:dyDescent="0.25">
      <c r="B109" s="717" t="s">
        <v>2581</v>
      </c>
      <c r="C109" s="299" t="s">
        <v>155</v>
      </c>
    </row>
    <row r="110" spans="2:3" x14ac:dyDescent="0.25">
      <c r="B110" s="717" t="s">
        <v>3377</v>
      </c>
      <c r="C110" s="299" t="s">
        <v>155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C1:M39"/>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48.7109375" style="2" bestFit="1" customWidth="1"/>
    <col min="4" max="5" width="14.7109375" style="2" customWidth="1"/>
    <col min="6" max="7" width="2.28515625" style="2" customWidth="1"/>
    <col min="8" max="16384" width="11.42578125" style="2"/>
  </cols>
  <sheetData>
    <row r="1" spans="3:7" x14ac:dyDescent="0.2">
      <c r="C1" s="29" t="s">
        <v>3250</v>
      </c>
      <c r="E1" s="135" t="s">
        <v>88</v>
      </c>
    </row>
    <row r="2" spans="3:7" x14ac:dyDescent="0.2">
      <c r="D2" s="77"/>
    </row>
    <row r="3" spans="3:7" ht="15" x14ac:dyDescent="0.2">
      <c r="C3" s="829" t="s">
        <v>1513</v>
      </c>
      <c r="D3" s="829"/>
      <c r="E3" s="248"/>
    </row>
    <row r="4" spans="3:7" x14ac:dyDescent="0.2">
      <c r="C4" s="11" t="s">
        <v>192</v>
      </c>
    </row>
    <row r="5" spans="3:7" x14ac:dyDescent="0.2">
      <c r="C5" s="2" t="s">
        <v>1455</v>
      </c>
      <c r="D5" s="5"/>
      <c r="E5" s="5"/>
    </row>
    <row r="6" spans="3:7" x14ac:dyDescent="0.2">
      <c r="D6" s="5"/>
      <c r="E6" s="5"/>
    </row>
    <row r="7" spans="3:7" x14ac:dyDescent="0.2">
      <c r="C7" s="6"/>
      <c r="D7" s="5"/>
      <c r="E7" s="5"/>
    </row>
    <row r="8" spans="3:7" ht="15.75" customHeight="1" x14ac:dyDescent="0.2">
      <c r="C8" s="7" t="s">
        <v>2</v>
      </c>
      <c r="D8" s="746">
        <v>45199</v>
      </c>
      <c r="E8" s="746">
        <v>44926</v>
      </c>
      <c r="F8" s="37"/>
      <c r="G8" s="37"/>
    </row>
    <row r="9" spans="3:7" ht="12.75" customHeight="1" x14ac:dyDescent="0.2">
      <c r="C9" s="11" t="s">
        <v>85</v>
      </c>
    </row>
    <row r="10" spans="3:7" ht="12.75" hidden="1" customHeight="1" x14ac:dyDescent="0.2">
      <c r="C10" s="37" t="s">
        <v>935</v>
      </c>
      <c r="D10" s="27">
        <v>0</v>
      </c>
      <c r="E10" s="27">
        <v>0</v>
      </c>
    </row>
    <row r="11" spans="3:7" ht="12.75" hidden="1" customHeight="1" x14ac:dyDescent="0.2">
      <c r="C11" s="37" t="s">
        <v>1514</v>
      </c>
      <c r="D11" s="27">
        <v>0</v>
      </c>
      <c r="E11" s="27">
        <v>0</v>
      </c>
      <c r="F11" s="37"/>
      <c r="G11" s="37"/>
    </row>
    <row r="12" spans="3:7" ht="12.75" customHeight="1" x14ac:dyDescent="0.2">
      <c r="C12" s="37" t="s">
        <v>937</v>
      </c>
      <c r="D12" s="27">
        <v>203037657.64500004</v>
      </c>
      <c r="E12" s="27">
        <v>77727222.018999994</v>
      </c>
      <c r="F12" s="37"/>
      <c r="G12" s="37"/>
    </row>
    <row r="13" spans="3:7" ht="12.75" hidden="1" customHeight="1" x14ac:dyDescent="0.2">
      <c r="C13" s="37" t="s">
        <v>940</v>
      </c>
      <c r="D13" s="27">
        <v>0</v>
      </c>
      <c r="E13" s="27">
        <v>0</v>
      </c>
      <c r="F13" s="37"/>
      <c r="G13" s="37"/>
    </row>
    <row r="14" spans="3:7" ht="12.75" hidden="1" customHeight="1" x14ac:dyDescent="0.2">
      <c r="C14" s="37" t="s">
        <v>1582</v>
      </c>
      <c r="D14" s="27">
        <v>0</v>
      </c>
      <c r="E14" s="27">
        <v>0</v>
      </c>
      <c r="F14" s="37"/>
      <c r="G14" s="37"/>
    </row>
    <row r="15" spans="3:7" ht="12.75" customHeight="1" x14ac:dyDescent="0.2">
      <c r="C15" s="37" t="s">
        <v>3168</v>
      </c>
      <c r="D15" s="27">
        <v>14434117.922</v>
      </c>
      <c r="E15" s="27">
        <v>34933073.435000002</v>
      </c>
      <c r="F15" s="37"/>
      <c r="G15" s="37"/>
    </row>
    <row r="16" spans="3:7" ht="12.75" customHeight="1" x14ac:dyDescent="0.2">
      <c r="C16" s="37" t="s">
        <v>2139</v>
      </c>
      <c r="D16" s="27">
        <v>46138.690999999999</v>
      </c>
      <c r="E16" s="27">
        <v>46138.690999999999</v>
      </c>
      <c r="F16" s="37"/>
      <c r="G16" s="37"/>
    </row>
    <row r="17" spans="3:13" ht="12.75" customHeight="1" x14ac:dyDescent="0.2">
      <c r="C17" s="37"/>
      <c r="D17" s="27"/>
      <c r="E17" s="27"/>
      <c r="F17" s="37"/>
      <c r="G17" s="37"/>
    </row>
    <row r="18" spans="3:13" ht="12.75" customHeight="1" x14ac:dyDescent="0.2">
      <c r="C18" s="702" t="s">
        <v>0</v>
      </c>
      <c r="D18" s="264">
        <v>217517914.25800005</v>
      </c>
      <c r="E18" s="264">
        <v>112706434.145</v>
      </c>
      <c r="F18" s="37"/>
      <c r="G18" s="37"/>
    </row>
    <row r="19" spans="3:13" ht="12.75" customHeight="1" x14ac:dyDescent="0.2"/>
    <row r="20" spans="3:13" ht="12.75" customHeight="1" x14ac:dyDescent="0.2">
      <c r="K20" s="6"/>
      <c r="L20" s="142"/>
      <c r="M20" s="142"/>
    </row>
    <row r="21" spans="3:13" ht="12.75" customHeight="1" x14ac:dyDescent="0.2">
      <c r="L21" s="350"/>
      <c r="M21" s="350"/>
    </row>
    <row r="22" spans="3:13" ht="12.75" customHeight="1" x14ac:dyDescent="0.2">
      <c r="L22" s="26"/>
    </row>
    <row r="23" spans="3:13" x14ac:dyDescent="0.2">
      <c r="L23" s="26"/>
    </row>
    <row r="24" spans="3:13" x14ac:dyDescent="0.2">
      <c r="L24" s="26"/>
    </row>
    <row r="25" spans="3:13" x14ac:dyDescent="0.2">
      <c r="L25" s="26"/>
    </row>
    <row r="26" spans="3:13" x14ac:dyDescent="0.2">
      <c r="L26" s="26"/>
    </row>
    <row r="27" spans="3:13" x14ac:dyDescent="0.2">
      <c r="L27" s="26"/>
    </row>
    <row r="28" spans="3:13" x14ac:dyDescent="0.2">
      <c r="L28" s="26"/>
    </row>
    <row r="29" spans="3:13" x14ac:dyDescent="0.2">
      <c r="L29" s="26"/>
    </row>
    <row r="30" spans="3:13" x14ac:dyDescent="0.2">
      <c r="L30" s="26"/>
    </row>
    <row r="31" spans="3:13" x14ac:dyDescent="0.2">
      <c r="L31" s="26"/>
    </row>
    <row r="32" spans="3:13" x14ac:dyDescent="0.2">
      <c r="L32" s="26"/>
    </row>
    <row r="33" spans="12:12" x14ac:dyDescent="0.2">
      <c r="L33" s="26"/>
    </row>
    <row r="34" spans="12:12" x14ac:dyDescent="0.2">
      <c r="L34" s="26"/>
    </row>
    <row r="35" spans="12:12" x14ac:dyDescent="0.2">
      <c r="L35" s="26"/>
    </row>
    <row r="36" spans="12:12" x14ac:dyDescent="0.2">
      <c r="L36" s="26"/>
    </row>
    <row r="37" spans="12:12" x14ac:dyDescent="0.2">
      <c r="L37" s="26"/>
    </row>
    <row r="38" spans="12:12" x14ac:dyDescent="0.2">
      <c r="L38" s="26"/>
    </row>
    <row r="39" spans="12:12" x14ac:dyDescent="0.2">
      <c r="L39" s="26"/>
    </row>
  </sheetData>
  <mergeCells count="1">
    <mergeCell ref="C3:D3"/>
  </mergeCells>
  <hyperlinks>
    <hyperlink ref="E1" location="BG!A1" display="BG" xr:uid="{00000000-0004-0000-0E00-000000000000}"/>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C1:H27"/>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48.140625" style="35" bestFit="1" customWidth="1"/>
    <col min="4" max="5" width="15.7109375" style="35" customWidth="1"/>
    <col min="6" max="6" width="2.28515625" style="35" customWidth="1"/>
    <col min="7" max="8" width="11.28515625" style="35"/>
    <col min="9" max="16384" width="11.28515625" style="2"/>
  </cols>
  <sheetData>
    <row r="1" spans="3:8" x14ac:dyDescent="0.2">
      <c r="C1" s="11" t="s">
        <v>3250</v>
      </c>
      <c r="H1" s="696" t="s">
        <v>88</v>
      </c>
    </row>
    <row r="2" spans="3:8" x14ac:dyDescent="0.2">
      <c r="D2" s="95"/>
      <c r="E2" s="95"/>
    </row>
    <row r="3" spans="3:8" ht="15" x14ac:dyDescent="0.2">
      <c r="C3" s="829" t="s">
        <v>1515</v>
      </c>
      <c r="D3" s="829"/>
      <c r="E3" s="248"/>
    </row>
    <row r="4" spans="3:8" x14ac:dyDescent="0.2">
      <c r="C4" s="152" t="s">
        <v>192</v>
      </c>
      <c r="D4" s="5"/>
      <c r="E4" s="5"/>
    </row>
    <row r="5" spans="3:8" x14ac:dyDescent="0.2">
      <c r="C5" s="2" t="s">
        <v>1456</v>
      </c>
      <c r="D5" s="146"/>
      <c r="E5" s="146"/>
    </row>
    <row r="6" spans="3:8" x14ac:dyDescent="0.2">
      <c r="C6" s="146"/>
      <c r="D6" s="146"/>
      <c r="E6" s="146"/>
    </row>
    <row r="7" spans="3:8" x14ac:dyDescent="0.2">
      <c r="C7" s="7" t="s">
        <v>2</v>
      </c>
      <c r="D7" s="759">
        <v>45199</v>
      </c>
      <c r="E7" s="760">
        <v>44926</v>
      </c>
      <c r="F7" s="38"/>
    </row>
    <row r="8" spans="3:8" x14ac:dyDescent="0.2">
      <c r="C8" s="148" t="s">
        <v>987</v>
      </c>
      <c r="D8" s="326">
        <v>149801.69200000001</v>
      </c>
      <c r="E8" s="433">
        <v>149801.69200000001</v>
      </c>
      <c r="F8" s="39"/>
    </row>
    <row r="9" spans="3:8" x14ac:dyDescent="0.2">
      <c r="C9" s="148" t="s">
        <v>2929</v>
      </c>
      <c r="D9" s="326">
        <v>-1948955.2760000001</v>
      </c>
      <c r="E9" s="433">
        <v>-538793.88</v>
      </c>
      <c r="F9" s="39"/>
    </row>
    <row r="10" spans="3:8" x14ac:dyDescent="0.2">
      <c r="C10" s="148" t="s">
        <v>994</v>
      </c>
      <c r="D10" s="326">
        <v>4476185.4409999996</v>
      </c>
      <c r="E10" s="433">
        <v>4476185.4409999996</v>
      </c>
      <c r="F10" s="39"/>
    </row>
    <row r="11" spans="3:8" x14ac:dyDescent="0.2">
      <c r="C11" s="148" t="s">
        <v>996</v>
      </c>
      <c r="D11" s="326">
        <v>-3396840.7319999998</v>
      </c>
      <c r="E11" s="433">
        <v>-3002645.7659999998</v>
      </c>
      <c r="F11" s="39"/>
    </row>
    <row r="12" spans="3:8" x14ac:dyDescent="0.2">
      <c r="C12" s="184" t="s">
        <v>998</v>
      </c>
      <c r="D12" s="326">
        <v>6564359.4359999998</v>
      </c>
      <c r="E12" s="433">
        <v>6564359.4359999998</v>
      </c>
      <c r="F12" s="39"/>
    </row>
    <row r="13" spans="3:8" x14ac:dyDescent="0.2">
      <c r="C13" s="184" t="s">
        <v>1004</v>
      </c>
      <c r="D13" s="326">
        <v>-6519584.7549999999</v>
      </c>
      <c r="E13" s="433">
        <v>-6402622.608</v>
      </c>
      <c r="F13" s="39"/>
    </row>
    <row r="14" spans="3:8" x14ac:dyDescent="0.2">
      <c r="C14" s="184" t="s">
        <v>1000</v>
      </c>
      <c r="D14" s="326">
        <v>4312159.0980000002</v>
      </c>
      <c r="E14" s="433">
        <v>4179923.5120000001</v>
      </c>
      <c r="F14" s="39"/>
    </row>
    <row r="15" spans="3:8" x14ac:dyDescent="0.2">
      <c r="C15" s="184" t="s">
        <v>1006</v>
      </c>
      <c r="D15" s="326">
        <v>-3870638.6850000001</v>
      </c>
      <c r="E15" s="433">
        <v>-3588988.5460000001</v>
      </c>
      <c r="F15" s="39"/>
    </row>
    <row r="16" spans="3:8" hidden="1" x14ac:dyDescent="0.2">
      <c r="C16" s="184" t="s">
        <v>1001</v>
      </c>
      <c r="D16" s="326">
        <v>0</v>
      </c>
      <c r="E16" s="433">
        <v>0</v>
      </c>
      <c r="F16" s="39"/>
    </row>
    <row r="17" spans="3:8" hidden="1" x14ac:dyDescent="0.2">
      <c r="C17" s="421" t="s">
        <v>1007</v>
      </c>
      <c r="D17" s="326">
        <v>0</v>
      </c>
      <c r="E17" s="433">
        <v>0</v>
      </c>
      <c r="F17" s="40"/>
    </row>
    <row r="18" spans="3:8" hidden="1" x14ac:dyDescent="0.2">
      <c r="C18" s="147" t="s">
        <v>1002</v>
      </c>
      <c r="D18" s="326">
        <v>0</v>
      </c>
      <c r="E18" s="433">
        <v>0</v>
      </c>
      <c r="F18" s="40"/>
      <c r="G18" s="39"/>
      <c r="H18" s="39"/>
    </row>
    <row r="19" spans="3:8" hidden="1" x14ac:dyDescent="0.2">
      <c r="C19" s="147" t="s">
        <v>1008</v>
      </c>
      <c r="D19" s="326">
        <v>0</v>
      </c>
      <c r="E19" s="433">
        <v>0</v>
      </c>
      <c r="F19" s="641"/>
      <c r="G19" s="39"/>
      <c r="H19" s="39"/>
    </row>
    <row r="20" spans="3:8" x14ac:dyDescent="0.2">
      <c r="C20" s="147" t="s">
        <v>2141</v>
      </c>
      <c r="D20" s="326">
        <v>431762.435</v>
      </c>
      <c r="E20" s="433">
        <v>0</v>
      </c>
    </row>
    <row r="21" spans="3:8" x14ac:dyDescent="0.2">
      <c r="C21" s="2" t="s">
        <v>985</v>
      </c>
      <c r="D21" s="326">
        <v>9447237.8139999993</v>
      </c>
      <c r="E21" s="433">
        <v>9447237.8139999993</v>
      </c>
      <c r="F21" s="40"/>
    </row>
    <row r="22" spans="3:8" ht="25.5" x14ac:dyDescent="0.2">
      <c r="C22" s="147" t="s">
        <v>989</v>
      </c>
      <c r="D22" s="326">
        <v>-6000155.2280000001</v>
      </c>
      <c r="E22" s="433">
        <v>-4753816.148</v>
      </c>
    </row>
    <row r="23" spans="3:8" x14ac:dyDescent="0.2">
      <c r="C23" s="2" t="s">
        <v>2140</v>
      </c>
      <c r="D23" s="326">
        <v>2617391.0729999999</v>
      </c>
      <c r="E23" s="433">
        <v>2617391.0729999999</v>
      </c>
      <c r="F23" s="40"/>
    </row>
    <row r="24" spans="3:8" x14ac:dyDescent="0.2">
      <c r="C24" s="2" t="s">
        <v>2532</v>
      </c>
      <c r="D24" s="326">
        <v>-1656202.352</v>
      </c>
      <c r="E24" s="429">
        <v>-1261164.291</v>
      </c>
      <c r="F24" s="40"/>
      <c r="G24" s="39"/>
      <c r="H24" s="39"/>
    </row>
    <row r="25" spans="3:8" hidden="1" x14ac:dyDescent="0.2">
      <c r="C25" s="2" t="s">
        <v>2678</v>
      </c>
      <c r="D25" s="326">
        <v>0</v>
      </c>
      <c r="E25" s="429">
        <v>0</v>
      </c>
    </row>
    <row r="26" spans="3:8" hidden="1" x14ac:dyDescent="0.2">
      <c r="C26" s="152"/>
      <c r="D26" s="326">
        <v>0</v>
      </c>
    </row>
    <row r="27" spans="3:8" x14ac:dyDescent="0.2">
      <c r="C27" s="152" t="s">
        <v>86</v>
      </c>
      <c r="D27" s="261">
        <v>4606519.9609999983</v>
      </c>
      <c r="E27" s="261">
        <v>7886867.7289999994</v>
      </c>
      <c r="F27" s="38"/>
    </row>
  </sheetData>
  <autoFilter ref="C7:E27" xr:uid="{00000000-0001-0000-0F00-000000000000}"/>
  <mergeCells count="1">
    <mergeCell ref="C3:D3"/>
  </mergeCells>
  <hyperlinks>
    <hyperlink ref="H1" location="BG!A1" display="BG" xr:uid="{00000000-0004-0000-0F00-00000000000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C1:G19"/>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39.85546875" style="35" customWidth="1"/>
    <col min="4" max="5" width="15.7109375" style="35" customWidth="1"/>
    <col min="6" max="6" width="2.28515625" style="35" customWidth="1"/>
    <col min="7" max="7" width="11.28515625" style="35"/>
    <col min="8" max="16384" width="11.42578125" style="2"/>
  </cols>
  <sheetData>
    <row r="1" spans="3:7" x14ac:dyDescent="0.2">
      <c r="C1" s="11" t="s">
        <v>3250</v>
      </c>
      <c r="G1" s="149" t="s">
        <v>88</v>
      </c>
    </row>
    <row r="3" spans="3:7" ht="15" x14ac:dyDescent="0.2">
      <c r="C3" s="829" t="s">
        <v>1516</v>
      </c>
      <c r="D3" s="829"/>
      <c r="E3" s="248"/>
    </row>
    <row r="4" spans="3:7" x14ac:dyDescent="0.2">
      <c r="C4" s="93" t="s">
        <v>192</v>
      </c>
      <c r="D4" s="5"/>
      <c r="E4" s="5"/>
    </row>
    <row r="5" spans="3:7" x14ac:dyDescent="0.2">
      <c r="C5" s="2" t="s">
        <v>1457</v>
      </c>
      <c r="D5" s="146"/>
      <c r="E5" s="146"/>
    </row>
    <row r="6" spans="3:7" x14ac:dyDescent="0.2">
      <c r="C6" s="182"/>
      <c r="D6" s="146"/>
      <c r="E6" s="146"/>
    </row>
    <row r="7" spans="3:7" x14ac:dyDescent="0.2">
      <c r="C7" s="7" t="s">
        <v>2</v>
      </c>
      <c r="D7" s="761">
        <v>45199</v>
      </c>
      <c r="E7" s="761">
        <v>44926</v>
      </c>
      <c r="F7" s="38"/>
    </row>
    <row r="8" spans="3:7" x14ac:dyDescent="0.2">
      <c r="C8" s="148" t="s">
        <v>983</v>
      </c>
      <c r="D8" s="326">
        <v>16518002</v>
      </c>
      <c r="E8" s="326">
        <v>16518002</v>
      </c>
      <c r="F8" s="39"/>
    </row>
    <row r="9" spans="3:7" x14ac:dyDescent="0.2">
      <c r="C9" s="41"/>
      <c r="F9" s="40"/>
    </row>
    <row r="10" spans="3:7" x14ac:dyDescent="0.2">
      <c r="C10" s="152" t="s">
        <v>86</v>
      </c>
      <c r="D10" s="285">
        <v>16518002</v>
      </c>
      <c r="E10" s="285">
        <v>16518002</v>
      </c>
    </row>
    <row r="11" spans="3:7" x14ac:dyDescent="0.2">
      <c r="C11" s="41"/>
      <c r="F11" s="40"/>
    </row>
    <row r="12" spans="3:7" x14ac:dyDescent="0.2">
      <c r="C12" s="40"/>
      <c r="F12" s="40"/>
    </row>
    <row r="19" spans="6:6" x14ac:dyDescent="0.2">
      <c r="F19" s="2"/>
    </row>
  </sheetData>
  <mergeCells count="1">
    <mergeCell ref="C3:D3"/>
  </mergeCells>
  <hyperlinks>
    <hyperlink ref="G1" location="BG!A1" display="BG" xr:uid="{00000000-0004-0000-1000-000000000000}"/>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C1:I23"/>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38.7109375" style="2" customWidth="1"/>
    <col min="4" max="4" width="26.140625" style="2" bestFit="1" customWidth="1"/>
    <col min="5" max="5" width="21.42578125" style="2" bestFit="1" customWidth="1"/>
    <col min="6" max="7" width="15.7109375" style="2" customWidth="1"/>
    <col min="8" max="8" width="2.28515625" style="2" customWidth="1"/>
    <col min="9" max="16384" width="11.28515625" style="2"/>
  </cols>
  <sheetData>
    <row r="1" spans="3:9" x14ac:dyDescent="0.2">
      <c r="C1" s="11" t="s">
        <v>3250</v>
      </c>
      <c r="D1" s="156"/>
      <c r="E1" s="135" t="s">
        <v>88</v>
      </c>
    </row>
    <row r="2" spans="3:9" x14ac:dyDescent="0.2">
      <c r="F2" s="77"/>
      <c r="G2" s="77"/>
    </row>
    <row r="3" spans="3:9" ht="15" x14ac:dyDescent="0.2">
      <c r="C3" s="829" t="s">
        <v>1517</v>
      </c>
      <c r="D3" s="829"/>
      <c r="E3" s="829"/>
      <c r="F3" s="248"/>
      <c r="G3" s="248"/>
    </row>
    <row r="4" spans="3:9" x14ac:dyDescent="0.2">
      <c r="C4" s="93" t="s">
        <v>192</v>
      </c>
    </row>
    <row r="5" spans="3:9" x14ac:dyDescent="0.2">
      <c r="C5" s="18" t="s">
        <v>656</v>
      </c>
    </row>
    <row r="6" spans="3:9" x14ac:dyDescent="0.2">
      <c r="F6" s="276"/>
    </row>
    <row r="7" spans="3:9" x14ac:dyDescent="0.2">
      <c r="C7" s="11" t="s">
        <v>2653</v>
      </c>
    </row>
    <row r="8" spans="3:9" x14ac:dyDescent="0.2">
      <c r="C8" s="7" t="s">
        <v>2</v>
      </c>
      <c r="D8" s="762" t="s">
        <v>107</v>
      </c>
      <c r="E8" s="762" t="s">
        <v>298</v>
      </c>
      <c r="F8" s="763">
        <v>45199</v>
      </c>
      <c r="G8" s="763">
        <v>44926</v>
      </c>
    </row>
    <row r="9" spans="3:9" x14ac:dyDescent="0.2">
      <c r="C9" s="2" t="s">
        <v>2391</v>
      </c>
      <c r="D9" s="118" t="s">
        <v>265</v>
      </c>
      <c r="E9" s="281" t="s">
        <v>575</v>
      </c>
      <c r="F9" s="236">
        <v>14726101.777999999</v>
      </c>
      <c r="G9" s="434">
        <v>3178393.517</v>
      </c>
    </row>
    <row r="10" spans="3:9" x14ac:dyDescent="0.2">
      <c r="C10" s="2" t="s">
        <v>2392</v>
      </c>
      <c r="D10" s="118" t="s">
        <v>264</v>
      </c>
      <c r="E10" s="281" t="s">
        <v>441</v>
      </c>
      <c r="F10" s="236">
        <v>5498877.8930000002</v>
      </c>
      <c r="G10" s="434">
        <v>2411504.0499999998</v>
      </c>
    </row>
    <row r="11" spans="3:9" x14ac:dyDescent="0.2">
      <c r="C11" s="2" t="s">
        <v>1424</v>
      </c>
      <c r="D11" s="118" t="s">
        <v>264</v>
      </c>
      <c r="E11" s="281" t="s">
        <v>441</v>
      </c>
      <c r="F11" s="236">
        <v>0</v>
      </c>
      <c r="G11" s="236">
        <v>0</v>
      </c>
      <c r="I11" s="27"/>
    </row>
    <row r="12" spans="3:9" x14ac:dyDescent="0.2">
      <c r="D12" s="118"/>
      <c r="E12" s="281"/>
      <c r="F12" s="62"/>
      <c r="G12" s="62"/>
    </row>
    <row r="13" spans="3:9" x14ac:dyDescent="0.2">
      <c r="C13" s="6" t="s">
        <v>79</v>
      </c>
      <c r="D13" s="5"/>
      <c r="E13" s="8"/>
      <c r="F13" s="260">
        <v>20224979.671</v>
      </c>
      <c r="G13" s="260">
        <v>5589897.5669999998</v>
      </c>
    </row>
    <row r="14" spans="3:9" x14ac:dyDescent="0.2">
      <c r="C14" s="6"/>
      <c r="D14" s="5"/>
      <c r="E14" s="8"/>
      <c r="F14" s="62"/>
      <c r="G14" s="62"/>
    </row>
    <row r="16" spans="3:9" x14ac:dyDescent="0.2">
      <c r="C16" s="11" t="s">
        <v>2654</v>
      </c>
      <c r="F16" s="5"/>
      <c r="G16" s="5"/>
    </row>
    <row r="17" spans="3:8" x14ac:dyDescent="0.2">
      <c r="C17" s="11"/>
      <c r="F17" s="5"/>
      <c r="G17" s="5"/>
    </row>
    <row r="18" spans="3:8" x14ac:dyDescent="0.2">
      <c r="C18" s="7" t="s">
        <v>2</v>
      </c>
      <c r="D18" s="762" t="s">
        <v>107</v>
      </c>
      <c r="E18" s="762" t="s">
        <v>298</v>
      </c>
      <c r="F18" s="763">
        <v>45199</v>
      </c>
      <c r="G18" s="763">
        <v>44926</v>
      </c>
      <c r="H18" s="190"/>
    </row>
    <row r="19" spans="3:8" x14ac:dyDescent="0.2">
      <c r="C19" s="2" t="s">
        <v>2391</v>
      </c>
      <c r="D19" s="118" t="s">
        <v>265</v>
      </c>
      <c r="E19" s="281" t="s">
        <v>575</v>
      </c>
      <c r="F19" s="236">
        <v>0</v>
      </c>
      <c r="G19" s="62">
        <v>0</v>
      </c>
    </row>
    <row r="20" spans="3:8" x14ac:dyDescent="0.2">
      <c r="C20" s="2" t="s">
        <v>2392</v>
      </c>
      <c r="D20" s="118" t="s">
        <v>264</v>
      </c>
      <c r="E20" s="281" t="s">
        <v>441</v>
      </c>
      <c r="F20" s="236">
        <v>0</v>
      </c>
      <c r="G20" s="62">
        <v>0</v>
      </c>
    </row>
    <row r="21" spans="3:8" x14ac:dyDescent="0.2">
      <c r="C21" s="2" t="s">
        <v>1424</v>
      </c>
      <c r="D21" s="118" t="s">
        <v>264</v>
      </c>
      <c r="E21" s="281" t="s">
        <v>441</v>
      </c>
      <c r="F21" s="236">
        <v>0</v>
      </c>
      <c r="G21" s="62">
        <v>0</v>
      </c>
    </row>
    <row r="22" spans="3:8" x14ac:dyDescent="0.2">
      <c r="D22" s="118"/>
      <c r="E22" s="281"/>
      <c r="F22" s="236">
        <v>0</v>
      </c>
      <c r="G22" s="62"/>
    </row>
    <row r="23" spans="3:8" x14ac:dyDescent="0.2">
      <c r="C23" s="6" t="s">
        <v>79</v>
      </c>
      <c r="D23" s="5"/>
      <c r="E23" s="8"/>
      <c r="F23" s="260">
        <v>0</v>
      </c>
      <c r="G23" s="260">
        <v>0</v>
      </c>
    </row>
  </sheetData>
  <mergeCells count="1">
    <mergeCell ref="C3:E3"/>
  </mergeCells>
  <hyperlinks>
    <hyperlink ref="E1" location="BG!A1" display="BG" xr:uid="{00000000-0004-0000-1100-000000000000}"/>
  </hyperlinks>
  <printOptions horizontalCentered="1"/>
  <pageMargins left="0.70866141732283472" right="0.70866141732283472" top="0.74803149606299213" bottom="0.74803149606299213" header="0.31496062992125984" footer="0.31496062992125984"/>
  <pageSetup paperSize="5" scale="75" fitToWidth="2" fitToHeight="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0000000}">
          <x14:formula1>
            <xm:f>'Base de Monedas'!$A$1:$A$179</xm:f>
          </x14:formula1>
          <xm:sqref>D10:D13 D20:D23</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B336EE-D0FE-43A7-93A3-C948C3589E03}">
  <sheetPr codeName="Hoja47"/>
  <dimension ref="A1:Y237"/>
  <sheetViews>
    <sheetView showGridLines="0" zoomScale="70" zoomScaleNormal="70" workbookViewId="0">
      <selection activeCell="D89" sqref="D89"/>
    </sheetView>
  </sheetViews>
  <sheetFormatPr baseColWidth="10" defaultColWidth="11.42578125" defaultRowHeight="12.75" x14ac:dyDescent="0.2"/>
  <cols>
    <col min="1" max="1" width="73.5703125" style="2" bestFit="1" customWidth="1"/>
    <col min="2" max="2" width="12.85546875" style="2" bestFit="1" customWidth="1"/>
    <col min="3" max="3" width="22.5703125" style="2" bestFit="1" customWidth="1"/>
    <col min="4" max="4" width="23.42578125" style="118" bestFit="1" customWidth="1"/>
    <col min="5" max="5" width="24.28515625" style="2" bestFit="1" customWidth="1"/>
    <col min="6" max="6" width="18.7109375" style="118" bestFit="1" customWidth="1"/>
    <col min="7" max="7" width="2.7109375" style="2" customWidth="1"/>
    <col min="8" max="8" width="12.85546875" style="2" hidden="1" customWidth="1"/>
    <col min="9" max="9" width="26.140625" style="2" hidden="1" customWidth="1"/>
    <col min="10" max="10" width="21.28515625" style="2" hidden="1" customWidth="1"/>
    <col min="11" max="11" width="20.28515625" style="2" hidden="1" customWidth="1"/>
    <col min="12" max="12" width="17.7109375" style="2" hidden="1" customWidth="1"/>
    <col min="13" max="13" width="12.5703125" style="2" hidden="1" customWidth="1"/>
    <col min="14" max="14" width="17.140625" style="2" hidden="1" customWidth="1"/>
    <col min="15" max="15" width="22.85546875" style="2" bestFit="1" customWidth="1"/>
    <col min="16" max="16" width="73" style="2" bestFit="1" customWidth="1"/>
    <col min="17" max="17" width="14.5703125" style="2" bestFit="1" customWidth="1"/>
    <col min="18" max="18" width="22.5703125" style="2" bestFit="1" customWidth="1"/>
    <col min="19" max="19" width="20.28515625" style="2" bestFit="1" customWidth="1"/>
    <col min="20" max="20" width="24.28515625" style="2" bestFit="1" customWidth="1"/>
    <col min="21" max="21" width="18.85546875" style="2" bestFit="1" customWidth="1"/>
    <col min="22" max="16384" width="11.42578125" style="2"/>
  </cols>
  <sheetData>
    <row r="1" spans="1:25" ht="15" customHeight="1" x14ac:dyDescent="0.2">
      <c r="A1" s="11" t="s">
        <v>3250</v>
      </c>
      <c r="E1" s="697" t="s">
        <v>88</v>
      </c>
      <c r="L1" s="156" t="s">
        <v>88</v>
      </c>
    </row>
    <row r="2" spans="1:25" ht="15" customHeight="1" x14ac:dyDescent="0.2">
      <c r="B2" s="88">
        <v>45199</v>
      </c>
    </row>
    <row r="3" spans="1:25" ht="15" customHeight="1" x14ac:dyDescent="0.2">
      <c r="A3" s="829" t="s">
        <v>1518</v>
      </c>
      <c r="B3" s="829"/>
      <c r="C3" s="829"/>
      <c r="D3" s="829"/>
      <c r="E3" s="829"/>
      <c r="F3" s="829"/>
      <c r="H3" s="63"/>
      <c r="I3" s="63"/>
      <c r="J3" s="63"/>
      <c r="K3" s="63"/>
      <c r="L3" s="63"/>
      <c r="N3" s="27"/>
    </row>
    <row r="4" spans="1:25" ht="21.75" customHeight="1" x14ac:dyDescent="0.2">
      <c r="A4" s="11" t="s">
        <v>192</v>
      </c>
    </row>
    <row r="5" spans="1:25" ht="15" customHeight="1" x14ac:dyDescent="0.2">
      <c r="A5" s="11" t="s">
        <v>47</v>
      </c>
      <c r="C5" s="5"/>
      <c r="D5" s="146"/>
      <c r="I5" s="5"/>
      <c r="J5" s="5"/>
      <c r="K5" s="5"/>
      <c r="L5" s="5"/>
      <c r="P5" s="11" t="s">
        <v>47</v>
      </c>
      <c r="R5" s="5"/>
      <c r="S5" s="146"/>
      <c r="U5" s="118"/>
    </row>
    <row r="6" spans="1:25" ht="15" customHeight="1" x14ac:dyDescent="0.2">
      <c r="A6" s="1"/>
      <c r="B6" s="882">
        <v>45199</v>
      </c>
      <c r="C6" s="882"/>
      <c r="D6" s="882"/>
      <c r="E6" s="882"/>
      <c r="F6" s="882"/>
      <c r="H6" s="60"/>
      <c r="I6" s="60"/>
      <c r="J6" s="91">
        <v>2022</v>
      </c>
      <c r="K6" s="60"/>
      <c r="L6" s="60"/>
      <c r="P6" s="1"/>
      <c r="Q6" s="882">
        <v>44926</v>
      </c>
      <c r="R6" s="882"/>
      <c r="S6" s="882"/>
      <c r="T6" s="882"/>
      <c r="U6" s="882"/>
    </row>
    <row r="7" spans="1:25" ht="15" customHeight="1" x14ac:dyDescent="0.2">
      <c r="A7" s="178" t="s">
        <v>1474</v>
      </c>
      <c r="B7" s="211" t="s">
        <v>81</v>
      </c>
      <c r="C7" s="64" t="s">
        <v>657</v>
      </c>
      <c r="D7" s="64" t="s">
        <v>202</v>
      </c>
      <c r="E7" s="175" t="s">
        <v>661</v>
      </c>
      <c r="F7" s="176" t="s">
        <v>83</v>
      </c>
      <c r="H7" s="176" t="s">
        <v>81</v>
      </c>
      <c r="I7" s="64" t="s">
        <v>657</v>
      </c>
      <c r="J7" s="64" t="s">
        <v>202</v>
      </c>
      <c r="K7" s="175" t="s">
        <v>661</v>
      </c>
      <c r="L7" s="176" t="s">
        <v>83</v>
      </c>
      <c r="P7" s="178" t="s">
        <v>1474</v>
      </c>
      <c r="Q7" s="211" t="s">
        <v>81</v>
      </c>
      <c r="R7" s="64" t="s">
        <v>657</v>
      </c>
      <c r="S7" s="64" t="s">
        <v>202</v>
      </c>
      <c r="T7" s="175" t="s">
        <v>661</v>
      </c>
      <c r="U7" s="176" t="s">
        <v>83</v>
      </c>
    </row>
    <row r="8" spans="1:25" ht="12.75" customHeight="1" x14ac:dyDescent="0.2">
      <c r="A8" s="2" t="s">
        <v>1466</v>
      </c>
      <c r="B8" s="118" t="s">
        <v>3388</v>
      </c>
      <c r="C8" s="118" t="s">
        <v>265</v>
      </c>
      <c r="D8" s="118" t="s">
        <v>575</v>
      </c>
      <c r="E8" s="309">
        <v>6685279.0489999996</v>
      </c>
      <c r="F8" s="118" t="s">
        <v>1472</v>
      </c>
      <c r="I8" s="118"/>
      <c r="J8" s="2" t="s">
        <v>2648</v>
      </c>
      <c r="N8" s="279">
        <v>6685279049</v>
      </c>
      <c r="P8" s="2" t="s">
        <v>1469</v>
      </c>
      <c r="Q8" s="118">
        <v>2023</v>
      </c>
      <c r="R8" s="118" t="s">
        <v>265</v>
      </c>
      <c r="S8" s="118" t="s">
        <v>575</v>
      </c>
      <c r="T8" s="309">
        <v>1204802.2790000001</v>
      </c>
      <c r="U8" s="118" t="s">
        <v>2632</v>
      </c>
      <c r="X8" s="118"/>
      <c r="Y8" s="2" t="s">
        <v>2648</v>
      </c>
    </row>
    <row r="9" spans="1:25" ht="12.75" customHeight="1" x14ac:dyDescent="0.25">
      <c r="A9" s="2" t="s">
        <v>1466</v>
      </c>
      <c r="B9" s="118" t="s">
        <v>3387</v>
      </c>
      <c r="C9" s="118" t="s">
        <v>265</v>
      </c>
      <c r="D9" s="118" t="s">
        <v>575</v>
      </c>
      <c r="E9" s="309">
        <v>14798545.924000001</v>
      </c>
      <c r="F9" s="118" t="s">
        <v>2632</v>
      </c>
      <c r="I9" s="118"/>
      <c r="N9" s="298">
        <v>14798545924</v>
      </c>
      <c r="P9" s="2" t="s">
        <v>1470</v>
      </c>
      <c r="Q9" s="118">
        <v>2023</v>
      </c>
      <c r="R9" s="118" t="s">
        <v>265</v>
      </c>
      <c r="S9" s="118" t="s">
        <v>575</v>
      </c>
      <c r="T9" s="309">
        <v>909913.38800000004</v>
      </c>
      <c r="U9" s="118" t="s">
        <v>2632</v>
      </c>
      <c r="X9" s="118"/>
      <c r="Y9" s="2" t="s">
        <v>2648</v>
      </c>
    </row>
    <row r="10" spans="1:25" ht="12.75" customHeight="1" x14ac:dyDescent="0.2">
      <c r="A10" s="2" t="s">
        <v>1467</v>
      </c>
      <c r="B10" s="118" t="s">
        <v>3388</v>
      </c>
      <c r="C10" s="118" t="s">
        <v>265</v>
      </c>
      <c r="D10" s="118" t="s">
        <v>575</v>
      </c>
      <c r="E10" s="309">
        <v>3442904.0410000002</v>
      </c>
      <c r="F10" s="118" t="s">
        <v>2632</v>
      </c>
      <c r="I10" s="118"/>
      <c r="N10" s="279">
        <v>3442904041</v>
      </c>
      <c r="Q10" s="118"/>
      <c r="R10" s="118"/>
      <c r="S10" s="118"/>
      <c r="T10" s="309"/>
      <c r="U10" s="118"/>
      <c r="X10" s="118"/>
    </row>
    <row r="11" spans="1:25" ht="12.75" customHeight="1" x14ac:dyDescent="0.2">
      <c r="A11" s="2" t="s">
        <v>1467</v>
      </c>
      <c r="B11" s="118" t="s">
        <v>3387</v>
      </c>
      <c r="C11" s="118" t="s">
        <v>265</v>
      </c>
      <c r="D11" s="118" t="s">
        <v>575</v>
      </c>
      <c r="E11" s="309">
        <v>6885808.0820000004</v>
      </c>
      <c r="F11" s="118" t="s">
        <v>2632</v>
      </c>
      <c r="I11" s="118"/>
      <c r="N11" s="279">
        <v>6885808082</v>
      </c>
      <c r="P11" s="2" t="s">
        <v>1470</v>
      </c>
      <c r="Q11" s="118">
        <v>2023</v>
      </c>
      <c r="R11" s="118" t="s">
        <v>264</v>
      </c>
      <c r="S11" s="118" t="s">
        <v>575</v>
      </c>
      <c r="T11" s="309">
        <v>1003906.0379999999</v>
      </c>
      <c r="U11" s="118" t="s">
        <v>2632</v>
      </c>
      <c r="X11" s="118"/>
    </row>
    <row r="12" spans="1:25" ht="12.75" customHeight="1" x14ac:dyDescent="0.2">
      <c r="A12" s="2" t="s">
        <v>1468</v>
      </c>
      <c r="B12" s="118" t="s">
        <v>3388</v>
      </c>
      <c r="C12" s="118" t="s">
        <v>265</v>
      </c>
      <c r="D12" s="118" t="s">
        <v>575</v>
      </c>
      <c r="E12" s="309">
        <v>520377.15500000003</v>
      </c>
      <c r="F12" s="118" t="s">
        <v>2632</v>
      </c>
      <c r="I12" s="118"/>
      <c r="N12" s="279">
        <v>520377155</v>
      </c>
      <c r="Q12" s="118"/>
      <c r="R12" s="118"/>
      <c r="S12" s="118"/>
      <c r="T12" s="309"/>
      <c r="U12" s="118"/>
      <c r="X12" s="118"/>
    </row>
    <row r="13" spans="1:25" ht="12.75" customHeight="1" x14ac:dyDescent="0.2">
      <c r="A13" s="2" t="s">
        <v>1468</v>
      </c>
      <c r="B13" s="118" t="s">
        <v>3387</v>
      </c>
      <c r="C13" s="118" t="s">
        <v>265</v>
      </c>
      <c r="D13" s="118" t="s">
        <v>575</v>
      </c>
      <c r="E13" s="309">
        <v>1040754.31</v>
      </c>
      <c r="F13" s="118" t="s">
        <v>2632</v>
      </c>
      <c r="I13" s="118"/>
      <c r="N13" s="279">
        <v>1040754310</v>
      </c>
      <c r="Q13" s="118"/>
      <c r="R13" s="118"/>
      <c r="S13" s="118"/>
      <c r="T13" s="309"/>
      <c r="U13" s="118"/>
      <c r="X13" s="118"/>
    </row>
    <row r="14" spans="1:25" ht="12.75" customHeight="1" x14ac:dyDescent="0.2">
      <c r="A14" s="2" t="s">
        <v>1470</v>
      </c>
      <c r="B14" s="118" t="s">
        <v>3388</v>
      </c>
      <c r="C14" s="118" t="s">
        <v>265</v>
      </c>
      <c r="D14" s="118" t="s">
        <v>575</v>
      </c>
      <c r="E14" s="309">
        <v>4626862.5829999996</v>
      </c>
      <c r="F14" s="118" t="s">
        <v>2632</v>
      </c>
      <c r="I14" s="118"/>
      <c r="J14" s="2" t="s">
        <v>2648</v>
      </c>
      <c r="N14" s="279">
        <v>4626862583</v>
      </c>
      <c r="Q14" s="118"/>
      <c r="R14" s="118"/>
      <c r="S14" s="118"/>
      <c r="T14" s="309"/>
      <c r="U14" s="118"/>
      <c r="X14" s="118"/>
    </row>
    <row r="15" spans="1:25" ht="12.75" customHeight="1" x14ac:dyDescent="0.2">
      <c r="A15" s="2" t="s">
        <v>1470</v>
      </c>
      <c r="B15" s="118" t="s">
        <v>3387</v>
      </c>
      <c r="C15" s="118" t="s">
        <v>265</v>
      </c>
      <c r="D15" s="118" t="s">
        <v>575</v>
      </c>
      <c r="E15" s="309">
        <v>827478.42299999995</v>
      </c>
      <c r="F15" s="118" t="s">
        <v>2632</v>
      </c>
      <c r="I15" s="118"/>
      <c r="N15" s="279">
        <v>827478423</v>
      </c>
      <c r="Q15" s="118"/>
      <c r="R15" s="118"/>
      <c r="S15" s="118"/>
      <c r="T15" s="309"/>
      <c r="U15" s="118"/>
      <c r="X15" s="118"/>
    </row>
    <row r="16" spans="1:25" ht="12.75" customHeight="1" x14ac:dyDescent="0.2">
      <c r="A16" s="2" t="s">
        <v>1471</v>
      </c>
      <c r="B16" s="118" t="s">
        <v>3388</v>
      </c>
      <c r="C16" s="118" t="s">
        <v>265</v>
      </c>
      <c r="D16" s="118" t="s">
        <v>575</v>
      </c>
      <c r="E16" s="309">
        <v>779328.97600000002</v>
      </c>
      <c r="F16" s="118" t="s">
        <v>2632</v>
      </c>
      <c r="I16" s="118"/>
      <c r="N16" s="279">
        <v>779328976</v>
      </c>
      <c r="P16" s="2" t="s">
        <v>1470</v>
      </c>
      <c r="Q16" s="118">
        <v>2023</v>
      </c>
      <c r="R16" s="118" t="s">
        <v>265</v>
      </c>
      <c r="S16" s="118" t="s">
        <v>575</v>
      </c>
      <c r="T16" s="309">
        <v>911315.89800000004</v>
      </c>
      <c r="U16" s="118" t="s">
        <v>2632</v>
      </c>
      <c r="X16" s="118"/>
    </row>
    <row r="17" spans="1:25" ht="12.75" customHeight="1" x14ac:dyDescent="0.2">
      <c r="A17" s="2" t="s">
        <v>1471</v>
      </c>
      <c r="B17" s="118" t="s">
        <v>3387</v>
      </c>
      <c r="C17" s="118" t="s">
        <v>265</v>
      </c>
      <c r="D17" s="118" t="s">
        <v>575</v>
      </c>
      <c r="E17" s="309">
        <v>2055682.706</v>
      </c>
      <c r="F17" s="118" t="s">
        <v>2632</v>
      </c>
      <c r="I17" s="118"/>
      <c r="N17" s="279">
        <v>2055682706</v>
      </c>
      <c r="P17" s="2" t="s">
        <v>1470</v>
      </c>
      <c r="Q17" s="118">
        <v>2023</v>
      </c>
      <c r="R17" s="118" t="s">
        <v>265</v>
      </c>
      <c r="S17" s="118" t="s">
        <v>575</v>
      </c>
      <c r="T17" s="309">
        <v>964263.56</v>
      </c>
      <c r="U17" s="118" t="s">
        <v>2632</v>
      </c>
      <c r="X17" s="118"/>
    </row>
    <row r="18" spans="1:25" ht="12.75" customHeight="1" x14ac:dyDescent="0.2">
      <c r="A18" s="2" t="s">
        <v>1571</v>
      </c>
      <c r="B18" s="118" t="s">
        <v>3388</v>
      </c>
      <c r="C18" s="118" t="s">
        <v>265</v>
      </c>
      <c r="D18" s="118" t="s">
        <v>575</v>
      </c>
      <c r="E18" s="309">
        <v>843153.09299999999</v>
      </c>
      <c r="F18" s="118" t="s">
        <v>2605</v>
      </c>
      <c r="I18" s="118"/>
      <c r="N18" s="279">
        <v>843153093</v>
      </c>
      <c r="Q18" s="118"/>
      <c r="R18" s="118"/>
      <c r="S18" s="118"/>
      <c r="T18" s="309"/>
      <c r="U18" s="118"/>
      <c r="X18" s="118"/>
    </row>
    <row r="19" spans="1:25" ht="12.75" customHeight="1" x14ac:dyDescent="0.2">
      <c r="A19" s="2" t="s">
        <v>1571</v>
      </c>
      <c r="B19" s="118" t="s">
        <v>3387</v>
      </c>
      <c r="C19" s="118" t="s">
        <v>265</v>
      </c>
      <c r="D19" s="118" t="s">
        <v>575</v>
      </c>
      <c r="E19" s="309">
        <v>1899561.541</v>
      </c>
      <c r="F19" s="118" t="s">
        <v>2605</v>
      </c>
      <c r="I19" s="118"/>
      <c r="N19" s="279">
        <v>1899561541</v>
      </c>
      <c r="Q19" s="118"/>
      <c r="R19" s="118"/>
      <c r="S19" s="118"/>
      <c r="T19" s="309"/>
      <c r="U19" s="118"/>
      <c r="X19" s="118"/>
    </row>
    <row r="20" spans="1:25" ht="12.75" customHeight="1" x14ac:dyDescent="0.2">
      <c r="A20" s="2" t="s">
        <v>2634</v>
      </c>
      <c r="B20" s="118" t="s">
        <v>3388</v>
      </c>
      <c r="C20" s="118" t="s">
        <v>265</v>
      </c>
      <c r="D20" s="118" t="s">
        <v>575</v>
      </c>
      <c r="E20" s="309">
        <v>203809.198</v>
      </c>
      <c r="F20" s="118" t="s">
        <v>2632</v>
      </c>
      <c r="I20" s="118"/>
      <c r="N20" s="279">
        <v>203809198</v>
      </c>
      <c r="Q20" s="118"/>
      <c r="R20" s="118"/>
      <c r="S20" s="118"/>
      <c r="T20" s="309"/>
      <c r="U20" s="118"/>
      <c r="X20" s="118"/>
    </row>
    <row r="21" spans="1:25" ht="12.75" customHeight="1" x14ac:dyDescent="0.2">
      <c r="A21" s="2" t="s">
        <v>2634</v>
      </c>
      <c r="B21" s="118" t="s">
        <v>3387</v>
      </c>
      <c r="C21" s="118" t="s">
        <v>265</v>
      </c>
      <c r="D21" s="118" t="s">
        <v>575</v>
      </c>
      <c r="E21" s="309">
        <v>872889.68400000001</v>
      </c>
      <c r="F21" s="118" t="s">
        <v>2632</v>
      </c>
      <c r="I21" s="118"/>
      <c r="N21" s="279">
        <v>872889684</v>
      </c>
      <c r="P21" s="2" t="s">
        <v>2798</v>
      </c>
      <c r="Q21" s="118">
        <v>2023</v>
      </c>
      <c r="R21" s="118" t="s">
        <v>265</v>
      </c>
      <c r="S21" s="118" t="s">
        <v>575</v>
      </c>
      <c r="T21" s="309">
        <v>1263.8789999999999</v>
      </c>
      <c r="U21" s="118" t="s">
        <v>1473</v>
      </c>
      <c r="X21" s="118"/>
    </row>
    <row r="22" spans="1:25" ht="12.75" customHeight="1" x14ac:dyDescent="0.2">
      <c r="B22" s="118"/>
      <c r="C22" s="118"/>
      <c r="E22" s="264">
        <v>45482434.765000008</v>
      </c>
      <c r="I22" s="118"/>
      <c r="J22" s="2" t="s">
        <v>2648</v>
      </c>
      <c r="N22" s="279"/>
      <c r="Q22" s="118"/>
      <c r="R22" s="118"/>
      <c r="S22" s="118"/>
      <c r="T22" s="309"/>
      <c r="U22" s="118"/>
      <c r="X22" s="118"/>
    </row>
    <row r="23" spans="1:25" ht="12.75" customHeight="1" x14ac:dyDescent="0.2">
      <c r="B23" s="118"/>
      <c r="C23" s="118"/>
      <c r="I23" s="118"/>
      <c r="P23" s="2" t="s">
        <v>2798</v>
      </c>
      <c r="Q23" s="118">
        <v>2023</v>
      </c>
      <c r="R23" s="118" t="s">
        <v>265</v>
      </c>
      <c r="S23" s="118" t="s">
        <v>575</v>
      </c>
      <c r="T23" s="309">
        <v>900.23900000000003</v>
      </c>
      <c r="U23" s="118" t="s">
        <v>1473</v>
      </c>
      <c r="X23" s="118"/>
    </row>
    <row r="24" spans="1:25" ht="12.75" customHeight="1" x14ac:dyDescent="0.2">
      <c r="A24" s="11" t="s">
        <v>659</v>
      </c>
      <c r="B24" s="209"/>
      <c r="C24" s="118"/>
      <c r="D24" s="118" t="s">
        <v>2648</v>
      </c>
      <c r="E24" s="27"/>
      <c r="I24" s="118"/>
      <c r="P24" s="2" t="s">
        <v>1469</v>
      </c>
      <c r="Q24" s="118">
        <v>2023</v>
      </c>
      <c r="R24" s="118" t="s">
        <v>265</v>
      </c>
      <c r="S24" s="118" t="s">
        <v>575</v>
      </c>
      <c r="T24" s="309">
        <v>1204802.2790000001</v>
      </c>
      <c r="U24" s="118" t="s">
        <v>2632</v>
      </c>
      <c r="X24" s="118"/>
      <c r="Y24" s="2" t="s">
        <v>2648</v>
      </c>
    </row>
    <row r="25" spans="1:25" ht="12.75" customHeight="1" x14ac:dyDescent="0.2">
      <c r="A25" s="2" t="s">
        <v>658</v>
      </c>
      <c r="B25" s="209"/>
      <c r="C25" s="118" t="s">
        <v>265</v>
      </c>
      <c r="D25" s="118" t="s">
        <v>575</v>
      </c>
      <c r="E25" s="309">
        <v>207310.48699999999</v>
      </c>
      <c r="I25" s="118"/>
      <c r="N25" s="279">
        <v>207310487</v>
      </c>
      <c r="Q25" s="118"/>
      <c r="R25" s="118"/>
      <c r="S25" s="118"/>
      <c r="T25" s="309"/>
      <c r="U25" s="118"/>
      <c r="X25" s="118"/>
    </row>
    <row r="26" spans="1:25" ht="12" customHeight="1" x14ac:dyDescent="0.2">
      <c r="A26" s="2" t="s">
        <v>660</v>
      </c>
      <c r="B26" s="209"/>
      <c r="C26" s="118" t="s">
        <v>265</v>
      </c>
      <c r="D26" s="118" t="s">
        <v>575</v>
      </c>
      <c r="E26" s="309">
        <v>-157968.42499999999</v>
      </c>
      <c r="I26" s="118"/>
      <c r="N26" s="280">
        <v>-157968425</v>
      </c>
      <c r="P26" s="2" t="s">
        <v>1470</v>
      </c>
      <c r="Q26" s="118">
        <v>2023</v>
      </c>
      <c r="R26" s="118" t="s">
        <v>265</v>
      </c>
      <c r="S26" s="118" t="s">
        <v>575</v>
      </c>
      <c r="T26" s="309">
        <v>909913.38800000004</v>
      </c>
      <c r="U26" s="118" t="s">
        <v>2632</v>
      </c>
      <c r="X26" s="118"/>
      <c r="Y26" s="2" t="s">
        <v>2648</v>
      </c>
    </row>
    <row r="27" spans="1:25" ht="12" customHeight="1" x14ac:dyDescent="0.2">
      <c r="A27" s="2" t="s">
        <v>658</v>
      </c>
      <c r="B27" s="209"/>
      <c r="C27" s="118" t="s">
        <v>264</v>
      </c>
      <c r="D27" s="118" t="s">
        <v>441</v>
      </c>
      <c r="E27" s="286">
        <v>0</v>
      </c>
      <c r="I27" s="118"/>
      <c r="Q27" s="118"/>
      <c r="R27" s="118"/>
      <c r="S27" s="118"/>
      <c r="T27" s="309"/>
      <c r="U27" s="118"/>
      <c r="X27" s="118"/>
    </row>
    <row r="28" spans="1:25" ht="12.75" customHeight="1" x14ac:dyDescent="0.2">
      <c r="A28" s="2" t="s">
        <v>660</v>
      </c>
      <c r="B28" s="209"/>
      <c r="C28" s="118" t="s">
        <v>264</v>
      </c>
      <c r="D28" s="118" t="s">
        <v>441</v>
      </c>
      <c r="E28" s="286">
        <v>0</v>
      </c>
      <c r="I28" s="118"/>
      <c r="P28" s="2" t="s">
        <v>1470</v>
      </c>
      <c r="Q28" s="118">
        <v>2023</v>
      </c>
      <c r="R28" s="118" t="s">
        <v>265</v>
      </c>
      <c r="S28" s="118" t="s">
        <v>575</v>
      </c>
      <c r="T28" s="309">
        <v>912284.63699999999</v>
      </c>
      <c r="U28" s="118" t="s">
        <v>2632</v>
      </c>
      <c r="X28" s="118"/>
    </row>
    <row r="29" spans="1:25" ht="12.75" customHeight="1" x14ac:dyDescent="0.2">
      <c r="B29" s="209"/>
      <c r="C29" s="118"/>
      <c r="E29" s="27"/>
      <c r="I29" s="118"/>
      <c r="P29" s="2" t="s">
        <v>1470</v>
      </c>
      <c r="Q29" s="118">
        <v>2023</v>
      </c>
      <c r="R29" s="118" t="s">
        <v>265</v>
      </c>
      <c r="S29" s="118" t="s">
        <v>575</v>
      </c>
      <c r="T29" s="309">
        <v>1099919.328</v>
      </c>
      <c r="U29" s="118" t="s">
        <v>2632</v>
      </c>
      <c r="X29" s="118"/>
    </row>
    <row r="30" spans="1:25" ht="12.75" customHeight="1" x14ac:dyDescent="0.2">
      <c r="E30" s="264">
        <v>49342.062000000005</v>
      </c>
      <c r="I30" s="118"/>
      <c r="Q30" s="118"/>
      <c r="R30" s="118"/>
      <c r="S30" s="118"/>
      <c r="T30" s="309"/>
      <c r="U30" s="118"/>
      <c r="X30" s="118"/>
    </row>
    <row r="31" spans="1:25" ht="12.75" customHeight="1" x14ac:dyDescent="0.2">
      <c r="I31" s="118"/>
      <c r="P31" s="2" t="s">
        <v>1470</v>
      </c>
      <c r="Q31" s="118">
        <v>2023</v>
      </c>
      <c r="R31" s="118" t="s">
        <v>265</v>
      </c>
      <c r="S31" s="118" t="s">
        <v>575</v>
      </c>
      <c r="T31" s="309">
        <v>911315.89800000004</v>
      </c>
      <c r="U31" s="118" t="s">
        <v>2632</v>
      </c>
      <c r="X31" s="118"/>
    </row>
    <row r="32" spans="1:25" ht="12.75" customHeight="1" x14ac:dyDescent="0.2">
      <c r="A32" s="11" t="s">
        <v>1475</v>
      </c>
      <c r="B32" s="209"/>
      <c r="C32" s="118"/>
      <c r="I32" s="118"/>
      <c r="P32" s="2" t="s">
        <v>1470</v>
      </c>
      <c r="Q32" s="118">
        <v>2023</v>
      </c>
      <c r="R32" s="118" t="s">
        <v>265</v>
      </c>
      <c r="S32" s="118" t="s">
        <v>575</v>
      </c>
      <c r="T32" s="309">
        <v>964263.56</v>
      </c>
      <c r="U32" s="118" t="s">
        <v>2632</v>
      </c>
      <c r="X32" s="118"/>
    </row>
    <row r="33" spans="1:25" ht="12.75" customHeight="1" x14ac:dyDescent="0.2">
      <c r="A33" s="2" t="s">
        <v>3365</v>
      </c>
      <c r="B33" s="118">
        <v>2024</v>
      </c>
      <c r="C33" s="118" t="s">
        <v>265</v>
      </c>
      <c r="D33" s="118" t="s">
        <v>575</v>
      </c>
      <c r="E33" s="309">
        <v>15000000</v>
      </c>
      <c r="F33" s="118" t="s">
        <v>1473</v>
      </c>
      <c r="I33" s="118"/>
      <c r="N33" s="279">
        <v>15000000000</v>
      </c>
      <c r="P33" s="2" t="s">
        <v>2798</v>
      </c>
      <c r="Q33" s="118">
        <v>2023</v>
      </c>
      <c r="R33" s="118" t="s">
        <v>265</v>
      </c>
      <c r="S33" s="118" t="s">
        <v>575</v>
      </c>
      <c r="T33" s="309">
        <v>1263.8789999999999</v>
      </c>
      <c r="U33" s="118" t="s">
        <v>1473</v>
      </c>
      <c r="X33" s="118"/>
    </row>
    <row r="34" spans="1:25" ht="12.75" customHeight="1" x14ac:dyDescent="0.2">
      <c r="A34" s="2" t="s">
        <v>3365</v>
      </c>
      <c r="B34" s="118">
        <v>2024</v>
      </c>
      <c r="C34" s="118" t="s">
        <v>264</v>
      </c>
      <c r="D34" s="118" t="s">
        <v>3410</v>
      </c>
      <c r="E34" s="309">
        <v>5800000</v>
      </c>
      <c r="F34" s="118" t="s">
        <v>1473</v>
      </c>
      <c r="I34" s="118"/>
      <c r="N34" s="279">
        <v>5800000000</v>
      </c>
      <c r="P34" s="2" t="s">
        <v>2798</v>
      </c>
      <c r="Q34" s="118">
        <v>2023</v>
      </c>
      <c r="R34" s="118" t="s">
        <v>265</v>
      </c>
      <c r="S34" s="118" t="s">
        <v>575</v>
      </c>
      <c r="T34" s="309">
        <v>900.23900000000003</v>
      </c>
      <c r="U34" s="118" t="s">
        <v>1473</v>
      </c>
      <c r="X34" s="118"/>
    </row>
    <row r="35" spans="1:25" ht="12.75" customHeight="1" x14ac:dyDescent="0.2">
      <c r="A35" s="2" t="s">
        <v>3386</v>
      </c>
      <c r="B35" s="118">
        <v>2023</v>
      </c>
      <c r="C35" s="118" t="s">
        <v>265</v>
      </c>
      <c r="D35" s="118" t="s">
        <v>575</v>
      </c>
      <c r="E35" s="309">
        <v>990000</v>
      </c>
      <c r="F35" s="118" t="s">
        <v>1473</v>
      </c>
      <c r="I35" s="118"/>
      <c r="N35" s="279">
        <v>990000000</v>
      </c>
      <c r="P35" s="2" t="s">
        <v>1469</v>
      </c>
      <c r="Q35" s="118">
        <v>2023</v>
      </c>
      <c r="R35" s="118" t="s">
        <v>265</v>
      </c>
      <c r="S35" s="118" t="s">
        <v>575</v>
      </c>
      <c r="T35" s="309">
        <v>1204802.2790000001</v>
      </c>
      <c r="U35" s="118" t="s">
        <v>2632</v>
      </c>
      <c r="X35" s="118"/>
      <c r="Y35" s="2" t="s">
        <v>2648</v>
      </c>
    </row>
    <row r="36" spans="1:25" ht="12.75" customHeight="1" x14ac:dyDescent="0.2">
      <c r="A36" s="2" t="s">
        <v>1857</v>
      </c>
      <c r="B36" s="118">
        <v>2023</v>
      </c>
      <c r="C36" s="118" t="s">
        <v>264</v>
      </c>
      <c r="D36" s="118" t="s">
        <v>3410</v>
      </c>
      <c r="E36" s="309">
        <v>217500</v>
      </c>
      <c r="F36" s="118" t="s">
        <v>1473</v>
      </c>
      <c r="I36" s="118"/>
      <c r="N36" s="279">
        <v>217500000</v>
      </c>
      <c r="P36" s="2" t="s">
        <v>1470</v>
      </c>
      <c r="Q36" s="118">
        <v>2023</v>
      </c>
      <c r="R36" s="118" t="s">
        <v>265</v>
      </c>
      <c r="S36" s="118" t="s">
        <v>575</v>
      </c>
      <c r="T36" s="309">
        <v>909913.38800000004</v>
      </c>
      <c r="U36" s="118" t="s">
        <v>2632</v>
      </c>
      <c r="X36" s="118"/>
      <c r="Y36" s="2" t="s">
        <v>2648</v>
      </c>
    </row>
    <row r="37" spans="1:25" ht="12.75" customHeight="1" x14ac:dyDescent="0.2">
      <c r="A37" s="2" t="s">
        <v>1572</v>
      </c>
      <c r="B37" s="118">
        <v>2023</v>
      </c>
      <c r="C37" s="118" t="s">
        <v>265</v>
      </c>
      <c r="D37" s="118" t="s">
        <v>575</v>
      </c>
      <c r="E37" s="309">
        <v>6394668.0899999999</v>
      </c>
      <c r="F37" s="118" t="s">
        <v>1473</v>
      </c>
      <c r="I37" s="118"/>
      <c r="N37" s="279">
        <v>6394668090</v>
      </c>
      <c r="P37" s="2" t="s">
        <v>1470</v>
      </c>
      <c r="Q37" s="118">
        <v>2023</v>
      </c>
      <c r="R37" s="118" t="s">
        <v>264</v>
      </c>
      <c r="S37" s="118" t="s">
        <v>575</v>
      </c>
      <c r="T37" s="309">
        <v>1003906.0379999999</v>
      </c>
      <c r="U37" s="118" t="s">
        <v>2632</v>
      </c>
      <c r="X37" s="118"/>
    </row>
    <row r="38" spans="1:25" ht="12.75" customHeight="1" x14ac:dyDescent="0.2">
      <c r="A38" s="2" t="s">
        <v>1572</v>
      </c>
      <c r="B38" s="118">
        <v>2024</v>
      </c>
      <c r="C38" s="118" t="s">
        <v>265</v>
      </c>
      <c r="D38" s="118" t="s">
        <v>575</v>
      </c>
      <c r="E38" s="309">
        <v>12789336.188999999</v>
      </c>
      <c r="F38" s="118" t="s">
        <v>1473</v>
      </c>
      <c r="I38" s="118"/>
      <c r="N38" s="279">
        <v>12789336189</v>
      </c>
      <c r="P38" s="2" t="s">
        <v>1470</v>
      </c>
      <c r="Q38" s="118">
        <v>2023</v>
      </c>
      <c r="R38" s="118" t="s">
        <v>265</v>
      </c>
      <c r="S38" s="118" t="s">
        <v>575</v>
      </c>
      <c r="T38" s="309">
        <v>912284.63699999999</v>
      </c>
      <c r="U38" s="118" t="s">
        <v>2632</v>
      </c>
      <c r="X38" s="118"/>
    </row>
    <row r="39" spans="1:25" ht="12.75" customHeight="1" x14ac:dyDescent="0.2">
      <c r="A39" s="2" t="s">
        <v>3378</v>
      </c>
      <c r="B39" s="118">
        <v>2022</v>
      </c>
      <c r="C39" s="118" t="s">
        <v>265</v>
      </c>
      <c r="D39" s="118" t="s">
        <v>575</v>
      </c>
      <c r="E39" s="309">
        <v>59700</v>
      </c>
      <c r="F39" s="118" t="s">
        <v>2605</v>
      </c>
      <c r="I39" s="118"/>
      <c r="N39" s="279">
        <v>59700000</v>
      </c>
      <c r="P39" s="2" t="s">
        <v>1470</v>
      </c>
      <c r="Q39" s="118">
        <v>2023</v>
      </c>
      <c r="R39" s="118" t="s">
        <v>265</v>
      </c>
      <c r="S39" s="118" t="s">
        <v>575</v>
      </c>
      <c r="T39" s="309">
        <v>1099919.328</v>
      </c>
      <c r="U39" s="118" t="s">
        <v>2632</v>
      </c>
      <c r="X39" s="118"/>
    </row>
    <row r="40" spans="1:25" ht="12.75" customHeight="1" x14ac:dyDescent="0.2">
      <c r="A40" s="2" t="s">
        <v>3378</v>
      </c>
      <c r="B40" s="118">
        <v>2023</v>
      </c>
      <c r="C40" s="118" t="s">
        <v>265</v>
      </c>
      <c r="D40" s="118" t="s">
        <v>575</v>
      </c>
      <c r="E40" s="309">
        <v>57590757.053999998</v>
      </c>
      <c r="F40" s="118" t="s">
        <v>1473</v>
      </c>
      <c r="I40" s="118"/>
      <c r="N40" s="279">
        <v>57590757054</v>
      </c>
      <c r="P40" s="2" t="s">
        <v>1470</v>
      </c>
      <c r="Q40" s="118">
        <v>2023</v>
      </c>
      <c r="R40" s="118" t="s">
        <v>265</v>
      </c>
      <c r="S40" s="118" t="s">
        <v>575</v>
      </c>
      <c r="T40" s="309">
        <v>911315.89800000004</v>
      </c>
      <c r="U40" s="118" t="s">
        <v>2632</v>
      </c>
      <c r="X40" s="118"/>
    </row>
    <row r="41" spans="1:25" ht="12.75" customHeight="1" x14ac:dyDescent="0.2">
      <c r="A41" s="2" t="s">
        <v>3378</v>
      </c>
      <c r="B41" s="118">
        <v>2024</v>
      </c>
      <c r="C41" s="118" t="s">
        <v>265</v>
      </c>
      <c r="D41" s="118" t="s">
        <v>575</v>
      </c>
      <c r="E41" s="309">
        <v>67816767.397</v>
      </c>
      <c r="F41" s="118" t="s">
        <v>1473</v>
      </c>
      <c r="I41" s="118"/>
      <c r="N41" s="279">
        <v>67816767397</v>
      </c>
      <c r="P41" s="2" t="s">
        <v>1470</v>
      </c>
      <c r="Q41" s="118">
        <v>2023</v>
      </c>
      <c r="R41" s="118" t="s">
        <v>265</v>
      </c>
      <c r="S41" s="118" t="s">
        <v>575</v>
      </c>
      <c r="T41" s="309">
        <v>964263.56</v>
      </c>
      <c r="U41" s="118" t="s">
        <v>2632</v>
      </c>
      <c r="X41" s="118"/>
    </row>
    <row r="42" spans="1:25" ht="12.75" customHeight="1" x14ac:dyDescent="0.2">
      <c r="A42" s="2" t="s">
        <v>3378</v>
      </c>
      <c r="B42" s="118">
        <v>2021</v>
      </c>
      <c r="C42" s="118" t="s">
        <v>264</v>
      </c>
      <c r="D42" s="118" t="s">
        <v>3410</v>
      </c>
      <c r="E42" s="309">
        <v>181250</v>
      </c>
      <c r="F42" s="118" t="s">
        <v>1473</v>
      </c>
      <c r="I42" s="118"/>
      <c r="N42" s="279">
        <v>181250000</v>
      </c>
      <c r="P42" s="2" t="s">
        <v>2798</v>
      </c>
      <c r="Q42" s="118">
        <v>2023</v>
      </c>
      <c r="R42" s="118" t="s">
        <v>265</v>
      </c>
      <c r="S42" s="118" t="s">
        <v>575</v>
      </c>
      <c r="T42" s="309">
        <v>1263.8789999999999</v>
      </c>
      <c r="U42" s="118" t="s">
        <v>1473</v>
      </c>
      <c r="X42" s="118"/>
    </row>
    <row r="43" spans="1:25" ht="12.75" customHeight="1" x14ac:dyDescent="0.2">
      <c r="A43" s="2" t="s">
        <v>3378</v>
      </c>
      <c r="B43" s="118">
        <v>2023</v>
      </c>
      <c r="C43" s="118" t="s">
        <v>264</v>
      </c>
      <c r="D43" s="118" t="s">
        <v>3410</v>
      </c>
      <c r="E43" s="309">
        <v>25168756.2775</v>
      </c>
      <c r="F43" s="118" t="s">
        <v>1473</v>
      </c>
      <c r="I43" s="118"/>
      <c r="N43" s="279">
        <v>25168756277.5</v>
      </c>
      <c r="P43" s="2" t="s">
        <v>2798</v>
      </c>
      <c r="Q43" s="118">
        <v>2023</v>
      </c>
      <c r="R43" s="118" t="s">
        <v>265</v>
      </c>
      <c r="S43" s="118" t="s">
        <v>575</v>
      </c>
      <c r="T43" s="309">
        <v>900.23900000000003</v>
      </c>
      <c r="U43" s="118" t="s">
        <v>1473</v>
      </c>
      <c r="X43" s="118"/>
    </row>
    <row r="44" spans="1:25" ht="12.75" customHeight="1" x14ac:dyDescent="0.2">
      <c r="A44" s="2" t="s">
        <v>3378</v>
      </c>
      <c r="B44" s="118">
        <v>2024</v>
      </c>
      <c r="C44" s="118" t="s">
        <v>264</v>
      </c>
      <c r="D44" s="118" t="s">
        <v>3410</v>
      </c>
      <c r="E44" s="309">
        <v>64147762.127499998</v>
      </c>
      <c r="F44" s="118" t="s">
        <v>2605</v>
      </c>
      <c r="I44" s="118"/>
      <c r="N44" s="279">
        <v>64147762127.5</v>
      </c>
      <c r="P44" s="2" t="s">
        <v>1469</v>
      </c>
      <c r="Q44" s="118">
        <v>2023</v>
      </c>
      <c r="R44" s="118" t="s">
        <v>265</v>
      </c>
      <c r="S44" s="118" t="s">
        <v>575</v>
      </c>
      <c r="T44" s="309">
        <v>1204802.2790000001</v>
      </c>
      <c r="U44" s="118" t="s">
        <v>2632</v>
      </c>
      <c r="X44" s="118"/>
      <c r="Y44" s="2" t="s">
        <v>2648</v>
      </c>
    </row>
    <row r="45" spans="1:25" ht="12.75" customHeight="1" x14ac:dyDescent="0.2">
      <c r="E45" s="710">
        <v>256156497.13500002</v>
      </c>
      <c r="I45" s="118"/>
      <c r="P45" s="2" t="s">
        <v>1470</v>
      </c>
      <c r="Q45" s="118">
        <v>2023</v>
      </c>
      <c r="R45" s="118" t="s">
        <v>265</v>
      </c>
      <c r="S45" s="118" t="s">
        <v>575</v>
      </c>
      <c r="T45" s="309">
        <v>909913.38800000004</v>
      </c>
      <c r="U45" s="118" t="s">
        <v>2632</v>
      </c>
      <c r="X45" s="118"/>
      <c r="Y45" s="2" t="s">
        <v>2648</v>
      </c>
    </row>
    <row r="46" spans="1:25" ht="12.75" customHeight="1" x14ac:dyDescent="0.2">
      <c r="A46" s="11" t="s">
        <v>1436</v>
      </c>
      <c r="B46" s="209"/>
      <c r="C46" s="118"/>
      <c r="D46" s="118" t="s">
        <v>2648</v>
      </c>
      <c r="E46" s="309"/>
      <c r="I46" s="118"/>
      <c r="P46" s="2" t="s">
        <v>1470</v>
      </c>
      <c r="Q46" s="118">
        <v>2023</v>
      </c>
      <c r="R46" s="118" t="s">
        <v>264</v>
      </c>
      <c r="S46" s="118" t="s">
        <v>575</v>
      </c>
      <c r="T46" s="309">
        <v>1003906.0379999999</v>
      </c>
      <c r="U46" s="118" t="s">
        <v>2632</v>
      </c>
      <c r="X46" s="118"/>
    </row>
    <row r="47" spans="1:25" ht="12.75" customHeight="1" x14ac:dyDescent="0.2">
      <c r="A47" s="2" t="s">
        <v>658</v>
      </c>
      <c r="B47" s="209"/>
      <c r="C47" s="118" t="s">
        <v>265</v>
      </c>
      <c r="D47" s="118" t="s">
        <v>575</v>
      </c>
      <c r="E47" s="309">
        <v>38523013.942000002</v>
      </c>
      <c r="I47" s="118"/>
      <c r="N47" s="280">
        <v>38523013942</v>
      </c>
      <c r="P47" s="2" t="s">
        <v>1470</v>
      </c>
      <c r="Q47" s="118">
        <v>2023</v>
      </c>
      <c r="R47" s="118" t="s">
        <v>265</v>
      </c>
      <c r="S47" s="118" t="s">
        <v>575</v>
      </c>
      <c r="T47" s="309">
        <v>912284.63699999999</v>
      </c>
      <c r="U47" s="118" t="s">
        <v>2632</v>
      </c>
      <c r="X47" s="118"/>
    </row>
    <row r="48" spans="1:25" ht="12.75" customHeight="1" x14ac:dyDescent="0.2">
      <c r="A48" s="2" t="s">
        <v>660</v>
      </c>
      <c r="B48" s="209"/>
      <c r="C48" s="118" t="s">
        <v>265</v>
      </c>
      <c r="D48" s="118" t="s">
        <v>575</v>
      </c>
      <c r="E48" s="309">
        <v>-35493275.266000003</v>
      </c>
      <c r="I48" s="118"/>
      <c r="N48" s="280">
        <v>-35493275266</v>
      </c>
      <c r="P48" s="2" t="s">
        <v>1470</v>
      </c>
      <c r="Q48" s="118">
        <v>2023</v>
      </c>
      <c r="R48" s="118" t="s">
        <v>265</v>
      </c>
      <c r="S48" s="118" t="s">
        <v>575</v>
      </c>
      <c r="T48" s="309">
        <v>1099919.328</v>
      </c>
      <c r="U48" s="118" t="s">
        <v>2632</v>
      </c>
      <c r="X48" s="118"/>
    </row>
    <row r="49" spans="1:24" ht="12.75" customHeight="1" x14ac:dyDescent="0.2">
      <c r="A49" s="2" t="s">
        <v>658</v>
      </c>
      <c r="B49" s="209"/>
      <c r="C49" s="118" t="s">
        <v>264</v>
      </c>
      <c r="D49" s="118" t="s">
        <v>3410</v>
      </c>
      <c r="E49" s="309">
        <v>5283090.7300000004</v>
      </c>
      <c r="I49" s="118"/>
      <c r="N49" s="280">
        <v>5283090730</v>
      </c>
      <c r="P49" s="2" t="s">
        <v>1470</v>
      </c>
      <c r="Q49" s="118">
        <v>2023</v>
      </c>
      <c r="R49" s="118" t="s">
        <v>265</v>
      </c>
      <c r="S49" s="118" t="s">
        <v>575</v>
      </c>
      <c r="T49" s="309">
        <v>911315.89800000004</v>
      </c>
      <c r="U49" s="118" t="s">
        <v>2632</v>
      </c>
      <c r="X49" s="118"/>
    </row>
    <row r="50" spans="1:24" ht="12.75" customHeight="1" x14ac:dyDescent="0.2">
      <c r="A50" s="2" t="s">
        <v>660</v>
      </c>
      <c r="B50" s="209"/>
      <c r="C50" s="118" t="s">
        <v>264</v>
      </c>
      <c r="D50" s="118" t="s">
        <v>3410</v>
      </c>
      <c r="E50" s="309">
        <v>-10781763.377</v>
      </c>
      <c r="I50" s="118"/>
      <c r="N50" s="280">
        <v>-10781763377</v>
      </c>
      <c r="P50" s="2" t="s">
        <v>1470</v>
      </c>
      <c r="Q50" s="118">
        <v>2023</v>
      </c>
      <c r="R50" s="118" t="s">
        <v>265</v>
      </c>
      <c r="S50" s="118" t="s">
        <v>575</v>
      </c>
      <c r="T50" s="309">
        <v>964263.56</v>
      </c>
      <c r="U50" s="118" t="s">
        <v>2632</v>
      </c>
      <c r="X50" s="118"/>
    </row>
    <row r="51" spans="1:24" ht="12.75" customHeight="1" x14ac:dyDescent="0.2">
      <c r="B51" s="209"/>
      <c r="C51" s="118"/>
      <c r="E51" s="353">
        <v>-2468933.9710000008</v>
      </c>
      <c r="I51" s="118"/>
      <c r="P51" s="2" t="s">
        <v>2798</v>
      </c>
      <c r="Q51" s="118">
        <v>2023</v>
      </c>
      <c r="R51" s="118" t="s">
        <v>265</v>
      </c>
      <c r="S51" s="118" t="s">
        <v>575</v>
      </c>
      <c r="T51" s="309">
        <v>1263.8789999999999</v>
      </c>
      <c r="U51" s="118" t="s">
        <v>1473</v>
      </c>
      <c r="X51" s="118"/>
    </row>
    <row r="52" spans="1:24" ht="12.75" customHeight="1" x14ac:dyDescent="0.2">
      <c r="I52" s="118"/>
      <c r="P52" s="2" t="s">
        <v>2798</v>
      </c>
      <c r="Q52" s="118">
        <v>2023</v>
      </c>
      <c r="R52" s="118" t="s">
        <v>265</v>
      </c>
      <c r="S52" s="118" t="s">
        <v>575</v>
      </c>
      <c r="T52" s="309">
        <v>900.23900000000003</v>
      </c>
      <c r="U52" s="118" t="s">
        <v>1473</v>
      </c>
      <c r="X52" s="118"/>
    </row>
    <row r="53" spans="1:24" ht="12.75" customHeight="1" x14ac:dyDescent="0.2">
      <c r="A53" s="178" t="s">
        <v>1476</v>
      </c>
      <c r="B53" s="209"/>
      <c r="C53" s="118"/>
      <c r="I53" s="118"/>
      <c r="P53" s="2" t="s">
        <v>658</v>
      </c>
      <c r="Q53" s="209"/>
      <c r="R53" s="118" t="s">
        <v>265</v>
      </c>
      <c r="S53" s="118" t="s">
        <v>575</v>
      </c>
      <c r="T53" s="309">
        <v>9334323.8239999991</v>
      </c>
      <c r="U53" s="118"/>
    </row>
    <row r="54" spans="1:24" ht="12.75" customHeight="1" x14ac:dyDescent="0.2">
      <c r="A54" s="2" t="s">
        <v>2799</v>
      </c>
      <c r="B54" s="118">
        <v>2023</v>
      </c>
      <c r="C54" s="118" t="s">
        <v>264</v>
      </c>
      <c r="D54" s="118" t="s">
        <v>3410</v>
      </c>
      <c r="E54" s="309">
        <v>31409416.715</v>
      </c>
      <c r="F54" s="118" t="s">
        <v>1473</v>
      </c>
      <c r="I54" s="118"/>
      <c r="N54" s="2">
        <v>31409416715</v>
      </c>
      <c r="P54" s="2" t="s">
        <v>660</v>
      </c>
      <c r="Q54" s="209"/>
      <c r="R54" s="118" t="s">
        <v>265</v>
      </c>
      <c r="S54" s="118" t="s">
        <v>575</v>
      </c>
      <c r="T54" s="309">
        <v>-7152387.7072374998</v>
      </c>
      <c r="U54" s="118"/>
    </row>
    <row r="55" spans="1:24" ht="12.75" customHeight="1" x14ac:dyDescent="0.2">
      <c r="A55" s="2" t="s">
        <v>2799</v>
      </c>
      <c r="B55" s="118">
        <v>2024</v>
      </c>
      <c r="C55" s="118" t="s">
        <v>264</v>
      </c>
      <c r="D55" s="118" t="s">
        <v>3410</v>
      </c>
      <c r="E55" s="309">
        <v>31431166.715</v>
      </c>
      <c r="F55" s="118" t="s">
        <v>1473</v>
      </c>
      <c r="I55" s="118"/>
      <c r="N55" s="2">
        <v>31431166715</v>
      </c>
      <c r="P55" s="2" t="s">
        <v>658</v>
      </c>
      <c r="Q55" s="209"/>
      <c r="R55" s="118" t="s">
        <v>264</v>
      </c>
      <c r="S55" s="118" t="s">
        <v>441</v>
      </c>
      <c r="T55" s="309">
        <v>4526705.6789315017</v>
      </c>
      <c r="U55" s="118"/>
    </row>
    <row r="56" spans="1:24" ht="12.75" customHeight="1" x14ac:dyDescent="0.2">
      <c r="E56" s="710">
        <v>62840583.43</v>
      </c>
      <c r="I56" s="118"/>
      <c r="P56" s="2" t="s">
        <v>660</v>
      </c>
      <c r="Q56" s="209"/>
      <c r="R56" s="118" t="s">
        <v>264</v>
      </c>
      <c r="S56" s="118" t="s">
        <v>441</v>
      </c>
      <c r="T56" s="375">
        <v>-2687977.4015528099</v>
      </c>
      <c r="U56" s="118"/>
    </row>
    <row r="57" spans="1:24" ht="12.75" customHeight="1" x14ac:dyDescent="0.2">
      <c r="A57" s="11" t="s">
        <v>1438</v>
      </c>
      <c r="B57" s="209"/>
      <c r="C57" s="118"/>
      <c r="D57" s="118" t="s">
        <v>2648</v>
      </c>
      <c r="E57" s="27"/>
      <c r="I57" s="118"/>
      <c r="Q57" s="209"/>
      <c r="R57" s="118"/>
      <c r="S57" s="118"/>
      <c r="T57" s="353">
        <v>4020664.3941411912</v>
      </c>
      <c r="U57" s="118"/>
    </row>
    <row r="58" spans="1:24" ht="12.75" customHeight="1" x14ac:dyDescent="0.2">
      <c r="A58" s="2" t="s">
        <v>658</v>
      </c>
      <c r="B58" s="209"/>
      <c r="C58" s="118" t="s">
        <v>265</v>
      </c>
      <c r="D58" s="118" t="s">
        <v>575</v>
      </c>
      <c r="E58" s="309">
        <v>0</v>
      </c>
      <c r="I58" s="118"/>
      <c r="S58" s="118"/>
      <c r="U58" s="118"/>
    </row>
    <row r="59" spans="1:24" ht="12.75" customHeight="1" x14ac:dyDescent="0.2">
      <c r="A59" s="2" t="s">
        <v>660</v>
      </c>
      <c r="B59" s="209"/>
      <c r="C59" s="118" t="s">
        <v>265</v>
      </c>
      <c r="D59" s="118" t="s">
        <v>575</v>
      </c>
      <c r="E59" s="645">
        <v>0</v>
      </c>
      <c r="I59" s="118"/>
      <c r="P59" s="178" t="s">
        <v>1476</v>
      </c>
      <c r="Q59" s="209"/>
      <c r="R59" s="118"/>
      <c r="S59" s="118"/>
      <c r="U59" s="118"/>
    </row>
    <row r="60" spans="1:24" ht="12.75" customHeight="1" x14ac:dyDescent="0.2">
      <c r="A60" s="2" t="s">
        <v>658</v>
      </c>
      <c r="B60" s="209"/>
      <c r="C60" s="118" t="s">
        <v>264</v>
      </c>
      <c r="D60" s="118" t="s">
        <v>441</v>
      </c>
      <c r="E60" s="309">
        <v>0</v>
      </c>
      <c r="I60" s="118"/>
      <c r="N60" s="280"/>
      <c r="P60" s="2" t="s">
        <v>2404</v>
      </c>
      <c r="Q60" s="118">
        <v>2023</v>
      </c>
      <c r="R60" s="118" t="s">
        <v>264</v>
      </c>
      <c r="S60" s="118" t="s">
        <v>1494</v>
      </c>
      <c r="T60" s="653">
        <v>25710755</v>
      </c>
      <c r="U60" s="118" t="s">
        <v>1473</v>
      </c>
    </row>
    <row r="61" spans="1:24" ht="12.75" customHeight="1" x14ac:dyDescent="0.2">
      <c r="A61" s="2" t="s">
        <v>660</v>
      </c>
      <c r="B61" s="209"/>
      <c r="C61" s="118" t="s">
        <v>264</v>
      </c>
      <c r="D61" s="118" t="s">
        <v>441</v>
      </c>
      <c r="E61" s="644">
        <v>-611968.96699999995</v>
      </c>
      <c r="I61" s="118"/>
      <c r="N61" s="280">
        <v>-611968967</v>
      </c>
      <c r="P61" s="2" t="s">
        <v>1464</v>
      </c>
      <c r="Q61" s="118">
        <v>2022</v>
      </c>
      <c r="R61" s="118" t="s">
        <v>265</v>
      </c>
      <c r="S61" s="118" t="s">
        <v>575</v>
      </c>
      <c r="T61" s="653">
        <v>5058108.3169999998</v>
      </c>
      <c r="U61" s="118" t="s">
        <v>1473</v>
      </c>
    </row>
    <row r="62" spans="1:24" ht="12.75" customHeight="1" x14ac:dyDescent="0.2">
      <c r="B62" s="209"/>
      <c r="C62" s="118"/>
      <c r="E62" s="353">
        <v>-611968.96699999995</v>
      </c>
      <c r="I62" s="118"/>
      <c r="N62" s="27"/>
      <c r="Q62" s="118"/>
      <c r="R62" s="118"/>
      <c r="S62" s="118"/>
      <c r="T62" s="653"/>
      <c r="U62" s="118"/>
    </row>
    <row r="63" spans="1:24" ht="12.75" customHeight="1" x14ac:dyDescent="0.2">
      <c r="I63" s="118"/>
      <c r="P63" s="2" t="s">
        <v>658</v>
      </c>
      <c r="Q63" s="209"/>
      <c r="R63" s="118" t="s">
        <v>264</v>
      </c>
      <c r="S63" s="118" t="s">
        <v>441</v>
      </c>
      <c r="T63" s="644">
        <v>1253028.2633257001</v>
      </c>
      <c r="U63" s="118"/>
    </row>
    <row r="64" spans="1:24" ht="12.75" customHeight="1" x14ac:dyDescent="0.2">
      <c r="I64" s="118"/>
      <c r="P64" s="2" t="s">
        <v>660</v>
      </c>
      <c r="Q64" s="209"/>
      <c r="R64" s="118" t="s">
        <v>264</v>
      </c>
      <c r="S64" s="118" t="s">
        <v>441</v>
      </c>
      <c r="T64" s="644">
        <v>-927816.59142546996</v>
      </c>
      <c r="U64" s="118"/>
    </row>
    <row r="65" spans="1:24" ht="12.75" customHeight="1" x14ac:dyDescent="0.25">
      <c r="I65" s="118"/>
      <c r="P65" s="2" t="s">
        <v>3378</v>
      </c>
      <c r="Q65" t="s">
        <v>3389</v>
      </c>
      <c r="R65" s="118" t="s">
        <v>264</v>
      </c>
      <c r="S65" s="118" t="s">
        <v>3410</v>
      </c>
      <c r="T65" s="309">
        <v>181651.25</v>
      </c>
      <c r="U65" s="118" t="s">
        <v>1473</v>
      </c>
      <c r="X65" s="118"/>
    </row>
    <row r="66" spans="1:24" ht="12.75" customHeight="1" x14ac:dyDescent="0.2">
      <c r="I66" s="118"/>
      <c r="S66" s="118"/>
      <c r="U66" s="118"/>
    </row>
    <row r="67" spans="1:24" ht="12.75" customHeight="1" x14ac:dyDescent="0.2">
      <c r="I67" s="118"/>
      <c r="S67" s="118"/>
      <c r="U67" s="118"/>
    </row>
    <row r="68" spans="1:24" ht="12.75" customHeight="1" x14ac:dyDescent="0.2">
      <c r="A68" s="11" t="s">
        <v>2641</v>
      </c>
      <c r="B68" s="209"/>
      <c r="C68" s="118"/>
      <c r="D68" s="118" t="s">
        <v>2648</v>
      </c>
      <c r="E68" s="389">
        <v>361447954.454</v>
      </c>
      <c r="S68" s="118"/>
      <c r="U68" s="118"/>
    </row>
    <row r="69" spans="1:24" ht="12.75" customHeight="1" x14ac:dyDescent="0.2">
      <c r="F69" s="280"/>
      <c r="S69" s="118"/>
      <c r="U69" s="118"/>
    </row>
    <row r="70" spans="1:24" ht="12.75" customHeight="1" x14ac:dyDescent="0.2">
      <c r="F70" s="2"/>
      <c r="S70" s="118"/>
      <c r="U70" s="118"/>
    </row>
    <row r="71" spans="1:24" ht="12.75" customHeight="1" x14ac:dyDescent="0.2">
      <c r="F71" s="2"/>
      <c r="N71" s="280"/>
      <c r="P71" s="11" t="s">
        <v>2641</v>
      </c>
      <c r="Q71" s="209"/>
      <c r="R71" s="118"/>
      <c r="S71" s="118" t="s">
        <v>2648</v>
      </c>
      <c r="T71" s="389">
        <v>228555596.12589952</v>
      </c>
      <c r="U71" s="118"/>
    </row>
    <row r="72" spans="1:24" ht="12.75" customHeight="1" x14ac:dyDescent="0.2">
      <c r="A72" s="11" t="s">
        <v>655</v>
      </c>
      <c r="B72" s="209"/>
      <c r="D72" s="146"/>
      <c r="S72" s="118"/>
      <c r="U72" s="280"/>
    </row>
    <row r="73" spans="1:24" ht="12.75" customHeight="1" x14ac:dyDescent="0.2">
      <c r="A73" s="1"/>
      <c r="B73" s="764"/>
      <c r="C73" s="746">
        <v>45199</v>
      </c>
      <c r="D73" s="746"/>
      <c r="E73" s="746"/>
      <c r="F73" s="746"/>
      <c r="N73" s="280"/>
      <c r="S73" s="118"/>
    </row>
    <row r="74" spans="1:24" ht="12.75" customHeight="1" x14ac:dyDescent="0.2">
      <c r="A74" s="178" t="s">
        <v>1474</v>
      </c>
      <c r="B74" s="211" t="s">
        <v>81</v>
      </c>
      <c r="C74" s="64" t="s">
        <v>657</v>
      </c>
      <c r="D74" s="64" t="s">
        <v>202</v>
      </c>
      <c r="E74" s="175" t="s">
        <v>661</v>
      </c>
      <c r="F74" s="176" t="s">
        <v>82</v>
      </c>
      <c r="S74" s="118"/>
    </row>
    <row r="75" spans="1:24" ht="12.75" customHeight="1" x14ac:dyDescent="0.2">
      <c r="A75" s="2" t="s">
        <v>1466</v>
      </c>
      <c r="B75" s="118" t="s">
        <v>3380</v>
      </c>
      <c r="C75" s="118" t="s">
        <v>265</v>
      </c>
      <c r="D75" s="118" t="s">
        <v>575</v>
      </c>
      <c r="E75" s="309">
        <v>5552477.8490000004</v>
      </c>
      <c r="F75" s="118" t="s">
        <v>1472</v>
      </c>
      <c r="N75" s="279">
        <v>5552477849</v>
      </c>
      <c r="S75" s="118"/>
    </row>
    <row r="76" spans="1:24" ht="12.75" customHeight="1" x14ac:dyDescent="0.2">
      <c r="A76" s="2" t="s">
        <v>1467</v>
      </c>
      <c r="B76" s="118" t="s">
        <v>3380</v>
      </c>
      <c r="C76" s="118" t="s">
        <v>265</v>
      </c>
      <c r="D76" s="118" t="s">
        <v>575</v>
      </c>
      <c r="E76" s="309">
        <v>6885808.0820000004</v>
      </c>
      <c r="F76" s="118" t="s">
        <v>2632</v>
      </c>
      <c r="N76" s="279">
        <v>6885808082</v>
      </c>
      <c r="S76" s="118"/>
    </row>
    <row r="77" spans="1:24" ht="12.75" customHeight="1" x14ac:dyDescent="0.2">
      <c r="A77" s="2" t="s">
        <v>1467</v>
      </c>
      <c r="B77" s="118" t="s">
        <v>3382</v>
      </c>
      <c r="C77" s="118" t="s">
        <v>265</v>
      </c>
      <c r="D77" s="118" t="s">
        <v>575</v>
      </c>
      <c r="E77" s="309">
        <v>29065808.081999999</v>
      </c>
      <c r="F77" s="118" t="s">
        <v>2632</v>
      </c>
      <c r="N77" s="279">
        <v>29065808082</v>
      </c>
      <c r="S77" s="118"/>
    </row>
    <row r="78" spans="1:24" ht="12.75" customHeight="1" x14ac:dyDescent="0.2">
      <c r="A78" s="2" t="s">
        <v>1467</v>
      </c>
      <c r="B78" s="118" t="s">
        <v>3381</v>
      </c>
      <c r="C78" s="118" t="s">
        <v>265</v>
      </c>
      <c r="D78" s="118" t="s">
        <v>575</v>
      </c>
      <c r="E78" s="309">
        <v>442904.04700000002</v>
      </c>
      <c r="F78" s="118" t="s">
        <v>2632</v>
      </c>
      <c r="N78" s="279">
        <v>442904047</v>
      </c>
      <c r="S78" s="118"/>
    </row>
    <row r="79" spans="1:24" ht="12.75" customHeight="1" x14ac:dyDescent="0.2">
      <c r="A79" s="2" t="s">
        <v>1468</v>
      </c>
      <c r="B79" s="118" t="s">
        <v>3380</v>
      </c>
      <c r="C79" s="118" t="s">
        <v>265</v>
      </c>
      <c r="D79" s="118" t="s">
        <v>575</v>
      </c>
      <c r="E79" s="309">
        <v>1040754.31</v>
      </c>
      <c r="F79" s="118" t="s">
        <v>2632</v>
      </c>
      <c r="N79" s="279">
        <v>1040754310</v>
      </c>
      <c r="S79" s="118"/>
    </row>
    <row r="80" spans="1:24" ht="15" customHeight="1" x14ac:dyDescent="0.2">
      <c r="A80" s="2" t="s">
        <v>1468</v>
      </c>
      <c r="B80" s="118" t="s">
        <v>3382</v>
      </c>
      <c r="C80" s="118" t="s">
        <v>265</v>
      </c>
      <c r="D80" s="118" t="s">
        <v>575</v>
      </c>
      <c r="E80" s="309">
        <v>1040754.31</v>
      </c>
      <c r="F80" s="118" t="s">
        <v>2632</v>
      </c>
      <c r="N80" s="279">
        <v>1040754310</v>
      </c>
      <c r="S80" s="118"/>
    </row>
    <row r="81" spans="1:21" ht="15" customHeight="1" x14ac:dyDescent="0.2">
      <c r="A81" s="2" t="s">
        <v>1468</v>
      </c>
      <c r="B81" s="118" t="s">
        <v>3381</v>
      </c>
      <c r="C81" s="118" t="s">
        <v>265</v>
      </c>
      <c r="D81" s="118" t="s">
        <v>575</v>
      </c>
      <c r="E81" s="309">
        <v>1040754.31</v>
      </c>
      <c r="F81" s="118" t="s">
        <v>2632</v>
      </c>
      <c r="N81" s="279">
        <v>1040754310</v>
      </c>
      <c r="P81" s="11" t="s">
        <v>655</v>
      </c>
      <c r="Q81" s="209"/>
      <c r="S81" s="146"/>
      <c r="U81" s="118"/>
    </row>
    <row r="82" spans="1:21" ht="15" customHeight="1" x14ac:dyDescent="0.2">
      <c r="A82" s="2" t="s">
        <v>1468</v>
      </c>
      <c r="B82" s="118" t="s">
        <v>3383</v>
      </c>
      <c r="C82" s="118" t="s">
        <v>265</v>
      </c>
      <c r="D82" s="118" t="s">
        <v>575</v>
      </c>
      <c r="E82" s="309">
        <v>520377.15899999999</v>
      </c>
      <c r="F82" s="118" t="s">
        <v>2632</v>
      </c>
      <c r="N82" s="279">
        <v>520377159</v>
      </c>
      <c r="P82" s="1"/>
      <c r="Q82" s="327"/>
      <c r="R82" s="328">
        <v>44926</v>
      </c>
      <c r="S82" s="329"/>
      <c r="T82" s="652"/>
      <c r="U82" s="330"/>
    </row>
    <row r="83" spans="1:21" ht="12.75" customHeight="1" x14ac:dyDescent="0.2">
      <c r="A83" s="2" t="s">
        <v>1471</v>
      </c>
      <c r="B83" s="118" t="s">
        <v>3380</v>
      </c>
      <c r="C83" s="118" t="s">
        <v>265</v>
      </c>
      <c r="D83" s="118" t="s">
        <v>575</v>
      </c>
      <c r="E83" s="309">
        <v>2348351.605</v>
      </c>
      <c r="F83" s="118" t="s">
        <v>2632</v>
      </c>
      <c r="N83" s="279">
        <v>2348351605</v>
      </c>
      <c r="P83" s="178" t="s">
        <v>1474</v>
      </c>
      <c r="Q83" s="211" t="s">
        <v>81</v>
      </c>
      <c r="R83" s="64" t="s">
        <v>657</v>
      </c>
      <c r="S83" s="64" t="s">
        <v>202</v>
      </c>
      <c r="T83" s="175" t="s">
        <v>661</v>
      </c>
      <c r="U83" s="176" t="s">
        <v>82</v>
      </c>
    </row>
    <row r="84" spans="1:21" ht="12.75" customHeight="1" x14ac:dyDescent="0.2">
      <c r="A84" s="2" t="s">
        <v>1471</v>
      </c>
      <c r="B84" s="118" t="s">
        <v>3382</v>
      </c>
      <c r="C84" s="118" t="s">
        <v>265</v>
      </c>
      <c r="D84" s="118" t="s">
        <v>575</v>
      </c>
      <c r="E84" s="309">
        <v>2660860.6630000002</v>
      </c>
      <c r="F84" s="118" t="s">
        <v>2632</v>
      </c>
      <c r="N84" s="279">
        <v>2660860663</v>
      </c>
      <c r="P84" s="2" t="s">
        <v>1572</v>
      </c>
      <c r="Q84" s="118">
        <v>2024</v>
      </c>
      <c r="R84" s="118" t="s">
        <v>265</v>
      </c>
      <c r="S84" s="118" t="s">
        <v>575</v>
      </c>
      <c r="T84" s="309">
        <v>3086252.6970000002</v>
      </c>
      <c r="U84" s="118" t="s">
        <v>1473</v>
      </c>
    </row>
    <row r="85" spans="1:21" ht="12.75" customHeight="1" x14ac:dyDescent="0.2">
      <c r="A85" s="2" t="s">
        <v>1471</v>
      </c>
      <c r="B85" s="118" t="s">
        <v>3381</v>
      </c>
      <c r="C85" s="118" t="s">
        <v>265</v>
      </c>
      <c r="D85" s="118" t="s">
        <v>575</v>
      </c>
      <c r="E85" s="309">
        <v>3022813.2579999999</v>
      </c>
      <c r="F85" s="118" t="s">
        <v>2632</v>
      </c>
      <c r="N85" s="279">
        <v>3022813258</v>
      </c>
      <c r="P85" s="2" t="s">
        <v>1572</v>
      </c>
      <c r="Q85" s="118">
        <v>2025</v>
      </c>
      <c r="R85" s="118" t="s">
        <v>265</v>
      </c>
      <c r="S85" s="118" t="s">
        <v>575</v>
      </c>
      <c r="T85" s="309">
        <v>29417261.004999999</v>
      </c>
      <c r="U85" s="118" t="s">
        <v>1473</v>
      </c>
    </row>
    <row r="86" spans="1:21" ht="12.75" customHeight="1" x14ac:dyDescent="0.2">
      <c r="A86" s="2" t="s">
        <v>1471</v>
      </c>
      <c r="B86" s="118" t="s">
        <v>3383</v>
      </c>
      <c r="C86" s="118" t="s">
        <v>265</v>
      </c>
      <c r="D86" s="118" t="s">
        <v>575</v>
      </c>
      <c r="E86" s="309">
        <v>3730183.9350000001</v>
      </c>
      <c r="F86" s="118" t="s">
        <v>2632</v>
      </c>
      <c r="I86" s="118"/>
      <c r="N86" s="279">
        <v>3730183935</v>
      </c>
      <c r="P86" s="2" t="s">
        <v>1466</v>
      </c>
      <c r="Q86" s="118">
        <v>2025</v>
      </c>
      <c r="R86" s="118" t="s">
        <v>265</v>
      </c>
      <c r="S86" s="118" t="s">
        <v>575</v>
      </c>
      <c r="T86" s="309">
        <v>25622314.535</v>
      </c>
      <c r="U86" s="118" t="s">
        <v>2632</v>
      </c>
    </row>
    <row r="87" spans="1:21" ht="15" customHeight="1" x14ac:dyDescent="0.2">
      <c r="A87" s="2" t="s">
        <v>1471</v>
      </c>
      <c r="B87" s="118" t="s">
        <v>3385</v>
      </c>
      <c r="C87" s="118" t="s">
        <v>265</v>
      </c>
      <c r="D87" s="118" t="s">
        <v>575</v>
      </c>
      <c r="E87" s="309">
        <v>3953059.2390000001</v>
      </c>
      <c r="F87" s="118" t="s">
        <v>2632</v>
      </c>
      <c r="N87" s="279">
        <v>3953059239</v>
      </c>
      <c r="P87" s="2" t="s">
        <v>1466</v>
      </c>
      <c r="Q87" s="118">
        <v>2025</v>
      </c>
      <c r="R87" s="118" t="s">
        <v>265</v>
      </c>
      <c r="S87" s="118" t="s">
        <v>575</v>
      </c>
      <c r="T87" s="309">
        <v>9651955.2569999993</v>
      </c>
      <c r="U87" s="118" t="s">
        <v>1472</v>
      </c>
    </row>
    <row r="88" spans="1:21" ht="15" customHeight="1" x14ac:dyDescent="0.2">
      <c r="A88" s="2" t="s">
        <v>1471</v>
      </c>
      <c r="B88" s="118" t="s">
        <v>3384</v>
      </c>
      <c r="C88" s="118" t="s">
        <v>265</v>
      </c>
      <c r="D88" s="118" t="s">
        <v>575</v>
      </c>
      <c r="E88" s="309">
        <v>3692394.801</v>
      </c>
      <c r="F88" s="118" t="s">
        <v>2632</v>
      </c>
      <c r="N88" s="279">
        <v>3692394801</v>
      </c>
      <c r="P88" s="2" t="s">
        <v>2631</v>
      </c>
      <c r="Q88" s="118">
        <v>2027</v>
      </c>
      <c r="R88" s="118" t="s">
        <v>265</v>
      </c>
      <c r="S88" s="118" t="s">
        <v>575</v>
      </c>
      <c r="T88" s="309">
        <v>3986136.375</v>
      </c>
      <c r="U88" s="118" t="s">
        <v>2632</v>
      </c>
    </row>
    <row r="89" spans="1:21" ht="15" customHeight="1" x14ac:dyDescent="0.2">
      <c r="A89" s="2" t="s">
        <v>1571</v>
      </c>
      <c r="B89" s="118" t="s">
        <v>3380</v>
      </c>
      <c r="C89" s="118" t="s">
        <v>265</v>
      </c>
      <c r="D89" s="118" t="s">
        <v>575</v>
      </c>
      <c r="E89" s="309">
        <v>1809727.8740000001</v>
      </c>
      <c r="F89" s="118" t="s">
        <v>2605</v>
      </c>
      <c r="N89" s="279">
        <v>1809727874</v>
      </c>
      <c r="P89" s="2" t="s">
        <v>1467</v>
      </c>
      <c r="Q89" s="118">
        <v>2026</v>
      </c>
      <c r="R89" s="118" t="s">
        <v>265</v>
      </c>
      <c r="S89" s="118" t="s">
        <v>575</v>
      </c>
      <c r="T89" s="309">
        <v>45720000</v>
      </c>
      <c r="U89" s="118" t="s">
        <v>2632</v>
      </c>
    </row>
    <row r="90" spans="1:21" ht="15" customHeight="1" x14ac:dyDescent="0.2">
      <c r="A90" s="2" t="s">
        <v>1571</v>
      </c>
      <c r="B90" s="118" t="s">
        <v>3382</v>
      </c>
      <c r="C90" s="118" t="s">
        <v>265</v>
      </c>
      <c r="D90" s="118" t="s">
        <v>575</v>
      </c>
      <c r="E90" s="309">
        <v>2039377.0209999999</v>
      </c>
      <c r="F90" s="118" t="s">
        <v>2605</v>
      </c>
      <c r="N90" s="279">
        <v>2039377021</v>
      </c>
      <c r="P90" s="2" t="s">
        <v>2766</v>
      </c>
      <c r="Q90" s="118">
        <v>2028</v>
      </c>
      <c r="R90" s="118" t="s">
        <v>265</v>
      </c>
      <c r="S90" s="118" t="s">
        <v>575</v>
      </c>
      <c r="T90" s="309">
        <v>8855973.6300000008</v>
      </c>
      <c r="U90" s="118" t="s">
        <v>2632</v>
      </c>
    </row>
    <row r="91" spans="1:21" ht="15" customHeight="1" x14ac:dyDescent="0.2">
      <c r="A91" s="2" t="s">
        <v>1571</v>
      </c>
      <c r="B91" s="118" t="s">
        <v>3381</v>
      </c>
      <c r="C91" s="118" t="s">
        <v>265</v>
      </c>
      <c r="D91" s="118" t="s">
        <v>575</v>
      </c>
      <c r="E91" s="309">
        <v>1307006.068</v>
      </c>
      <c r="F91" s="118" t="s">
        <v>2605</v>
      </c>
      <c r="N91" s="279">
        <v>1307006068</v>
      </c>
      <c r="P91" s="2" t="s">
        <v>2633</v>
      </c>
      <c r="Q91" s="118">
        <v>2024</v>
      </c>
      <c r="R91" s="118" t="s">
        <v>265</v>
      </c>
      <c r="S91" s="118" t="s">
        <v>575</v>
      </c>
      <c r="T91" s="309">
        <v>1114666.6740000001</v>
      </c>
      <c r="U91" s="118" t="s">
        <v>2632</v>
      </c>
    </row>
    <row r="92" spans="1:21" ht="15" customHeight="1" x14ac:dyDescent="0.2">
      <c r="A92" s="2" t="s">
        <v>2634</v>
      </c>
      <c r="B92" s="118" t="s">
        <v>3380</v>
      </c>
      <c r="C92" s="118" t="s">
        <v>265</v>
      </c>
      <c r="D92" s="118" t="s">
        <v>575</v>
      </c>
      <c r="E92" s="309">
        <v>975970</v>
      </c>
      <c r="F92" s="118" t="s">
        <v>2632</v>
      </c>
      <c r="N92" s="279">
        <v>975970000</v>
      </c>
      <c r="O92" s="280"/>
      <c r="P92" s="2" t="s">
        <v>1471</v>
      </c>
      <c r="Q92" s="118">
        <v>2030</v>
      </c>
      <c r="R92" s="118" t="s">
        <v>265</v>
      </c>
      <c r="S92" s="118" t="s">
        <v>575</v>
      </c>
      <c r="T92" s="309">
        <v>23419307.833000001</v>
      </c>
      <c r="U92" s="118" t="s">
        <v>2632</v>
      </c>
    </row>
    <row r="93" spans="1:21" ht="15" customHeight="1" x14ac:dyDescent="0.2">
      <c r="A93" s="2" t="s">
        <v>2634</v>
      </c>
      <c r="B93" s="118" t="s">
        <v>3382</v>
      </c>
      <c r="C93" s="118" t="s">
        <v>265</v>
      </c>
      <c r="D93" s="118" t="s">
        <v>575</v>
      </c>
      <c r="E93" s="309">
        <v>261355.867</v>
      </c>
      <c r="F93" s="118" t="s">
        <v>2632</v>
      </c>
      <c r="N93" s="279">
        <v>261355867</v>
      </c>
      <c r="P93" s="2" t="s">
        <v>1571</v>
      </c>
      <c r="Q93" s="118">
        <v>2027</v>
      </c>
      <c r="R93" s="118" t="s">
        <v>265</v>
      </c>
      <c r="S93" s="118" t="s">
        <v>575</v>
      </c>
      <c r="T93" s="309">
        <v>8298144.3930000002</v>
      </c>
      <c r="U93" s="118" t="s">
        <v>2605</v>
      </c>
    </row>
    <row r="94" spans="1:21" ht="15" customHeight="1" x14ac:dyDescent="0.2">
      <c r="B94" s="210"/>
      <c r="C94" s="118"/>
      <c r="E94" s="309"/>
      <c r="O94" s="280"/>
      <c r="P94" s="2" t="s">
        <v>2634</v>
      </c>
      <c r="Q94" s="118">
        <v>2026</v>
      </c>
      <c r="R94" s="118" t="s">
        <v>265</v>
      </c>
      <c r="S94" s="118" t="s">
        <v>575</v>
      </c>
      <c r="T94" s="309">
        <v>3013921.9020000002</v>
      </c>
      <c r="U94" s="118" t="s">
        <v>2632</v>
      </c>
    </row>
    <row r="95" spans="1:21" ht="15" customHeight="1" x14ac:dyDescent="0.2">
      <c r="B95" s="210"/>
      <c r="C95" s="118"/>
      <c r="E95" s="264">
        <v>71390738.480000004</v>
      </c>
      <c r="F95" s="372"/>
      <c r="O95" s="279"/>
      <c r="Q95" s="210"/>
      <c r="R95" s="118"/>
      <c r="S95" s="118"/>
      <c r="T95" s="309"/>
      <c r="U95" s="118"/>
    </row>
    <row r="96" spans="1:21" ht="12.75" customHeight="1" x14ac:dyDescent="0.2">
      <c r="A96" s="11" t="s">
        <v>1437</v>
      </c>
      <c r="B96" s="209"/>
      <c r="C96" s="118"/>
      <c r="D96" s="118" t="s">
        <v>2648</v>
      </c>
      <c r="E96" s="27"/>
      <c r="I96" s="118"/>
      <c r="Q96" s="210"/>
      <c r="R96" s="118"/>
      <c r="S96" s="118"/>
      <c r="T96" s="264">
        <v>162185934.301</v>
      </c>
      <c r="U96" s="372"/>
    </row>
    <row r="97" spans="1:21" ht="12.75" customHeight="1" x14ac:dyDescent="0.2">
      <c r="A97" s="2" t="s">
        <v>658</v>
      </c>
      <c r="B97" s="209"/>
      <c r="C97" s="118" t="s">
        <v>265</v>
      </c>
      <c r="D97" s="118" t="s">
        <v>575</v>
      </c>
      <c r="E97" s="309">
        <v>31211383.802000001</v>
      </c>
      <c r="I97" s="118"/>
      <c r="J97" s="2" t="s">
        <v>2648</v>
      </c>
      <c r="N97" s="280">
        <v>31211383802</v>
      </c>
      <c r="P97" s="11" t="s">
        <v>1437</v>
      </c>
      <c r="Q97" s="209"/>
      <c r="R97" s="118"/>
      <c r="S97" s="118" t="s">
        <v>2648</v>
      </c>
      <c r="T97" s="27"/>
      <c r="U97" s="118"/>
    </row>
    <row r="98" spans="1:21" ht="12.75" customHeight="1" x14ac:dyDescent="0.2">
      <c r="A98" s="2" t="s">
        <v>660</v>
      </c>
      <c r="B98" s="209"/>
      <c r="C98" s="118" t="s">
        <v>265</v>
      </c>
      <c r="D98" s="118" t="s">
        <v>575</v>
      </c>
      <c r="E98" s="309">
        <v>-29461623.107999999</v>
      </c>
      <c r="I98" s="118"/>
      <c r="J98" s="2" t="s">
        <v>2648</v>
      </c>
      <c r="N98" s="280">
        <v>-29461623108</v>
      </c>
      <c r="P98" s="2" t="s">
        <v>658</v>
      </c>
      <c r="Q98" s="209"/>
      <c r="R98" s="118" t="s">
        <v>265</v>
      </c>
      <c r="S98" s="118" t="s">
        <v>575</v>
      </c>
      <c r="T98" s="309">
        <v>47269194.715000004</v>
      </c>
      <c r="U98" s="118"/>
    </row>
    <row r="99" spans="1:21" ht="12.75" customHeight="1" x14ac:dyDescent="0.2">
      <c r="A99" s="2" t="s">
        <v>658</v>
      </c>
      <c r="B99" s="209"/>
      <c r="C99" s="118" t="s">
        <v>264</v>
      </c>
      <c r="D99" s="118" t="s">
        <v>441</v>
      </c>
      <c r="F99" s="309">
        <v>0</v>
      </c>
      <c r="I99" s="118"/>
      <c r="P99" s="2" t="s">
        <v>660</v>
      </c>
      <c r="Q99" s="209"/>
      <c r="R99" s="118" t="s">
        <v>265</v>
      </c>
      <c r="S99" s="118" t="s">
        <v>575</v>
      </c>
      <c r="T99" s="309">
        <v>-44407575.4670057</v>
      </c>
      <c r="U99" s="118"/>
    </row>
    <row r="100" spans="1:21" ht="12.75" customHeight="1" x14ac:dyDescent="0.2">
      <c r="A100" s="2" t="s">
        <v>660</v>
      </c>
      <c r="B100" s="209"/>
      <c r="C100" s="118" t="s">
        <v>264</v>
      </c>
      <c r="D100" s="118" t="s">
        <v>441</v>
      </c>
      <c r="E100" s="309">
        <v>0</v>
      </c>
      <c r="I100" s="118"/>
      <c r="P100" s="2" t="s">
        <v>658</v>
      </c>
      <c r="Q100" s="209"/>
      <c r="R100" s="118" t="s">
        <v>264</v>
      </c>
      <c r="S100" s="118" t="s">
        <v>441</v>
      </c>
      <c r="T100" s="309">
        <v>0</v>
      </c>
      <c r="U100" s="118"/>
    </row>
    <row r="101" spans="1:21" ht="12.75" customHeight="1" x14ac:dyDescent="0.2">
      <c r="B101" s="209"/>
      <c r="C101" s="118"/>
      <c r="E101" s="27"/>
      <c r="I101" s="118"/>
      <c r="Q101" s="209"/>
      <c r="R101" s="118"/>
      <c r="S101" s="118"/>
      <c r="T101" s="27"/>
      <c r="U101" s="118"/>
    </row>
    <row r="102" spans="1:21" ht="12.75" customHeight="1" x14ac:dyDescent="0.2">
      <c r="B102" s="209"/>
      <c r="C102" s="118"/>
      <c r="E102" s="264">
        <v>1749760.694000002</v>
      </c>
      <c r="F102" s="220"/>
      <c r="I102" s="118"/>
      <c r="Q102" s="209"/>
      <c r="R102" s="118"/>
      <c r="S102" s="118"/>
      <c r="T102" s="264">
        <v>2861619.2479943037</v>
      </c>
      <c r="U102" s="220"/>
    </row>
    <row r="103" spans="1:21" ht="12.75" customHeight="1" x14ac:dyDescent="0.2">
      <c r="I103" s="118"/>
      <c r="S103" s="118"/>
      <c r="U103" s="118"/>
    </row>
    <row r="104" spans="1:21" ht="12.75" customHeight="1" x14ac:dyDescent="0.2">
      <c r="A104" s="11" t="s">
        <v>1475</v>
      </c>
      <c r="B104" s="209"/>
      <c r="C104" s="118"/>
      <c r="D104" s="118" t="s">
        <v>2648</v>
      </c>
      <c r="E104" s="27"/>
      <c r="I104" s="118"/>
      <c r="P104" s="11" t="s">
        <v>1475</v>
      </c>
      <c r="Q104" s="209"/>
      <c r="R104" s="118"/>
      <c r="S104" s="118" t="s">
        <v>2648</v>
      </c>
      <c r="T104" s="27"/>
      <c r="U104" s="118"/>
    </row>
    <row r="105" spans="1:21" ht="12.75" customHeight="1" x14ac:dyDescent="0.25">
      <c r="A105" s="2" t="s">
        <v>3365</v>
      </c>
      <c r="B105" s="118" t="s">
        <v>3380</v>
      </c>
      <c r="C105" s="376" t="s">
        <v>265</v>
      </c>
      <c r="D105" s="118" t="s">
        <v>575</v>
      </c>
      <c r="E105" s="309">
        <v>45000000</v>
      </c>
      <c r="F105" s="118" t="s">
        <v>1473</v>
      </c>
      <c r="K105" s="2">
        <v>0</v>
      </c>
      <c r="N105" s="298">
        <v>45000000000</v>
      </c>
      <c r="P105" s="11"/>
      <c r="Q105" s="209"/>
      <c r="R105" s="118"/>
      <c r="S105" s="118"/>
      <c r="T105" s="27"/>
      <c r="U105" s="118"/>
    </row>
    <row r="106" spans="1:21" ht="12.75" customHeight="1" x14ac:dyDescent="0.25">
      <c r="A106" s="2" t="s">
        <v>3365</v>
      </c>
      <c r="B106" s="118" t="s">
        <v>3382</v>
      </c>
      <c r="C106" s="376" t="s">
        <v>265</v>
      </c>
      <c r="D106" s="118" t="s">
        <v>575</v>
      </c>
      <c r="E106" s="309">
        <v>32500000</v>
      </c>
      <c r="F106" s="118" t="s">
        <v>1473</v>
      </c>
      <c r="N106" s="298">
        <v>32500000000</v>
      </c>
      <c r="P106" s="11"/>
      <c r="Q106" s="209"/>
      <c r="R106" s="118"/>
      <c r="S106" s="118"/>
      <c r="T106" s="27"/>
      <c r="U106" s="118"/>
    </row>
    <row r="107" spans="1:21" ht="12.75" customHeight="1" x14ac:dyDescent="0.25">
      <c r="A107" s="2" t="s">
        <v>3365</v>
      </c>
      <c r="B107" s="118" t="s">
        <v>3380</v>
      </c>
      <c r="C107" s="376" t="s">
        <v>264</v>
      </c>
      <c r="D107" s="118" t="s">
        <v>441</v>
      </c>
      <c r="E107" s="309">
        <v>2900000</v>
      </c>
      <c r="F107" s="118" t="s">
        <v>1473</v>
      </c>
      <c r="N107" s="298">
        <v>2900000000</v>
      </c>
      <c r="P107" s="11"/>
      <c r="Q107" s="209"/>
      <c r="R107" s="118"/>
      <c r="S107" s="118"/>
      <c r="T107" s="27"/>
      <c r="U107" s="118"/>
    </row>
    <row r="108" spans="1:21" ht="12.75" customHeight="1" x14ac:dyDescent="0.25">
      <c r="A108" s="2" t="s">
        <v>3365</v>
      </c>
      <c r="B108" s="118" t="s">
        <v>3382</v>
      </c>
      <c r="C108" s="376" t="s">
        <v>264</v>
      </c>
      <c r="D108" s="118" t="s">
        <v>441</v>
      </c>
      <c r="E108" s="309">
        <v>3625000</v>
      </c>
      <c r="F108" s="118" t="s">
        <v>1473</v>
      </c>
      <c r="I108" s="5"/>
      <c r="J108" s="5"/>
      <c r="K108" s="5"/>
      <c r="L108" s="5"/>
      <c r="N108" s="298">
        <v>3625000000</v>
      </c>
      <c r="P108" s="11"/>
      <c r="Q108" s="209"/>
      <c r="R108" s="118"/>
      <c r="S108" s="118"/>
      <c r="T108" s="27"/>
      <c r="U108" s="118"/>
    </row>
    <row r="109" spans="1:21" ht="12.75" customHeight="1" x14ac:dyDescent="0.25">
      <c r="A109" s="2" t="s">
        <v>3386</v>
      </c>
      <c r="B109" s="118" t="s">
        <v>3380</v>
      </c>
      <c r="C109" s="376" t="s">
        <v>265</v>
      </c>
      <c r="D109" s="118" t="s">
        <v>575</v>
      </c>
      <c r="E109" s="309">
        <v>192000</v>
      </c>
      <c r="F109" s="118" t="s">
        <v>1473</v>
      </c>
      <c r="N109" s="2">
        <v>192000000</v>
      </c>
      <c r="P109" s="2" t="s">
        <v>2896</v>
      </c>
      <c r="Q109" s="118">
        <v>2025</v>
      </c>
      <c r="R109" s="376" t="s">
        <v>265</v>
      </c>
      <c r="S109" s="118" t="s">
        <v>575</v>
      </c>
      <c r="T109" s="309">
        <v>45000000</v>
      </c>
      <c r="U109" s="118" t="s">
        <v>1473</v>
      </c>
    </row>
    <row r="110" spans="1:21" ht="12.75" customHeight="1" x14ac:dyDescent="0.25">
      <c r="A110" s="2" t="s">
        <v>3386</v>
      </c>
      <c r="B110" s="118" t="s">
        <v>3382</v>
      </c>
      <c r="C110" s="376" t="s">
        <v>265</v>
      </c>
      <c r="D110" s="118" t="s">
        <v>575</v>
      </c>
      <c r="E110" s="309">
        <v>3515000</v>
      </c>
      <c r="F110" s="118" t="s">
        <v>1473</v>
      </c>
      <c r="I110" s="5"/>
      <c r="J110" s="5"/>
      <c r="K110" s="5"/>
      <c r="L110" s="5"/>
      <c r="N110" s="2">
        <v>3515000000</v>
      </c>
      <c r="P110" s="2" t="s">
        <v>2896</v>
      </c>
      <c r="Q110" s="118">
        <v>2025</v>
      </c>
      <c r="R110" s="376" t="s">
        <v>264</v>
      </c>
      <c r="S110" s="118" t="s">
        <v>1494</v>
      </c>
      <c r="T110" s="309">
        <v>2938372</v>
      </c>
      <c r="U110" s="118" t="s">
        <v>1473</v>
      </c>
    </row>
    <row r="111" spans="1:21" ht="12.75" customHeight="1" x14ac:dyDescent="0.25">
      <c r="A111" s="2" t="s">
        <v>1857</v>
      </c>
      <c r="B111" s="118" t="s">
        <v>3381</v>
      </c>
      <c r="C111" s="376" t="s">
        <v>265</v>
      </c>
      <c r="D111" s="118" t="s">
        <v>575</v>
      </c>
      <c r="E111" s="309">
        <v>1549000</v>
      </c>
      <c r="F111" s="118" t="s">
        <v>1473</v>
      </c>
      <c r="H111" s="60"/>
      <c r="I111" s="60"/>
      <c r="J111" s="91" t="s">
        <v>3411</v>
      </c>
      <c r="K111" s="60"/>
      <c r="L111" s="60"/>
      <c r="N111" s="2">
        <v>1549000000</v>
      </c>
      <c r="O111" s="371"/>
      <c r="P111" s="2" t="s">
        <v>2896</v>
      </c>
      <c r="Q111" s="118">
        <v>2026</v>
      </c>
      <c r="R111" s="376" t="s">
        <v>265</v>
      </c>
      <c r="S111" s="118" t="s">
        <v>575</v>
      </c>
      <c r="T111" s="309">
        <v>32500000</v>
      </c>
      <c r="U111" s="118" t="s">
        <v>1473</v>
      </c>
    </row>
    <row r="112" spans="1:21" ht="12.75" customHeight="1" x14ac:dyDescent="0.25">
      <c r="A112" s="2" t="s">
        <v>1857</v>
      </c>
      <c r="B112" s="118" t="s">
        <v>3383</v>
      </c>
      <c r="C112" s="376" t="s">
        <v>265</v>
      </c>
      <c r="D112" s="118" t="s">
        <v>575</v>
      </c>
      <c r="E112" s="309">
        <v>1400000</v>
      </c>
      <c r="F112" s="118" t="s">
        <v>1473</v>
      </c>
      <c r="H112" s="176" t="s">
        <v>81</v>
      </c>
      <c r="I112" s="64" t="s">
        <v>657</v>
      </c>
      <c r="J112" s="64" t="s">
        <v>202</v>
      </c>
      <c r="K112" s="175" t="s">
        <v>661</v>
      </c>
      <c r="L112" s="176" t="s">
        <v>83</v>
      </c>
      <c r="N112" s="2">
        <v>1400000000</v>
      </c>
      <c r="P112" s="2" t="s">
        <v>2896</v>
      </c>
      <c r="Q112" s="118">
        <v>2026</v>
      </c>
      <c r="R112" s="376" t="s">
        <v>264</v>
      </c>
      <c r="S112" s="118" t="s">
        <v>1494</v>
      </c>
      <c r="T112" s="309">
        <v>3672965</v>
      </c>
      <c r="U112" s="118" t="s">
        <v>1473</v>
      </c>
    </row>
    <row r="113" spans="1:21" ht="12.75" customHeight="1" x14ac:dyDescent="0.25">
      <c r="A113" s="2" t="s">
        <v>1857</v>
      </c>
      <c r="B113" s="118" t="s">
        <v>3380</v>
      </c>
      <c r="C113" s="376" t="s">
        <v>264</v>
      </c>
      <c r="D113" s="118" t="s">
        <v>441</v>
      </c>
      <c r="E113" s="309">
        <v>391500</v>
      </c>
      <c r="F113" s="118" t="s">
        <v>1473</v>
      </c>
      <c r="I113" s="118"/>
      <c r="K113" s="2">
        <v>7211597866</v>
      </c>
      <c r="N113" s="2">
        <v>391500000</v>
      </c>
      <c r="P113" s="2" t="s">
        <v>2896</v>
      </c>
      <c r="Q113" s="118">
        <v>2024</v>
      </c>
      <c r="R113" s="376" t="s">
        <v>265</v>
      </c>
      <c r="S113" s="118" t="s">
        <v>575</v>
      </c>
      <c r="T113" s="309">
        <v>15000000</v>
      </c>
      <c r="U113" s="118" t="s">
        <v>1473</v>
      </c>
    </row>
    <row r="114" spans="1:21" ht="12.75" customHeight="1" x14ac:dyDescent="0.25">
      <c r="A114" s="2" t="s">
        <v>1857</v>
      </c>
      <c r="B114" s="118" t="s">
        <v>3382</v>
      </c>
      <c r="C114" s="376" t="s">
        <v>264</v>
      </c>
      <c r="D114" s="118" t="s">
        <v>441</v>
      </c>
      <c r="E114" s="309">
        <v>993250</v>
      </c>
      <c r="F114" s="118" t="s">
        <v>1473</v>
      </c>
      <c r="G114" s="27"/>
      <c r="I114" s="118"/>
      <c r="K114" s="2">
        <v>2300000000</v>
      </c>
      <c r="N114" s="2">
        <v>993250000</v>
      </c>
      <c r="P114" s="2" t="s">
        <v>2896</v>
      </c>
      <c r="Q114" s="118">
        <v>2024</v>
      </c>
      <c r="R114" s="376" t="s">
        <v>264</v>
      </c>
      <c r="S114" s="118" t="s">
        <v>1494</v>
      </c>
      <c r="T114" s="309">
        <v>5876744</v>
      </c>
      <c r="U114" s="118" t="s">
        <v>1473</v>
      </c>
    </row>
    <row r="115" spans="1:21" ht="12.75" customHeight="1" x14ac:dyDescent="0.25">
      <c r="A115" s="2" t="s">
        <v>1857</v>
      </c>
      <c r="B115" s="118" t="s">
        <v>3381</v>
      </c>
      <c r="C115" s="376" t="s">
        <v>264</v>
      </c>
      <c r="D115" s="118" t="s">
        <v>441</v>
      </c>
      <c r="E115" s="309">
        <v>1160000</v>
      </c>
      <c r="F115" s="118" t="s">
        <v>1473</v>
      </c>
      <c r="I115" s="118"/>
      <c r="K115" s="2">
        <v>2800000000</v>
      </c>
      <c r="N115" s="2">
        <v>1160000000</v>
      </c>
      <c r="P115" s="2" t="s">
        <v>2606</v>
      </c>
      <c r="Q115" s="118">
        <v>2025</v>
      </c>
      <c r="R115" s="376" t="s">
        <v>265</v>
      </c>
      <c r="S115" s="118" t="s">
        <v>575</v>
      </c>
      <c r="T115" s="309">
        <v>8188208.9550000001</v>
      </c>
      <c r="U115" s="118" t="s">
        <v>1473</v>
      </c>
    </row>
    <row r="116" spans="1:21" ht="12.75" customHeight="1" x14ac:dyDescent="0.25">
      <c r="A116" s="2" t="s">
        <v>1857</v>
      </c>
      <c r="B116" s="118" t="s">
        <v>3383</v>
      </c>
      <c r="C116" s="376" t="s">
        <v>264</v>
      </c>
      <c r="D116" s="118" t="s">
        <v>441</v>
      </c>
      <c r="E116" s="309">
        <v>870000</v>
      </c>
      <c r="F116" s="118" t="s">
        <v>1473</v>
      </c>
      <c r="I116" s="118"/>
      <c r="K116" s="2">
        <v>500000000</v>
      </c>
      <c r="N116" s="2">
        <v>870000000</v>
      </c>
      <c r="P116" s="2" t="s">
        <v>2606</v>
      </c>
      <c r="Q116" s="118">
        <v>2025</v>
      </c>
      <c r="R116" s="376" t="s">
        <v>264</v>
      </c>
      <c r="S116" s="118" t="s">
        <v>1494</v>
      </c>
      <c r="T116" s="309">
        <v>367296.5</v>
      </c>
      <c r="U116" s="118" t="s">
        <v>1473</v>
      </c>
    </row>
    <row r="117" spans="1:21" ht="12.75" customHeight="1" x14ac:dyDescent="0.25">
      <c r="A117" s="2" t="s">
        <v>1572</v>
      </c>
      <c r="B117" s="118" t="s">
        <v>3380</v>
      </c>
      <c r="C117" s="376" t="s">
        <v>265</v>
      </c>
      <c r="D117" s="118" t="s">
        <v>575</v>
      </c>
      <c r="E117" s="309">
        <v>6924841.3329999996</v>
      </c>
      <c r="F117" s="118" t="s">
        <v>1473</v>
      </c>
      <c r="H117" s="60"/>
      <c r="I117" s="60"/>
      <c r="J117" s="91">
        <v>2022</v>
      </c>
      <c r="K117" s="60"/>
      <c r="L117" s="60"/>
      <c r="N117" s="2">
        <v>6924841333</v>
      </c>
      <c r="P117" s="2" t="s">
        <v>2606</v>
      </c>
      <c r="Q117" s="118">
        <v>2026</v>
      </c>
      <c r="R117" s="376" t="s">
        <v>265</v>
      </c>
      <c r="S117" s="118" t="s">
        <v>575</v>
      </c>
      <c r="T117" s="309">
        <v>4125000</v>
      </c>
      <c r="U117" s="118" t="s">
        <v>1473</v>
      </c>
    </row>
    <row r="118" spans="1:21" ht="12.75" customHeight="1" x14ac:dyDescent="0.25">
      <c r="A118" s="2" t="s">
        <v>3378</v>
      </c>
      <c r="B118" s="118" t="s">
        <v>3380</v>
      </c>
      <c r="C118" s="376" t="s">
        <v>265</v>
      </c>
      <c r="D118" s="118" t="s">
        <v>575</v>
      </c>
      <c r="E118" s="309">
        <v>14973830.623</v>
      </c>
      <c r="F118" s="118" t="s">
        <v>1473</v>
      </c>
      <c r="H118" s="176" t="s">
        <v>81</v>
      </c>
      <c r="I118" s="64" t="s">
        <v>657</v>
      </c>
      <c r="J118" s="64" t="s">
        <v>202</v>
      </c>
      <c r="K118" s="175" t="s">
        <v>661</v>
      </c>
      <c r="L118" s="176" t="s">
        <v>83</v>
      </c>
      <c r="N118" s="2">
        <v>14973830623</v>
      </c>
      <c r="P118" s="2" t="s">
        <v>2606</v>
      </c>
      <c r="Q118" s="118">
        <v>2024</v>
      </c>
      <c r="R118" s="376" t="s">
        <v>265</v>
      </c>
      <c r="S118" s="118" t="s">
        <v>575</v>
      </c>
      <c r="T118" s="309">
        <v>6525000</v>
      </c>
      <c r="U118" s="118" t="s">
        <v>1473</v>
      </c>
    </row>
    <row r="119" spans="1:21" ht="12.75" customHeight="1" x14ac:dyDescent="0.25">
      <c r="A119" s="2" t="s">
        <v>3378</v>
      </c>
      <c r="B119" s="118" t="s">
        <v>3382</v>
      </c>
      <c r="C119" s="376" t="s">
        <v>265</v>
      </c>
      <c r="D119" s="118" t="s">
        <v>575</v>
      </c>
      <c r="E119" s="309">
        <v>5229000</v>
      </c>
      <c r="F119" s="118" t="s">
        <v>1473</v>
      </c>
      <c r="I119" s="118"/>
      <c r="K119" s="2">
        <v>7211597866</v>
      </c>
      <c r="N119" s="2">
        <v>5229000000</v>
      </c>
      <c r="P119" s="2" t="s">
        <v>2606</v>
      </c>
      <c r="Q119" s="118">
        <v>2024</v>
      </c>
      <c r="R119" s="376" t="s">
        <v>264</v>
      </c>
      <c r="S119" s="118" t="s">
        <v>1494</v>
      </c>
      <c r="T119" s="309">
        <v>734593</v>
      </c>
      <c r="U119" s="118" t="s">
        <v>1473</v>
      </c>
    </row>
    <row r="120" spans="1:21" ht="12.75" customHeight="1" x14ac:dyDescent="0.25">
      <c r="A120" s="2" t="s">
        <v>3378</v>
      </c>
      <c r="B120" s="118" t="s">
        <v>3381</v>
      </c>
      <c r="C120" s="376" t="s">
        <v>265</v>
      </c>
      <c r="D120" s="118" t="s">
        <v>575</v>
      </c>
      <c r="E120" s="309">
        <v>6882000</v>
      </c>
      <c r="F120" s="118" t="s">
        <v>1473</v>
      </c>
      <c r="G120" s="27"/>
      <c r="I120" s="118"/>
      <c r="K120" s="2">
        <v>2300000000</v>
      </c>
      <c r="N120" s="2">
        <v>6882000000</v>
      </c>
      <c r="P120" s="2" t="s">
        <v>2606</v>
      </c>
      <c r="Q120" s="118">
        <v>2027</v>
      </c>
      <c r="R120" s="376" t="s">
        <v>265</v>
      </c>
      <c r="S120" s="118" t="s">
        <v>575</v>
      </c>
      <c r="T120" s="309">
        <v>4785000</v>
      </c>
      <c r="U120" s="118" t="s">
        <v>1473</v>
      </c>
    </row>
    <row r="121" spans="1:21" ht="12.75" customHeight="1" x14ac:dyDescent="0.25">
      <c r="A121" s="2" t="s">
        <v>3378</v>
      </c>
      <c r="B121" s="118" t="s">
        <v>3383</v>
      </c>
      <c r="C121" s="376" t="s">
        <v>265</v>
      </c>
      <c r="D121" s="118" t="s">
        <v>575</v>
      </c>
      <c r="E121" s="309">
        <v>489000</v>
      </c>
      <c r="F121" s="118" t="s">
        <v>1473</v>
      </c>
      <c r="I121" s="118"/>
      <c r="K121" s="2">
        <v>2800000000</v>
      </c>
      <c r="N121" s="2">
        <v>489000000</v>
      </c>
      <c r="P121" s="2" t="s">
        <v>2606</v>
      </c>
      <c r="Q121" s="118">
        <v>2030</v>
      </c>
      <c r="R121" s="376" t="s">
        <v>264</v>
      </c>
      <c r="S121" s="118" t="s">
        <v>1494</v>
      </c>
      <c r="T121" s="309">
        <v>1836482.5</v>
      </c>
      <c r="U121" s="118" t="s">
        <v>1473</v>
      </c>
    </row>
    <row r="122" spans="1:21" ht="12.75" customHeight="1" x14ac:dyDescent="0.25">
      <c r="A122" s="2" t="s">
        <v>3378</v>
      </c>
      <c r="B122" s="118" t="s">
        <v>3385</v>
      </c>
      <c r="C122" s="376" t="s">
        <v>265</v>
      </c>
      <c r="D122" s="118" t="s">
        <v>575</v>
      </c>
      <c r="E122" s="309">
        <v>382000</v>
      </c>
      <c r="F122" s="118" t="s">
        <v>1473</v>
      </c>
      <c r="I122" s="118"/>
      <c r="K122" s="2">
        <v>500000000</v>
      </c>
      <c r="N122" s="2">
        <v>382000000</v>
      </c>
      <c r="P122" s="2" t="s">
        <v>1465</v>
      </c>
      <c r="Q122" s="118">
        <v>2025</v>
      </c>
      <c r="R122" s="376" t="s">
        <v>265</v>
      </c>
      <c r="S122" s="118" t="s">
        <v>575</v>
      </c>
      <c r="T122" s="309">
        <v>75000</v>
      </c>
      <c r="U122" s="118" t="s">
        <v>2605</v>
      </c>
    </row>
    <row r="123" spans="1:21" ht="12.75" customHeight="1" x14ac:dyDescent="0.25">
      <c r="A123" s="2" t="s">
        <v>3378</v>
      </c>
      <c r="B123" s="118" t="s">
        <v>3380</v>
      </c>
      <c r="C123" s="376" t="s">
        <v>264</v>
      </c>
      <c r="D123" s="118" t="s">
        <v>441</v>
      </c>
      <c r="E123" s="309">
        <v>6966065.0599999996</v>
      </c>
      <c r="F123" s="118" t="s">
        <v>1473</v>
      </c>
      <c r="I123" s="118"/>
      <c r="K123" s="2">
        <v>4000000000</v>
      </c>
      <c r="N123" s="2">
        <v>6966065060</v>
      </c>
      <c r="P123" s="2" t="s">
        <v>1465</v>
      </c>
      <c r="Q123" s="118">
        <v>2026</v>
      </c>
      <c r="R123" s="376" t="s">
        <v>265</v>
      </c>
      <c r="S123" s="118" t="s">
        <v>575</v>
      </c>
      <c r="T123" s="309">
        <v>2650000</v>
      </c>
      <c r="U123" s="118" t="s">
        <v>2605</v>
      </c>
    </row>
    <row r="124" spans="1:21" ht="12.75" customHeight="1" x14ac:dyDescent="0.25">
      <c r="A124" s="2" t="s">
        <v>3378</v>
      </c>
      <c r="B124" s="118" t="s">
        <v>3382</v>
      </c>
      <c r="C124" s="376" t="s">
        <v>264</v>
      </c>
      <c r="D124" s="118" t="s">
        <v>441</v>
      </c>
      <c r="E124" s="309">
        <v>3272171.5</v>
      </c>
      <c r="F124" s="118" t="s">
        <v>1473</v>
      </c>
      <c r="I124" s="118"/>
      <c r="K124" s="2">
        <v>1970000000</v>
      </c>
      <c r="N124" s="2">
        <v>3272171500</v>
      </c>
      <c r="P124" s="2" t="s">
        <v>1465</v>
      </c>
      <c r="Q124" s="118">
        <v>2024</v>
      </c>
      <c r="R124" s="376" t="s">
        <v>265</v>
      </c>
      <c r="S124" s="118" t="s">
        <v>575</v>
      </c>
      <c r="T124" s="309">
        <v>10104000</v>
      </c>
      <c r="U124" s="118" t="s">
        <v>2605</v>
      </c>
    </row>
    <row r="125" spans="1:21" ht="12.75" customHeight="1" x14ac:dyDescent="0.25">
      <c r="A125" s="2" t="s">
        <v>3378</v>
      </c>
      <c r="B125" s="118" t="s">
        <v>3381</v>
      </c>
      <c r="C125" s="376" t="s">
        <v>264</v>
      </c>
      <c r="D125" s="118" t="s">
        <v>441</v>
      </c>
      <c r="E125" s="309">
        <v>116000</v>
      </c>
      <c r="F125" s="118" t="s">
        <v>1473</v>
      </c>
      <c r="I125" s="118"/>
      <c r="K125" s="2">
        <v>500000000</v>
      </c>
      <c r="N125" s="2">
        <v>116000000</v>
      </c>
      <c r="P125" s="2" t="s">
        <v>1465</v>
      </c>
      <c r="Q125" s="118">
        <v>2024</v>
      </c>
      <c r="R125" s="376" t="s">
        <v>264</v>
      </c>
      <c r="S125" s="118" t="s">
        <v>1494</v>
      </c>
      <c r="T125" s="309">
        <v>5553523.0799999991</v>
      </c>
      <c r="U125" s="118" t="s">
        <v>2605</v>
      </c>
    </row>
    <row r="126" spans="1:21" ht="12.75" customHeight="1" x14ac:dyDescent="0.25">
      <c r="A126" s="2" t="s">
        <v>3378</v>
      </c>
      <c r="B126" s="118" t="s">
        <v>3383</v>
      </c>
      <c r="C126" s="376" t="s">
        <v>264</v>
      </c>
      <c r="D126" s="118" t="s">
        <v>441</v>
      </c>
      <c r="E126" s="309">
        <v>797500</v>
      </c>
      <c r="F126" s="118" t="s">
        <v>1473</v>
      </c>
      <c r="I126" s="118"/>
      <c r="K126" s="2">
        <v>2300000000</v>
      </c>
      <c r="N126" s="2">
        <v>797500000</v>
      </c>
      <c r="P126" s="2" t="s">
        <v>1857</v>
      </c>
      <c r="Q126" s="118">
        <v>2025</v>
      </c>
      <c r="R126" s="376" t="s">
        <v>265</v>
      </c>
      <c r="S126" s="118" t="s">
        <v>575</v>
      </c>
      <c r="T126" s="309">
        <v>192000</v>
      </c>
      <c r="U126" s="118" t="s">
        <v>1473</v>
      </c>
    </row>
    <row r="127" spans="1:21" ht="12.75" customHeight="1" x14ac:dyDescent="0.25">
      <c r="A127" s="2" t="s">
        <v>3378</v>
      </c>
      <c r="B127" s="118" t="s">
        <v>3385</v>
      </c>
      <c r="C127" s="376" t="s">
        <v>264</v>
      </c>
      <c r="D127" s="118" t="s">
        <v>441</v>
      </c>
      <c r="E127" s="309">
        <v>0</v>
      </c>
      <c r="F127" s="118" t="s">
        <v>1473</v>
      </c>
      <c r="I127" s="118"/>
      <c r="K127" s="2">
        <v>3270000000</v>
      </c>
      <c r="N127" s="2">
        <v>0</v>
      </c>
      <c r="P127" s="2" t="s">
        <v>1857</v>
      </c>
      <c r="Q127" s="118">
        <v>2025</v>
      </c>
      <c r="R127" s="376" t="s">
        <v>264</v>
      </c>
      <c r="S127" s="118" t="s">
        <v>1494</v>
      </c>
      <c r="T127" s="309">
        <v>396680.22</v>
      </c>
      <c r="U127" s="118" t="s">
        <v>1473</v>
      </c>
    </row>
    <row r="128" spans="1:21" ht="12.75" customHeight="1" x14ac:dyDescent="0.25">
      <c r="A128" s="2" t="s">
        <v>3378</v>
      </c>
      <c r="B128" s="118" t="s">
        <v>3384</v>
      </c>
      <c r="C128" s="376" t="s">
        <v>264</v>
      </c>
      <c r="D128" s="118" t="s">
        <v>441</v>
      </c>
      <c r="E128" s="309">
        <v>1812500</v>
      </c>
      <c r="F128" s="118" t="s">
        <v>1473</v>
      </c>
      <c r="I128" s="118"/>
      <c r="K128" s="2">
        <v>500000000</v>
      </c>
      <c r="N128" s="2">
        <v>1812500000</v>
      </c>
      <c r="P128" s="2" t="s">
        <v>1857</v>
      </c>
      <c r="Q128" s="118">
        <v>2026</v>
      </c>
      <c r="R128" s="376" t="s">
        <v>265</v>
      </c>
      <c r="S128" s="118" t="s">
        <v>575</v>
      </c>
      <c r="T128" s="309">
        <v>2015000</v>
      </c>
      <c r="U128" s="118" t="s">
        <v>1473</v>
      </c>
    </row>
    <row r="129" spans="1:21" ht="12.75" customHeight="1" x14ac:dyDescent="0.25">
      <c r="C129" s="376"/>
      <c r="E129" s="309"/>
      <c r="I129" s="118"/>
      <c r="K129" s="2">
        <v>3790000000</v>
      </c>
      <c r="P129" s="2" t="s">
        <v>1857</v>
      </c>
      <c r="Q129" s="118">
        <v>2026</v>
      </c>
      <c r="R129" s="376" t="s">
        <v>264</v>
      </c>
      <c r="S129" s="118" t="s">
        <v>1494</v>
      </c>
      <c r="T129" s="309">
        <v>1006392.4100000001</v>
      </c>
      <c r="U129" s="118" t="s">
        <v>1473</v>
      </c>
    </row>
    <row r="130" spans="1:21" ht="12.75" customHeight="1" x14ac:dyDescent="0.25">
      <c r="E130" s="353">
        <v>141940658.516</v>
      </c>
      <c r="I130" s="118"/>
      <c r="K130" s="2">
        <v>3790000000</v>
      </c>
      <c r="P130" s="2" t="s">
        <v>1857</v>
      </c>
      <c r="Q130" s="118">
        <v>2024</v>
      </c>
      <c r="R130" s="376" t="s">
        <v>265</v>
      </c>
      <c r="S130" s="118" t="s">
        <v>575</v>
      </c>
      <c r="T130" s="309">
        <v>990000</v>
      </c>
      <c r="U130" s="118" t="s">
        <v>1473</v>
      </c>
    </row>
    <row r="131" spans="1:21" ht="12.75" customHeight="1" x14ac:dyDescent="0.25">
      <c r="I131" s="118"/>
      <c r="P131" s="2" t="s">
        <v>1857</v>
      </c>
      <c r="Q131" s="118">
        <v>2024</v>
      </c>
      <c r="R131" s="376" t="s">
        <v>264</v>
      </c>
      <c r="S131" s="118" t="s">
        <v>1494</v>
      </c>
      <c r="T131" s="309">
        <v>220377.90000000002</v>
      </c>
      <c r="U131" s="118" t="s">
        <v>1473</v>
      </c>
    </row>
    <row r="132" spans="1:21" ht="12.75" customHeight="1" x14ac:dyDescent="0.25">
      <c r="I132" s="118"/>
      <c r="P132" s="2" t="s">
        <v>1857</v>
      </c>
      <c r="Q132" s="118">
        <v>2027</v>
      </c>
      <c r="R132" s="376" t="s">
        <v>265</v>
      </c>
      <c r="S132" s="118" t="s">
        <v>575</v>
      </c>
      <c r="T132" s="309">
        <v>1621000</v>
      </c>
      <c r="U132" s="118" t="s">
        <v>1473</v>
      </c>
    </row>
    <row r="133" spans="1:21" ht="12.75" customHeight="1" x14ac:dyDescent="0.25">
      <c r="I133" s="118"/>
      <c r="P133" s="2" t="s">
        <v>1857</v>
      </c>
      <c r="Q133" s="118">
        <v>2027</v>
      </c>
      <c r="R133" s="376" t="s">
        <v>264</v>
      </c>
      <c r="S133" s="118" t="s">
        <v>1494</v>
      </c>
      <c r="T133" s="309">
        <v>1175348.8</v>
      </c>
      <c r="U133" s="118" t="s">
        <v>1473</v>
      </c>
    </row>
    <row r="134" spans="1:21" ht="12.75" customHeight="1" x14ac:dyDescent="0.25">
      <c r="A134" s="11" t="s">
        <v>1436</v>
      </c>
      <c r="B134" s="209"/>
      <c r="C134" s="118"/>
      <c r="D134" s="118" t="s">
        <v>2648</v>
      </c>
      <c r="E134" s="27"/>
      <c r="I134" s="118"/>
      <c r="P134" s="2" t="s">
        <v>1857</v>
      </c>
      <c r="Q134" s="118">
        <v>2028</v>
      </c>
      <c r="R134" s="376" t="s">
        <v>265</v>
      </c>
      <c r="S134" s="118" t="s">
        <v>575</v>
      </c>
      <c r="T134" s="309">
        <v>1400000</v>
      </c>
      <c r="U134" s="118" t="s">
        <v>1473</v>
      </c>
    </row>
    <row r="135" spans="1:21" ht="12.75" customHeight="1" x14ac:dyDescent="0.25">
      <c r="A135" s="2" t="s">
        <v>658</v>
      </c>
      <c r="B135" s="209"/>
      <c r="C135" s="118" t="s">
        <v>265</v>
      </c>
      <c r="D135" s="118" t="s">
        <v>575</v>
      </c>
      <c r="E135" s="309">
        <v>15336844.59</v>
      </c>
      <c r="I135" s="118"/>
      <c r="N135" s="280">
        <v>15336844590</v>
      </c>
      <c r="P135" s="2" t="s">
        <v>1857</v>
      </c>
      <c r="Q135" s="118">
        <v>2028</v>
      </c>
      <c r="R135" s="376" t="s">
        <v>264</v>
      </c>
      <c r="S135" s="118" t="s">
        <v>1494</v>
      </c>
      <c r="T135" s="309">
        <v>881511.6</v>
      </c>
      <c r="U135" s="118" t="s">
        <v>1473</v>
      </c>
    </row>
    <row r="136" spans="1:21" ht="12.75" customHeight="1" x14ac:dyDescent="0.25">
      <c r="A136" s="2" t="s">
        <v>660</v>
      </c>
      <c r="B136" s="209"/>
      <c r="C136" s="118" t="s">
        <v>265</v>
      </c>
      <c r="D136" s="118" t="s">
        <v>575</v>
      </c>
      <c r="E136" s="309">
        <v>-14533822.919</v>
      </c>
      <c r="I136" s="118"/>
      <c r="N136" s="280">
        <v>-14533822919</v>
      </c>
      <c r="R136" s="376"/>
      <c r="S136" s="118"/>
      <c r="T136" s="309"/>
      <c r="U136" s="118"/>
    </row>
    <row r="137" spans="1:21" ht="12.75" customHeight="1" x14ac:dyDescent="0.2">
      <c r="A137" s="2" t="s">
        <v>658</v>
      </c>
      <c r="B137" s="209"/>
      <c r="C137" s="118" t="s">
        <v>264</v>
      </c>
      <c r="D137" s="118" t="s">
        <v>441</v>
      </c>
      <c r="E137" s="309">
        <v>7478504.2029999997</v>
      </c>
      <c r="I137" s="118"/>
      <c r="N137" s="280">
        <v>7478504203</v>
      </c>
      <c r="S137" s="118"/>
      <c r="T137" s="353">
        <v>159830495.965</v>
      </c>
      <c r="U137" s="118"/>
    </row>
    <row r="138" spans="1:21" ht="12.75" customHeight="1" x14ac:dyDescent="0.2">
      <c r="A138" s="2" t="s">
        <v>660</v>
      </c>
      <c r="B138" s="209"/>
      <c r="C138" s="118" t="s">
        <v>264</v>
      </c>
      <c r="D138" s="118" t="s">
        <v>441</v>
      </c>
      <c r="E138" s="309">
        <v>0</v>
      </c>
      <c r="I138" s="118"/>
      <c r="S138" s="118"/>
      <c r="U138" s="118"/>
    </row>
    <row r="139" spans="1:21" ht="12.75" customHeight="1" x14ac:dyDescent="0.2">
      <c r="B139" s="209"/>
      <c r="C139" s="118"/>
      <c r="E139" s="27">
        <v>0</v>
      </c>
      <c r="I139" s="118"/>
      <c r="S139" s="118"/>
      <c r="U139" s="118"/>
    </row>
    <row r="140" spans="1:21" ht="12.75" customHeight="1" x14ac:dyDescent="0.2">
      <c r="B140" s="209"/>
      <c r="C140" s="118"/>
      <c r="E140" s="353">
        <v>8281525.8739999998</v>
      </c>
      <c r="I140" s="118"/>
      <c r="S140" s="118"/>
      <c r="U140" s="118"/>
    </row>
    <row r="141" spans="1:21" ht="12.75" customHeight="1" x14ac:dyDescent="0.2">
      <c r="B141" s="209"/>
      <c r="C141" s="118"/>
      <c r="E141" s="86"/>
      <c r="I141" s="118"/>
      <c r="P141" s="11" t="s">
        <v>1436</v>
      </c>
      <c r="Q141" s="209"/>
      <c r="R141" s="118"/>
      <c r="S141" s="118" t="s">
        <v>2648</v>
      </c>
      <c r="T141" s="27"/>
      <c r="U141" s="118"/>
    </row>
    <row r="142" spans="1:21" ht="12.75" customHeight="1" x14ac:dyDescent="0.2">
      <c r="I142" s="118"/>
      <c r="P142" s="2" t="s">
        <v>658</v>
      </c>
      <c r="Q142" s="209"/>
      <c r="R142" s="118" t="s">
        <v>265</v>
      </c>
      <c r="S142" s="118" t="s">
        <v>575</v>
      </c>
      <c r="T142" s="309">
        <v>52314246.296999998</v>
      </c>
      <c r="U142" s="118"/>
    </row>
    <row r="143" spans="1:21" ht="12.75" customHeight="1" x14ac:dyDescent="0.2">
      <c r="I143" s="118"/>
      <c r="P143" s="2" t="s">
        <v>660</v>
      </c>
      <c r="Q143" s="209"/>
      <c r="R143" s="118" t="s">
        <v>265</v>
      </c>
      <c r="S143" s="118" t="s">
        <v>575</v>
      </c>
      <c r="T143" s="309">
        <v>-49454193.388052002</v>
      </c>
      <c r="U143" s="118"/>
    </row>
    <row r="144" spans="1:21" ht="12.75" customHeight="1" x14ac:dyDescent="0.2">
      <c r="A144" s="178" t="s">
        <v>1476</v>
      </c>
      <c r="B144" s="209"/>
      <c r="C144" s="118"/>
      <c r="D144" s="118" t="s">
        <v>2648</v>
      </c>
      <c r="E144" s="27"/>
      <c r="I144" s="118"/>
      <c r="P144" s="2" t="s">
        <v>658</v>
      </c>
      <c r="Q144" s="209"/>
      <c r="R144" s="118" t="s">
        <v>264</v>
      </c>
      <c r="S144" s="118" t="s">
        <v>441</v>
      </c>
      <c r="T144" s="309">
        <v>6572479.2340790005</v>
      </c>
      <c r="U144" s="118"/>
    </row>
    <row r="145" spans="1:21" ht="12.75" customHeight="1" x14ac:dyDescent="0.2">
      <c r="A145" s="2" t="s">
        <v>2799</v>
      </c>
      <c r="B145" s="118">
        <v>2025</v>
      </c>
      <c r="C145" s="118" t="s">
        <v>264</v>
      </c>
      <c r="D145" s="118" t="s">
        <v>1494</v>
      </c>
      <c r="E145" s="309">
        <v>24166666.57</v>
      </c>
      <c r="F145" s="118" t="s">
        <v>1473</v>
      </c>
      <c r="I145" s="118"/>
      <c r="N145" s="2">
        <v>24166666570</v>
      </c>
      <c r="P145" s="2" t="s">
        <v>660</v>
      </c>
      <c r="Q145" s="209"/>
      <c r="R145" s="118" t="s">
        <v>264</v>
      </c>
      <c r="S145" s="118" t="s">
        <v>441</v>
      </c>
      <c r="T145" s="375">
        <v>-6183377.2927218303</v>
      </c>
      <c r="U145" s="118"/>
    </row>
    <row r="146" spans="1:21" ht="12.75" customHeight="1" x14ac:dyDescent="0.2">
      <c r="B146" s="210"/>
      <c r="C146" s="118"/>
      <c r="E146" s="27"/>
      <c r="I146" s="118"/>
      <c r="Q146" s="209"/>
      <c r="R146" s="118"/>
      <c r="S146" s="118"/>
      <c r="T146" s="27">
        <v>0</v>
      </c>
      <c r="U146" s="118"/>
    </row>
    <row r="147" spans="1:21" ht="12.75" customHeight="1" x14ac:dyDescent="0.2">
      <c r="B147" s="210"/>
      <c r="C147" s="118"/>
      <c r="E147" s="264">
        <v>24166666.57</v>
      </c>
      <c r="I147" s="118"/>
      <c r="N147" s="467"/>
      <c r="Q147" s="209"/>
      <c r="R147" s="118"/>
      <c r="S147" s="118"/>
      <c r="T147" s="353">
        <v>3249154.8503051661</v>
      </c>
      <c r="U147" s="118"/>
    </row>
    <row r="148" spans="1:21" ht="12.75" customHeight="1" x14ac:dyDescent="0.2">
      <c r="B148" s="210"/>
      <c r="C148" s="118"/>
      <c r="E148" s="27"/>
      <c r="Q148" s="209"/>
      <c r="R148" s="118"/>
      <c r="S148" s="118"/>
      <c r="T148" s="86"/>
      <c r="U148" s="118"/>
    </row>
    <row r="149" spans="1:21" ht="12.75" customHeight="1" x14ac:dyDescent="0.2">
      <c r="A149" s="11" t="s">
        <v>1438</v>
      </c>
      <c r="B149" s="209"/>
      <c r="C149" s="118"/>
      <c r="D149" s="118" t="s">
        <v>2648</v>
      </c>
      <c r="E149" s="27"/>
      <c r="F149" s="372"/>
      <c r="S149" s="118"/>
      <c r="U149" s="118"/>
    </row>
    <row r="150" spans="1:21" ht="12.75" customHeight="1" x14ac:dyDescent="0.2">
      <c r="A150" s="2" t="s">
        <v>658</v>
      </c>
      <c r="B150" s="209"/>
      <c r="C150" s="118" t="s">
        <v>265</v>
      </c>
      <c r="D150" s="118" t="s">
        <v>575</v>
      </c>
      <c r="E150" s="309">
        <v>0</v>
      </c>
      <c r="S150" s="118"/>
      <c r="U150" s="118"/>
    </row>
    <row r="151" spans="1:21" ht="12.75" customHeight="1" x14ac:dyDescent="0.2">
      <c r="A151" s="2" t="s">
        <v>660</v>
      </c>
      <c r="B151" s="209"/>
      <c r="C151" s="118" t="s">
        <v>265</v>
      </c>
      <c r="D151" s="118" t="s">
        <v>575</v>
      </c>
      <c r="E151" s="309">
        <v>0</v>
      </c>
      <c r="P151" s="178" t="s">
        <v>1476</v>
      </c>
      <c r="Q151" s="209"/>
      <c r="R151" s="118"/>
      <c r="S151" s="118" t="s">
        <v>2648</v>
      </c>
      <c r="T151" s="27"/>
      <c r="U151" s="118"/>
    </row>
    <row r="152" spans="1:21" ht="12.75" customHeight="1" x14ac:dyDescent="0.2">
      <c r="A152" s="2" t="s">
        <v>658</v>
      </c>
      <c r="B152" s="209"/>
      <c r="C152" s="118" t="s">
        <v>264</v>
      </c>
      <c r="D152" s="118" t="s">
        <v>441</v>
      </c>
      <c r="E152" s="309">
        <v>0</v>
      </c>
      <c r="P152" s="2" t="s">
        <v>2404</v>
      </c>
      <c r="Q152" s="118">
        <v>2024</v>
      </c>
      <c r="R152" s="118" t="s">
        <v>264</v>
      </c>
      <c r="S152" s="118" t="s">
        <v>1494</v>
      </c>
      <c r="T152" s="280">
        <v>20201307.5</v>
      </c>
      <c r="U152" s="118" t="s">
        <v>1473</v>
      </c>
    </row>
    <row r="153" spans="1:21" ht="12.75" customHeight="1" x14ac:dyDescent="0.2">
      <c r="A153" s="2" t="s">
        <v>660</v>
      </c>
      <c r="B153" s="209"/>
      <c r="C153" s="118" t="s">
        <v>264</v>
      </c>
      <c r="D153" s="118" t="s">
        <v>441</v>
      </c>
      <c r="E153" s="309">
        <v>0</v>
      </c>
      <c r="P153" s="2" t="s">
        <v>2799</v>
      </c>
      <c r="Q153" s="118">
        <v>2024</v>
      </c>
      <c r="R153" s="118" t="s">
        <v>264</v>
      </c>
      <c r="S153" s="118" t="s">
        <v>1494</v>
      </c>
      <c r="T153" s="280">
        <v>22037790</v>
      </c>
      <c r="U153" s="118" t="s">
        <v>1473</v>
      </c>
    </row>
    <row r="154" spans="1:21" ht="12.75" customHeight="1" x14ac:dyDescent="0.2">
      <c r="B154" s="209"/>
      <c r="C154" s="118"/>
      <c r="E154" s="353">
        <v>0</v>
      </c>
      <c r="F154" s="372"/>
      <c r="P154" s="2" t="s">
        <v>2799</v>
      </c>
      <c r="Q154" s="118">
        <v>2025</v>
      </c>
      <c r="R154" s="118" t="s">
        <v>264</v>
      </c>
      <c r="S154" s="118" t="s">
        <v>1494</v>
      </c>
      <c r="T154" s="280">
        <v>73459300</v>
      </c>
      <c r="U154" s="118" t="s">
        <v>1473</v>
      </c>
    </row>
    <row r="155" spans="1:21" ht="12.75" customHeight="1" x14ac:dyDescent="0.2">
      <c r="B155" s="209"/>
      <c r="C155" s="118"/>
      <c r="E155" s="27"/>
      <c r="P155" s="2" t="s">
        <v>1463</v>
      </c>
      <c r="Q155" s="118">
        <v>2024</v>
      </c>
      <c r="R155" s="118" t="s">
        <v>265</v>
      </c>
      <c r="S155" s="118" t="s">
        <v>575</v>
      </c>
      <c r="T155" s="280">
        <v>12681000</v>
      </c>
      <c r="U155" s="118" t="s">
        <v>2632</v>
      </c>
    </row>
    <row r="156" spans="1:21" ht="12.75" customHeight="1" x14ac:dyDescent="0.2">
      <c r="A156" s="11" t="s">
        <v>1435</v>
      </c>
      <c r="B156" s="209"/>
      <c r="C156" s="118"/>
      <c r="D156" s="118" t="s">
        <v>2648</v>
      </c>
      <c r="E156" s="86">
        <v>247529350.13399997</v>
      </c>
      <c r="F156" s="372"/>
      <c r="Q156" s="210"/>
      <c r="R156" s="118"/>
      <c r="S156" s="118"/>
      <c r="T156" s="27"/>
      <c r="U156" s="118"/>
    </row>
    <row r="157" spans="1:21" ht="12.75" customHeight="1" x14ac:dyDescent="0.2">
      <c r="A157" s="11"/>
      <c r="B157" s="209"/>
      <c r="C157" s="118"/>
      <c r="E157" s="86"/>
      <c r="I157" s="118"/>
      <c r="Q157" s="210"/>
      <c r="R157" s="118"/>
      <c r="S157" s="118"/>
      <c r="T157" s="264">
        <v>128379397.5</v>
      </c>
      <c r="U157" s="118"/>
    </row>
    <row r="158" spans="1:21" ht="12.75" customHeight="1" x14ac:dyDescent="0.2">
      <c r="A158" s="2" t="s">
        <v>0</v>
      </c>
      <c r="B158" s="209"/>
      <c r="E158" s="389">
        <v>608977304.58799994</v>
      </c>
      <c r="F158" s="584"/>
      <c r="I158" s="118"/>
      <c r="Q158" s="210"/>
      <c r="R158" s="118"/>
      <c r="S158" s="118"/>
      <c r="T158" s="27"/>
      <c r="U158" s="118"/>
    </row>
    <row r="159" spans="1:21" ht="12.75" customHeight="1" x14ac:dyDescent="0.2">
      <c r="A159" s="2" t="s">
        <v>665</v>
      </c>
      <c r="B159" s="209"/>
      <c r="E159" s="309"/>
      <c r="F159" s="33"/>
      <c r="I159" s="118"/>
      <c r="P159" s="11" t="s">
        <v>1438</v>
      </c>
      <c r="Q159" s="209"/>
      <c r="R159" s="118"/>
      <c r="S159" s="118" t="s">
        <v>2648</v>
      </c>
      <c r="T159" s="27"/>
      <c r="U159" s="372"/>
    </row>
    <row r="160" spans="1:21" ht="12.75" customHeight="1" x14ac:dyDescent="0.2">
      <c r="A160" s="2" t="s">
        <v>1448</v>
      </c>
      <c r="B160" s="209"/>
      <c r="E160" s="309"/>
      <c r="I160" s="118"/>
      <c r="P160" s="2" t="s">
        <v>658</v>
      </c>
      <c r="Q160" s="209"/>
      <c r="R160" s="118" t="s">
        <v>265</v>
      </c>
      <c r="S160" s="118" t="s">
        <v>575</v>
      </c>
      <c r="T160" s="309">
        <v>1849284.814</v>
      </c>
      <c r="U160" s="118"/>
    </row>
    <row r="161" spans="1:21" ht="12.75" customHeight="1" x14ac:dyDescent="0.2">
      <c r="B161" s="209"/>
      <c r="E161" s="309"/>
      <c r="I161" s="118"/>
      <c r="P161" s="2" t="s">
        <v>660</v>
      </c>
      <c r="Q161" s="209"/>
      <c r="R161" s="118" t="s">
        <v>265</v>
      </c>
      <c r="S161" s="118" t="s">
        <v>575</v>
      </c>
      <c r="T161" s="645">
        <v>-1471460.49908696</v>
      </c>
      <c r="U161" s="118"/>
    </row>
    <row r="162" spans="1:21" ht="12.75" customHeight="1" x14ac:dyDescent="0.2">
      <c r="E162" s="709"/>
      <c r="I162" s="118"/>
      <c r="P162" s="2" t="s">
        <v>658</v>
      </c>
      <c r="Q162" s="209"/>
      <c r="R162" s="118" t="s">
        <v>264</v>
      </c>
      <c r="S162" s="118" t="s">
        <v>441</v>
      </c>
      <c r="T162" s="644">
        <v>10684757.587264201</v>
      </c>
      <c r="U162" s="118"/>
    </row>
    <row r="163" spans="1:21" ht="12.75" customHeight="1" x14ac:dyDescent="0.2">
      <c r="E163" s="709"/>
      <c r="I163" s="118"/>
      <c r="P163" s="2" t="s">
        <v>660</v>
      </c>
      <c r="Q163" s="209"/>
      <c r="R163" s="118" t="s">
        <v>264</v>
      </c>
      <c r="S163" s="118" t="s">
        <v>441</v>
      </c>
      <c r="T163" s="644">
        <v>-8090725.7909103101</v>
      </c>
      <c r="U163" s="118"/>
    </row>
    <row r="164" spans="1:21" ht="12.75" customHeight="1" x14ac:dyDescent="0.25">
      <c r="A164"/>
      <c r="B164"/>
      <c r="C164" s="278"/>
      <c r="D164" s="278"/>
      <c r="E164"/>
      <c r="F164" s="220"/>
      <c r="I164" s="118"/>
      <c r="Q164" s="209"/>
      <c r="R164" s="118"/>
      <c r="S164" s="118"/>
      <c r="T164" s="353">
        <v>2971856.1112669306</v>
      </c>
      <c r="U164" s="372"/>
    </row>
    <row r="165" spans="1:21" ht="12.75" customHeight="1" x14ac:dyDescent="0.25">
      <c r="A165"/>
      <c r="B165"/>
      <c r="C165" s="278"/>
      <c r="D165" s="278"/>
      <c r="E165" s="390"/>
      <c r="I165" s="118"/>
      <c r="Q165" s="209"/>
      <c r="R165" s="118"/>
      <c r="S165" s="118"/>
      <c r="T165" s="27"/>
      <c r="U165" s="118"/>
    </row>
    <row r="166" spans="1:21" ht="12.75" customHeight="1" x14ac:dyDescent="0.25">
      <c r="A166"/>
      <c r="B166"/>
      <c r="C166" s="278"/>
      <c r="D166" s="278"/>
      <c r="E166" s="390"/>
      <c r="G166" s="473"/>
      <c r="I166" s="118"/>
      <c r="N166" s="280"/>
      <c r="P166" s="11" t="s">
        <v>1435</v>
      </c>
      <c r="Q166" s="209"/>
      <c r="R166" s="118"/>
      <c r="S166" s="118" t="s">
        <v>2648</v>
      </c>
      <c r="T166" s="86">
        <v>459478457.97556645</v>
      </c>
      <c r="U166" s="372"/>
    </row>
    <row r="167" spans="1:21" ht="12.75" customHeight="1" x14ac:dyDescent="0.25">
      <c r="A167"/>
      <c r="B167"/>
      <c r="C167" s="278"/>
      <c r="D167" s="278"/>
      <c r="E167" s="390"/>
      <c r="I167" s="118"/>
    </row>
    <row r="168" spans="1:21" ht="12.75" customHeight="1" x14ac:dyDescent="0.25">
      <c r="A168"/>
      <c r="B168"/>
      <c r="C168" s="278"/>
      <c r="D168" s="278"/>
      <c r="E168"/>
      <c r="I168" s="118"/>
    </row>
    <row r="169" spans="1:21" ht="12.75" customHeight="1" x14ac:dyDescent="0.25">
      <c r="A169"/>
      <c r="B169"/>
      <c r="C169" s="278"/>
      <c r="D169" s="278"/>
      <c r="E169" s="298"/>
      <c r="F169" s="372"/>
      <c r="I169" s="118"/>
    </row>
    <row r="170" spans="1:21" ht="12.75" customHeight="1" x14ac:dyDescent="0.25">
      <c r="A170"/>
      <c r="B170"/>
      <c r="C170" s="278"/>
      <c r="D170" s="278"/>
      <c r="E170" s="298"/>
      <c r="F170" s="220"/>
      <c r="I170" s="118"/>
    </row>
    <row r="171" spans="1:21" ht="12.75" customHeight="1" x14ac:dyDescent="0.25">
      <c r="A171"/>
      <c r="B171"/>
      <c r="C171" s="278"/>
      <c r="D171" s="278"/>
      <c r="E171" s="298"/>
      <c r="F171" s="220"/>
      <c r="N171" s="279">
        <v>-20644653.239844441</v>
      </c>
    </row>
    <row r="172" spans="1:21" ht="12.75" customHeight="1" x14ac:dyDescent="0.25">
      <c r="A172"/>
      <c r="B172"/>
      <c r="C172" s="278"/>
      <c r="D172" s="278"/>
      <c r="E172" s="298"/>
    </row>
    <row r="173" spans="1:21" ht="12.75" customHeight="1" x14ac:dyDescent="0.25">
      <c r="A173"/>
      <c r="B173"/>
      <c r="C173" s="278"/>
      <c r="D173" s="278"/>
      <c r="E173"/>
      <c r="P173" s="144" t="s">
        <v>3366</v>
      </c>
    </row>
    <row r="174" spans="1:21" ht="12.75" customHeight="1" x14ac:dyDescent="0.25">
      <c r="A174"/>
      <c r="B174"/>
      <c r="C174" s="278"/>
      <c r="D174" s="278"/>
      <c r="E174" s="708"/>
      <c r="O174" s="280"/>
    </row>
    <row r="175" spans="1:21" ht="12.75" customHeight="1" x14ac:dyDescent="0.25">
      <c r="A175"/>
      <c r="B175"/>
      <c r="C175" s="278"/>
      <c r="D175" s="278"/>
      <c r="E175" s="708"/>
    </row>
    <row r="176" spans="1:21" ht="12.75" customHeight="1" x14ac:dyDescent="0.25">
      <c r="A176"/>
      <c r="B176"/>
      <c r="C176" s="278"/>
      <c r="D176" s="278"/>
      <c r="E176"/>
    </row>
    <row r="177" spans="1:15" ht="12.75" customHeight="1" x14ac:dyDescent="0.25">
      <c r="A177"/>
      <c r="B177"/>
      <c r="C177" s="278"/>
      <c r="D177" s="278"/>
      <c r="E177"/>
    </row>
    <row r="178" spans="1:15" ht="12.75" customHeight="1" x14ac:dyDescent="0.25">
      <c r="A178"/>
      <c r="B178"/>
      <c r="C178" s="278"/>
      <c r="D178" s="278"/>
      <c r="E178"/>
    </row>
    <row r="179" spans="1:15" ht="15" x14ac:dyDescent="0.25">
      <c r="A179"/>
      <c r="B179"/>
      <c r="C179" s="278"/>
      <c r="D179" s="278"/>
      <c r="E179"/>
    </row>
    <row r="180" spans="1:15" ht="12.75" customHeight="1" x14ac:dyDescent="0.25">
      <c r="A180"/>
      <c r="B180"/>
      <c r="C180" s="278"/>
      <c r="D180" s="439"/>
      <c r="E180" s="298"/>
    </row>
    <row r="181" spans="1:15" ht="12.75" customHeight="1" x14ac:dyDescent="0.25">
      <c r="A181"/>
      <c r="B181"/>
      <c r="C181" s="278"/>
      <c r="D181" s="278"/>
      <c r="E181"/>
    </row>
    <row r="182" spans="1:15" ht="12.75" customHeight="1" x14ac:dyDescent="0.25">
      <c r="A182"/>
      <c r="B182"/>
      <c r="C182" s="278"/>
      <c r="D182" s="278"/>
      <c r="E182"/>
      <c r="I182" s="118"/>
    </row>
    <row r="183" spans="1:15" ht="12.75" customHeight="1" x14ac:dyDescent="0.25">
      <c r="A183"/>
      <c r="B183"/>
      <c r="C183" s="278"/>
      <c r="D183" s="278"/>
      <c r="E183"/>
      <c r="I183" s="118"/>
    </row>
    <row r="184" spans="1:15" ht="12.75" customHeight="1" x14ac:dyDescent="0.25">
      <c r="A184"/>
      <c r="B184"/>
      <c r="C184" s="278"/>
      <c r="D184" s="278"/>
      <c r="E184"/>
      <c r="I184" s="118"/>
    </row>
    <row r="185" spans="1:15" ht="12.75" customHeight="1" x14ac:dyDescent="0.25">
      <c r="A185"/>
      <c r="B185"/>
      <c r="C185" s="278"/>
      <c r="D185" s="278"/>
      <c r="E185"/>
      <c r="I185" s="118"/>
      <c r="O185"/>
    </row>
    <row r="186" spans="1:15" ht="12.75" customHeight="1" x14ac:dyDescent="0.25">
      <c r="A186"/>
      <c r="B186"/>
      <c r="C186" s="278"/>
      <c r="D186" s="278"/>
      <c r="E186"/>
      <c r="I186" s="118"/>
      <c r="O186"/>
    </row>
    <row r="187" spans="1:15" ht="12.75" customHeight="1" x14ac:dyDescent="0.25">
      <c r="A187"/>
      <c r="B187"/>
      <c r="C187" s="278"/>
      <c r="D187" s="278"/>
      <c r="E187"/>
      <c r="I187" s="118"/>
      <c r="O187"/>
    </row>
    <row r="188" spans="1:15" ht="19.5" customHeight="1" x14ac:dyDescent="0.25">
      <c r="A188"/>
      <c r="B188"/>
      <c r="C188" s="278"/>
      <c r="D188" s="278"/>
      <c r="E188"/>
      <c r="I188" s="118"/>
      <c r="O188" s="298"/>
    </row>
    <row r="189" spans="1:15" ht="15" x14ac:dyDescent="0.25">
      <c r="A189"/>
      <c r="B189"/>
      <c r="C189" s="278"/>
      <c r="D189" s="278"/>
      <c r="E189"/>
      <c r="I189" s="118"/>
    </row>
    <row r="190" spans="1:15" ht="12.75" customHeight="1" x14ac:dyDescent="0.25">
      <c r="A190"/>
      <c r="B190"/>
      <c r="C190" s="278"/>
      <c r="D190" s="278"/>
      <c r="E190"/>
      <c r="F190" s="2"/>
      <c r="I190" s="118"/>
      <c r="O190"/>
    </row>
    <row r="191" spans="1:15" ht="12.75" customHeight="1" x14ac:dyDescent="0.25">
      <c r="A191"/>
      <c r="B191"/>
      <c r="C191" s="278"/>
      <c r="D191" s="278"/>
      <c r="E191"/>
      <c r="I191" s="118"/>
      <c r="O191"/>
    </row>
    <row r="192" spans="1:15" ht="12.75" customHeight="1" x14ac:dyDescent="0.25">
      <c r="A192"/>
      <c r="B192"/>
      <c r="C192" s="278"/>
      <c r="D192" s="278"/>
      <c r="E192"/>
      <c r="O192"/>
    </row>
    <row r="193" spans="1:15" ht="12.75" customHeight="1" x14ac:dyDescent="0.25">
      <c r="A193"/>
      <c r="B193"/>
      <c r="C193" s="278"/>
      <c r="D193" s="278"/>
      <c r="E193"/>
      <c r="O193"/>
    </row>
    <row r="194" spans="1:15" ht="12.75" customHeight="1" x14ac:dyDescent="0.25">
      <c r="A194"/>
      <c r="B194"/>
      <c r="C194" s="278"/>
      <c r="D194" s="278"/>
      <c r="E194"/>
      <c r="O194" s="298"/>
    </row>
    <row r="195" spans="1:15" ht="12.75" customHeight="1" x14ac:dyDescent="0.25">
      <c r="A195"/>
      <c r="B195"/>
      <c r="C195" s="278"/>
      <c r="D195" s="278"/>
      <c r="E195"/>
      <c r="O195" s="280"/>
    </row>
    <row r="196" spans="1:15" ht="12.75" customHeight="1" x14ac:dyDescent="0.25">
      <c r="A196"/>
      <c r="B196"/>
      <c r="C196" s="278"/>
      <c r="D196" s="439"/>
      <c r="E196" s="298"/>
      <c r="O196" s="279"/>
    </row>
    <row r="197" spans="1:15" ht="12.75" customHeight="1" x14ac:dyDescent="0.25">
      <c r="A197"/>
      <c r="B197"/>
      <c r="C197" s="278"/>
      <c r="D197" s="278"/>
      <c r="E197"/>
      <c r="O197" s="279"/>
    </row>
    <row r="198" spans="1:15" ht="12.75" customHeight="1" x14ac:dyDescent="0.25">
      <c r="A198"/>
      <c r="B198"/>
      <c r="C198" s="278"/>
      <c r="D198" s="278"/>
      <c r="E198"/>
    </row>
    <row r="199" spans="1:15" ht="12.75" customHeight="1" x14ac:dyDescent="0.25">
      <c r="A199"/>
      <c r="B199"/>
      <c r="C199" s="278"/>
      <c r="D199" s="278"/>
      <c r="E199"/>
      <c r="O199" s="280"/>
    </row>
    <row r="200" spans="1:15" ht="12.75" customHeight="1" x14ac:dyDescent="0.25">
      <c r="A200"/>
      <c r="B200"/>
      <c r="C200" s="278"/>
      <c r="D200" s="278"/>
      <c r="E200"/>
      <c r="O200" s="280"/>
    </row>
    <row r="201" spans="1:15" ht="12.75" customHeight="1" x14ac:dyDescent="0.25">
      <c r="A201"/>
      <c r="B201"/>
      <c r="C201" s="278"/>
      <c r="D201" s="439"/>
      <c r="E201" s="298"/>
    </row>
    <row r="202" spans="1:15" ht="15" customHeight="1" x14ac:dyDescent="0.2"/>
    <row r="203" spans="1:15" ht="15" customHeight="1" x14ac:dyDescent="0.2"/>
    <row r="204" spans="1:15" ht="12.75" customHeight="1" x14ac:dyDescent="0.2"/>
    <row r="205" spans="1:15" ht="12.75" customHeight="1" x14ac:dyDescent="0.25">
      <c r="O205"/>
    </row>
    <row r="206" spans="1:15" ht="12.75" customHeight="1" x14ac:dyDescent="0.25">
      <c r="O206"/>
    </row>
    <row r="207" spans="1:15" ht="12.75" customHeight="1" x14ac:dyDescent="0.25">
      <c r="O207"/>
    </row>
    <row r="208" spans="1:15" ht="12.75" customHeight="1" x14ac:dyDescent="0.25">
      <c r="O208"/>
    </row>
    <row r="209" spans="15:15" ht="12.75" customHeight="1" x14ac:dyDescent="0.25">
      <c r="O209"/>
    </row>
    <row r="210" spans="15:15" ht="12.75" customHeight="1" x14ac:dyDescent="0.25">
      <c r="O210"/>
    </row>
    <row r="211" spans="15:15" ht="12.75" customHeight="1" x14ac:dyDescent="0.25">
      <c r="O211"/>
    </row>
    <row r="212" spans="15:15" ht="12.75" customHeight="1" x14ac:dyDescent="0.25">
      <c r="O212"/>
    </row>
    <row r="213" spans="15:15" ht="12.75" customHeight="1" x14ac:dyDescent="0.25">
      <c r="O213"/>
    </row>
    <row r="214" spans="15:15" ht="12.75" customHeight="1" x14ac:dyDescent="0.25">
      <c r="O214"/>
    </row>
    <row r="215" spans="15:15" ht="12.75" customHeight="1" x14ac:dyDescent="0.25">
      <c r="O215"/>
    </row>
    <row r="216" spans="15:15" ht="12.75" customHeight="1" x14ac:dyDescent="0.25">
      <c r="O216"/>
    </row>
    <row r="217" spans="15:15" ht="12.75" customHeight="1" x14ac:dyDescent="0.2"/>
    <row r="218" spans="15:15" ht="12.75" customHeight="1" x14ac:dyDescent="0.2"/>
    <row r="219" spans="15:15" ht="12.75" customHeight="1" x14ac:dyDescent="0.2"/>
    <row r="220" spans="15:15" ht="12.75" customHeight="1" x14ac:dyDescent="0.2"/>
    <row r="221" spans="15:15" ht="12.75" customHeight="1" x14ac:dyDescent="0.2"/>
    <row r="222" spans="15:15" ht="12.75" customHeight="1" x14ac:dyDescent="0.2"/>
    <row r="223" spans="15:15" ht="12.75" customHeight="1" x14ac:dyDescent="0.2"/>
    <row r="224" spans="15:15" ht="12.75" customHeight="1" x14ac:dyDescent="0.2"/>
    <row r="225" spans="15:15" ht="27.75" customHeight="1" x14ac:dyDescent="0.2"/>
    <row r="226" spans="15:15" ht="12.75" customHeight="1" x14ac:dyDescent="0.2"/>
    <row r="227" spans="15:15" ht="12.75" customHeight="1" x14ac:dyDescent="0.2"/>
    <row r="228" spans="15:15" ht="15" x14ac:dyDescent="0.25">
      <c r="O228"/>
    </row>
    <row r="229" spans="15:15" ht="15" x14ac:dyDescent="0.25">
      <c r="O229"/>
    </row>
    <row r="230" spans="15:15" ht="15" x14ac:dyDescent="0.25">
      <c r="O230"/>
    </row>
    <row r="231" spans="15:15" ht="15" x14ac:dyDescent="0.25">
      <c r="O231"/>
    </row>
    <row r="232" spans="15:15" ht="15" x14ac:dyDescent="0.25">
      <c r="O232"/>
    </row>
    <row r="233" spans="15:15" ht="15" x14ac:dyDescent="0.25">
      <c r="O233"/>
    </row>
    <row r="234" spans="15:15" ht="15" x14ac:dyDescent="0.25">
      <c r="O234"/>
    </row>
    <row r="235" spans="15:15" ht="15" x14ac:dyDescent="0.25">
      <c r="O235"/>
    </row>
    <row r="236" spans="15:15" ht="15" x14ac:dyDescent="0.25">
      <c r="O236"/>
    </row>
    <row r="237" spans="15:15" ht="15" x14ac:dyDescent="0.25">
      <c r="O237"/>
    </row>
  </sheetData>
  <mergeCells count="4">
    <mergeCell ref="A3:C3"/>
    <mergeCell ref="D3:F3"/>
    <mergeCell ref="B6:F6"/>
    <mergeCell ref="Q6:U6"/>
  </mergeCells>
  <hyperlinks>
    <hyperlink ref="E1" location="BG!A1" display="BG" xr:uid="{7179099A-C7D6-48DC-8DA1-BD28546951A6}"/>
    <hyperlink ref="L1" location="BG!A1" display="BG" xr:uid="{4DA8A0C1-3210-4821-9E02-C6B64F05A8A7}"/>
  </hyperlinks>
  <printOptions horizontalCentered="1"/>
  <pageMargins left="0.70866141732283472" right="0.70866141732283472" top="0.74803149606299213" bottom="0.74803149606299213" header="0.31496062992125984" footer="0.31496062992125984"/>
  <pageSetup paperSize="5" scale="80" orientation="portrait" r:id="rId1"/>
  <ignoredErrors>
    <ignoredError sqref="B8:B21 B75:B94 B105:B128" numberStoredAsText="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A0AA163B-3F6E-43E2-99A0-AE56D7148BC2}">
          <x14:formula1>
            <xm:f>'Base de Monedas'!$A$1:$A$179</xm:f>
          </x14:formula1>
          <xm:sqref>C167:C168 I182:I191 I157:I170 C68 C57:C62 C46:C51 C134:C141 C53 C32 I86 I96:I104 I113:I116 C144:C157 X65 R8:R52 X8:X52 I119:I147 C104:C129 C8:C29 I8:I67 C75:C102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C1:AJ19"/>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44.7109375" style="35" customWidth="1"/>
    <col min="4" max="5" width="15.7109375" style="35" customWidth="1"/>
    <col min="6" max="6" width="2.28515625" style="35" customWidth="1"/>
    <col min="7" max="36" width="11.28515625" style="35"/>
    <col min="37" max="16384" width="11.28515625" style="2"/>
  </cols>
  <sheetData>
    <row r="1" spans="3:36" x14ac:dyDescent="0.2">
      <c r="C1" s="11" t="s">
        <v>3250</v>
      </c>
      <c r="F1" s="149" t="s">
        <v>88</v>
      </c>
    </row>
    <row r="4" spans="3:36" ht="15" x14ac:dyDescent="0.2">
      <c r="C4" s="829" t="s">
        <v>1519</v>
      </c>
      <c r="D4" s="829"/>
      <c r="E4" s="829"/>
      <c r="V4" s="2"/>
      <c r="W4" s="2"/>
      <c r="X4" s="2"/>
      <c r="Y4" s="2"/>
      <c r="Z4" s="2"/>
      <c r="AA4" s="2"/>
      <c r="AB4" s="2"/>
      <c r="AC4" s="2"/>
      <c r="AD4" s="2"/>
      <c r="AE4" s="2"/>
      <c r="AF4" s="2"/>
      <c r="AG4" s="2"/>
      <c r="AH4" s="2"/>
      <c r="AI4" s="2"/>
      <c r="AJ4" s="2"/>
    </row>
    <row r="5" spans="3:36" x14ac:dyDescent="0.2">
      <c r="C5" s="93" t="s">
        <v>192</v>
      </c>
    </row>
    <row r="6" spans="3:36" x14ac:dyDescent="0.2">
      <c r="D6" s="5"/>
      <c r="E6" s="5"/>
    </row>
    <row r="7" spans="3:36" x14ac:dyDescent="0.2">
      <c r="C7" s="351" t="s">
        <v>89</v>
      </c>
      <c r="D7" s="794">
        <v>45199</v>
      </c>
      <c r="E7" s="794">
        <v>44926</v>
      </c>
      <c r="F7" s="38"/>
      <c r="V7" s="2"/>
      <c r="W7" s="2"/>
      <c r="X7" s="2"/>
      <c r="Y7" s="2"/>
      <c r="Z7" s="2"/>
      <c r="AA7" s="2"/>
      <c r="AB7" s="2"/>
      <c r="AC7" s="2"/>
      <c r="AD7" s="2"/>
      <c r="AE7" s="2"/>
      <c r="AF7" s="2"/>
      <c r="AG7" s="2"/>
      <c r="AH7" s="2"/>
      <c r="AI7" s="2"/>
      <c r="AJ7" s="2"/>
    </row>
    <row r="8" spans="3:36" x14ac:dyDescent="0.2">
      <c r="C8" s="39" t="s">
        <v>77</v>
      </c>
      <c r="D8" s="39"/>
      <c r="E8" s="39"/>
      <c r="F8" s="39"/>
      <c r="V8" s="2"/>
      <c r="W8" s="2"/>
      <c r="X8" s="2"/>
      <c r="Y8" s="2"/>
      <c r="Z8" s="2"/>
      <c r="AA8" s="2"/>
      <c r="AB8" s="2"/>
      <c r="AC8" s="2"/>
      <c r="AD8" s="2"/>
      <c r="AE8" s="2"/>
      <c r="AF8" s="2"/>
      <c r="AG8" s="2"/>
      <c r="AH8" s="2"/>
      <c r="AI8" s="2"/>
      <c r="AJ8" s="2"/>
    </row>
    <row r="9" spans="3:36" x14ac:dyDescent="0.2">
      <c r="C9" s="40" t="s">
        <v>90</v>
      </c>
      <c r="F9" s="40"/>
      <c r="V9" s="2"/>
      <c r="W9" s="2"/>
      <c r="X9" s="2"/>
      <c r="Y9" s="2"/>
      <c r="Z9" s="2"/>
      <c r="AA9" s="2"/>
      <c r="AB9" s="2"/>
      <c r="AC9" s="2"/>
      <c r="AD9" s="2"/>
      <c r="AE9" s="2"/>
      <c r="AF9" s="2"/>
      <c r="AG9" s="2"/>
      <c r="AH9" s="2"/>
      <c r="AI9" s="2"/>
      <c r="AJ9" s="2"/>
    </row>
    <row r="10" spans="3:36" x14ac:dyDescent="0.2">
      <c r="C10" s="40" t="s">
        <v>80</v>
      </c>
      <c r="F10" s="40"/>
      <c r="V10" s="2"/>
      <c r="W10" s="2"/>
      <c r="X10" s="2"/>
      <c r="Y10" s="2"/>
      <c r="Z10" s="2"/>
      <c r="AA10" s="2"/>
      <c r="AB10" s="2"/>
      <c r="AC10" s="2"/>
      <c r="AD10" s="2"/>
      <c r="AE10" s="2"/>
      <c r="AF10" s="2"/>
      <c r="AG10" s="2"/>
      <c r="AH10" s="2"/>
      <c r="AI10" s="2"/>
      <c r="AJ10" s="2"/>
    </row>
    <row r="11" spans="3:36" x14ac:dyDescent="0.2">
      <c r="C11" s="40" t="s">
        <v>91</v>
      </c>
      <c r="F11" s="40"/>
      <c r="V11" s="2"/>
      <c r="W11" s="2"/>
      <c r="X11" s="2"/>
      <c r="Y11" s="2"/>
      <c r="Z11" s="2"/>
      <c r="AA11" s="2"/>
      <c r="AB11" s="2"/>
      <c r="AC11" s="2"/>
      <c r="AD11" s="2"/>
      <c r="AE11" s="2"/>
      <c r="AF11" s="2"/>
      <c r="AG11" s="2"/>
      <c r="AH11" s="2"/>
      <c r="AI11" s="2"/>
      <c r="AJ11" s="2"/>
    </row>
    <row r="12" spans="3:36" x14ac:dyDescent="0.2">
      <c r="C12" s="40" t="s">
        <v>92</v>
      </c>
      <c r="F12" s="40"/>
      <c r="V12" s="2"/>
      <c r="W12" s="2"/>
      <c r="X12" s="2"/>
      <c r="Y12" s="2"/>
      <c r="Z12" s="2"/>
      <c r="AA12" s="2"/>
      <c r="AB12" s="2"/>
      <c r="AC12" s="2"/>
      <c r="AD12" s="2"/>
      <c r="AE12" s="2"/>
      <c r="AF12" s="2"/>
      <c r="AG12" s="2"/>
      <c r="AH12" s="2"/>
      <c r="AI12" s="2"/>
      <c r="AJ12" s="2"/>
    </row>
    <row r="13" spans="3:36" x14ac:dyDescent="0.2">
      <c r="C13" s="67"/>
      <c r="D13" s="39"/>
      <c r="E13" s="39"/>
      <c r="F13" s="39"/>
      <c r="V13" s="2"/>
      <c r="W13" s="2"/>
      <c r="X13" s="2"/>
      <c r="Y13" s="2"/>
      <c r="Z13" s="2"/>
      <c r="AA13" s="2"/>
      <c r="AB13" s="2"/>
      <c r="AC13" s="2"/>
      <c r="AD13" s="2"/>
      <c r="AE13" s="2"/>
      <c r="AF13" s="2"/>
      <c r="AG13" s="2"/>
      <c r="AH13" s="2"/>
      <c r="AI13" s="2"/>
      <c r="AJ13" s="2"/>
    </row>
    <row r="14" spans="3:36" x14ac:dyDescent="0.2">
      <c r="C14" s="152" t="s">
        <v>86</v>
      </c>
      <c r="D14" s="262">
        <v>0</v>
      </c>
      <c r="E14" s="262">
        <v>0</v>
      </c>
      <c r="V14" s="2"/>
      <c r="W14" s="2"/>
      <c r="X14" s="2"/>
      <c r="Y14" s="2"/>
      <c r="Z14" s="2"/>
      <c r="AA14" s="2"/>
      <c r="AB14" s="2"/>
      <c r="AC14" s="2"/>
      <c r="AD14" s="2"/>
      <c r="AE14" s="2"/>
      <c r="AF14" s="2"/>
      <c r="AG14" s="2"/>
      <c r="AH14" s="2"/>
      <c r="AI14" s="2"/>
      <c r="AJ14" s="2"/>
    </row>
    <row r="15" spans="3:36" x14ac:dyDescent="0.2">
      <c r="C15" s="41"/>
      <c r="F15" s="40"/>
      <c r="V15" s="2"/>
      <c r="W15" s="2"/>
      <c r="X15" s="2"/>
      <c r="Y15" s="2"/>
      <c r="Z15" s="2"/>
      <c r="AA15" s="2"/>
      <c r="AB15" s="2"/>
      <c r="AC15" s="2"/>
      <c r="AD15" s="2"/>
      <c r="AE15" s="2"/>
      <c r="AF15" s="2"/>
      <c r="AG15" s="2"/>
      <c r="AH15" s="2"/>
      <c r="AI15" s="2"/>
      <c r="AJ15" s="2"/>
    </row>
    <row r="16" spans="3:36" x14ac:dyDescent="0.2">
      <c r="C16" s="40"/>
      <c r="F16" s="40"/>
      <c r="V16" s="2"/>
      <c r="W16" s="2"/>
      <c r="X16" s="2"/>
      <c r="Y16" s="2"/>
      <c r="Z16" s="2"/>
      <c r="AA16" s="2"/>
      <c r="AB16" s="2"/>
      <c r="AC16" s="2"/>
      <c r="AD16" s="2"/>
      <c r="AE16" s="2"/>
      <c r="AF16" s="2"/>
      <c r="AG16" s="2"/>
      <c r="AH16" s="2"/>
      <c r="AI16" s="2"/>
      <c r="AJ16" s="2"/>
    </row>
    <row r="17" spans="3:36" x14ac:dyDescent="0.2">
      <c r="C17" s="41"/>
      <c r="F17" s="40"/>
      <c r="G17" s="39"/>
      <c r="H17" s="39"/>
      <c r="V17" s="2"/>
      <c r="W17" s="2"/>
      <c r="X17" s="2"/>
      <c r="Y17" s="2"/>
      <c r="Z17" s="2"/>
      <c r="AA17" s="2"/>
      <c r="AB17" s="2"/>
      <c r="AC17" s="2"/>
      <c r="AD17" s="2"/>
      <c r="AE17" s="2"/>
      <c r="AF17" s="2"/>
      <c r="AG17" s="2"/>
      <c r="AH17" s="2"/>
      <c r="AI17" s="2"/>
      <c r="AJ17" s="2"/>
    </row>
    <row r="18" spans="3:36" x14ac:dyDescent="0.2">
      <c r="V18" s="2"/>
      <c r="W18" s="2"/>
      <c r="X18" s="2"/>
      <c r="Y18" s="2"/>
      <c r="Z18" s="2"/>
      <c r="AA18" s="2"/>
      <c r="AB18" s="2"/>
      <c r="AC18" s="2"/>
      <c r="AD18" s="2"/>
      <c r="AE18" s="2"/>
      <c r="AF18" s="2"/>
      <c r="AG18" s="2"/>
      <c r="AH18" s="2"/>
      <c r="AI18" s="2"/>
      <c r="AJ18" s="2"/>
    </row>
    <row r="19" spans="3:36" x14ac:dyDescent="0.2">
      <c r="F19" s="2"/>
    </row>
  </sheetData>
  <mergeCells count="1">
    <mergeCell ref="C4:E4"/>
  </mergeCells>
  <hyperlinks>
    <hyperlink ref="F1" location="BG!A1" display="BG" xr:uid="{00000000-0004-0000-1300-00000000000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C1:I19"/>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48.28515625" style="35" customWidth="1"/>
    <col min="4" max="5" width="15.7109375" style="35" customWidth="1"/>
    <col min="6" max="6" width="2.28515625" style="35" customWidth="1"/>
    <col min="7" max="9" width="11.28515625" style="35"/>
    <col min="10" max="16384" width="11.42578125" style="2"/>
  </cols>
  <sheetData>
    <row r="1" spans="3:8" x14ac:dyDescent="0.2">
      <c r="C1" s="11" t="s">
        <v>3250</v>
      </c>
      <c r="H1" s="149" t="s">
        <v>88</v>
      </c>
    </row>
    <row r="2" spans="3:8" x14ac:dyDescent="0.2">
      <c r="D2" s="150"/>
    </row>
    <row r="3" spans="3:8" ht="15" x14ac:dyDescent="0.2">
      <c r="C3" s="829" t="s">
        <v>1520</v>
      </c>
      <c r="D3" s="829"/>
      <c r="E3" s="829"/>
    </row>
    <row r="4" spans="3:8" x14ac:dyDescent="0.2">
      <c r="C4" s="93" t="s">
        <v>192</v>
      </c>
    </row>
    <row r="5" spans="3:8" x14ac:dyDescent="0.2">
      <c r="C5" s="18" t="s">
        <v>1425</v>
      </c>
      <c r="D5" s="5"/>
      <c r="E5" s="5"/>
    </row>
    <row r="6" spans="3:8" x14ac:dyDescent="0.2">
      <c r="D6" s="5"/>
      <c r="E6" s="5"/>
    </row>
    <row r="7" spans="3:8" x14ac:dyDescent="0.2">
      <c r="C7" s="7" t="s">
        <v>2</v>
      </c>
      <c r="D7" s="794">
        <v>45199</v>
      </c>
      <c r="E7" s="794">
        <v>44926</v>
      </c>
    </row>
    <row r="8" spans="3:8" x14ac:dyDescent="0.2">
      <c r="C8" s="35" t="s">
        <v>93</v>
      </c>
      <c r="D8" s="27">
        <v>1334549.723</v>
      </c>
      <c r="E8" s="27">
        <v>734773.48300000001</v>
      </c>
    </row>
    <row r="9" spans="3:8" x14ac:dyDescent="0.2">
      <c r="C9" s="35" t="s">
        <v>94</v>
      </c>
      <c r="D9" s="27">
        <v>171241.951</v>
      </c>
      <c r="E9" s="27">
        <v>456972.76199999999</v>
      </c>
    </row>
    <row r="10" spans="3:8" x14ac:dyDescent="0.2">
      <c r="D10" s="27"/>
      <c r="E10" s="2"/>
    </row>
    <row r="11" spans="3:8" x14ac:dyDescent="0.2">
      <c r="C11" s="152" t="s">
        <v>0</v>
      </c>
      <c r="D11" s="288">
        <v>1505791.6740000001</v>
      </c>
      <c r="E11" s="288">
        <v>1191746.2450000001</v>
      </c>
    </row>
    <row r="19" spans="6:6" x14ac:dyDescent="0.2">
      <c r="F19" s="2"/>
    </row>
  </sheetData>
  <mergeCells count="1">
    <mergeCell ref="C3:E3"/>
  </mergeCells>
  <hyperlinks>
    <hyperlink ref="H1" location="BG!A1" display="BG" xr:uid="{00000000-0004-0000-1400-000000000000}"/>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C1:AC18"/>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51.7109375" style="35" customWidth="1"/>
    <col min="4" max="5" width="15.7109375" style="35" customWidth="1"/>
    <col min="6" max="6" width="2.28515625" style="35" customWidth="1"/>
    <col min="7" max="8" width="11.28515625" style="35"/>
    <col min="9" max="9" width="20.140625" style="35" bestFit="1" customWidth="1"/>
    <col min="10" max="11" width="11.42578125" style="2"/>
    <col min="12" max="12" width="42.140625" style="2" bestFit="1" customWidth="1"/>
    <col min="13" max="13" width="12.85546875" style="2" bestFit="1" customWidth="1"/>
    <col min="14" max="14" width="11.5703125" style="2" bestFit="1" customWidth="1"/>
    <col min="15" max="24" width="11.42578125" style="2"/>
    <col min="25" max="25" width="14.42578125" style="2" bestFit="1" customWidth="1"/>
    <col min="26" max="26" width="11.42578125" style="2"/>
    <col min="27" max="27" width="11.5703125" style="2" bestFit="1" customWidth="1"/>
    <col min="28" max="28" width="14.42578125" style="2" bestFit="1" customWidth="1"/>
    <col min="29" max="29" width="11.5703125" style="2" bestFit="1" customWidth="1"/>
    <col min="30" max="16384" width="11.42578125" style="2"/>
  </cols>
  <sheetData>
    <row r="1" spans="3:29" x14ac:dyDescent="0.2">
      <c r="C1" s="11" t="s">
        <v>3250</v>
      </c>
      <c r="I1" s="696" t="s">
        <v>88</v>
      </c>
    </row>
    <row r="2" spans="3:29" x14ac:dyDescent="0.2">
      <c r="D2" s="150"/>
    </row>
    <row r="3" spans="3:29" ht="15" x14ac:dyDescent="0.2">
      <c r="C3" s="829" t="s">
        <v>1536</v>
      </c>
      <c r="D3" s="829"/>
      <c r="E3" s="829"/>
    </row>
    <row r="4" spans="3:29" s="5" customFormat="1" x14ac:dyDescent="0.2">
      <c r="C4" s="154" t="s">
        <v>192</v>
      </c>
      <c r="D4" s="44"/>
      <c r="E4" s="44"/>
      <c r="F4" s="44"/>
    </row>
    <row r="5" spans="3:29" s="5" customFormat="1" x14ac:dyDescent="0.2">
      <c r="C5" s="18" t="s">
        <v>1426</v>
      </c>
      <c r="D5" s="44"/>
      <c r="E5" s="44"/>
      <c r="F5" s="44"/>
    </row>
    <row r="6" spans="3:29" x14ac:dyDescent="0.2">
      <c r="D6" s="5"/>
      <c r="E6" s="5"/>
    </row>
    <row r="7" spans="3:29" x14ac:dyDescent="0.2">
      <c r="C7" s="7" t="s">
        <v>2</v>
      </c>
      <c r="D7" s="794">
        <v>45199</v>
      </c>
      <c r="E7" s="794">
        <v>44926</v>
      </c>
      <c r="M7" s="279"/>
      <c r="N7" s="279"/>
      <c r="Y7" s="279"/>
      <c r="Z7" s="279"/>
      <c r="AA7" s="279"/>
      <c r="AB7" s="279"/>
      <c r="AC7" s="279"/>
    </row>
    <row r="8" spans="3:29" hidden="1" x14ac:dyDescent="0.2">
      <c r="C8" s="35" t="s">
        <v>2393</v>
      </c>
      <c r="D8" s="27">
        <v>0</v>
      </c>
      <c r="E8" s="27">
        <v>0</v>
      </c>
      <c r="N8" s="342"/>
      <c r="Y8" s="279"/>
      <c r="Z8" s="279"/>
      <c r="AA8" s="279"/>
      <c r="AB8" s="279"/>
      <c r="AC8" s="279"/>
    </row>
    <row r="9" spans="3:29" hidden="1" x14ac:dyDescent="0.2">
      <c r="C9" s="35" t="s">
        <v>2394</v>
      </c>
      <c r="D9" s="27">
        <v>0</v>
      </c>
      <c r="E9" s="27">
        <v>0</v>
      </c>
      <c r="M9" s="279"/>
      <c r="N9" s="279"/>
      <c r="Y9" s="279"/>
      <c r="Z9" s="279"/>
      <c r="AA9" s="279"/>
      <c r="AB9" s="279"/>
      <c r="AC9" s="279"/>
    </row>
    <row r="10" spans="3:29" x14ac:dyDescent="0.2">
      <c r="C10" s="35" t="s">
        <v>3249</v>
      </c>
      <c r="D10" s="27">
        <v>9301830.7170000002</v>
      </c>
      <c r="E10" s="27">
        <v>8223204.2740000002</v>
      </c>
      <c r="M10" s="279"/>
      <c r="N10" s="279"/>
      <c r="Y10" s="279"/>
      <c r="Z10" s="279"/>
      <c r="AA10" s="279"/>
      <c r="AB10" s="279"/>
      <c r="AC10" s="279"/>
    </row>
    <row r="11" spans="3:29" x14ac:dyDescent="0.2">
      <c r="D11" s="27"/>
      <c r="E11" s="27"/>
      <c r="M11" s="279"/>
      <c r="N11" s="279"/>
      <c r="Y11" s="279"/>
      <c r="Z11" s="279"/>
      <c r="AA11" s="279"/>
      <c r="AB11" s="279"/>
      <c r="AC11" s="279"/>
    </row>
    <row r="12" spans="3:29" x14ac:dyDescent="0.2">
      <c r="C12" s="152" t="s">
        <v>0</v>
      </c>
      <c r="D12" s="385">
        <v>9301830.7170000002</v>
      </c>
      <c r="E12" s="385">
        <v>8223204.2740000002</v>
      </c>
      <c r="N12" s="342"/>
      <c r="Y12" s="279"/>
      <c r="Z12" s="279"/>
      <c r="AA12" s="279"/>
      <c r="AB12" s="279"/>
      <c r="AC12" s="279"/>
    </row>
    <row r="13" spans="3:29" x14ac:dyDescent="0.2">
      <c r="M13" s="279"/>
      <c r="N13" s="279"/>
    </row>
    <row r="14" spans="3:29" x14ac:dyDescent="0.2">
      <c r="M14" s="279"/>
      <c r="N14" s="279"/>
    </row>
    <row r="15" spans="3:29" x14ac:dyDescent="0.2">
      <c r="M15" s="279"/>
      <c r="N15" s="279"/>
    </row>
    <row r="16" spans="3:29" x14ac:dyDescent="0.2">
      <c r="N16" s="342"/>
    </row>
    <row r="18" spans="6:6" x14ac:dyDescent="0.2">
      <c r="F18" s="2"/>
    </row>
  </sheetData>
  <mergeCells count="1">
    <mergeCell ref="C3:E3"/>
  </mergeCells>
  <hyperlinks>
    <hyperlink ref="I1" location="BG!A1" display="BG" xr:uid="{00000000-0004-0000-15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A7B4-14D9-4536-89B5-03C3505B8304}">
  <sheetPr filterMode="1"/>
  <dimension ref="A1:Q678"/>
  <sheetViews>
    <sheetView topLeftCell="G346" zoomScaleNormal="100" workbookViewId="0">
      <selection activeCell="H393" sqref="H393"/>
    </sheetView>
  </sheetViews>
  <sheetFormatPr baseColWidth="10" defaultColWidth="11.42578125" defaultRowHeight="15" x14ac:dyDescent="0.25"/>
  <cols>
    <col min="1" max="1" width="10.7109375" style="562" bestFit="1" customWidth="1"/>
    <col min="2" max="2" width="8.42578125" bestFit="1" customWidth="1"/>
    <col min="3" max="3" width="16.140625" bestFit="1" customWidth="1"/>
    <col min="4" max="4" width="22.85546875" bestFit="1" customWidth="1"/>
    <col min="5" max="7" width="22.85546875" customWidth="1"/>
    <col min="8" max="8" width="58.85546875" bestFit="1" customWidth="1"/>
    <col min="9" max="9" width="27.42578125" style="278" bestFit="1" customWidth="1"/>
    <col min="10" max="10" width="16" style="453" customWidth="1"/>
    <col min="11" max="11" width="46" bestFit="1" customWidth="1"/>
    <col min="12" max="12" width="52.7109375" customWidth="1"/>
    <col min="13" max="13" width="73.7109375" bestFit="1" customWidth="1"/>
    <col min="14" max="14" width="20" bestFit="1" customWidth="1"/>
    <col min="15" max="15" width="28.7109375" bestFit="1" customWidth="1"/>
    <col min="16" max="16" width="12" bestFit="1" customWidth="1"/>
  </cols>
  <sheetData>
    <row r="1" spans="1:17" ht="17.25" customHeight="1" x14ac:dyDescent="0.25">
      <c r="A1" s="562" t="s">
        <v>690</v>
      </c>
      <c r="B1" t="s">
        <v>691</v>
      </c>
      <c r="C1" s="338" t="s">
        <v>692</v>
      </c>
      <c r="D1" t="s">
        <v>693</v>
      </c>
      <c r="E1" t="s">
        <v>1736</v>
      </c>
      <c r="F1" t="s">
        <v>1735</v>
      </c>
      <c r="G1" t="s">
        <v>1858</v>
      </c>
      <c r="H1" t="s">
        <v>694</v>
      </c>
      <c r="I1" s="390" t="s">
        <v>698</v>
      </c>
      <c r="J1" s="651" t="s">
        <v>1870</v>
      </c>
      <c r="K1" s="298" t="s">
        <v>2387</v>
      </c>
      <c r="L1" s="298" t="s">
        <v>1588</v>
      </c>
      <c r="M1" s="298" t="s">
        <v>2388</v>
      </c>
      <c r="N1" s="298" t="s">
        <v>1871</v>
      </c>
      <c r="O1" s="277" t="s">
        <v>696</v>
      </c>
      <c r="P1" s="370" t="s">
        <v>2403</v>
      </c>
      <c r="Q1" s="520" t="s">
        <v>3149</v>
      </c>
    </row>
    <row r="2" spans="1:17" hidden="1" x14ac:dyDescent="0.25">
      <c r="C2" s="338"/>
      <c r="H2" s="341" t="s">
        <v>699</v>
      </c>
      <c r="I2" s="640">
        <v>21162226.600000001</v>
      </c>
      <c r="J2" s="298">
        <f t="shared" ref="J2:J65" si="0">I2/1000</f>
        <v>21162.226600000002</v>
      </c>
      <c r="K2" s="559"/>
      <c r="L2" s="298"/>
      <c r="M2" s="298"/>
      <c r="N2" s="298"/>
      <c r="O2" s="391">
        <f>+I2</f>
        <v>21162226.600000001</v>
      </c>
      <c r="P2" s="298"/>
    </row>
    <row r="3" spans="1:17" hidden="1" x14ac:dyDescent="0.25">
      <c r="C3" s="338"/>
      <c r="H3" s="341" t="s">
        <v>1009</v>
      </c>
      <c r="I3" s="640">
        <v>-33354105.579999998</v>
      </c>
      <c r="J3" s="298">
        <f t="shared" si="0"/>
        <v>-33354.105579999996</v>
      </c>
      <c r="K3" s="559"/>
      <c r="L3" s="298"/>
      <c r="M3" s="298"/>
      <c r="N3" s="298"/>
      <c r="O3" s="391">
        <f>+I3</f>
        <v>-33354105.579999998</v>
      </c>
    </row>
    <row r="4" spans="1:17" hidden="1" x14ac:dyDescent="0.25">
      <c r="C4" s="338"/>
      <c r="H4" s="341" t="s">
        <v>2616</v>
      </c>
      <c r="I4" s="297">
        <v>-419912815476</v>
      </c>
      <c r="J4" s="298">
        <f t="shared" si="0"/>
        <v>-419912815.47600001</v>
      </c>
      <c r="K4" s="559"/>
      <c r="L4" s="298"/>
      <c r="M4" s="298"/>
      <c r="N4" s="298"/>
      <c r="O4" s="404"/>
    </row>
    <row r="5" spans="1:17" hidden="1" x14ac:dyDescent="0.25">
      <c r="A5" s="563" t="s">
        <v>3173</v>
      </c>
      <c r="B5" s="339">
        <v>7</v>
      </c>
      <c r="C5" s="617">
        <v>111010102001991</v>
      </c>
      <c r="D5" s="436" t="s">
        <v>700</v>
      </c>
      <c r="E5" t="str">
        <f t="shared" ref="E5:E68" si="1">+MID(D5,3,2)&amp;+MID(D5,6,1)&amp;+MID(D5,8,2)&amp;+MID(D5,11,3)&amp;+MID(D5,17,2)&amp;+MID(D5,20,3)&amp;+MID(D5,24,2)</f>
        <v>111101010200199</v>
      </c>
      <c r="F5" s="299" t="str">
        <f t="shared" ref="F5:F68" si="2">MID(E5,3,1)</f>
        <v>1</v>
      </c>
      <c r="G5" t="e">
        <f>+VLOOKUP(L5,BG!$D$10:$F$63,3,FALSE)</f>
        <v>#REF!</v>
      </c>
      <c r="H5" s="436" t="s">
        <v>701</v>
      </c>
      <c r="I5" s="627">
        <v>118993039</v>
      </c>
      <c r="J5" s="298">
        <f t="shared" si="0"/>
        <v>118993.039</v>
      </c>
      <c r="K5" t="e">
        <f>+VLOOKUP(D5,#REF!,4,0)</f>
        <v>#REF!</v>
      </c>
      <c r="L5" t="e">
        <f>VLOOKUP(D5,#REF!,5,0)</f>
        <v>#REF!</v>
      </c>
      <c r="M5" t="e">
        <f>VLOOKUP(D5,#REF!,6,0)</f>
        <v>#REF!</v>
      </c>
      <c r="N5" t="e">
        <f>VLOOKUP(D5,#REF!,7,0)</f>
        <v>#REF!</v>
      </c>
      <c r="P5" t="str">
        <f t="shared" ref="P5:P68" si="3">MID(E5,6,5)</f>
        <v>10102</v>
      </c>
      <c r="Q5" t="str">
        <f t="shared" ref="Q5:Q68" si="4">+LEFT(E5,2)</f>
        <v>11</v>
      </c>
    </row>
    <row r="6" spans="1:17" hidden="1" x14ac:dyDescent="0.25">
      <c r="A6" s="563" t="s">
        <v>3173</v>
      </c>
      <c r="B6" s="340">
        <v>7</v>
      </c>
      <c r="C6" s="618">
        <v>111010102506011</v>
      </c>
      <c r="D6" s="341" t="s">
        <v>703</v>
      </c>
      <c r="E6" t="str">
        <f t="shared" si="1"/>
        <v>111101010250601</v>
      </c>
      <c r="F6" t="str">
        <f t="shared" si="2"/>
        <v>1</v>
      </c>
      <c r="G6" t="e">
        <f>+VLOOKUP(L6,BG!$D$10:$F$63,3,FALSE)</f>
        <v>#REF!</v>
      </c>
      <c r="H6" s="341" t="s">
        <v>702</v>
      </c>
      <c r="I6" s="628">
        <v>8080524</v>
      </c>
      <c r="J6" s="298">
        <f t="shared" si="0"/>
        <v>8080.5240000000003</v>
      </c>
      <c r="K6" t="e">
        <f>+VLOOKUP(D6,#REF!,4,0)</f>
        <v>#REF!</v>
      </c>
      <c r="L6" t="e">
        <f>VLOOKUP(D6,#REF!,5,0)</f>
        <v>#REF!</v>
      </c>
      <c r="M6" t="e">
        <f>VLOOKUP(D6,#REF!,6,0)</f>
        <v>#REF!</v>
      </c>
      <c r="N6" t="e">
        <f>VLOOKUP(D6,#REF!,7,0)</f>
        <v>#REF!</v>
      </c>
      <c r="P6" t="str">
        <f t="shared" si="3"/>
        <v>10102</v>
      </c>
      <c r="Q6" t="str">
        <f t="shared" si="4"/>
        <v>11</v>
      </c>
    </row>
    <row r="7" spans="1:17" hidden="1" x14ac:dyDescent="0.25">
      <c r="A7" s="563" t="s">
        <v>3173</v>
      </c>
      <c r="B7" s="339">
        <v>7</v>
      </c>
      <c r="C7" s="617">
        <v>112010902002991</v>
      </c>
      <c r="D7" s="436" t="s">
        <v>704</v>
      </c>
      <c r="E7" t="str">
        <f t="shared" si="1"/>
        <v>111201090200299</v>
      </c>
      <c r="F7" t="str">
        <f t="shared" si="2"/>
        <v>1</v>
      </c>
      <c r="G7" t="e">
        <f>+VLOOKUP(L7,BG!$D$10:$F$63,3,FALSE)</f>
        <v>#REF!</v>
      </c>
      <c r="H7" s="436" t="s">
        <v>3199</v>
      </c>
      <c r="I7" s="627">
        <v>399874374</v>
      </c>
      <c r="J7" s="298">
        <f t="shared" si="0"/>
        <v>399874.37400000001</v>
      </c>
      <c r="K7" t="e">
        <f>+VLOOKUP(D7,#REF!,4,0)</f>
        <v>#REF!</v>
      </c>
      <c r="L7" t="e">
        <f>VLOOKUP(D7,#REF!,5,0)</f>
        <v>#REF!</v>
      </c>
      <c r="M7" t="e">
        <f>VLOOKUP(D7,#REF!,6,0)</f>
        <v>#REF!</v>
      </c>
      <c r="N7" t="e">
        <f>VLOOKUP(D7,#REF!,7,0)</f>
        <v>#REF!</v>
      </c>
      <c r="P7" t="str">
        <f t="shared" si="3"/>
        <v>10902</v>
      </c>
      <c r="Q7" t="str">
        <f t="shared" si="4"/>
        <v>11</v>
      </c>
    </row>
    <row r="8" spans="1:17" hidden="1" x14ac:dyDescent="0.25">
      <c r="A8" s="563" t="s">
        <v>3173</v>
      </c>
      <c r="B8" s="340">
        <v>7</v>
      </c>
      <c r="C8" s="618">
        <v>112010902214991</v>
      </c>
      <c r="D8" s="341" t="s">
        <v>1877</v>
      </c>
      <c r="E8" t="str">
        <f t="shared" si="1"/>
        <v>111201090221499</v>
      </c>
      <c r="F8" t="str">
        <f t="shared" si="2"/>
        <v>1</v>
      </c>
      <c r="G8" t="e">
        <f>+VLOOKUP(L8,BG!$D$10:$F$63,3,FALSE)</f>
        <v>#REF!</v>
      </c>
      <c r="H8" s="341" t="s">
        <v>2082</v>
      </c>
      <c r="I8" s="628">
        <v>13888609</v>
      </c>
      <c r="J8" s="298">
        <f t="shared" si="0"/>
        <v>13888.609</v>
      </c>
      <c r="K8" t="e">
        <f>+VLOOKUP(D8,#REF!,4,0)</f>
        <v>#REF!</v>
      </c>
      <c r="L8" t="e">
        <f>VLOOKUP(D8,#REF!,5,0)</f>
        <v>#REF!</v>
      </c>
      <c r="M8" t="e">
        <f>VLOOKUP(D8,#REF!,6,0)</f>
        <v>#REF!</v>
      </c>
      <c r="N8" t="e">
        <f>VLOOKUP(D8,#REF!,7,0)</f>
        <v>#REF!</v>
      </c>
      <c r="P8" t="str">
        <f t="shared" si="3"/>
        <v>10902</v>
      </c>
      <c r="Q8" t="str">
        <f t="shared" si="4"/>
        <v>11</v>
      </c>
    </row>
    <row r="9" spans="1:17" hidden="1" x14ac:dyDescent="0.25">
      <c r="A9" s="563" t="s">
        <v>3173</v>
      </c>
      <c r="B9" s="339">
        <v>7</v>
      </c>
      <c r="C9" s="617">
        <v>112010903001011</v>
      </c>
      <c r="D9" s="436" t="s">
        <v>1878</v>
      </c>
      <c r="E9" t="str">
        <f t="shared" si="1"/>
        <v>111201090300101</v>
      </c>
      <c r="F9" t="str">
        <f t="shared" si="2"/>
        <v>1</v>
      </c>
      <c r="G9" t="e">
        <f>+VLOOKUP(L9,BG!$D$10:$F$63,3,FALSE)</f>
        <v>#REF!</v>
      </c>
      <c r="H9" s="436" t="s">
        <v>2083</v>
      </c>
      <c r="I9" s="627">
        <v>105434223</v>
      </c>
      <c r="J9" s="298">
        <f t="shared" si="0"/>
        <v>105434.223</v>
      </c>
      <c r="K9" t="e">
        <f>+VLOOKUP(D9,#REF!,4,0)</f>
        <v>#REF!</v>
      </c>
      <c r="L9" t="e">
        <f>VLOOKUP(D9,#REF!,5,0)</f>
        <v>#REF!</v>
      </c>
      <c r="M9" t="e">
        <f>VLOOKUP(D9,#REF!,6,0)</f>
        <v>#REF!</v>
      </c>
      <c r="N9" t="e">
        <f>VLOOKUP(D9,#REF!,7,0)</f>
        <v>#REF!</v>
      </c>
      <c r="P9" t="str">
        <f t="shared" si="3"/>
        <v>10903</v>
      </c>
      <c r="Q9" t="str">
        <f t="shared" si="4"/>
        <v>11</v>
      </c>
    </row>
    <row r="10" spans="1:17" hidden="1" x14ac:dyDescent="0.25">
      <c r="A10" s="563" t="s">
        <v>3173</v>
      </c>
      <c r="B10" s="340">
        <v>7</v>
      </c>
      <c r="C10" s="618">
        <v>112010904000991</v>
      </c>
      <c r="D10" s="341" t="s">
        <v>1879</v>
      </c>
      <c r="E10" t="str">
        <f t="shared" si="1"/>
        <v>111201090400099</v>
      </c>
      <c r="F10" t="str">
        <f t="shared" si="2"/>
        <v>1</v>
      </c>
      <c r="G10" t="e">
        <f>+VLOOKUP(L10,BG!$D$10:$F$63,3,FALSE)</f>
        <v>#REF!</v>
      </c>
      <c r="H10" s="341" t="s">
        <v>706</v>
      </c>
      <c r="I10" s="628">
        <v>22623676</v>
      </c>
      <c r="J10" s="298">
        <f t="shared" si="0"/>
        <v>22623.675999999999</v>
      </c>
      <c r="K10" t="e">
        <f>+VLOOKUP(D10,#REF!,4,0)</f>
        <v>#REF!</v>
      </c>
      <c r="L10" t="e">
        <f>VLOOKUP(D10,#REF!,5,0)</f>
        <v>#REF!</v>
      </c>
      <c r="M10" t="e">
        <f>VLOOKUP(D10,#REF!,6,0)</f>
        <v>#REF!</v>
      </c>
      <c r="N10" t="e">
        <f>VLOOKUP(D10,#REF!,7,0)</f>
        <v>#REF!</v>
      </c>
      <c r="P10" t="str">
        <f t="shared" si="3"/>
        <v>10904</v>
      </c>
      <c r="Q10" t="str">
        <f t="shared" si="4"/>
        <v>11</v>
      </c>
    </row>
    <row r="11" spans="1:17" hidden="1" x14ac:dyDescent="0.25">
      <c r="A11" s="563" t="s">
        <v>3173</v>
      </c>
      <c r="B11" s="339">
        <v>7</v>
      </c>
      <c r="C11" s="617">
        <v>112010904006991</v>
      </c>
      <c r="D11" s="436" t="s">
        <v>707</v>
      </c>
      <c r="E11" t="str">
        <f t="shared" si="1"/>
        <v>111201090400699</v>
      </c>
      <c r="F11" t="str">
        <f t="shared" si="2"/>
        <v>1</v>
      </c>
      <c r="G11" t="e">
        <f>+VLOOKUP(L11,BG!$D$10:$F$63,3,FALSE)</f>
        <v>#REF!</v>
      </c>
      <c r="H11" s="436" t="s">
        <v>708</v>
      </c>
      <c r="I11" s="627">
        <v>27981520</v>
      </c>
      <c r="J11" s="298">
        <f t="shared" si="0"/>
        <v>27981.52</v>
      </c>
      <c r="K11" t="e">
        <f>+VLOOKUP(D11,#REF!,4,0)</f>
        <v>#REF!</v>
      </c>
      <c r="L11" t="e">
        <f>VLOOKUP(D11,#REF!,5,0)</f>
        <v>#REF!</v>
      </c>
      <c r="M11" t="e">
        <f>VLOOKUP(D11,#REF!,6,0)</f>
        <v>#REF!</v>
      </c>
      <c r="N11" t="e">
        <f>VLOOKUP(D11,#REF!,7,0)</f>
        <v>#REF!</v>
      </c>
      <c r="P11" t="str">
        <f t="shared" si="3"/>
        <v>10904</v>
      </c>
      <c r="Q11" t="str">
        <f t="shared" si="4"/>
        <v>11</v>
      </c>
    </row>
    <row r="12" spans="1:17" hidden="1" x14ac:dyDescent="0.25">
      <c r="A12" s="563" t="s">
        <v>3173</v>
      </c>
      <c r="B12" s="340">
        <v>7</v>
      </c>
      <c r="C12" s="618">
        <v>112010904009011</v>
      </c>
      <c r="D12" s="341" t="s">
        <v>709</v>
      </c>
      <c r="E12" t="str">
        <f t="shared" si="1"/>
        <v>111201090400901</v>
      </c>
      <c r="F12" t="str">
        <f t="shared" si="2"/>
        <v>1</v>
      </c>
      <c r="G12" t="e">
        <f>+VLOOKUP(L12,BG!$D$10:$F$63,3,FALSE)</f>
        <v>#REF!</v>
      </c>
      <c r="H12" s="341" t="s">
        <v>710</v>
      </c>
      <c r="I12" s="628">
        <v>6803874</v>
      </c>
      <c r="J12" s="298">
        <f t="shared" si="0"/>
        <v>6803.8739999999998</v>
      </c>
      <c r="K12" t="e">
        <f>+VLOOKUP(D12,#REF!,4,0)</f>
        <v>#REF!</v>
      </c>
      <c r="L12" t="e">
        <f>VLOOKUP(D12,#REF!,5,0)</f>
        <v>#REF!</v>
      </c>
      <c r="M12" t="e">
        <f>VLOOKUP(D12,#REF!,6,0)</f>
        <v>#REF!</v>
      </c>
      <c r="N12" t="e">
        <f>VLOOKUP(D12,#REF!,7,0)</f>
        <v>#REF!</v>
      </c>
      <c r="P12" t="str">
        <f t="shared" si="3"/>
        <v>10904</v>
      </c>
      <c r="Q12" t="str">
        <f t="shared" si="4"/>
        <v>11</v>
      </c>
    </row>
    <row r="13" spans="1:17" hidden="1" x14ac:dyDescent="0.25">
      <c r="A13" s="563" t="s">
        <v>3173</v>
      </c>
      <c r="B13" s="339">
        <v>7</v>
      </c>
      <c r="C13" s="617">
        <v>112010904010991</v>
      </c>
      <c r="D13" s="436" t="s">
        <v>1880</v>
      </c>
      <c r="E13" t="str">
        <f t="shared" si="1"/>
        <v>111201090401099</v>
      </c>
      <c r="F13" t="str">
        <f t="shared" si="2"/>
        <v>1</v>
      </c>
      <c r="G13" t="e">
        <f>+VLOOKUP(L13,BG!$D$10:$F$63,3,FALSE)</f>
        <v>#REF!</v>
      </c>
      <c r="H13" s="436" t="s">
        <v>2084</v>
      </c>
      <c r="I13" s="627">
        <v>444437640</v>
      </c>
      <c r="J13" s="298">
        <f t="shared" si="0"/>
        <v>444437.64</v>
      </c>
      <c r="K13" t="e">
        <f>+VLOOKUP(D13,#REF!,4,0)</f>
        <v>#REF!</v>
      </c>
      <c r="L13" t="e">
        <f>VLOOKUP(D13,#REF!,5,0)</f>
        <v>#REF!</v>
      </c>
      <c r="M13" t="e">
        <f>VLOOKUP(D13,#REF!,6,0)</f>
        <v>#REF!</v>
      </c>
      <c r="N13" t="e">
        <f>VLOOKUP(D13,#REF!,7,0)</f>
        <v>#REF!</v>
      </c>
      <c r="P13" t="str">
        <f t="shared" si="3"/>
        <v>10904</v>
      </c>
      <c r="Q13" t="str">
        <f t="shared" si="4"/>
        <v>11</v>
      </c>
    </row>
    <row r="14" spans="1:17" hidden="1" x14ac:dyDescent="0.25">
      <c r="A14" s="563" t="s">
        <v>3173</v>
      </c>
      <c r="B14" s="340">
        <v>7</v>
      </c>
      <c r="C14" s="618">
        <v>112010904021011</v>
      </c>
      <c r="D14" s="341" t="s">
        <v>1882</v>
      </c>
      <c r="E14" t="str">
        <f t="shared" si="1"/>
        <v>111201090402101</v>
      </c>
      <c r="F14" t="str">
        <f t="shared" si="2"/>
        <v>1</v>
      </c>
      <c r="G14" t="e">
        <f>+VLOOKUP(L14,BG!$D$10:$F$63,3,FALSE)</f>
        <v>#REF!</v>
      </c>
      <c r="H14" s="341" t="s">
        <v>713</v>
      </c>
      <c r="I14" s="628">
        <v>481893</v>
      </c>
      <c r="J14" s="298">
        <f t="shared" si="0"/>
        <v>481.89299999999997</v>
      </c>
      <c r="K14" t="e">
        <f>+VLOOKUP(D14,#REF!,4,0)</f>
        <v>#REF!</v>
      </c>
      <c r="L14" t="e">
        <f>VLOOKUP(D14,#REF!,5,0)</f>
        <v>#REF!</v>
      </c>
      <c r="M14" t="e">
        <f>VLOOKUP(D14,#REF!,6,0)</f>
        <v>#REF!</v>
      </c>
      <c r="N14" t="e">
        <f>VLOOKUP(D14,#REF!,7,0)</f>
        <v>#REF!</v>
      </c>
      <c r="P14" t="str">
        <f t="shared" si="3"/>
        <v>10904</v>
      </c>
      <c r="Q14" t="str">
        <f t="shared" si="4"/>
        <v>11</v>
      </c>
    </row>
    <row r="15" spans="1:17" hidden="1" x14ac:dyDescent="0.25">
      <c r="A15" s="563" t="s">
        <v>3173</v>
      </c>
      <c r="B15" s="339">
        <v>7</v>
      </c>
      <c r="C15" s="617">
        <v>112010904022991</v>
      </c>
      <c r="D15" s="436" t="s">
        <v>1883</v>
      </c>
      <c r="E15" t="str">
        <f t="shared" si="1"/>
        <v>111201090402299</v>
      </c>
      <c r="F15" t="str">
        <f t="shared" si="2"/>
        <v>1</v>
      </c>
      <c r="G15" t="e">
        <f>+VLOOKUP(L15,BG!$D$10:$F$63,3,FALSE)</f>
        <v>#REF!</v>
      </c>
      <c r="H15" s="436" t="s">
        <v>714</v>
      </c>
      <c r="I15" s="627">
        <v>1369825</v>
      </c>
      <c r="J15" s="298">
        <f t="shared" si="0"/>
        <v>1369.825</v>
      </c>
      <c r="K15" t="e">
        <f>+VLOOKUP(D15,#REF!,4,0)</f>
        <v>#REF!</v>
      </c>
      <c r="L15" t="e">
        <f>VLOOKUP(D15,#REF!,5,0)</f>
        <v>#REF!</v>
      </c>
      <c r="M15" t="e">
        <f>VLOOKUP(D15,#REF!,6,0)</f>
        <v>#REF!</v>
      </c>
      <c r="N15" t="e">
        <f>VLOOKUP(D15,#REF!,7,0)</f>
        <v>#REF!</v>
      </c>
      <c r="P15" t="str">
        <f t="shared" si="3"/>
        <v>10904</v>
      </c>
      <c r="Q15" t="str">
        <f t="shared" si="4"/>
        <v>11</v>
      </c>
    </row>
    <row r="16" spans="1:17" hidden="1" x14ac:dyDescent="0.25">
      <c r="A16" s="563" t="s">
        <v>3173</v>
      </c>
      <c r="B16" s="340">
        <v>7</v>
      </c>
      <c r="C16" s="618">
        <v>112010904025991</v>
      </c>
      <c r="D16" s="341" t="s">
        <v>715</v>
      </c>
      <c r="E16" t="str">
        <f t="shared" si="1"/>
        <v>111201090402599</v>
      </c>
      <c r="F16" t="str">
        <f t="shared" si="2"/>
        <v>1</v>
      </c>
      <c r="G16" t="e">
        <f>+VLOOKUP(L16,BG!$D$10:$F$63,3,FALSE)</f>
        <v>#REF!</v>
      </c>
      <c r="H16" s="341" t="s">
        <v>716</v>
      </c>
      <c r="I16" s="628">
        <v>15045634</v>
      </c>
      <c r="J16" s="298">
        <f t="shared" si="0"/>
        <v>15045.634</v>
      </c>
      <c r="K16" t="e">
        <f>+VLOOKUP(D16,#REF!,4,0)</f>
        <v>#REF!</v>
      </c>
      <c r="L16" t="e">
        <f>VLOOKUP(D16,#REF!,5,0)</f>
        <v>#REF!</v>
      </c>
      <c r="M16" t="e">
        <f>VLOOKUP(D16,#REF!,6,0)</f>
        <v>#REF!</v>
      </c>
      <c r="N16" t="e">
        <f>VLOOKUP(D16,#REF!,7,0)</f>
        <v>#REF!</v>
      </c>
      <c r="P16" t="str">
        <f t="shared" si="3"/>
        <v>10904</v>
      </c>
      <c r="Q16" t="str">
        <f t="shared" si="4"/>
        <v>11</v>
      </c>
    </row>
    <row r="17" spans="1:17" hidden="1" x14ac:dyDescent="0.25">
      <c r="A17" s="563" t="s">
        <v>3173</v>
      </c>
      <c r="B17" s="339">
        <v>7</v>
      </c>
      <c r="C17" s="617">
        <v>112010904026991</v>
      </c>
      <c r="D17" s="436" t="s">
        <v>717</v>
      </c>
      <c r="E17" t="str">
        <f t="shared" si="1"/>
        <v>111201090402699</v>
      </c>
      <c r="F17" t="str">
        <f t="shared" si="2"/>
        <v>1</v>
      </c>
      <c r="G17" t="e">
        <f>+VLOOKUP(L17,BG!$D$10:$F$63,3,FALSE)</f>
        <v>#REF!</v>
      </c>
      <c r="H17" s="436" t="s">
        <v>718</v>
      </c>
      <c r="I17" s="627">
        <v>167469</v>
      </c>
      <c r="J17" s="298">
        <f t="shared" si="0"/>
        <v>167.46899999999999</v>
      </c>
      <c r="K17" t="e">
        <f>+VLOOKUP(D17,#REF!,4,0)</f>
        <v>#REF!</v>
      </c>
      <c r="L17" t="e">
        <f>VLOOKUP(D17,#REF!,5,0)</f>
        <v>#REF!</v>
      </c>
      <c r="M17" t="e">
        <f>VLOOKUP(D17,#REF!,6,0)</f>
        <v>#REF!</v>
      </c>
      <c r="N17" t="e">
        <f>VLOOKUP(D17,#REF!,7,0)</f>
        <v>#REF!</v>
      </c>
      <c r="P17" t="str">
        <f t="shared" si="3"/>
        <v>10904</v>
      </c>
      <c r="Q17" t="str">
        <f t="shared" si="4"/>
        <v>11</v>
      </c>
    </row>
    <row r="18" spans="1:17" x14ac:dyDescent="0.25">
      <c r="A18" s="563" t="s">
        <v>3173</v>
      </c>
      <c r="B18" s="340">
        <v>7</v>
      </c>
      <c r="C18" s="618">
        <v>112010904037991</v>
      </c>
      <c r="D18" s="341" t="s">
        <v>2717</v>
      </c>
      <c r="E18" t="str">
        <f t="shared" si="1"/>
        <v>111201090403799</v>
      </c>
      <c r="F18" t="str">
        <f t="shared" si="2"/>
        <v>1</v>
      </c>
      <c r="G18" t="e">
        <f>+VLOOKUP(L18,BG!$D$10:$F$63,3,FALSE)</f>
        <v>#REF!</v>
      </c>
      <c r="H18" s="341" t="s">
        <v>3200</v>
      </c>
      <c r="I18" s="628">
        <v>30500700</v>
      </c>
      <c r="J18" s="298">
        <f t="shared" si="0"/>
        <v>30500.7</v>
      </c>
      <c r="K18" t="e">
        <f>+VLOOKUP(D18,#REF!,4,0)</f>
        <v>#REF!</v>
      </c>
      <c r="L18" t="e">
        <f>VLOOKUP(D18,#REF!,5,0)</f>
        <v>#REF!</v>
      </c>
      <c r="M18" t="e">
        <f>VLOOKUP(D18,#REF!,6,0)</f>
        <v>#REF!</v>
      </c>
      <c r="N18" t="e">
        <f>VLOOKUP(D18,#REF!,7,0)</f>
        <v>#REF!</v>
      </c>
      <c r="P18" t="str">
        <f t="shared" si="3"/>
        <v>10904</v>
      </c>
      <c r="Q18" t="str">
        <f t="shared" si="4"/>
        <v>11</v>
      </c>
    </row>
    <row r="19" spans="1:17" hidden="1" x14ac:dyDescent="0.25">
      <c r="A19" s="563" t="s">
        <v>3173</v>
      </c>
      <c r="B19" s="339">
        <v>7</v>
      </c>
      <c r="C19" s="617">
        <v>112010904038991</v>
      </c>
      <c r="D19" s="436" t="s">
        <v>2655</v>
      </c>
      <c r="E19" t="str">
        <f t="shared" si="1"/>
        <v>111201090403899</v>
      </c>
      <c r="F19" t="str">
        <f t="shared" si="2"/>
        <v>1</v>
      </c>
      <c r="G19" t="e">
        <f>+VLOOKUP(L19,BG!$D$10:$F$63,3,FALSE)</f>
        <v>#REF!</v>
      </c>
      <c r="H19" s="436" t="s">
        <v>3201</v>
      </c>
      <c r="I19" s="627">
        <v>75233162</v>
      </c>
      <c r="J19" s="298">
        <f t="shared" si="0"/>
        <v>75233.161999999997</v>
      </c>
      <c r="K19" t="e">
        <f>+VLOOKUP(D19,#REF!,4,0)</f>
        <v>#REF!</v>
      </c>
      <c r="L19" t="e">
        <f>VLOOKUP(D19,#REF!,5,0)</f>
        <v>#REF!</v>
      </c>
      <c r="M19" t="e">
        <f>VLOOKUP(D19,#REF!,6,0)</f>
        <v>#REF!</v>
      </c>
      <c r="N19" t="e">
        <f>VLOOKUP(D19,#REF!,7,0)</f>
        <v>#REF!</v>
      </c>
      <c r="P19" t="str">
        <f t="shared" si="3"/>
        <v>10904</v>
      </c>
      <c r="Q19" t="str">
        <f t="shared" si="4"/>
        <v>11</v>
      </c>
    </row>
    <row r="20" spans="1:17" hidden="1" x14ac:dyDescent="0.25">
      <c r="A20" s="563" t="s">
        <v>3173</v>
      </c>
      <c r="B20" s="340">
        <v>7</v>
      </c>
      <c r="C20" s="618">
        <v>112010904039991</v>
      </c>
      <c r="D20" s="341" t="s">
        <v>719</v>
      </c>
      <c r="E20" t="str">
        <f t="shared" si="1"/>
        <v>111201090403999</v>
      </c>
      <c r="F20" t="str">
        <f t="shared" si="2"/>
        <v>1</v>
      </c>
      <c r="G20" t="e">
        <f>+VLOOKUP(L20,BG!$D$10:$F$63,3,FALSE)</f>
        <v>#REF!</v>
      </c>
      <c r="H20" s="341" t="s">
        <v>720</v>
      </c>
      <c r="I20" s="628">
        <v>14069163</v>
      </c>
      <c r="J20" s="298">
        <f t="shared" si="0"/>
        <v>14069.163</v>
      </c>
      <c r="K20" t="e">
        <f>+VLOOKUP(D20,#REF!,4,0)</f>
        <v>#REF!</v>
      </c>
      <c r="L20" t="e">
        <f>VLOOKUP(D20,#REF!,5,0)</f>
        <v>#REF!</v>
      </c>
      <c r="M20" t="e">
        <f>VLOOKUP(D20,#REF!,6,0)</f>
        <v>#REF!</v>
      </c>
      <c r="N20" t="e">
        <f>VLOOKUP(D20,#REF!,7,0)</f>
        <v>#REF!</v>
      </c>
      <c r="P20" t="str">
        <f t="shared" si="3"/>
        <v>10904</v>
      </c>
      <c r="Q20" t="str">
        <f t="shared" si="4"/>
        <v>11</v>
      </c>
    </row>
    <row r="21" spans="1:17" hidden="1" x14ac:dyDescent="0.25">
      <c r="A21" s="563" t="s">
        <v>3173</v>
      </c>
      <c r="B21" s="339">
        <v>7</v>
      </c>
      <c r="C21" s="617">
        <v>112010904042991</v>
      </c>
      <c r="D21" s="436" t="s">
        <v>1884</v>
      </c>
      <c r="E21" t="str">
        <f t="shared" si="1"/>
        <v>111201090404299</v>
      </c>
      <c r="F21" t="str">
        <f t="shared" si="2"/>
        <v>1</v>
      </c>
      <c r="G21" t="e">
        <f>+VLOOKUP(L21,BG!$D$10:$F$63,3,FALSE)</f>
        <v>#REF!</v>
      </c>
      <c r="H21" s="436" t="s">
        <v>721</v>
      </c>
      <c r="I21" s="627">
        <v>340000</v>
      </c>
      <c r="J21" s="298">
        <f t="shared" si="0"/>
        <v>340</v>
      </c>
      <c r="K21" t="e">
        <f>+VLOOKUP(D21,#REF!,4,0)</f>
        <v>#REF!</v>
      </c>
      <c r="L21" t="e">
        <f>VLOOKUP(D21,#REF!,5,0)</f>
        <v>#REF!</v>
      </c>
      <c r="M21" t="e">
        <f>VLOOKUP(D21,#REF!,6,0)</f>
        <v>#REF!</v>
      </c>
      <c r="N21" t="e">
        <f>VLOOKUP(D21,#REF!,7,0)</f>
        <v>#REF!</v>
      </c>
      <c r="P21" t="str">
        <f t="shared" si="3"/>
        <v>10904</v>
      </c>
      <c r="Q21" t="str">
        <f t="shared" si="4"/>
        <v>11</v>
      </c>
    </row>
    <row r="22" spans="1:17" hidden="1" x14ac:dyDescent="0.25">
      <c r="A22" s="563" t="s">
        <v>3173</v>
      </c>
      <c r="B22" s="340">
        <v>7</v>
      </c>
      <c r="C22" s="618">
        <v>112010904044991</v>
      </c>
      <c r="D22" s="341" t="s">
        <v>722</v>
      </c>
      <c r="E22" t="str">
        <f t="shared" si="1"/>
        <v>111201090404499</v>
      </c>
      <c r="F22" t="str">
        <f t="shared" si="2"/>
        <v>1</v>
      </c>
      <c r="G22" t="e">
        <f>+VLOOKUP(L22,BG!$D$10:$F$63,3,FALSE)</f>
        <v>#REF!</v>
      </c>
      <c r="H22" s="341" t="s">
        <v>723</v>
      </c>
      <c r="I22" s="628">
        <v>33000</v>
      </c>
      <c r="J22" s="298">
        <f t="shared" si="0"/>
        <v>33</v>
      </c>
      <c r="K22" t="e">
        <f>+VLOOKUP(D22,#REF!,4,0)</f>
        <v>#REF!</v>
      </c>
      <c r="L22" t="e">
        <f>VLOOKUP(D22,#REF!,5,0)</f>
        <v>#REF!</v>
      </c>
      <c r="M22" t="e">
        <f>VLOOKUP(D22,#REF!,6,0)</f>
        <v>#REF!</v>
      </c>
      <c r="N22" t="e">
        <f>VLOOKUP(D22,#REF!,7,0)</f>
        <v>#REF!</v>
      </c>
      <c r="P22" t="str">
        <f t="shared" si="3"/>
        <v>10904</v>
      </c>
      <c r="Q22" t="str">
        <f t="shared" si="4"/>
        <v>11</v>
      </c>
    </row>
    <row r="23" spans="1:17" hidden="1" x14ac:dyDescent="0.25">
      <c r="A23" s="563" t="s">
        <v>3173</v>
      </c>
      <c r="B23" s="339">
        <v>7</v>
      </c>
      <c r="C23" s="617">
        <v>112010904045991</v>
      </c>
      <c r="D23" s="436" t="s">
        <v>724</v>
      </c>
      <c r="E23" t="str">
        <f t="shared" si="1"/>
        <v>111201090404599</v>
      </c>
      <c r="F23" t="str">
        <f t="shared" si="2"/>
        <v>1</v>
      </c>
      <c r="G23" t="e">
        <f>+VLOOKUP(L23,BG!$D$10:$F$63,3,FALSE)</f>
        <v>#REF!</v>
      </c>
      <c r="H23" s="436" t="s">
        <v>725</v>
      </c>
      <c r="I23" s="627">
        <v>2464287</v>
      </c>
      <c r="J23" s="298">
        <f t="shared" si="0"/>
        <v>2464.2869999999998</v>
      </c>
      <c r="K23" t="e">
        <f>+VLOOKUP(D23,#REF!,4,0)</f>
        <v>#REF!</v>
      </c>
      <c r="L23" t="e">
        <f>VLOOKUP(D23,#REF!,5,0)</f>
        <v>#REF!</v>
      </c>
      <c r="M23" t="e">
        <f>VLOOKUP(D23,#REF!,6,0)</f>
        <v>#REF!</v>
      </c>
      <c r="N23" t="e">
        <f>VLOOKUP(D23,#REF!,7,0)</f>
        <v>#REF!</v>
      </c>
      <c r="P23" t="str">
        <f t="shared" si="3"/>
        <v>10904</v>
      </c>
      <c r="Q23" t="str">
        <f t="shared" si="4"/>
        <v>11</v>
      </c>
    </row>
    <row r="24" spans="1:17" hidden="1" x14ac:dyDescent="0.25">
      <c r="A24" s="563" t="s">
        <v>3173</v>
      </c>
      <c r="B24" s="340">
        <v>7</v>
      </c>
      <c r="C24" s="618">
        <v>112010904049991</v>
      </c>
      <c r="D24" s="341" t="s">
        <v>726</v>
      </c>
      <c r="E24" t="str">
        <f t="shared" si="1"/>
        <v>111201090404999</v>
      </c>
      <c r="F24" t="str">
        <f t="shared" si="2"/>
        <v>1</v>
      </c>
      <c r="G24" t="e">
        <f>+VLOOKUP(L24,BG!$D$10:$F$63,3,FALSE)</f>
        <v>#REF!</v>
      </c>
      <c r="H24" s="341" t="s">
        <v>727</v>
      </c>
      <c r="I24" s="628">
        <v>81618742</v>
      </c>
      <c r="J24" s="298">
        <f t="shared" si="0"/>
        <v>81618.741999999998</v>
      </c>
      <c r="K24" t="e">
        <f>+VLOOKUP(D24,#REF!,4,0)</f>
        <v>#REF!</v>
      </c>
      <c r="L24" t="e">
        <f>VLOOKUP(D24,#REF!,5,0)</f>
        <v>#REF!</v>
      </c>
      <c r="M24" t="e">
        <f>VLOOKUP(D24,#REF!,6,0)</f>
        <v>#REF!</v>
      </c>
      <c r="N24" t="e">
        <f>VLOOKUP(D24,#REF!,7,0)</f>
        <v>#REF!</v>
      </c>
      <c r="P24" t="str">
        <f t="shared" si="3"/>
        <v>10904</v>
      </c>
      <c r="Q24" t="str">
        <f t="shared" si="4"/>
        <v>11</v>
      </c>
    </row>
    <row r="25" spans="1:17" hidden="1" x14ac:dyDescent="0.25">
      <c r="A25" s="563" t="s">
        <v>3173</v>
      </c>
      <c r="B25" s="339">
        <v>7</v>
      </c>
      <c r="C25" s="617">
        <v>112010904051991</v>
      </c>
      <c r="D25" s="436" t="s">
        <v>728</v>
      </c>
      <c r="E25" t="str">
        <f t="shared" si="1"/>
        <v>111201090405199</v>
      </c>
      <c r="F25" t="str">
        <f t="shared" si="2"/>
        <v>1</v>
      </c>
      <c r="G25" t="e">
        <f>+VLOOKUP(L25,BG!$D$10:$F$63,3,FALSE)</f>
        <v>#REF!</v>
      </c>
      <c r="H25" s="436" t="s">
        <v>729</v>
      </c>
      <c r="I25" s="627">
        <v>13470</v>
      </c>
      <c r="J25" s="298">
        <f t="shared" si="0"/>
        <v>13.47</v>
      </c>
      <c r="K25" t="e">
        <f>+VLOOKUP(D25,#REF!,4,0)</f>
        <v>#REF!</v>
      </c>
      <c r="L25" t="e">
        <f>VLOOKUP(D25,#REF!,5,0)</f>
        <v>#REF!</v>
      </c>
      <c r="M25" t="e">
        <f>VLOOKUP(D25,#REF!,6,0)</f>
        <v>#REF!</v>
      </c>
      <c r="N25" t="e">
        <f>VLOOKUP(D25,#REF!,7,0)</f>
        <v>#REF!</v>
      </c>
      <c r="P25" t="str">
        <f t="shared" si="3"/>
        <v>10904</v>
      </c>
      <c r="Q25" t="str">
        <f t="shared" si="4"/>
        <v>11</v>
      </c>
    </row>
    <row r="26" spans="1:17" hidden="1" x14ac:dyDescent="0.25">
      <c r="A26" s="563" t="s">
        <v>3173</v>
      </c>
      <c r="B26" s="340">
        <v>7</v>
      </c>
      <c r="C26" s="618">
        <v>112010904052991</v>
      </c>
      <c r="D26" s="341" t="s">
        <v>730</v>
      </c>
      <c r="E26" t="str">
        <f t="shared" si="1"/>
        <v>111201090405299</v>
      </c>
      <c r="F26" t="str">
        <f t="shared" si="2"/>
        <v>1</v>
      </c>
      <c r="G26" t="e">
        <f>+VLOOKUP(L26,BG!$D$10:$F$63,3,FALSE)</f>
        <v>#REF!</v>
      </c>
      <c r="H26" s="341" t="s">
        <v>731</v>
      </c>
      <c r="I26" s="628">
        <v>15326169</v>
      </c>
      <c r="J26" s="298">
        <f t="shared" si="0"/>
        <v>15326.169</v>
      </c>
      <c r="K26" t="e">
        <f>+VLOOKUP(D26,#REF!,4,0)</f>
        <v>#REF!</v>
      </c>
      <c r="L26" t="e">
        <f>VLOOKUP(D26,#REF!,5,0)</f>
        <v>#REF!</v>
      </c>
      <c r="M26" t="e">
        <f>VLOOKUP(D26,#REF!,6,0)</f>
        <v>#REF!</v>
      </c>
      <c r="N26" t="e">
        <f>VLOOKUP(D26,#REF!,7,0)</f>
        <v>#REF!</v>
      </c>
      <c r="P26" t="str">
        <f t="shared" si="3"/>
        <v>10904</v>
      </c>
      <c r="Q26" t="str">
        <f t="shared" si="4"/>
        <v>11</v>
      </c>
    </row>
    <row r="27" spans="1:17" hidden="1" x14ac:dyDescent="0.25">
      <c r="A27" s="563" t="s">
        <v>3173</v>
      </c>
      <c r="B27" s="339">
        <v>7</v>
      </c>
      <c r="C27" s="617">
        <v>112010904054011</v>
      </c>
      <c r="D27" s="436" t="s">
        <v>734</v>
      </c>
      <c r="E27" t="str">
        <f t="shared" si="1"/>
        <v>111201090405401</v>
      </c>
      <c r="F27" t="str">
        <f t="shared" si="2"/>
        <v>1</v>
      </c>
      <c r="G27" t="e">
        <f>+VLOOKUP(L27,BG!$D$10:$F$63,3,FALSE)</f>
        <v>#REF!</v>
      </c>
      <c r="H27" s="436" t="s">
        <v>735</v>
      </c>
      <c r="I27" s="627">
        <v>3261740</v>
      </c>
      <c r="J27" s="298">
        <f t="shared" si="0"/>
        <v>3261.74</v>
      </c>
      <c r="K27" t="e">
        <f>+VLOOKUP(D27,#REF!,4,0)</f>
        <v>#REF!</v>
      </c>
      <c r="L27" t="e">
        <f>VLOOKUP(D27,#REF!,5,0)</f>
        <v>#REF!</v>
      </c>
      <c r="M27" t="e">
        <f>VLOOKUP(D27,#REF!,6,0)</f>
        <v>#REF!</v>
      </c>
      <c r="N27" t="e">
        <f>VLOOKUP(D27,#REF!,7,0)</f>
        <v>#REF!</v>
      </c>
      <c r="P27" t="str">
        <f t="shared" si="3"/>
        <v>10904</v>
      </c>
      <c r="Q27" t="str">
        <f t="shared" si="4"/>
        <v>11</v>
      </c>
    </row>
    <row r="28" spans="1:17" hidden="1" x14ac:dyDescent="0.25">
      <c r="A28" s="563" t="s">
        <v>3173</v>
      </c>
      <c r="B28" s="340">
        <v>7</v>
      </c>
      <c r="C28" s="618">
        <v>112010904056011</v>
      </c>
      <c r="D28" s="341" t="s">
        <v>736</v>
      </c>
      <c r="E28" t="str">
        <f t="shared" si="1"/>
        <v>111201090405601</v>
      </c>
      <c r="F28" t="str">
        <f t="shared" si="2"/>
        <v>1</v>
      </c>
      <c r="G28" t="e">
        <f>+VLOOKUP(L28,BG!$D$10:$F$63,3,FALSE)</f>
        <v>#REF!</v>
      </c>
      <c r="H28" s="341" t="s">
        <v>2758</v>
      </c>
      <c r="I28" s="628">
        <v>16161</v>
      </c>
      <c r="J28" s="298">
        <f t="shared" si="0"/>
        <v>16.161000000000001</v>
      </c>
      <c r="K28" t="e">
        <f>+VLOOKUP(D28,#REF!,4,0)</f>
        <v>#REF!</v>
      </c>
      <c r="L28" t="e">
        <f>VLOOKUP(D28,#REF!,5,0)</f>
        <v>#REF!</v>
      </c>
      <c r="M28" t="e">
        <f>VLOOKUP(D28,#REF!,6,0)</f>
        <v>#REF!</v>
      </c>
      <c r="N28" t="e">
        <f>VLOOKUP(D28,#REF!,7,0)</f>
        <v>#REF!</v>
      </c>
      <c r="P28" t="str">
        <f t="shared" si="3"/>
        <v>10904</v>
      </c>
      <c r="Q28" t="str">
        <f t="shared" si="4"/>
        <v>11</v>
      </c>
    </row>
    <row r="29" spans="1:17" hidden="1" x14ac:dyDescent="0.25">
      <c r="A29" s="563" t="s">
        <v>3173</v>
      </c>
      <c r="B29" s="339">
        <v>7</v>
      </c>
      <c r="C29" s="617">
        <v>112010904059011</v>
      </c>
      <c r="D29" s="436" t="s">
        <v>738</v>
      </c>
      <c r="E29" t="str">
        <f t="shared" si="1"/>
        <v>111201090405901</v>
      </c>
      <c r="F29" t="str">
        <f t="shared" si="2"/>
        <v>1</v>
      </c>
      <c r="G29" t="e">
        <f>+VLOOKUP(L29,BG!$D$10:$F$63,3,FALSE)</f>
        <v>#REF!</v>
      </c>
      <c r="H29" s="436" t="s">
        <v>739</v>
      </c>
      <c r="I29" s="627">
        <v>176302</v>
      </c>
      <c r="J29" s="298">
        <f t="shared" si="0"/>
        <v>176.30199999999999</v>
      </c>
      <c r="K29" t="e">
        <f>+VLOOKUP(D29,#REF!,4,0)</f>
        <v>#REF!</v>
      </c>
      <c r="L29" t="e">
        <f>VLOOKUP(D29,#REF!,5,0)</f>
        <v>#REF!</v>
      </c>
      <c r="M29" t="e">
        <f>VLOOKUP(D29,#REF!,6,0)</f>
        <v>#REF!</v>
      </c>
      <c r="N29" t="e">
        <f>VLOOKUP(D29,#REF!,7,0)</f>
        <v>#REF!</v>
      </c>
      <c r="P29" t="str">
        <f t="shared" si="3"/>
        <v>10904</v>
      </c>
      <c r="Q29" t="str">
        <f t="shared" si="4"/>
        <v>11</v>
      </c>
    </row>
    <row r="30" spans="1:17" hidden="1" x14ac:dyDescent="0.25">
      <c r="A30" s="563" t="s">
        <v>3173</v>
      </c>
      <c r="B30" s="340">
        <v>7</v>
      </c>
      <c r="C30" s="618">
        <v>112010904060011</v>
      </c>
      <c r="D30" s="341" t="s">
        <v>740</v>
      </c>
      <c r="E30" t="str">
        <f t="shared" si="1"/>
        <v>111201090406001</v>
      </c>
      <c r="F30" t="str">
        <f t="shared" si="2"/>
        <v>1</v>
      </c>
      <c r="G30" t="e">
        <f>+VLOOKUP(L30,BG!$D$10:$F$63,3,FALSE)</f>
        <v>#REF!</v>
      </c>
      <c r="H30" s="341" t="s">
        <v>741</v>
      </c>
      <c r="I30" s="628">
        <v>420775</v>
      </c>
      <c r="J30" s="298">
        <f t="shared" si="0"/>
        <v>420.77499999999998</v>
      </c>
      <c r="K30" t="e">
        <f>+VLOOKUP(D30,#REF!,4,0)</f>
        <v>#REF!</v>
      </c>
      <c r="L30" t="e">
        <f>VLOOKUP(D30,#REF!,5,0)</f>
        <v>#REF!</v>
      </c>
      <c r="M30" t="e">
        <f>VLOOKUP(D30,#REF!,6,0)</f>
        <v>#REF!</v>
      </c>
      <c r="N30" t="e">
        <f>VLOOKUP(D30,#REF!,7,0)</f>
        <v>#REF!</v>
      </c>
      <c r="P30" t="str">
        <f t="shared" si="3"/>
        <v>10904</v>
      </c>
      <c r="Q30" t="str">
        <f t="shared" si="4"/>
        <v>11</v>
      </c>
    </row>
    <row r="31" spans="1:17" hidden="1" x14ac:dyDescent="0.25">
      <c r="A31" s="563" t="s">
        <v>3173</v>
      </c>
      <c r="B31" s="339">
        <v>7</v>
      </c>
      <c r="C31" s="617">
        <v>112010904061011</v>
      </c>
      <c r="D31" s="436" t="s">
        <v>744</v>
      </c>
      <c r="E31" t="str">
        <f t="shared" si="1"/>
        <v>111201090406101</v>
      </c>
      <c r="F31" t="str">
        <f t="shared" si="2"/>
        <v>1</v>
      </c>
      <c r="G31" t="e">
        <f>+VLOOKUP(L31,BG!$D$10:$F$63,3,FALSE)</f>
        <v>#REF!</v>
      </c>
      <c r="H31" s="436" t="s">
        <v>745</v>
      </c>
      <c r="I31" s="627">
        <v>220</v>
      </c>
      <c r="J31" s="298">
        <f t="shared" si="0"/>
        <v>0.22</v>
      </c>
      <c r="K31" t="e">
        <f>+VLOOKUP(D31,#REF!,4,0)</f>
        <v>#REF!</v>
      </c>
      <c r="L31" t="e">
        <f>VLOOKUP(D31,#REF!,5,0)</f>
        <v>#REF!</v>
      </c>
      <c r="M31" t="e">
        <f>VLOOKUP(D31,#REF!,6,0)</f>
        <v>#REF!</v>
      </c>
      <c r="N31" t="e">
        <f>VLOOKUP(D31,#REF!,7,0)</f>
        <v>#REF!</v>
      </c>
      <c r="P31" t="str">
        <f t="shared" si="3"/>
        <v>10904</v>
      </c>
      <c r="Q31" t="str">
        <f t="shared" si="4"/>
        <v>11</v>
      </c>
    </row>
    <row r="32" spans="1:17" hidden="1" x14ac:dyDescent="0.25">
      <c r="A32" s="563" t="s">
        <v>3173</v>
      </c>
      <c r="B32" s="340">
        <v>7</v>
      </c>
      <c r="C32" s="618">
        <v>112010904061991</v>
      </c>
      <c r="D32" s="341" t="s">
        <v>2418</v>
      </c>
      <c r="E32" t="str">
        <f t="shared" si="1"/>
        <v>111201090406199</v>
      </c>
      <c r="F32" t="str">
        <f t="shared" si="2"/>
        <v>1</v>
      </c>
      <c r="G32" t="e">
        <f>+VLOOKUP(L32,BG!$D$10:$F$63,3,FALSE)</f>
        <v>#REF!</v>
      </c>
      <c r="H32" s="341" t="s">
        <v>746</v>
      </c>
      <c r="I32" s="628">
        <v>1951669</v>
      </c>
      <c r="J32" s="298">
        <f t="shared" si="0"/>
        <v>1951.6690000000001</v>
      </c>
      <c r="K32" t="e">
        <f>+VLOOKUP(D32,#REF!,4,0)</f>
        <v>#REF!</v>
      </c>
      <c r="L32" t="e">
        <f>VLOOKUP(D32,#REF!,5,0)</f>
        <v>#REF!</v>
      </c>
      <c r="M32" t="e">
        <f>VLOOKUP(D32,#REF!,6,0)</f>
        <v>#REF!</v>
      </c>
      <c r="N32" t="e">
        <f>VLOOKUP(D32,#REF!,7,0)</f>
        <v>#REF!</v>
      </c>
      <c r="P32" t="str">
        <f t="shared" si="3"/>
        <v>10904</v>
      </c>
      <c r="Q32" t="str">
        <f t="shared" si="4"/>
        <v>11</v>
      </c>
    </row>
    <row r="33" spans="1:17" hidden="1" x14ac:dyDescent="0.25">
      <c r="A33" s="563" t="s">
        <v>3173</v>
      </c>
      <c r="B33" s="339">
        <v>7</v>
      </c>
      <c r="C33" s="617">
        <v>112010904063011</v>
      </c>
      <c r="D33" s="436" t="s">
        <v>747</v>
      </c>
      <c r="E33" t="str">
        <f t="shared" si="1"/>
        <v>111201090406301</v>
      </c>
      <c r="F33" t="str">
        <f t="shared" si="2"/>
        <v>1</v>
      </c>
      <c r="G33" t="e">
        <f>+VLOOKUP(L33,BG!$D$10:$F$63,3,FALSE)</f>
        <v>#REF!</v>
      </c>
      <c r="H33" s="436" t="s">
        <v>748</v>
      </c>
      <c r="I33" s="627">
        <v>588</v>
      </c>
      <c r="J33" s="298">
        <f t="shared" si="0"/>
        <v>0.58799999999999997</v>
      </c>
      <c r="K33" t="e">
        <f>+VLOOKUP(D33,#REF!,4,0)</f>
        <v>#REF!</v>
      </c>
      <c r="L33" t="e">
        <f>VLOOKUP(D33,#REF!,5,0)</f>
        <v>#REF!</v>
      </c>
      <c r="M33" t="e">
        <f>VLOOKUP(D33,#REF!,6,0)</f>
        <v>#REF!</v>
      </c>
      <c r="N33" t="e">
        <f>VLOOKUP(D33,#REF!,7,0)</f>
        <v>#REF!</v>
      </c>
      <c r="P33" t="str">
        <f t="shared" si="3"/>
        <v>10904</v>
      </c>
      <c r="Q33" t="str">
        <f t="shared" si="4"/>
        <v>11</v>
      </c>
    </row>
    <row r="34" spans="1:17" hidden="1" x14ac:dyDescent="0.25">
      <c r="A34" s="563" t="s">
        <v>3173</v>
      </c>
      <c r="B34" s="340">
        <v>7</v>
      </c>
      <c r="C34" s="618">
        <v>112010904063991</v>
      </c>
      <c r="D34" s="341" t="s">
        <v>749</v>
      </c>
      <c r="E34" t="str">
        <f t="shared" si="1"/>
        <v>111201090406399</v>
      </c>
      <c r="F34" t="str">
        <f t="shared" si="2"/>
        <v>1</v>
      </c>
      <c r="G34" t="e">
        <f>+VLOOKUP(L34,BG!$D$10:$F$63,3,FALSE)</f>
        <v>#REF!</v>
      </c>
      <c r="H34" s="341" t="s">
        <v>750</v>
      </c>
      <c r="I34" s="628">
        <v>1619</v>
      </c>
      <c r="J34" s="298">
        <f t="shared" si="0"/>
        <v>1.619</v>
      </c>
      <c r="K34" t="e">
        <f>+VLOOKUP(D34,#REF!,4,0)</f>
        <v>#REF!</v>
      </c>
      <c r="L34" t="e">
        <f>VLOOKUP(D34,#REF!,5,0)</f>
        <v>#REF!</v>
      </c>
      <c r="M34" t="e">
        <f>VLOOKUP(D34,#REF!,6,0)</f>
        <v>#REF!</v>
      </c>
      <c r="N34" t="e">
        <f>VLOOKUP(D34,#REF!,7,0)</f>
        <v>#REF!</v>
      </c>
      <c r="P34" t="str">
        <f t="shared" si="3"/>
        <v>10904</v>
      </c>
      <c r="Q34" t="str">
        <f t="shared" si="4"/>
        <v>11</v>
      </c>
    </row>
    <row r="35" spans="1:17" hidden="1" x14ac:dyDescent="0.25">
      <c r="A35" s="563" t="s">
        <v>3173</v>
      </c>
      <c r="B35" s="339">
        <v>7</v>
      </c>
      <c r="C35" s="617">
        <v>112010904065991</v>
      </c>
      <c r="D35" s="436" t="s">
        <v>751</v>
      </c>
      <c r="E35" t="str">
        <f t="shared" si="1"/>
        <v>111201090406599</v>
      </c>
      <c r="F35" t="str">
        <f t="shared" si="2"/>
        <v>1</v>
      </c>
      <c r="G35" t="e">
        <f>+VLOOKUP(L35,BG!$D$10:$F$63,3,FALSE)</f>
        <v>#REF!</v>
      </c>
      <c r="H35" s="436" t="s">
        <v>752</v>
      </c>
      <c r="I35" s="627">
        <v>24733777</v>
      </c>
      <c r="J35" s="298">
        <f t="shared" si="0"/>
        <v>24733.776999999998</v>
      </c>
      <c r="K35" t="e">
        <f>+VLOOKUP(D35,#REF!,4,0)</f>
        <v>#REF!</v>
      </c>
      <c r="L35" t="e">
        <f>VLOOKUP(D35,#REF!,5,0)</f>
        <v>#REF!</v>
      </c>
      <c r="M35" t="e">
        <f>VLOOKUP(D35,#REF!,6,0)</f>
        <v>#REF!</v>
      </c>
      <c r="N35" t="e">
        <f>VLOOKUP(D35,#REF!,7,0)</f>
        <v>#REF!</v>
      </c>
      <c r="P35" t="str">
        <f t="shared" si="3"/>
        <v>10904</v>
      </c>
      <c r="Q35" t="str">
        <f t="shared" si="4"/>
        <v>11</v>
      </c>
    </row>
    <row r="36" spans="1:17" hidden="1" x14ac:dyDescent="0.25">
      <c r="A36" s="563" t="s">
        <v>3173</v>
      </c>
      <c r="B36" s="340">
        <v>7</v>
      </c>
      <c r="C36" s="618">
        <v>112010904069991</v>
      </c>
      <c r="D36" s="341" t="s">
        <v>755</v>
      </c>
      <c r="E36" t="str">
        <f t="shared" si="1"/>
        <v>111201090406999</v>
      </c>
      <c r="F36" t="str">
        <f t="shared" si="2"/>
        <v>1</v>
      </c>
      <c r="G36" t="e">
        <f>+VLOOKUP(L36,BG!$D$10:$F$63,3,FALSE)</f>
        <v>#REF!</v>
      </c>
      <c r="H36" s="341" t="s">
        <v>756</v>
      </c>
      <c r="I36" s="628">
        <v>568982</v>
      </c>
      <c r="J36" s="298">
        <f t="shared" si="0"/>
        <v>568.98199999999997</v>
      </c>
      <c r="K36" t="e">
        <f>+VLOOKUP(D36,#REF!,4,0)</f>
        <v>#REF!</v>
      </c>
      <c r="L36" t="e">
        <f>VLOOKUP(D36,#REF!,5,0)</f>
        <v>#REF!</v>
      </c>
      <c r="M36" t="e">
        <f>VLOOKUP(D36,#REF!,6,0)</f>
        <v>#REF!</v>
      </c>
      <c r="N36" t="e">
        <f>VLOOKUP(D36,#REF!,7,0)</f>
        <v>#REF!</v>
      </c>
      <c r="P36" t="str">
        <f t="shared" si="3"/>
        <v>10904</v>
      </c>
      <c r="Q36" t="str">
        <f t="shared" si="4"/>
        <v>11</v>
      </c>
    </row>
    <row r="37" spans="1:17" hidden="1" x14ac:dyDescent="0.25">
      <c r="A37" s="563" t="s">
        <v>3173</v>
      </c>
      <c r="B37" s="339">
        <v>7</v>
      </c>
      <c r="C37" s="617">
        <v>112010904070991</v>
      </c>
      <c r="D37" s="436" t="s">
        <v>757</v>
      </c>
      <c r="E37" t="str">
        <f t="shared" si="1"/>
        <v>111201090407099</v>
      </c>
      <c r="F37" t="str">
        <f t="shared" si="2"/>
        <v>1</v>
      </c>
      <c r="G37" t="e">
        <f>+VLOOKUP(L37,BG!$D$10:$F$63,3,FALSE)</f>
        <v>#REF!</v>
      </c>
      <c r="H37" s="436" t="s">
        <v>3202</v>
      </c>
      <c r="I37" s="627">
        <v>2611639</v>
      </c>
      <c r="J37" s="298">
        <f t="shared" si="0"/>
        <v>2611.6390000000001</v>
      </c>
      <c r="K37" t="e">
        <f>+VLOOKUP(D37,#REF!,4,0)</f>
        <v>#REF!</v>
      </c>
      <c r="L37" t="e">
        <f>VLOOKUP(D37,#REF!,5,0)</f>
        <v>#REF!</v>
      </c>
      <c r="M37" t="e">
        <f>VLOOKUP(D37,#REF!,6,0)</f>
        <v>#REF!</v>
      </c>
      <c r="N37" t="e">
        <f>VLOOKUP(D37,#REF!,7,0)</f>
        <v>#REF!</v>
      </c>
      <c r="P37" t="str">
        <f t="shared" si="3"/>
        <v>10904</v>
      </c>
      <c r="Q37" t="str">
        <f t="shared" si="4"/>
        <v>11</v>
      </c>
    </row>
    <row r="38" spans="1:17" hidden="1" x14ac:dyDescent="0.25">
      <c r="A38" s="563" t="s">
        <v>3173</v>
      </c>
      <c r="B38" s="340">
        <v>7</v>
      </c>
      <c r="C38" s="618">
        <v>112010904071011</v>
      </c>
      <c r="D38" s="341" t="s">
        <v>759</v>
      </c>
      <c r="E38" t="str">
        <f t="shared" si="1"/>
        <v>111201090407101</v>
      </c>
      <c r="F38" t="str">
        <f t="shared" si="2"/>
        <v>1</v>
      </c>
      <c r="G38" t="e">
        <f>+VLOOKUP(L38,BG!$D$10:$F$63,3,FALSE)</f>
        <v>#REF!</v>
      </c>
      <c r="H38" s="341" t="s">
        <v>760</v>
      </c>
      <c r="I38" s="628">
        <v>59061</v>
      </c>
      <c r="J38" s="298">
        <f t="shared" si="0"/>
        <v>59.061</v>
      </c>
      <c r="K38" t="e">
        <f>+VLOOKUP(D38,#REF!,4,0)</f>
        <v>#REF!</v>
      </c>
      <c r="L38" t="e">
        <f>VLOOKUP(D38,#REF!,5,0)</f>
        <v>#REF!</v>
      </c>
      <c r="M38" t="e">
        <f>VLOOKUP(D38,#REF!,6,0)</f>
        <v>#REF!</v>
      </c>
      <c r="N38" t="e">
        <f>VLOOKUP(D38,#REF!,7,0)</f>
        <v>#REF!</v>
      </c>
      <c r="P38" t="str">
        <f t="shared" si="3"/>
        <v>10904</v>
      </c>
      <c r="Q38" t="str">
        <f t="shared" si="4"/>
        <v>11</v>
      </c>
    </row>
    <row r="39" spans="1:17" hidden="1" x14ac:dyDescent="0.25">
      <c r="A39" s="563" t="s">
        <v>3173</v>
      </c>
      <c r="B39" s="339">
        <v>7</v>
      </c>
      <c r="C39" s="617">
        <v>112010904071991</v>
      </c>
      <c r="D39" s="436" t="s">
        <v>761</v>
      </c>
      <c r="E39" t="str">
        <f t="shared" si="1"/>
        <v>111201090407199</v>
      </c>
      <c r="F39" t="str">
        <f t="shared" si="2"/>
        <v>1</v>
      </c>
      <c r="G39" t="e">
        <f>+VLOOKUP(L39,BG!$D$10:$F$63,3,FALSE)</f>
        <v>#REF!</v>
      </c>
      <c r="H39" s="436" t="s">
        <v>762</v>
      </c>
      <c r="I39" s="627">
        <v>11090</v>
      </c>
      <c r="J39" s="298">
        <f t="shared" si="0"/>
        <v>11.09</v>
      </c>
      <c r="K39" t="e">
        <f>+VLOOKUP(D39,#REF!,4,0)</f>
        <v>#REF!</v>
      </c>
      <c r="L39" t="e">
        <f>VLOOKUP(D39,#REF!,5,0)</f>
        <v>#REF!</v>
      </c>
      <c r="M39" t="e">
        <f>VLOOKUP(D39,#REF!,6,0)</f>
        <v>#REF!</v>
      </c>
      <c r="N39" t="e">
        <f>VLOOKUP(D39,#REF!,7,0)</f>
        <v>#REF!</v>
      </c>
      <c r="P39" t="str">
        <f t="shared" si="3"/>
        <v>10904</v>
      </c>
      <c r="Q39" t="str">
        <f t="shared" si="4"/>
        <v>11</v>
      </c>
    </row>
    <row r="40" spans="1:17" hidden="1" x14ac:dyDescent="0.25">
      <c r="A40" s="563" t="s">
        <v>3173</v>
      </c>
      <c r="B40" s="340">
        <v>7</v>
      </c>
      <c r="C40" s="618">
        <v>112010904073011</v>
      </c>
      <c r="D40" s="341" t="s">
        <v>763</v>
      </c>
      <c r="E40" t="str">
        <f t="shared" si="1"/>
        <v>111201090407301</v>
      </c>
      <c r="F40" t="str">
        <f t="shared" si="2"/>
        <v>1</v>
      </c>
      <c r="G40" t="e">
        <f>+VLOOKUP(L40,BG!$D$10:$F$63,3,FALSE)</f>
        <v>#REF!</v>
      </c>
      <c r="H40" s="341" t="s">
        <v>764</v>
      </c>
      <c r="I40" s="628">
        <v>1115700</v>
      </c>
      <c r="J40" s="298">
        <f t="shared" si="0"/>
        <v>1115.7</v>
      </c>
      <c r="K40" t="e">
        <f>+VLOOKUP(D40,#REF!,4,0)</f>
        <v>#REF!</v>
      </c>
      <c r="L40" t="e">
        <f>VLOOKUP(D40,#REF!,5,0)</f>
        <v>#REF!</v>
      </c>
      <c r="M40" t="e">
        <f>VLOOKUP(D40,#REF!,6,0)</f>
        <v>#REF!</v>
      </c>
      <c r="N40" t="e">
        <f>VLOOKUP(D40,#REF!,7,0)</f>
        <v>#REF!</v>
      </c>
      <c r="P40" t="str">
        <f t="shared" si="3"/>
        <v>10904</v>
      </c>
      <c r="Q40" t="str">
        <f t="shared" si="4"/>
        <v>11</v>
      </c>
    </row>
    <row r="41" spans="1:17" hidden="1" x14ac:dyDescent="0.25">
      <c r="A41" s="563" t="s">
        <v>3173</v>
      </c>
      <c r="B41" s="339">
        <v>7</v>
      </c>
      <c r="C41" s="617">
        <v>112010904075011</v>
      </c>
      <c r="D41" s="436" t="s">
        <v>765</v>
      </c>
      <c r="E41" t="str">
        <f t="shared" si="1"/>
        <v>111201090407501</v>
      </c>
      <c r="F41" t="str">
        <f t="shared" si="2"/>
        <v>1</v>
      </c>
      <c r="G41" t="e">
        <f>+VLOOKUP(L41,BG!$D$10:$F$63,3,FALSE)</f>
        <v>#REF!</v>
      </c>
      <c r="H41" s="436" t="s">
        <v>766</v>
      </c>
      <c r="I41" s="627">
        <v>12428065</v>
      </c>
      <c r="J41" s="298">
        <f t="shared" si="0"/>
        <v>12428.065000000001</v>
      </c>
      <c r="K41" t="e">
        <f>+VLOOKUP(D41,#REF!,4,0)</f>
        <v>#REF!</v>
      </c>
      <c r="L41" t="e">
        <f>VLOOKUP(D41,#REF!,5,0)</f>
        <v>#REF!</v>
      </c>
      <c r="M41" t="e">
        <f>VLOOKUP(D41,#REF!,6,0)</f>
        <v>#REF!</v>
      </c>
      <c r="N41" t="e">
        <f>VLOOKUP(D41,#REF!,7,0)</f>
        <v>#REF!</v>
      </c>
      <c r="P41" t="str">
        <f t="shared" si="3"/>
        <v>10904</v>
      </c>
      <c r="Q41" t="str">
        <f t="shared" si="4"/>
        <v>11</v>
      </c>
    </row>
    <row r="42" spans="1:17" hidden="1" x14ac:dyDescent="0.25">
      <c r="A42" s="563" t="s">
        <v>3173</v>
      </c>
      <c r="B42" s="340">
        <v>7</v>
      </c>
      <c r="C42" s="618">
        <v>112010904086991</v>
      </c>
      <c r="D42" s="341" t="s">
        <v>769</v>
      </c>
      <c r="E42" t="str">
        <f t="shared" si="1"/>
        <v>111201090408699</v>
      </c>
      <c r="F42" t="str">
        <f t="shared" si="2"/>
        <v>1</v>
      </c>
      <c r="G42" t="e">
        <f>+VLOOKUP(L42,BG!$D$10:$F$63,3,FALSE)</f>
        <v>#REF!</v>
      </c>
      <c r="H42" s="341" t="s">
        <v>770</v>
      </c>
      <c r="I42" s="628">
        <v>7499558</v>
      </c>
      <c r="J42" s="298">
        <f t="shared" si="0"/>
        <v>7499.558</v>
      </c>
      <c r="K42" t="e">
        <f>+VLOOKUP(D42,#REF!,4,0)</f>
        <v>#REF!</v>
      </c>
      <c r="L42" t="e">
        <f>VLOOKUP(D42,#REF!,5,0)</f>
        <v>#REF!</v>
      </c>
      <c r="M42" t="e">
        <f>VLOOKUP(D42,#REF!,6,0)</f>
        <v>#REF!</v>
      </c>
      <c r="N42" t="e">
        <f>VLOOKUP(D42,#REF!,7,0)</f>
        <v>#REF!</v>
      </c>
      <c r="P42" t="str">
        <f t="shared" si="3"/>
        <v>10904</v>
      </c>
      <c r="Q42" t="str">
        <f t="shared" si="4"/>
        <v>11</v>
      </c>
    </row>
    <row r="43" spans="1:17" hidden="1" x14ac:dyDescent="0.25">
      <c r="A43" s="563" t="s">
        <v>3173</v>
      </c>
      <c r="B43" s="339">
        <v>7</v>
      </c>
      <c r="C43" s="617">
        <v>112010904099011</v>
      </c>
      <c r="D43" s="436" t="s">
        <v>2777</v>
      </c>
      <c r="E43" t="str">
        <f t="shared" si="1"/>
        <v>111201090409901</v>
      </c>
      <c r="F43" t="str">
        <f t="shared" si="2"/>
        <v>1</v>
      </c>
      <c r="G43" t="e">
        <f>+VLOOKUP(L43,BG!$D$10:$F$63,3,FALSE)</f>
        <v>#REF!</v>
      </c>
      <c r="H43" s="436" t="s">
        <v>3203</v>
      </c>
      <c r="I43" s="627">
        <v>27547</v>
      </c>
      <c r="J43" s="298">
        <f t="shared" si="0"/>
        <v>27.547000000000001</v>
      </c>
      <c r="K43" t="e">
        <f>+VLOOKUP(D43,#REF!,4,0)</f>
        <v>#REF!</v>
      </c>
      <c r="L43" t="e">
        <f>VLOOKUP(D43,#REF!,5,0)</f>
        <v>#REF!</v>
      </c>
      <c r="M43" t="e">
        <f>VLOOKUP(D43,#REF!,6,0)</f>
        <v>#REF!</v>
      </c>
      <c r="N43" t="e">
        <f>VLOOKUP(D43,#REF!,7,0)</f>
        <v>#REF!</v>
      </c>
      <c r="P43" t="str">
        <f t="shared" si="3"/>
        <v>10904</v>
      </c>
      <c r="Q43" t="str">
        <f t="shared" si="4"/>
        <v>11</v>
      </c>
    </row>
    <row r="44" spans="1:17" hidden="1" x14ac:dyDescent="0.25">
      <c r="A44" s="563" t="s">
        <v>3173</v>
      </c>
      <c r="B44" s="340">
        <v>7</v>
      </c>
      <c r="C44" s="618">
        <v>112010904101011</v>
      </c>
      <c r="D44" s="341" t="s">
        <v>2959</v>
      </c>
      <c r="E44" t="str">
        <f t="shared" si="1"/>
        <v>111201090410101</v>
      </c>
      <c r="F44" t="str">
        <f t="shared" si="2"/>
        <v>1</v>
      </c>
      <c r="G44" t="e">
        <f>+VLOOKUP(L44,BG!$D$10:$F$63,3,FALSE)</f>
        <v>#REF!</v>
      </c>
      <c r="H44" s="341" t="s">
        <v>2914</v>
      </c>
      <c r="I44" s="628">
        <v>72408832</v>
      </c>
      <c r="J44" s="298">
        <f t="shared" si="0"/>
        <v>72408.831999999995</v>
      </c>
      <c r="K44" t="e">
        <f>+VLOOKUP(D44,#REF!,4,0)</f>
        <v>#REF!</v>
      </c>
      <c r="L44" t="e">
        <f>VLOOKUP(D44,#REF!,5,0)</f>
        <v>#REF!</v>
      </c>
      <c r="M44" t="e">
        <f>VLOOKUP(D44,#REF!,6,0)</f>
        <v>#REF!</v>
      </c>
      <c r="N44" t="e">
        <f>VLOOKUP(D44,#REF!,7,0)</f>
        <v>#REF!</v>
      </c>
      <c r="P44" t="str">
        <f t="shared" si="3"/>
        <v>10904</v>
      </c>
      <c r="Q44" t="str">
        <f t="shared" si="4"/>
        <v>11</v>
      </c>
    </row>
    <row r="45" spans="1:17" hidden="1" x14ac:dyDescent="0.25">
      <c r="A45" s="563" t="s">
        <v>3173</v>
      </c>
      <c r="B45" s="339">
        <v>7</v>
      </c>
      <c r="C45" s="617">
        <v>112010904101991</v>
      </c>
      <c r="D45" s="436" t="s">
        <v>2961</v>
      </c>
      <c r="E45" t="str">
        <f t="shared" si="1"/>
        <v>111201090410199</v>
      </c>
      <c r="F45" t="str">
        <f t="shared" si="2"/>
        <v>1</v>
      </c>
      <c r="G45" t="e">
        <f>+VLOOKUP(L45,BG!$D$10:$F$63,3,FALSE)</f>
        <v>#REF!</v>
      </c>
      <c r="H45" s="436" t="s">
        <v>2915</v>
      </c>
      <c r="I45" s="627">
        <v>4397841</v>
      </c>
      <c r="J45" s="298">
        <f t="shared" si="0"/>
        <v>4397.8410000000003</v>
      </c>
      <c r="K45" t="e">
        <f>+VLOOKUP(D45,#REF!,4,0)</f>
        <v>#REF!</v>
      </c>
      <c r="L45" t="e">
        <f>VLOOKUP(D45,#REF!,5,0)</f>
        <v>#REF!</v>
      </c>
      <c r="M45" t="e">
        <f>VLOOKUP(D45,#REF!,6,0)</f>
        <v>#REF!</v>
      </c>
      <c r="N45" t="e">
        <f>VLOOKUP(D45,#REF!,7,0)</f>
        <v>#REF!</v>
      </c>
      <c r="P45" t="str">
        <f t="shared" si="3"/>
        <v>10904</v>
      </c>
      <c r="Q45" t="str">
        <f t="shared" si="4"/>
        <v>11</v>
      </c>
    </row>
    <row r="46" spans="1:17" hidden="1" x14ac:dyDescent="0.25">
      <c r="A46" s="563" t="s">
        <v>3173</v>
      </c>
      <c r="B46" s="340">
        <v>7</v>
      </c>
      <c r="C46" s="618">
        <v>112010904210011</v>
      </c>
      <c r="D46" s="341" t="s">
        <v>771</v>
      </c>
      <c r="E46" t="str">
        <f t="shared" si="1"/>
        <v>111201090421001</v>
      </c>
      <c r="F46" t="str">
        <f t="shared" si="2"/>
        <v>1</v>
      </c>
      <c r="G46" t="e">
        <f>+VLOOKUP(L46,BG!$D$10:$F$63,3,FALSE)</f>
        <v>#REF!</v>
      </c>
      <c r="H46" s="341" t="s">
        <v>772</v>
      </c>
      <c r="I46" s="628">
        <v>367628756</v>
      </c>
      <c r="J46" s="298">
        <f t="shared" si="0"/>
        <v>367628.75599999999</v>
      </c>
      <c r="K46" t="e">
        <f>+VLOOKUP(D46,#REF!,4,0)</f>
        <v>#REF!</v>
      </c>
      <c r="L46" t="e">
        <f>VLOOKUP(D46,#REF!,5,0)</f>
        <v>#REF!</v>
      </c>
      <c r="M46" t="e">
        <f>VLOOKUP(D46,#REF!,6,0)</f>
        <v>#REF!</v>
      </c>
      <c r="N46" t="e">
        <f>VLOOKUP(D46,#REF!,7,0)</f>
        <v>#REF!</v>
      </c>
      <c r="P46" t="str">
        <f t="shared" si="3"/>
        <v>10904</v>
      </c>
      <c r="Q46" t="str">
        <f t="shared" si="4"/>
        <v>11</v>
      </c>
    </row>
    <row r="47" spans="1:17" hidden="1" x14ac:dyDescent="0.25">
      <c r="A47" s="563" t="s">
        <v>3173</v>
      </c>
      <c r="B47" s="339">
        <v>7</v>
      </c>
      <c r="C47" s="617">
        <v>112010904211011</v>
      </c>
      <c r="D47" s="436" t="s">
        <v>1889</v>
      </c>
      <c r="E47" t="str">
        <f t="shared" si="1"/>
        <v>111201090421101</v>
      </c>
      <c r="F47" t="str">
        <f t="shared" si="2"/>
        <v>1</v>
      </c>
      <c r="G47" t="e">
        <f>+VLOOKUP(L47,BG!$D$10:$F$63,3,FALSE)</f>
        <v>#REF!</v>
      </c>
      <c r="H47" s="436" t="s">
        <v>2673</v>
      </c>
      <c r="I47" s="627">
        <v>1498570</v>
      </c>
      <c r="J47" s="298">
        <f t="shared" si="0"/>
        <v>1498.57</v>
      </c>
      <c r="K47" t="e">
        <f>+VLOOKUP(D47,#REF!,4,0)</f>
        <v>#REF!</v>
      </c>
      <c r="L47" t="e">
        <f>VLOOKUP(D47,#REF!,5,0)</f>
        <v>#REF!</v>
      </c>
      <c r="M47" t="e">
        <f>VLOOKUP(D47,#REF!,6,0)</f>
        <v>#REF!</v>
      </c>
      <c r="N47" t="e">
        <f>VLOOKUP(D47,#REF!,7,0)</f>
        <v>#REF!</v>
      </c>
      <c r="P47" t="str">
        <f t="shared" si="3"/>
        <v>10904</v>
      </c>
      <c r="Q47" t="str">
        <f t="shared" si="4"/>
        <v>11</v>
      </c>
    </row>
    <row r="48" spans="1:17" hidden="1" x14ac:dyDescent="0.25">
      <c r="A48" s="563" t="s">
        <v>3173</v>
      </c>
      <c r="B48" s="340">
        <v>7</v>
      </c>
      <c r="C48" s="618">
        <v>112010904422011</v>
      </c>
      <c r="D48" s="341" t="s">
        <v>1890</v>
      </c>
      <c r="E48" t="str">
        <f t="shared" si="1"/>
        <v>111201090442201</v>
      </c>
      <c r="F48" t="str">
        <f t="shared" si="2"/>
        <v>1</v>
      </c>
      <c r="G48" t="e">
        <f>+VLOOKUP(L48,BG!$D$10:$F$63,3,FALSE)</f>
        <v>#REF!</v>
      </c>
      <c r="H48" s="341" t="s">
        <v>2088</v>
      </c>
      <c r="I48" s="628">
        <v>32322</v>
      </c>
      <c r="J48" s="298">
        <f t="shared" si="0"/>
        <v>32.322000000000003</v>
      </c>
      <c r="K48" t="e">
        <f>+VLOOKUP(D48,#REF!,4,0)</f>
        <v>#REF!</v>
      </c>
      <c r="L48" t="e">
        <f>VLOOKUP(D48,#REF!,5,0)</f>
        <v>#REF!</v>
      </c>
      <c r="M48" t="e">
        <f>VLOOKUP(D48,#REF!,6,0)</f>
        <v>#REF!</v>
      </c>
      <c r="N48" t="e">
        <f>VLOOKUP(D48,#REF!,7,0)</f>
        <v>#REF!</v>
      </c>
      <c r="P48" t="str">
        <f t="shared" si="3"/>
        <v>10904</v>
      </c>
      <c r="Q48" t="str">
        <f t="shared" si="4"/>
        <v>11</v>
      </c>
    </row>
    <row r="49" spans="1:17" hidden="1" x14ac:dyDescent="0.25">
      <c r="A49" s="563" t="s">
        <v>3173</v>
      </c>
      <c r="B49" s="339">
        <v>7</v>
      </c>
      <c r="C49" s="617">
        <v>112010904422991</v>
      </c>
      <c r="D49" s="436" t="s">
        <v>1891</v>
      </c>
      <c r="E49" t="str">
        <f t="shared" si="1"/>
        <v>111201090442299</v>
      </c>
      <c r="F49" t="str">
        <f t="shared" si="2"/>
        <v>1</v>
      </c>
      <c r="G49" t="e">
        <f>+VLOOKUP(L49,BG!$D$10:$F$63,3,FALSE)</f>
        <v>#REF!</v>
      </c>
      <c r="H49" s="436" t="s">
        <v>2089</v>
      </c>
      <c r="I49" s="627">
        <v>16500</v>
      </c>
      <c r="J49" s="298">
        <f t="shared" si="0"/>
        <v>16.5</v>
      </c>
      <c r="K49" t="e">
        <f>+VLOOKUP(D49,#REF!,4,0)</f>
        <v>#REF!</v>
      </c>
      <c r="L49" t="e">
        <f>VLOOKUP(D49,#REF!,5,0)</f>
        <v>#REF!</v>
      </c>
      <c r="M49" t="e">
        <f>VLOOKUP(D49,#REF!,6,0)</f>
        <v>#REF!</v>
      </c>
      <c r="N49" t="e">
        <f>VLOOKUP(D49,#REF!,7,0)</f>
        <v>#REF!</v>
      </c>
      <c r="P49" t="str">
        <f t="shared" si="3"/>
        <v>10904</v>
      </c>
      <c r="Q49" t="str">
        <f t="shared" si="4"/>
        <v>11</v>
      </c>
    </row>
    <row r="50" spans="1:17" hidden="1" x14ac:dyDescent="0.25">
      <c r="A50" s="563" t="s">
        <v>3173</v>
      </c>
      <c r="B50" s="340">
        <v>7</v>
      </c>
      <c r="C50" s="618">
        <v>112010904428991</v>
      </c>
      <c r="D50" s="341" t="s">
        <v>2421</v>
      </c>
      <c r="E50" t="str">
        <f t="shared" si="1"/>
        <v>111201090442899</v>
      </c>
      <c r="F50" t="str">
        <f t="shared" si="2"/>
        <v>1</v>
      </c>
      <c r="G50" t="e">
        <f>+VLOOKUP(L50,BG!$D$10:$F$63,3,FALSE)</f>
        <v>#REF!</v>
      </c>
      <c r="H50" s="341" t="s">
        <v>2422</v>
      </c>
      <c r="I50" s="628">
        <v>11389521</v>
      </c>
      <c r="J50" s="298">
        <f t="shared" si="0"/>
        <v>11389.521000000001</v>
      </c>
      <c r="K50" t="e">
        <f>+VLOOKUP(D50,#REF!,4,0)</f>
        <v>#REF!</v>
      </c>
      <c r="L50" t="e">
        <f>VLOOKUP(D50,#REF!,5,0)</f>
        <v>#REF!</v>
      </c>
      <c r="M50" t="e">
        <f>VLOOKUP(D50,#REF!,6,0)</f>
        <v>#REF!</v>
      </c>
      <c r="N50" t="e">
        <f>VLOOKUP(D50,#REF!,7,0)</f>
        <v>#REF!</v>
      </c>
      <c r="P50" t="str">
        <f t="shared" si="3"/>
        <v>10904</v>
      </c>
      <c r="Q50" t="str">
        <f t="shared" si="4"/>
        <v>11</v>
      </c>
    </row>
    <row r="51" spans="1:17" hidden="1" x14ac:dyDescent="0.25">
      <c r="A51" s="563" t="s">
        <v>3173</v>
      </c>
      <c r="B51" s="339">
        <v>7</v>
      </c>
      <c r="C51" s="617">
        <v>112010904444011</v>
      </c>
      <c r="D51" s="436" t="s">
        <v>2656</v>
      </c>
      <c r="E51" t="str">
        <f t="shared" si="1"/>
        <v>111201090444401</v>
      </c>
      <c r="F51" t="str">
        <f t="shared" si="2"/>
        <v>1</v>
      </c>
      <c r="G51" t="e">
        <f>+VLOOKUP(L51,BG!$D$10:$F$63,3,FALSE)</f>
        <v>#REF!</v>
      </c>
      <c r="H51" s="436" t="s">
        <v>2674</v>
      </c>
      <c r="I51" s="627">
        <v>5142</v>
      </c>
      <c r="J51" s="298">
        <f t="shared" si="0"/>
        <v>5.1420000000000003</v>
      </c>
      <c r="K51" t="e">
        <f>+VLOOKUP(D51,#REF!,4,0)</f>
        <v>#REF!</v>
      </c>
      <c r="L51" t="e">
        <f>VLOOKUP(D51,#REF!,5,0)</f>
        <v>#REF!</v>
      </c>
      <c r="M51" t="e">
        <f>VLOOKUP(D51,#REF!,6,0)</f>
        <v>#REF!</v>
      </c>
      <c r="N51" t="e">
        <f>VLOOKUP(D51,#REF!,7,0)</f>
        <v>#REF!</v>
      </c>
      <c r="P51" t="str">
        <f t="shared" si="3"/>
        <v>10904</v>
      </c>
      <c r="Q51" t="str">
        <f t="shared" si="4"/>
        <v>11</v>
      </c>
    </row>
    <row r="52" spans="1:17" hidden="1" x14ac:dyDescent="0.25">
      <c r="A52" s="563" t="s">
        <v>3173</v>
      </c>
      <c r="B52" s="340">
        <v>7</v>
      </c>
      <c r="C52" s="618">
        <v>112010904444991</v>
      </c>
      <c r="D52" s="341" t="s">
        <v>2718</v>
      </c>
      <c r="E52" t="str">
        <f t="shared" si="1"/>
        <v>111201090444499</v>
      </c>
      <c r="F52" t="str">
        <f t="shared" si="2"/>
        <v>1</v>
      </c>
      <c r="G52" t="e">
        <f>+VLOOKUP(L52,BG!$D$10:$F$63,3,FALSE)</f>
        <v>#REF!</v>
      </c>
      <c r="H52" s="341" t="s">
        <v>2745</v>
      </c>
      <c r="I52" s="628">
        <v>14038</v>
      </c>
      <c r="J52" s="298">
        <f t="shared" si="0"/>
        <v>14.038</v>
      </c>
      <c r="K52" t="e">
        <f>+VLOOKUP(D52,#REF!,4,0)</f>
        <v>#REF!</v>
      </c>
      <c r="L52" t="e">
        <f>VLOOKUP(D52,#REF!,5,0)</f>
        <v>#REF!</v>
      </c>
      <c r="M52" t="e">
        <f>VLOOKUP(D52,#REF!,6,0)</f>
        <v>#REF!</v>
      </c>
      <c r="N52" t="e">
        <f>VLOOKUP(D52,#REF!,7,0)</f>
        <v>#REF!</v>
      </c>
      <c r="P52" t="str">
        <f t="shared" si="3"/>
        <v>10904</v>
      </c>
      <c r="Q52" t="str">
        <f t="shared" si="4"/>
        <v>11</v>
      </c>
    </row>
    <row r="53" spans="1:17" hidden="1" x14ac:dyDescent="0.25">
      <c r="A53" s="563" t="s">
        <v>3173</v>
      </c>
      <c r="B53" s="339">
        <v>7</v>
      </c>
      <c r="C53" s="617">
        <v>112010904462991</v>
      </c>
      <c r="D53" s="436" t="s">
        <v>1895</v>
      </c>
      <c r="E53" t="str">
        <f t="shared" si="1"/>
        <v>111201090446299</v>
      </c>
      <c r="F53" t="str">
        <f t="shared" si="2"/>
        <v>1</v>
      </c>
      <c r="G53" t="e">
        <f>+VLOOKUP(L53,BG!$D$10:$F$63,3,FALSE)</f>
        <v>#REF!</v>
      </c>
      <c r="H53" s="436" t="s">
        <v>2093</v>
      </c>
      <c r="I53" s="627">
        <v>487207</v>
      </c>
      <c r="J53" s="298">
        <f t="shared" si="0"/>
        <v>487.20699999999999</v>
      </c>
      <c r="K53" t="e">
        <f>+VLOOKUP(D53,#REF!,4,0)</f>
        <v>#REF!</v>
      </c>
      <c r="L53" t="e">
        <f>VLOOKUP(D53,#REF!,5,0)</f>
        <v>#REF!</v>
      </c>
      <c r="M53" t="e">
        <f>VLOOKUP(D53,#REF!,6,0)</f>
        <v>#REF!</v>
      </c>
      <c r="N53" t="e">
        <f>VLOOKUP(D53,#REF!,7,0)</f>
        <v>#REF!</v>
      </c>
      <c r="P53" t="str">
        <f t="shared" si="3"/>
        <v>10904</v>
      </c>
      <c r="Q53" t="str">
        <f t="shared" si="4"/>
        <v>11</v>
      </c>
    </row>
    <row r="54" spans="1:17" x14ac:dyDescent="0.25">
      <c r="A54" s="563" t="s">
        <v>3173</v>
      </c>
      <c r="B54" s="340">
        <v>7</v>
      </c>
      <c r="C54" s="618">
        <v>112010904468991</v>
      </c>
      <c r="D54" s="341" t="s">
        <v>2425</v>
      </c>
      <c r="E54" t="str">
        <f t="shared" si="1"/>
        <v>111201090446899</v>
      </c>
      <c r="F54" t="str">
        <f t="shared" si="2"/>
        <v>1</v>
      </c>
      <c r="G54" t="e">
        <f>+VLOOKUP(L54,BG!$D$10:$F$63,3,FALSE)</f>
        <v>#REF!</v>
      </c>
      <c r="H54" s="341" t="s">
        <v>2426</v>
      </c>
      <c r="I54" s="628">
        <v>5908079</v>
      </c>
      <c r="J54" s="583">
        <f t="shared" si="0"/>
        <v>5908.0789999999997</v>
      </c>
      <c r="K54" t="e">
        <f>+VLOOKUP(D54,#REF!,4,0)</f>
        <v>#REF!</v>
      </c>
      <c r="L54" t="e">
        <f>VLOOKUP(D54,#REF!,5,0)</f>
        <v>#REF!</v>
      </c>
      <c r="M54" t="e">
        <f>VLOOKUP(D54,#REF!,6,0)</f>
        <v>#REF!</v>
      </c>
      <c r="N54" t="e">
        <f>VLOOKUP(D54,#REF!,7,0)</f>
        <v>#REF!</v>
      </c>
      <c r="P54" t="str">
        <f t="shared" si="3"/>
        <v>10904</v>
      </c>
      <c r="Q54" t="str">
        <f t="shared" si="4"/>
        <v>11</v>
      </c>
    </row>
    <row r="55" spans="1:17" x14ac:dyDescent="0.25">
      <c r="A55" s="563" t="s">
        <v>3173</v>
      </c>
      <c r="B55" s="339">
        <v>7</v>
      </c>
      <c r="C55" s="617">
        <v>141016902000015</v>
      </c>
      <c r="D55" s="436" t="s">
        <v>780</v>
      </c>
      <c r="E55" t="str">
        <f t="shared" si="1"/>
        <v>145101690200001</v>
      </c>
      <c r="F55" t="str">
        <f t="shared" si="2"/>
        <v>5</v>
      </c>
      <c r="G55" t="e">
        <f>+VLOOKUP(L55,BG!$D$10:$F$63,3,FALSE)</f>
        <v>#REF!</v>
      </c>
      <c r="H55" s="436" t="s">
        <v>781</v>
      </c>
      <c r="I55" s="627">
        <v>2368370365</v>
      </c>
      <c r="J55" s="583">
        <f t="shared" si="0"/>
        <v>2368370.3650000002</v>
      </c>
      <c r="K55" t="e">
        <f>+VLOOKUP(D55,#REF!,4,0)</f>
        <v>#REF!</v>
      </c>
      <c r="L55" t="e">
        <f>VLOOKUP(D55,#REF!,5,0)</f>
        <v>#REF!</v>
      </c>
      <c r="M55" t="e">
        <f>VLOOKUP(D55,#REF!,6,0)</f>
        <v>#REF!</v>
      </c>
      <c r="N55" t="e">
        <f>VLOOKUP(D55,#REF!,7,0)</f>
        <v>#REF!</v>
      </c>
      <c r="P55" t="str">
        <f t="shared" si="3"/>
        <v>16902</v>
      </c>
      <c r="Q55" t="str">
        <f t="shared" si="4"/>
        <v>14</v>
      </c>
    </row>
    <row r="56" spans="1:17" x14ac:dyDescent="0.25">
      <c r="A56" s="563" t="s">
        <v>3173</v>
      </c>
      <c r="B56" s="340">
        <v>7</v>
      </c>
      <c r="C56" s="618">
        <v>141016902000017</v>
      </c>
      <c r="D56" s="341" t="s">
        <v>782</v>
      </c>
      <c r="E56" t="str">
        <f t="shared" si="1"/>
        <v>147101690200001</v>
      </c>
      <c r="F56" t="str">
        <f t="shared" si="2"/>
        <v>7</v>
      </c>
      <c r="G56" t="e">
        <f>+VLOOKUP(L56,BG!$D$10:$F$63,3,FALSE)</f>
        <v>#REF!</v>
      </c>
      <c r="H56" s="341" t="s">
        <v>783</v>
      </c>
      <c r="I56" s="628">
        <v>2343177278</v>
      </c>
      <c r="J56" s="583">
        <f t="shared" si="0"/>
        <v>2343177.2779999999</v>
      </c>
      <c r="K56" t="e">
        <f>+VLOOKUP(D56,#REF!,4,0)</f>
        <v>#REF!</v>
      </c>
      <c r="L56" t="e">
        <f>VLOOKUP(D56,#REF!,5,0)</f>
        <v>#REF!</v>
      </c>
      <c r="M56" t="e">
        <f>VLOOKUP(D56,#REF!,6,0)</f>
        <v>#REF!</v>
      </c>
      <c r="N56" t="e">
        <f>VLOOKUP(D56,#REF!,7,0)</f>
        <v>#REF!</v>
      </c>
      <c r="P56" t="str">
        <f t="shared" si="3"/>
        <v>16902</v>
      </c>
      <c r="Q56" t="str">
        <f t="shared" si="4"/>
        <v>14</v>
      </c>
    </row>
    <row r="57" spans="1:17" x14ac:dyDescent="0.25">
      <c r="A57" s="563" t="s">
        <v>3173</v>
      </c>
      <c r="B57" s="339">
        <v>7</v>
      </c>
      <c r="C57" s="617">
        <v>141016902000018</v>
      </c>
      <c r="D57" s="436" t="s">
        <v>784</v>
      </c>
      <c r="E57" t="str">
        <f t="shared" si="1"/>
        <v>148101690200001</v>
      </c>
      <c r="F57" t="str">
        <f t="shared" si="2"/>
        <v>8</v>
      </c>
      <c r="G57" t="e">
        <f>+VLOOKUP(L57,BG!$D$10:$F$63,3,FALSE)</f>
        <v>#REF!</v>
      </c>
      <c r="H57" s="436" t="s">
        <v>785</v>
      </c>
      <c r="I57" s="627">
        <v>29818009545</v>
      </c>
      <c r="J57" s="583">
        <f t="shared" si="0"/>
        <v>29818009.545000002</v>
      </c>
      <c r="K57" t="e">
        <f>+VLOOKUP(D57,#REF!,4,0)</f>
        <v>#REF!</v>
      </c>
      <c r="L57" t="e">
        <f>VLOOKUP(D57,#REF!,5,0)</f>
        <v>#REF!</v>
      </c>
      <c r="M57" t="e">
        <f>VLOOKUP(D57,#REF!,6,0)</f>
        <v>#REF!</v>
      </c>
      <c r="N57" t="e">
        <f>VLOOKUP(D57,#REF!,7,0)</f>
        <v>#REF!</v>
      </c>
      <c r="P57" t="str">
        <f t="shared" si="3"/>
        <v>16902</v>
      </c>
      <c r="Q57" t="str">
        <f t="shared" si="4"/>
        <v>14</v>
      </c>
    </row>
    <row r="58" spans="1:17" x14ac:dyDescent="0.25">
      <c r="A58" s="563" t="s">
        <v>3173</v>
      </c>
      <c r="B58" s="340">
        <v>7</v>
      </c>
      <c r="C58" s="618">
        <v>141016902000995</v>
      </c>
      <c r="D58" s="341" t="s">
        <v>786</v>
      </c>
      <c r="E58" t="str">
        <f t="shared" si="1"/>
        <v>145101690200099</v>
      </c>
      <c r="F58" t="str">
        <f t="shared" si="2"/>
        <v>5</v>
      </c>
      <c r="G58" t="e">
        <f>+VLOOKUP(L58,BG!$D$10:$F$63,3,FALSE)</f>
        <v>#REF!</v>
      </c>
      <c r="H58" s="341" t="s">
        <v>781</v>
      </c>
      <c r="I58" s="628">
        <v>40276589594</v>
      </c>
      <c r="J58" s="583">
        <f t="shared" si="0"/>
        <v>40276589.593999997</v>
      </c>
      <c r="K58" t="e">
        <f>+VLOOKUP(D58,#REF!,4,0)</f>
        <v>#REF!</v>
      </c>
      <c r="L58" t="e">
        <f>VLOOKUP(D58,#REF!,5,0)</f>
        <v>#REF!</v>
      </c>
      <c r="M58" t="e">
        <f>VLOOKUP(D58,#REF!,6,0)</f>
        <v>#REF!</v>
      </c>
      <c r="N58" t="e">
        <f>VLOOKUP(D58,#REF!,7,0)</f>
        <v>#REF!</v>
      </c>
      <c r="P58" t="str">
        <f t="shared" si="3"/>
        <v>16902</v>
      </c>
      <c r="Q58" t="str">
        <f t="shared" si="4"/>
        <v>14</v>
      </c>
    </row>
    <row r="59" spans="1:17" x14ac:dyDescent="0.25">
      <c r="A59" s="563" t="s">
        <v>3173</v>
      </c>
      <c r="B59" s="339">
        <v>7</v>
      </c>
      <c r="C59" s="617">
        <v>141016902000996</v>
      </c>
      <c r="D59" s="436" t="s">
        <v>787</v>
      </c>
      <c r="E59" t="str">
        <f t="shared" si="1"/>
        <v>146101690200099</v>
      </c>
      <c r="F59" t="str">
        <f t="shared" si="2"/>
        <v>6</v>
      </c>
      <c r="G59" t="e">
        <f>+VLOOKUP(L59,BG!$D$10:$F$63,3,FALSE)</f>
        <v>#REF!</v>
      </c>
      <c r="H59" s="436" t="s">
        <v>788</v>
      </c>
      <c r="I59" s="627">
        <v>9095626060</v>
      </c>
      <c r="J59" s="583">
        <f t="shared" si="0"/>
        <v>9095626.0600000005</v>
      </c>
      <c r="K59" t="e">
        <f>+VLOOKUP(D59,#REF!,4,0)</f>
        <v>#REF!</v>
      </c>
      <c r="L59" t="e">
        <f>VLOOKUP(D59,#REF!,5,0)</f>
        <v>#REF!</v>
      </c>
      <c r="M59" t="e">
        <f>VLOOKUP(D59,#REF!,6,0)</f>
        <v>#REF!</v>
      </c>
      <c r="N59" t="e">
        <f>VLOOKUP(D59,#REF!,7,0)</f>
        <v>#REF!</v>
      </c>
      <c r="P59" t="str">
        <f t="shared" si="3"/>
        <v>16902</v>
      </c>
      <c r="Q59" t="str">
        <f t="shared" si="4"/>
        <v>14</v>
      </c>
    </row>
    <row r="60" spans="1:17" x14ac:dyDescent="0.25">
      <c r="A60" s="563" t="s">
        <v>3173</v>
      </c>
      <c r="B60" s="340">
        <v>7</v>
      </c>
      <c r="C60" s="618">
        <v>141016902000997</v>
      </c>
      <c r="D60" s="341" t="s">
        <v>789</v>
      </c>
      <c r="E60" t="str">
        <f t="shared" si="1"/>
        <v>147101690200099</v>
      </c>
      <c r="F60" t="str">
        <f t="shared" si="2"/>
        <v>7</v>
      </c>
      <c r="G60" t="e">
        <f>+VLOOKUP(L60,BG!$D$10:$F$63,3,FALSE)</f>
        <v>#REF!</v>
      </c>
      <c r="H60" s="341" t="s">
        <v>783</v>
      </c>
      <c r="I60" s="628">
        <v>39150662482</v>
      </c>
      <c r="J60" s="583">
        <f t="shared" si="0"/>
        <v>39150662.482000001</v>
      </c>
      <c r="K60" t="e">
        <f>+VLOOKUP(D60,#REF!,4,0)</f>
        <v>#REF!</v>
      </c>
      <c r="L60" t="e">
        <f>VLOOKUP(D60,#REF!,5,0)</f>
        <v>#REF!</v>
      </c>
      <c r="M60" t="e">
        <f>VLOOKUP(D60,#REF!,6,0)</f>
        <v>#REF!</v>
      </c>
      <c r="N60" t="e">
        <f>VLOOKUP(D60,#REF!,7,0)</f>
        <v>#REF!</v>
      </c>
      <c r="P60" t="str">
        <f t="shared" si="3"/>
        <v>16902</v>
      </c>
      <c r="Q60" t="str">
        <f t="shared" si="4"/>
        <v>14</v>
      </c>
    </row>
    <row r="61" spans="1:17" x14ac:dyDescent="0.25">
      <c r="A61" s="563" t="s">
        <v>3173</v>
      </c>
      <c r="B61" s="339">
        <v>7</v>
      </c>
      <c r="C61" s="617">
        <v>141016902000998</v>
      </c>
      <c r="D61" s="436" t="s">
        <v>790</v>
      </c>
      <c r="E61" t="str">
        <f t="shared" si="1"/>
        <v>148101690200099</v>
      </c>
      <c r="F61" t="str">
        <f t="shared" si="2"/>
        <v>8</v>
      </c>
      <c r="G61" t="e">
        <f>+VLOOKUP(L61,BG!$D$10:$F$63,3,FALSE)</f>
        <v>#REF!</v>
      </c>
      <c r="H61" s="436" t="s">
        <v>785</v>
      </c>
      <c r="I61" s="627">
        <v>29463485849</v>
      </c>
      <c r="J61" s="583">
        <f t="shared" si="0"/>
        <v>29463485.848999999</v>
      </c>
      <c r="K61" t="e">
        <f>+VLOOKUP(D61,#REF!,4,0)</f>
        <v>#REF!</v>
      </c>
      <c r="L61" t="e">
        <f>VLOOKUP(D61,#REF!,5,0)</f>
        <v>#REF!</v>
      </c>
      <c r="M61" t="e">
        <f>VLOOKUP(D61,#REF!,6,0)</f>
        <v>#REF!</v>
      </c>
      <c r="N61" t="e">
        <f>VLOOKUP(D61,#REF!,7,0)</f>
        <v>#REF!</v>
      </c>
      <c r="P61" t="str">
        <f t="shared" si="3"/>
        <v>16902</v>
      </c>
      <c r="Q61" t="str">
        <f t="shared" si="4"/>
        <v>14</v>
      </c>
    </row>
    <row r="62" spans="1:17" x14ac:dyDescent="0.25">
      <c r="A62" s="563" t="s">
        <v>3173</v>
      </c>
      <c r="B62" s="340">
        <v>7</v>
      </c>
      <c r="C62" s="618">
        <v>141016902003017</v>
      </c>
      <c r="D62" s="341" t="s">
        <v>2719</v>
      </c>
      <c r="E62" t="str">
        <f t="shared" si="1"/>
        <v>147101690200301</v>
      </c>
      <c r="F62" t="str">
        <f t="shared" si="2"/>
        <v>7</v>
      </c>
      <c r="G62" t="e">
        <f>+VLOOKUP(L62,BG!$D$10:$F$63,3,FALSE)</f>
        <v>#REF!</v>
      </c>
      <c r="H62" s="341" t="s">
        <v>2098</v>
      </c>
      <c r="I62" s="628">
        <v>18236833115</v>
      </c>
      <c r="J62" s="583">
        <f t="shared" si="0"/>
        <v>18236833.114999998</v>
      </c>
      <c r="K62" t="e">
        <f>+VLOOKUP(D62,#REF!,4,0)</f>
        <v>#REF!</v>
      </c>
      <c r="L62" t="e">
        <f>VLOOKUP(D62,#REF!,5,0)</f>
        <v>#REF!</v>
      </c>
      <c r="M62" t="e">
        <f>VLOOKUP(D62,#REF!,6,0)</f>
        <v>#REF!</v>
      </c>
      <c r="N62" t="e">
        <f>VLOOKUP(D62,#REF!,7,0)</f>
        <v>#REF!</v>
      </c>
      <c r="P62" t="str">
        <f t="shared" si="3"/>
        <v>16902</v>
      </c>
      <c r="Q62" t="str">
        <f t="shared" si="4"/>
        <v>14</v>
      </c>
    </row>
    <row r="63" spans="1:17" x14ac:dyDescent="0.25">
      <c r="A63" s="563" t="s">
        <v>3173</v>
      </c>
      <c r="B63" s="339">
        <v>7</v>
      </c>
      <c r="C63" s="617">
        <v>141016902003997</v>
      </c>
      <c r="D63" s="436" t="s">
        <v>1904</v>
      </c>
      <c r="E63" t="str">
        <f t="shared" si="1"/>
        <v>147101690200399</v>
      </c>
      <c r="F63" t="str">
        <f t="shared" si="2"/>
        <v>7</v>
      </c>
      <c r="G63" t="e">
        <f>+VLOOKUP(L63,BG!$D$10:$F$63,3,FALSE)</f>
        <v>#REF!</v>
      </c>
      <c r="H63" s="436" t="s">
        <v>2098</v>
      </c>
      <c r="I63" s="627">
        <v>13640104963</v>
      </c>
      <c r="J63" s="583">
        <f t="shared" si="0"/>
        <v>13640104.963</v>
      </c>
      <c r="K63" t="e">
        <f>+VLOOKUP(D63,#REF!,4,0)</f>
        <v>#REF!</v>
      </c>
      <c r="L63" t="e">
        <f>VLOOKUP(D63,#REF!,5,0)</f>
        <v>#REF!</v>
      </c>
      <c r="M63" t="e">
        <f>VLOOKUP(D63,#REF!,6,0)</f>
        <v>#REF!</v>
      </c>
      <c r="N63" t="e">
        <f>VLOOKUP(D63,#REF!,7,0)</f>
        <v>#REF!</v>
      </c>
      <c r="P63" t="str">
        <f t="shared" si="3"/>
        <v>16902</v>
      </c>
      <c r="Q63" t="str">
        <f t="shared" si="4"/>
        <v>14</v>
      </c>
    </row>
    <row r="64" spans="1:17" x14ac:dyDescent="0.25">
      <c r="A64" s="563" t="s">
        <v>3173</v>
      </c>
      <c r="B64" s="340">
        <v>7</v>
      </c>
      <c r="C64" s="618">
        <v>141017302000017</v>
      </c>
      <c r="D64" s="341" t="s">
        <v>1267</v>
      </c>
      <c r="E64" t="str">
        <f t="shared" si="1"/>
        <v>147101730200001</v>
      </c>
      <c r="F64" t="str">
        <f t="shared" si="2"/>
        <v>7</v>
      </c>
      <c r="G64" t="e">
        <f>+VLOOKUP(L64,BG!$D$10:$F$63,3,FALSE)</f>
        <v>#REF!</v>
      </c>
      <c r="H64" s="341" t="s">
        <v>801</v>
      </c>
      <c r="I64" s="628">
        <v>24662440763</v>
      </c>
      <c r="J64" s="583">
        <f t="shared" si="0"/>
        <v>24662440.763</v>
      </c>
      <c r="K64" t="e">
        <f>+VLOOKUP(D64,#REF!,4,0)</f>
        <v>#REF!</v>
      </c>
      <c r="L64" t="e">
        <f>VLOOKUP(D64,#REF!,5,0)</f>
        <v>#REF!</v>
      </c>
      <c r="M64" t="e">
        <f>VLOOKUP(D64,#REF!,6,0)</f>
        <v>#REF!</v>
      </c>
      <c r="N64" t="e">
        <f>VLOOKUP(D64,#REF!,7,0)</f>
        <v>#REF!</v>
      </c>
      <c r="P64" t="str">
        <f t="shared" si="3"/>
        <v>17302</v>
      </c>
      <c r="Q64" t="str">
        <f t="shared" si="4"/>
        <v>14</v>
      </c>
    </row>
    <row r="65" spans="1:17" x14ac:dyDescent="0.25">
      <c r="A65" s="563" t="s">
        <v>3173</v>
      </c>
      <c r="B65" s="339">
        <v>7</v>
      </c>
      <c r="C65" s="617">
        <v>141017302000018</v>
      </c>
      <c r="D65" s="436" t="s">
        <v>792</v>
      </c>
      <c r="E65" t="str">
        <f t="shared" si="1"/>
        <v>148101730200001</v>
      </c>
      <c r="F65" t="str">
        <f t="shared" si="2"/>
        <v>8</v>
      </c>
      <c r="G65" t="e">
        <f>+VLOOKUP(L65,BG!$D$10:$F$63,3,FALSE)</f>
        <v>#REF!</v>
      </c>
      <c r="H65" s="436" t="s">
        <v>793</v>
      </c>
      <c r="I65" s="627">
        <v>47611071429</v>
      </c>
      <c r="J65" s="583">
        <f t="shared" si="0"/>
        <v>47611071.428999998</v>
      </c>
      <c r="K65" t="e">
        <f>+VLOOKUP(D65,#REF!,4,0)</f>
        <v>#REF!</v>
      </c>
      <c r="L65" t="e">
        <f>VLOOKUP(D65,#REF!,5,0)</f>
        <v>#REF!</v>
      </c>
      <c r="M65" t="e">
        <f>VLOOKUP(D65,#REF!,6,0)</f>
        <v>#REF!</v>
      </c>
      <c r="N65" t="e">
        <f>VLOOKUP(D65,#REF!,7,0)</f>
        <v>#REF!</v>
      </c>
      <c r="P65" t="str">
        <f t="shared" si="3"/>
        <v>17302</v>
      </c>
      <c r="Q65" t="str">
        <f t="shared" si="4"/>
        <v>14</v>
      </c>
    </row>
    <row r="66" spans="1:17" x14ac:dyDescent="0.25">
      <c r="A66" s="563" t="s">
        <v>3173</v>
      </c>
      <c r="B66" s="340">
        <v>7</v>
      </c>
      <c r="C66" s="618">
        <v>141017302000993</v>
      </c>
      <c r="D66" s="341" t="s">
        <v>1906</v>
      </c>
      <c r="E66" t="str">
        <f t="shared" si="1"/>
        <v>143101730200099</v>
      </c>
      <c r="F66" t="str">
        <f t="shared" si="2"/>
        <v>3</v>
      </c>
      <c r="G66" t="e">
        <f>+VLOOKUP(L66,BG!$D$10:$F$63,3,FALSE)</f>
        <v>#REF!</v>
      </c>
      <c r="H66" s="341" t="s">
        <v>2100</v>
      </c>
      <c r="I66" s="628">
        <v>8316000</v>
      </c>
      <c r="J66" s="583">
        <f t="shared" ref="J66:J129" si="5">I66/1000</f>
        <v>8316</v>
      </c>
      <c r="K66" t="e">
        <f>+VLOOKUP(D66,#REF!,4,0)</f>
        <v>#REF!</v>
      </c>
      <c r="L66" t="e">
        <f>VLOOKUP(D66,#REF!,5,0)</f>
        <v>#REF!</v>
      </c>
      <c r="M66" t="e">
        <f>VLOOKUP(D66,#REF!,6,0)</f>
        <v>#REF!</v>
      </c>
      <c r="N66" t="e">
        <f>VLOOKUP(D66,#REF!,7,0)</f>
        <v>#REF!</v>
      </c>
      <c r="P66" t="str">
        <f t="shared" si="3"/>
        <v>17302</v>
      </c>
      <c r="Q66" t="str">
        <f t="shared" si="4"/>
        <v>14</v>
      </c>
    </row>
    <row r="67" spans="1:17" x14ac:dyDescent="0.25">
      <c r="A67" s="563" t="s">
        <v>3173</v>
      </c>
      <c r="B67" s="339">
        <v>7</v>
      </c>
      <c r="C67" s="617">
        <v>141017302000995</v>
      </c>
      <c r="D67" s="436" t="s">
        <v>796</v>
      </c>
      <c r="E67" t="str">
        <f t="shared" si="1"/>
        <v>145101730200099</v>
      </c>
      <c r="F67" t="str">
        <f t="shared" si="2"/>
        <v>5</v>
      </c>
      <c r="G67" t="e">
        <f>+VLOOKUP(L67,BG!$D$10:$F$63,3,FALSE)</f>
        <v>#REF!</v>
      </c>
      <c r="H67" s="436" t="s">
        <v>797</v>
      </c>
      <c r="I67" s="627">
        <v>247722960</v>
      </c>
      <c r="J67" s="583">
        <f t="shared" si="5"/>
        <v>247722.96</v>
      </c>
      <c r="K67" t="e">
        <f>+VLOOKUP(D67,#REF!,4,0)</f>
        <v>#REF!</v>
      </c>
      <c r="L67" t="e">
        <f>VLOOKUP(D67,#REF!,5,0)</f>
        <v>#REF!</v>
      </c>
      <c r="M67" t="e">
        <f>VLOOKUP(D67,#REF!,6,0)</f>
        <v>#REF!</v>
      </c>
      <c r="N67" t="e">
        <f>VLOOKUP(D67,#REF!,7,0)</f>
        <v>#REF!</v>
      </c>
      <c r="P67" t="str">
        <f t="shared" si="3"/>
        <v>17302</v>
      </c>
      <c r="Q67" t="str">
        <f t="shared" si="4"/>
        <v>14</v>
      </c>
    </row>
    <row r="68" spans="1:17" x14ac:dyDescent="0.25">
      <c r="A68" s="563" t="s">
        <v>3173</v>
      </c>
      <c r="B68" s="340">
        <v>7</v>
      </c>
      <c r="C68" s="618">
        <v>141017302000996</v>
      </c>
      <c r="D68" s="341" t="s">
        <v>798</v>
      </c>
      <c r="E68" t="str">
        <f t="shared" si="1"/>
        <v>146101730200099</v>
      </c>
      <c r="F68" t="str">
        <f t="shared" si="2"/>
        <v>6</v>
      </c>
      <c r="G68" t="e">
        <f>+VLOOKUP(L68,BG!$D$10:$F$63,3,FALSE)</f>
        <v>#REF!</v>
      </c>
      <c r="H68" s="341" t="s">
        <v>799</v>
      </c>
      <c r="I68" s="628">
        <v>787540179</v>
      </c>
      <c r="J68" s="583">
        <f t="shared" si="5"/>
        <v>787540.179</v>
      </c>
      <c r="K68" t="e">
        <f>+VLOOKUP(D68,#REF!,4,0)</f>
        <v>#REF!</v>
      </c>
      <c r="L68" t="e">
        <f>VLOOKUP(D68,#REF!,5,0)</f>
        <v>#REF!</v>
      </c>
      <c r="M68" t="e">
        <f>VLOOKUP(D68,#REF!,6,0)</f>
        <v>#REF!</v>
      </c>
      <c r="N68" t="e">
        <f>VLOOKUP(D68,#REF!,7,0)</f>
        <v>#REF!</v>
      </c>
      <c r="P68" t="str">
        <f t="shared" si="3"/>
        <v>17302</v>
      </c>
      <c r="Q68" t="str">
        <f t="shared" si="4"/>
        <v>14</v>
      </c>
    </row>
    <row r="69" spans="1:17" x14ac:dyDescent="0.25">
      <c r="A69" s="563" t="s">
        <v>3173</v>
      </c>
      <c r="B69" s="339">
        <v>7</v>
      </c>
      <c r="C69" s="617">
        <v>141017302000997</v>
      </c>
      <c r="D69" s="436" t="s">
        <v>800</v>
      </c>
      <c r="E69" t="str">
        <f t="shared" ref="E69:E132" si="6">+MID(D69,3,2)&amp;+MID(D69,6,1)&amp;+MID(D69,8,2)&amp;+MID(D69,11,3)&amp;+MID(D69,17,2)&amp;+MID(D69,20,3)&amp;+MID(D69,24,2)</f>
        <v>147101730200099</v>
      </c>
      <c r="F69" t="str">
        <f t="shared" ref="F69:F132" si="7">MID(E69,3,1)</f>
        <v>7</v>
      </c>
      <c r="G69" t="e">
        <f>+VLOOKUP(L69,BG!$D$10:$F$63,3,FALSE)</f>
        <v>#REF!</v>
      </c>
      <c r="H69" s="436" t="s">
        <v>801</v>
      </c>
      <c r="I69" s="627">
        <v>24044506377</v>
      </c>
      <c r="J69" s="583">
        <f t="shared" si="5"/>
        <v>24044506.377</v>
      </c>
      <c r="K69" t="e">
        <f>+VLOOKUP(D69,#REF!,4,0)</f>
        <v>#REF!</v>
      </c>
      <c r="L69" t="e">
        <f>VLOOKUP(D69,#REF!,5,0)</f>
        <v>#REF!</v>
      </c>
      <c r="M69" t="e">
        <f>VLOOKUP(D69,#REF!,6,0)</f>
        <v>#REF!</v>
      </c>
      <c r="N69" t="e">
        <f>VLOOKUP(D69,#REF!,7,0)</f>
        <v>#REF!</v>
      </c>
      <c r="P69" t="str">
        <f t="shared" ref="P69:P132" si="8">MID(E69,6,5)</f>
        <v>17302</v>
      </c>
      <c r="Q69" t="str">
        <f t="shared" ref="Q69:Q132" si="9">+LEFT(E69,2)</f>
        <v>14</v>
      </c>
    </row>
    <row r="70" spans="1:17" x14ac:dyDescent="0.25">
      <c r="A70" s="563" t="s">
        <v>3173</v>
      </c>
      <c r="B70" s="340">
        <v>7</v>
      </c>
      <c r="C70" s="618">
        <v>141017302000998</v>
      </c>
      <c r="D70" s="341" t="s">
        <v>802</v>
      </c>
      <c r="E70" t="str">
        <f t="shared" si="6"/>
        <v>148101730200099</v>
      </c>
      <c r="F70" t="str">
        <f t="shared" si="7"/>
        <v>8</v>
      </c>
      <c r="G70" t="e">
        <f>+VLOOKUP(L70,BG!$D$10:$F$63,3,FALSE)</f>
        <v>#REF!</v>
      </c>
      <c r="H70" s="341" t="s">
        <v>793</v>
      </c>
      <c r="I70" s="628">
        <v>310759607932</v>
      </c>
      <c r="J70" s="583">
        <f t="shared" si="5"/>
        <v>310759607.93199998</v>
      </c>
      <c r="K70" t="e">
        <f>+VLOOKUP(D70,#REF!,4,0)</f>
        <v>#REF!</v>
      </c>
      <c r="L70" t="e">
        <f>VLOOKUP(D70,#REF!,5,0)</f>
        <v>#REF!</v>
      </c>
      <c r="M70" t="e">
        <f>VLOOKUP(D70,#REF!,6,0)</f>
        <v>#REF!</v>
      </c>
      <c r="N70" t="e">
        <f>VLOOKUP(D70,#REF!,7,0)</f>
        <v>#REF!</v>
      </c>
      <c r="P70" t="str">
        <f t="shared" si="8"/>
        <v>17302</v>
      </c>
      <c r="Q70" t="str">
        <f t="shared" si="9"/>
        <v>14</v>
      </c>
    </row>
    <row r="71" spans="1:17" x14ac:dyDescent="0.25">
      <c r="A71" s="563" t="s">
        <v>3173</v>
      </c>
      <c r="B71" s="339">
        <v>7</v>
      </c>
      <c r="C71" s="617">
        <v>141017302003017</v>
      </c>
      <c r="D71" s="436" t="s">
        <v>1907</v>
      </c>
      <c r="E71" t="str">
        <f t="shared" si="6"/>
        <v>147101730200301</v>
      </c>
      <c r="F71" t="str">
        <f t="shared" si="7"/>
        <v>7</v>
      </c>
      <c r="G71" t="e">
        <f>+VLOOKUP(L71,BG!$D$10:$F$63,3,FALSE)</f>
        <v>#REF!</v>
      </c>
      <c r="H71" s="436" t="s">
        <v>779</v>
      </c>
      <c r="I71" s="627">
        <v>181272209</v>
      </c>
      <c r="J71" s="583">
        <f t="shared" si="5"/>
        <v>181272.209</v>
      </c>
      <c r="K71" t="e">
        <f>+VLOOKUP(D71,#REF!,4,0)</f>
        <v>#REF!</v>
      </c>
      <c r="L71" t="e">
        <f>VLOOKUP(D71,#REF!,5,0)</f>
        <v>#REF!</v>
      </c>
      <c r="M71" t="e">
        <f>VLOOKUP(D71,#REF!,6,0)</f>
        <v>#REF!</v>
      </c>
      <c r="N71" t="e">
        <f>VLOOKUP(D71,#REF!,7,0)</f>
        <v>#REF!</v>
      </c>
      <c r="P71" t="str">
        <f t="shared" si="8"/>
        <v>17302</v>
      </c>
      <c r="Q71" t="str">
        <f t="shared" si="9"/>
        <v>14</v>
      </c>
    </row>
    <row r="72" spans="1:17" x14ac:dyDescent="0.25">
      <c r="A72" s="563" t="s">
        <v>3173</v>
      </c>
      <c r="B72" s="340">
        <v>7</v>
      </c>
      <c r="C72" s="618">
        <v>141017302003018</v>
      </c>
      <c r="D72" s="341" t="s">
        <v>1908</v>
      </c>
      <c r="E72" t="str">
        <f t="shared" si="6"/>
        <v>148101730200301</v>
      </c>
      <c r="F72" t="str">
        <f t="shared" si="7"/>
        <v>8</v>
      </c>
      <c r="G72" t="e">
        <f>+VLOOKUP(L72,BG!$D$10:$F$63,3,FALSE)</f>
        <v>#REF!</v>
      </c>
      <c r="H72" s="341" t="s">
        <v>779</v>
      </c>
      <c r="I72" s="628">
        <v>1760363973</v>
      </c>
      <c r="J72" s="583">
        <f t="shared" si="5"/>
        <v>1760363.973</v>
      </c>
      <c r="K72" t="e">
        <f>+VLOOKUP(D72,#REF!,4,0)</f>
        <v>#REF!</v>
      </c>
      <c r="L72" t="e">
        <f>VLOOKUP(D72,#REF!,5,0)</f>
        <v>#REF!</v>
      </c>
      <c r="M72" t="e">
        <f>VLOOKUP(D72,#REF!,6,0)</f>
        <v>#REF!</v>
      </c>
      <c r="N72" t="e">
        <f>VLOOKUP(D72,#REF!,7,0)</f>
        <v>#REF!</v>
      </c>
      <c r="P72" t="str">
        <f t="shared" si="8"/>
        <v>17302</v>
      </c>
      <c r="Q72" t="str">
        <f t="shared" si="9"/>
        <v>14</v>
      </c>
    </row>
    <row r="73" spans="1:17" x14ac:dyDescent="0.25">
      <c r="A73" s="563" t="s">
        <v>3173</v>
      </c>
      <c r="B73" s="339">
        <v>7</v>
      </c>
      <c r="C73" s="617">
        <v>141017302003997</v>
      </c>
      <c r="D73" s="436" t="s">
        <v>1910</v>
      </c>
      <c r="E73" t="str">
        <f t="shared" si="6"/>
        <v>147101730200399</v>
      </c>
      <c r="F73" t="str">
        <f t="shared" si="7"/>
        <v>7</v>
      </c>
      <c r="G73" t="e">
        <f>+VLOOKUP(L73,BG!$D$10:$F$63,3,FALSE)</f>
        <v>#REF!</v>
      </c>
      <c r="H73" s="436" t="s">
        <v>779</v>
      </c>
      <c r="I73" s="627">
        <v>141673884</v>
      </c>
      <c r="J73" s="583">
        <f t="shared" si="5"/>
        <v>141673.88399999999</v>
      </c>
      <c r="K73" t="e">
        <f>+VLOOKUP(D73,#REF!,4,0)</f>
        <v>#REF!</v>
      </c>
      <c r="L73" t="e">
        <f>VLOOKUP(D73,#REF!,5,0)</f>
        <v>#REF!</v>
      </c>
      <c r="M73" t="e">
        <f>VLOOKUP(D73,#REF!,6,0)</f>
        <v>#REF!</v>
      </c>
      <c r="N73" t="e">
        <f>VLOOKUP(D73,#REF!,7,0)</f>
        <v>#REF!</v>
      </c>
      <c r="P73" t="str">
        <f t="shared" si="8"/>
        <v>17302</v>
      </c>
      <c r="Q73" t="str">
        <f t="shared" si="9"/>
        <v>14</v>
      </c>
    </row>
    <row r="74" spans="1:17" x14ac:dyDescent="0.25">
      <c r="A74" s="563" t="s">
        <v>3173</v>
      </c>
      <c r="B74" s="340">
        <v>7</v>
      </c>
      <c r="C74" s="618">
        <v>141017302003998</v>
      </c>
      <c r="D74" s="341" t="s">
        <v>1911</v>
      </c>
      <c r="E74" t="str">
        <f t="shared" si="6"/>
        <v>148101730200399</v>
      </c>
      <c r="F74" t="str">
        <f t="shared" si="7"/>
        <v>8</v>
      </c>
      <c r="G74" t="e">
        <f>+VLOOKUP(L74,BG!$D$10:$F$63,3,FALSE)</f>
        <v>#REF!</v>
      </c>
      <c r="H74" s="341" t="s">
        <v>779</v>
      </c>
      <c r="I74" s="628">
        <v>3665746508</v>
      </c>
      <c r="J74" s="583">
        <f t="shared" si="5"/>
        <v>3665746.5079999999</v>
      </c>
      <c r="K74" t="e">
        <f>+VLOOKUP(D74,#REF!,4,0)</f>
        <v>#REF!</v>
      </c>
      <c r="L74" t="e">
        <f>VLOOKUP(D74,#REF!,5,0)</f>
        <v>#REF!</v>
      </c>
      <c r="M74" t="e">
        <f>VLOOKUP(D74,#REF!,6,0)</f>
        <v>#REF!</v>
      </c>
      <c r="N74" t="e">
        <f>VLOOKUP(D74,#REF!,7,0)</f>
        <v>#REF!</v>
      </c>
      <c r="P74" t="str">
        <f t="shared" si="8"/>
        <v>17302</v>
      </c>
      <c r="Q74" t="str">
        <f t="shared" si="9"/>
        <v>14</v>
      </c>
    </row>
    <row r="75" spans="1:17" x14ac:dyDescent="0.25">
      <c r="A75" s="563" t="s">
        <v>3173</v>
      </c>
      <c r="B75" s="339">
        <v>7</v>
      </c>
      <c r="C75" s="617">
        <v>141017304000018</v>
      </c>
      <c r="D75" s="436" t="s">
        <v>806</v>
      </c>
      <c r="E75" t="str">
        <f t="shared" si="6"/>
        <v>148101730400001</v>
      </c>
      <c r="F75" t="str">
        <f t="shared" si="7"/>
        <v>8</v>
      </c>
      <c r="G75" t="e">
        <f>+VLOOKUP(L75,BG!$D$10:$F$63,3,FALSE)</f>
        <v>#REF!</v>
      </c>
      <c r="H75" s="436" t="s">
        <v>807</v>
      </c>
      <c r="I75" s="627">
        <v>284768502</v>
      </c>
      <c r="J75" s="583">
        <f t="shared" si="5"/>
        <v>284768.50199999998</v>
      </c>
      <c r="K75" t="e">
        <f>+VLOOKUP(D75,#REF!,4,0)</f>
        <v>#REF!</v>
      </c>
      <c r="L75" t="e">
        <f>VLOOKUP(D75,#REF!,5,0)</f>
        <v>#REF!</v>
      </c>
      <c r="M75" t="e">
        <f>VLOOKUP(D75,#REF!,6,0)</f>
        <v>#REF!</v>
      </c>
      <c r="N75" t="e">
        <f>VLOOKUP(D75,#REF!,7,0)</f>
        <v>#REF!</v>
      </c>
      <c r="P75" t="str">
        <f t="shared" si="8"/>
        <v>17304</v>
      </c>
      <c r="Q75" t="str">
        <f t="shared" si="9"/>
        <v>14</v>
      </c>
    </row>
    <row r="76" spans="1:17" x14ac:dyDescent="0.25">
      <c r="A76" s="563" t="s">
        <v>3173</v>
      </c>
      <c r="B76" s="340">
        <v>7</v>
      </c>
      <c r="C76" s="618">
        <v>141017304000995</v>
      </c>
      <c r="D76" s="341" t="s">
        <v>810</v>
      </c>
      <c r="E76" t="str">
        <f t="shared" si="6"/>
        <v>145101730400099</v>
      </c>
      <c r="F76" t="str">
        <f t="shared" si="7"/>
        <v>5</v>
      </c>
      <c r="G76" t="e">
        <f>+VLOOKUP(L76,BG!$D$10:$F$63,3,FALSE)</f>
        <v>#REF!</v>
      </c>
      <c r="H76" s="341" t="s">
        <v>803</v>
      </c>
      <c r="I76" s="628">
        <v>264709</v>
      </c>
      <c r="J76" s="583">
        <f t="shared" si="5"/>
        <v>264.709</v>
      </c>
      <c r="K76" t="e">
        <f>+VLOOKUP(D76,#REF!,4,0)</f>
        <v>#REF!</v>
      </c>
      <c r="L76" t="e">
        <f>VLOOKUP(D76,#REF!,5,0)</f>
        <v>#REF!</v>
      </c>
      <c r="M76" t="e">
        <f>VLOOKUP(D76,#REF!,6,0)</f>
        <v>#REF!</v>
      </c>
      <c r="N76" t="e">
        <f>VLOOKUP(D76,#REF!,7,0)</f>
        <v>#REF!</v>
      </c>
      <c r="P76" t="str">
        <f t="shared" si="8"/>
        <v>17304</v>
      </c>
      <c r="Q76" t="str">
        <f t="shared" si="9"/>
        <v>14</v>
      </c>
    </row>
    <row r="77" spans="1:17" x14ac:dyDescent="0.25">
      <c r="A77" s="563" t="s">
        <v>3173</v>
      </c>
      <c r="B77" s="339">
        <v>7</v>
      </c>
      <c r="C77" s="617">
        <v>141017304000996</v>
      </c>
      <c r="D77" s="436" t="s">
        <v>811</v>
      </c>
      <c r="E77" t="str">
        <f t="shared" si="6"/>
        <v>146101730400099</v>
      </c>
      <c r="F77" t="str">
        <f t="shared" si="7"/>
        <v>6</v>
      </c>
      <c r="G77" t="e">
        <f>+VLOOKUP(L77,BG!$D$10:$F$63,3,FALSE)</f>
        <v>#REF!</v>
      </c>
      <c r="H77" s="436" t="s">
        <v>804</v>
      </c>
      <c r="I77" s="627">
        <v>4726462</v>
      </c>
      <c r="J77" s="583">
        <f t="shared" si="5"/>
        <v>4726.4620000000004</v>
      </c>
      <c r="K77" t="e">
        <f>+VLOOKUP(D77,#REF!,4,0)</f>
        <v>#REF!</v>
      </c>
      <c r="L77" t="e">
        <f>VLOOKUP(D77,#REF!,5,0)</f>
        <v>#REF!</v>
      </c>
      <c r="M77" t="e">
        <f>VLOOKUP(D77,#REF!,6,0)</f>
        <v>#REF!</v>
      </c>
      <c r="N77" t="e">
        <f>VLOOKUP(D77,#REF!,7,0)</f>
        <v>#REF!</v>
      </c>
      <c r="P77" t="str">
        <f t="shared" si="8"/>
        <v>17304</v>
      </c>
      <c r="Q77" t="str">
        <f t="shared" si="9"/>
        <v>14</v>
      </c>
    </row>
    <row r="78" spans="1:17" x14ac:dyDescent="0.25">
      <c r="A78" s="563" t="s">
        <v>3173</v>
      </c>
      <c r="B78" s="340">
        <v>7</v>
      </c>
      <c r="C78" s="618">
        <v>141017304000997</v>
      </c>
      <c r="D78" s="341" t="s">
        <v>812</v>
      </c>
      <c r="E78" t="str">
        <f t="shared" si="6"/>
        <v>147101730400099</v>
      </c>
      <c r="F78" t="str">
        <f t="shared" si="7"/>
        <v>7</v>
      </c>
      <c r="G78" t="e">
        <f>+VLOOKUP(L78,BG!$D$10:$F$63,3,FALSE)</f>
        <v>#REF!</v>
      </c>
      <c r="H78" s="341" t="s">
        <v>805</v>
      </c>
      <c r="I78" s="628">
        <v>11957209</v>
      </c>
      <c r="J78" s="583">
        <f t="shared" si="5"/>
        <v>11957.209000000001</v>
      </c>
      <c r="K78" t="e">
        <f>+VLOOKUP(D78,#REF!,4,0)</f>
        <v>#REF!</v>
      </c>
      <c r="L78" t="e">
        <f>VLOOKUP(D78,#REF!,5,0)</f>
        <v>#REF!</v>
      </c>
      <c r="M78" t="e">
        <f>VLOOKUP(D78,#REF!,6,0)</f>
        <v>#REF!</v>
      </c>
      <c r="N78" t="e">
        <f>VLOOKUP(D78,#REF!,7,0)</f>
        <v>#REF!</v>
      </c>
      <c r="P78" t="str">
        <f t="shared" si="8"/>
        <v>17304</v>
      </c>
      <c r="Q78" t="str">
        <f t="shared" si="9"/>
        <v>14</v>
      </c>
    </row>
    <row r="79" spans="1:17" x14ac:dyDescent="0.25">
      <c r="A79" s="563" t="s">
        <v>3173</v>
      </c>
      <c r="B79" s="339">
        <v>7</v>
      </c>
      <c r="C79" s="617">
        <v>141017304000998</v>
      </c>
      <c r="D79" s="436" t="s">
        <v>813</v>
      </c>
      <c r="E79" t="str">
        <f t="shared" si="6"/>
        <v>148101730400099</v>
      </c>
      <c r="F79" t="str">
        <f t="shared" si="7"/>
        <v>8</v>
      </c>
      <c r="G79" t="e">
        <f>+VLOOKUP(L79,BG!$D$10:$F$63,3,FALSE)</f>
        <v>#REF!</v>
      </c>
      <c r="H79" s="436" t="s">
        <v>807</v>
      </c>
      <c r="I79" s="627">
        <v>313000</v>
      </c>
      <c r="J79" s="583">
        <f t="shared" si="5"/>
        <v>313</v>
      </c>
      <c r="K79" t="e">
        <f>+VLOOKUP(D79,#REF!,4,0)</f>
        <v>#REF!</v>
      </c>
      <c r="L79" t="e">
        <f>VLOOKUP(D79,#REF!,5,0)</f>
        <v>#REF!</v>
      </c>
      <c r="M79" t="e">
        <f>VLOOKUP(D79,#REF!,6,0)</f>
        <v>#REF!</v>
      </c>
      <c r="N79" t="e">
        <f>VLOOKUP(D79,#REF!,7,0)</f>
        <v>#REF!</v>
      </c>
      <c r="P79" t="str">
        <f t="shared" si="8"/>
        <v>17304</v>
      </c>
      <c r="Q79" t="str">
        <f t="shared" si="9"/>
        <v>14</v>
      </c>
    </row>
    <row r="80" spans="1:17" x14ac:dyDescent="0.25">
      <c r="A80" s="563" t="s">
        <v>3173</v>
      </c>
      <c r="B80" s="340">
        <v>7</v>
      </c>
      <c r="C80" s="618">
        <v>141017308000018</v>
      </c>
      <c r="D80" s="341" t="s">
        <v>1912</v>
      </c>
      <c r="E80" t="str">
        <f t="shared" si="6"/>
        <v>148101730800001</v>
      </c>
      <c r="F80" t="str">
        <f t="shared" si="7"/>
        <v>8</v>
      </c>
      <c r="G80" t="e">
        <f>+VLOOKUP(L80,BG!$D$10:$F$63,3,FALSE)</f>
        <v>#REF!</v>
      </c>
      <c r="H80" s="341" t="s">
        <v>815</v>
      </c>
      <c r="I80" s="628">
        <v>514046144</v>
      </c>
      <c r="J80" s="583">
        <f t="shared" si="5"/>
        <v>514046.14399999997</v>
      </c>
      <c r="K80" t="e">
        <f>+VLOOKUP(D80,#REF!,4,0)</f>
        <v>#REF!</v>
      </c>
      <c r="L80" t="e">
        <f>VLOOKUP(D80,#REF!,5,0)</f>
        <v>#REF!</v>
      </c>
      <c r="M80" t="e">
        <f>VLOOKUP(D80,#REF!,6,0)</f>
        <v>#REF!</v>
      </c>
      <c r="N80" t="e">
        <f>VLOOKUP(D80,#REF!,7,0)</f>
        <v>#REF!</v>
      </c>
      <c r="P80" t="str">
        <f t="shared" si="8"/>
        <v>17308</v>
      </c>
      <c r="Q80" t="str">
        <f t="shared" si="9"/>
        <v>14</v>
      </c>
    </row>
    <row r="81" spans="1:17" x14ac:dyDescent="0.25">
      <c r="A81" s="563" t="s">
        <v>3173</v>
      </c>
      <c r="B81" s="339">
        <v>7</v>
      </c>
      <c r="C81" s="617">
        <v>141017308000997</v>
      </c>
      <c r="D81" s="436" t="s">
        <v>1913</v>
      </c>
      <c r="E81" t="str">
        <f t="shared" si="6"/>
        <v>147101730800099</v>
      </c>
      <c r="F81" t="str">
        <f t="shared" si="7"/>
        <v>7</v>
      </c>
      <c r="G81" t="e">
        <f>+VLOOKUP(L81,BG!$D$10:$F$63,3,FALSE)</f>
        <v>#REF!</v>
      </c>
      <c r="H81" s="436" t="s">
        <v>2101</v>
      </c>
      <c r="I81" s="627">
        <v>6547183</v>
      </c>
      <c r="J81" s="583">
        <f t="shared" si="5"/>
        <v>6547.183</v>
      </c>
      <c r="K81" t="e">
        <f>+VLOOKUP(D81,#REF!,4,0)</f>
        <v>#REF!</v>
      </c>
      <c r="L81" t="e">
        <f>VLOOKUP(D81,#REF!,5,0)</f>
        <v>#REF!</v>
      </c>
      <c r="M81" t="e">
        <f>VLOOKUP(D81,#REF!,6,0)</f>
        <v>#REF!</v>
      </c>
      <c r="N81" t="e">
        <f>VLOOKUP(D81,#REF!,7,0)</f>
        <v>#REF!</v>
      </c>
      <c r="P81" t="str">
        <f t="shared" si="8"/>
        <v>17308</v>
      </c>
      <c r="Q81" t="str">
        <f t="shared" si="9"/>
        <v>14</v>
      </c>
    </row>
    <row r="82" spans="1:17" x14ac:dyDescent="0.25">
      <c r="A82" s="563" t="s">
        <v>3173</v>
      </c>
      <c r="B82" s="340">
        <v>7</v>
      </c>
      <c r="C82" s="618">
        <v>141017308000998</v>
      </c>
      <c r="D82" s="341" t="s">
        <v>814</v>
      </c>
      <c r="E82" t="str">
        <f t="shared" si="6"/>
        <v>148101730800099</v>
      </c>
      <c r="F82" t="str">
        <f t="shared" si="7"/>
        <v>8</v>
      </c>
      <c r="G82" t="e">
        <f>+VLOOKUP(L82,BG!$D$10:$F$63,3,FALSE)</f>
        <v>#REF!</v>
      </c>
      <c r="H82" s="341" t="s">
        <v>815</v>
      </c>
      <c r="I82" s="628">
        <v>18872594310</v>
      </c>
      <c r="J82" s="583">
        <f t="shared" si="5"/>
        <v>18872594.309999999</v>
      </c>
      <c r="K82" t="e">
        <f>+VLOOKUP(D82,#REF!,4,0)</f>
        <v>#REF!</v>
      </c>
      <c r="L82" t="e">
        <f>VLOOKUP(D82,#REF!,5,0)</f>
        <v>#REF!</v>
      </c>
      <c r="M82" t="e">
        <f>VLOOKUP(D82,#REF!,6,0)</f>
        <v>#REF!</v>
      </c>
      <c r="N82" t="e">
        <f>VLOOKUP(D82,#REF!,7,0)</f>
        <v>#REF!</v>
      </c>
      <c r="P82" t="str">
        <f t="shared" si="8"/>
        <v>17308</v>
      </c>
      <c r="Q82" t="str">
        <f t="shared" si="9"/>
        <v>14</v>
      </c>
    </row>
    <row r="83" spans="1:17" x14ac:dyDescent="0.25">
      <c r="A83" s="563" t="s">
        <v>3173</v>
      </c>
      <c r="B83" s="339">
        <v>7</v>
      </c>
      <c r="C83" s="617">
        <v>141017310000997</v>
      </c>
      <c r="D83" s="436" t="s">
        <v>816</v>
      </c>
      <c r="E83" t="str">
        <f t="shared" si="6"/>
        <v>147101731000099</v>
      </c>
      <c r="F83" t="str">
        <f t="shared" si="7"/>
        <v>7</v>
      </c>
      <c r="G83" t="e">
        <f>+VLOOKUP(L83,BG!$D$10:$F$63,3,FALSE)</f>
        <v>#REF!</v>
      </c>
      <c r="H83" s="436" t="s">
        <v>817</v>
      </c>
      <c r="I83" s="627">
        <v>11593950</v>
      </c>
      <c r="J83" s="583">
        <f t="shared" si="5"/>
        <v>11593.95</v>
      </c>
      <c r="K83" t="e">
        <f>+VLOOKUP(D83,#REF!,4,0)</f>
        <v>#REF!</v>
      </c>
      <c r="L83" t="e">
        <f>VLOOKUP(D83,#REF!,5,0)</f>
        <v>#REF!</v>
      </c>
      <c r="M83" t="e">
        <f>VLOOKUP(D83,#REF!,6,0)</f>
        <v>#REF!</v>
      </c>
      <c r="N83" t="e">
        <f>VLOOKUP(D83,#REF!,7,0)</f>
        <v>#REF!</v>
      </c>
      <c r="P83" t="str">
        <f t="shared" si="8"/>
        <v>17310</v>
      </c>
      <c r="Q83" t="str">
        <f t="shared" si="9"/>
        <v>14</v>
      </c>
    </row>
    <row r="84" spans="1:17" x14ac:dyDescent="0.25">
      <c r="A84" s="563" t="s">
        <v>3173</v>
      </c>
      <c r="B84" s="340">
        <v>7</v>
      </c>
      <c r="C84" s="618">
        <v>141017310000998</v>
      </c>
      <c r="D84" s="341" t="s">
        <v>818</v>
      </c>
      <c r="E84" t="str">
        <f t="shared" si="6"/>
        <v>148101731000099</v>
      </c>
      <c r="F84" t="str">
        <f t="shared" si="7"/>
        <v>8</v>
      </c>
      <c r="G84" t="e">
        <f>+VLOOKUP(L84,BG!$D$10:$F$63,3,FALSE)</f>
        <v>#REF!</v>
      </c>
      <c r="H84" s="341" t="s">
        <v>819</v>
      </c>
      <c r="I84" s="628">
        <v>1438019780</v>
      </c>
      <c r="J84" s="583">
        <f t="shared" si="5"/>
        <v>1438019.78</v>
      </c>
      <c r="K84" t="e">
        <f>+VLOOKUP(D84,#REF!,4,0)</f>
        <v>#REF!</v>
      </c>
      <c r="L84" t="e">
        <f>VLOOKUP(D84,#REF!,5,0)</f>
        <v>#REF!</v>
      </c>
      <c r="M84" t="e">
        <f>VLOOKUP(D84,#REF!,6,0)</f>
        <v>#REF!</v>
      </c>
      <c r="N84" t="e">
        <f>VLOOKUP(D84,#REF!,7,0)</f>
        <v>#REF!</v>
      </c>
      <c r="P84" t="str">
        <f t="shared" si="8"/>
        <v>17310</v>
      </c>
      <c r="Q84" t="str">
        <f t="shared" si="9"/>
        <v>14</v>
      </c>
    </row>
    <row r="85" spans="1:17" hidden="1" x14ac:dyDescent="0.25">
      <c r="A85" s="563" t="s">
        <v>3173</v>
      </c>
      <c r="B85" s="339">
        <v>7</v>
      </c>
      <c r="C85" s="617">
        <v>141018302002011</v>
      </c>
      <c r="D85" s="436" t="s">
        <v>1257</v>
      </c>
      <c r="E85" t="str">
        <f t="shared" si="6"/>
        <v>141101830200201</v>
      </c>
      <c r="F85" t="str">
        <f t="shared" si="7"/>
        <v>1</v>
      </c>
      <c r="G85" t="e">
        <f>+VLOOKUP(L85,BG!$D$10:$F$63,3,FALSE)</f>
        <v>#REF!</v>
      </c>
      <c r="H85" s="436" t="s">
        <v>821</v>
      </c>
      <c r="I85" s="627">
        <v>69826076</v>
      </c>
      <c r="J85" s="583">
        <f t="shared" si="5"/>
        <v>69826.076000000001</v>
      </c>
      <c r="K85" t="e">
        <f>+VLOOKUP(D85,#REF!,4,0)</f>
        <v>#REF!</v>
      </c>
      <c r="L85" t="e">
        <f>VLOOKUP(D85,#REF!,5,0)</f>
        <v>#REF!</v>
      </c>
      <c r="M85" t="e">
        <f>VLOOKUP(D85,#REF!,6,0)</f>
        <v>#REF!</v>
      </c>
      <c r="N85" t="e">
        <f>VLOOKUP(D85,#REF!,7,0)</f>
        <v>#REF!</v>
      </c>
      <c r="P85" t="str">
        <f t="shared" si="8"/>
        <v>18302</v>
      </c>
      <c r="Q85" t="str">
        <f t="shared" si="9"/>
        <v>14</v>
      </c>
    </row>
    <row r="86" spans="1:17" hidden="1" x14ac:dyDescent="0.25">
      <c r="A86" s="563" t="s">
        <v>3173</v>
      </c>
      <c r="B86" s="340">
        <v>7</v>
      </c>
      <c r="C86" s="618">
        <v>141018302002991</v>
      </c>
      <c r="D86" s="341" t="s">
        <v>820</v>
      </c>
      <c r="E86" t="str">
        <f t="shared" si="6"/>
        <v>141101830200299</v>
      </c>
      <c r="F86" t="str">
        <f t="shared" si="7"/>
        <v>1</v>
      </c>
      <c r="G86" t="e">
        <f>+VLOOKUP(L86,BG!$D$10:$F$63,3,FALSE)</f>
        <v>#REF!</v>
      </c>
      <c r="H86" s="341" t="s">
        <v>821</v>
      </c>
      <c r="I86" s="628">
        <v>14808931018</v>
      </c>
      <c r="J86" s="583">
        <f t="shared" si="5"/>
        <v>14808931.017999999</v>
      </c>
      <c r="K86" t="e">
        <f>+VLOOKUP(D86,#REF!,4,0)</f>
        <v>#REF!</v>
      </c>
      <c r="L86" t="e">
        <f>VLOOKUP(D86,#REF!,5,0)</f>
        <v>#REF!</v>
      </c>
      <c r="M86" t="e">
        <f>VLOOKUP(D86,#REF!,6,0)</f>
        <v>#REF!</v>
      </c>
      <c r="N86" t="e">
        <f>VLOOKUP(D86,#REF!,7,0)</f>
        <v>#REF!</v>
      </c>
      <c r="P86" t="str">
        <f t="shared" si="8"/>
        <v>18302</v>
      </c>
      <c r="Q86" t="str">
        <f t="shared" si="9"/>
        <v>14</v>
      </c>
    </row>
    <row r="87" spans="1:17" x14ac:dyDescent="0.25">
      <c r="A87" s="563" t="s">
        <v>3173</v>
      </c>
      <c r="B87" s="339">
        <v>7</v>
      </c>
      <c r="C87" s="617">
        <v>141020904000997</v>
      </c>
      <c r="D87" s="436" t="s">
        <v>1914</v>
      </c>
      <c r="E87" t="str">
        <f t="shared" si="6"/>
        <v>147102090400099</v>
      </c>
      <c r="F87" t="str">
        <f t="shared" si="7"/>
        <v>7</v>
      </c>
      <c r="G87" t="e">
        <f>+VLOOKUP(L87,BG!$D$10:$F$63,3,FALSE)</f>
        <v>#REF!</v>
      </c>
      <c r="H87" s="436" t="s">
        <v>2102</v>
      </c>
      <c r="I87" s="627">
        <v>115230384</v>
      </c>
      <c r="J87" s="583">
        <f t="shared" si="5"/>
        <v>115230.38400000001</v>
      </c>
      <c r="K87" t="e">
        <f>+VLOOKUP(D87,#REF!,4,0)</f>
        <v>#REF!</v>
      </c>
      <c r="L87" t="e">
        <f>VLOOKUP(D87,#REF!,5,0)</f>
        <v>#REF!</v>
      </c>
      <c r="M87" t="e">
        <f>VLOOKUP(D87,#REF!,6,0)</f>
        <v>#REF!</v>
      </c>
      <c r="N87" t="e">
        <f>VLOOKUP(D87,#REF!,7,0)</f>
        <v>#REF!</v>
      </c>
      <c r="P87" t="str">
        <f t="shared" si="8"/>
        <v>20904</v>
      </c>
      <c r="Q87" t="str">
        <f t="shared" si="9"/>
        <v>14</v>
      </c>
    </row>
    <row r="88" spans="1:17" x14ac:dyDescent="0.25">
      <c r="A88" s="563" t="s">
        <v>3173</v>
      </c>
      <c r="B88" s="340">
        <v>7</v>
      </c>
      <c r="C88" s="618">
        <v>141020904000998</v>
      </c>
      <c r="D88" s="341" t="s">
        <v>1915</v>
      </c>
      <c r="E88" t="str">
        <f t="shared" si="6"/>
        <v>148102090400099</v>
      </c>
      <c r="F88" t="str">
        <f t="shared" si="7"/>
        <v>8</v>
      </c>
      <c r="G88" t="e">
        <f>+VLOOKUP(L88,BG!$D$10:$F$63,3,FALSE)</f>
        <v>#REF!</v>
      </c>
      <c r="H88" s="341" t="s">
        <v>2102</v>
      </c>
      <c r="I88" s="628">
        <v>8070963867</v>
      </c>
      <c r="J88" s="583">
        <f t="shared" si="5"/>
        <v>8070963.8669999996</v>
      </c>
      <c r="K88" t="e">
        <f>+VLOOKUP(D88,#REF!,4,0)</f>
        <v>#REF!</v>
      </c>
      <c r="L88" t="e">
        <f>VLOOKUP(D88,#REF!,5,0)</f>
        <v>#REF!</v>
      </c>
      <c r="M88" t="e">
        <f>VLOOKUP(D88,#REF!,6,0)</f>
        <v>#REF!</v>
      </c>
      <c r="N88" t="e">
        <f>VLOOKUP(D88,#REF!,7,0)</f>
        <v>#REF!</v>
      </c>
      <c r="P88" t="str">
        <f t="shared" si="8"/>
        <v>20904</v>
      </c>
      <c r="Q88" t="str">
        <f t="shared" si="9"/>
        <v>14</v>
      </c>
    </row>
    <row r="89" spans="1:17" x14ac:dyDescent="0.25">
      <c r="A89" s="563" t="s">
        <v>3173</v>
      </c>
      <c r="B89" s="339">
        <v>7</v>
      </c>
      <c r="C89" s="617">
        <v>141035102000017</v>
      </c>
      <c r="D89" s="436" t="s">
        <v>824</v>
      </c>
      <c r="E89" t="str">
        <f t="shared" si="6"/>
        <v>147103510200001</v>
      </c>
      <c r="F89" t="str">
        <f t="shared" si="7"/>
        <v>7</v>
      </c>
      <c r="G89" t="e">
        <f>+VLOOKUP(L89,BG!$D$10:$F$63,3,FALSE)</f>
        <v>#REF!</v>
      </c>
      <c r="H89" s="436" t="s">
        <v>825</v>
      </c>
      <c r="I89" s="627">
        <v>42997051</v>
      </c>
      <c r="J89" s="583">
        <f t="shared" si="5"/>
        <v>42997.050999999999</v>
      </c>
      <c r="K89" t="e">
        <f>+VLOOKUP(D89,#REF!,4,0)</f>
        <v>#REF!</v>
      </c>
      <c r="L89" t="e">
        <f>VLOOKUP(D89,#REF!,5,0)</f>
        <v>#REF!</v>
      </c>
      <c r="M89" t="e">
        <f>VLOOKUP(D89,#REF!,6,0)</f>
        <v>#REF!</v>
      </c>
      <c r="N89" t="e">
        <f>VLOOKUP(D89,#REF!,7,0)</f>
        <v>#REF!</v>
      </c>
      <c r="P89" t="str">
        <f t="shared" si="8"/>
        <v>35102</v>
      </c>
      <c r="Q89" t="str">
        <f t="shared" si="9"/>
        <v>14</v>
      </c>
    </row>
    <row r="90" spans="1:17" x14ac:dyDescent="0.25">
      <c r="A90" s="563" t="s">
        <v>3173</v>
      </c>
      <c r="B90" s="340">
        <v>7</v>
      </c>
      <c r="C90" s="618">
        <v>141035102000018</v>
      </c>
      <c r="D90" s="341" t="s">
        <v>826</v>
      </c>
      <c r="E90" t="str">
        <f t="shared" si="6"/>
        <v>148103510200001</v>
      </c>
      <c r="F90" t="str">
        <f t="shared" si="7"/>
        <v>8</v>
      </c>
      <c r="G90" t="e">
        <f>+VLOOKUP(L90,BG!$D$10:$F$63,3,FALSE)</f>
        <v>#REF!</v>
      </c>
      <c r="H90" s="341" t="s">
        <v>827</v>
      </c>
      <c r="I90" s="628">
        <v>962283627</v>
      </c>
      <c r="J90" s="583">
        <f t="shared" si="5"/>
        <v>962283.62699999998</v>
      </c>
      <c r="K90" t="e">
        <f>+VLOOKUP(D90,#REF!,4,0)</f>
        <v>#REF!</v>
      </c>
      <c r="L90" t="e">
        <f>VLOOKUP(D90,#REF!,5,0)</f>
        <v>#REF!</v>
      </c>
      <c r="M90" t="e">
        <f>VLOOKUP(D90,#REF!,6,0)</f>
        <v>#REF!</v>
      </c>
      <c r="N90" t="e">
        <f>VLOOKUP(D90,#REF!,7,0)</f>
        <v>#REF!</v>
      </c>
      <c r="P90" t="str">
        <f t="shared" si="8"/>
        <v>35102</v>
      </c>
      <c r="Q90" t="str">
        <f t="shared" si="9"/>
        <v>14</v>
      </c>
    </row>
    <row r="91" spans="1:17" x14ac:dyDescent="0.25">
      <c r="A91" s="563" t="s">
        <v>3173</v>
      </c>
      <c r="B91" s="339">
        <v>7</v>
      </c>
      <c r="C91" s="617">
        <v>141035102000998</v>
      </c>
      <c r="D91" s="436" t="s">
        <v>829</v>
      </c>
      <c r="E91" t="str">
        <f t="shared" si="6"/>
        <v>148103510200099</v>
      </c>
      <c r="F91" t="str">
        <f t="shared" si="7"/>
        <v>8</v>
      </c>
      <c r="G91" t="e">
        <f>+VLOOKUP(L91,BG!$D$10:$F$63,3,FALSE)</f>
        <v>#REF!</v>
      </c>
      <c r="H91" s="436" t="s">
        <v>827</v>
      </c>
      <c r="I91" s="627">
        <v>293035067</v>
      </c>
      <c r="J91" s="583">
        <f t="shared" si="5"/>
        <v>293035.06699999998</v>
      </c>
      <c r="K91" t="e">
        <f>+VLOOKUP(D91,#REF!,4,0)</f>
        <v>#REF!</v>
      </c>
      <c r="L91" t="e">
        <f>VLOOKUP(D91,#REF!,5,0)</f>
        <v>#REF!</v>
      </c>
      <c r="M91" t="e">
        <f>VLOOKUP(D91,#REF!,6,0)</f>
        <v>#REF!</v>
      </c>
      <c r="N91" t="e">
        <f>VLOOKUP(D91,#REF!,7,0)</f>
        <v>#REF!</v>
      </c>
      <c r="P91" t="str">
        <f t="shared" si="8"/>
        <v>35102</v>
      </c>
      <c r="Q91" t="str">
        <f t="shared" si="9"/>
        <v>14</v>
      </c>
    </row>
    <row r="92" spans="1:17" x14ac:dyDescent="0.25">
      <c r="A92" s="563" t="s">
        <v>3173</v>
      </c>
      <c r="B92" s="340">
        <v>7</v>
      </c>
      <c r="C92" s="618">
        <v>141040501000018</v>
      </c>
      <c r="D92" s="341" t="s">
        <v>2979</v>
      </c>
      <c r="E92" t="str">
        <f t="shared" si="6"/>
        <v>148104050100001</v>
      </c>
      <c r="F92" t="str">
        <f t="shared" si="7"/>
        <v>8</v>
      </c>
      <c r="G92" t="e">
        <f>+VLOOKUP(L92,BG!$D$10:$F$63,3,FALSE)</f>
        <v>#REF!</v>
      </c>
      <c r="H92" s="341" t="s">
        <v>835</v>
      </c>
      <c r="I92" s="628">
        <v>122509838</v>
      </c>
      <c r="J92" s="583">
        <f t="shared" si="5"/>
        <v>122509.838</v>
      </c>
      <c r="K92" t="e">
        <f>+VLOOKUP(D92,#REF!,4,0)</f>
        <v>#REF!</v>
      </c>
      <c r="L92" t="e">
        <f>VLOOKUP(D92,#REF!,5,0)</f>
        <v>#REF!</v>
      </c>
      <c r="M92" t="e">
        <f>VLOOKUP(D92,#REF!,6,0)</f>
        <v>#REF!</v>
      </c>
      <c r="N92" t="e">
        <f>VLOOKUP(D92,#REF!,7,0)</f>
        <v>#REF!</v>
      </c>
      <c r="P92" t="str">
        <f t="shared" si="8"/>
        <v>40501</v>
      </c>
      <c r="Q92" t="str">
        <f t="shared" si="9"/>
        <v>14</v>
      </c>
    </row>
    <row r="93" spans="1:17" x14ac:dyDescent="0.25">
      <c r="A93" s="563" t="s">
        <v>3173</v>
      </c>
      <c r="B93" s="339">
        <v>7</v>
      </c>
      <c r="C93" s="617">
        <v>141040501000997</v>
      </c>
      <c r="D93" s="436" t="s">
        <v>1260</v>
      </c>
      <c r="E93" t="str">
        <f t="shared" si="6"/>
        <v>147104050100099</v>
      </c>
      <c r="F93" t="str">
        <f t="shared" si="7"/>
        <v>7</v>
      </c>
      <c r="G93" t="e">
        <f>+VLOOKUP(L93,BG!$D$10:$F$63,3,FALSE)</f>
        <v>#REF!</v>
      </c>
      <c r="H93" s="436" t="s">
        <v>1259</v>
      </c>
      <c r="I93" s="627">
        <v>6797952</v>
      </c>
      <c r="J93" s="583">
        <f t="shared" si="5"/>
        <v>6797.9520000000002</v>
      </c>
      <c r="K93" t="e">
        <f>+VLOOKUP(D93,#REF!,4,0)</f>
        <v>#REF!</v>
      </c>
      <c r="L93" t="e">
        <f>VLOOKUP(D93,#REF!,5,0)</f>
        <v>#REF!</v>
      </c>
      <c r="M93" t="e">
        <f>VLOOKUP(D93,#REF!,6,0)</f>
        <v>#REF!</v>
      </c>
      <c r="N93" t="e">
        <f>VLOOKUP(D93,#REF!,7,0)</f>
        <v>#REF!</v>
      </c>
      <c r="P93" t="str">
        <f t="shared" si="8"/>
        <v>40501</v>
      </c>
      <c r="Q93" t="str">
        <f t="shared" si="9"/>
        <v>14</v>
      </c>
    </row>
    <row r="94" spans="1:17" x14ac:dyDescent="0.25">
      <c r="A94" s="563" t="s">
        <v>3173</v>
      </c>
      <c r="B94" s="340">
        <v>7</v>
      </c>
      <c r="C94" s="618">
        <v>141040501000998</v>
      </c>
      <c r="D94" s="341" t="s">
        <v>834</v>
      </c>
      <c r="E94" t="str">
        <f t="shared" si="6"/>
        <v>148104050100099</v>
      </c>
      <c r="F94" t="str">
        <f t="shared" si="7"/>
        <v>8</v>
      </c>
      <c r="G94" t="e">
        <f>+VLOOKUP(L94,BG!$D$10:$F$63,3,FALSE)</f>
        <v>#REF!</v>
      </c>
      <c r="H94" s="341" t="s">
        <v>835</v>
      </c>
      <c r="I94" s="628">
        <v>4122501163</v>
      </c>
      <c r="J94" s="583">
        <f t="shared" si="5"/>
        <v>4122501.1630000002</v>
      </c>
      <c r="K94" t="e">
        <f>+VLOOKUP(D94,#REF!,4,0)</f>
        <v>#REF!</v>
      </c>
      <c r="L94" t="e">
        <f>VLOOKUP(D94,#REF!,5,0)</f>
        <v>#REF!</v>
      </c>
      <c r="M94" t="e">
        <f>VLOOKUP(D94,#REF!,6,0)</f>
        <v>#REF!</v>
      </c>
      <c r="N94" t="e">
        <f>VLOOKUP(D94,#REF!,7,0)</f>
        <v>#REF!</v>
      </c>
      <c r="P94" t="str">
        <f t="shared" si="8"/>
        <v>40501</v>
      </c>
      <c r="Q94" t="str">
        <f t="shared" si="9"/>
        <v>14</v>
      </c>
    </row>
    <row r="95" spans="1:17" hidden="1" x14ac:dyDescent="0.25">
      <c r="A95" s="563" t="s">
        <v>3173</v>
      </c>
      <c r="B95" s="339">
        <v>7</v>
      </c>
      <c r="C95" s="617">
        <v>141044302000997</v>
      </c>
      <c r="D95" s="436" t="s">
        <v>1917</v>
      </c>
      <c r="E95" t="str">
        <f t="shared" si="6"/>
        <v>147104430200099</v>
      </c>
      <c r="F95" t="str">
        <f t="shared" si="7"/>
        <v>7</v>
      </c>
      <c r="G95" t="e">
        <f>+VLOOKUP(L95,BG!$D$10:$F$63,3,FALSE)</f>
        <v>#REF!</v>
      </c>
      <c r="H95" s="436" t="s">
        <v>2104</v>
      </c>
      <c r="I95" s="627">
        <v>32563624</v>
      </c>
      <c r="J95" s="583">
        <f t="shared" si="5"/>
        <v>32563.624</v>
      </c>
      <c r="K95" t="e">
        <f>+VLOOKUP(D95,#REF!,4,0)</f>
        <v>#REF!</v>
      </c>
      <c r="L95" t="e">
        <f>VLOOKUP(D95,#REF!,5,0)</f>
        <v>#REF!</v>
      </c>
      <c r="M95" t="e">
        <f>VLOOKUP(D95,#REF!,6,0)</f>
        <v>#REF!</v>
      </c>
      <c r="N95" t="e">
        <f>VLOOKUP(D95,#REF!,7,0)</f>
        <v>#REF!</v>
      </c>
      <c r="P95" t="str">
        <f t="shared" si="8"/>
        <v>44302</v>
      </c>
      <c r="Q95" t="str">
        <f t="shared" si="9"/>
        <v>14</v>
      </c>
    </row>
    <row r="96" spans="1:17" hidden="1" x14ac:dyDescent="0.25">
      <c r="A96" s="563" t="s">
        <v>3173</v>
      </c>
      <c r="B96" s="340">
        <v>7</v>
      </c>
      <c r="C96" s="618">
        <v>141044302000998</v>
      </c>
      <c r="D96" s="341" t="s">
        <v>3156</v>
      </c>
      <c r="E96" t="str">
        <f t="shared" si="6"/>
        <v>148104430200099</v>
      </c>
      <c r="F96" t="str">
        <f t="shared" si="7"/>
        <v>8</v>
      </c>
      <c r="G96" t="e">
        <f>+VLOOKUP(L96,BG!$D$10:$F$63,3,FALSE)</f>
        <v>#REF!</v>
      </c>
      <c r="H96" s="341" t="s">
        <v>3164</v>
      </c>
      <c r="I96" s="628">
        <v>90317444</v>
      </c>
      <c r="J96" s="583">
        <f t="shared" si="5"/>
        <v>90317.444000000003</v>
      </c>
      <c r="K96" t="e">
        <f>+VLOOKUP(D96,#REF!,4,0)</f>
        <v>#REF!</v>
      </c>
      <c r="L96" t="e">
        <f>VLOOKUP(D96,#REF!,5,0)</f>
        <v>#REF!</v>
      </c>
      <c r="M96" t="e">
        <f>VLOOKUP(D96,#REF!,6,0)</f>
        <v>#REF!</v>
      </c>
      <c r="N96" t="e">
        <f>VLOOKUP(D96,#REF!,7,0)</f>
        <v>#REF!</v>
      </c>
      <c r="P96" t="str">
        <f t="shared" si="8"/>
        <v>44302</v>
      </c>
      <c r="Q96" t="str">
        <f t="shared" si="9"/>
        <v>14</v>
      </c>
    </row>
    <row r="97" spans="1:17" x14ac:dyDescent="0.25">
      <c r="A97" s="563" t="s">
        <v>3173</v>
      </c>
      <c r="B97" s="339">
        <v>7</v>
      </c>
      <c r="C97" s="617">
        <v>148022582000015</v>
      </c>
      <c r="D97" s="436" t="s">
        <v>839</v>
      </c>
      <c r="E97" t="str">
        <f t="shared" si="6"/>
        <v>145802258200001</v>
      </c>
      <c r="F97" t="str">
        <f t="shared" si="7"/>
        <v>5</v>
      </c>
      <c r="G97" t="e">
        <f>+VLOOKUP(L97,BG!$D$10:$F$63,3,FALSE)</f>
        <v>#REF!</v>
      </c>
      <c r="H97" s="436" t="s">
        <v>840</v>
      </c>
      <c r="I97" s="627">
        <v>920454800</v>
      </c>
      <c r="J97" s="583">
        <f t="shared" si="5"/>
        <v>920454.8</v>
      </c>
      <c r="K97" t="e">
        <f>+VLOOKUP(D97,#REF!,4,0)</f>
        <v>#REF!</v>
      </c>
      <c r="L97" t="e">
        <f>VLOOKUP(D97,#REF!,5,0)</f>
        <v>#REF!</v>
      </c>
      <c r="M97" t="e">
        <f>VLOOKUP(D97,#REF!,6,0)</f>
        <v>#REF!</v>
      </c>
      <c r="N97" t="e">
        <f>VLOOKUP(D97,#REF!,7,0)</f>
        <v>#REF!</v>
      </c>
      <c r="P97" t="str">
        <f t="shared" si="8"/>
        <v>22582</v>
      </c>
      <c r="Q97" t="str">
        <f t="shared" si="9"/>
        <v>14</v>
      </c>
    </row>
    <row r="98" spans="1:17" x14ac:dyDescent="0.25">
      <c r="A98" s="563" t="s">
        <v>3173</v>
      </c>
      <c r="B98" s="340">
        <v>7</v>
      </c>
      <c r="C98" s="618">
        <v>148022582000017</v>
      </c>
      <c r="D98" s="341" t="s">
        <v>843</v>
      </c>
      <c r="E98" t="str">
        <f t="shared" si="6"/>
        <v>147802258200001</v>
      </c>
      <c r="F98" t="str">
        <f t="shared" si="7"/>
        <v>7</v>
      </c>
      <c r="G98" t="e">
        <f>+VLOOKUP(L98,BG!$D$10:$F$63,3,FALSE)</f>
        <v>#REF!</v>
      </c>
      <c r="H98" s="341" t="s">
        <v>844</v>
      </c>
      <c r="I98" s="628">
        <v>4075267501</v>
      </c>
      <c r="J98" s="583">
        <f t="shared" si="5"/>
        <v>4075267.5010000002</v>
      </c>
      <c r="K98" t="e">
        <f>+VLOOKUP(D98,#REF!,4,0)</f>
        <v>#REF!</v>
      </c>
      <c r="L98" t="e">
        <f>VLOOKUP(D98,#REF!,5,0)</f>
        <v>#REF!</v>
      </c>
      <c r="M98" t="e">
        <f>VLOOKUP(D98,#REF!,6,0)</f>
        <v>#REF!</v>
      </c>
      <c r="N98" t="e">
        <f>VLOOKUP(D98,#REF!,7,0)</f>
        <v>#REF!</v>
      </c>
      <c r="P98" t="str">
        <f t="shared" si="8"/>
        <v>22582</v>
      </c>
      <c r="Q98" t="str">
        <f t="shared" si="9"/>
        <v>14</v>
      </c>
    </row>
    <row r="99" spans="1:17" x14ac:dyDescent="0.25">
      <c r="A99" s="563" t="s">
        <v>3173</v>
      </c>
      <c r="B99" s="339">
        <v>7</v>
      </c>
      <c r="C99" s="617">
        <v>148022582000018</v>
      </c>
      <c r="D99" s="436" t="s">
        <v>845</v>
      </c>
      <c r="E99" t="str">
        <f t="shared" si="6"/>
        <v>148802258200001</v>
      </c>
      <c r="F99" t="str">
        <f t="shared" si="7"/>
        <v>8</v>
      </c>
      <c r="G99" t="e">
        <f>+VLOOKUP(L99,BG!$D$10:$F$63,3,FALSE)</f>
        <v>#REF!</v>
      </c>
      <c r="H99" s="436" t="s">
        <v>846</v>
      </c>
      <c r="I99" s="627">
        <v>20455146552</v>
      </c>
      <c r="J99" s="583">
        <f t="shared" si="5"/>
        <v>20455146.552000001</v>
      </c>
      <c r="K99" t="e">
        <f>+VLOOKUP(D99,#REF!,4,0)</f>
        <v>#REF!</v>
      </c>
      <c r="L99" t="e">
        <f>VLOOKUP(D99,#REF!,5,0)</f>
        <v>#REF!</v>
      </c>
      <c r="M99" t="e">
        <f>VLOOKUP(D99,#REF!,6,0)</f>
        <v>#REF!</v>
      </c>
      <c r="N99" t="e">
        <f>VLOOKUP(D99,#REF!,7,0)</f>
        <v>#REF!</v>
      </c>
      <c r="P99" t="str">
        <f t="shared" si="8"/>
        <v>22582</v>
      </c>
      <c r="Q99" t="str">
        <f t="shared" si="9"/>
        <v>14</v>
      </c>
    </row>
    <row r="100" spans="1:17" x14ac:dyDescent="0.25">
      <c r="A100" s="563" t="s">
        <v>3173</v>
      </c>
      <c r="B100" s="340">
        <v>7</v>
      </c>
      <c r="C100" s="618">
        <v>148022582000995</v>
      </c>
      <c r="D100" s="341" t="s">
        <v>850</v>
      </c>
      <c r="E100" t="str">
        <f t="shared" si="6"/>
        <v>145802258200099</v>
      </c>
      <c r="F100" t="str">
        <f t="shared" si="7"/>
        <v>5</v>
      </c>
      <c r="G100" t="e">
        <f>+VLOOKUP(L100,BG!$D$10:$F$63,3,FALSE)</f>
        <v>#REF!</v>
      </c>
      <c r="H100" s="341" t="s">
        <v>840</v>
      </c>
      <c r="I100" s="628">
        <v>17634188351</v>
      </c>
      <c r="J100" s="583">
        <f t="shared" si="5"/>
        <v>17634188.351</v>
      </c>
      <c r="K100" t="e">
        <f>+VLOOKUP(D100,#REF!,4,0)</f>
        <v>#REF!</v>
      </c>
      <c r="L100" t="e">
        <f>VLOOKUP(D100,#REF!,5,0)</f>
        <v>#REF!</v>
      </c>
      <c r="M100" t="e">
        <f>VLOOKUP(D100,#REF!,6,0)</f>
        <v>#REF!</v>
      </c>
      <c r="N100" t="e">
        <f>VLOOKUP(D100,#REF!,7,0)</f>
        <v>#REF!</v>
      </c>
      <c r="P100" t="str">
        <f t="shared" si="8"/>
        <v>22582</v>
      </c>
      <c r="Q100" t="str">
        <f t="shared" si="9"/>
        <v>14</v>
      </c>
    </row>
    <row r="101" spans="1:17" x14ac:dyDescent="0.25">
      <c r="A101" s="563" t="s">
        <v>3173</v>
      </c>
      <c r="B101" s="339">
        <v>7</v>
      </c>
      <c r="C101" s="617">
        <v>148022582000996</v>
      </c>
      <c r="D101" s="436" t="s">
        <v>851</v>
      </c>
      <c r="E101" t="str">
        <f t="shared" si="6"/>
        <v>146802258200099</v>
      </c>
      <c r="F101" t="str">
        <f t="shared" si="7"/>
        <v>6</v>
      </c>
      <c r="G101" t="e">
        <f>+VLOOKUP(L101,BG!$D$10:$F$63,3,FALSE)</f>
        <v>#REF!</v>
      </c>
      <c r="H101" s="436" t="s">
        <v>842</v>
      </c>
      <c r="I101" s="627">
        <v>1351309437</v>
      </c>
      <c r="J101" s="583">
        <f t="shared" si="5"/>
        <v>1351309.4369999999</v>
      </c>
      <c r="K101" t="e">
        <f>+VLOOKUP(D101,#REF!,4,0)</f>
        <v>#REF!</v>
      </c>
      <c r="L101" t="e">
        <f>VLOOKUP(D101,#REF!,5,0)</f>
        <v>#REF!</v>
      </c>
      <c r="M101" t="e">
        <f>VLOOKUP(D101,#REF!,6,0)</f>
        <v>#REF!</v>
      </c>
      <c r="N101" t="e">
        <f>VLOOKUP(D101,#REF!,7,0)</f>
        <v>#REF!</v>
      </c>
      <c r="P101" t="str">
        <f t="shared" si="8"/>
        <v>22582</v>
      </c>
      <c r="Q101" t="str">
        <f t="shared" si="9"/>
        <v>14</v>
      </c>
    </row>
    <row r="102" spans="1:17" x14ac:dyDescent="0.25">
      <c r="A102" s="563" t="s">
        <v>3173</v>
      </c>
      <c r="B102" s="340">
        <v>7</v>
      </c>
      <c r="C102" s="618">
        <v>148022582000997</v>
      </c>
      <c r="D102" s="341" t="s">
        <v>852</v>
      </c>
      <c r="E102" t="str">
        <f t="shared" si="6"/>
        <v>147802258200099</v>
      </c>
      <c r="F102" t="str">
        <f t="shared" si="7"/>
        <v>7</v>
      </c>
      <c r="G102" t="e">
        <f>+VLOOKUP(L102,BG!$D$10:$F$63,3,FALSE)</f>
        <v>#REF!</v>
      </c>
      <c r="H102" s="341" t="s">
        <v>844</v>
      </c>
      <c r="I102" s="628">
        <v>5611588345</v>
      </c>
      <c r="J102" s="583">
        <f t="shared" si="5"/>
        <v>5611588.3449999997</v>
      </c>
      <c r="K102" t="e">
        <f>+VLOOKUP(D102,#REF!,4,0)</f>
        <v>#REF!</v>
      </c>
      <c r="L102" t="e">
        <f>VLOOKUP(D102,#REF!,5,0)</f>
        <v>#REF!</v>
      </c>
      <c r="M102" t="e">
        <f>VLOOKUP(D102,#REF!,6,0)</f>
        <v>#REF!</v>
      </c>
      <c r="N102" t="e">
        <f>VLOOKUP(D102,#REF!,7,0)</f>
        <v>#REF!</v>
      </c>
      <c r="P102" t="str">
        <f t="shared" si="8"/>
        <v>22582</v>
      </c>
      <c r="Q102" t="str">
        <f t="shared" si="9"/>
        <v>14</v>
      </c>
    </row>
    <row r="103" spans="1:17" x14ac:dyDescent="0.25">
      <c r="A103" s="563" t="s">
        <v>3173</v>
      </c>
      <c r="B103" s="339">
        <v>7</v>
      </c>
      <c r="C103" s="617">
        <v>148022582000998</v>
      </c>
      <c r="D103" s="436" t="s">
        <v>853</v>
      </c>
      <c r="E103" t="str">
        <f t="shared" si="6"/>
        <v>148802258200099</v>
      </c>
      <c r="F103" t="str">
        <f t="shared" si="7"/>
        <v>8</v>
      </c>
      <c r="G103" t="e">
        <f>+VLOOKUP(L103,BG!$D$10:$F$63,3,FALSE)</f>
        <v>#REF!</v>
      </c>
      <c r="H103" s="436" t="s">
        <v>846</v>
      </c>
      <c r="I103" s="627">
        <v>124322344984</v>
      </c>
      <c r="J103" s="583">
        <f t="shared" si="5"/>
        <v>124322344.984</v>
      </c>
      <c r="K103" t="e">
        <f>+VLOOKUP(D103,#REF!,4,0)</f>
        <v>#REF!</v>
      </c>
      <c r="L103" t="e">
        <f>VLOOKUP(D103,#REF!,5,0)</f>
        <v>#REF!</v>
      </c>
      <c r="M103" t="e">
        <f>VLOOKUP(D103,#REF!,6,0)</f>
        <v>#REF!</v>
      </c>
      <c r="N103" t="e">
        <f>VLOOKUP(D103,#REF!,7,0)</f>
        <v>#REF!</v>
      </c>
      <c r="P103" t="str">
        <f t="shared" si="8"/>
        <v>22582</v>
      </c>
      <c r="Q103" t="str">
        <f t="shared" si="9"/>
        <v>14</v>
      </c>
    </row>
    <row r="104" spans="1:17" x14ac:dyDescent="0.25">
      <c r="A104" s="563" t="s">
        <v>3173</v>
      </c>
      <c r="B104" s="340">
        <v>7</v>
      </c>
      <c r="C104" s="618">
        <v>148022582001997</v>
      </c>
      <c r="D104" s="341" t="s">
        <v>1919</v>
      </c>
      <c r="E104" t="str">
        <f t="shared" si="6"/>
        <v>147802258200199</v>
      </c>
      <c r="F104" t="str">
        <f t="shared" si="7"/>
        <v>7</v>
      </c>
      <c r="G104" t="e">
        <f>+VLOOKUP(L104,BG!$D$10:$F$63,3,FALSE)</f>
        <v>#REF!</v>
      </c>
      <c r="H104" s="341" t="s">
        <v>2105</v>
      </c>
      <c r="I104" s="628">
        <v>2158895</v>
      </c>
      <c r="J104" s="583">
        <f t="shared" si="5"/>
        <v>2158.895</v>
      </c>
      <c r="K104" t="e">
        <f>+VLOOKUP(D104,#REF!,4,0)</f>
        <v>#REF!</v>
      </c>
      <c r="L104" t="e">
        <f>VLOOKUP(D104,#REF!,5,0)</f>
        <v>#REF!</v>
      </c>
      <c r="M104" t="e">
        <f>VLOOKUP(D104,#REF!,6,0)</f>
        <v>#REF!</v>
      </c>
      <c r="N104" t="e">
        <f>VLOOKUP(D104,#REF!,7,0)</f>
        <v>#REF!</v>
      </c>
      <c r="P104" t="str">
        <f t="shared" si="8"/>
        <v>22582</v>
      </c>
      <c r="Q104" t="str">
        <f t="shared" si="9"/>
        <v>14</v>
      </c>
    </row>
    <row r="105" spans="1:17" x14ac:dyDescent="0.25">
      <c r="A105" s="563" t="s">
        <v>3173</v>
      </c>
      <c r="B105" s="339">
        <v>7</v>
      </c>
      <c r="C105" s="617">
        <v>148022582001998</v>
      </c>
      <c r="D105" s="436" t="s">
        <v>1920</v>
      </c>
      <c r="E105" t="str">
        <f t="shared" si="6"/>
        <v>148802258200199</v>
      </c>
      <c r="F105" t="str">
        <f t="shared" si="7"/>
        <v>8</v>
      </c>
      <c r="G105" t="e">
        <f>+VLOOKUP(L105,BG!$D$10:$F$63,3,FALSE)</f>
        <v>#REF!</v>
      </c>
      <c r="H105" s="436" t="s">
        <v>2106</v>
      </c>
      <c r="I105" s="627">
        <v>613330006</v>
      </c>
      <c r="J105" s="583">
        <f t="shared" si="5"/>
        <v>613330.00600000005</v>
      </c>
      <c r="K105" t="e">
        <f>+VLOOKUP(D105,#REF!,4,0)</f>
        <v>#REF!</v>
      </c>
      <c r="L105" t="e">
        <f>VLOOKUP(D105,#REF!,5,0)</f>
        <v>#REF!</v>
      </c>
      <c r="M105" t="e">
        <f>VLOOKUP(D105,#REF!,6,0)</f>
        <v>#REF!</v>
      </c>
      <c r="N105" t="e">
        <f>VLOOKUP(D105,#REF!,7,0)</f>
        <v>#REF!</v>
      </c>
      <c r="P105" t="str">
        <f t="shared" si="8"/>
        <v>22582</v>
      </c>
      <c r="Q105" t="str">
        <f t="shared" si="9"/>
        <v>14</v>
      </c>
    </row>
    <row r="106" spans="1:17" x14ac:dyDescent="0.25">
      <c r="A106" s="563" t="s">
        <v>3173</v>
      </c>
      <c r="B106" s="340">
        <v>7</v>
      </c>
      <c r="C106" s="618">
        <v>148022582003017</v>
      </c>
      <c r="D106" s="341" t="s">
        <v>1922</v>
      </c>
      <c r="E106" t="str">
        <f t="shared" si="6"/>
        <v>147802258200301</v>
      </c>
      <c r="F106" t="str">
        <f t="shared" si="7"/>
        <v>7</v>
      </c>
      <c r="G106" t="e">
        <f>+VLOOKUP(L106,BG!$D$10:$F$63,3,FALSE)</f>
        <v>#REF!</v>
      </c>
      <c r="H106" s="341" t="s">
        <v>2109</v>
      </c>
      <c r="I106" s="628">
        <v>425607023</v>
      </c>
      <c r="J106" s="583">
        <f t="shared" si="5"/>
        <v>425607.02299999999</v>
      </c>
      <c r="K106" t="e">
        <f>+VLOOKUP(D106,#REF!,4,0)</f>
        <v>#REF!</v>
      </c>
      <c r="L106" t="e">
        <f>VLOOKUP(D106,#REF!,5,0)</f>
        <v>#REF!</v>
      </c>
      <c r="M106" t="e">
        <f>VLOOKUP(D106,#REF!,6,0)</f>
        <v>#REF!</v>
      </c>
      <c r="N106" t="e">
        <f>VLOOKUP(D106,#REF!,7,0)</f>
        <v>#REF!</v>
      </c>
      <c r="P106" t="str">
        <f t="shared" si="8"/>
        <v>22582</v>
      </c>
      <c r="Q106" t="str">
        <f t="shared" si="9"/>
        <v>14</v>
      </c>
    </row>
    <row r="107" spans="1:17" x14ac:dyDescent="0.25">
      <c r="A107" s="563" t="s">
        <v>3173</v>
      </c>
      <c r="B107" s="339">
        <v>7</v>
      </c>
      <c r="C107" s="617">
        <v>148022582003018</v>
      </c>
      <c r="D107" s="436" t="s">
        <v>1923</v>
      </c>
      <c r="E107" t="str">
        <f t="shared" si="6"/>
        <v>148802258200301</v>
      </c>
      <c r="F107" t="str">
        <f t="shared" si="7"/>
        <v>8</v>
      </c>
      <c r="G107" t="e">
        <f>+VLOOKUP(L107,BG!$D$10:$F$63,3,FALSE)</f>
        <v>#REF!</v>
      </c>
      <c r="H107" s="436" t="s">
        <v>2110</v>
      </c>
      <c r="I107" s="627">
        <v>569147965</v>
      </c>
      <c r="J107" s="583">
        <f t="shared" si="5"/>
        <v>569147.96499999997</v>
      </c>
      <c r="K107" t="e">
        <f>+VLOOKUP(D107,#REF!,4,0)</f>
        <v>#REF!</v>
      </c>
      <c r="L107" t="e">
        <f>VLOOKUP(D107,#REF!,5,0)</f>
        <v>#REF!</v>
      </c>
      <c r="M107" t="e">
        <f>VLOOKUP(D107,#REF!,6,0)</f>
        <v>#REF!</v>
      </c>
      <c r="N107" t="e">
        <f>VLOOKUP(D107,#REF!,7,0)</f>
        <v>#REF!</v>
      </c>
      <c r="P107" t="str">
        <f t="shared" si="8"/>
        <v>22582</v>
      </c>
      <c r="Q107" t="str">
        <f t="shared" si="9"/>
        <v>14</v>
      </c>
    </row>
    <row r="108" spans="1:17" x14ac:dyDescent="0.25">
      <c r="A108" s="563" t="s">
        <v>3173</v>
      </c>
      <c r="B108" s="340">
        <v>7</v>
      </c>
      <c r="C108" s="618">
        <v>148022582003997</v>
      </c>
      <c r="D108" s="341" t="s">
        <v>1926</v>
      </c>
      <c r="E108" t="str">
        <f t="shared" si="6"/>
        <v>147802258200399</v>
      </c>
      <c r="F108" t="str">
        <f t="shared" si="7"/>
        <v>7</v>
      </c>
      <c r="G108" t="e">
        <f>+VLOOKUP(L108,BG!$D$10:$F$63,3,FALSE)</f>
        <v>#REF!</v>
      </c>
      <c r="H108" s="341" t="s">
        <v>2109</v>
      </c>
      <c r="I108" s="628">
        <v>137381652</v>
      </c>
      <c r="J108" s="583">
        <f t="shared" si="5"/>
        <v>137381.652</v>
      </c>
      <c r="K108" t="e">
        <f>+VLOOKUP(D108,#REF!,4,0)</f>
        <v>#REF!</v>
      </c>
      <c r="L108" t="e">
        <f>VLOOKUP(D108,#REF!,5,0)</f>
        <v>#REF!</v>
      </c>
      <c r="M108" t="e">
        <f>VLOOKUP(D108,#REF!,6,0)</f>
        <v>#REF!</v>
      </c>
      <c r="N108" t="e">
        <f>VLOOKUP(D108,#REF!,7,0)</f>
        <v>#REF!</v>
      </c>
      <c r="P108" t="str">
        <f t="shared" si="8"/>
        <v>22582</v>
      </c>
      <c r="Q108" t="str">
        <f t="shared" si="9"/>
        <v>14</v>
      </c>
    </row>
    <row r="109" spans="1:17" x14ac:dyDescent="0.25">
      <c r="A109" s="563" t="s">
        <v>3173</v>
      </c>
      <c r="B109" s="339">
        <v>7</v>
      </c>
      <c r="C109" s="617">
        <v>148022582003998</v>
      </c>
      <c r="D109" s="436" t="s">
        <v>1927</v>
      </c>
      <c r="E109" t="str">
        <f t="shared" si="6"/>
        <v>148802258200399</v>
      </c>
      <c r="F109" t="str">
        <f t="shared" si="7"/>
        <v>8</v>
      </c>
      <c r="G109" t="e">
        <f>+VLOOKUP(L109,BG!$D$10:$F$63,3,FALSE)</f>
        <v>#REF!</v>
      </c>
      <c r="H109" s="436" t="s">
        <v>2110</v>
      </c>
      <c r="I109" s="627">
        <v>895181567</v>
      </c>
      <c r="J109" s="583">
        <f t="shared" si="5"/>
        <v>895181.56700000004</v>
      </c>
      <c r="K109" t="e">
        <f>+VLOOKUP(D109,#REF!,4,0)</f>
        <v>#REF!</v>
      </c>
      <c r="L109" t="e">
        <f>VLOOKUP(D109,#REF!,5,0)</f>
        <v>#REF!</v>
      </c>
      <c r="M109" t="e">
        <f>VLOOKUP(D109,#REF!,6,0)</f>
        <v>#REF!</v>
      </c>
      <c r="N109" t="e">
        <f>VLOOKUP(D109,#REF!,7,0)</f>
        <v>#REF!</v>
      </c>
      <c r="P109" t="str">
        <f t="shared" si="8"/>
        <v>22582</v>
      </c>
      <c r="Q109" t="str">
        <f t="shared" si="9"/>
        <v>14</v>
      </c>
    </row>
    <row r="110" spans="1:17" x14ac:dyDescent="0.25">
      <c r="A110" s="563" t="s">
        <v>3173</v>
      </c>
      <c r="B110" s="340">
        <v>7</v>
      </c>
      <c r="C110" s="618">
        <v>148022594000015</v>
      </c>
      <c r="D110" s="341" t="s">
        <v>856</v>
      </c>
      <c r="E110" t="str">
        <f t="shared" si="6"/>
        <v>145802259400001</v>
      </c>
      <c r="F110" t="str">
        <f t="shared" si="7"/>
        <v>5</v>
      </c>
      <c r="G110" t="e">
        <f>+VLOOKUP(L110,BG!$D$10:$F$63,3,FALSE)</f>
        <v>#REF!</v>
      </c>
      <c r="H110" s="341" t="s">
        <v>857</v>
      </c>
      <c r="I110" s="628">
        <v>-23060564</v>
      </c>
      <c r="J110" s="583">
        <f t="shared" si="5"/>
        <v>-23060.563999999998</v>
      </c>
      <c r="K110" t="e">
        <f>+VLOOKUP(D110,#REF!,4,0)</f>
        <v>#REF!</v>
      </c>
      <c r="L110" t="e">
        <f>VLOOKUP(D110,#REF!,5,0)</f>
        <v>#REF!</v>
      </c>
      <c r="M110" t="e">
        <f>VLOOKUP(D110,#REF!,6,0)</f>
        <v>#REF!</v>
      </c>
      <c r="N110" t="e">
        <f>VLOOKUP(D110,#REF!,7,0)</f>
        <v>#REF!</v>
      </c>
      <c r="P110" t="str">
        <f t="shared" si="8"/>
        <v>22594</v>
      </c>
      <c r="Q110" t="str">
        <f t="shared" si="9"/>
        <v>14</v>
      </c>
    </row>
    <row r="111" spans="1:17" x14ac:dyDescent="0.25">
      <c r="A111" s="563" t="s">
        <v>3173</v>
      </c>
      <c r="B111" s="339">
        <v>7</v>
      </c>
      <c r="C111" s="617">
        <v>148022594000017</v>
      </c>
      <c r="D111" s="436" t="s">
        <v>860</v>
      </c>
      <c r="E111" t="str">
        <f t="shared" si="6"/>
        <v>147802259400001</v>
      </c>
      <c r="F111" t="str">
        <f t="shared" si="7"/>
        <v>7</v>
      </c>
      <c r="G111" t="e">
        <f>+VLOOKUP(L111,BG!$D$10:$F$63,3,FALSE)</f>
        <v>#REF!</v>
      </c>
      <c r="H111" s="436" t="s">
        <v>861</v>
      </c>
      <c r="I111" s="627">
        <v>-59170878</v>
      </c>
      <c r="J111" s="583">
        <f t="shared" si="5"/>
        <v>-59170.877999999997</v>
      </c>
      <c r="K111" t="e">
        <f>+VLOOKUP(D111,#REF!,4,0)</f>
        <v>#REF!</v>
      </c>
      <c r="L111" t="e">
        <f>VLOOKUP(D111,#REF!,5,0)</f>
        <v>#REF!</v>
      </c>
      <c r="M111" t="e">
        <f>VLOOKUP(D111,#REF!,6,0)</f>
        <v>#REF!</v>
      </c>
      <c r="N111" t="e">
        <f>VLOOKUP(D111,#REF!,7,0)</f>
        <v>#REF!</v>
      </c>
      <c r="P111" t="str">
        <f t="shared" si="8"/>
        <v>22594</v>
      </c>
      <c r="Q111" t="str">
        <f t="shared" si="9"/>
        <v>14</v>
      </c>
    </row>
    <row r="112" spans="1:17" x14ac:dyDescent="0.25">
      <c r="A112" s="563" t="s">
        <v>3173</v>
      </c>
      <c r="B112" s="340">
        <v>7</v>
      </c>
      <c r="C112" s="618">
        <v>148022594000018</v>
      </c>
      <c r="D112" s="341" t="s">
        <v>862</v>
      </c>
      <c r="E112" t="str">
        <f t="shared" si="6"/>
        <v>148802259400001</v>
      </c>
      <c r="F112" t="str">
        <f t="shared" si="7"/>
        <v>8</v>
      </c>
      <c r="G112" t="e">
        <f>+VLOOKUP(L112,BG!$D$10:$F$63,3,FALSE)</f>
        <v>#REF!</v>
      </c>
      <c r="H112" s="341" t="s">
        <v>863</v>
      </c>
      <c r="I112" s="628">
        <v>-10968568621</v>
      </c>
      <c r="J112" s="583">
        <f t="shared" si="5"/>
        <v>-10968568.620999999</v>
      </c>
      <c r="K112" t="e">
        <f>+VLOOKUP(D112,#REF!,4,0)</f>
        <v>#REF!</v>
      </c>
      <c r="L112" t="e">
        <f>VLOOKUP(D112,#REF!,5,0)</f>
        <v>#REF!</v>
      </c>
      <c r="M112" t="e">
        <f>VLOOKUP(D112,#REF!,6,0)</f>
        <v>#REF!</v>
      </c>
      <c r="N112" t="e">
        <f>VLOOKUP(D112,#REF!,7,0)</f>
        <v>#REF!</v>
      </c>
      <c r="P112" t="str">
        <f t="shared" si="8"/>
        <v>22594</v>
      </c>
      <c r="Q112" t="str">
        <f t="shared" si="9"/>
        <v>14</v>
      </c>
    </row>
    <row r="113" spans="1:17" x14ac:dyDescent="0.25">
      <c r="A113" s="563" t="s">
        <v>3173</v>
      </c>
      <c r="B113" s="339">
        <v>7</v>
      </c>
      <c r="C113" s="617">
        <v>148022594000995</v>
      </c>
      <c r="D113" s="436" t="s">
        <v>866</v>
      </c>
      <c r="E113" t="str">
        <f t="shared" si="6"/>
        <v>145802259400099</v>
      </c>
      <c r="F113" t="str">
        <f t="shared" si="7"/>
        <v>5</v>
      </c>
      <c r="G113" t="e">
        <f>+VLOOKUP(L113,BG!$D$10:$F$63,3,FALSE)</f>
        <v>#REF!</v>
      </c>
      <c r="H113" s="436" t="s">
        <v>857</v>
      </c>
      <c r="I113" s="627">
        <v>-76590084</v>
      </c>
      <c r="J113" s="583">
        <f t="shared" si="5"/>
        <v>-76590.084000000003</v>
      </c>
      <c r="K113" t="e">
        <f>+VLOOKUP(D113,#REF!,4,0)</f>
        <v>#REF!</v>
      </c>
      <c r="L113" t="e">
        <f>VLOOKUP(D113,#REF!,5,0)</f>
        <v>#REF!</v>
      </c>
      <c r="M113" t="e">
        <f>VLOOKUP(D113,#REF!,6,0)</f>
        <v>#REF!</v>
      </c>
      <c r="N113" t="e">
        <f>VLOOKUP(D113,#REF!,7,0)</f>
        <v>#REF!</v>
      </c>
      <c r="P113" t="str">
        <f t="shared" si="8"/>
        <v>22594</v>
      </c>
      <c r="Q113" t="str">
        <f t="shared" si="9"/>
        <v>14</v>
      </c>
    </row>
    <row r="114" spans="1:17" x14ac:dyDescent="0.25">
      <c r="A114" s="563" t="s">
        <v>3173</v>
      </c>
      <c r="B114" s="340">
        <v>7</v>
      </c>
      <c r="C114" s="618">
        <v>148022594000996</v>
      </c>
      <c r="D114" s="341" t="s">
        <v>867</v>
      </c>
      <c r="E114" t="str">
        <f t="shared" si="6"/>
        <v>146802259400099</v>
      </c>
      <c r="F114" t="str">
        <f t="shared" si="7"/>
        <v>6</v>
      </c>
      <c r="G114" t="e">
        <f>+VLOOKUP(L114,BG!$D$10:$F$63,3,FALSE)</f>
        <v>#REF!</v>
      </c>
      <c r="H114" s="341" t="s">
        <v>859</v>
      </c>
      <c r="I114" s="628">
        <v>-410292</v>
      </c>
      <c r="J114" s="583">
        <f t="shared" si="5"/>
        <v>-410.29199999999997</v>
      </c>
      <c r="K114" t="e">
        <f>+VLOOKUP(D114,#REF!,4,0)</f>
        <v>#REF!</v>
      </c>
      <c r="L114" t="e">
        <f>VLOOKUP(D114,#REF!,5,0)</f>
        <v>#REF!</v>
      </c>
      <c r="M114" t="e">
        <f>VLOOKUP(D114,#REF!,6,0)</f>
        <v>#REF!</v>
      </c>
      <c r="N114" t="e">
        <f>VLOOKUP(D114,#REF!,7,0)</f>
        <v>#REF!</v>
      </c>
      <c r="P114" t="str">
        <f t="shared" si="8"/>
        <v>22594</v>
      </c>
      <c r="Q114" t="str">
        <f t="shared" si="9"/>
        <v>14</v>
      </c>
    </row>
    <row r="115" spans="1:17" x14ac:dyDescent="0.25">
      <c r="A115" s="563" t="s">
        <v>3173</v>
      </c>
      <c r="B115" s="339">
        <v>7</v>
      </c>
      <c r="C115" s="617">
        <v>148022594000997</v>
      </c>
      <c r="D115" s="436" t="s">
        <v>868</v>
      </c>
      <c r="E115" t="str">
        <f t="shared" si="6"/>
        <v>147802259400099</v>
      </c>
      <c r="F115" t="str">
        <f t="shared" si="7"/>
        <v>7</v>
      </c>
      <c r="G115" t="e">
        <f>+VLOOKUP(L115,BG!$D$10:$F$63,3,FALSE)</f>
        <v>#REF!</v>
      </c>
      <c r="H115" s="436" t="s">
        <v>861</v>
      </c>
      <c r="I115" s="627">
        <v>-1844689315</v>
      </c>
      <c r="J115" s="583">
        <f t="shared" si="5"/>
        <v>-1844689.3149999999</v>
      </c>
      <c r="K115" t="e">
        <f>+VLOOKUP(D115,#REF!,4,0)</f>
        <v>#REF!</v>
      </c>
      <c r="L115" t="e">
        <f>VLOOKUP(D115,#REF!,5,0)</f>
        <v>#REF!</v>
      </c>
      <c r="M115" t="e">
        <f>VLOOKUP(D115,#REF!,6,0)</f>
        <v>#REF!</v>
      </c>
      <c r="N115" t="e">
        <f>VLOOKUP(D115,#REF!,7,0)</f>
        <v>#REF!</v>
      </c>
      <c r="P115" t="str">
        <f t="shared" si="8"/>
        <v>22594</v>
      </c>
      <c r="Q115" t="str">
        <f t="shared" si="9"/>
        <v>14</v>
      </c>
    </row>
    <row r="116" spans="1:17" x14ac:dyDescent="0.25">
      <c r="A116" s="563" t="s">
        <v>3173</v>
      </c>
      <c r="B116" s="340">
        <v>7</v>
      </c>
      <c r="C116" s="618">
        <v>148022594000998</v>
      </c>
      <c r="D116" s="341" t="s">
        <v>869</v>
      </c>
      <c r="E116" t="str">
        <f t="shared" si="6"/>
        <v>148802259400099</v>
      </c>
      <c r="F116" t="str">
        <f t="shared" si="7"/>
        <v>8</v>
      </c>
      <c r="G116" t="e">
        <f>+VLOOKUP(L116,BG!$D$10:$F$63,3,FALSE)</f>
        <v>#REF!</v>
      </c>
      <c r="H116" s="616" t="s">
        <v>863</v>
      </c>
      <c r="I116" s="637">
        <v>-45759933397</v>
      </c>
      <c r="J116" s="476">
        <f t="shared" si="5"/>
        <v>-45759933.397</v>
      </c>
      <c r="K116" t="e">
        <f>+VLOOKUP(D116,#REF!,4,0)</f>
        <v>#REF!</v>
      </c>
      <c r="L116" t="e">
        <f>VLOOKUP(D116,#REF!,5,0)</f>
        <v>#REF!</v>
      </c>
      <c r="M116" t="e">
        <f>VLOOKUP(D116,#REF!,6,0)</f>
        <v>#REF!</v>
      </c>
      <c r="N116" t="e">
        <f>VLOOKUP(D116,#REF!,7,0)</f>
        <v>#REF!</v>
      </c>
      <c r="P116" t="str">
        <f t="shared" si="8"/>
        <v>22594</v>
      </c>
      <c r="Q116" t="str">
        <f t="shared" si="9"/>
        <v>14</v>
      </c>
    </row>
    <row r="117" spans="1:17" hidden="1" x14ac:dyDescent="0.25">
      <c r="A117" s="563" t="s">
        <v>3173</v>
      </c>
      <c r="B117" s="339">
        <v>7</v>
      </c>
      <c r="C117" s="617">
        <v>148022594003997</v>
      </c>
      <c r="D117" s="436" t="s">
        <v>1932</v>
      </c>
      <c r="E117" t="str">
        <f t="shared" si="6"/>
        <v>147802259400399</v>
      </c>
      <c r="F117" t="str">
        <f t="shared" si="7"/>
        <v>7</v>
      </c>
      <c r="G117" t="e">
        <f>+VLOOKUP(L117,BG!$D$10:$F$63,3,FALSE)</f>
        <v>#REF!</v>
      </c>
      <c r="H117" s="436" t="s">
        <v>2113</v>
      </c>
      <c r="I117" s="627">
        <v>-998661</v>
      </c>
      <c r="J117" s="583">
        <f t="shared" si="5"/>
        <v>-998.66099999999994</v>
      </c>
      <c r="K117" t="e">
        <f>+VLOOKUP(D117,#REF!,4,0)</f>
        <v>#REF!</v>
      </c>
      <c r="L117" t="e">
        <f>VLOOKUP(D117,#REF!,5,0)</f>
        <v>#REF!</v>
      </c>
      <c r="M117" t="e">
        <f>VLOOKUP(D117,#REF!,6,0)</f>
        <v>#REF!</v>
      </c>
      <c r="N117" t="e">
        <f>VLOOKUP(D117,#REF!,7,0)</f>
        <v>#REF!</v>
      </c>
      <c r="P117" t="str">
        <f t="shared" si="8"/>
        <v>22594</v>
      </c>
      <c r="Q117" t="str">
        <f t="shared" si="9"/>
        <v>14</v>
      </c>
    </row>
    <row r="118" spans="1:17" x14ac:dyDescent="0.25">
      <c r="A118" s="563" t="s">
        <v>3173</v>
      </c>
      <c r="B118" s="340">
        <v>7</v>
      </c>
      <c r="C118" s="618">
        <v>149023192001991</v>
      </c>
      <c r="D118" s="341" t="s">
        <v>2427</v>
      </c>
      <c r="E118" t="str">
        <f t="shared" si="6"/>
        <v>141902319200199</v>
      </c>
      <c r="F118" t="str">
        <f t="shared" si="7"/>
        <v>1</v>
      </c>
      <c r="G118" t="e">
        <f>+VLOOKUP(L118,BG!$D$10:$F$63,3,FALSE)</f>
        <v>#REF!</v>
      </c>
      <c r="H118" s="341" t="s">
        <v>2428</v>
      </c>
      <c r="I118" s="628">
        <v>-34913132</v>
      </c>
      <c r="J118" s="583">
        <f t="shared" si="5"/>
        <v>-34913.131999999998</v>
      </c>
      <c r="K118" t="e">
        <f>+VLOOKUP(D118,#REF!,4,0)</f>
        <v>#REF!</v>
      </c>
      <c r="L118" s="661" t="e">
        <f>VLOOKUP(D118,#REF!,5,0)</f>
        <v>#REF!</v>
      </c>
      <c r="M118" t="e">
        <f>VLOOKUP(D118,#REF!,6,0)</f>
        <v>#REF!</v>
      </c>
      <c r="N118" t="e">
        <f>VLOOKUP(D118,#REF!,7,0)</f>
        <v>#REF!</v>
      </c>
      <c r="P118" t="str">
        <f t="shared" si="8"/>
        <v>23192</v>
      </c>
      <c r="Q118" t="str">
        <f t="shared" si="9"/>
        <v>14</v>
      </c>
    </row>
    <row r="119" spans="1:17" x14ac:dyDescent="0.25">
      <c r="A119" s="563" t="s">
        <v>3173</v>
      </c>
      <c r="B119" s="339">
        <v>7</v>
      </c>
      <c r="C119" s="617">
        <v>149023192001992</v>
      </c>
      <c r="D119" s="436" t="s">
        <v>870</v>
      </c>
      <c r="E119" t="str">
        <f t="shared" si="6"/>
        <v>142902319200199</v>
      </c>
      <c r="F119" t="str">
        <f t="shared" si="7"/>
        <v>2</v>
      </c>
      <c r="G119" t="e">
        <f>+VLOOKUP(L119,BG!$D$10:$F$63,3,FALSE)</f>
        <v>#REF!</v>
      </c>
      <c r="H119" s="436" t="s">
        <v>871</v>
      </c>
      <c r="I119" s="627">
        <v>-431175</v>
      </c>
      <c r="J119" s="583">
        <f t="shared" si="5"/>
        <v>-431.17500000000001</v>
      </c>
      <c r="K119" t="e">
        <f>+VLOOKUP(D119,#REF!,4,0)</f>
        <v>#REF!</v>
      </c>
      <c r="L119" s="661" t="e">
        <f>VLOOKUP(D119,#REF!,5,0)</f>
        <v>#REF!</v>
      </c>
      <c r="M119" t="e">
        <f>VLOOKUP(D119,#REF!,6,0)</f>
        <v>#REF!</v>
      </c>
      <c r="N119" t="e">
        <f>VLOOKUP(D119,#REF!,7,0)</f>
        <v>#REF!</v>
      </c>
      <c r="P119" t="str">
        <f t="shared" si="8"/>
        <v>23192</v>
      </c>
      <c r="Q119" t="str">
        <f t="shared" si="9"/>
        <v>14</v>
      </c>
    </row>
    <row r="120" spans="1:17" x14ac:dyDescent="0.25">
      <c r="A120" s="563" t="s">
        <v>3173</v>
      </c>
      <c r="B120" s="340">
        <v>7</v>
      </c>
      <c r="C120" s="618">
        <v>149023192001993</v>
      </c>
      <c r="D120" s="341" t="s">
        <v>1934</v>
      </c>
      <c r="E120" t="str">
        <f t="shared" si="6"/>
        <v>143902319200199</v>
      </c>
      <c r="F120" t="str">
        <f t="shared" si="7"/>
        <v>3</v>
      </c>
      <c r="G120" t="e">
        <f>+VLOOKUP(L120,BG!$D$10:$F$63,3,FALSE)</f>
        <v>#REF!</v>
      </c>
      <c r="H120" s="341" t="s">
        <v>2115</v>
      </c>
      <c r="I120" s="628">
        <v>-563199</v>
      </c>
      <c r="J120" s="583">
        <f t="shared" si="5"/>
        <v>-563.19899999999996</v>
      </c>
      <c r="K120" t="e">
        <f>+VLOOKUP(D120,#REF!,4,0)</f>
        <v>#REF!</v>
      </c>
      <c r="L120" s="661" t="e">
        <f>VLOOKUP(D120,#REF!,5,0)</f>
        <v>#REF!</v>
      </c>
      <c r="M120" t="e">
        <f>VLOOKUP(D120,#REF!,6,0)</f>
        <v>#REF!</v>
      </c>
      <c r="N120" t="e">
        <f>VLOOKUP(D120,#REF!,7,0)</f>
        <v>#REF!</v>
      </c>
      <c r="P120" t="str">
        <f t="shared" si="8"/>
        <v>23192</v>
      </c>
      <c r="Q120" t="str">
        <f t="shared" si="9"/>
        <v>14</v>
      </c>
    </row>
    <row r="121" spans="1:17" x14ac:dyDescent="0.25">
      <c r="A121" s="563" t="s">
        <v>3173</v>
      </c>
      <c r="B121" s="339">
        <v>7</v>
      </c>
      <c r="C121" s="617">
        <v>149023192001994</v>
      </c>
      <c r="D121" s="436" t="s">
        <v>1935</v>
      </c>
      <c r="E121" t="str">
        <f t="shared" si="6"/>
        <v>144902319200199</v>
      </c>
      <c r="F121" t="str">
        <f t="shared" si="7"/>
        <v>4</v>
      </c>
      <c r="G121" t="e">
        <f>+VLOOKUP(L121,BG!$D$10:$F$63,3,FALSE)</f>
        <v>#REF!</v>
      </c>
      <c r="H121" s="436" t="s">
        <v>2116</v>
      </c>
      <c r="I121" s="627">
        <v>-588351</v>
      </c>
      <c r="J121" s="583">
        <f t="shared" si="5"/>
        <v>-588.351</v>
      </c>
      <c r="K121" t="e">
        <f>+VLOOKUP(D121,#REF!,4,0)</f>
        <v>#REF!</v>
      </c>
      <c r="L121" s="661" t="e">
        <f>VLOOKUP(D121,#REF!,5,0)</f>
        <v>#REF!</v>
      </c>
      <c r="M121" t="e">
        <f>VLOOKUP(D121,#REF!,6,0)</f>
        <v>#REF!</v>
      </c>
      <c r="N121" t="e">
        <f>VLOOKUP(D121,#REF!,7,0)</f>
        <v>#REF!</v>
      </c>
      <c r="P121" t="str">
        <f t="shared" si="8"/>
        <v>23192</v>
      </c>
      <c r="Q121" t="str">
        <f t="shared" si="9"/>
        <v>14</v>
      </c>
    </row>
    <row r="122" spans="1:17" x14ac:dyDescent="0.25">
      <c r="A122" s="563" t="s">
        <v>3173</v>
      </c>
      <c r="B122" s="340">
        <v>7</v>
      </c>
      <c r="C122" s="618">
        <v>149023192001995</v>
      </c>
      <c r="D122" s="341" t="s">
        <v>1936</v>
      </c>
      <c r="E122" t="str">
        <f t="shared" si="6"/>
        <v>145902319200199</v>
      </c>
      <c r="F122" t="str">
        <f t="shared" si="7"/>
        <v>5</v>
      </c>
      <c r="G122" t="e">
        <f>+VLOOKUP(L122,BG!$D$10:$F$63,3,FALSE)</f>
        <v>#REF!</v>
      </c>
      <c r="H122" s="341" t="s">
        <v>2117</v>
      </c>
      <c r="I122" s="628">
        <v>-52067</v>
      </c>
      <c r="J122" s="583">
        <f t="shared" si="5"/>
        <v>-52.067</v>
      </c>
      <c r="K122" t="e">
        <f>+VLOOKUP(D122,#REF!,4,0)</f>
        <v>#REF!</v>
      </c>
      <c r="L122" s="661" t="e">
        <f>VLOOKUP(D122,#REF!,5,0)</f>
        <v>#REF!</v>
      </c>
      <c r="M122" t="e">
        <f>VLOOKUP(D122,#REF!,6,0)</f>
        <v>#REF!</v>
      </c>
      <c r="N122" t="e">
        <f>VLOOKUP(D122,#REF!,7,0)</f>
        <v>#REF!</v>
      </c>
      <c r="P122" t="str">
        <f t="shared" si="8"/>
        <v>23192</v>
      </c>
      <c r="Q122" t="str">
        <f t="shared" si="9"/>
        <v>14</v>
      </c>
    </row>
    <row r="123" spans="1:17" x14ac:dyDescent="0.25">
      <c r="A123" s="563" t="s">
        <v>3173</v>
      </c>
      <c r="B123" s="339">
        <v>7</v>
      </c>
      <c r="C123" s="617">
        <v>149023192001996</v>
      </c>
      <c r="D123" s="436" t="s">
        <v>1937</v>
      </c>
      <c r="E123" t="str">
        <f t="shared" si="6"/>
        <v>146902319200199</v>
      </c>
      <c r="F123" t="str">
        <f t="shared" si="7"/>
        <v>6</v>
      </c>
      <c r="G123" t="e">
        <f>+VLOOKUP(L123,BG!$D$10:$F$63,3,FALSE)</f>
        <v>#REF!</v>
      </c>
      <c r="H123" s="436" t="s">
        <v>2118</v>
      </c>
      <c r="I123" s="627">
        <v>-1173401</v>
      </c>
      <c r="J123" s="583">
        <f t="shared" si="5"/>
        <v>-1173.4010000000001</v>
      </c>
      <c r="K123" t="e">
        <f>+VLOOKUP(D123,#REF!,4,0)</f>
        <v>#REF!</v>
      </c>
      <c r="L123" s="661" t="e">
        <f>VLOOKUP(D123,#REF!,5,0)</f>
        <v>#REF!</v>
      </c>
      <c r="M123" t="e">
        <f>VLOOKUP(D123,#REF!,6,0)</f>
        <v>#REF!</v>
      </c>
      <c r="N123" t="e">
        <f>VLOOKUP(D123,#REF!,7,0)</f>
        <v>#REF!</v>
      </c>
      <c r="P123" t="str">
        <f t="shared" si="8"/>
        <v>23192</v>
      </c>
      <c r="Q123" t="str">
        <f t="shared" si="9"/>
        <v>14</v>
      </c>
    </row>
    <row r="124" spans="1:17" hidden="1" x14ac:dyDescent="0.25">
      <c r="A124" s="563" t="s">
        <v>3173</v>
      </c>
      <c r="B124" s="340">
        <v>7</v>
      </c>
      <c r="C124" s="618">
        <v>149023192001997</v>
      </c>
      <c r="D124" s="341" t="s">
        <v>1938</v>
      </c>
      <c r="E124" t="str">
        <f t="shared" si="6"/>
        <v>147902319200199</v>
      </c>
      <c r="F124" t="str">
        <f t="shared" si="7"/>
        <v>7</v>
      </c>
      <c r="G124" t="e">
        <f>+VLOOKUP(L124,BG!$D$10:$F$63,3,FALSE)</f>
        <v>#REF!</v>
      </c>
      <c r="H124" s="341" t="s">
        <v>2119</v>
      </c>
      <c r="I124" s="628">
        <v>-155935185</v>
      </c>
      <c r="J124" s="583">
        <f t="shared" si="5"/>
        <v>-155935.185</v>
      </c>
      <c r="K124" t="e">
        <f>+VLOOKUP(D124,#REF!,4,0)</f>
        <v>#REF!</v>
      </c>
      <c r="L124" s="661" t="e">
        <f>VLOOKUP(D124,#REF!,5,0)</f>
        <v>#REF!</v>
      </c>
      <c r="M124" t="e">
        <f>VLOOKUP(D124,#REF!,6,0)</f>
        <v>#REF!</v>
      </c>
      <c r="N124" t="e">
        <f>VLOOKUP(D124,#REF!,7,0)</f>
        <v>#REF!</v>
      </c>
      <c r="P124" t="str">
        <f t="shared" si="8"/>
        <v>23192</v>
      </c>
      <c r="Q124" t="str">
        <f t="shared" si="9"/>
        <v>14</v>
      </c>
    </row>
    <row r="125" spans="1:17" x14ac:dyDescent="0.25">
      <c r="A125" s="563" t="s">
        <v>3173</v>
      </c>
      <c r="B125" s="339">
        <v>7</v>
      </c>
      <c r="C125" s="617">
        <v>149023192001998</v>
      </c>
      <c r="D125" s="436" t="s">
        <v>1939</v>
      </c>
      <c r="E125" t="str">
        <f t="shared" si="6"/>
        <v>148902319200199</v>
      </c>
      <c r="F125" t="str">
        <f t="shared" si="7"/>
        <v>8</v>
      </c>
      <c r="G125" t="e">
        <f>+VLOOKUP(L125,BG!$D$10:$F$63,3,FALSE)</f>
        <v>#REF!</v>
      </c>
      <c r="H125" s="436" t="s">
        <v>2120</v>
      </c>
      <c r="I125" s="627">
        <v>-2074822034</v>
      </c>
      <c r="J125" s="583">
        <f t="shared" si="5"/>
        <v>-2074822.034</v>
      </c>
      <c r="K125" t="e">
        <f>+VLOOKUP(D125,#REF!,4,0)</f>
        <v>#REF!</v>
      </c>
      <c r="L125" s="661" t="e">
        <f>VLOOKUP(D125,#REF!,5,0)</f>
        <v>#REF!</v>
      </c>
      <c r="M125" t="e">
        <f>VLOOKUP(D125,#REF!,6,0)</f>
        <v>#REF!</v>
      </c>
      <c r="N125" t="e">
        <f>VLOOKUP(D125,#REF!,7,0)</f>
        <v>#REF!</v>
      </c>
      <c r="P125" t="str">
        <f t="shared" si="8"/>
        <v>23192</v>
      </c>
      <c r="Q125" t="str">
        <f t="shared" si="9"/>
        <v>14</v>
      </c>
    </row>
    <row r="126" spans="1:17" hidden="1" x14ac:dyDescent="0.25">
      <c r="A126" s="563" t="s">
        <v>3173</v>
      </c>
      <c r="B126" s="340">
        <v>7</v>
      </c>
      <c r="C126" s="618">
        <v>149023194001998</v>
      </c>
      <c r="D126" s="341" t="s">
        <v>1940</v>
      </c>
      <c r="E126" t="str">
        <f t="shared" si="6"/>
        <v>148902319400199</v>
      </c>
      <c r="F126" t="str">
        <f t="shared" si="7"/>
        <v>8</v>
      </c>
      <c r="G126" t="e">
        <f>+VLOOKUP(L126,BG!$D$10:$F$63,3,FALSE)</f>
        <v>#REF!</v>
      </c>
      <c r="H126" s="341" t="s">
        <v>2121</v>
      </c>
      <c r="I126" s="628">
        <v>-35705151513</v>
      </c>
      <c r="J126" s="583">
        <f t="shared" si="5"/>
        <v>-35705151.512999997</v>
      </c>
      <c r="K126" t="e">
        <f>+VLOOKUP(D126,#REF!,4,0)</f>
        <v>#REF!</v>
      </c>
      <c r="L126" s="661" t="e">
        <f>VLOOKUP(D126,#REF!,5,0)</f>
        <v>#REF!</v>
      </c>
      <c r="M126" t="e">
        <f>VLOOKUP(D126,#REF!,6,0)</f>
        <v>#REF!</v>
      </c>
      <c r="N126" t="e">
        <f>VLOOKUP(D126,#REF!,7,0)</f>
        <v>#REF!</v>
      </c>
      <c r="P126" t="str">
        <f t="shared" si="8"/>
        <v>23194</v>
      </c>
      <c r="Q126" t="str">
        <f t="shared" si="9"/>
        <v>14</v>
      </c>
    </row>
    <row r="127" spans="1:17" x14ac:dyDescent="0.25">
      <c r="A127" s="563" t="s">
        <v>3173</v>
      </c>
      <c r="B127" s="339">
        <v>6</v>
      </c>
      <c r="C127" s="617">
        <v>151024102000990</v>
      </c>
      <c r="D127" s="436" t="s">
        <v>1942</v>
      </c>
      <c r="E127" t="str">
        <f t="shared" si="6"/>
        <v>150102410200099</v>
      </c>
      <c r="F127" t="str">
        <f t="shared" si="7"/>
        <v>0</v>
      </c>
      <c r="G127" t="e">
        <f>+VLOOKUP(L127,BG!$D$10:$F$63,3,FALSE)</f>
        <v>#REF!</v>
      </c>
      <c r="H127" s="436" t="s">
        <v>2122</v>
      </c>
      <c r="I127" s="627">
        <v>172316</v>
      </c>
      <c r="J127" s="583">
        <f t="shared" si="5"/>
        <v>172.316</v>
      </c>
      <c r="K127" t="e">
        <f>+VLOOKUP(D127,#REF!,4,0)</f>
        <v>#REF!</v>
      </c>
      <c r="L127" t="e">
        <f>VLOOKUP(D127,#REF!,5,0)</f>
        <v>#REF!</v>
      </c>
      <c r="M127" t="e">
        <f>VLOOKUP(D127,#REF!,6,0)</f>
        <v>#REF!</v>
      </c>
      <c r="N127" t="e">
        <f>VLOOKUP(D127,#REF!,7,0)</f>
        <v>#REF!</v>
      </c>
      <c r="P127" t="str">
        <f t="shared" si="8"/>
        <v>24102</v>
      </c>
      <c r="Q127" t="str">
        <f t="shared" si="9"/>
        <v>15</v>
      </c>
    </row>
    <row r="128" spans="1:17" x14ac:dyDescent="0.25">
      <c r="A128" s="563" t="s">
        <v>3173</v>
      </c>
      <c r="B128" s="340">
        <v>6</v>
      </c>
      <c r="C128" s="618">
        <v>151024102015990</v>
      </c>
      <c r="D128" s="341" t="s">
        <v>2429</v>
      </c>
      <c r="E128" t="str">
        <f t="shared" si="6"/>
        <v>150102410201599</v>
      </c>
      <c r="F128" t="str">
        <f t="shared" si="7"/>
        <v>0</v>
      </c>
      <c r="G128" t="e">
        <f>+VLOOKUP(L128,BG!$D$10:$F$63,3,FALSE)</f>
        <v>#REF!</v>
      </c>
      <c r="H128" s="341" t="s">
        <v>2430</v>
      </c>
      <c r="I128" s="628">
        <v>3162935</v>
      </c>
      <c r="J128" s="583">
        <f t="shared" si="5"/>
        <v>3162.9349999999999</v>
      </c>
      <c r="K128" t="e">
        <f>+VLOOKUP(D128,#REF!,4,0)</f>
        <v>#REF!</v>
      </c>
      <c r="L128" t="e">
        <f>VLOOKUP(D128,#REF!,5,0)</f>
        <v>#REF!</v>
      </c>
      <c r="M128" t="e">
        <f>VLOOKUP(D128,#REF!,6,0)</f>
        <v>#REF!</v>
      </c>
      <c r="N128" t="e">
        <f>VLOOKUP(D128,#REF!,7,0)</f>
        <v>#REF!</v>
      </c>
      <c r="P128" t="str">
        <f t="shared" si="8"/>
        <v>24102</v>
      </c>
      <c r="Q128" t="str">
        <f t="shared" si="9"/>
        <v>15</v>
      </c>
    </row>
    <row r="129" spans="1:17" hidden="1" x14ac:dyDescent="0.25">
      <c r="A129" s="563" t="s">
        <v>3173</v>
      </c>
      <c r="B129" s="339">
        <v>6</v>
      </c>
      <c r="C129" s="617">
        <v>151024301008990</v>
      </c>
      <c r="D129" s="436" t="s">
        <v>2861</v>
      </c>
      <c r="E129" t="str">
        <f t="shared" si="6"/>
        <v>150102430100899</v>
      </c>
      <c r="F129" t="str">
        <f t="shared" si="7"/>
        <v>0</v>
      </c>
      <c r="G129" t="e">
        <f>+VLOOKUP(L129,BG!$D$10:$F$63,3,FALSE)</f>
        <v>#REF!</v>
      </c>
      <c r="H129" s="436" t="s">
        <v>2876</v>
      </c>
      <c r="I129" s="627">
        <v>26539677</v>
      </c>
      <c r="J129" s="583">
        <f t="shared" si="5"/>
        <v>26539.677</v>
      </c>
      <c r="K129" t="e">
        <f>+VLOOKUP(D129,#REF!,4,0)</f>
        <v>#REF!</v>
      </c>
      <c r="L129" t="e">
        <f>VLOOKUP(D129,#REF!,5,0)</f>
        <v>#REF!</v>
      </c>
      <c r="M129" t="e">
        <f>VLOOKUP(D129,#REF!,6,0)</f>
        <v>#REF!</v>
      </c>
      <c r="N129" t="e">
        <f>VLOOKUP(D129,#REF!,7,0)</f>
        <v>#REF!</v>
      </c>
      <c r="P129" t="str">
        <f t="shared" si="8"/>
        <v>24301</v>
      </c>
      <c r="Q129" t="str">
        <f t="shared" si="9"/>
        <v>15</v>
      </c>
    </row>
    <row r="130" spans="1:17" hidden="1" x14ac:dyDescent="0.25">
      <c r="A130" s="563" t="s">
        <v>3173</v>
      </c>
      <c r="B130" s="340">
        <v>6</v>
      </c>
      <c r="C130" s="618">
        <v>151024301013990</v>
      </c>
      <c r="D130" s="341" t="s">
        <v>875</v>
      </c>
      <c r="E130" t="str">
        <f t="shared" si="6"/>
        <v>150102430101399</v>
      </c>
      <c r="F130" t="str">
        <f t="shared" si="7"/>
        <v>0</v>
      </c>
      <c r="G130" t="e">
        <f>+VLOOKUP(L130,BG!$D$10:$F$63,3,FALSE)</f>
        <v>#REF!</v>
      </c>
      <c r="H130" s="341" t="s">
        <v>876</v>
      </c>
      <c r="I130" s="628">
        <v>798188666</v>
      </c>
      <c r="J130" s="583">
        <f t="shared" ref="J130:J193" si="10">I130/1000</f>
        <v>798188.66599999997</v>
      </c>
      <c r="K130" t="e">
        <f>+VLOOKUP(D130,#REF!,4,0)</f>
        <v>#REF!</v>
      </c>
      <c r="L130" t="e">
        <f>VLOOKUP(D130,#REF!,5,0)</f>
        <v>#REF!</v>
      </c>
      <c r="M130" t="e">
        <f>VLOOKUP(D130,#REF!,6,0)</f>
        <v>#REF!</v>
      </c>
      <c r="N130" t="e">
        <f>VLOOKUP(D130,#REF!,7,0)</f>
        <v>#REF!</v>
      </c>
      <c r="P130" t="str">
        <f t="shared" si="8"/>
        <v>24301</v>
      </c>
      <c r="Q130" t="str">
        <f t="shared" si="9"/>
        <v>15</v>
      </c>
    </row>
    <row r="131" spans="1:17" hidden="1" x14ac:dyDescent="0.25">
      <c r="A131" s="563" t="s">
        <v>3173</v>
      </c>
      <c r="B131" s="339">
        <v>6</v>
      </c>
      <c r="C131" s="617">
        <v>151024301014990</v>
      </c>
      <c r="D131" s="436" t="s">
        <v>1944</v>
      </c>
      <c r="E131" t="str">
        <f t="shared" si="6"/>
        <v>150102430101499</v>
      </c>
      <c r="F131" t="str">
        <f t="shared" si="7"/>
        <v>0</v>
      </c>
      <c r="G131" t="e">
        <f>+VLOOKUP(L131,BG!$D$10:$F$63,3,FALSE)</f>
        <v>#REF!</v>
      </c>
      <c r="H131" s="436" t="s">
        <v>2124</v>
      </c>
      <c r="I131" s="627">
        <v>3783214</v>
      </c>
      <c r="J131" s="583">
        <f t="shared" si="10"/>
        <v>3783.2139999999999</v>
      </c>
      <c r="K131" t="e">
        <f>+VLOOKUP(D131,#REF!,4,0)</f>
        <v>#REF!</v>
      </c>
      <c r="L131" t="e">
        <f>VLOOKUP(D131,#REF!,5,0)</f>
        <v>#REF!</v>
      </c>
      <c r="M131" t="e">
        <f>VLOOKUP(D131,#REF!,6,0)</f>
        <v>#REF!</v>
      </c>
      <c r="N131" t="e">
        <f>VLOOKUP(D131,#REF!,7,0)</f>
        <v>#REF!</v>
      </c>
      <c r="P131" t="str">
        <f t="shared" si="8"/>
        <v>24301</v>
      </c>
      <c r="Q131" t="str">
        <f t="shared" si="9"/>
        <v>15</v>
      </c>
    </row>
    <row r="132" spans="1:17" hidden="1" x14ac:dyDescent="0.25">
      <c r="A132" s="563" t="s">
        <v>3173</v>
      </c>
      <c r="B132" s="340">
        <v>6</v>
      </c>
      <c r="C132" s="618">
        <v>151024301017990</v>
      </c>
      <c r="D132" s="341" t="s">
        <v>1945</v>
      </c>
      <c r="E132" t="str">
        <f t="shared" si="6"/>
        <v>150102430101799</v>
      </c>
      <c r="F132" t="str">
        <f t="shared" si="7"/>
        <v>0</v>
      </c>
      <c r="G132" t="e">
        <f>+VLOOKUP(L132,BG!$D$10:$F$63,3,FALSE)</f>
        <v>#REF!</v>
      </c>
      <c r="H132" s="341" t="s">
        <v>2125</v>
      </c>
      <c r="I132" s="628">
        <v>6273086</v>
      </c>
      <c r="J132" s="583">
        <f t="shared" si="10"/>
        <v>6273.0860000000002</v>
      </c>
      <c r="K132" t="e">
        <f>+VLOOKUP(D132,#REF!,4,0)</f>
        <v>#REF!</v>
      </c>
      <c r="L132" t="e">
        <f>VLOOKUP(D132,#REF!,5,0)</f>
        <v>#REF!</v>
      </c>
      <c r="M132" t="e">
        <f>VLOOKUP(D132,#REF!,6,0)</f>
        <v>#REF!</v>
      </c>
      <c r="N132" t="e">
        <f>VLOOKUP(D132,#REF!,7,0)</f>
        <v>#REF!</v>
      </c>
      <c r="P132" t="str">
        <f t="shared" si="8"/>
        <v>24301</v>
      </c>
      <c r="Q132" t="str">
        <f t="shared" si="9"/>
        <v>15</v>
      </c>
    </row>
    <row r="133" spans="1:17" hidden="1" x14ac:dyDescent="0.25">
      <c r="A133" s="563" t="s">
        <v>3173</v>
      </c>
      <c r="B133" s="339">
        <v>6</v>
      </c>
      <c r="C133" s="617">
        <v>151024301023990</v>
      </c>
      <c r="D133" s="436" t="s">
        <v>877</v>
      </c>
      <c r="E133" t="str">
        <f t="shared" ref="E133:E196" si="11">+MID(D133,3,2)&amp;+MID(D133,6,1)&amp;+MID(D133,8,2)&amp;+MID(D133,11,3)&amp;+MID(D133,17,2)&amp;+MID(D133,20,3)&amp;+MID(D133,24,2)</f>
        <v>150102430102399</v>
      </c>
      <c r="F133" t="str">
        <f t="shared" ref="F133:F196" si="12">MID(E133,3,1)</f>
        <v>0</v>
      </c>
      <c r="G133" t="e">
        <f>+VLOOKUP(L133,BG!$D$10:$F$63,3,FALSE)</f>
        <v>#REF!</v>
      </c>
      <c r="H133" s="436" t="s">
        <v>878</v>
      </c>
      <c r="I133" s="627">
        <v>5404468658</v>
      </c>
      <c r="J133" s="583">
        <f t="shared" si="10"/>
        <v>5404468.6579999998</v>
      </c>
      <c r="K133" t="e">
        <f>+VLOOKUP(D133,#REF!,4,0)</f>
        <v>#REF!</v>
      </c>
      <c r="L133" t="e">
        <f>VLOOKUP(D133,#REF!,5,0)</f>
        <v>#REF!</v>
      </c>
      <c r="M133" t="e">
        <f>VLOOKUP(D133,#REF!,6,0)</f>
        <v>#REF!</v>
      </c>
      <c r="N133" t="e">
        <f>VLOOKUP(D133,#REF!,7,0)</f>
        <v>#REF!</v>
      </c>
      <c r="P133" t="str">
        <f t="shared" ref="P133:P196" si="13">MID(E133,6,5)</f>
        <v>24301</v>
      </c>
      <c r="Q133" t="str">
        <f t="shared" ref="Q133:Q196" si="14">+LEFT(E133,2)</f>
        <v>15</v>
      </c>
    </row>
    <row r="134" spans="1:17" hidden="1" x14ac:dyDescent="0.25">
      <c r="A134" s="563" t="s">
        <v>3173</v>
      </c>
      <c r="B134" s="340">
        <v>6</v>
      </c>
      <c r="C134" s="618">
        <v>151024301024990</v>
      </c>
      <c r="D134" s="341" t="s">
        <v>1946</v>
      </c>
      <c r="E134" t="str">
        <f t="shared" si="11"/>
        <v>150102430102499</v>
      </c>
      <c r="F134" t="str">
        <f t="shared" si="12"/>
        <v>0</v>
      </c>
      <c r="G134" t="e">
        <f>+VLOOKUP(L134,BG!$D$10:$F$63,3,FALSE)</f>
        <v>#REF!</v>
      </c>
      <c r="H134" s="341" t="s">
        <v>2126</v>
      </c>
      <c r="I134" s="628">
        <v>2426859</v>
      </c>
      <c r="J134" s="583">
        <f t="shared" si="10"/>
        <v>2426.8589999999999</v>
      </c>
      <c r="K134" t="e">
        <f>+VLOOKUP(D134,#REF!,4,0)</f>
        <v>#REF!</v>
      </c>
      <c r="L134" t="e">
        <f>VLOOKUP(D134,#REF!,5,0)</f>
        <v>#REF!</v>
      </c>
      <c r="M134" t="e">
        <f>VLOOKUP(D134,#REF!,6,0)</f>
        <v>#REF!</v>
      </c>
      <c r="N134" t="e">
        <f>VLOOKUP(D134,#REF!,7,0)</f>
        <v>#REF!</v>
      </c>
      <c r="P134" t="str">
        <f t="shared" si="13"/>
        <v>24301</v>
      </c>
      <c r="Q134" t="str">
        <f t="shared" si="14"/>
        <v>15</v>
      </c>
    </row>
    <row r="135" spans="1:17" hidden="1" x14ac:dyDescent="0.25">
      <c r="A135" s="563" t="s">
        <v>3173</v>
      </c>
      <c r="B135" s="339">
        <v>6</v>
      </c>
      <c r="C135" s="617">
        <v>151024504012990</v>
      </c>
      <c r="D135" s="436" t="s">
        <v>1947</v>
      </c>
      <c r="E135" t="str">
        <f t="shared" si="11"/>
        <v>150102450401299</v>
      </c>
      <c r="F135" t="str">
        <f t="shared" si="12"/>
        <v>0</v>
      </c>
      <c r="G135" t="e">
        <f>+VLOOKUP(L135,BG!$D$10:$F$63,3,FALSE)</f>
        <v>#REF!</v>
      </c>
      <c r="H135" s="436" t="s">
        <v>2127</v>
      </c>
      <c r="I135" s="627">
        <v>615337</v>
      </c>
      <c r="J135" s="583">
        <f t="shared" si="10"/>
        <v>615.33699999999999</v>
      </c>
      <c r="K135" t="e">
        <f>+VLOOKUP(D135,#REF!,4,0)</f>
        <v>#REF!</v>
      </c>
      <c r="L135" t="e">
        <f>VLOOKUP(D135,#REF!,5,0)</f>
        <v>#REF!</v>
      </c>
      <c r="M135" t="e">
        <f>VLOOKUP(D135,#REF!,6,0)</f>
        <v>#REF!</v>
      </c>
      <c r="N135" t="e">
        <f>VLOOKUP(D135,#REF!,7,0)</f>
        <v>#REF!</v>
      </c>
      <c r="P135" t="str">
        <f t="shared" si="13"/>
        <v>24504</v>
      </c>
      <c r="Q135" t="str">
        <f t="shared" si="14"/>
        <v>15</v>
      </c>
    </row>
    <row r="136" spans="1:17" hidden="1" x14ac:dyDescent="0.25">
      <c r="A136" s="563" t="s">
        <v>3173</v>
      </c>
      <c r="B136" s="340">
        <v>6</v>
      </c>
      <c r="C136" s="618">
        <v>151024702001990</v>
      </c>
      <c r="D136" s="341" t="s">
        <v>1948</v>
      </c>
      <c r="E136" t="str">
        <f t="shared" si="11"/>
        <v>150102470200199</v>
      </c>
      <c r="F136" t="str">
        <f t="shared" si="12"/>
        <v>0</v>
      </c>
      <c r="G136" t="e">
        <f>+VLOOKUP(L136,BG!$D$10:$F$63,3,FALSE)</f>
        <v>#REF!</v>
      </c>
      <c r="H136" s="341" t="s">
        <v>2128</v>
      </c>
      <c r="I136" s="628">
        <v>2580258004</v>
      </c>
      <c r="J136" s="583">
        <f t="shared" si="10"/>
        <v>2580258.0040000002</v>
      </c>
      <c r="K136" t="e">
        <f>+VLOOKUP(D136,#REF!,4,0)</f>
        <v>#REF!</v>
      </c>
      <c r="L136" t="e">
        <f>VLOOKUP(D136,#REF!,5,0)</f>
        <v>#REF!</v>
      </c>
      <c r="M136" t="e">
        <f>VLOOKUP(D136,#REF!,6,0)</f>
        <v>#REF!</v>
      </c>
      <c r="N136" t="e">
        <f>VLOOKUP(D136,#REF!,7,0)</f>
        <v>#REF!</v>
      </c>
      <c r="P136" t="str">
        <f t="shared" si="13"/>
        <v>24702</v>
      </c>
      <c r="Q136" t="str">
        <f t="shared" si="14"/>
        <v>15</v>
      </c>
    </row>
    <row r="137" spans="1:17" hidden="1" x14ac:dyDescent="0.25">
      <c r="A137" s="563" t="s">
        <v>3173</v>
      </c>
      <c r="B137" s="339">
        <v>6</v>
      </c>
      <c r="C137" s="617">
        <v>151024702004990</v>
      </c>
      <c r="D137" s="436" t="s">
        <v>1949</v>
      </c>
      <c r="E137" t="str">
        <f t="shared" si="11"/>
        <v>150102470200499</v>
      </c>
      <c r="F137" t="str">
        <f t="shared" si="12"/>
        <v>0</v>
      </c>
      <c r="G137" t="e">
        <f>+VLOOKUP(L137,BG!$D$10:$F$63,3,FALSE)</f>
        <v>#REF!</v>
      </c>
      <c r="H137" s="436" t="s">
        <v>2129</v>
      </c>
      <c r="I137" s="627">
        <v>148565905</v>
      </c>
      <c r="J137" s="583">
        <f t="shared" si="10"/>
        <v>148565.905</v>
      </c>
      <c r="K137" t="e">
        <f>+VLOOKUP(D137,#REF!,4,0)</f>
        <v>#REF!</v>
      </c>
      <c r="L137" t="e">
        <f>VLOOKUP(D137,#REF!,5,0)</f>
        <v>#REF!</v>
      </c>
      <c r="M137" t="e">
        <f>VLOOKUP(D137,#REF!,6,0)</f>
        <v>#REF!</v>
      </c>
      <c r="N137" t="e">
        <f>VLOOKUP(D137,#REF!,7,0)</f>
        <v>#REF!</v>
      </c>
      <c r="P137" t="str">
        <f t="shared" si="13"/>
        <v>24702</v>
      </c>
      <c r="Q137" t="str">
        <f t="shared" si="14"/>
        <v>15</v>
      </c>
    </row>
    <row r="138" spans="1:17" hidden="1" x14ac:dyDescent="0.25">
      <c r="A138" s="563" t="s">
        <v>3173</v>
      </c>
      <c r="B138" s="340">
        <v>6</v>
      </c>
      <c r="C138" s="618">
        <v>151025102000990</v>
      </c>
      <c r="D138" s="341" t="s">
        <v>2721</v>
      </c>
      <c r="E138" t="str">
        <f t="shared" si="11"/>
        <v>150102510200099</v>
      </c>
      <c r="F138" t="str">
        <f t="shared" si="12"/>
        <v>0</v>
      </c>
      <c r="G138" t="e">
        <f>+VLOOKUP(L138,BG!$D$10:$F$63,3,FALSE)</f>
        <v>#REF!</v>
      </c>
      <c r="H138" s="341" t="s">
        <v>2747</v>
      </c>
      <c r="I138" s="628">
        <v>2000000</v>
      </c>
      <c r="J138" s="583">
        <f t="shared" si="10"/>
        <v>2000</v>
      </c>
      <c r="K138" t="e">
        <f>+VLOOKUP(D138,#REF!,4,0)</f>
        <v>#REF!</v>
      </c>
      <c r="L138" t="e">
        <f>VLOOKUP(D138,#REF!,5,0)</f>
        <v>#REF!</v>
      </c>
      <c r="M138" t="e">
        <f>VLOOKUP(D138,#REF!,6,0)</f>
        <v>#REF!</v>
      </c>
      <c r="N138" t="e">
        <f>VLOOKUP(D138,#REF!,7,0)</f>
        <v>#REF!</v>
      </c>
      <c r="P138" t="str">
        <f t="shared" si="13"/>
        <v>25102</v>
      </c>
      <c r="Q138" t="str">
        <f t="shared" si="14"/>
        <v>15</v>
      </c>
    </row>
    <row r="139" spans="1:17" hidden="1" x14ac:dyDescent="0.25">
      <c r="A139" s="563" t="s">
        <v>3173</v>
      </c>
      <c r="B139" s="339">
        <v>6</v>
      </c>
      <c r="C139" s="617">
        <v>151025104000990</v>
      </c>
      <c r="D139" s="436" t="s">
        <v>1950</v>
      </c>
      <c r="E139" t="str">
        <f t="shared" si="11"/>
        <v>150102510400099</v>
      </c>
      <c r="F139" t="str">
        <f t="shared" si="12"/>
        <v>0</v>
      </c>
      <c r="G139" t="e">
        <f>+VLOOKUP(L139,BG!$D$10:$F$63,3,FALSE)</f>
        <v>#REF!</v>
      </c>
      <c r="H139" s="436" t="s">
        <v>2130</v>
      </c>
      <c r="I139" s="627">
        <v>1559852610</v>
      </c>
      <c r="J139" s="583">
        <f t="shared" si="10"/>
        <v>1559852.61</v>
      </c>
      <c r="K139" t="e">
        <f>+VLOOKUP(D139,#REF!,4,0)</f>
        <v>#REF!</v>
      </c>
      <c r="L139" t="e">
        <f>VLOOKUP(D139,#REF!,5,0)</f>
        <v>#REF!</v>
      </c>
      <c r="M139" t="e">
        <f>VLOOKUP(D139,#REF!,6,0)</f>
        <v>#REF!</v>
      </c>
      <c r="N139" t="e">
        <f>VLOOKUP(D139,#REF!,7,0)</f>
        <v>#REF!</v>
      </c>
      <c r="P139" t="str">
        <f t="shared" si="13"/>
        <v>25104</v>
      </c>
      <c r="Q139" t="str">
        <f t="shared" si="14"/>
        <v>15</v>
      </c>
    </row>
    <row r="140" spans="1:17" hidden="1" x14ac:dyDescent="0.25">
      <c r="A140" s="563" t="s">
        <v>3173</v>
      </c>
      <c r="B140" s="340">
        <v>6</v>
      </c>
      <c r="C140" s="618">
        <v>151025302002990</v>
      </c>
      <c r="D140" s="341" t="s">
        <v>1951</v>
      </c>
      <c r="E140" t="str">
        <f t="shared" si="11"/>
        <v>150102530200299</v>
      </c>
      <c r="F140" t="str">
        <f t="shared" si="12"/>
        <v>0</v>
      </c>
      <c r="G140" t="e">
        <f>+VLOOKUP(L140,BG!$D$10:$F$63,3,FALSE)</f>
        <v>#REF!</v>
      </c>
      <c r="H140" s="341" t="s">
        <v>2131</v>
      </c>
      <c r="I140" s="628">
        <v>10000000</v>
      </c>
      <c r="J140" s="583">
        <f t="shared" si="10"/>
        <v>10000</v>
      </c>
      <c r="K140" t="e">
        <f>+VLOOKUP(D140,#REF!,4,0)</f>
        <v>#REF!</v>
      </c>
      <c r="L140" t="e">
        <f>VLOOKUP(D140,#REF!,5,0)</f>
        <v>#REF!</v>
      </c>
      <c r="M140" t="e">
        <f>VLOOKUP(D140,#REF!,6,0)</f>
        <v>#REF!</v>
      </c>
      <c r="N140" t="e">
        <f>VLOOKUP(D140,#REF!,7,0)</f>
        <v>#REF!</v>
      </c>
      <c r="P140" t="str">
        <f t="shared" si="13"/>
        <v>25302</v>
      </c>
      <c r="Q140" t="str">
        <f t="shared" si="14"/>
        <v>15</v>
      </c>
    </row>
    <row r="141" spans="1:17" hidden="1" x14ac:dyDescent="0.25">
      <c r="A141" s="563" t="s">
        <v>3173</v>
      </c>
      <c r="B141" s="339">
        <v>6</v>
      </c>
      <c r="C141" s="617">
        <v>151025302003010</v>
      </c>
      <c r="D141" s="436" t="s">
        <v>1952</v>
      </c>
      <c r="E141" t="str">
        <f t="shared" si="11"/>
        <v>150102530200301</v>
      </c>
      <c r="F141" t="str">
        <f t="shared" si="12"/>
        <v>0</v>
      </c>
      <c r="G141" t="e">
        <f>+VLOOKUP(L141,BG!$D$10:$F$63,3,FALSE)</f>
        <v>#REF!</v>
      </c>
      <c r="H141" s="436" t="s">
        <v>2131</v>
      </c>
      <c r="I141" s="627">
        <v>95865856</v>
      </c>
      <c r="J141" s="583">
        <f t="shared" si="10"/>
        <v>95865.856</v>
      </c>
      <c r="K141" t="e">
        <f>+VLOOKUP(D141,#REF!,4,0)</f>
        <v>#REF!</v>
      </c>
      <c r="L141" t="e">
        <f>VLOOKUP(D141,#REF!,5,0)</f>
        <v>#REF!</v>
      </c>
      <c r="M141" t="e">
        <f>VLOOKUP(D141,#REF!,6,0)</f>
        <v>#REF!</v>
      </c>
      <c r="N141" t="e">
        <f>VLOOKUP(D141,#REF!,7,0)</f>
        <v>#REF!</v>
      </c>
      <c r="P141" t="str">
        <f t="shared" si="13"/>
        <v>25302</v>
      </c>
      <c r="Q141" t="str">
        <f t="shared" si="14"/>
        <v>15</v>
      </c>
    </row>
    <row r="142" spans="1:17" x14ac:dyDescent="0.25">
      <c r="A142" s="563" t="s">
        <v>3173</v>
      </c>
      <c r="B142" s="340">
        <v>7</v>
      </c>
      <c r="C142" s="618">
        <v>151025702007990</v>
      </c>
      <c r="D142" s="341" t="s">
        <v>1954</v>
      </c>
      <c r="E142" t="str">
        <f t="shared" si="11"/>
        <v>150102570200799</v>
      </c>
      <c r="F142" t="str">
        <f t="shared" si="12"/>
        <v>0</v>
      </c>
      <c r="G142" t="e">
        <f>+VLOOKUP(L142,BG!$D$10:$F$63,3,FALSE)</f>
        <v>#REF!</v>
      </c>
      <c r="H142" s="341" t="s">
        <v>2133</v>
      </c>
      <c r="I142" s="628">
        <v>1099520539</v>
      </c>
      <c r="J142" s="583">
        <f t="shared" si="10"/>
        <v>1099520.5390000001</v>
      </c>
      <c r="K142" t="e">
        <f>+VLOOKUP(D142,#REF!,4,0)</f>
        <v>#REF!</v>
      </c>
      <c r="L142" t="e">
        <f>VLOOKUP(D142,#REF!,5,0)</f>
        <v>#REF!</v>
      </c>
      <c r="M142" t="e">
        <f>VLOOKUP(D142,#REF!,6,0)</f>
        <v>#REF!</v>
      </c>
      <c r="N142" t="e">
        <f>VLOOKUP(D142,#REF!,7,0)</f>
        <v>#REF!</v>
      </c>
      <c r="P142" t="str">
        <f t="shared" si="13"/>
        <v>25702</v>
      </c>
      <c r="Q142" t="str">
        <f t="shared" si="14"/>
        <v>15</v>
      </c>
    </row>
    <row r="143" spans="1:17" hidden="1" x14ac:dyDescent="0.25">
      <c r="A143" s="563" t="s">
        <v>3173</v>
      </c>
      <c r="B143" s="339">
        <v>6</v>
      </c>
      <c r="C143" s="617">
        <v>151025702025990</v>
      </c>
      <c r="D143" s="436" t="s">
        <v>884</v>
      </c>
      <c r="E143" t="str">
        <f t="shared" si="11"/>
        <v>150102570202599</v>
      </c>
      <c r="F143" t="str">
        <f t="shared" si="12"/>
        <v>0</v>
      </c>
      <c r="G143" t="e">
        <f>+VLOOKUP(L143,BG!$D$10:$F$63,3,FALSE)</f>
        <v>#REF!</v>
      </c>
      <c r="H143" s="436" t="s">
        <v>885</v>
      </c>
      <c r="I143" s="627">
        <v>554305676</v>
      </c>
      <c r="J143" s="583">
        <f t="shared" si="10"/>
        <v>554305.67599999998</v>
      </c>
      <c r="K143" t="e">
        <f>+VLOOKUP(D143,#REF!,4,0)</f>
        <v>#REF!</v>
      </c>
      <c r="L143" t="e">
        <f>VLOOKUP(D143,#REF!,5,0)</f>
        <v>#REF!</v>
      </c>
      <c r="M143" t="e">
        <f>VLOOKUP(D143,#REF!,6,0)</f>
        <v>#REF!</v>
      </c>
      <c r="N143" t="e">
        <f>VLOOKUP(D143,#REF!,7,0)</f>
        <v>#REF!</v>
      </c>
      <c r="P143" t="str">
        <f t="shared" si="13"/>
        <v>25702</v>
      </c>
      <c r="Q143" t="str">
        <f t="shared" si="14"/>
        <v>15</v>
      </c>
    </row>
    <row r="144" spans="1:17" hidden="1" x14ac:dyDescent="0.25">
      <c r="A144" s="563" t="s">
        <v>3173</v>
      </c>
      <c r="B144" s="340">
        <v>6</v>
      </c>
      <c r="C144" s="618">
        <v>151025702032990</v>
      </c>
      <c r="D144" s="341" t="s">
        <v>886</v>
      </c>
      <c r="E144" t="str">
        <f t="shared" si="11"/>
        <v>150102570203299</v>
      </c>
      <c r="F144" t="str">
        <f t="shared" si="12"/>
        <v>0</v>
      </c>
      <c r="G144" t="e">
        <f>+VLOOKUP(L144,BG!$D$10:$F$63,3,FALSE)</f>
        <v>#REF!</v>
      </c>
      <c r="H144" s="341" t="s">
        <v>887</v>
      </c>
      <c r="I144" s="628">
        <v>13210819</v>
      </c>
      <c r="J144" s="298">
        <f t="shared" si="10"/>
        <v>13210.819</v>
      </c>
      <c r="K144" t="e">
        <f>+VLOOKUP(D144,#REF!,4,0)</f>
        <v>#REF!</v>
      </c>
      <c r="L144" t="e">
        <f>VLOOKUP(D144,#REF!,5,0)</f>
        <v>#REF!</v>
      </c>
      <c r="M144" t="e">
        <f>VLOOKUP(D144,#REF!,6,0)</f>
        <v>#REF!</v>
      </c>
      <c r="N144" t="e">
        <f>VLOOKUP(D144,#REF!,7,0)</f>
        <v>#REF!</v>
      </c>
      <c r="P144" t="str">
        <f t="shared" si="13"/>
        <v>25702</v>
      </c>
      <c r="Q144" t="str">
        <f t="shared" si="14"/>
        <v>15</v>
      </c>
    </row>
    <row r="145" spans="1:17" hidden="1" x14ac:dyDescent="0.25">
      <c r="A145" s="563" t="s">
        <v>3173</v>
      </c>
      <c r="B145" s="339">
        <v>6</v>
      </c>
      <c r="C145" s="617">
        <v>151025702045990</v>
      </c>
      <c r="D145" s="436" t="s">
        <v>2618</v>
      </c>
      <c r="E145" t="str">
        <f t="shared" si="11"/>
        <v>150102570204599</v>
      </c>
      <c r="F145" t="str">
        <f t="shared" si="12"/>
        <v>0</v>
      </c>
      <c r="G145" t="e">
        <f>+VLOOKUP(L145,BG!$D$10:$F$63,3,FALSE)</f>
        <v>#REF!</v>
      </c>
      <c r="H145" s="436" t="s">
        <v>2624</v>
      </c>
      <c r="I145" s="627">
        <v>11214399887</v>
      </c>
      <c r="J145" s="298">
        <f t="shared" si="10"/>
        <v>11214399.887</v>
      </c>
      <c r="K145" t="e">
        <f>+VLOOKUP(D145,#REF!,4,0)</f>
        <v>#REF!</v>
      </c>
      <c r="L145" t="e">
        <f>VLOOKUP(D145,#REF!,5,0)</f>
        <v>#REF!</v>
      </c>
      <c r="M145" t="e">
        <f>VLOOKUP(D145,#REF!,6,0)</f>
        <v>#REF!</v>
      </c>
      <c r="N145" t="e">
        <f>VLOOKUP(D145,#REF!,7,0)</f>
        <v>#REF!</v>
      </c>
      <c r="P145" t="str">
        <f t="shared" si="13"/>
        <v>25702</v>
      </c>
      <c r="Q145" t="str">
        <f t="shared" si="14"/>
        <v>15</v>
      </c>
    </row>
    <row r="146" spans="1:17" hidden="1" x14ac:dyDescent="0.25">
      <c r="A146" s="563" t="s">
        <v>3173</v>
      </c>
      <c r="B146" s="340">
        <v>6</v>
      </c>
      <c r="C146" s="618">
        <v>151025702046990</v>
      </c>
      <c r="D146" s="341" t="s">
        <v>2722</v>
      </c>
      <c r="E146" t="str">
        <f t="shared" si="11"/>
        <v>150102570204699</v>
      </c>
      <c r="F146" t="str">
        <f t="shared" si="12"/>
        <v>0</v>
      </c>
      <c r="G146" t="e">
        <f>+VLOOKUP(L146,BG!$D$10:$F$63,3,FALSE)</f>
        <v>#REF!</v>
      </c>
      <c r="H146" s="341" t="s">
        <v>2748</v>
      </c>
      <c r="I146" s="628">
        <v>2269801567</v>
      </c>
      <c r="J146" s="298">
        <f t="shared" si="10"/>
        <v>2269801.5669999998</v>
      </c>
      <c r="K146" t="e">
        <f>+VLOOKUP(D146,#REF!,4,0)</f>
        <v>#REF!</v>
      </c>
      <c r="L146" t="e">
        <f>VLOOKUP(D146,#REF!,5,0)</f>
        <v>#REF!</v>
      </c>
      <c r="M146" t="e">
        <f>VLOOKUP(D146,#REF!,6,0)</f>
        <v>#REF!</v>
      </c>
      <c r="N146" t="e">
        <f>VLOOKUP(D146,#REF!,7,0)</f>
        <v>#REF!</v>
      </c>
      <c r="P146" t="str">
        <f t="shared" si="13"/>
        <v>25702</v>
      </c>
      <c r="Q146" t="str">
        <f t="shared" si="14"/>
        <v>15</v>
      </c>
    </row>
    <row r="147" spans="1:17" hidden="1" x14ac:dyDescent="0.25">
      <c r="A147" s="563" t="s">
        <v>3173</v>
      </c>
      <c r="B147" s="339">
        <v>6</v>
      </c>
      <c r="C147" s="617">
        <v>151025702050990</v>
      </c>
      <c r="D147" s="436" t="s">
        <v>2863</v>
      </c>
      <c r="E147" t="str">
        <f t="shared" si="11"/>
        <v>150102570205099</v>
      </c>
      <c r="F147" t="str">
        <f t="shared" si="12"/>
        <v>0</v>
      </c>
      <c r="G147" t="e">
        <f>+VLOOKUP(L147,BG!$D$10:$F$63,3,FALSE)</f>
        <v>#REF!</v>
      </c>
      <c r="H147" s="436" t="s">
        <v>2446</v>
      </c>
      <c r="I147" s="627">
        <v>21303440</v>
      </c>
      <c r="J147" s="298">
        <f t="shared" si="10"/>
        <v>21303.439999999999</v>
      </c>
      <c r="K147" t="e">
        <f>+VLOOKUP(D147,#REF!,4,0)</f>
        <v>#REF!</v>
      </c>
      <c r="L147" t="e">
        <f>VLOOKUP(D147,#REF!,5,0)</f>
        <v>#REF!</v>
      </c>
      <c r="M147" t="e">
        <f>VLOOKUP(D147,#REF!,6,0)</f>
        <v>#REF!</v>
      </c>
      <c r="N147" t="e">
        <f>VLOOKUP(D147,#REF!,7,0)</f>
        <v>#REF!</v>
      </c>
      <c r="P147" t="str">
        <f t="shared" si="13"/>
        <v>25702</v>
      </c>
      <c r="Q147" t="str">
        <f t="shared" si="14"/>
        <v>15</v>
      </c>
    </row>
    <row r="148" spans="1:17" hidden="1" x14ac:dyDescent="0.25">
      <c r="A148" s="563" t="s">
        <v>3173</v>
      </c>
      <c r="B148" s="340">
        <v>6</v>
      </c>
      <c r="C148" s="618">
        <v>151025702053990</v>
      </c>
      <c r="D148" s="341" t="s">
        <v>2865</v>
      </c>
      <c r="E148" t="str">
        <f t="shared" si="11"/>
        <v>150102570205399</v>
      </c>
      <c r="F148" t="str">
        <f t="shared" si="12"/>
        <v>0</v>
      </c>
      <c r="G148" t="e">
        <f>+VLOOKUP(L148,BG!$D$10:$F$63,3,FALSE)</f>
        <v>#REF!</v>
      </c>
      <c r="H148" s="341" t="s">
        <v>2881</v>
      </c>
      <c r="I148" s="628">
        <v>374776066</v>
      </c>
      <c r="J148" s="298">
        <f t="shared" si="10"/>
        <v>374776.06599999999</v>
      </c>
      <c r="K148" t="e">
        <f>+VLOOKUP(D148,#REF!,4,0)</f>
        <v>#REF!</v>
      </c>
      <c r="L148" t="e">
        <f>VLOOKUP(D148,#REF!,5,0)</f>
        <v>#REF!</v>
      </c>
      <c r="M148" t="e">
        <f>VLOOKUP(D148,#REF!,6,0)</f>
        <v>#REF!</v>
      </c>
      <c r="N148" t="e">
        <f>VLOOKUP(D148,#REF!,7,0)</f>
        <v>#REF!</v>
      </c>
      <c r="P148" t="str">
        <f t="shared" si="13"/>
        <v>25702</v>
      </c>
      <c r="Q148" t="str">
        <f t="shared" si="14"/>
        <v>15</v>
      </c>
    </row>
    <row r="149" spans="1:17" x14ac:dyDescent="0.25">
      <c r="A149" s="563" t="s">
        <v>3173</v>
      </c>
      <c r="B149" s="339">
        <v>6</v>
      </c>
      <c r="C149" s="617">
        <v>151025702059990</v>
      </c>
      <c r="D149" s="436" t="s">
        <v>894</v>
      </c>
      <c r="E149" t="str">
        <f t="shared" si="11"/>
        <v>150102570205999</v>
      </c>
      <c r="F149" t="str">
        <f t="shared" si="12"/>
        <v>0</v>
      </c>
      <c r="G149" t="e">
        <f>+VLOOKUP(L149,BG!$D$10:$F$63,3,FALSE)</f>
        <v>#REF!</v>
      </c>
      <c r="H149" s="436" t="s">
        <v>895</v>
      </c>
      <c r="I149" s="627">
        <v>3709350232</v>
      </c>
      <c r="J149" s="298">
        <f t="shared" si="10"/>
        <v>3709350.2319999998</v>
      </c>
      <c r="K149" t="e">
        <f>+VLOOKUP(D149,#REF!,4,0)</f>
        <v>#REF!</v>
      </c>
      <c r="L149" t="e">
        <f>VLOOKUP(D149,#REF!,5,0)</f>
        <v>#REF!</v>
      </c>
      <c r="M149" t="e">
        <f>VLOOKUP(D149,#REF!,6,0)</f>
        <v>#REF!</v>
      </c>
      <c r="N149" t="e">
        <f>VLOOKUP(D149,#REF!,7,0)</f>
        <v>#REF!</v>
      </c>
      <c r="P149" t="str">
        <f t="shared" si="13"/>
        <v>25702</v>
      </c>
      <c r="Q149" t="str">
        <f t="shared" si="14"/>
        <v>15</v>
      </c>
    </row>
    <row r="150" spans="1:17" x14ac:dyDescent="0.25">
      <c r="A150" s="563" t="s">
        <v>3173</v>
      </c>
      <c r="B150" s="340">
        <v>7</v>
      </c>
      <c r="C150" s="618">
        <v>151025702060990</v>
      </c>
      <c r="D150" s="341" t="s">
        <v>896</v>
      </c>
      <c r="E150" t="str">
        <f t="shared" si="11"/>
        <v>150102570206099</v>
      </c>
      <c r="F150" t="str">
        <f t="shared" si="12"/>
        <v>0</v>
      </c>
      <c r="G150" t="e">
        <f>+VLOOKUP(L150,BG!$D$10:$F$63,3,FALSE)</f>
        <v>#REF!</v>
      </c>
      <c r="H150" s="341" t="s">
        <v>897</v>
      </c>
      <c r="I150" s="628">
        <v>50525391</v>
      </c>
      <c r="J150" s="298">
        <f t="shared" si="10"/>
        <v>50525.391000000003</v>
      </c>
      <c r="K150" t="e">
        <f>+VLOOKUP(D150,#REF!,4,0)</f>
        <v>#REF!</v>
      </c>
      <c r="L150" t="e">
        <f>VLOOKUP(D150,#REF!,5,0)</f>
        <v>#REF!</v>
      </c>
      <c r="M150" t="e">
        <f>VLOOKUP(D150,#REF!,6,0)</f>
        <v>#REF!</v>
      </c>
      <c r="N150" t="e">
        <f>VLOOKUP(D150,#REF!,7,0)</f>
        <v>#REF!</v>
      </c>
      <c r="P150" t="str">
        <f t="shared" si="13"/>
        <v>25702</v>
      </c>
      <c r="Q150" t="str">
        <f t="shared" si="14"/>
        <v>15</v>
      </c>
    </row>
    <row r="151" spans="1:17" hidden="1" x14ac:dyDescent="0.25">
      <c r="A151" s="563" t="s">
        <v>3173</v>
      </c>
      <c r="B151" s="339">
        <v>6</v>
      </c>
      <c r="C151" s="617">
        <v>151025702061990</v>
      </c>
      <c r="D151" s="436" t="s">
        <v>898</v>
      </c>
      <c r="E151" t="str">
        <f t="shared" si="11"/>
        <v>150102570206199</v>
      </c>
      <c r="F151" t="str">
        <f t="shared" si="12"/>
        <v>0</v>
      </c>
      <c r="G151" t="e">
        <f>+VLOOKUP(L151,BG!$D$10:$F$63,3,FALSE)</f>
        <v>#REF!</v>
      </c>
      <c r="H151" s="436" t="s">
        <v>899</v>
      </c>
      <c r="I151" s="627">
        <v>1679858</v>
      </c>
      <c r="J151" s="298">
        <f t="shared" si="10"/>
        <v>1679.8579999999999</v>
      </c>
      <c r="K151" t="e">
        <f>+VLOOKUP(D151,#REF!,4,0)</f>
        <v>#REF!</v>
      </c>
      <c r="L151" t="e">
        <f>VLOOKUP(D151,#REF!,5,0)</f>
        <v>#REF!</v>
      </c>
      <c r="M151" t="e">
        <f>VLOOKUP(D151,#REF!,6,0)</f>
        <v>#REF!</v>
      </c>
      <c r="N151" t="e">
        <f>VLOOKUP(D151,#REF!,7,0)</f>
        <v>#REF!</v>
      </c>
      <c r="P151" t="str">
        <f t="shared" si="13"/>
        <v>25702</v>
      </c>
      <c r="Q151" t="str">
        <f t="shared" si="14"/>
        <v>15</v>
      </c>
    </row>
    <row r="152" spans="1:17" x14ac:dyDescent="0.25">
      <c r="A152" s="563" t="s">
        <v>3173</v>
      </c>
      <c r="B152" s="340">
        <v>6</v>
      </c>
      <c r="C152" s="618">
        <v>151025702062990</v>
      </c>
      <c r="D152" s="341" t="s">
        <v>900</v>
      </c>
      <c r="E152" t="str">
        <f t="shared" si="11"/>
        <v>150102570206299</v>
      </c>
      <c r="F152" t="str">
        <f t="shared" si="12"/>
        <v>0</v>
      </c>
      <c r="G152" t="e">
        <f>+VLOOKUP(L152,BG!$D$10:$F$63,3,FALSE)</f>
        <v>#REF!</v>
      </c>
      <c r="H152" s="341" t="s">
        <v>901</v>
      </c>
      <c r="I152" s="628">
        <v>19801182</v>
      </c>
      <c r="J152" s="298">
        <f t="shared" si="10"/>
        <v>19801.182000000001</v>
      </c>
      <c r="K152" t="e">
        <f>+VLOOKUP(D152,#REF!,4,0)</f>
        <v>#REF!</v>
      </c>
      <c r="L152" t="e">
        <f>VLOOKUP(D152,#REF!,5,0)</f>
        <v>#REF!</v>
      </c>
      <c r="M152" t="e">
        <f>VLOOKUP(D152,#REF!,6,0)</f>
        <v>#REF!</v>
      </c>
      <c r="N152" t="e">
        <f>VLOOKUP(D152,#REF!,7,0)</f>
        <v>#REF!</v>
      </c>
      <c r="P152" t="str">
        <f t="shared" si="13"/>
        <v>25702</v>
      </c>
      <c r="Q152" t="str">
        <f t="shared" si="14"/>
        <v>15</v>
      </c>
    </row>
    <row r="153" spans="1:17" x14ac:dyDescent="0.25">
      <c r="A153" s="563" t="s">
        <v>3173</v>
      </c>
      <c r="B153" s="339">
        <v>6</v>
      </c>
      <c r="C153" s="617">
        <v>151025702063990</v>
      </c>
      <c r="D153" s="436" t="s">
        <v>902</v>
      </c>
      <c r="E153" t="str">
        <f t="shared" si="11"/>
        <v>150102570206399</v>
      </c>
      <c r="F153" t="str">
        <f t="shared" si="12"/>
        <v>0</v>
      </c>
      <c r="G153" t="e">
        <f>+VLOOKUP(L153,BG!$D$10:$F$63,3,FALSE)</f>
        <v>#REF!</v>
      </c>
      <c r="H153" s="436" t="s">
        <v>903</v>
      </c>
      <c r="I153" s="627">
        <v>78480306</v>
      </c>
      <c r="J153" s="298">
        <f t="shared" si="10"/>
        <v>78480.305999999997</v>
      </c>
      <c r="K153" t="e">
        <f>+VLOOKUP(D153,#REF!,4,0)</f>
        <v>#REF!</v>
      </c>
      <c r="L153" t="e">
        <f>VLOOKUP(D153,#REF!,5,0)</f>
        <v>#REF!</v>
      </c>
      <c r="M153" t="e">
        <f>VLOOKUP(D153,#REF!,6,0)</f>
        <v>#REF!</v>
      </c>
      <c r="N153" t="e">
        <f>VLOOKUP(D153,#REF!,7,0)</f>
        <v>#REF!</v>
      </c>
      <c r="P153" t="str">
        <f t="shared" si="13"/>
        <v>25702</v>
      </c>
      <c r="Q153" t="str">
        <f t="shared" si="14"/>
        <v>15</v>
      </c>
    </row>
    <row r="154" spans="1:17" hidden="1" x14ac:dyDescent="0.25">
      <c r="A154" s="563" t="s">
        <v>3173</v>
      </c>
      <c r="B154" s="340">
        <v>6</v>
      </c>
      <c r="C154" s="618">
        <v>151025702071990</v>
      </c>
      <c r="D154" s="341" t="s">
        <v>2442</v>
      </c>
      <c r="E154" t="str">
        <f t="shared" si="11"/>
        <v>150102570207199</v>
      </c>
      <c r="F154" t="str">
        <f t="shared" si="12"/>
        <v>0</v>
      </c>
      <c r="G154" t="e">
        <f>+VLOOKUP(L154,BG!$D$10:$F$63,3,FALSE)</f>
        <v>#REF!</v>
      </c>
      <c r="H154" s="341" t="s">
        <v>3204</v>
      </c>
      <c r="I154" s="629">
        <v>3827543243</v>
      </c>
      <c r="J154" s="298">
        <f t="shared" si="10"/>
        <v>3827543.2429999998</v>
      </c>
      <c r="K154" t="e">
        <f>+VLOOKUP(D154,#REF!,4,0)</f>
        <v>#REF!</v>
      </c>
      <c r="L154" t="e">
        <f>VLOOKUP(D154,#REF!,5,0)</f>
        <v>#REF!</v>
      </c>
      <c r="M154" t="e">
        <f>VLOOKUP(D154,#REF!,6,0)</f>
        <v>#REF!</v>
      </c>
      <c r="N154" t="e">
        <f>VLOOKUP(D154,#REF!,7,0)</f>
        <v>#REF!</v>
      </c>
      <c r="P154" t="str">
        <f t="shared" si="13"/>
        <v>25702</v>
      </c>
      <c r="Q154" t="str">
        <f t="shared" si="14"/>
        <v>15</v>
      </c>
    </row>
    <row r="155" spans="1:17" hidden="1" x14ac:dyDescent="0.25">
      <c r="A155" s="563" t="s">
        <v>3173</v>
      </c>
      <c r="B155" s="339">
        <v>6</v>
      </c>
      <c r="C155" s="617">
        <v>151025702087990</v>
      </c>
      <c r="D155" s="436" t="s">
        <v>904</v>
      </c>
      <c r="E155" t="str">
        <f t="shared" si="11"/>
        <v>150102570208799</v>
      </c>
      <c r="F155" t="str">
        <f t="shared" si="12"/>
        <v>0</v>
      </c>
      <c r="G155" t="e">
        <f>+VLOOKUP(L155,BG!$D$10:$F$63,3,FALSE)</f>
        <v>#REF!</v>
      </c>
      <c r="H155" s="436" t="s">
        <v>905</v>
      </c>
      <c r="I155" s="630">
        <v>49474906977</v>
      </c>
      <c r="J155" s="298">
        <f t="shared" si="10"/>
        <v>49474906.976999998</v>
      </c>
      <c r="K155" t="e">
        <f>+VLOOKUP(D155,#REF!,4,0)</f>
        <v>#REF!</v>
      </c>
      <c r="L155" t="e">
        <f>VLOOKUP(D155,#REF!,5,0)</f>
        <v>#REF!</v>
      </c>
      <c r="M155" t="e">
        <f>VLOOKUP(D155,#REF!,6,0)</f>
        <v>#REF!</v>
      </c>
      <c r="N155" t="e">
        <f>VLOOKUP(D155,#REF!,7,0)</f>
        <v>#REF!</v>
      </c>
      <c r="P155" t="str">
        <f t="shared" si="13"/>
        <v>25702</v>
      </c>
      <c r="Q155" t="str">
        <f t="shared" si="14"/>
        <v>15</v>
      </c>
    </row>
    <row r="156" spans="1:17" hidden="1" x14ac:dyDescent="0.25">
      <c r="A156" s="563" t="s">
        <v>3173</v>
      </c>
      <c r="B156" s="340">
        <v>6</v>
      </c>
      <c r="C156" s="618">
        <v>151025702088990</v>
      </c>
      <c r="D156" s="341" t="s">
        <v>2642</v>
      </c>
      <c r="E156" t="str">
        <f t="shared" si="11"/>
        <v>150102570208899</v>
      </c>
      <c r="F156" t="str">
        <f t="shared" si="12"/>
        <v>0</v>
      </c>
      <c r="G156" t="e">
        <f>+VLOOKUP(L156,BG!$D$10:$F$63,3,FALSE)</f>
        <v>#REF!</v>
      </c>
      <c r="H156" s="341" t="s">
        <v>2645</v>
      </c>
      <c r="I156" s="629">
        <v>2068550</v>
      </c>
      <c r="J156" s="298">
        <f t="shared" si="10"/>
        <v>2068.5500000000002</v>
      </c>
      <c r="K156" t="e">
        <f>+VLOOKUP(D156,#REF!,4,0)</f>
        <v>#REF!</v>
      </c>
      <c r="L156" t="e">
        <f>VLOOKUP(D156,#REF!,5,0)</f>
        <v>#REF!</v>
      </c>
      <c r="M156" t="e">
        <f>VLOOKUP(D156,#REF!,6,0)</f>
        <v>#REF!</v>
      </c>
      <c r="N156" t="e">
        <f>VLOOKUP(D156,#REF!,7,0)</f>
        <v>#REF!</v>
      </c>
      <c r="P156" t="str">
        <f t="shared" si="13"/>
        <v>25702</v>
      </c>
      <c r="Q156" t="str">
        <f t="shared" si="14"/>
        <v>15</v>
      </c>
    </row>
    <row r="157" spans="1:17" hidden="1" x14ac:dyDescent="0.25">
      <c r="A157" s="563" t="s">
        <v>3173</v>
      </c>
      <c r="B157" s="339">
        <v>6</v>
      </c>
      <c r="C157" s="617">
        <v>151025702090990</v>
      </c>
      <c r="D157" s="436" t="s">
        <v>906</v>
      </c>
      <c r="E157" t="str">
        <f t="shared" si="11"/>
        <v>150102570209099</v>
      </c>
      <c r="F157" t="str">
        <f t="shared" si="12"/>
        <v>0</v>
      </c>
      <c r="G157" t="e">
        <f>+VLOOKUP(L157,BG!$D$10:$F$63,3,FALSE)</f>
        <v>#REF!</v>
      </c>
      <c r="H157" s="436" t="s">
        <v>907</v>
      </c>
      <c r="I157" s="627">
        <v>476877223</v>
      </c>
      <c r="J157" s="298">
        <f t="shared" si="10"/>
        <v>476877.223</v>
      </c>
      <c r="K157" t="e">
        <f>+VLOOKUP(D157,#REF!,4,0)</f>
        <v>#REF!</v>
      </c>
      <c r="L157" t="e">
        <f>VLOOKUP(D157,#REF!,5,0)</f>
        <v>#REF!</v>
      </c>
      <c r="M157" t="e">
        <f>VLOOKUP(D157,#REF!,6,0)</f>
        <v>#REF!</v>
      </c>
      <c r="N157" t="e">
        <f>VLOOKUP(D157,#REF!,7,0)</f>
        <v>#REF!</v>
      </c>
      <c r="P157" t="str">
        <f t="shared" si="13"/>
        <v>25702</v>
      </c>
      <c r="Q157" t="str">
        <f t="shared" si="14"/>
        <v>15</v>
      </c>
    </row>
    <row r="158" spans="1:17" hidden="1" x14ac:dyDescent="0.25">
      <c r="A158" s="563" t="s">
        <v>3173</v>
      </c>
      <c r="B158" s="340">
        <v>6</v>
      </c>
      <c r="C158" s="618">
        <v>151025702113990</v>
      </c>
      <c r="D158" s="341" t="s">
        <v>2782</v>
      </c>
      <c r="E158" t="str">
        <f t="shared" si="11"/>
        <v>150102570211399</v>
      </c>
      <c r="F158" t="str">
        <f t="shared" si="12"/>
        <v>0</v>
      </c>
      <c r="G158" t="e">
        <f>+VLOOKUP(L158,BG!$D$10:$F$63,3,FALSE)</f>
        <v>#REF!</v>
      </c>
      <c r="H158" s="341" t="s">
        <v>3205</v>
      </c>
      <c r="I158" s="628">
        <v>659090909</v>
      </c>
      <c r="J158" s="298">
        <f t="shared" si="10"/>
        <v>659090.90899999999</v>
      </c>
      <c r="K158" t="e">
        <f>+VLOOKUP(D158,#REF!,4,0)</f>
        <v>#REF!</v>
      </c>
      <c r="L158" t="e">
        <f>VLOOKUP(D158,#REF!,5,0)</f>
        <v>#REF!</v>
      </c>
      <c r="M158" t="e">
        <f>VLOOKUP(D158,#REF!,6,0)</f>
        <v>#REF!</v>
      </c>
      <c r="N158" t="e">
        <f>VLOOKUP(D158,#REF!,7,0)</f>
        <v>#REF!</v>
      </c>
      <c r="P158" t="str">
        <f t="shared" si="13"/>
        <v>25702</v>
      </c>
      <c r="Q158" t="str">
        <f t="shared" si="14"/>
        <v>15</v>
      </c>
    </row>
    <row r="159" spans="1:17" hidden="1" x14ac:dyDescent="0.25">
      <c r="A159" s="563" t="s">
        <v>3173</v>
      </c>
      <c r="B159" s="339">
        <v>6</v>
      </c>
      <c r="C159" s="617">
        <v>151025702114990</v>
      </c>
      <c r="D159" s="436" t="s">
        <v>3174</v>
      </c>
      <c r="E159" t="str">
        <f t="shared" si="11"/>
        <v>150102570211499</v>
      </c>
      <c r="F159" t="str">
        <f t="shared" si="12"/>
        <v>0</v>
      </c>
      <c r="G159" t="e">
        <f>+VLOOKUP(L159,BG!$D$10:$F$63,3,FALSE)</f>
        <v>#REF!</v>
      </c>
      <c r="H159" s="436" t="s">
        <v>3206</v>
      </c>
      <c r="I159" s="627">
        <v>9276703</v>
      </c>
      <c r="J159" s="298">
        <f t="shared" si="10"/>
        <v>9276.7029999999995</v>
      </c>
      <c r="K159" t="e">
        <f>+VLOOKUP(D159,#REF!,4,0)</f>
        <v>#REF!</v>
      </c>
      <c r="L159" t="e">
        <f>VLOOKUP(D159,#REF!,5,0)</f>
        <v>#REF!</v>
      </c>
      <c r="M159" t="e">
        <f>VLOOKUP(D159,#REF!,6,0)</f>
        <v>#REF!</v>
      </c>
      <c r="N159" t="e">
        <f>VLOOKUP(D159,#REF!,7,0)</f>
        <v>#REF!</v>
      </c>
      <c r="P159" t="str">
        <f t="shared" si="13"/>
        <v>25702</v>
      </c>
      <c r="Q159" t="str">
        <f t="shared" si="14"/>
        <v>15</v>
      </c>
    </row>
    <row r="160" spans="1:17" hidden="1" x14ac:dyDescent="0.25">
      <c r="A160" s="563" t="s">
        <v>3173</v>
      </c>
      <c r="B160" s="340">
        <v>6</v>
      </c>
      <c r="C160" s="618">
        <v>151025702153990</v>
      </c>
      <c r="D160" s="341" t="s">
        <v>2657</v>
      </c>
      <c r="E160" t="str">
        <f t="shared" si="11"/>
        <v>150102570215399</v>
      </c>
      <c r="F160" t="str">
        <f t="shared" si="12"/>
        <v>0</v>
      </c>
      <c r="G160" t="e">
        <f>+VLOOKUP(L160,BG!$D$10:$F$63,3,FALSE)</f>
        <v>#REF!</v>
      </c>
      <c r="H160" s="341" t="s">
        <v>2675</v>
      </c>
      <c r="I160" s="628">
        <v>15145794</v>
      </c>
      <c r="J160" s="298">
        <f t="shared" si="10"/>
        <v>15145.794</v>
      </c>
      <c r="K160" t="e">
        <f>+VLOOKUP(D160,#REF!,4,0)</f>
        <v>#REF!</v>
      </c>
      <c r="L160" t="e">
        <f>VLOOKUP(D160,#REF!,5,0)</f>
        <v>#REF!</v>
      </c>
      <c r="M160" t="e">
        <f>VLOOKUP(D160,#REF!,6,0)</f>
        <v>#REF!</v>
      </c>
      <c r="N160" t="e">
        <f>VLOOKUP(D160,#REF!,7,0)</f>
        <v>#REF!</v>
      </c>
      <c r="P160" t="str">
        <f t="shared" si="13"/>
        <v>25702</v>
      </c>
      <c r="Q160" t="str">
        <f t="shared" si="14"/>
        <v>15</v>
      </c>
    </row>
    <row r="161" spans="1:17" hidden="1" x14ac:dyDescent="0.25">
      <c r="A161" s="563" t="s">
        <v>3173</v>
      </c>
      <c r="B161" s="339">
        <v>6</v>
      </c>
      <c r="C161" s="617">
        <v>151025702154990</v>
      </c>
      <c r="D161" s="436" t="s">
        <v>2658</v>
      </c>
      <c r="E161" t="str">
        <f t="shared" si="11"/>
        <v>150102570215499</v>
      </c>
      <c r="F161" t="str">
        <f t="shared" si="12"/>
        <v>0</v>
      </c>
      <c r="G161" t="e">
        <f>+VLOOKUP(L161,BG!$D$10:$F$63,3,FALSE)</f>
        <v>#REF!</v>
      </c>
      <c r="H161" s="436" t="s">
        <v>2676</v>
      </c>
      <c r="I161" s="627">
        <v>16609834</v>
      </c>
      <c r="J161" s="298">
        <f t="shared" si="10"/>
        <v>16609.833999999999</v>
      </c>
      <c r="K161" t="e">
        <f>+VLOOKUP(D161,#REF!,4,0)</f>
        <v>#REF!</v>
      </c>
      <c r="L161" t="e">
        <f>VLOOKUP(D161,#REF!,5,0)</f>
        <v>#REF!</v>
      </c>
      <c r="M161" t="e">
        <f>VLOOKUP(D161,#REF!,6,0)</f>
        <v>#REF!</v>
      </c>
      <c r="N161" t="e">
        <f>VLOOKUP(D161,#REF!,7,0)</f>
        <v>#REF!</v>
      </c>
      <c r="P161" t="str">
        <f t="shared" si="13"/>
        <v>25702</v>
      </c>
      <c r="Q161" t="str">
        <f t="shared" si="14"/>
        <v>15</v>
      </c>
    </row>
    <row r="162" spans="1:17" hidden="1" x14ac:dyDescent="0.25">
      <c r="A162" s="563" t="s">
        <v>3173</v>
      </c>
      <c r="B162" s="340">
        <v>6</v>
      </c>
      <c r="C162" s="618">
        <v>151025702157990</v>
      </c>
      <c r="D162" s="341" t="s">
        <v>3157</v>
      </c>
      <c r="E162" t="str">
        <f t="shared" si="11"/>
        <v>150102570215799</v>
      </c>
      <c r="F162" t="str">
        <f t="shared" si="12"/>
        <v>0</v>
      </c>
      <c r="G162" t="e">
        <f>+VLOOKUP(L162,BG!$D$10:$F$63,3,FALSE)</f>
        <v>#REF!</v>
      </c>
      <c r="H162" s="341" t="s">
        <v>3165</v>
      </c>
      <c r="I162" s="628">
        <v>475000</v>
      </c>
      <c r="J162" s="298">
        <f t="shared" si="10"/>
        <v>475</v>
      </c>
      <c r="K162" t="e">
        <f>+VLOOKUP(D162,#REF!,4,0)</f>
        <v>#REF!</v>
      </c>
      <c r="L162" t="e">
        <f>VLOOKUP(D162,#REF!,5,0)</f>
        <v>#REF!</v>
      </c>
      <c r="M162" t="e">
        <f>VLOOKUP(D162,#REF!,6,0)</f>
        <v>#REF!</v>
      </c>
      <c r="N162" t="e">
        <f>VLOOKUP(D162,#REF!,7,0)</f>
        <v>#REF!</v>
      </c>
      <c r="P162" t="str">
        <f t="shared" si="13"/>
        <v>25702</v>
      </c>
      <c r="Q162" t="str">
        <f t="shared" si="14"/>
        <v>15</v>
      </c>
    </row>
    <row r="163" spans="1:17" hidden="1" x14ac:dyDescent="0.25">
      <c r="A163" s="563" t="s">
        <v>3173</v>
      </c>
      <c r="B163" s="339">
        <v>6</v>
      </c>
      <c r="C163" s="617">
        <v>151025702270990</v>
      </c>
      <c r="D163" s="436" t="s">
        <v>1958</v>
      </c>
      <c r="E163" t="str">
        <f t="shared" si="11"/>
        <v>150102570227099</v>
      </c>
      <c r="F163" t="str">
        <f t="shared" si="12"/>
        <v>0</v>
      </c>
      <c r="G163" t="e">
        <f>+VLOOKUP(L163,BG!$D$10:$F$63,3,FALSE)</f>
        <v>#REF!</v>
      </c>
      <c r="H163" s="436" t="s">
        <v>3207</v>
      </c>
      <c r="I163" s="627">
        <v>12208633</v>
      </c>
      <c r="J163" s="298">
        <f t="shared" si="10"/>
        <v>12208.633</v>
      </c>
      <c r="K163" t="e">
        <f>+VLOOKUP(D163,#REF!,4,0)</f>
        <v>#REF!</v>
      </c>
      <c r="L163" t="e">
        <f>VLOOKUP(D163,#REF!,5,0)</f>
        <v>#REF!</v>
      </c>
      <c r="M163" t="e">
        <f>VLOOKUP(D163,#REF!,6,0)</f>
        <v>#REF!</v>
      </c>
      <c r="N163" t="e">
        <f>VLOOKUP(D163,#REF!,7,0)</f>
        <v>#REF!</v>
      </c>
      <c r="P163" t="str">
        <f t="shared" si="13"/>
        <v>25702</v>
      </c>
      <c r="Q163" t="str">
        <f t="shared" si="14"/>
        <v>15</v>
      </c>
    </row>
    <row r="164" spans="1:17" hidden="1" x14ac:dyDescent="0.25">
      <c r="A164" s="563" t="s">
        <v>3173</v>
      </c>
      <c r="B164" s="340">
        <v>6</v>
      </c>
      <c r="C164" s="618">
        <v>151025702297010</v>
      </c>
      <c r="D164" s="341" t="s">
        <v>2619</v>
      </c>
      <c r="E164" t="str">
        <f t="shared" si="11"/>
        <v>150102570229701</v>
      </c>
      <c r="F164" t="str">
        <f t="shared" si="12"/>
        <v>0</v>
      </c>
      <c r="G164" t="e">
        <f>+VLOOKUP(L164,BG!$D$10:$F$63,3,FALSE)</f>
        <v>#REF!</v>
      </c>
      <c r="H164" s="341" t="s">
        <v>2784</v>
      </c>
      <c r="I164" s="628">
        <v>1808791649</v>
      </c>
      <c r="J164" s="298">
        <f t="shared" si="10"/>
        <v>1808791.649</v>
      </c>
      <c r="K164" t="e">
        <f>+VLOOKUP(D164,#REF!,4,0)</f>
        <v>#REF!</v>
      </c>
      <c r="L164" t="e">
        <f>VLOOKUP(D164,#REF!,5,0)</f>
        <v>#REF!</v>
      </c>
      <c r="M164" t="e">
        <f>VLOOKUP(D164,#REF!,6,0)</f>
        <v>#REF!</v>
      </c>
      <c r="N164" t="e">
        <f>VLOOKUP(D164,#REF!,7,0)</f>
        <v>#REF!</v>
      </c>
      <c r="P164" t="str">
        <f t="shared" si="13"/>
        <v>25702</v>
      </c>
      <c r="Q164" t="str">
        <f t="shared" si="14"/>
        <v>15</v>
      </c>
    </row>
    <row r="165" spans="1:17" hidden="1" x14ac:dyDescent="0.25">
      <c r="A165" s="563" t="s">
        <v>3173</v>
      </c>
      <c r="B165" s="339">
        <v>6</v>
      </c>
      <c r="C165" s="617">
        <v>151025702301990</v>
      </c>
      <c r="D165" s="436" t="s">
        <v>3158</v>
      </c>
      <c r="E165" t="str">
        <f t="shared" si="11"/>
        <v>150102570230199</v>
      </c>
      <c r="F165" t="str">
        <f t="shared" si="12"/>
        <v>0</v>
      </c>
      <c r="G165" t="e">
        <f>+VLOOKUP(L165,BG!$D$10:$F$63,3,FALSE)</f>
        <v>#REF!</v>
      </c>
      <c r="H165" s="436" t="s">
        <v>3208</v>
      </c>
      <c r="I165" s="627">
        <v>7302329</v>
      </c>
      <c r="J165" s="298">
        <f t="shared" si="10"/>
        <v>7302.3289999999997</v>
      </c>
      <c r="K165" t="e">
        <f>+VLOOKUP(D165,#REF!,4,0)</f>
        <v>#REF!</v>
      </c>
      <c r="L165" t="e">
        <f>VLOOKUP(D165,#REF!,5,0)</f>
        <v>#REF!</v>
      </c>
      <c r="M165" t="e">
        <f>VLOOKUP(D165,#REF!,6,0)</f>
        <v>#REF!</v>
      </c>
      <c r="N165" t="e">
        <f>VLOOKUP(D165,#REF!,7,0)</f>
        <v>#REF!</v>
      </c>
      <c r="P165" t="str">
        <f t="shared" si="13"/>
        <v>25702</v>
      </c>
      <c r="Q165" t="str">
        <f t="shared" si="14"/>
        <v>15</v>
      </c>
    </row>
    <row r="166" spans="1:17" hidden="1" x14ac:dyDescent="0.25">
      <c r="A166" s="563" t="s">
        <v>3173</v>
      </c>
      <c r="B166" s="340">
        <v>6</v>
      </c>
      <c r="C166" s="618">
        <v>151025702305990</v>
      </c>
      <c r="D166" s="341" t="s">
        <v>3175</v>
      </c>
      <c r="E166" t="str">
        <f t="shared" si="11"/>
        <v>150102570230599</v>
      </c>
      <c r="F166" t="str">
        <f t="shared" si="12"/>
        <v>0</v>
      </c>
      <c r="G166" t="e">
        <f>+VLOOKUP(L166,BG!$D$10:$F$63,3,FALSE)</f>
        <v>#REF!</v>
      </c>
      <c r="H166" s="341" t="s">
        <v>3209</v>
      </c>
      <c r="I166" s="628">
        <v>735480822</v>
      </c>
      <c r="J166" s="298">
        <f t="shared" si="10"/>
        <v>735480.82200000004</v>
      </c>
      <c r="K166" t="e">
        <f>+VLOOKUP(D166,#REF!,4,0)</f>
        <v>#REF!</v>
      </c>
      <c r="L166" t="e">
        <f>VLOOKUP(D166,#REF!,5,0)</f>
        <v>#REF!</v>
      </c>
      <c r="M166" t="e">
        <f>VLOOKUP(D166,#REF!,6,0)</f>
        <v>#REF!</v>
      </c>
      <c r="N166" t="e">
        <f>VLOOKUP(D166,#REF!,7,0)</f>
        <v>#REF!</v>
      </c>
      <c r="P166" t="str">
        <f t="shared" si="13"/>
        <v>25702</v>
      </c>
      <c r="Q166" t="str">
        <f t="shared" si="14"/>
        <v>15</v>
      </c>
    </row>
    <row r="167" spans="1:17" hidden="1" x14ac:dyDescent="0.25">
      <c r="A167" s="563" t="s">
        <v>3173</v>
      </c>
      <c r="B167" s="339">
        <v>6</v>
      </c>
      <c r="C167" s="617">
        <v>151025702311010</v>
      </c>
      <c r="D167" s="436" t="s">
        <v>3176</v>
      </c>
      <c r="E167" t="str">
        <f t="shared" si="11"/>
        <v>150102570231101</v>
      </c>
      <c r="F167" t="str">
        <f t="shared" si="12"/>
        <v>0</v>
      </c>
      <c r="G167" t="e">
        <f>+VLOOKUP(L167,BG!$D$10:$F$63,3,FALSE)</f>
        <v>#REF!</v>
      </c>
      <c r="H167" s="436" t="s">
        <v>3210</v>
      </c>
      <c r="I167" s="627">
        <v>279533499</v>
      </c>
      <c r="J167" s="298">
        <f t="shared" si="10"/>
        <v>279533.49900000001</v>
      </c>
      <c r="K167" t="e">
        <f>+VLOOKUP(D167,#REF!,4,0)</f>
        <v>#REF!</v>
      </c>
      <c r="L167" t="e">
        <f>VLOOKUP(D167,#REF!,5,0)</f>
        <v>#REF!</v>
      </c>
      <c r="M167" t="e">
        <f>VLOOKUP(D167,#REF!,6,0)</f>
        <v>#REF!</v>
      </c>
      <c r="N167" t="e">
        <f>VLOOKUP(D167,#REF!,7,0)</f>
        <v>#REF!</v>
      </c>
      <c r="P167" t="str">
        <f t="shared" si="13"/>
        <v>25702</v>
      </c>
      <c r="Q167" t="str">
        <f t="shared" si="14"/>
        <v>15</v>
      </c>
    </row>
    <row r="168" spans="1:17" hidden="1" x14ac:dyDescent="0.25">
      <c r="A168" s="563" t="s">
        <v>3173</v>
      </c>
      <c r="B168" s="340">
        <v>6</v>
      </c>
      <c r="C168" s="618">
        <v>151025704000990</v>
      </c>
      <c r="D168" s="341" t="s">
        <v>2450</v>
      </c>
      <c r="E168" t="str">
        <f t="shared" si="11"/>
        <v>150102570400099</v>
      </c>
      <c r="F168" t="str">
        <f t="shared" si="12"/>
        <v>0</v>
      </c>
      <c r="G168" t="e">
        <f>+VLOOKUP(L168,BG!$D$10:$F$63,3,FALSE)</f>
        <v>#REF!</v>
      </c>
      <c r="H168" s="341" t="s">
        <v>2451</v>
      </c>
      <c r="I168" s="628">
        <v>55403460</v>
      </c>
      <c r="J168" s="298">
        <f t="shared" si="10"/>
        <v>55403.46</v>
      </c>
      <c r="K168" t="e">
        <f>+VLOOKUP(D168,#REF!,4,0)</f>
        <v>#REF!</v>
      </c>
      <c r="L168" t="e">
        <f>VLOOKUP(D168,#REF!,5,0)</f>
        <v>#REF!</v>
      </c>
      <c r="M168" t="e">
        <f>VLOOKUP(D168,#REF!,6,0)</f>
        <v>#REF!</v>
      </c>
      <c r="N168" t="e">
        <f>VLOOKUP(D168,#REF!,7,0)</f>
        <v>#REF!</v>
      </c>
      <c r="P168" t="str">
        <f t="shared" si="13"/>
        <v>25704</v>
      </c>
      <c r="Q168" t="str">
        <f t="shared" si="14"/>
        <v>15</v>
      </c>
    </row>
    <row r="169" spans="1:17" hidden="1" x14ac:dyDescent="0.25">
      <c r="A169" s="563" t="s">
        <v>3173</v>
      </c>
      <c r="B169" s="339">
        <v>6</v>
      </c>
      <c r="C169" s="617">
        <v>151025704001010</v>
      </c>
      <c r="D169" s="436" t="s">
        <v>2452</v>
      </c>
      <c r="E169" t="str">
        <f t="shared" si="11"/>
        <v>150102570400101</v>
      </c>
      <c r="F169" t="str">
        <f t="shared" si="12"/>
        <v>0</v>
      </c>
      <c r="G169" t="e">
        <f>+VLOOKUP(L169,BG!$D$10:$F$63,3,FALSE)</f>
        <v>#REF!</v>
      </c>
      <c r="H169" s="436" t="s">
        <v>2453</v>
      </c>
      <c r="I169" s="627">
        <v>94382763838</v>
      </c>
      <c r="J169" s="298">
        <f t="shared" si="10"/>
        <v>94382763.838</v>
      </c>
      <c r="K169" t="e">
        <f>+VLOOKUP(D169,#REF!,4,0)</f>
        <v>#REF!</v>
      </c>
      <c r="L169" t="e">
        <f>VLOOKUP(D169,#REF!,5,0)</f>
        <v>#REF!</v>
      </c>
      <c r="M169" t="e">
        <f>VLOOKUP(D169,#REF!,6,0)</f>
        <v>#REF!</v>
      </c>
      <c r="N169" t="e">
        <f>VLOOKUP(D169,#REF!,7,0)</f>
        <v>#REF!</v>
      </c>
      <c r="P169" t="str">
        <f t="shared" si="13"/>
        <v>25704</v>
      </c>
      <c r="Q169" t="str">
        <f t="shared" si="14"/>
        <v>15</v>
      </c>
    </row>
    <row r="170" spans="1:17" hidden="1" x14ac:dyDescent="0.25">
      <c r="A170" s="563" t="s">
        <v>3173</v>
      </c>
      <c r="B170" s="340">
        <v>6</v>
      </c>
      <c r="C170" s="618">
        <v>151025704001990</v>
      </c>
      <c r="D170" s="341" t="s">
        <v>2454</v>
      </c>
      <c r="E170" t="str">
        <f t="shared" si="11"/>
        <v>150102570400199</v>
      </c>
      <c r="F170" t="str">
        <f t="shared" si="12"/>
        <v>0</v>
      </c>
      <c r="G170" t="e">
        <f>+VLOOKUP(L170,BG!$D$10:$F$63,3,FALSE)</f>
        <v>#REF!</v>
      </c>
      <c r="H170" s="341" t="s">
        <v>2455</v>
      </c>
      <c r="I170" s="628">
        <v>496023096200</v>
      </c>
      <c r="J170" s="298">
        <f t="shared" si="10"/>
        <v>496023096.19999999</v>
      </c>
      <c r="K170" t="e">
        <f>+VLOOKUP(D170,#REF!,4,0)</f>
        <v>#REF!</v>
      </c>
      <c r="L170" t="e">
        <f>VLOOKUP(D170,#REF!,5,0)</f>
        <v>#REF!</v>
      </c>
      <c r="M170" t="e">
        <f>VLOOKUP(D170,#REF!,6,0)</f>
        <v>#REF!</v>
      </c>
      <c r="N170" t="e">
        <f>VLOOKUP(D170,#REF!,7,0)</f>
        <v>#REF!</v>
      </c>
      <c r="P170" t="str">
        <f t="shared" si="13"/>
        <v>25704</v>
      </c>
      <c r="Q170" t="str">
        <f t="shared" si="14"/>
        <v>15</v>
      </c>
    </row>
    <row r="171" spans="1:17" hidden="1" x14ac:dyDescent="0.25">
      <c r="A171" s="563" t="s">
        <v>3173</v>
      </c>
      <c r="B171" s="339">
        <v>6</v>
      </c>
      <c r="C171" s="617">
        <v>151025704002010</v>
      </c>
      <c r="D171" s="436" t="s">
        <v>2456</v>
      </c>
      <c r="E171" t="str">
        <f t="shared" si="11"/>
        <v>150102570400201</v>
      </c>
      <c r="F171" t="str">
        <f t="shared" si="12"/>
        <v>0</v>
      </c>
      <c r="G171" t="e">
        <f>+VLOOKUP(L171,BG!$D$10:$F$63,3,FALSE)</f>
        <v>#REF!</v>
      </c>
      <c r="H171" s="436" t="s">
        <v>2457</v>
      </c>
      <c r="I171" s="627">
        <v>6429156320</v>
      </c>
      <c r="J171" s="298">
        <f t="shared" si="10"/>
        <v>6429156.3200000003</v>
      </c>
      <c r="K171" t="e">
        <f>+VLOOKUP(D171,#REF!,4,0)</f>
        <v>#REF!</v>
      </c>
      <c r="L171" t="e">
        <f>VLOOKUP(D171,#REF!,5,0)</f>
        <v>#REF!</v>
      </c>
      <c r="M171" t="e">
        <f>VLOOKUP(D171,#REF!,6,0)</f>
        <v>#REF!</v>
      </c>
      <c r="N171" t="e">
        <f>VLOOKUP(D171,#REF!,7,0)</f>
        <v>#REF!</v>
      </c>
      <c r="P171" t="str">
        <f t="shared" si="13"/>
        <v>25704</v>
      </c>
      <c r="Q171" t="str">
        <f t="shared" si="14"/>
        <v>15</v>
      </c>
    </row>
    <row r="172" spans="1:17" hidden="1" x14ac:dyDescent="0.25">
      <c r="A172" s="563" t="s">
        <v>3173</v>
      </c>
      <c r="B172" s="340">
        <v>6</v>
      </c>
      <c r="C172" s="618">
        <v>151025704002990</v>
      </c>
      <c r="D172" s="341" t="s">
        <v>2458</v>
      </c>
      <c r="E172" t="str">
        <f t="shared" si="11"/>
        <v>150102570400299</v>
      </c>
      <c r="F172" t="str">
        <f t="shared" si="12"/>
        <v>0</v>
      </c>
      <c r="G172" t="e">
        <f>+VLOOKUP(L172,BG!$D$10:$F$63,3,FALSE)</f>
        <v>#REF!</v>
      </c>
      <c r="H172" s="341" t="s">
        <v>2459</v>
      </c>
      <c r="I172" s="628">
        <v>-169962229871</v>
      </c>
      <c r="J172" s="298">
        <f t="shared" si="10"/>
        <v>-169962229.87099999</v>
      </c>
      <c r="K172" t="e">
        <f>+VLOOKUP(D172,#REF!,4,0)</f>
        <v>#REF!</v>
      </c>
      <c r="L172" t="e">
        <f>VLOOKUP(D172,#REF!,5,0)</f>
        <v>#REF!</v>
      </c>
      <c r="M172" t="e">
        <f>VLOOKUP(D172,#REF!,6,0)</f>
        <v>#REF!</v>
      </c>
      <c r="N172" t="e">
        <f>VLOOKUP(D172,#REF!,7,0)</f>
        <v>#REF!</v>
      </c>
      <c r="P172" t="str">
        <f t="shared" si="13"/>
        <v>25704</v>
      </c>
      <c r="Q172" t="str">
        <f t="shared" si="14"/>
        <v>15</v>
      </c>
    </row>
    <row r="173" spans="1:17" hidden="1" x14ac:dyDescent="0.25">
      <c r="A173" s="563" t="s">
        <v>3173</v>
      </c>
      <c r="B173" s="339">
        <v>6</v>
      </c>
      <c r="C173" s="617">
        <v>151025704003990</v>
      </c>
      <c r="D173" s="436" t="s">
        <v>2460</v>
      </c>
      <c r="E173" t="str">
        <f t="shared" si="11"/>
        <v>150102570400399</v>
      </c>
      <c r="F173" t="str">
        <f t="shared" si="12"/>
        <v>0</v>
      </c>
      <c r="G173" t="e">
        <f>+VLOOKUP(L173,BG!$D$10:$F$63,3,FALSE)</f>
        <v>#REF!</v>
      </c>
      <c r="H173" s="436" t="s">
        <v>2461</v>
      </c>
      <c r="I173" s="627">
        <v>-491300</v>
      </c>
      <c r="J173" s="298">
        <f t="shared" si="10"/>
        <v>-491.3</v>
      </c>
      <c r="K173" t="e">
        <f>+VLOOKUP(D173,#REF!,4,0)</f>
        <v>#REF!</v>
      </c>
      <c r="L173" t="e">
        <f>VLOOKUP(D173,#REF!,5,0)</f>
        <v>#REF!</v>
      </c>
      <c r="M173" t="e">
        <f>VLOOKUP(D173,#REF!,6,0)</f>
        <v>#REF!</v>
      </c>
      <c r="N173" t="e">
        <f>VLOOKUP(D173,#REF!,7,0)</f>
        <v>#REF!</v>
      </c>
      <c r="P173" t="str">
        <f t="shared" si="13"/>
        <v>25704</v>
      </c>
      <c r="Q173" t="str">
        <f t="shared" si="14"/>
        <v>15</v>
      </c>
    </row>
    <row r="174" spans="1:17" hidden="1" x14ac:dyDescent="0.25">
      <c r="A174" s="563" t="s">
        <v>3173</v>
      </c>
      <c r="B174" s="340">
        <v>6</v>
      </c>
      <c r="C174" s="618">
        <v>151025704004990</v>
      </c>
      <c r="D174" s="341" t="s">
        <v>2462</v>
      </c>
      <c r="E174" t="str">
        <f t="shared" si="11"/>
        <v>150102570400499</v>
      </c>
      <c r="F174" t="str">
        <f t="shared" si="12"/>
        <v>0</v>
      </c>
      <c r="G174" t="e">
        <f>+VLOOKUP(L174,BG!$D$10:$F$63,3,FALSE)</f>
        <v>#REF!</v>
      </c>
      <c r="H174" s="341" t="s">
        <v>2463</v>
      </c>
      <c r="I174" s="628">
        <v>-37761644</v>
      </c>
      <c r="J174" s="298">
        <f t="shared" si="10"/>
        <v>-37761.644</v>
      </c>
      <c r="K174" t="e">
        <f>+VLOOKUP(D174,#REF!,4,0)</f>
        <v>#REF!</v>
      </c>
      <c r="L174" t="e">
        <f>VLOOKUP(D174,#REF!,5,0)</f>
        <v>#REF!</v>
      </c>
      <c r="M174" t="e">
        <f>VLOOKUP(D174,#REF!,6,0)</f>
        <v>#REF!</v>
      </c>
      <c r="N174" t="e">
        <f>VLOOKUP(D174,#REF!,7,0)</f>
        <v>#REF!</v>
      </c>
      <c r="P174" t="str">
        <f t="shared" si="13"/>
        <v>25704</v>
      </c>
      <c r="Q174" t="str">
        <f t="shared" si="14"/>
        <v>15</v>
      </c>
    </row>
    <row r="175" spans="1:17" hidden="1" x14ac:dyDescent="0.25">
      <c r="A175" s="563" t="s">
        <v>3173</v>
      </c>
      <c r="B175" s="339">
        <v>6</v>
      </c>
      <c r="C175" s="617">
        <v>151025704005010</v>
      </c>
      <c r="D175" s="436" t="s">
        <v>2464</v>
      </c>
      <c r="E175" t="str">
        <f t="shared" si="11"/>
        <v>150102570400501</v>
      </c>
      <c r="F175" t="str">
        <f t="shared" si="12"/>
        <v>0</v>
      </c>
      <c r="G175" t="e">
        <f>+VLOOKUP(L175,BG!$D$10:$F$63,3,FALSE)</f>
        <v>#REF!</v>
      </c>
      <c r="H175" s="436" t="s">
        <v>2465</v>
      </c>
      <c r="I175" s="627">
        <v>-564442235</v>
      </c>
      <c r="J175" s="298">
        <f t="shared" si="10"/>
        <v>-564442.23499999999</v>
      </c>
      <c r="K175" t="e">
        <f>+VLOOKUP(D175,#REF!,4,0)</f>
        <v>#REF!</v>
      </c>
      <c r="L175" t="e">
        <f>VLOOKUP(D175,#REF!,5,0)</f>
        <v>#REF!</v>
      </c>
      <c r="M175" t="e">
        <f>VLOOKUP(D175,#REF!,6,0)</f>
        <v>#REF!</v>
      </c>
      <c r="N175" t="e">
        <f>VLOOKUP(D175,#REF!,7,0)</f>
        <v>#REF!</v>
      </c>
      <c r="P175" t="str">
        <f t="shared" si="13"/>
        <v>25704</v>
      </c>
      <c r="Q175" t="str">
        <f t="shared" si="14"/>
        <v>15</v>
      </c>
    </row>
    <row r="176" spans="1:17" hidden="1" x14ac:dyDescent="0.25">
      <c r="A176" s="563" t="s">
        <v>3173</v>
      </c>
      <c r="B176" s="340">
        <v>6</v>
      </c>
      <c r="C176" s="618">
        <v>151025704005990</v>
      </c>
      <c r="D176" s="341" t="s">
        <v>2466</v>
      </c>
      <c r="E176" t="str">
        <f t="shared" si="11"/>
        <v>150102570400599</v>
      </c>
      <c r="F176" t="str">
        <f t="shared" si="12"/>
        <v>0</v>
      </c>
      <c r="G176" t="e">
        <f>+VLOOKUP(L176,BG!$D$10:$F$63,3,FALSE)</f>
        <v>#REF!</v>
      </c>
      <c r="H176" s="341" t="s">
        <v>2465</v>
      </c>
      <c r="I176" s="628">
        <v>-741170541</v>
      </c>
      <c r="J176" s="298">
        <f t="shared" si="10"/>
        <v>-741170.54099999997</v>
      </c>
      <c r="K176" t="e">
        <f>+VLOOKUP(D176,#REF!,4,0)</f>
        <v>#REF!</v>
      </c>
      <c r="L176" t="e">
        <f>VLOOKUP(D176,#REF!,5,0)</f>
        <v>#REF!</v>
      </c>
      <c r="M176" t="e">
        <f>VLOOKUP(D176,#REF!,6,0)</f>
        <v>#REF!</v>
      </c>
      <c r="N176" t="e">
        <f>VLOOKUP(D176,#REF!,7,0)</f>
        <v>#REF!</v>
      </c>
      <c r="P176" t="str">
        <f t="shared" si="13"/>
        <v>25704</v>
      </c>
      <c r="Q176" t="str">
        <f t="shared" si="14"/>
        <v>15</v>
      </c>
    </row>
    <row r="177" spans="1:17" hidden="1" x14ac:dyDescent="0.25">
      <c r="A177" s="563" t="s">
        <v>3173</v>
      </c>
      <c r="B177" s="339">
        <v>6</v>
      </c>
      <c r="C177" s="617">
        <v>151025704006010</v>
      </c>
      <c r="D177" s="436" t="s">
        <v>2467</v>
      </c>
      <c r="E177" t="str">
        <f t="shared" si="11"/>
        <v>150102570400601</v>
      </c>
      <c r="F177" t="str">
        <f t="shared" si="12"/>
        <v>0</v>
      </c>
      <c r="G177" t="e">
        <f>+VLOOKUP(L177,BG!$D$10:$F$63,3,FALSE)</f>
        <v>#REF!</v>
      </c>
      <c r="H177" s="436" t="s">
        <v>2468</v>
      </c>
      <c r="I177" s="627">
        <v>18662976612</v>
      </c>
      <c r="J177" s="298">
        <f t="shared" si="10"/>
        <v>18662976.612</v>
      </c>
      <c r="K177" t="e">
        <f>+VLOOKUP(D177,#REF!,4,0)</f>
        <v>#REF!</v>
      </c>
      <c r="L177" t="e">
        <f>VLOOKUP(D177,#REF!,5,0)</f>
        <v>#REF!</v>
      </c>
      <c r="M177" t="e">
        <f>VLOOKUP(D177,#REF!,6,0)</f>
        <v>#REF!</v>
      </c>
      <c r="N177" t="e">
        <f>VLOOKUP(D177,#REF!,7,0)</f>
        <v>#REF!</v>
      </c>
      <c r="P177" t="str">
        <f t="shared" si="13"/>
        <v>25704</v>
      </c>
      <c r="Q177" t="str">
        <f t="shared" si="14"/>
        <v>15</v>
      </c>
    </row>
    <row r="178" spans="1:17" hidden="1" x14ac:dyDescent="0.25">
      <c r="A178" s="563" t="s">
        <v>3173</v>
      </c>
      <c r="B178" s="340">
        <v>6</v>
      </c>
      <c r="C178" s="618">
        <v>151025704006990</v>
      </c>
      <c r="D178" s="341" t="s">
        <v>2469</v>
      </c>
      <c r="E178" t="str">
        <f t="shared" si="11"/>
        <v>150102570400699</v>
      </c>
      <c r="F178" t="str">
        <f t="shared" si="12"/>
        <v>0</v>
      </c>
      <c r="G178" t="e">
        <f>+VLOOKUP(L178,BG!$D$10:$F$63,3,FALSE)</f>
        <v>#REF!</v>
      </c>
      <c r="H178" s="341" t="s">
        <v>2468</v>
      </c>
      <c r="I178" s="628">
        <v>-47149562575</v>
      </c>
      <c r="J178" s="298">
        <f t="shared" si="10"/>
        <v>-47149562.575000003</v>
      </c>
      <c r="K178" t="e">
        <f>+VLOOKUP(D178,#REF!,4,0)</f>
        <v>#REF!</v>
      </c>
      <c r="L178" t="e">
        <f>VLOOKUP(D178,#REF!,5,0)</f>
        <v>#REF!</v>
      </c>
      <c r="M178" t="e">
        <f>VLOOKUP(D178,#REF!,6,0)</f>
        <v>#REF!</v>
      </c>
      <c r="N178" t="e">
        <f>VLOOKUP(D178,#REF!,7,0)</f>
        <v>#REF!</v>
      </c>
      <c r="P178" t="str">
        <f t="shared" si="13"/>
        <v>25704</v>
      </c>
      <c r="Q178" t="str">
        <f t="shared" si="14"/>
        <v>15</v>
      </c>
    </row>
    <row r="179" spans="1:17" hidden="1" x14ac:dyDescent="0.25">
      <c r="A179" s="563" t="s">
        <v>3173</v>
      </c>
      <c r="B179" s="339">
        <v>6</v>
      </c>
      <c r="C179" s="617">
        <v>151025704007010</v>
      </c>
      <c r="D179" s="436" t="s">
        <v>2470</v>
      </c>
      <c r="E179" t="str">
        <f t="shared" si="11"/>
        <v>150102570400701</v>
      </c>
      <c r="F179" t="str">
        <f t="shared" si="12"/>
        <v>0</v>
      </c>
      <c r="G179" t="e">
        <f>+VLOOKUP(L179,BG!$D$10:$F$63,3,FALSE)</f>
        <v>#REF!</v>
      </c>
      <c r="H179" s="436" t="s">
        <v>2471</v>
      </c>
      <c r="I179" s="627">
        <v>4088328344</v>
      </c>
      <c r="J179" s="298">
        <f t="shared" si="10"/>
        <v>4088328.344</v>
      </c>
      <c r="K179" t="e">
        <f>+VLOOKUP(D179,#REF!,4,0)</f>
        <v>#REF!</v>
      </c>
      <c r="L179" t="e">
        <f>VLOOKUP(D179,#REF!,5,0)</f>
        <v>#REF!</v>
      </c>
      <c r="M179" t="e">
        <f>VLOOKUP(D179,#REF!,6,0)</f>
        <v>#REF!</v>
      </c>
      <c r="N179" t="e">
        <f>VLOOKUP(D179,#REF!,7,0)</f>
        <v>#REF!</v>
      </c>
      <c r="P179" t="str">
        <f t="shared" si="13"/>
        <v>25704</v>
      </c>
      <c r="Q179" t="str">
        <f t="shared" si="14"/>
        <v>15</v>
      </c>
    </row>
    <row r="180" spans="1:17" hidden="1" x14ac:dyDescent="0.25">
      <c r="A180" s="563" t="s">
        <v>3173</v>
      </c>
      <c r="B180" s="340">
        <v>6</v>
      </c>
      <c r="C180" s="618">
        <v>151025704007990</v>
      </c>
      <c r="D180" s="341" t="s">
        <v>2472</v>
      </c>
      <c r="E180" t="str">
        <f t="shared" si="11"/>
        <v>150102570400799</v>
      </c>
      <c r="F180" t="str">
        <f t="shared" si="12"/>
        <v>0</v>
      </c>
      <c r="G180" t="e">
        <f>+VLOOKUP(L180,BG!$D$10:$F$63,3,FALSE)</f>
        <v>#REF!</v>
      </c>
      <c r="H180" s="341" t="s">
        <v>2471</v>
      </c>
      <c r="I180" s="628">
        <v>9353194890</v>
      </c>
      <c r="J180" s="298">
        <f t="shared" si="10"/>
        <v>9353194.8900000006</v>
      </c>
      <c r="K180" t="e">
        <f>+VLOOKUP(D180,#REF!,4,0)</f>
        <v>#REF!</v>
      </c>
      <c r="L180" t="e">
        <f>VLOOKUP(D180,#REF!,5,0)</f>
        <v>#REF!</v>
      </c>
      <c r="M180" t="e">
        <f>VLOOKUP(D180,#REF!,6,0)</f>
        <v>#REF!</v>
      </c>
      <c r="N180" t="e">
        <f>VLOOKUP(D180,#REF!,7,0)</f>
        <v>#REF!</v>
      </c>
      <c r="P180" t="str">
        <f t="shared" si="13"/>
        <v>25704</v>
      </c>
      <c r="Q180" t="str">
        <f t="shared" si="14"/>
        <v>15</v>
      </c>
    </row>
    <row r="181" spans="1:17" hidden="1" x14ac:dyDescent="0.25">
      <c r="A181" s="563" t="s">
        <v>3173</v>
      </c>
      <c r="B181" s="339">
        <v>6</v>
      </c>
      <c r="C181" s="617">
        <v>151025704008010</v>
      </c>
      <c r="D181" s="436" t="s">
        <v>2473</v>
      </c>
      <c r="E181" t="str">
        <f t="shared" si="11"/>
        <v>150102570400801</v>
      </c>
      <c r="F181" t="str">
        <f t="shared" si="12"/>
        <v>0</v>
      </c>
      <c r="G181" t="e">
        <f>+VLOOKUP(L181,BG!$D$10:$F$63,3,FALSE)</f>
        <v>#REF!</v>
      </c>
      <c r="H181" s="436" t="s">
        <v>2474</v>
      </c>
      <c r="I181" s="627">
        <v>-1580815340</v>
      </c>
      <c r="J181" s="298">
        <f t="shared" si="10"/>
        <v>-1580815.34</v>
      </c>
      <c r="K181" t="e">
        <f>+VLOOKUP(D181,#REF!,4,0)</f>
        <v>#REF!</v>
      </c>
      <c r="L181" t="e">
        <f>VLOOKUP(D181,#REF!,5,0)</f>
        <v>#REF!</v>
      </c>
      <c r="M181" t="e">
        <f>VLOOKUP(D181,#REF!,6,0)</f>
        <v>#REF!</v>
      </c>
      <c r="N181" t="e">
        <f>VLOOKUP(D181,#REF!,7,0)</f>
        <v>#REF!</v>
      </c>
      <c r="P181" t="str">
        <f t="shared" si="13"/>
        <v>25704</v>
      </c>
      <c r="Q181" t="str">
        <f t="shared" si="14"/>
        <v>15</v>
      </c>
    </row>
    <row r="182" spans="1:17" hidden="1" x14ac:dyDescent="0.25">
      <c r="A182" s="563" t="s">
        <v>3173</v>
      </c>
      <c r="B182" s="340">
        <v>6</v>
      </c>
      <c r="C182" s="618">
        <v>151025704008990</v>
      </c>
      <c r="D182" s="341" t="s">
        <v>2475</v>
      </c>
      <c r="E182" t="str">
        <f t="shared" si="11"/>
        <v>150102570400899</v>
      </c>
      <c r="F182" t="str">
        <f t="shared" si="12"/>
        <v>0</v>
      </c>
      <c r="G182" t="e">
        <f>+VLOOKUP(L182,BG!$D$10:$F$63,3,FALSE)</f>
        <v>#REF!</v>
      </c>
      <c r="H182" s="341" t="s">
        <v>2476</v>
      </c>
      <c r="I182" s="628">
        <v>2672939731</v>
      </c>
      <c r="J182" s="298">
        <f t="shared" si="10"/>
        <v>2672939.7310000001</v>
      </c>
      <c r="K182" t="e">
        <f>+VLOOKUP(D182,#REF!,4,0)</f>
        <v>#REF!</v>
      </c>
      <c r="L182" t="e">
        <f>VLOOKUP(D182,#REF!,5,0)</f>
        <v>#REF!</v>
      </c>
      <c r="M182" t="e">
        <f>VLOOKUP(D182,#REF!,6,0)</f>
        <v>#REF!</v>
      </c>
      <c r="N182" t="e">
        <f>VLOOKUP(D182,#REF!,7,0)</f>
        <v>#REF!</v>
      </c>
      <c r="P182" t="str">
        <f t="shared" si="13"/>
        <v>25704</v>
      </c>
      <c r="Q182" t="str">
        <f t="shared" si="14"/>
        <v>15</v>
      </c>
    </row>
    <row r="183" spans="1:17" hidden="1" x14ac:dyDescent="0.25">
      <c r="A183" s="563" t="s">
        <v>3173</v>
      </c>
      <c r="B183" s="339">
        <v>6</v>
      </c>
      <c r="C183" s="617">
        <v>151025704009010</v>
      </c>
      <c r="D183" s="436" t="s">
        <v>2477</v>
      </c>
      <c r="E183" t="str">
        <f t="shared" si="11"/>
        <v>150102570400901</v>
      </c>
      <c r="F183" t="str">
        <f t="shared" si="12"/>
        <v>0</v>
      </c>
      <c r="G183" t="e">
        <f>+VLOOKUP(L183,BG!$D$10:$F$63,3,FALSE)</f>
        <v>#REF!</v>
      </c>
      <c r="H183" s="436" t="s">
        <v>2478</v>
      </c>
      <c r="I183" s="627">
        <v>-6722407</v>
      </c>
      <c r="J183" s="298">
        <f t="shared" si="10"/>
        <v>-6722.4070000000002</v>
      </c>
      <c r="K183" t="e">
        <f>+VLOOKUP(D183,#REF!,4,0)</f>
        <v>#REF!</v>
      </c>
      <c r="L183" t="e">
        <f>VLOOKUP(D183,#REF!,5,0)</f>
        <v>#REF!</v>
      </c>
      <c r="M183" t="e">
        <f>VLOOKUP(D183,#REF!,6,0)</f>
        <v>#REF!</v>
      </c>
      <c r="N183" t="e">
        <f>VLOOKUP(D183,#REF!,7,0)</f>
        <v>#REF!</v>
      </c>
      <c r="P183" t="str">
        <f t="shared" si="13"/>
        <v>25704</v>
      </c>
      <c r="Q183" t="str">
        <f t="shared" si="14"/>
        <v>15</v>
      </c>
    </row>
    <row r="184" spans="1:17" hidden="1" x14ac:dyDescent="0.25">
      <c r="A184" s="563" t="s">
        <v>3173</v>
      </c>
      <c r="B184" s="340">
        <v>6</v>
      </c>
      <c r="C184" s="618">
        <v>151025704009990</v>
      </c>
      <c r="D184" s="341" t="s">
        <v>2479</v>
      </c>
      <c r="E184" t="str">
        <f t="shared" si="11"/>
        <v>150102570400999</v>
      </c>
      <c r="F184" t="str">
        <f t="shared" si="12"/>
        <v>0</v>
      </c>
      <c r="G184" t="e">
        <f>+VLOOKUP(L184,BG!$D$10:$F$63,3,FALSE)</f>
        <v>#REF!</v>
      </c>
      <c r="H184" s="341" t="s">
        <v>2478</v>
      </c>
      <c r="I184" s="628">
        <v>1111849348</v>
      </c>
      <c r="J184" s="298">
        <f t="shared" si="10"/>
        <v>1111849.348</v>
      </c>
      <c r="K184" t="e">
        <f>+VLOOKUP(D184,#REF!,4,0)</f>
        <v>#REF!</v>
      </c>
      <c r="L184" t="e">
        <f>VLOOKUP(D184,#REF!,5,0)</f>
        <v>#REF!</v>
      </c>
      <c r="M184" t="e">
        <f>VLOOKUP(D184,#REF!,6,0)</f>
        <v>#REF!</v>
      </c>
      <c r="N184" t="e">
        <f>VLOOKUP(D184,#REF!,7,0)</f>
        <v>#REF!</v>
      </c>
      <c r="P184" t="str">
        <f t="shared" si="13"/>
        <v>25704</v>
      </c>
      <c r="Q184" t="str">
        <f t="shared" si="14"/>
        <v>15</v>
      </c>
    </row>
    <row r="185" spans="1:17" hidden="1" x14ac:dyDescent="0.25">
      <c r="A185" s="563" t="s">
        <v>3173</v>
      </c>
      <c r="B185" s="339">
        <v>6</v>
      </c>
      <c r="C185" s="617">
        <v>151025704010990</v>
      </c>
      <c r="D185" s="436" t="s">
        <v>2480</v>
      </c>
      <c r="E185" t="str">
        <f t="shared" si="11"/>
        <v>150102570401099</v>
      </c>
      <c r="F185" t="str">
        <f t="shared" si="12"/>
        <v>0</v>
      </c>
      <c r="G185" t="e">
        <f>+VLOOKUP(L185,BG!$D$10:$F$63,3,FALSE)</f>
        <v>#REF!</v>
      </c>
      <c r="H185" s="436" t="s">
        <v>2481</v>
      </c>
      <c r="I185" s="627">
        <v>1817880</v>
      </c>
      <c r="J185" s="298">
        <f t="shared" si="10"/>
        <v>1817.88</v>
      </c>
      <c r="K185" t="e">
        <f>+VLOOKUP(D185,#REF!,4,0)</f>
        <v>#REF!</v>
      </c>
      <c r="L185" t="e">
        <f>VLOOKUP(D185,#REF!,5,0)</f>
        <v>#REF!</v>
      </c>
      <c r="M185" t="e">
        <f>VLOOKUP(D185,#REF!,6,0)</f>
        <v>#REF!</v>
      </c>
      <c r="N185" t="e">
        <f>VLOOKUP(D185,#REF!,7,0)</f>
        <v>#REF!</v>
      </c>
      <c r="P185" t="str">
        <f t="shared" si="13"/>
        <v>25704</v>
      </c>
      <c r="Q185" t="str">
        <f t="shared" si="14"/>
        <v>15</v>
      </c>
    </row>
    <row r="186" spans="1:17" hidden="1" x14ac:dyDescent="0.25">
      <c r="A186" s="563" t="s">
        <v>3173</v>
      </c>
      <c r="B186" s="340">
        <v>6</v>
      </c>
      <c r="C186" s="618">
        <v>151025704011010</v>
      </c>
      <c r="D186" s="341" t="s">
        <v>2482</v>
      </c>
      <c r="E186" t="str">
        <f t="shared" si="11"/>
        <v>150102570401101</v>
      </c>
      <c r="F186" t="str">
        <f t="shared" si="12"/>
        <v>0</v>
      </c>
      <c r="G186" t="e">
        <f>+VLOOKUP(L186,BG!$D$10:$F$63,3,FALSE)</f>
        <v>#REF!</v>
      </c>
      <c r="H186" s="341" t="s">
        <v>2483</v>
      </c>
      <c r="I186" s="628">
        <v>-3599946</v>
      </c>
      <c r="J186" s="298">
        <f t="shared" si="10"/>
        <v>-3599.9459999999999</v>
      </c>
      <c r="K186" t="e">
        <f>+VLOOKUP(D186,#REF!,4,0)</f>
        <v>#REF!</v>
      </c>
      <c r="L186" t="e">
        <f>VLOOKUP(D186,#REF!,5,0)</f>
        <v>#REF!</v>
      </c>
      <c r="M186" t="e">
        <f>VLOOKUP(D186,#REF!,6,0)</f>
        <v>#REF!</v>
      </c>
      <c r="N186" t="e">
        <f>VLOOKUP(D186,#REF!,7,0)</f>
        <v>#REF!</v>
      </c>
      <c r="P186" t="str">
        <f t="shared" si="13"/>
        <v>25704</v>
      </c>
      <c r="Q186" t="str">
        <f t="shared" si="14"/>
        <v>15</v>
      </c>
    </row>
    <row r="187" spans="1:17" hidden="1" x14ac:dyDescent="0.25">
      <c r="A187" s="563" t="s">
        <v>3173</v>
      </c>
      <c r="B187" s="339">
        <v>6</v>
      </c>
      <c r="C187" s="617">
        <v>151025704011990</v>
      </c>
      <c r="D187" s="436" t="s">
        <v>2484</v>
      </c>
      <c r="E187" t="str">
        <f t="shared" si="11"/>
        <v>150102570401199</v>
      </c>
      <c r="F187" t="str">
        <f t="shared" si="12"/>
        <v>0</v>
      </c>
      <c r="G187" t="e">
        <f>+VLOOKUP(L187,BG!$D$10:$F$63,3,FALSE)</f>
        <v>#REF!</v>
      </c>
      <c r="H187" s="436" t="s">
        <v>2483</v>
      </c>
      <c r="I187" s="627">
        <v>-339771473</v>
      </c>
      <c r="J187" s="298">
        <f t="shared" si="10"/>
        <v>-339771.473</v>
      </c>
      <c r="K187" t="e">
        <f>+VLOOKUP(D187,#REF!,4,0)</f>
        <v>#REF!</v>
      </c>
      <c r="L187" t="e">
        <f>VLOOKUP(D187,#REF!,5,0)</f>
        <v>#REF!</v>
      </c>
      <c r="M187" t="e">
        <f>VLOOKUP(D187,#REF!,6,0)</f>
        <v>#REF!</v>
      </c>
      <c r="N187" t="e">
        <f>VLOOKUP(D187,#REF!,7,0)</f>
        <v>#REF!</v>
      </c>
      <c r="P187" t="str">
        <f t="shared" si="13"/>
        <v>25704</v>
      </c>
      <c r="Q187" t="str">
        <f t="shared" si="14"/>
        <v>15</v>
      </c>
    </row>
    <row r="188" spans="1:17" hidden="1" x14ac:dyDescent="0.25">
      <c r="A188" s="563" t="s">
        <v>3173</v>
      </c>
      <c r="B188" s="340">
        <v>6</v>
      </c>
      <c r="C188" s="618">
        <v>151025704013990</v>
      </c>
      <c r="D188" s="341" t="s">
        <v>2485</v>
      </c>
      <c r="E188" t="str">
        <f t="shared" si="11"/>
        <v>150102570401399</v>
      </c>
      <c r="F188" t="str">
        <f t="shared" si="12"/>
        <v>0</v>
      </c>
      <c r="G188" t="e">
        <f>+VLOOKUP(L188,BG!$D$10:$F$63,3,FALSE)</f>
        <v>#REF!</v>
      </c>
      <c r="H188" s="341" t="s">
        <v>2486</v>
      </c>
      <c r="I188" s="631">
        <v>-7451673</v>
      </c>
      <c r="J188" s="298">
        <f t="shared" si="10"/>
        <v>-7451.6729999999998</v>
      </c>
      <c r="K188" t="e">
        <f>+VLOOKUP(D188,#REF!,4,0)</f>
        <v>#REF!</v>
      </c>
      <c r="L188" t="e">
        <f>VLOOKUP(D188,#REF!,5,0)</f>
        <v>#REF!</v>
      </c>
      <c r="M188" t="e">
        <f>VLOOKUP(D188,#REF!,6,0)</f>
        <v>#REF!</v>
      </c>
      <c r="N188" t="e">
        <f>VLOOKUP(D188,#REF!,7,0)</f>
        <v>#REF!</v>
      </c>
      <c r="P188" t="str">
        <f t="shared" si="13"/>
        <v>25704</v>
      </c>
      <c r="Q188" t="str">
        <f t="shared" si="14"/>
        <v>15</v>
      </c>
    </row>
    <row r="189" spans="1:17" hidden="1" x14ac:dyDescent="0.25">
      <c r="A189" s="563" t="s">
        <v>3173</v>
      </c>
      <c r="B189" s="339">
        <v>6</v>
      </c>
      <c r="C189" s="617">
        <v>151025704014010</v>
      </c>
      <c r="D189" s="436" t="s">
        <v>2487</v>
      </c>
      <c r="E189" t="str">
        <f t="shared" si="11"/>
        <v>150102570401401</v>
      </c>
      <c r="F189" t="str">
        <f t="shared" si="12"/>
        <v>0</v>
      </c>
      <c r="G189" t="e">
        <f>+VLOOKUP(L189,BG!$D$10:$F$63,3,FALSE)</f>
        <v>#REF!</v>
      </c>
      <c r="H189" s="436" t="s">
        <v>2488</v>
      </c>
      <c r="I189" s="627">
        <v>-503789315</v>
      </c>
      <c r="J189" s="583">
        <f t="shared" si="10"/>
        <v>-503789.315</v>
      </c>
      <c r="K189" t="e">
        <f>+VLOOKUP(D189,#REF!,4,0)</f>
        <v>#REF!</v>
      </c>
      <c r="L189" t="e">
        <f>VLOOKUP(D189,#REF!,5,0)</f>
        <v>#REF!</v>
      </c>
      <c r="M189" t="e">
        <f>VLOOKUP(D189,#REF!,6,0)</f>
        <v>#REF!</v>
      </c>
      <c r="N189" t="e">
        <f>VLOOKUP(D189,#REF!,7,0)</f>
        <v>#REF!</v>
      </c>
      <c r="P189" t="str">
        <f t="shared" si="13"/>
        <v>25704</v>
      </c>
      <c r="Q189" t="str">
        <f t="shared" si="14"/>
        <v>15</v>
      </c>
    </row>
    <row r="190" spans="1:17" hidden="1" x14ac:dyDescent="0.25">
      <c r="A190" s="563" t="s">
        <v>3173</v>
      </c>
      <c r="B190" s="340">
        <v>6</v>
      </c>
      <c r="C190" s="618">
        <v>151025704014990</v>
      </c>
      <c r="D190" s="341" t="s">
        <v>2489</v>
      </c>
      <c r="E190" t="str">
        <f t="shared" si="11"/>
        <v>150102570401499</v>
      </c>
      <c r="F190" t="str">
        <f t="shared" si="12"/>
        <v>0</v>
      </c>
      <c r="G190" t="e">
        <f>+VLOOKUP(L190,BG!$D$10:$F$63,3,FALSE)</f>
        <v>#REF!</v>
      </c>
      <c r="H190" s="341" t="s">
        <v>2486</v>
      </c>
      <c r="I190" s="628">
        <v>4020949192</v>
      </c>
      <c r="J190" s="298">
        <f t="shared" si="10"/>
        <v>4020949.1919999998</v>
      </c>
      <c r="K190" t="e">
        <f>+VLOOKUP(D190,#REF!,4,0)</f>
        <v>#REF!</v>
      </c>
      <c r="L190" t="e">
        <f>VLOOKUP(D190,#REF!,5,0)</f>
        <v>#REF!</v>
      </c>
      <c r="M190" t="e">
        <f>VLOOKUP(D190,#REF!,6,0)</f>
        <v>#REF!</v>
      </c>
      <c r="N190" t="e">
        <f>VLOOKUP(D190,#REF!,7,0)</f>
        <v>#REF!</v>
      </c>
      <c r="P190" t="str">
        <f t="shared" si="13"/>
        <v>25704</v>
      </c>
      <c r="Q190" t="str">
        <f t="shared" si="14"/>
        <v>15</v>
      </c>
    </row>
    <row r="191" spans="1:17" hidden="1" x14ac:dyDescent="0.25">
      <c r="A191" s="563" t="s">
        <v>3173</v>
      </c>
      <c r="B191" s="339">
        <v>6</v>
      </c>
      <c r="C191" s="617">
        <v>151025704015010</v>
      </c>
      <c r="D191" s="436" t="s">
        <v>2490</v>
      </c>
      <c r="E191" t="str">
        <f t="shared" si="11"/>
        <v>150102570401501</v>
      </c>
      <c r="F191" t="str">
        <f t="shared" si="12"/>
        <v>0</v>
      </c>
      <c r="G191" t="e">
        <f>+VLOOKUP(L191,BG!$D$10:$F$63,3,FALSE)</f>
        <v>#REF!</v>
      </c>
      <c r="H191" s="436" t="s">
        <v>2491</v>
      </c>
      <c r="I191" s="627">
        <v>-5333145</v>
      </c>
      <c r="J191" s="298">
        <f t="shared" si="10"/>
        <v>-5333.1450000000004</v>
      </c>
      <c r="K191" t="e">
        <f>+VLOOKUP(D191,#REF!,4,0)</f>
        <v>#REF!</v>
      </c>
      <c r="L191" t="e">
        <f>VLOOKUP(D191,#REF!,5,0)</f>
        <v>#REF!</v>
      </c>
      <c r="M191" t="e">
        <f>VLOOKUP(D191,#REF!,6,0)</f>
        <v>#REF!</v>
      </c>
      <c r="N191" t="e">
        <f>VLOOKUP(D191,#REF!,7,0)</f>
        <v>#REF!</v>
      </c>
      <c r="P191" t="str">
        <f t="shared" si="13"/>
        <v>25704</v>
      </c>
      <c r="Q191" t="str">
        <f t="shared" si="14"/>
        <v>15</v>
      </c>
    </row>
    <row r="192" spans="1:17" hidden="1" x14ac:dyDescent="0.25">
      <c r="A192" s="563" t="s">
        <v>3173</v>
      </c>
      <c r="B192" s="340">
        <v>6</v>
      </c>
      <c r="C192" s="618">
        <v>151025704015990</v>
      </c>
      <c r="D192" s="341" t="s">
        <v>2492</v>
      </c>
      <c r="E192" t="str">
        <f t="shared" si="11"/>
        <v>150102570401599</v>
      </c>
      <c r="F192" t="str">
        <f t="shared" si="12"/>
        <v>0</v>
      </c>
      <c r="G192" t="e">
        <f>+VLOOKUP(L192,BG!$D$10:$F$63,3,FALSE)</f>
        <v>#REF!</v>
      </c>
      <c r="H192" s="341" t="s">
        <v>2491</v>
      </c>
      <c r="I192" s="628">
        <v>16440891436</v>
      </c>
      <c r="J192" s="298">
        <f t="shared" si="10"/>
        <v>16440891.436000001</v>
      </c>
      <c r="K192" t="e">
        <f>+VLOOKUP(D192,#REF!,4,0)</f>
        <v>#REF!</v>
      </c>
      <c r="L192" t="e">
        <f>VLOOKUP(D192,#REF!,5,0)</f>
        <v>#REF!</v>
      </c>
      <c r="M192" t="e">
        <f>VLOOKUP(D192,#REF!,6,0)</f>
        <v>#REF!</v>
      </c>
      <c r="N192" t="e">
        <f>VLOOKUP(D192,#REF!,7,0)</f>
        <v>#REF!</v>
      </c>
      <c r="P192" t="str">
        <f t="shared" si="13"/>
        <v>25704</v>
      </c>
      <c r="Q192" t="str">
        <f t="shared" si="14"/>
        <v>15</v>
      </c>
    </row>
    <row r="193" spans="1:17" hidden="1" x14ac:dyDescent="0.25">
      <c r="A193" s="563" t="s">
        <v>3173</v>
      </c>
      <c r="B193" s="339">
        <v>6</v>
      </c>
      <c r="C193" s="617">
        <v>151025704016010</v>
      </c>
      <c r="D193" s="436" t="s">
        <v>2493</v>
      </c>
      <c r="E193" t="str">
        <f t="shared" si="11"/>
        <v>150102570401601</v>
      </c>
      <c r="F193" t="str">
        <f t="shared" si="12"/>
        <v>0</v>
      </c>
      <c r="G193" t="e">
        <f>+VLOOKUP(L193,BG!$D$10:$F$63,3,FALSE)</f>
        <v>#REF!</v>
      </c>
      <c r="H193" s="436" t="s">
        <v>2494</v>
      </c>
      <c r="I193" s="627">
        <v>-1939933469</v>
      </c>
      <c r="J193" s="298">
        <f t="shared" si="10"/>
        <v>-1939933.469</v>
      </c>
      <c r="K193" t="e">
        <f>+VLOOKUP(D193,#REF!,4,0)</f>
        <v>#REF!</v>
      </c>
      <c r="L193" t="e">
        <f>VLOOKUP(D193,#REF!,5,0)</f>
        <v>#REF!</v>
      </c>
      <c r="M193" t="e">
        <f>VLOOKUP(D193,#REF!,6,0)</f>
        <v>#REF!</v>
      </c>
      <c r="N193" t="e">
        <f>VLOOKUP(D193,#REF!,7,0)</f>
        <v>#REF!</v>
      </c>
      <c r="P193" t="str">
        <f t="shared" si="13"/>
        <v>25704</v>
      </c>
      <c r="Q193" t="str">
        <f t="shared" si="14"/>
        <v>15</v>
      </c>
    </row>
    <row r="194" spans="1:17" hidden="1" x14ac:dyDescent="0.25">
      <c r="A194" s="563" t="s">
        <v>3173</v>
      </c>
      <c r="B194" s="340">
        <v>6</v>
      </c>
      <c r="C194" s="618">
        <v>151025704016990</v>
      </c>
      <c r="D194" s="341" t="s">
        <v>2495</v>
      </c>
      <c r="E194" t="str">
        <f t="shared" si="11"/>
        <v>150102570401699</v>
      </c>
      <c r="F194" t="str">
        <f t="shared" si="12"/>
        <v>0</v>
      </c>
      <c r="G194" t="e">
        <f>+VLOOKUP(L194,BG!$D$10:$F$63,3,FALSE)</f>
        <v>#REF!</v>
      </c>
      <c r="H194" s="341" t="s">
        <v>2494</v>
      </c>
      <c r="I194" s="631">
        <v>4634717059</v>
      </c>
      <c r="J194" s="298">
        <f t="shared" ref="J194:J257" si="15">I194/1000</f>
        <v>4634717.0590000004</v>
      </c>
      <c r="K194" t="e">
        <f>+VLOOKUP(D194,#REF!,4,0)</f>
        <v>#REF!</v>
      </c>
      <c r="L194" t="e">
        <f>VLOOKUP(D194,#REF!,5,0)</f>
        <v>#REF!</v>
      </c>
      <c r="M194" t="e">
        <f>VLOOKUP(D194,#REF!,6,0)</f>
        <v>#REF!</v>
      </c>
      <c r="N194" t="e">
        <f>VLOOKUP(D194,#REF!,7,0)</f>
        <v>#REF!</v>
      </c>
      <c r="P194" t="str">
        <f t="shared" si="13"/>
        <v>25704</v>
      </c>
      <c r="Q194" t="str">
        <f t="shared" si="14"/>
        <v>15</v>
      </c>
    </row>
    <row r="195" spans="1:17" hidden="1" x14ac:dyDescent="0.25">
      <c r="A195" s="563" t="s">
        <v>3173</v>
      </c>
      <c r="B195" s="340">
        <v>6</v>
      </c>
      <c r="C195" s="618">
        <v>151025704017990</v>
      </c>
      <c r="D195" s="341" t="s">
        <v>2496</v>
      </c>
      <c r="E195" t="str">
        <f t="shared" si="11"/>
        <v>150102570401799</v>
      </c>
      <c r="F195" t="str">
        <f t="shared" si="12"/>
        <v>0</v>
      </c>
      <c r="G195" t="e">
        <f>+VLOOKUP(L195,BG!$D$10:$F$63,3,FALSE)</f>
        <v>#REF!</v>
      </c>
      <c r="H195" s="341" t="s">
        <v>2497</v>
      </c>
      <c r="I195" s="631">
        <v>995305092</v>
      </c>
      <c r="J195" s="298">
        <f t="shared" si="15"/>
        <v>995305.09199999995</v>
      </c>
      <c r="K195" t="e">
        <f>+VLOOKUP(D195,#REF!,4,0)</f>
        <v>#REF!</v>
      </c>
      <c r="L195" t="e">
        <f>VLOOKUP(D195,#REF!,5,0)</f>
        <v>#REF!</v>
      </c>
      <c r="M195" t="e">
        <f>VLOOKUP(D195,#REF!,6,0)</f>
        <v>#REF!</v>
      </c>
      <c r="N195" t="e">
        <f>VLOOKUP(D195,#REF!,7,0)</f>
        <v>#REF!</v>
      </c>
      <c r="P195" t="str">
        <f t="shared" si="13"/>
        <v>25704</v>
      </c>
      <c r="Q195" t="str">
        <f t="shared" si="14"/>
        <v>15</v>
      </c>
    </row>
    <row r="196" spans="1:17" s="299" customFormat="1" hidden="1" x14ac:dyDescent="0.25">
      <c r="A196" s="563" t="s">
        <v>3173</v>
      </c>
      <c r="B196" s="340">
        <v>6</v>
      </c>
      <c r="C196" s="618">
        <v>151025704018010</v>
      </c>
      <c r="D196" s="341" t="s">
        <v>2498</v>
      </c>
      <c r="E196" t="str">
        <f t="shared" si="11"/>
        <v>150102570401801</v>
      </c>
      <c r="F196" t="str">
        <f t="shared" si="12"/>
        <v>0</v>
      </c>
      <c r="G196" t="e">
        <f>+VLOOKUP(L196,BG!$D$10:$F$63,3,FALSE)</f>
        <v>#REF!</v>
      </c>
      <c r="H196" s="341" t="s">
        <v>2488</v>
      </c>
      <c r="I196" s="628">
        <v>39617635605</v>
      </c>
      <c r="J196" s="298">
        <f t="shared" si="15"/>
        <v>39617635.604999997</v>
      </c>
      <c r="K196" t="e">
        <f>+VLOOKUP(D196,#REF!,4,0)</f>
        <v>#REF!</v>
      </c>
      <c r="L196" t="e">
        <f>VLOOKUP(D196,#REF!,5,0)</f>
        <v>#REF!</v>
      </c>
      <c r="M196" t="e">
        <f>VLOOKUP(D196,#REF!,6,0)</f>
        <v>#REF!</v>
      </c>
      <c r="N196" t="e">
        <f>VLOOKUP(D196,#REF!,7,0)</f>
        <v>#REF!</v>
      </c>
      <c r="O196"/>
      <c r="P196" t="str">
        <f t="shared" si="13"/>
        <v>25704</v>
      </c>
      <c r="Q196" t="str">
        <f t="shared" si="14"/>
        <v>15</v>
      </c>
    </row>
    <row r="197" spans="1:17" hidden="1" x14ac:dyDescent="0.25">
      <c r="A197" s="563" t="s">
        <v>3173</v>
      </c>
      <c r="B197" s="340">
        <v>6</v>
      </c>
      <c r="C197" s="618">
        <v>151025704018990</v>
      </c>
      <c r="D197" s="341" t="s">
        <v>2499</v>
      </c>
      <c r="E197" t="str">
        <f t="shared" ref="E197:E260" si="16">+MID(D197,3,2)&amp;+MID(D197,6,1)&amp;+MID(D197,8,2)&amp;+MID(D197,11,3)&amp;+MID(D197,17,2)&amp;+MID(D197,20,3)&amp;+MID(D197,24,2)</f>
        <v>150102570401899</v>
      </c>
      <c r="F197" t="str">
        <f t="shared" ref="F197:F260" si="17">MID(E197,3,1)</f>
        <v>0</v>
      </c>
      <c r="G197" t="e">
        <f>+VLOOKUP(L197,BG!$D$10:$F$63,3,FALSE)</f>
        <v>#REF!</v>
      </c>
      <c r="H197" s="341" t="s">
        <v>2486</v>
      </c>
      <c r="I197" s="631">
        <v>23575414814</v>
      </c>
      <c r="J197" s="298">
        <f t="shared" si="15"/>
        <v>23575414.813999999</v>
      </c>
      <c r="K197" t="e">
        <f>+VLOOKUP(D197,#REF!,4,0)</f>
        <v>#REF!</v>
      </c>
      <c r="L197" t="e">
        <f>VLOOKUP(D197,#REF!,5,0)</f>
        <v>#REF!</v>
      </c>
      <c r="M197" t="e">
        <f>VLOOKUP(D197,#REF!,6,0)</f>
        <v>#REF!</v>
      </c>
      <c r="N197" t="e">
        <f>VLOOKUP(D197,#REF!,7,0)</f>
        <v>#REF!</v>
      </c>
      <c r="P197" t="str">
        <f t="shared" ref="P197:P260" si="18">MID(E197,6,5)</f>
        <v>25704</v>
      </c>
      <c r="Q197" t="str">
        <f t="shared" ref="Q197:Q260" si="19">+LEFT(E197,2)</f>
        <v>15</v>
      </c>
    </row>
    <row r="198" spans="1:17" s="299" customFormat="1" hidden="1" x14ac:dyDescent="0.25">
      <c r="A198" s="563" t="s">
        <v>3173</v>
      </c>
      <c r="B198" s="340">
        <v>6</v>
      </c>
      <c r="C198" s="618">
        <v>151025704019010</v>
      </c>
      <c r="D198" s="341" t="s">
        <v>2500</v>
      </c>
      <c r="E198" t="str">
        <f t="shared" si="16"/>
        <v>150102570401901</v>
      </c>
      <c r="F198" t="str">
        <f t="shared" si="17"/>
        <v>0</v>
      </c>
      <c r="G198" t="e">
        <f>+VLOOKUP(L198,BG!$D$10:$F$63,3,FALSE)</f>
        <v>#REF!</v>
      </c>
      <c r="H198" s="436" t="s">
        <v>2488</v>
      </c>
      <c r="I198" s="627">
        <v>-3657319418</v>
      </c>
      <c r="J198" s="298">
        <f t="shared" si="15"/>
        <v>-3657319.4180000001</v>
      </c>
      <c r="K198" t="e">
        <f>+VLOOKUP(D198,#REF!,4,0)</f>
        <v>#REF!</v>
      </c>
      <c r="L198" t="e">
        <f>VLOOKUP(D198,#REF!,5,0)</f>
        <v>#REF!</v>
      </c>
      <c r="M198" t="e">
        <f>VLOOKUP(D198,#REF!,6,0)</f>
        <v>#REF!</v>
      </c>
      <c r="N198" t="e">
        <f>VLOOKUP(D198,#REF!,7,0)</f>
        <v>#REF!</v>
      </c>
      <c r="O198"/>
      <c r="P198" t="str">
        <f t="shared" si="18"/>
        <v>25704</v>
      </c>
      <c r="Q198" t="str">
        <f t="shared" si="19"/>
        <v>15</v>
      </c>
    </row>
    <row r="199" spans="1:17" s="299" customFormat="1" hidden="1" x14ac:dyDescent="0.25">
      <c r="A199" s="563" t="s">
        <v>3173</v>
      </c>
      <c r="B199" s="339">
        <v>6</v>
      </c>
      <c r="C199" s="617">
        <v>151025704019990</v>
      </c>
      <c r="D199" s="436" t="s">
        <v>2501</v>
      </c>
      <c r="E199" t="str">
        <f t="shared" si="16"/>
        <v>150102570401999</v>
      </c>
      <c r="F199" t="str">
        <f t="shared" si="17"/>
        <v>0</v>
      </c>
      <c r="G199" t="e">
        <f>+VLOOKUP(L199,BG!$D$10:$F$63,3,FALSE)</f>
        <v>#REF!</v>
      </c>
      <c r="H199" s="341" t="s">
        <v>2486</v>
      </c>
      <c r="I199" s="628">
        <v>-15915406334</v>
      </c>
      <c r="J199" s="298">
        <f t="shared" si="15"/>
        <v>-15915406.334000001</v>
      </c>
      <c r="K199" t="e">
        <f>+VLOOKUP(D199,#REF!,4,0)</f>
        <v>#REF!</v>
      </c>
      <c r="L199" t="e">
        <f>VLOOKUP(D199,#REF!,5,0)</f>
        <v>#REF!</v>
      </c>
      <c r="M199" t="e">
        <f>VLOOKUP(D199,#REF!,6,0)</f>
        <v>#REF!</v>
      </c>
      <c r="N199" t="e">
        <f>VLOOKUP(D199,#REF!,7,0)</f>
        <v>#REF!</v>
      </c>
      <c r="O199"/>
      <c r="P199" t="str">
        <f t="shared" si="18"/>
        <v>25704</v>
      </c>
      <c r="Q199" t="str">
        <f t="shared" si="19"/>
        <v>15</v>
      </c>
    </row>
    <row r="200" spans="1:17" hidden="1" x14ac:dyDescent="0.25">
      <c r="A200" s="563" t="s">
        <v>3173</v>
      </c>
      <c r="B200" s="340">
        <v>6</v>
      </c>
      <c r="C200" s="618">
        <v>151025704020010</v>
      </c>
      <c r="D200" s="341" t="s">
        <v>2502</v>
      </c>
      <c r="E200" t="str">
        <f t="shared" si="16"/>
        <v>150102570402001</v>
      </c>
      <c r="F200" t="str">
        <f t="shared" si="17"/>
        <v>0</v>
      </c>
      <c r="G200" t="e">
        <f>+VLOOKUP(L200,BG!$D$10:$F$63,3,FALSE)</f>
        <v>#REF!</v>
      </c>
      <c r="H200" s="436" t="s">
        <v>2488</v>
      </c>
      <c r="I200" s="627">
        <v>-123391844790</v>
      </c>
      <c r="J200" s="298">
        <f t="shared" si="15"/>
        <v>-123391844.79000001</v>
      </c>
      <c r="K200" t="e">
        <f>+VLOOKUP(D200,#REF!,4,0)</f>
        <v>#REF!</v>
      </c>
      <c r="L200" t="e">
        <f>VLOOKUP(D200,#REF!,5,0)</f>
        <v>#REF!</v>
      </c>
      <c r="M200" t="e">
        <f>VLOOKUP(D200,#REF!,6,0)</f>
        <v>#REF!</v>
      </c>
      <c r="N200" t="e">
        <f>VLOOKUP(D200,#REF!,7,0)</f>
        <v>#REF!</v>
      </c>
      <c r="P200" t="str">
        <f t="shared" si="18"/>
        <v>25704</v>
      </c>
      <c r="Q200" t="str">
        <f t="shared" si="19"/>
        <v>15</v>
      </c>
    </row>
    <row r="201" spans="1:17" hidden="1" x14ac:dyDescent="0.25">
      <c r="A201" s="563" t="s">
        <v>3173</v>
      </c>
      <c r="B201" s="339">
        <v>7</v>
      </c>
      <c r="C201" s="617">
        <v>151025704020990</v>
      </c>
      <c r="D201" s="436" t="s">
        <v>2503</v>
      </c>
      <c r="E201" t="str">
        <f t="shared" si="16"/>
        <v>150102570402099</v>
      </c>
      <c r="F201" t="str">
        <f t="shared" si="17"/>
        <v>0</v>
      </c>
      <c r="G201" t="e">
        <f>+VLOOKUP(L201,BG!$D$10:$F$63,3,FALSE)</f>
        <v>#REF!</v>
      </c>
      <c r="H201" s="436" t="s">
        <v>2504</v>
      </c>
      <c r="I201" s="627">
        <v>-596276049374</v>
      </c>
      <c r="J201" s="298">
        <f t="shared" si="15"/>
        <v>-596276049.37399995</v>
      </c>
      <c r="K201" t="e">
        <f>+VLOOKUP(D201,#REF!,4,0)</f>
        <v>#REF!</v>
      </c>
      <c r="L201" t="e">
        <f>VLOOKUP(D201,#REF!,5,0)</f>
        <v>#REF!</v>
      </c>
      <c r="M201" t="e">
        <f>VLOOKUP(D201,#REF!,6,0)</f>
        <v>#REF!</v>
      </c>
      <c r="N201" t="e">
        <f>VLOOKUP(D201,#REF!,7,0)</f>
        <v>#REF!</v>
      </c>
      <c r="P201" t="str">
        <f t="shared" si="18"/>
        <v>25704</v>
      </c>
      <c r="Q201" t="str">
        <f t="shared" si="19"/>
        <v>15</v>
      </c>
    </row>
    <row r="202" spans="1:17" hidden="1" x14ac:dyDescent="0.25">
      <c r="A202" s="563" t="s">
        <v>3173</v>
      </c>
      <c r="B202" s="340">
        <v>6</v>
      </c>
      <c r="C202" s="618">
        <v>151025704021010</v>
      </c>
      <c r="D202" s="341" t="s">
        <v>2505</v>
      </c>
      <c r="E202" t="str">
        <f t="shared" si="16"/>
        <v>150102570402101</v>
      </c>
      <c r="F202" t="str">
        <f t="shared" si="17"/>
        <v>0</v>
      </c>
      <c r="G202" t="e">
        <f>+VLOOKUP(L202,BG!$D$10:$F$63,3,FALSE)</f>
        <v>#REF!</v>
      </c>
      <c r="H202" s="341" t="s">
        <v>2488</v>
      </c>
      <c r="I202" s="631">
        <v>-42334888</v>
      </c>
      <c r="J202" s="298">
        <f t="shared" si="15"/>
        <v>-42334.887999999999</v>
      </c>
      <c r="K202" t="e">
        <f>+VLOOKUP(D202,#REF!,4,0)</f>
        <v>#REF!</v>
      </c>
      <c r="L202" t="e">
        <f>VLOOKUP(D202,#REF!,5,0)</f>
        <v>#REF!</v>
      </c>
      <c r="M202" t="e">
        <f>VLOOKUP(D202,#REF!,6,0)</f>
        <v>#REF!</v>
      </c>
      <c r="N202" t="e">
        <f>VLOOKUP(D202,#REF!,7,0)</f>
        <v>#REF!</v>
      </c>
      <c r="P202" t="str">
        <f t="shared" si="18"/>
        <v>25704</v>
      </c>
      <c r="Q202" t="str">
        <f t="shared" si="19"/>
        <v>15</v>
      </c>
    </row>
    <row r="203" spans="1:17" hidden="1" x14ac:dyDescent="0.25">
      <c r="A203" s="563" t="s">
        <v>3173</v>
      </c>
      <c r="B203" s="340">
        <v>6</v>
      </c>
      <c r="C203" s="618">
        <v>151025704021990</v>
      </c>
      <c r="D203" s="341" t="s">
        <v>2506</v>
      </c>
      <c r="E203" t="str">
        <f t="shared" si="16"/>
        <v>150102570402199</v>
      </c>
      <c r="F203" t="str">
        <f t="shared" si="17"/>
        <v>0</v>
      </c>
      <c r="G203" t="e">
        <f>+VLOOKUP(L203,BG!$D$10:$F$63,3,FALSE)</f>
        <v>#REF!</v>
      </c>
      <c r="H203" s="341" t="s">
        <v>2486</v>
      </c>
      <c r="I203" s="631">
        <v>10563052074</v>
      </c>
      <c r="J203" s="298">
        <f t="shared" si="15"/>
        <v>10563052.073999999</v>
      </c>
      <c r="K203" t="e">
        <f>+VLOOKUP(D203,#REF!,4,0)</f>
        <v>#REF!</v>
      </c>
      <c r="L203" t="e">
        <f>VLOOKUP(D203,#REF!,5,0)</f>
        <v>#REF!</v>
      </c>
      <c r="M203" t="e">
        <f>VLOOKUP(D203,#REF!,6,0)</f>
        <v>#REF!</v>
      </c>
      <c r="N203" t="e">
        <f>VLOOKUP(D203,#REF!,7,0)</f>
        <v>#REF!</v>
      </c>
      <c r="P203" t="str">
        <f t="shared" si="18"/>
        <v>25704</v>
      </c>
      <c r="Q203" t="str">
        <f t="shared" si="19"/>
        <v>15</v>
      </c>
    </row>
    <row r="204" spans="1:17" s="299" customFormat="1" hidden="1" x14ac:dyDescent="0.25">
      <c r="A204" s="563" t="s">
        <v>3173</v>
      </c>
      <c r="B204" s="340">
        <v>7</v>
      </c>
      <c r="C204" s="618">
        <v>151025704022990</v>
      </c>
      <c r="D204" s="341" t="s">
        <v>2507</v>
      </c>
      <c r="E204" t="str">
        <f t="shared" si="16"/>
        <v>150102570402299</v>
      </c>
      <c r="F204" t="str">
        <f t="shared" si="17"/>
        <v>0</v>
      </c>
      <c r="G204" t="e">
        <f>+VLOOKUP(L204,BG!$D$10:$F$63,3,FALSE)</f>
        <v>#REF!</v>
      </c>
      <c r="H204" s="341" t="s">
        <v>2486</v>
      </c>
      <c r="I204" s="628">
        <v>-546471625</v>
      </c>
      <c r="J204" s="298">
        <f t="shared" si="15"/>
        <v>-546471.625</v>
      </c>
      <c r="K204" t="e">
        <f>+VLOOKUP(D204,#REF!,4,0)</f>
        <v>#REF!</v>
      </c>
      <c r="L204" t="e">
        <f>VLOOKUP(D204,#REF!,5,0)</f>
        <v>#REF!</v>
      </c>
      <c r="M204" t="e">
        <f>VLOOKUP(D204,#REF!,6,0)</f>
        <v>#REF!</v>
      </c>
      <c r="N204" t="e">
        <f>VLOOKUP(D204,#REF!,7,0)</f>
        <v>#REF!</v>
      </c>
      <c r="O204"/>
      <c r="P204" t="str">
        <f t="shared" si="18"/>
        <v>25704</v>
      </c>
      <c r="Q204" t="str">
        <f t="shared" si="19"/>
        <v>15</v>
      </c>
    </row>
    <row r="205" spans="1:17" s="299" customFormat="1" hidden="1" x14ac:dyDescent="0.25">
      <c r="A205" s="563" t="s">
        <v>3173</v>
      </c>
      <c r="B205" s="339">
        <v>6</v>
      </c>
      <c r="C205" s="617">
        <v>151025704023010</v>
      </c>
      <c r="D205" s="436" t="s">
        <v>2508</v>
      </c>
      <c r="E205" t="str">
        <f t="shared" si="16"/>
        <v>150102570402301</v>
      </c>
      <c r="F205" t="str">
        <f t="shared" si="17"/>
        <v>0</v>
      </c>
      <c r="G205" t="e">
        <f>+VLOOKUP(L205,BG!$D$10:$F$63,3,FALSE)</f>
        <v>#REF!</v>
      </c>
      <c r="H205" s="341" t="s">
        <v>2488</v>
      </c>
      <c r="I205" s="628">
        <v>-477381505</v>
      </c>
      <c r="J205" s="298">
        <f t="shared" si="15"/>
        <v>-477381.505</v>
      </c>
      <c r="K205" t="e">
        <f>+VLOOKUP(D205,#REF!,4,0)</f>
        <v>#REF!</v>
      </c>
      <c r="L205" t="e">
        <f>VLOOKUP(D205,#REF!,5,0)</f>
        <v>#REF!</v>
      </c>
      <c r="M205" t="e">
        <f>VLOOKUP(D205,#REF!,6,0)</f>
        <v>#REF!</v>
      </c>
      <c r="N205" t="e">
        <f>VLOOKUP(D205,#REF!,7,0)</f>
        <v>#REF!</v>
      </c>
      <c r="O205"/>
      <c r="P205" t="str">
        <f t="shared" si="18"/>
        <v>25704</v>
      </c>
      <c r="Q205" t="str">
        <f t="shared" si="19"/>
        <v>15</v>
      </c>
    </row>
    <row r="206" spans="1:17" s="299" customFormat="1" hidden="1" x14ac:dyDescent="0.25">
      <c r="A206" s="563" t="s">
        <v>3173</v>
      </c>
      <c r="B206" s="340">
        <v>6</v>
      </c>
      <c r="C206" s="618">
        <v>151025704023990</v>
      </c>
      <c r="D206" s="341" t="s">
        <v>2509</v>
      </c>
      <c r="E206" t="str">
        <f t="shared" si="16"/>
        <v>150102570402399</v>
      </c>
      <c r="F206" t="str">
        <f t="shared" si="17"/>
        <v>0</v>
      </c>
      <c r="G206" t="e">
        <f>+VLOOKUP(L206,BG!$D$10:$F$63,3,FALSE)</f>
        <v>#REF!</v>
      </c>
      <c r="H206" s="341" t="s">
        <v>2486</v>
      </c>
      <c r="I206" s="628">
        <v>6514056081</v>
      </c>
      <c r="J206" s="298">
        <f t="shared" si="15"/>
        <v>6514056.0810000002</v>
      </c>
      <c r="K206" t="e">
        <f>+VLOOKUP(D206,#REF!,4,0)</f>
        <v>#REF!</v>
      </c>
      <c r="L206" t="e">
        <f>VLOOKUP(D206,#REF!,5,0)</f>
        <v>#REF!</v>
      </c>
      <c r="M206" t="e">
        <f>VLOOKUP(D206,#REF!,6,0)</f>
        <v>#REF!</v>
      </c>
      <c r="N206" t="e">
        <f>VLOOKUP(D206,#REF!,7,0)</f>
        <v>#REF!</v>
      </c>
      <c r="O206"/>
      <c r="P206" t="str">
        <f t="shared" si="18"/>
        <v>25704</v>
      </c>
      <c r="Q206" t="str">
        <f t="shared" si="19"/>
        <v>15</v>
      </c>
    </row>
    <row r="207" spans="1:17" s="299" customFormat="1" hidden="1" x14ac:dyDescent="0.25">
      <c r="A207" s="563" t="s">
        <v>3173</v>
      </c>
      <c r="B207" s="339">
        <v>6</v>
      </c>
      <c r="C207" s="617">
        <v>151025704024990</v>
      </c>
      <c r="D207" s="436" t="s">
        <v>2510</v>
      </c>
      <c r="E207" t="str">
        <f t="shared" si="16"/>
        <v>150102570402499</v>
      </c>
      <c r="F207" t="str">
        <f t="shared" si="17"/>
        <v>0</v>
      </c>
      <c r="G207" t="e">
        <f>+VLOOKUP(L207,BG!$D$10:$F$63,3,FALSE)</f>
        <v>#REF!</v>
      </c>
      <c r="H207" s="436" t="s">
        <v>2486</v>
      </c>
      <c r="I207" s="627">
        <v>-468623002</v>
      </c>
      <c r="J207" s="298">
        <f t="shared" si="15"/>
        <v>-468623.00199999998</v>
      </c>
      <c r="K207" t="e">
        <f>+VLOOKUP(D207,#REF!,4,0)</f>
        <v>#REF!</v>
      </c>
      <c r="L207" t="e">
        <f>VLOOKUP(D207,#REF!,5,0)</f>
        <v>#REF!</v>
      </c>
      <c r="M207" t="e">
        <f>VLOOKUP(D207,#REF!,6,0)</f>
        <v>#REF!</v>
      </c>
      <c r="N207" t="e">
        <f>VLOOKUP(D207,#REF!,7,0)</f>
        <v>#REF!</v>
      </c>
      <c r="O207"/>
      <c r="P207" t="str">
        <f t="shared" si="18"/>
        <v>25704</v>
      </c>
      <c r="Q207" t="str">
        <f t="shared" si="19"/>
        <v>15</v>
      </c>
    </row>
    <row r="208" spans="1:17" s="299" customFormat="1" hidden="1" x14ac:dyDescent="0.25">
      <c r="A208" s="563" t="s">
        <v>3173</v>
      </c>
      <c r="B208" s="340">
        <v>6</v>
      </c>
      <c r="C208" s="618">
        <v>151025704025990</v>
      </c>
      <c r="D208" s="341" t="s">
        <v>2511</v>
      </c>
      <c r="E208" t="str">
        <f t="shared" si="16"/>
        <v>150102570402599</v>
      </c>
      <c r="F208" t="str">
        <f t="shared" si="17"/>
        <v>0</v>
      </c>
      <c r="G208" t="e">
        <f>+VLOOKUP(L208,BG!$D$10:$F$63,3,FALSE)</f>
        <v>#REF!</v>
      </c>
      <c r="H208" s="436" t="s">
        <v>2486</v>
      </c>
      <c r="I208" s="627">
        <v>-1242788707</v>
      </c>
      <c r="J208" s="298">
        <f t="shared" si="15"/>
        <v>-1242788.7069999999</v>
      </c>
      <c r="K208" t="e">
        <f>+VLOOKUP(D208,#REF!,4,0)</f>
        <v>#REF!</v>
      </c>
      <c r="L208" t="e">
        <f>VLOOKUP(D208,#REF!,5,0)</f>
        <v>#REF!</v>
      </c>
      <c r="M208" t="e">
        <f>VLOOKUP(D208,#REF!,6,0)</f>
        <v>#REF!</v>
      </c>
      <c r="N208" t="e">
        <f>VLOOKUP(D208,#REF!,7,0)</f>
        <v>#REF!</v>
      </c>
      <c r="O208"/>
      <c r="P208" t="str">
        <f t="shared" si="18"/>
        <v>25704</v>
      </c>
      <c r="Q208" t="str">
        <f t="shared" si="19"/>
        <v>15</v>
      </c>
    </row>
    <row r="209" spans="1:17" hidden="1" x14ac:dyDescent="0.25">
      <c r="A209" s="563" t="s">
        <v>3173</v>
      </c>
      <c r="B209" s="339">
        <v>6</v>
      </c>
      <c r="C209" s="617">
        <v>151025704026990</v>
      </c>
      <c r="D209" s="436" t="s">
        <v>2512</v>
      </c>
      <c r="E209" t="str">
        <f t="shared" si="16"/>
        <v>150102570402699</v>
      </c>
      <c r="F209" t="str">
        <f t="shared" si="17"/>
        <v>0</v>
      </c>
      <c r="G209" t="e">
        <f>+VLOOKUP(L209,BG!$D$10:$F$63,3,FALSE)</f>
        <v>#REF!</v>
      </c>
      <c r="H209" s="436" t="s">
        <v>2486</v>
      </c>
      <c r="I209" s="627">
        <v>-1218728937</v>
      </c>
      <c r="J209" s="298">
        <f t="shared" si="15"/>
        <v>-1218728.9369999999</v>
      </c>
      <c r="K209" t="e">
        <f>+VLOOKUP(D209,#REF!,4,0)</f>
        <v>#REF!</v>
      </c>
      <c r="L209" t="e">
        <f>VLOOKUP(D209,#REF!,5,0)</f>
        <v>#REF!</v>
      </c>
      <c r="M209" t="e">
        <f>VLOOKUP(D209,#REF!,6,0)</f>
        <v>#REF!</v>
      </c>
      <c r="N209" t="e">
        <f>VLOOKUP(D209,#REF!,7,0)</f>
        <v>#REF!</v>
      </c>
      <c r="P209" t="str">
        <f t="shared" si="18"/>
        <v>25704</v>
      </c>
      <c r="Q209" t="str">
        <f t="shared" si="19"/>
        <v>15</v>
      </c>
    </row>
    <row r="210" spans="1:17" hidden="1" x14ac:dyDescent="0.25">
      <c r="A210" s="563" t="s">
        <v>3173</v>
      </c>
      <c r="B210" s="340">
        <v>6</v>
      </c>
      <c r="C210" s="618">
        <v>151025704027990</v>
      </c>
      <c r="D210" s="341" t="s">
        <v>2513</v>
      </c>
      <c r="E210" t="str">
        <f t="shared" si="16"/>
        <v>150102570402799</v>
      </c>
      <c r="F210" t="str">
        <f t="shared" si="17"/>
        <v>0</v>
      </c>
      <c r="G210" t="e">
        <f>+VLOOKUP(L210,BG!$D$10:$F$63,3,FALSE)</f>
        <v>#REF!</v>
      </c>
      <c r="H210" s="436" t="s">
        <v>2486</v>
      </c>
      <c r="I210" s="627">
        <v>-100767202</v>
      </c>
      <c r="J210" s="298">
        <f t="shared" si="15"/>
        <v>-100767.202</v>
      </c>
      <c r="K210" t="e">
        <f>+VLOOKUP(D210,#REF!,4,0)</f>
        <v>#REF!</v>
      </c>
      <c r="L210" t="e">
        <f>VLOOKUP(D210,#REF!,5,0)</f>
        <v>#REF!</v>
      </c>
      <c r="M210" t="e">
        <f>VLOOKUP(D210,#REF!,6,0)</f>
        <v>#REF!</v>
      </c>
      <c r="N210" t="e">
        <f>VLOOKUP(D210,#REF!,7,0)</f>
        <v>#REF!</v>
      </c>
      <c r="P210" t="str">
        <f t="shared" si="18"/>
        <v>25704</v>
      </c>
      <c r="Q210" t="str">
        <f t="shared" si="19"/>
        <v>15</v>
      </c>
    </row>
    <row r="211" spans="1:17" s="299" customFormat="1" hidden="1" x14ac:dyDescent="0.25">
      <c r="A211" s="563" t="s">
        <v>3173</v>
      </c>
      <c r="B211" s="339">
        <v>6</v>
      </c>
      <c r="C211" s="617">
        <v>151025704028990</v>
      </c>
      <c r="D211" s="436" t="s">
        <v>2514</v>
      </c>
      <c r="E211" t="str">
        <f t="shared" si="16"/>
        <v>150102570402899</v>
      </c>
      <c r="F211" t="str">
        <f t="shared" si="17"/>
        <v>0</v>
      </c>
      <c r="G211" t="e">
        <f>+VLOOKUP(L211,BG!$D$10:$F$63,3,FALSE)</f>
        <v>#REF!</v>
      </c>
      <c r="H211" s="436" t="s">
        <v>2486</v>
      </c>
      <c r="I211" s="627">
        <v>-581536735</v>
      </c>
      <c r="J211" s="298">
        <f t="shared" si="15"/>
        <v>-581536.73499999999</v>
      </c>
      <c r="K211" t="e">
        <f>+VLOOKUP(D211,#REF!,4,0)</f>
        <v>#REF!</v>
      </c>
      <c r="L211" t="e">
        <f>VLOOKUP(D211,#REF!,5,0)</f>
        <v>#REF!</v>
      </c>
      <c r="M211" t="e">
        <f>VLOOKUP(D211,#REF!,6,0)</f>
        <v>#REF!</v>
      </c>
      <c r="N211" t="e">
        <f>VLOOKUP(D211,#REF!,7,0)</f>
        <v>#REF!</v>
      </c>
      <c r="O211"/>
      <c r="P211" t="str">
        <f t="shared" si="18"/>
        <v>25704</v>
      </c>
      <c r="Q211" t="str">
        <f t="shared" si="19"/>
        <v>15</v>
      </c>
    </row>
    <row r="212" spans="1:17" s="299" customFormat="1" hidden="1" x14ac:dyDescent="0.25">
      <c r="A212" s="563" t="s">
        <v>3173</v>
      </c>
      <c r="B212" s="340">
        <v>6</v>
      </c>
      <c r="C212" s="618">
        <v>151025704029990</v>
      </c>
      <c r="D212" s="341" t="s">
        <v>2515</v>
      </c>
      <c r="E212" t="str">
        <f t="shared" si="16"/>
        <v>150102570402999</v>
      </c>
      <c r="F212" t="str">
        <f t="shared" si="17"/>
        <v>0</v>
      </c>
      <c r="G212" t="e">
        <f>+VLOOKUP(L212,BG!$D$10:$F$63,3,FALSE)</f>
        <v>#REF!</v>
      </c>
      <c r="H212" s="436" t="s">
        <v>2486</v>
      </c>
      <c r="I212" s="627">
        <v>-389113747</v>
      </c>
      <c r="J212" s="298">
        <f t="shared" si="15"/>
        <v>-389113.74699999997</v>
      </c>
      <c r="K212" t="e">
        <f>+VLOOKUP(D212,#REF!,4,0)</f>
        <v>#REF!</v>
      </c>
      <c r="L212" t="e">
        <f>VLOOKUP(D212,#REF!,5,0)</f>
        <v>#REF!</v>
      </c>
      <c r="M212" t="e">
        <f>VLOOKUP(D212,#REF!,6,0)</f>
        <v>#REF!</v>
      </c>
      <c r="N212" t="e">
        <f>VLOOKUP(D212,#REF!,7,0)</f>
        <v>#REF!</v>
      </c>
      <c r="O212"/>
      <c r="P212" t="str">
        <f t="shared" si="18"/>
        <v>25704</v>
      </c>
      <c r="Q212" t="str">
        <f t="shared" si="19"/>
        <v>15</v>
      </c>
    </row>
    <row r="213" spans="1:17" s="299" customFormat="1" hidden="1" x14ac:dyDescent="0.25">
      <c r="A213" s="563" t="s">
        <v>3173</v>
      </c>
      <c r="B213" s="339">
        <v>6</v>
      </c>
      <c r="C213" s="617">
        <v>151025704030010</v>
      </c>
      <c r="D213" s="436" t="s">
        <v>2516</v>
      </c>
      <c r="E213" t="str">
        <f t="shared" si="16"/>
        <v>150102570403001</v>
      </c>
      <c r="F213" t="str">
        <f t="shared" si="17"/>
        <v>0</v>
      </c>
      <c r="G213" t="e">
        <f>+VLOOKUP(L213,BG!$D$10:$F$63,3,FALSE)</f>
        <v>#REF!</v>
      </c>
      <c r="H213" s="436" t="s">
        <v>2488</v>
      </c>
      <c r="I213" s="627">
        <v>815581878</v>
      </c>
      <c r="J213" s="298">
        <f t="shared" si="15"/>
        <v>815581.87800000003</v>
      </c>
      <c r="K213" t="e">
        <f>+VLOOKUP(D213,#REF!,4,0)</f>
        <v>#REF!</v>
      </c>
      <c r="L213" t="e">
        <f>VLOOKUP(D213,#REF!,5,0)</f>
        <v>#REF!</v>
      </c>
      <c r="M213" t="e">
        <f>VLOOKUP(D213,#REF!,6,0)</f>
        <v>#REF!</v>
      </c>
      <c r="N213" t="e">
        <f>VLOOKUP(D213,#REF!,7,0)</f>
        <v>#REF!</v>
      </c>
      <c r="O213"/>
      <c r="P213" t="str">
        <f t="shared" si="18"/>
        <v>25704</v>
      </c>
      <c r="Q213" t="str">
        <f t="shared" si="19"/>
        <v>15</v>
      </c>
    </row>
    <row r="214" spans="1:17" s="299" customFormat="1" hidden="1" x14ac:dyDescent="0.25">
      <c r="A214" s="563" t="s">
        <v>3173</v>
      </c>
      <c r="B214" s="340">
        <v>6</v>
      </c>
      <c r="C214" s="618">
        <v>151025704030990</v>
      </c>
      <c r="D214" s="341" t="s">
        <v>2517</v>
      </c>
      <c r="E214" t="str">
        <f t="shared" si="16"/>
        <v>150102570403099</v>
      </c>
      <c r="F214" t="str">
        <f t="shared" si="17"/>
        <v>0</v>
      </c>
      <c r="G214" t="e">
        <f>+VLOOKUP(L214,BG!$D$10:$F$63,3,FALSE)</f>
        <v>#REF!</v>
      </c>
      <c r="H214" s="341" t="s">
        <v>2486</v>
      </c>
      <c r="I214" s="628">
        <v>135713596501</v>
      </c>
      <c r="J214" s="298">
        <f t="shared" si="15"/>
        <v>135713596.50099999</v>
      </c>
      <c r="K214" t="e">
        <f>+VLOOKUP(D214,#REF!,4,0)</f>
        <v>#REF!</v>
      </c>
      <c r="L214" t="e">
        <f>VLOOKUP(D214,#REF!,5,0)</f>
        <v>#REF!</v>
      </c>
      <c r="M214" t="e">
        <f>VLOOKUP(D214,#REF!,6,0)</f>
        <v>#REF!</v>
      </c>
      <c r="N214" t="e">
        <f>VLOOKUP(D214,#REF!,7,0)</f>
        <v>#REF!</v>
      </c>
      <c r="O214"/>
      <c r="P214" t="str">
        <f t="shared" si="18"/>
        <v>25704</v>
      </c>
      <c r="Q214" t="str">
        <f t="shared" si="19"/>
        <v>15</v>
      </c>
    </row>
    <row r="215" spans="1:17" hidden="1" x14ac:dyDescent="0.25">
      <c r="A215" s="563" t="s">
        <v>3173</v>
      </c>
      <c r="B215" s="339">
        <v>6</v>
      </c>
      <c r="C215" s="617">
        <v>151025704031990</v>
      </c>
      <c r="D215" s="436" t="s">
        <v>2518</v>
      </c>
      <c r="E215" t="str">
        <f t="shared" si="16"/>
        <v>150102570403199</v>
      </c>
      <c r="F215" t="str">
        <f t="shared" si="17"/>
        <v>0</v>
      </c>
      <c r="G215" t="e">
        <f>+VLOOKUP(L215,BG!$D$10:$F$63,3,FALSE)</f>
        <v>#REF!</v>
      </c>
      <c r="H215" s="436" t="s">
        <v>2486</v>
      </c>
      <c r="I215" s="627">
        <v>935578726</v>
      </c>
      <c r="J215" s="298">
        <f t="shared" si="15"/>
        <v>935578.72600000002</v>
      </c>
      <c r="K215" t="e">
        <f>+VLOOKUP(D215,#REF!,4,0)</f>
        <v>#REF!</v>
      </c>
      <c r="L215" t="e">
        <f>VLOOKUP(D215,#REF!,5,0)</f>
        <v>#REF!</v>
      </c>
      <c r="M215" t="e">
        <f>VLOOKUP(D215,#REF!,6,0)</f>
        <v>#REF!</v>
      </c>
      <c r="N215" t="e">
        <f>VLOOKUP(D215,#REF!,7,0)</f>
        <v>#REF!</v>
      </c>
      <c r="P215" t="str">
        <f t="shared" si="18"/>
        <v>25704</v>
      </c>
      <c r="Q215" t="str">
        <f t="shared" si="19"/>
        <v>15</v>
      </c>
    </row>
    <row r="216" spans="1:17" hidden="1" x14ac:dyDescent="0.25">
      <c r="A216" s="563" t="s">
        <v>3173</v>
      </c>
      <c r="B216" s="340">
        <v>7</v>
      </c>
      <c r="C216" s="618">
        <v>151025704032990</v>
      </c>
      <c r="D216" s="341" t="s">
        <v>2519</v>
      </c>
      <c r="E216" t="str">
        <f t="shared" si="16"/>
        <v>150102570403299</v>
      </c>
      <c r="F216" t="str">
        <f t="shared" si="17"/>
        <v>0</v>
      </c>
      <c r="G216" t="e">
        <f>+VLOOKUP(L216,BG!$D$10:$F$63,3,FALSE)</f>
        <v>#REF!</v>
      </c>
      <c r="H216" s="436" t="s">
        <v>2486</v>
      </c>
      <c r="I216" s="627">
        <v>22625119004</v>
      </c>
      <c r="J216" s="298">
        <f t="shared" si="15"/>
        <v>22625119.004000001</v>
      </c>
      <c r="K216" t="e">
        <f>+VLOOKUP(D216,#REF!,4,0)</f>
        <v>#REF!</v>
      </c>
      <c r="L216" t="e">
        <f>VLOOKUP(D216,#REF!,5,0)</f>
        <v>#REF!</v>
      </c>
      <c r="M216" t="e">
        <f>VLOOKUP(D216,#REF!,6,0)</f>
        <v>#REF!</v>
      </c>
      <c r="N216" t="e">
        <f>VLOOKUP(D216,#REF!,7,0)</f>
        <v>#REF!</v>
      </c>
      <c r="P216" t="str">
        <f t="shared" si="18"/>
        <v>25704</v>
      </c>
      <c r="Q216" t="str">
        <f t="shared" si="19"/>
        <v>15</v>
      </c>
    </row>
    <row r="217" spans="1:17" s="299" customFormat="1" hidden="1" x14ac:dyDescent="0.25">
      <c r="A217" s="563" t="s">
        <v>3173</v>
      </c>
      <c r="B217" s="339">
        <v>6</v>
      </c>
      <c r="C217" s="617">
        <v>151025704033010</v>
      </c>
      <c r="D217" s="436" t="s">
        <v>2520</v>
      </c>
      <c r="E217" t="str">
        <f t="shared" si="16"/>
        <v>150102570403301</v>
      </c>
      <c r="F217" t="str">
        <f t="shared" si="17"/>
        <v>0</v>
      </c>
      <c r="G217" t="e">
        <f>+VLOOKUP(L217,BG!$D$10:$F$63,3,FALSE)</f>
        <v>#REF!</v>
      </c>
      <c r="H217" s="341" t="s">
        <v>2488</v>
      </c>
      <c r="I217" s="628">
        <v>41737756363</v>
      </c>
      <c r="J217" s="298">
        <f t="shared" si="15"/>
        <v>41737756.362999998</v>
      </c>
      <c r="K217" t="e">
        <f>+VLOOKUP(D217,#REF!,4,0)</f>
        <v>#REF!</v>
      </c>
      <c r="L217" t="e">
        <f>VLOOKUP(D217,#REF!,5,0)</f>
        <v>#REF!</v>
      </c>
      <c r="M217" t="e">
        <f>VLOOKUP(D217,#REF!,6,0)</f>
        <v>#REF!</v>
      </c>
      <c r="N217" t="e">
        <f>VLOOKUP(D217,#REF!,7,0)</f>
        <v>#REF!</v>
      </c>
      <c r="O217"/>
      <c r="P217" t="str">
        <f t="shared" si="18"/>
        <v>25704</v>
      </c>
      <c r="Q217" t="str">
        <f t="shared" si="19"/>
        <v>15</v>
      </c>
    </row>
    <row r="218" spans="1:17" hidden="1" x14ac:dyDescent="0.25">
      <c r="A218" s="563" t="s">
        <v>3173</v>
      </c>
      <c r="B218" s="340">
        <v>6</v>
      </c>
      <c r="C218" s="618">
        <v>151025704033990</v>
      </c>
      <c r="D218" s="341" t="s">
        <v>2521</v>
      </c>
      <c r="E218" t="str">
        <f t="shared" si="16"/>
        <v>150102570403399</v>
      </c>
      <c r="F218" t="str">
        <f t="shared" si="17"/>
        <v>0</v>
      </c>
      <c r="G218" t="e">
        <f>+VLOOKUP(L218,BG!$D$10:$F$63,3,FALSE)</f>
        <v>#REF!</v>
      </c>
      <c r="H218" s="436" t="s">
        <v>2486</v>
      </c>
      <c r="I218" s="627">
        <v>17395976735</v>
      </c>
      <c r="J218" s="298">
        <f t="shared" si="15"/>
        <v>17395976.734999999</v>
      </c>
      <c r="K218" t="e">
        <f>+VLOOKUP(D218,#REF!,4,0)</f>
        <v>#REF!</v>
      </c>
      <c r="L218" t="e">
        <f>VLOOKUP(D218,#REF!,5,0)</f>
        <v>#REF!</v>
      </c>
      <c r="M218" t="e">
        <f>VLOOKUP(D218,#REF!,6,0)</f>
        <v>#REF!</v>
      </c>
      <c r="N218" t="e">
        <f>VLOOKUP(D218,#REF!,7,0)</f>
        <v>#REF!</v>
      </c>
      <c r="P218" t="str">
        <f t="shared" si="18"/>
        <v>25704</v>
      </c>
      <c r="Q218" t="str">
        <f t="shared" si="19"/>
        <v>15</v>
      </c>
    </row>
    <row r="219" spans="1:17" hidden="1" x14ac:dyDescent="0.25">
      <c r="A219" s="563" t="s">
        <v>3173</v>
      </c>
      <c r="B219" s="339">
        <v>6</v>
      </c>
      <c r="C219" s="617">
        <v>151025704034010</v>
      </c>
      <c r="D219" s="436" t="s">
        <v>2522</v>
      </c>
      <c r="E219" t="str">
        <f t="shared" si="16"/>
        <v>150102570403401</v>
      </c>
      <c r="F219" t="str">
        <f t="shared" si="17"/>
        <v>0</v>
      </c>
      <c r="G219" t="e">
        <f>+VLOOKUP(L219,BG!$D$10:$F$63,3,FALSE)</f>
        <v>#REF!</v>
      </c>
      <c r="H219" s="436" t="s">
        <v>2488</v>
      </c>
      <c r="I219" s="627">
        <v>-39267962652</v>
      </c>
      <c r="J219" s="298">
        <f t="shared" si="15"/>
        <v>-39267962.652000003</v>
      </c>
      <c r="K219" t="e">
        <f>+VLOOKUP(D219,#REF!,4,0)</f>
        <v>#REF!</v>
      </c>
      <c r="L219" t="e">
        <f>VLOOKUP(D219,#REF!,5,0)</f>
        <v>#REF!</v>
      </c>
      <c r="M219" t="e">
        <f>VLOOKUP(D219,#REF!,6,0)</f>
        <v>#REF!</v>
      </c>
      <c r="N219" t="e">
        <f>VLOOKUP(D219,#REF!,7,0)</f>
        <v>#REF!</v>
      </c>
      <c r="P219" t="str">
        <f t="shared" si="18"/>
        <v>25704</v>
      </c>
      <c r="Q219" t="str">
        <f t="shared" si="19"/>
        <v>15</v>
      </c>
    </row>
    <row r="220" spans="1:17" hidden="1" x14ac:dyDescent="0.25">
      <c r="A220" s="563" t="s">
        <v>3173</v>
      </c>
      <c r="B220" s="340">
        <v>6</v>
      </c>
      <c r="C220" s="618">
        <v>151025704034990</v>
      </c>
      <c r="D220" s="341" t="s">
        <v>2523</v>
      </c>
      <c r="E220" t="str">
        <f t="shared" si="16"/>
        <v>150102570403499</v>
      </c>
      <c r="F220" t="str">
        <f t="shared" si="17"/>
        <v>0</v>
      </c>
      <c r="G220" t="e">
        <f>+VLOOKUP(L220,BG!$D$10:$F$63,3,FALSE)</f>
        <v>#REF!</v>
      </c>
      <c r="H220" s="341" t="s">
        <v>2488</v>
      </c>
      <c r="I220" s="628">
        <v>-31824006788</v>
      </c>
      <c r="J220" s="298">
        <f t="shared" si="15"/>
        <v>-31824006.787999999</v>
      </c>
      <c r="K220" t="e">
        <f>+VLOOKUP(D220,#REF!,4,0)</f>
        <v>#REF!</v>
      </c>
      <c r="L220" t="e">
        <f>VLOOKUP(D220,#REF!,5,0)</f>
        <v>#REF!</v>
      </c>
      <c r="M220" t="e">
        <f>VLOOKUP(D220,#REF!,6,0)</f>
        <v>#REF!</v>
      </c>
      <c r="N220" t="e">
        <f>VLOOKUP(D220,#REF!,7,0)</f>
        <v>#REF!</v>
      </c>
      <c r="P220" t="str">
        <f t="shared" si="18"/>
        <v>25704</v>
      </c>
      <c r="Q220" t="str">
        <f t="shared" si="19"/>
        <v>15</v>
      </c>
    </row>
    <row r="221" spans="1:17" hidden="1" x14ac:dyDescent="0.25">
      <c r="A221" s="563" t="s">
        <v>3173</v>
      </c>
      <c r="B221" s="339">
        <v>6</v>
      </c>
      <c r="C221" s="617">
        <v>151025704035010</v>
      </c>
      <c r="D221" s="436" t="s">
        <v>2524</v>
      </c>
      <c r="E221" t="str">
        <f t="shared" si="16"/>
        <v>150102570403501</v>
      </c>
      <c r="F221" t="str">
        <f t="shared" si="17"/>
        <v>0</v>
      </c>
      <c r="G221" t="e">
        <f>+VLOOKUP(L221,BG!$D$10:$F$63,3,FALSE)</f>
        <v>#REF!</v>
      </c>
      <c r="H221" s="436" t="s">
        <v>2488</v>
      </c>
      <c r="I221" s="627">
        <v>-34291710078</v>
      </c>
      <c r="J221" s="298">
        <f t="shared" si="15"/>
        <v>-34291710.078000002</v>
      </c>
      <c r="K221" t="e">
        <f>+VLOOKUP(D221,#REF!,4,0)</f>
        <v>#REF!</v>
      </c>
      <c r="L221" t="e">
        <f>VLOOKUP(D221,#REF!,5,0)</f>
        <v>#REF!</v>
      </c>
      <c r="M221" t="e">
        <f>VLOOKUP(D221,#REF!,6,0)</f>
        <v>#REF!</v>
      </c>
      <c r="N221" t="e">
        <f>VLOOKUP(D221,#REF!,7,0)</f>
        <v>#REF!</v>
      </c>
      <c r="P221" t="str">
        <f t="shared" si="18"/>
        <v>25704</v>
      </c>
      <c r="Q221" t="str">
        <f t="shared" si="19"/>
        <v>15</v>
      </c>
    </row>
    <row r="222" spans="1:17" hidden="1" x14ac:dyDescent="0.25">
      <c r="A222" s="563" t="s">
        <v>3173</v>
      </c>
      <c r="B222" s="340">
        <v>6</v>
      </c>
      <c r="C222" s="618">
        <v>151025704035990</v>
      </c>
      <c r="D222" s="341" t="s">
        <v>2525</v>
      </c>
      <c r="E222" t="str">
        <f t="shared" si="16"/>
        <v>150102570403599</v>
      </c>
      <c r="F222" t="str">
        <f t="shared" si="17"/>
        <v>0</v>
      </c>
      <c r="G222" t="e">
        <f>+VLOOKUP(L222,BG!$D$10:$F$63,3,FALSE)</f>
        <v>#REF!</v>
      </c>
      <c r="H222" s="341" t="s">
        <v>2488</v>
      </c>
      <c r="I222" s="628">
        <v>114303174081</v>
      </c>
      <c r="J222" s="298">
        <f t="shared" si="15"/>
        <v>114303174.081</v>
      </c>
      <c r="K222" t="e">
        <f>+VLOOKUP(D222,#REF!,4,0)</f>
        <v>#REF!</v>
      </c>
      <c r="L222" t="e">
        <f>VLOOKUP(D222,#REF!,5,0)</f>
        <v>#REF!</v>
      </c>
      <c r="M222" t="e">
        <f>VLOOKUP(D222,#REF!,6,0)</f>
        <v>#REF!</v>
      </c>
      <c r="N222" t="e">
        <f>VLOOKUP(D222,#REF!,7,0)</f>
        <v>#REF!</v>
      </c>
      <c r="P222" t="str">
        <f t="shared" si="18"/>
        <v>25704</v>
      </c>
      <c r="Q222" t="str">
        <f t="shared" si="19"/>
        <v>15</v>
      </c>
    </row>
    <row r="223" spans="1:17" hidden="1" x14ac:dyDescent="0.25">
      <c r="A223" s="563" t="s">
        <v>3173</v>
      </c>
      <c r="B223" s="339">
        <v>6</v>
      </c>
      <c r="C223" s="617">
        <v>151025704037990</v>
      </c>
      <c r="D223" s="436" t="s">
        <v>3074</v>
      </c>
      <c r="E223" t="str">
        <f t="shared" si="16"/>
        <v>150102570403799</v>
      </c>
      <c r="F223" t="str">
        <f t="shared" si="17"/>
        <v>0</v>
      </c>
      <c r="G223" t="e">
        <f>+VLOOKUP(L223,BG!$D$10:$F$63,3,FALSE)</f>
        <v>#REF!</v>
      </c>
      <c r="H223" s="341" t="s">
        <v>2488</v>
      </c>
      <c r="I223" s="628">
        <v>13589793</v>
      </c>
      <c r="J223" s="298">
        <f t="shared" si="15"/>
        <v>13589.793</v>
      </c>
      <c r="K223" t="e">
        <f>+VLOOKUP(D223,#REF!,4,0)</f>
        <v>#REF!</v>
      </c>
      <c r="L223" t="e">
        <f>VLOOKUP(D223,#REF!,5,0)</f>
        <v>#REF!</v>
      </c>
      <c r="M223" t="e">
        <f>VLOOKUP(D223,#REF!,6,0)</f>
        <v>#REF!</v>
      </c>
      <c r="N223" t="e">
        <f>VLOOKUP(D223,#REF!,7,0)</f>
        <v>#REF!</v>
      </c>
      <c r="P223" t="str">
        <f t="shared" si="18"/>
        <v>25704</v>
      </c>
      <c r="Q223" t="str">
        <f t="shared" si="19"/>
        <v>15</v>
      </c>
    </row>
    <row r="224" spans="1:17" hidden="1" x14ac:dyDescent="0.25">
      <c r="A224" s="563" t="s">
        <v>3173</v>
      </c>
      <c r="B224" s="340">
        <v>6</v>
      </c>
      <c r="C224" s="618">
        <v>151025704099010</v>
      </c>
      <c r="D224" s="341" t="s">
        <v>2526</v>
      </c>
      <c r="E224" t="str">
        <f t="shared" si="16"/>
        <v>150102570409901</v>
      </c>
      <c r="F224" t="str">
        <f t="shared" si="17"/>
        <v>0</v>
      </c>
      <c r="G224" t="e">
        <f>+VLOOKUP(L224,BG!$D$10:$F$63,3,FALSE)</f>
        <v>#REF!</v>
      </c>
      <c r="H224" s="341" t="s">
        <v>2488</v>
      </c>
      <c r="I224" s="628">
        <v>-1009772</v>
      </c>
      <c r="J224" s="298">
        <f t="shared" si="15"/>
        <v>-1009.772</v>
      </c>
      <c r="K224" t="e">
        <f>+VLOOKUP(D224,#REF!,4,0)</f>
        <v>#REF!</v>
      </c>
      <c r="L224" t="e">
        <f>VLOOKUP(D224,#REF!,5,0)</f>
        <v>#REF!</v>
      </c>
      <c r="M224" t="e">
        <f>VLOOKUP(D224,#REF!,6,0)</f>
        <v>#REF!</v>
      </c>
      <c r="N224" t="e">
        <f>VLOOKUP(D224,#REF!,7,0)</f>
        <v>#REF!</v>
      </c>
      <c r="P224" t="str">
        <f t="shared" si="18"/>
        <v>25704</v>
      </c>
      <c r="Q224" t="str">
        <f t="shared" si="19"/>
        <v>15</v>
      </c>
    </row>
    <row r="225" spans="1:17" hidden="1" x14ac:dyDescent="0.25">
      <c r="A225" s="563" t="s">
        <v>3173</v>
      </c>
      <c r="B225" s="339">
        <v>6</v>
      </c>
      <c r="C225" s="617">
        <v>151025704099990</v>
      </c>
      <c r="D225" s="436" t="s">
        <v>2527</v>
      </c>
      <c r="E225" t="str">
        <f t="shared" si="16"/>
        <v>150102570409999</v>
      </c>
      <c r="F225" t="str">
        <f t="shared" si="17"/>
        <v>0</v>
      </c>
      <c r="G225" t="e">
        <f>+VLOOKUP(L225,BG!$D$10:$F$63,3,FALSE)</f>
        <v>#REF!</v>
      </c>
      <c r="H225" s="341" t="s">
        <v>2486</v>
      </c>
      <c r="I225" s="628">
        <v>-147790568</v>
      </c>
      <c r="J225" s="298">
        <f t="shared" si="15"/>
        <v>-147790.568</v>
      </c>
      <c r="K225" t="e">
        <f>+VLOOKUP(D225,#REF!,4,0)</f>
        <v>#REF!</v>
      </c>
      <c r="L225" t="e">
        <f>VLOOKUP(D225,#REF!,5,0)</f>
        <v>#REF!</v>
      </c>
      <c r="M225" t="e">
        <f>VLOOKUP(D225,#REF!,6,0)</f>
        <v>#REF!</v>
      </c>
      <c r="N225" t="e">
        <f>VLOOKUP(D225,#REF!,7,0)</f>
        <v>#REF!</v>
      </c>
      <c r="P225" t="str">
        <f t="shared" si="18"/>
        <v>25704</v>
      </c>
      <c r="Q225" t="str">
        <f t="shared" si="19"/>
        <v>15</v>
      </c>
    </row>
    <row r="226" spans="1:17" x14ac:dyDescent="0.25">
      <c r="A226" s="563" t="s">
        <v>3173</v>
      </c>
      <c r="B226" s="340">
        <v>6</v>
      </c>
      <c r="C226" s="618">
        <v>161026502001010</v>
      </c>
      <c r="D226" s="341" t="s">
        <v>1367</v>
      </c>
      <c r="E226" t="str">
        <f t="shared" si="16"/>
        <v>160102650200101</v>
      </c>
      <c r="F226" t="str">
        <f t="shared" si="17"/>
        <v>0</v>
      </c>
      <c r="G226" t="e">
        <f>+VLOOKUP(L226,BG!$D$10:$F$63,3,FALSE)</f>
        <v>#REF!</v>
      </c>
      <c r="H226" s="436" t="s">
        <v>911</v>
      </c>
      <c r="I226" s="627">
        <v>88189726</v>
      </c>
      <c r="J226" s="298">
        <f t="shared" si="15"/>
        <v>88189.725999999995</v>
      </c>
      <c r="K226" t="e">
        <f>+VLOOKUP(D226,#REF!,4,0)</f>
        <v>#REF!</v>
      </c>
      <c r="L226" t="e">
        <f>VLOOKUP(D226,#REF!,5,0)</f>
        <v>#REF!</v>
      </c>
      <c r="M226" t="e">
        <f>VLOOKUP(D226,#REF!,6,0)</f>
        <v>#REF!</v>
      </c>
      <c r="N226" t="e">
        <f>VLOOKUP(D226,#REF!,7,0)</f>
        <v>#REF!</v>
      </c>
      <c r="P226" t="str">
        <f t="shared" si="18"/>
        <v>26502</v>
      </c>
      <c r="Q226" t="str">
        <f t="shared" si="19"/>
        <v>16</v>
      </c>
    </row>
    <row r="227" spans="1:17" x14ac:dyDescent="0.25">
      <c r="A227" s="563" t="s">
        <v>3173</v>
      </c>
      <c r="B227" s="339">
        <v>6</v>
      </c>
      <c r="C227" s="617">
        <v>161026502001990</v>
      </c>
      <c r="D227" s="436" t="s">
        <v>910</v>
      </c>
      <c r="E227" t="str">
        <f t="shared" si="16"/>
        <v>160102650200199</v>
      </c>
      <c r="F227" t="str">
        <f t="shared" si="17"/>
        <v>0</v>
      </c>
      <c r="G227" t="e">
        <f>+VLOOKUP(L227,BG!$D$10:$F$63,3,FALSE)</f>
        <v>#REF!</v>
      </c>
      <c r="H227" s="341" t="s">
        <v>911</v>
      </c>
      <c r="I227" s="628">
        <v>22677190092</v>
      </c>
      <c r="J227" s="298">
        <f t="shared" si="15"/>
        <v>22677190.092</v>
      </c>
      <c r="K227" t="e">
        <f>+VLOOKUP(D227,#REF!,4,0)</f>
        <v>#REF!</v>
      </c>
      <c r="L227" t="e">
        <f>VLOOKUP(D227,#REF!,5,0)</f>
        <v>#REF!</v>
      </c>
      <c r="M227" t="e">
        <f>VLOOKUP(D227,#REF!,6,0)</f>
        <v>#REF!</v>
      </c>
      <c r="N227" t="e">
        <f>VLOOKUP(D227,#REF!,7,0)</f>
        <v>#REF!</v>
      </c>
      <c r="P227" t="str">
        <f t="shared" si="18"/>
        <v>26502</v>
      </c>
      <c r="Q227" t="str">
        <f t="shared" si="19"/>
        <v>16</v>
      </c>
    </row>
    <row r="228" spans="1:17" hidden="1" x14ac:dyDescent="0.25">
      <c r="A228" s="563" t="s">
        <v>3173</v>
      </c>
      <c r="B228" s="340">
        <v>6</v>
      </c>
      <c r="C228" s="618">
        <v>161026502003990</v>
      </c>
      <c r="D228" s="341" t="s">
        <v>912</v>
      </c>
      <c r="E228" t="str">
        <f t="shared" si="16"/>
        <v>160102650200399</v>
      </c>
      <c r="F228" t="str">
        <f t="shared" si="17"/>
        <v>0</v>
      </c>
      <c r="G228" t="e">
        <f>+VLOOKUP(L228,BG!$D$10:$F$63,3,FALSE)</f>
        <v>#REF!</v>
      </c>
      <c r="H228" s="436" t="s">
        <v>913</v>
      </c>
      <c r="I228" s="627">
        <v>3213907782</v>
      </c>
      <c r="J228" s="298">
        <f t="shared" si="15"/>
        <v>3213907.7820000001</v>
      </c>
      <c r="K228" t="e">
        <f>+VLOOKUP(D228,#REF!,4,0)</f>
        <v>#REF!</v>
      </c>
      <c r="L228" t="e">
        <f>VLOOKUP(D228,#REF!,5,0)</f>
        <v>#REF!</v>
      </c>
      <c r="M228" t="e">
        <f>VLOOKUP(D228,#REF!,6,0)</f>
        <v>#REF!</v>
      </c>
      <c r="N228" t="e">
        <f>VLOOKUP(D228,#REF!,7,0)</f>
        <v>#REF!</v>
      </c>
      <c r="P228" t="str">
        <f t="shared" si="18"/>
        <v>26502</v>
      </c>
      <c r="Q228" t="str">
        <f t="shared" si="19"/>
        <v>16</v>
      </c>
    </row>
    <row r="229" spans="1:17" x14ac:dyDescent="0.25">
      <c r="A229" s="563" t="s">
        <v>3173</v>
      </c>
      <c r="B229" s="339">
        <v>6</v>
      </c>
      <c r="C229" s="617">
        <v>161026504000990</v>
      </c>
      <c r="D229" s="436" t="s">
        <v>2732</v>
      </c>
      <c r="E229" t="str">
        <f t="shared" si="16"/>
        <v>160102650400099</v>
      </c>
      <c r="F229" t="str">
        <f t="shared" si="17"/>
        <v>0</v>
      </c>
      <c r="G229" t="e">
        <f>+VLOOKUP(L229,BG!$D$10:$F$63,3,FALSE)</f>
        <v>#REF!</v>
      </c>
      <c r="H229" s="341" t="s">
        <v>2757</v>
      </c>
      <c r="I229" s="628">
        <v>784470543</v>
      </c>
      <c r="J229" s="298">
        <f t="shared" si="15"/>
        <v>784470.54299999995</v>
      </c>
      <c r="K229" t="e">
        <f>+VLOOKUP(D229,#REF!,4,0)</f>
        <v>#REF!</v>
      </c>
      <c r="L229" t="e">
        <f>VLOOKUP(D229,#REF!,5,0)</f>
        <v>#REF!</v>
      </c>
      <c r="M229" t="e">
        <f>VLOOKUP(D229,#REF!,6,0)</f>
        <v>#REF!</v>
      </c>
      <c r="N229" t="e">
        <f>VLOOKUP(D229,#REF!,7,0)</f>
        <v>#REF!</v>
      </c>
      <c r="P229" t="str">
        <f t="shared" si="18"/>
        <v>26504</v>
      </c>
      <c r="Q229" t="str">
        <f t="shared" si="19"/>
        <v>16</v>
      </c>
    </row>
    <row r="230" spans="1:17" x14ac:dyDescent="0.25">
      <c r="A230" s="563" t="s">
        <v>3173</v>
      </c>
      <c r="B230" s="340">
        <v>6</v>
      </c>
      <c r="C230" s="618">
        <v>161026902000990</v>
      </c>
      <c r="D230" s="341" t="s">
        <v>2785</v>
      </c>
      <c r="E230" t="str">
        <f t="shared" si="16"/>
        <v>160102690200099</v>
      </c>
      <c r="F230" t="str">
        <f t="shared" si="17"/>
        <v>0</v>
      </c>
      <c r="G230" t="e">
        <f>+VLOOKUP(L230,BG!$D$10:$F$63,3,FALSE)</f>
        <v>#REF!</v>
      </c>
      <c r="H230" s="341" t="s">
        <v>2786</v>
      </c>
      <c r="I230" s="628">
        <v>1649766373</v>
      </c>
      <c r="J230" s="298">
        <f t="shared" si="15"/>
        <v>1649766.3729999999</v>
      </c>
      <c r="K230" t="e">
        <f>+VLOOKUP(D230,#REF!,4,0)</f>
        <v>#REF!</v>
      </c>
      <c r="L230" t="e">
        <f>VLOOKUP(D230,#REF!,5,0)</f>
        <v>#REF!</v>
      </c>
      <c r="M230" t="e">
        <f>VLOOKUP(D230,#REF!,6,0)</f>
        <v>#REF!</v>
      </c>
      <c r="N230" t="e">
        <f>VLOOKUP(D230,#REF!,7,0)</f>
        <v>#REF!</v>
      </c>
      <c r="P230" t="str">
        <f t="shared" si="18"/>
        <v>26902</v>
      </c>
      <c r="Q230" t="str">
        <f t="shared" si="19"/>
        <v>16</v>
      </c>
    </row>
    <row r="231" spans="1:17" x14ac:dyDescent="0.25">
      <c r="A231" s="563" t="s">
        <v>3173</v>
      </c>
      <c r="B231" s="339">
        <v>6</v>
      </c>
      <c r="C231" s="617">
        <v>161026902001010</v>
      </c>
      <c r="D231" s="436" t="s">
        <v>2528</v>
      </c>
      <c r="E231" t="str">
        <f t="shared" si="16"/>
        <v>160102690200101</v>
      </c>
      <c r="F231" t="str">
        <f t="shared" si="17"/>
        <v>0</v>
      </c>
      <c r="G231" t="e">
        <f>+VLOOKUP(L231,BG!$D$10:$F$63,3,FALSE)</f>
        <v>#REF!</v>
      </c>
      <c r="H231" s="341" t="s">
        <v>2529</v>
      </c>
      <c r="I231" s="628">
        <v>1199356475</v>
      </c>
      <c r="J231" s="298">
        <f t="shared" si="15"/>
        <v>1199356.4750000001</v>
      </c>
      <c r="K231" t="e">
        <f>+VLOOKUP(D231,#REF!,4,0)</f>
        <v>#REF!</v>
      </c>
      <c r="L231" t="e">
        <f>VLOOKUP(D231,#REF!,5,0)</f>
        <v>#REF!</v>
      </c>
      <c r="M231" t="e">
        <f>VLOOKUP(D231,#REF!,6,0)</f>
        <v>#REF!</v>
      </c>
      <c r="N231" t="e">
        <f>VLOOKUP(D231,#REF!,7,0)</f>
        <v>#REF!</v>
      </c>
      <c r="P231" t="str">
        <f t="shared" si="18"/>
        <v>26902</v>
      </c>
      <c r="Q231" t="str">
        <f t="shared" si="19"/>
        <v>16</v>
      </c>
    </row>
    <row r="232" spans="1:17" x14ac:dyDescent="0.25">
      <c r="A232" s="563" t="s">
        <v>3173</v>
      </c>
      <c r="B232" s="340">
        <v>6</v>
      </c>
      <c r="C232" s="618">
        <v>161026902001990</v>
      </c>
      <c r="D232" s="341" t="s">
        <v>914</v>
      </c>
      <c r="E232" t="str">
        <f t="shared" si="16"/>
        <v>160102690200199</v>
      </c>
      <c r="F232" t="str">
        <f t="shared" si="17"/>
        <v>0</v>
      </c>
      <c r="G232" t="e">
        <f>+VLOOKUP(L232,BG!$D$10:$F$63,3,FALSE)</f>
        <v>#REF!</v>
      </c>
      <c r="H232" s="436" t="s">
        <v>915</v>
      </c>
      <c r="I232" s="627">
        <v>20368974480</v>
      </c>
      <c r="J232" s="298">
        <f t="shared" si="15"/>
        <v>20368974.48</v>
      </c>
      <c r="K232" t="e">
        <f>+VLOOKUP(D232,#REF!,4,0)</f>
        <v>#REF!</v>
      </c>
      <c r="L232" t="e">
        <f>VLOOKUP(D232,#REF!,5,0)</f>
        <v>#REF!</v>
      </c>
      <c r="M232" t="e">
        <f>VLOOKUP(D232,#REF!,6,0)</f>
        <v>#REF!</v>
      </c>
      <c r="N232" t="e">
        <f>VLOOKUP(D232,#REF!,7,0)</f>
        <v>#REF!</v>
      </c>
      <c r="P232" t="str">
        <f t="shared" si="18"/>
        <v>26902</v>
      </c>
      <c r="Q232" t="str">
        <f t="shared" si="19"/>
        <v>16</v>
      </c>
    </row>
    <row r="233" spans="1:17" x14ac:dyDescent="0.25">
      <c r="A233" s="563" t="s">
        <v>3173</v>
      </c>
      <c r="B233" s="339">
        <v>6</v>
      </c>
      <c r="C233" s="617">
        <v>163027502000990</v>
      </c>
      <c r="D233" s="436" t="s">
        <v>2763</v>
      </c>
      <c r="E233" t="str">
        <f t="shared" si="16"/>
        <v>160302750200099</v>
      </c>
      <c r="F233" t="str">
        <f t="shared" si="17"/>
        <v>0</v>
      </c>
      <c r="G233" t="e">
        <f>+VLOOKUP(L233,BG!$D$10:$F$63,3,FALSE)</f>
        <v>#REF!</v>
      </c>
      <c r="H233" s="341" t="s">
        <v>2765</v>
      </c>
      <c r="I233" s="628">
        <v>9477427721</v>
      </c>
      <c r="J233" s="298">
        <f t="shared" si="15"/>
        <v>9477427.7210000008</v>
      </c>
      <c r="K233" t="e">
        <f>+VLOOKUP(D233,#REF!,4,0)</f>
        <v>#REF!</v>
      </c>
      <c r="L233" t="e">
        <f>VLOOKUP(D233,#REF!,5,0)</f>
        <v>#REF!</v>
      </c>
      <c r="M233" t="e">
        <f>VLOOKUP(D233,#REF!,6,0)</f>
        <v>#REF!</v>
      </c>
      <c r="N233" t="e">
        <f>VLOOKUP(D233,#REF!,7,0)</f>
        <v>#REF!</v>
      </c>
      <c r="P233" t="str">
        <f t="shared" si="18"/>
        <v>27502</v>
      </c>
      <c r="Q233" t="str">
        <f t="shared" si="19"/>
        <v>16</v>
      </c>
    </row>
    <row r="234" spans="1:17" x14ac:dyDescent="0.25">
      <c r="A234" s="563" t="s">
        <v>3173</v>
      </c>
      <c r="B234" s="340">
        <v>6</v>
      </c>
      <c r="C234" s="618">
        <v>163027502001010</v>
      </c>
      <c r="D234" s="341" t="s">
        <v>1368</v>
      </c>
      <c r="E234" t="str">
        <f t="shared" si="16"/>
        <v>160302750200101</v>
      </c>
      <c r="F234" t="str">
        <f t="shared" si="17"/>
        <v>0</v>
      </c>
      <c r="G234" t="e">
        <f>+VLOOKUP(L234,BG!$D$10:$F$63,3,FALSE)</f>
        <v>#REF!</v>
      </c>
      <c r="H234" s="341" t="s">
        <v>920</v>
      </c>
      <c r="I234" s="628">
        <v>5826440173</v>
      </c>
      <c r="J234" s="298">
        <f t="shared" si="15"/>
        <v>5826440.1730000004</v>
      </c>
      <c r="K234" t="e">
        <f>+VLOOKUP(D234,#REF!,4,0)</f>
        <v>#REF!</v>
      </c>
      <c r="L234" t="e">
        <f>VLOOKUP(D234,#REF!,5,0)</f>
        <v>#REF!</v>
      </c>
      <c r="M234" t="e">
        <f>VLOOKUP(D234,#REF!,6,0)</f>
        <v>#REF!</v>
      </c>
      <c r="N234" t="e">
        <f>VLOOKUP(D234,#REF!,7,0)</f>
        <v>#REF!</v>
      </c>
      <c r="P234" t="str">
        <f t="shared" si="18"/>
        <v>27502</v>
      </c>
      <c r="Q234" t="str">
        <f t="shared" si="19"/>
        <v>16</v>
      </c>
    </row>
    <row r="235" spans="1:17" x14ac:dyDescent="0.25">
      <c r="A235" s="563" t="s">
        <v>3173</v>
      </c>
      <c r="B235" s="339">
        <v>6</v>
      </c>
      <c r="C235" s="617">
        <v>163027502001990</v>
      </c>
      <c r="D235" s="436" t="s">
        <v>919</v>
      </c>
      <c r="E235" t="str">
        <f t="shared" si="16"/>
        <v>160302750200199</v>
      </c>
      <c r="F235" t="str">
        <f t="shared" si="17"/>
        <v>0</v>
      </c>
      <c r="G235" t="e">
        <f>+VLOOKUP(L235,BG!$D$10:$F$63,3,FALSE)</f>
        <v>#REF!</v>
      </c>
      <c r="H235" s="436" t="s">
        <v>920</v>
      </c>
      <c r="I235" s="627">
        <v>14446924862</v>
      </c>
      <c r="J235" s="298">
        <f t="shared" si="15"/>
        <v>14446924.862</v>
      </c>
      <c r="K235" t="e">
        <f>+VLOOKUP(D235,#REF!,4,0)</f>
        <v>#REF!</v>
      </c>
      <c r="L235" t="e">
        <f>VLOOKUP(D235,#REF!,5,0)</f>
        <v>#REF!</v>
      </c>
      <c r="M235" t="e">
        <f>VLOOKUP(D235,#REF!,6,0)</f>
        <v>#REF!</v>
      </c>
      <c r="N235" t="e">
        <f>VLOOKUP(D235,#REF!,7,0)</f>
        <v>#REF!</v>
      </c>
      <c r="P235" t="str">
        <f t="shared" si="18"/>
        <v>27502</v>
      </c>
      <c r="Q235" t="str">
        <f t="shared" si="19"/>
        <v>16</v>
      </c>
    </row>
    <row r="236" spans="1:17" hidden="1" x14ac:dyDescent="0.25">
      <c r="A236" s="563" t="s">
        <v>3173</v>
      </c>
      <c r="B236" s="340">
        <v>6</v>
      </c>
      <c r="C236" s="618">
        <v>163027502003990</v>
      </c>
      <c r="D236" s="341" t="s">
        <v>921</v>
      </c>
      <c r="E236" t="str">
        <f t="shared" si="16"/>
        <v>160302750200399</v>
      </c>
      <c r="F236" t="str">
        <f t="shared" si="17"/>
        <v>0</v>
      </c>
      <c r="G236" t="e">
        <f>+VLOOKUP(L236,BG!$D$10:$F$63,3,FALSE)</f>
        <v>#REF!</v>
      </c>
      <c r="H236" s="436" t="s">
        <v>922</v>
      </c>
      <c r="I236" s="627">
        <v>1</v>
      </c>
      <c r="J236" s="298">
        <f t="shared" si="15"/>
        <v>1E-3</v>
      </c>
      <c r="K236" t="e">
        <f>+VLOOKUP(D236,#REF!,4,0)</f>
        <v>#REF!</v>
      </c>
      <c r="L236" t="e">
        <f>VLOOKUP(D236,#REF!,5,0)</f>
        <v>#REF!</v>
      </c>
      <c r="M236" t="e">
        <f>VLOOKUP(D236,#REF!,6,0)</f>
        <v>#REF!</v>
      </c>
      <c r="N236" t="e">
        <f>VLOOKUP(D236,#REF!,7,0)</f>
        <v>#REF!</v>
      </c>
      <c r="P236" t="str">
        <f t="shared" si="18"/>
        <v>27502</v>
      </c>
      <c r="Q236" t="str">
        <f t="shared" si="19"/>
        <v>16</v>
      </c>
    </row>
    <row r="237" spans="1:17" x14ac:dyDescent="0.25">
      <c r="A237" s="563" t="s">
        <v>3173</v>
      </c>
      <c r="B237" s="339">
        <v>6</v>
      </c>
      <c r="C237" s="617">
        <v>168027782001010</v>
      </c>
      <c r="D237" s="436" t="s">
        <v>1369</v>
      </c>
      <c r="E237" t="str">
        <f t="shared" si="16"/>
        <v>160802778200101</v>
      </c>
      <c r="F237" t="str">
        <f t="shared" si="17"/>
        <v>0</v>
      </c>
      <c r="G237" t="e">
        <f>+VLOOKUP(L237,BG!$D$10:$F$63,3,FALSE)</f>
        <v>#REF!</v>
      </c>
      <c r="H237" s="341" t="s">
        <v>923</v>
      </c>
      <c r="I237" s="628">
        <v>18942582</v>
      </c>
      <c r="J237" s="298">
        <f t="shared" si="15"/>
        <v>18942.581999999999</v>
      </c>
      <c r="K237" t="e">
        <f>+VLOOKUP(D237,#REF!,4,0)</f>
        <v>#REF!</v>
      </c>
      <c r="L237" t="e">
        <f>VLOOKUP(D237,#REF!,5,0)</f>
        <v>#REF!</v>
      </c>
      <c r="M237" t="e">
        <f>VLOOKUP(D237,#REF!,6,0)</f>
        <v>#REF!</v>
      </c>
      <c r="N237" t="e">
        <f>VLOOKUP(D237,#REF!,7,0)</f>
        <v>#REF!</v>
      </c>
      <c r="P237" t="str">
        <f t="shared" si="18"/>
        <v>27782</v>
      </c>
      <c r="Q237" t="str">
        <f t="shared" si="19"/>
        <v>16</v>
      </c>
    </row>
    <row r="238" spans="1:17" x14ac:dyDescent="0.25">
      <c r="A238" s="563" t="s">
        <v>3173</v>
      </c>
      <c r="B238" s="340">
        <v>6</v>
      </c>
      <c r="C238" s="618">
        <v>168027782001990</v>
      </c>
      <c r="D238" s="341" t="s">
        <v>924</v>
      </c>
      <c r="E238" t="str">
        <f t="shared" si="16"/>
        <v>160802778200199</v>
      </c>
      <c r="F238" t="str">
        <f t="shared" si="17"/>
        <v>0</v>
      </c>
      <c r="G238" t="e">
        <f>+VLOOKUP(L238,BG!$D$10:$F$63,3,FALSE)</f>
        <v>#REF!</v>
      </c>
      <c r="H238" s="436" t="s">
        <v>923</v>
      </c>
      <c r="I238" s="627">
        <v>11608719627</v>
      </c>
      <c r="J238" s="298">
        <f t="shared" si="15"/>
        <v>11608719.627</v>
      </c>
      <c r="K238" t="e">
        <f>+VLOOKUP(D238,#REF!,4,0)</f>
        <v>#REF!</v>
      </c>
      <c r="L238" t="e">
        <f>VLOOKUP(D238,#REF!,5,0)</f>
        <v>#REF!</v>
      </c>
      <c r="M238" t="e">
        <f>VLOOKUP(D238,#REF!,6,0)</f>
        <v>#REF!</v>
      </c>
      <c r="N238" t="e">
        <f>VLOOKUP(D238,#REF!,7,0)</f>
        <v>#REF!</v>
      </c>
      <c r="P238" t="str">
        <f t="shared" si="18"/>
        <v>27782</v>
      </c>
      <c r="Q238" t="str">
        <f t="shared" si="19"/>
        <v>16</v>
      </c>
    </row>
    <row r="239" spans="1:17" x14ac:dyDescent="0.25">
      <c r="A239" s="563" t="s">
        <v>3173</v>
      </c>
      <c r="B239" s="339">
        <v>6</v>
      </c>
      <c r="C239" s="617">
        <v>168027794001990</v>
      </c>
      <c r="D239" s="436" t="s">
        <v>925</v>
      </c>
      <c r="E239" t="str">
        <f t="shared" si="16"/>
        <v>160802779400199</v>
      </c>
      <c r="F239" t="str">
        <f t="shared" si="17"/>
        <v>0</v>
      </c>
      <c r="G239" t="e">
        <f>+VLOOKUP(L239,BG!$D$10:$F$63,3,FALSE)</f>
        <v>#REF!</v>
      </c>
      <c r="H239" s="341" t="s">
        <v>926</v>
      </c>
      <c r="I239" s="628">
        <v>-291100161</v>
      </c>
      <c r="J239" s="298">
        <f t="shared" si="15"/>
        <v>-291100.16100000002</v>
      </c>
      <c r="K239" t="e">
        <f>+VLOOKUP(D239,#REF!,4,0)</f>
        <v>#REF!</v>
      </c>
      <c r="L239" t="e">
        <f>VLOOKUP(D239,#REF!,5,0)</f>
        <v>#REF!</v>
      </c>
      <c r="M239" t="e">
        <f>VLOOKUP(D239,#REF!,6,0)</f>
        <v>#REF!</v>
      </c>
      <c r="N239" t="e">
        <f>VLOOKUP(D239,#REF!,7,0)</f>
        <v>#REF!</v>
      </c>
      <c r="P239" t="str">
        <f t="shared" si="18"/>
        <v>27794</v>
      </c>
      <c r="Q239" t="str">
        <f t="shared" si="19"/>
        <v>16</v>
      </c>
    </row>
    <row r="240" spans="1:17" x14ac:dyDescent="0.25">
      <c r="A240" s="563" t="s">
        <v>3173</v>
      </c>
      <c r="B240" s="340">
        <v>6</v>
      </c>
      <c r="C240" s="618">
        <v>168027982001010</v>
      </c>
      <c r="D240" s="341" t="s">
        <v>2530</v>
      </c>
      <c r="E240" t="str">
        <f t="shared" si="16"/>
        <v>160802798200101</v>
      </c>
      <c r="F240" t="str">
        <f t="shared" si="17"/>
        <v>0</v>
      </c>
      <c r="G240" t="e">
        <f>+VLOOKUP(L240,BG!$D$10:$F$63,3,FALSE)</f>
        <v>#REF!</v>
      </c>
      <c r="H240" s="341" t="s">
        <v>927</v>
      </c>
      <c r="I240" s="628">
        <v>105871967</v>
      </c>
      <c r="J240" s="298">
        <f t="shared" si="15"/>
        <v>105871.967</v>
      </c>
      <c r="K240" t="e">
        <f>+VLOOKUP(D240,#REF!,4,0)</f>
        <v>#REF!</v>
      </c>
      <c r="L240" t="e">
        <f>VLOOKUP(D240,#REF!,5,0)</f>
        <v>#REF!</v>
      </c>
      <c r="M240" t="e">
        <f>VLOOKUP(D240,#REF!,6,0)</f>
        <v>#REF!</v>
      </c>
      <c r="N240" t="e">
        <f>VLOOKUP(D240,#REF!,7,0)</f>
        <v>#REF!</v>
      </c>
      <c r="P240" t="str">
        <f t="shared" si="18"/>
        <v>27982</v>
      </c>
      <c r="Q240" t="str">
        <f t="shared" si="19"/>
        <v>16</v>
      </c>
    </row>
    <row r="241" spans="1:17" x14ac:dyDescent="0.25">
      <c r="A241" s="563" t="s">
        <v>3173</v>
      </c>
      <c r="B241" s="339">
        <v>6</v>
      </c>
      <c r="C241" s="617">
        <v>168027982001990</v>
      </c>
      <c r="D241" s="436" t="s">
        <v>928</v>
      </c>
      <c r="E241" t="str">
        <f t="shared" si="16"/>
        <v>160802798200199</v>
      </c>
      <c r="F241" t="str">
        <f t="shared" si="17"/>
        <v>0</v>
      </c>
      <c r="G241" t="e">
        <f>+VLOOKUP(L241,BG!$D$10:$F$63,3,FALSE)</f>
        <v>#REF!</v>
      </c>
      <c r="H241" s="436" t="s">
        <v>927</v>
      </c>
      <c r="I241" s="627">
        <v>551369174</v>
      </c>
      <c r="J241" s="298">
        <f t="shared" si="15"/>
        <v>551369.174</v>
      </c>
      <c r="K241" t="e">
        <f>+VLOOKUP(D241,#REF!,4,0)</f>
        <v>#REF!</v>
      </c>
      <c r="L241" t="e">
        <f>VLOOKUP(D241,#REF!,5,0)</f>
        <v>#REF!</v>
      </c>
      <c r="M241" t="e">
        <f>VLOOKUP(D241,#REF!,6,0)</f>
        <v>#REF!</v>
      </c>
      <c r="N241" t="e">
        <f>VLOOKUP(D241,#REF!,7,0)</f>
        <v>#REF!</v>
      </c>
      <c r="P241" t="str">
        <f t="shared" si="18"/>
        <v>27982</v>
      </c>
      <c r="Q241" t="str">
        <f t="shared" si="19"/>
        <v>16</v>
      </c>
    </row>
    <row r="242" spans="1:17" x14ac:dyDescent="0.25">
      <c r="A242" s="563" t="s">
        <v>3173</v>
      </c>
      <c r="B242" s="340">
        <v>6</v>
      </c>
      <c r="C242" s="618">
        <v>168027994001990</v>
      </c>
      <c r="D242" s="341" t="s">
        <v>929</v>
      </c>
      <c r="E242" t="str">
        <f t="shared" si="16"/>
        <v>160802799400199</v>
      </c>
      <c r="F242" t="str">
        <f t="shared" si="17"/>
        <v>0</v>
      </c>
      <c r="G242" t="e">
        <f>+VLOOKUP(L242,BG!$D$10:$F$63,3,FALSE)</f>
        <v>#REF!</v>
      </c>
      <c r="H242" s="341" t="s">
        <v>926</v>
      </c>
      <c r="I242" s="628">
        <v>-9264331</v>
      </c>
      <c r="J242" s="298">
        <f t="shared" si="15"/>
        <v>-9264.3310000000001</v>
      </c>
      <c r="K242" t="e">
        <f>+VLOOKUP(D242,#REF!,4,0)</f>
        <v>#REF!</v>
      </c>
      <c r="L242" t="e">
        <f>VLOOKUP(D242,#REF!,5,0)</f>
        <v>#REF!</v>
      </c>
      <c r="M242" t="e">
        <f>VLOOKUP(D242,#REF!,6,0)</f>
        <v>#REF!</v>
      </c>
      <c r="N242" t="e">
        <f>VLOOKUP(D242,#REF!,7,0)</f>
        <v>#REF!</v>
      </c>
      <c r="P242" t="str">
        <f t="shared" si="18"/>
        <v>27994</v>
      </c>
      <c r="Q242" t="str">
        <f t="shared" si="19"/>
        <v>16</v>
      </c>
    </row>
    <row r="243" spans="1:17" x14ac:dyDescent="0.25">
      <c r="A243" s="563" t="s">
        <v>3173</v>
      </c>
      <c r="B243" s="339">
        <v>6</v>
      </c>
      <c r="C243" s="617">
        <v>168034782000010</v>
      </c>
      <c r="D243" s="436" t="s">
        <v>3177</v>
      </c>
      <c r="E243" t="str">
        <f t="shared" si="16"/>
        <v>160803478200001</v>
      </c>
      <c r="F243" t="str">
        <f t="shared" si="17"/>
        <v>0</v>
      </c>
      <c r="G243" t="e">
        <f>+VLOOKUP(L243,BG!$D$10:$F$63,3,FALSE)</f>
        <v>#REF!</v>
      </c>
      <c r="H243" s="436" t="s">
        <v>932</v>
      </c>
      <c r="I243" s="627">
        <v>40554162</v>
      </c>
      <c r="J243" s="298">
        <f t="shared" si="15"/>
        <v>40554.161999999997</v>
      </c>
      <c r="K243" t="e">
        <f>+VLOOKUP(D243,#REF!,4,0)</f>
        <v>#REF!</v>
      </c>
      <c r="L243" t="e">
        <f>VLOOKUP(D243,#REF!,5,0)</f>
        <v>#REF!</v>
      </c>
      <c r="M243" t="e">
        <f>VLOOKUP(D243,#REF!,6,0)</f>
        <v>#REF!</v>
      </c>
      <c r="N243" t="e">
        <f>VLOOKUP(D243,#REF!,7,0)</f>
        <v>#REF!</v>
      </c>
      <c r="P243" t="str">
        <f t="shared" si="18"/>
        <v>34782</v>
      </c>
      <c r="Q243" t="str">
        <f t="shared" si="19"/>
        <v>16</v>
      </c>
    </row>
    <row r="244" spans="1:17" x14ac:dyDescent="0.25">
      <c r="A244" s="563" t="s">
        <v>3173</v>
      </c>
      <c r="B244" s="340">
        <v>6</v>
      </c>
      <c r="C244" s="618">
        <v>168034782000990</v>
      </c>
      <c r="D244" s="341" t="s">
        <v>931</v>
      </c>
      <c r="E244" t="str">
        <f t="shared" si="16"/>
        <v>160803478200099</v>
      </c>
      <c r="F244" t="str">
        <f t="shared" si="17"/>
        <v>0</v>
      </c>
      <c r="G244" t="e">
        <f>+VLOOKUP(L244,BG!$D$10:$F$63,3,FALSE)</f>
        <v>#REF!</v>
      </c>
      <c r="H244" s="341" t="s">
        <v>932</v>
      </c>
      <c r="I244" s="628">
        <v>396459</v>
      </c>
      <c r="J244" s="298">
        <f t="shared" si="15"/>
        <v>396.459</v>
      </c>
      <c r="K244" t="e">
        <f>+VLOOKUP(D244,#REF!,4,0)</f>
        <v>#REF!</v>
      </c>
      <c r="L244" t="e">
        <f>VLOOKUP(D244,#REF!,5,0)</f>
        <v>#REF!</v>
      </c>
      <c r="M244" t="e">
        <f>VLOOKUP(D244,#REF!,6,0)</f>
        <v>#REF!</v>
      </c>
      <c r="N244" t="e">
        <f>VLOOKUP(D244,#REF!,7,0)</f>
        <v>#REF!</v>
      </c>
      <c r="P244" t="str">
        <f t="shared" si="18"/>
        <v>34782</v>
      </c>
      <c r="Q244" t="str">
        <f t="shared" si="19"/>
        <v>16</v>
      </c>
    </row>
    <row r="245" spans="1:17" x14ac:dyDescent="0.25">
      <c r="A245" s="563" t="s">
        <v>3173</v>
      </c>
      <c r="B245" s="339">
        <v>6</v>
      </c>
      <c r="C245" s="617">
        <v>168034782001010</v>
      </c>
      <c r="D245" s="436" t="s">
        <v>1959</v>
      </c>
      <c r="E245" t="str">
        <f t="shared" si="16"/>
        <v>160803478200101</v>
      </c>
      <c r="F245" t="str">
        <f t="shared" si="17"/>
        <v>0</v>
      </c>
      <c r="G245" t="e">
        <f>+VLOOKUP(L245,BG!$D$10:$F$63,3,FALSE)</f>
        <v>#REF!</v>
      </c>
      <c r="H245" s="436" t="s">
        <v>930</v>
      </c>
      <c r="I245" s="627">
        <v>1058181217</v>
      </c>
      <c r="J245" s="298">
        <f t="shared" si="15"/>
        <v>1058181.2169999999</v>
      </c>
      <c r="K245" t="e">
        <f>+VLOOKUP(D245,#REF!,4,0)</f>
        <v>#REF!</v>
      </c>
      <c r="L245" t="e">
        <f>VLOOKUP(D245,#REF!,5,0)</f>
        <v>#REF!</v>
      </c>
      <c r="M245" t="e">
        <f>VLOOKUP(D245,#REF!,6,0)</f>
        <v>#REF!</v>
      </c>
      <c r="N245" t="e">
        <f>VLOOKUP(D245,#REF!,7,0)</f>
        <v>#REF!</v>
      </c>
      <c r="P245" t="str">
        <f t="shared" si="18"/>
        <v>34782</v>
      </c>
      <c r="Q245" t="str">
        <f t="shared" si="19"/>
        <v>16</v>
      </c>
    </row>
    <row r="246" spans="1:17" s="299" customFormat="1" x14ac:dyDescent="0.25">
      <c r="A246" s="563" t="s">
        <v>3173</v>
      </c>
      <c r="B246" s="340">
        <v>6</v>
      </c>
      <c r="C246" s="618">
        <v>168034782001990</v>
      </c>
      <c r="D246" s="341" t="s">
        <v>933</v>
      </c>
      <c r="E246" t="str">
        <f t="shared" si="16"/>
        <v>160803478200199</v>
      </c>
      <c r="F246" t="str">
        <f t="shared" si="17"/>
        <v>0</v>
      </c>
      <c r="G246" t="e">
        <f>+VLOOKUP(L246,BG!$D$10:$F$63,3,FALSE)</f>
        <v>#REF!</v>
      </c>
      <c r="H246" s="341" t="s">
        <v>930</v>
      </c>
      <c r="I246" s="628">
        <v>3469893554</v>
      </c>
      <c r="J246" s="298">
        <f t="shared" si="15"/>
        <v>3469893.554</v>
      </c>
      <c r="K246" t="e">
        <f>+VLOOKUP(D246,#REF!,4,0)</f>
        <v>#REF!</v>
      </c>
      <c r="L246" t="e">
        <f>VLOOKUP(D246,#REF!,5,0)</f>
        <v>#REF!</v>
      </c>
      <c r="M246" t="e">
        <f>VLOOKUP(D246,#REF!,6,0)</f>
        <v>#REF!</v>
      </c>
      <c r="N246" t="e">
        <f>VLOOKUP(D246,#REF!,7,0)</f>
        <v>#REF!</v>
      </c>
      <c r="O246"/>
      <c r="P246" t="str">
        <f t="shared" si="18"/>
        <v>34782</v>
      </c>
      <c r="Q246" t="str">
        <f t="shared" si="19"/>
        <v>16</v>
      </c>
    </row>
    <row r="247" spans="1:17" x14ac:dyDescent="0.25">
      <c r="A247" s="563" t="s">
        <v>3173</v>
      </c>
      <c r="B247" s="339">
        <v>6</v>
      </c>
      <c r="C247" s="617">
        <v>168034794001010</v>
      </c>
      <c r="D247" s="436" t="s">
        <v>2659</v>
      </c>
      <c r="E247" t="str">
        <f t="shared" si="16"/>
        <v>160803479400101</v>
      </c>
      <c r="F247" t="str">
        <f t="shared" si="17"/>
        <v>0</v>
      </c>
      <c r="G247" t="e">
        <f>+VLOOKUP(L247,BG!$D$10:$F$63,3,FALSE)</f>
        <v>#REF!</v>
      </c>
      <c r="H247" s="436" t="s">
        <v>926</v>
      </c>
      <c r="I247" s="627">
        <v>-18166044</v>
      </c>
      <c r="J247" s="298">
        <f t="shared" si="15"/>
        <v>-18166.044000000002</v>
      </c>
      <c r="K247" t="e">
        <f>+VLOOKUP(D247,#REF!,4,0)</f>
        <v>#REF!</v>
      </c>
      <c r="L247" t="e">
        <f>VLOOKUP(D247,#REF!,5,0)</f>
        <v>#REF!</v>
      </c>
      <c r="M247" t="e">
        <f>VLOOKUP(D247,#REF!,6,0)</f>
        <v>#REF!</v>
      </c>
      <c r="N247" t="e">
        <f>VLOOKUP(D247,#REF!,7,0)</f>
        <v>#REF!</v>
      </c>
      <c r="P247" t="str">
        <f t="shared" si="18"/>
        <v>34794</v>
      </c>
      <c r="Q247" t="str">
        <f t="shared" si="19"/>
        <v>16</v>
      </c>
    </row>
    <row r="248" spans="1:17" x14ac:dyDescent="0.25">
      <c r="A248" s="563" t="s">
        <v>3173</v>
      </c>
      <c r="B248" s="340">
        <v>6</v>
      </c>
      <c r="C248" s="618">
        <v>168034794001990</v>
      </c>
      <c r="D248" s="341" t="s">
        <v>934</v>
      </c>
      <c r="E248" t="str">
        <f t="shared" si="16"/>
        <v>160803479400199</v>
      </c>
      <c r="F248" t="str">
        <f t="shared" si="17"/>
        <v>0</v>
      </c>
      <c r="G248" t="e">
        <f>+VLOOKUP(L248,BG!$D$10:$F$63,3,FALSE)</f>
        <v>#REF!</v>
      </c>
      <c r="H248" s="341" t="s">
        <v>926</v>
      </c>
      <c r="I248" s="628">
        <v>-65074051</v>
      </c>
      <c r="J248" s="298">
        <f t="shared" si="15"/>
        <v>-65074.050999999999</v>
      </c>
      <c r="K248" t="e">
        <f>+VLOOKUP(D248,#REF!,4,0)</f>
        <v>#REF!</v>
      </c>
      <c r="L248" t="e">
        <f>VLOOKUP(D248,#REF!,5,0)</f>
        <v>#REF!</v>
      </c>
      <c r="M248" t="e">
        <f>VLOOKUP(D248,#REF!,6,0)</f>
        <v>#REF!</v>
      </c>
      <c r="N248" t="e">
        <f>VLOOKUP(D248,#REF!,7,0)</f>
        <v>#REF!</v>
      </c>
      <c r="P248" t="str">
        <f t="shared" si="18"/>
        <v>34794</v>
      </c>
      <c r="Q248" t="str">
        <f t="shared" si="19"/>
        <v>16</v>
      </c>
    </row>
    <row r="249" spans="1:17" x14ac:dyDescent="0.25">
      <c r="A249" s="563" t="s">
        <v>3173</v>
      </c>
      <c r="B249" s="339">
        <v>6</v>
      </c>
      <c r="C249" s="617">
        <v>169028592000990</v>
      </c>
      <c r="D249" s="436" t="s">
        <v>1960</v>
      </c>
      <c r="E249" t="str">
        <f t="shared" si="16"/>
        <v>160902859200099</v>
      </c>
      <c r="F249" t="str">
        <f t="shared" si="17"/>
        <v>0</v>
      </c>
      <c r="G249" t="e">
        <f>+VLOOKUP(L249,BG!$D$10:$F$63,3,FALSE)</f>
        <v>#REF!</v>
      </c>
      <c r="H249" s="436" t="s">
        <v>2138</v>
      </c>
      <c r="I249" s="627">
        <v>-64592603591</v>
      </c>
      <c r="J249" s="298">
        <f t="shared" si="15"/>
        <v>-64592603.590999998</v>
      </c>
      <c r="K249" t="e">
        <f>+VLOOKUP(D249,#REF!,4,0)</f>
        <v>#REF!</v>
      </c>
      <c r="L249" s="661" t="e">
        <f>VLOOKUP(D249,#REF!,5,0)</f>
        <v>#REF!</v>
      </c>
      <c r="M249" t="e">
        <f>VLOOKUP(D249,#REF!,6,0)</f>
        <v>#REF!</v>
      </c>
      <c r="N249" t="e">
        <f>VLOOKUP(D249,#REF!,7,0)</f>
        <v>#REF!</v>
      </c>
      <c r="P249" t="str">
        <f t="shared" si="18"/>
        <v>28592</v>
      </c>
      <c r="Q249" t="str">
        <f t="shared" si="19"/>
        <v>16</v>
      </c>
    </row>
    <row r="250" spans="1:17" hidden="1" x14ac:dyDescent="0.25">
      <c r="A250" s="563" t="s">
        <v>3173</v>
      </c>
      <c r="B250" s="340">
        <v>6</v>
      </c>
      <c r="C250" s="618">
        <v>171029302000990</v>
      </c>
      <c r="D250" s="341" t="s">
        <v>3170</v>
      </c>
      <c r="E250" t="str">
        <f t="shared" si="16"/>
        <v>170102930200099</v>
      </c>
      <c r="F250" t="str">
        <f t="shared" si="17"/>
        <v>0</v>
      </c>
      <c r="G250" t="e">
        <f>+VLOOKUP(L250,BG!$D$10:$F$63,3,FALSE)</f>
        <v>#REF!</v>
      </c>
      <c r="H250" s="341" t="s">
        <v>3168</v>
      </c>
      <c r="I250" s="628">
        <v>34933073435</v>
      </c>
      <c r="J250" s="298">
        <f t="shared" si="15"/>
        <v>34933073.435000002</v>
      </c>
      <c r="K250" t="e">
        <f>+VLOOKUP(D250,#REF!,4,0)</f>
        <v>#REF!</v>
      </c>
      <c r="L250" t="e">
        <f>VLOOKUP(D250,#REF!,5,0)</f>
        <v>#REF!</v>
      </c>
      <c r="M250" t="e">
        <f>VLOOKUP(D250,#REF!,6,0)</f>
        <v>#REF!</v>
      </c>
      <c r="N250" t="e">
        <f>VLOOKUP(D250,#REF!,7,0)</f>
        <v>#REF!</v>
      </c>
      <c r="P250" t="str">
        <f t="shared" si="18"/>
        <v>29302</v>
      </c>
      <c r="Q250" t="str">
        <f t="shared" si="19"/>
        <v>17</v>
      </c>
    </row>
    <row r="251" spans="1:17" hidden="1" x14ac:dyDescent="0.25">
      <c r="A251" s="563" t="s">
        <v>3173</v>
      </c>
      <c r="B251" s="339">
        <v>6</v>
      </c>
      <c r="C251" s="617">
        <v>171029302101990</v>
      </c>
      <c r="D251" s="436" t="s">
        <v>1961</v>
      </c>
      <c r="E251" t="str">
        <f t="shared" si="16"/>
        <v>170102930210199</v>
      </c>
      <c r="F251" t="str">
        <f t="shared" si="17"/>
        <v>0</v>
      </c>
      <c r="G251" t="e">
        <f>+VLOOKUP(L251,BG!$D$10:$F$63,3,FALSE)</f>
        <v>#REF!</v>
      </c>
      <c r="H251" s="436" t="s">
        <v>2139</v>
      </c>
      <c r="I251" s="627">
        <v>46138691</v>
      </c>
      <c r="J251" s="298">
        <f t="shared" si="15"/>
        <v>46138.690999999999</v>
      </c>
      <c r="K251" t="e">
        <f>+VLOOKUP(D251,#REF!,4,0)</f>
        <v>#REF!</v>
      </c>
      <c r="L251" t="e">
        <f>VLOOKUP(D251,#REF!,5,0)</f>
        <v>#REF!</v>
      </c>
      <c r="M251" t="e">
        <f>VLOOKUP(D251,#REF!,6,0)</f>
        <v>#REF!</v>
      </c>
      <c r="N251" t="e">
        <f>VLOOKUP(D251,#REF!,7,0)</f>
        <v>#REF!</v>
      </c>
      <c r="P251" t="str">
        <f t="shared" si="18"/>
        <v>29302</v>
      </c>
      <c r="Q251" t="str">
        <f t="shared" si="19"/>
        <v>17</v>
      </c>
    </row>
    <row r="252" spans="1:17" hidden="1" x14ac:dyDescent="0.25">
      <c r="A252" s="563" t="s">
        <v>3173</v>
      </c>
      <c r="B252" s="340">
        <v>6</v>
      </c>
      <c r="C252" s="618">
        <v>171029304001990</v>
      </c>
      <c r="D252" s="341" t="s">
        <v>936</v>
      </c>
      <c r="E252" t="str">
        <f t="shared" si="16"/>
        <v>170102930400199</v>
      </c>
      <c r="F252" t="str">
        <f t="shared" si="17"/>
        <v>0</v>
      </c>
      <c r="G252" t="e">
        <f>+VLOOKUP(L252,BG!$D$10:$F$63,3,FALSE)</f>
        <v>#REF!</v>
      </c>
      <c r="H252" s="341" t="s">
        <v>937</v>
      </c>
      <c r="I252" s="628">
        <v>77727222019</v>
      </c>
      <c r="J252" s="298">
        <f t="shared" si="15"/>
        <v>77727222.018999994</v>
      </c>
      <c r="K252" t="e">
        <f>+VLOOKUP(D252,#REF!,4,0)</f>
        <v>#REF!</v>
      </c>
      <c r="L252" t="e">
        <f>VLOOKUP(D252,#REF!,5,0)</f>
        <v>#REF!</v>
      </c>
      <c r="M252" t="e">
        <f>VLOOKUP(D252,#REF!,6,0)</f>
        <v>#REF!</v>
      </c>
      <c r="N252" t="e">
        <f>VLOOKUP(D252,#REF!,7,0)</f>
        <v>#REF!</v>
      </c>
      <c r="P252" t="str">
        <f t="shared" si="18"/>
        <v>29304</v>
      </c>
      <c r="Q252" t="str">
        <f t="shared" si="19"/>
        <v>17</v>
      </c>
    </row>
    <row r="253" spans="1:17" x14ac:dyDescent="0.25">
      <c r="A253" s="563" t="s">
        <v>3173</v>
      </c>
      <c r="B253" s="339">
        <v>6</v>
      </c>
      <c r="C253" s="617">
        <v>172029504020990</v>
      </c>
      <c r="D253" s="436" t="s">
        <v>938</v>
      </c>
      <c r="E253" t="str">
        <f t="shared" si="16"/>
        <v>170202950402099</v>
      </c>
      <c r="F253" t="str">
        <f t="shared" si="17"/>
        <v>0</v>
      </c>
      <c r="G253" t="e">
        <f>+VLOOKUP(L253,BG!$D$10:$F$63,3,FALSE)</f>
        <v>#REF!</v>
      </c>
      <c r="H253" s="436" t="s">
        <v>939</v>
      </c>
      <c r="I253" s="627">
        <v>124794856943</v>
      </c>
      <c r="J253" s="298">
        <f t="shared" si="15"/>
        <v>124794856.943</v>
      </c>
      <c r="K253" t="e">
        <f>+VLOOKUP(D253,#REF!,4,0)</f>
        <v>#REF!</v>
      </c>
      <c r="L253" t="e">
        <f>VLOOKUP(D253,#REF!,5,0)</f>
        <v>#REF!</v>
      </c>
      <c r="M253" t="e">
        <f>VLOOKUP(D253,#REF!,6,0)</f>
        <v>#REF!</v>
      </c>
      <c r="N253" t="e">
        <f>VLOOKUP(D253,#REF!,7,0)</f>
        <v>#REF!</v>
      </c>
      <c r="P253" t="str">
        <f t="shared" si="18"/>
        <v>29504</v>
      </c>
      <c r="Q253" t="str">
        <f t="shared" si="19"/>
        <v>17</v>
      </c>
    </row>
    <row r="254" spans="1:17" hidden="1" x14ac:dyDescent="0.25">
      <c r="A254" s="563" t="s">
        <v>3173</v>
      </c>
      <c r="B254" s="340">
        <v>6</v>
      </c>
      <c r="C254" s="618">
        <v>172029504026990</v>
      </c>
      <c r="D254" s="341" t="s">
        <v>3178</v>
      </c>
      <c r="E254" t="str">
        <f t="shared" si="16"/>
        <v>170202950402699</v>
      </c>
      <c r="F254" t="str">
        <f t="shared" si="17"/>
        <v>0</v>
      </c>
      <c r="G254" t="e">
        <f>+VLOOKUP(L254,BG!$D$10:$F$63,3,FALSE)</f>
        <v>#REF!</v>
      </c>
      <c r="H254" s="341" t="s">
        <v>3211</v>
      </c>
      <c r="I254" s="628">
        <v>10918772872</v>
      </c>
      <c r="J254" s="298">
        <f t="shared" si="15"/>
        <v>10918772.872</v>
      </c>
      <c r="K254" t="e">
        <f>+VLOOKUP(D254,#REF!,4,0)</f>
        <v>#REF!</v>
      </c>
      <c r="L254" t="e">
        <f>VLOOKUP(D254,#REF!,5,0)</f>
        <v>#REF!</v>
      </c>
      <c r="M254" t="e">
        <f>VLOOKUP(D254,#REF!,6,0)</f>
        <v>#REF!</v>
      </c>
      <c r="N254" t="e">
        <f>VLOOKUP(D254,#REF!,7,0)</f>
        <v>#REF!</v>
      </c>
      <c r="P254" t="str">
        <f t="shared" si="18"/>
        <v>29504</v>
      </c>
      <c r="Q254" t="str">
        <f t="shared" si="19"/>
        <v>17</v>
      </c>
    </row>
    <row r="255" spans="1:17" hidden="1" x14ac:dyDescent="0.25">
      <c r="A255" s="563" t="s">
        <v>3173</v>
      </c>
      <c r="B255" s="339">
        <v>6</v>
      </c>
      <c r="C255" s="617">
        <v>181031902014990</v>
      </c>
      <c r="D255" s="436" t="s">
        <v>941</v>
      </c>
      <c r="E255" t="str">
        <f t="shared" si="16"/>
        <v>180103190201499</v>
      </c>
      <c r="F255" t="str">
        <f t="shared" si="17"/>
        <v>0</v>
      </c>
      <c r="G255" t="e">
        <f>+VLOOKUP(L255,BG!$D$10:$F$63,3,FALSE)</f>
        <v>#REF!</v>
      </c>
      <c r="H255" s="436" t="s">
        <v>942</v>
      </c>
      <c r="I255" s="627">
        <v>6248360979</v>
      </c>
      <c r="J255" s="298">
        <f t="shared" si="15"/>
        <v>6248360.9790000003</v>
      </c>
      <c r="K255" t="e">
        <f>+VLOOKUP(D255,#REF!,4,0)</f>
        <v>#REF!</v>
      </c>
      <c r="L255" t="e">
        <f>VLOOKUP(D255,#REF!,5,0)</f>
        <v>#REF!</v>
      </c>
      <c r="M255" t="e">
        <f>VLOOKUP(D255,#REF!,6,0)</f>
        <v>#REF!</v>
      </c>
      <c r="N255" t="e">
        <f>VLOOKUP(D255,#REF!,7,0)</f>
        <v>#REF!</v>
      </c>
      <c r="P255" t="str">
        <f t="shared" si="18"/>
        <v>31902</v>
      </c>
      <c r="Q255" t="str">
        <f t="shared" si="19"/>
        <v>18</v>
      </c>
    </row>
    <row r="256" spans="1:17" hidden="1" x14ac:dyDescent="0.25">
      <c r="A256" s="563" t="s">
        <v>3173</v>
      </c>
      <c r="B256" s="340">
        <v>6</v>
      </c>
      <c r="C256" s="618">
        <v>181031902015990</v>
      </c>
      <c r="D256" s="341" t="s">
        <v>943</v>
      </c>
      <c r="E256" t="str">
        <f t="shared" si="16"/>
        <v>180103190201599</v>
      </c>
      <c r="F256" t="str">
        <f t="shared" si="17"/>
        <v>0</v>
      </c>
      <c r="G256" t="e">
        <f>+VLOOKUP(L256,BG!$D$10:$F$63,3,FALSE)</f>
        <v>#REF!</v>
      </c>
      <c r="H256" s="341" t="s">
        <v>944</v>
      </c>
      <c r="I256" s="628">
        <v>3057340003</v>
      </c>
      <c r="J256" s="298">
        <f t="shared" si="15"/>
        <v>3057340.003</v>
      </c>
      <c r="K256" t="e">
        <f>+VLOOKUP(D256,#REF!,4,0)</f>
        <v>#REF!</v>
      </c>
      <c r="L256" t="e">
        <f>VLOOKUP(D256,#REF!,5,0)</f>
        <v>#REF!</v>
      </c>
      <c r="M256" t="e">
        <f>VLOOKUP(D256,#REF!,6,0)</f>
        <v>#REF!</v>
      </c>
      <c r="N256" t="e">
        <f>VLOOKUP(D256,#REF!,7,0)</f>
        <v>#REF!</v>
      </c>
      <c r="P256" t="str">
        <f t="shared" si="18"/>
        <v>31902</v>
      </c>
      <c r="Q256" t="str">
        <f t="shared" si="19"/>
        <v>18</v>
      </c>
    </row>
    <row r="257" spans="1:17" hidden="1" x14ac:dyDescent="0.25">
      <c r="A257" s="563" t="s">
        <v>3173</v>
      </c>
      <c r="B257" s="339">
        <v>6</v>
      </c>
      <c r="C257" s="617">
        <v>181031904011990</v>
      </c>
      <c r="D257" s="436" t="s">
        <v>945</v>
      </c>
      <c r="E257" t="str">
        <f t="shared" si="16"/>
        <v>180103190401199</v>
      </c>
      <c r="F257" t="str">
        <f t="shared" si="17"/>
        <v>0</v>
      </c>
      <c r="G257" t="e">
        <f>+VLOOKUP(L257,BG!$D$10:$F$63,3,FALSE)</f>
        <v>#REF!</v>
      </c>
      <c r="H257" s="436" t="s">
        <v>946</v>
      </c>
      <c r="I257" s="627">
        <v>4214000000</v>
      </c>
      <c r="J257" s="298">
        <f t="shared" si="15"/>
        <v>4214000</v>
      </c>
      <c r="K257" t="e">
        <f>+VLOOKUP(D257,#REF!,4,0)</f>
        <v>#REF!</v>
      </c>
      <c r="L257" t="e">
        <f>VLOOKUP(D257,#REF!,5,0)</f>
        <v>#REF!</v>
      </c>
      <c r="M257" t="e">
        <f>VLOOKUP(D257,#REF!,6,0)</f>
        <v>#REF!</v>
      </c>
      <c r="N257" t="e">
        <f>VLOOKUP(D257,#REF!,7,0)</f>
        <v>#REF!</v>
      </c>
      <c r="P257" t="str">
        <f t="shared" si="18"/>
        <v>31904</v>
      </c>
      <c r="Q257" t="str">
        <f t="shared" si="19"/>
        <v>18</v>
      </c>
    </row>
    <row r="258" spans="1:17" hidden="1" x14ac:dyDescent="0.25">
      <c r="A258" s="563" t="s">
        <v>3173</v>
      </c>
      <c r="B258" s="340">
        <v>6</v>
      </c>
      <c r="C258" s="618">
        <v>181031992001990</v>
      </c>
      <c r="D258" s="341" t="s">
        <v>947</v>
      </c>
      <c r="E258" t="str">
        <f t="shared" si="16"/>
        <v>180103199200199</v>
      </c>
      <c r="F258" t="str">
        <f t="shared" si="17"/>
        <v>0</v>
      </c>
      <c r="G258" t="e">
        <f>+VLOOKUP(L258,BG!$D$10:$F$63,3,FALSE)</f>
        <v>#REF!</v>
      </c>
      <c r="H258" s="341" t="s">
        <v>948</v>
      </c>
      <c r="I258" s="628">
        <v>-81529067</v>
      </c>
      <c r="J258" s="298">
        <f t="shared" ref="J258:J321" si="20">I258/1000</f>
        <v>-81529.066999999995</v>
      </c>
      <c r="K258" t="e">
        <f>+VLOOKUP(D258,#REF!,4,0)</f>
        <v>#REF!</v>
      </c>
      <c r="L258" t="e">
        <f>VLOOKUP(D258,#REF!,5,0)</f>
        <v>#REF!</v>
      </c>
      <c r="M258" t="e">
        <f>VLOOKUP(D258,#REF!,6,0)</f>
        <v>#REF!</v>
      </c>
      <c r="N258" t="e">
        <f>VLOOKUP(D258,#REF!,7,0)</f>
        <v>#REF!</v>
      </c>
      <c r="P258" t="str">
        <f t="shared" si="18"/>
        <v>31992</v>
      </c>
      <c r="Q258" t="str">
        <f t="shared" si="19"/>
        <v>18</v>
      </c>
    </row>
    <row r="259" spans="1:17" hidden="1" x14ac:dyDescent="0.25">
      <c r="A259" s="563" t="s">
        <v>3173</v>
      </c>
      <c r="B259" s="339">
        <v>6</v>
      </c>
      <c r="C259" s="617">
        <v>181031992002990</v>
      </c>
      <c r="D259" s="436" t="s">
        <v>949</v>
      </c>
      <c r="E259" t="str">
        <f t="shared" si="16"/>
        <v>180103199200299</v>
      </c>
      <c r="F259" t="str">
        <f t="shared" si="17"/>
        <v>0</v>
      </c>
      <c r="G259" t="e">
        <f>+VLOOKUP(L259,BG!$D$10:$F$63,3,FALSE)</f>
        <v>#REF!</v>
      </c>
      <c r="H259" s="436" t="s">
        <v>950</v>
      </c>
      <c r="I259" s="627">
        <v>-2979454351</v>
      </c>
      <c r="J259" s="298">
        <f t="shared" si="20"/>
        <v>-2979454.3509999998</v>
      </c>
      <c r="K259" t="e">
        <f>+VLOOKUP(D259,#REF!,4,0)</f>
        <v>#REF!</v>
      </c>
      <c r="L259" t="e">
        <f>VLOOKUP(D259,#REF!,5,0)</f>
        <v>#REF!</v>
      </c>
      <c r="M259" t="e">
        <f>VLOOKUP(D259,#REF!,6,0)</f>
        <v>#REF!</v>
      </c>
      <c r="N259" t="e">
        <f>VLOOKUP(D259,#REF!,7,0)</f>
        <v>#REF!</v>
      </c>
      <c r="P259" t="str">
        <f t="shared" si="18"/>
        <v>31992</v>
      </c>
      <c r="Q259" t="str">
        <f t="shared" si="19"/>
        <v>18</v>
      </c>
    </row>
    <row r="260" spans="1:17" hidden="1" x14ac:dyDescent="0.25">
      <c r="A260" s="563" t="s">
        <v>3173</v>
      </c>
      <c r="B260" s="340">
        <v>6</v>
      </c>
      <c r="C260" s="618">
        <v>181032102001990</v>
      </c>
      <c r="D260" s="341" t="s">
        <v>952</v>
      </c>
      <c r="E260" t="str">
        <f t="shared" si="16"/>
        <v>180103210200199</v>
      </c>
      <c r="F260" t="str">
        <f t="shared" si="17"/>
        <v>0</v>
      </c>
      <c r="G260" t="e">
        <f>+VLOOKUP(L260,BG!$D$10:$F$63,3,FALSE)</f>
        <v>#REF!</v>
      </c>
      <c r="H260" s="341" t="s">
        <v>953</v>
      </c>
      <c r="I260" s="628">
        <v>3199447357</v>
      </c>
      <c r="J260" s="298">
        <f t="shared" si="20"/>
        <v>3199447.3569999998</v>
      </c>
      <c r="K260" t="e">
        <f>+VLOOKUP(D260,#REF!,4,0)</f>
        <v>#REF!</v>
      </c>
      <c r="L260" t="e">
        <f>VLOOKUP(D260,#REF!,5,0)</f>
        <v>#REF!</v>
      </c>
      <c r="M260" t="e">
        <f>VLOOKUP(D260,#REF!,6,0)</f>
        <v>#REF!</v>
      </c>
      <c r="N260" t="e">
        <f>VLOOKUP(D260,#REF!,7,0)</f>
        <v>#REF!</v>
      </c>
      <c r="P260" t="str">
        <f t="shared" si="18"/>
        <v>32102</v>
      </c>
      <c r="Q260" t="str">
        <f t="shared" si="19"/>
        <v>18</v>
      </c>
    </row>
    <row r="261" spans="1:17" s="524" customFormat="1" hidden="1" x14ac:dyDescent="0.25">
      <c r="A261" s="563" t="s">
        <v>3173</v>
      </c>
      <c r="B261" s="522">
        <v>6</v>
      </c>
      <c r="C261" s="619">
        <v>181032102002990</v>
      </c>
      <c r="D261" s="523" t="s">
        <v>954</v>
      </c>
      <c r="E261" t="str">
        <f t="shared" ref="E261:E324" si="21">+MID(D261,3,2)&amp;+MID(D261,6,1)&amp;+MID(D261,8,2)&amp;+MID(D261,11,3)&amp;+MID(D261,17,2)&amp;+MID(D261,20,3)&amp;+MID(D261,24,2)</f>
        <v>180103210200299</v>
      </c>
      <c r="F261" t="str">
        <f t="shared" ref="F261:F324" si="22">MID(E261,3,1)</f>
        <v>0</v>
      </c>
      <c r="G261" t="e">
        <f>+VLOOKUP(L261,BG!$D$10:$F$63,3,FALSE)</f>
        <v>#REF!</v>
      </c>
      <c r="H261" s="523" t="s">
        <v>955</v>
      </c>
      <c r="I261" s="632">
        <v>280829460</v>
      </c>
      <c r="J261" s="298">
        <f t="shared" si="20"/>
        <v>280829.46000000002</v>
      </c>
      <c r="K261" t="e">
        <f>+VLOOKUP(D261,#REF!,4,0)</f>
        <v>#REF!</v>
      </c>
      <c r="L261" t="e">
        <f>VLOOKUP(D261,#REF!,5,0)</f>
        <v>#REF!</v>
      </c>
      <c r="M261" t="e">
        <f>VLOOKUP(D261,#REF!,6,0)</f>
        <v>#REF!</v>
      </c>
      <c r="N261" t="e">
        <f>VLOOKUP(D261,#REF!,7,0)</f>
        <v>#REF!</v>
      </c>
      <c r="O261"/>
      <c r="P261" t="str">
        <f t="shared" ref="P261:P324" si="23">MID(E261,6,5)</f>
        <v>32102</v>
      </c>
      <c r="Q261" t="str">
        <f t="shared" ref="Q261:Q324" si="24">+LEFT(E261,2)</f>
        <v>18</v>
      </c>
    </row>
    <row r="262" spans="1:17" s="437" customFormat="1" hidden="1" x14ac:dyDescent="0.25">
      <c r="A262" s="563" t="s">
        <v>3173</v>
      </c>
      <c r="B262" s="502">
        <v>6</v>
      </c>
      <c r="C262" s="620">
        <v>181032102004990</v>
      </c>
      <c r="D262" s="503" t="s">
        <v>956</v>
      </c>
      <c r="E262" t="str">
        <f t="shared" si="21"/>
        <v>180103210200499</v>
      </c>
      <c r="F262" t="str">
        <f t="shared" si="22"/>
        <v>0</v>
      </c>
      <c r="G262" t="e">
        <f>+VLOOKUP(L262,BG!$D$10:$F$63,3,FALSE)</f>
        <v>#REF!</v>
      </c>
      <c r="H262" s="503" t="s">
        <v>146</v>
      </c>
      <c r="I262" s="633">
        <v>709184768</v>
      </c>
      <c r="J262" s="298">
        <f t="shared" si="20"/>
        <v>709184.76800000004</v>
      </c>
      <c r="K262" t="e">
        <f>+VLOOKUP(D262,#REF!,4,0)</f>
        <v>#REF!</v>
      </c>
      <c r="L262" t="e">
        <f>VLOOKUP(D262,#REF!,5,0)</f>
        <v>#REF!</v>
      </c>
      <c r="M262" t="e">
        <f>VLOOKUP(D262,#REF!,6,0)</f>
        <v>#REF!</v>
      </c>
      <c r="N262" t="e">
        <f>VLOOKUP(D262,#REF!,7,0)</f>
        <v>#REF!</v>
      </c>
      <c r="O262"/>
      <c r="P262" t="str">
        <f t="shared" si="23"/>
        <v>32102</v>
      </c>
      <c r="Q262" t="str">
        <f t="shared" si="24"/>
        <v>18</v>
      </c>
    </row>
    <row r="263" spans="1:17" s="299" customFormat="1" hidden="1" x14ac:dyDescent="0.25">
      <c r="A263" s="563" t="s">
        <v>3173</v>
      </c>
      <c r="B263" s="339">
        <v>6</v>
      </c>
      <c r="C263" s="617">
        <v>181032104001990</v>
      </c>
      <c r="D263" s="436" t="s">
        <v>957</v>
      </c>
      <c r="E263" t="str">
        <f t="shared" si="21"/>
        <v>180103210400199</v>
      </c>
      <c r="F263" t="str">
        <f t="shared" si="22"/>
        <v>0</v>
      </c>
      <c r="G263" t="e">
        <f>+VLOOKUP(L263,BG!$D$10:$F$63,3,FALSE)</f>
        <v>#REF!</v>
      </c>
      <c r="H263" s="436" t="s">
        <v>958</v>
      </c>
      <c r="I263" s="627">
        <v>652341886</v>
      </c>
      <c r="J263" s="298">
        <f t="shared" si="20"/>
        <v>652341.88600000006</v>
      </c>
      <c r="K263" t="e">
        <f>+VLOOKUP(D263,#REF!,4,0)</f>
        <v>#REF!</v>
      </c>
      <c r="L263" t="e">
        <f>VLOOKUP(D263,#REF!,5,0)</f>
        <v>#REF!</v>
      </c>
      <c r="M263" t="e">
        <f>VLOOKUP(D263,#REF!,6,0)</f>
        <v>#REF!</v>
      </c>
      <c r="N263" t="e">
        <f>VLOOKUP(D263,#REF!,7,0)</f>
        <v>#REF!</v>
      </c>
      <c r="O263"/>
      <c r="P263" t="str">
        <f t="shared" si="23"/>
        <v>32104</v>
      </c>
      <c r="Q263" t="str">
        <f t="shared" si="24"/>
        <v>18</v>
      </c>
    </row>
    <row r="264" spans="1:17" s="299" customFormat="1" hidden="1" x14ac:dyDescent="0.25">
      <c r="A264" s="563" t="s">
        <v>3173</v>
      </c>
      <c r="B264" s="340">
        <v>6</v>
      </c>
      <c r="C264" s="618">
        <v>181032192001990</v>
      </c>
      <c r="D264" s="341" t="s">
        <v>959</v>
      </c>
      <c r="E264" t="str">
        <f t="shared" si="21"/>
        <v>180103219200199</v>
      </c>
      <c r="F264" t="str">
        <f t="shared" si="22"/>
        <v>0</v>
      </c>
      <c r="G264" t="e">
        <f>+VLOOKUP(L264,BG!$D$10:$F$63,3,FALSE)</f>
        <v>#REF!</v>
      </c>
      <c r="H264" s="341" t="s">
        <v>960</v>
      </c>
      <c r="I264" s="628">
        <v>-1548741095</v>
      </c>
      <c r="J264" s="298">
        <f t="shared" si="20"/>
        <v>-1548741.095</v>
      </c>
      <c r="K264" t="e">
        <f>+VLOOKUP(D264,#REF!,4,0)</f>
        <v>#REF!</v>
      </c>
      <c r="L264" t="e">
        <f>VLOOKUP(D264,#REF!,5,0)</f>
        <v>#REF!</v>
      </c>
      <c r="M264" t="e">
        <f>VLOOKUP(D264,#REF!,6,0)</f>
        <v>#REF!</v>
      </c>
      <c r="N264" t="e">
        <f>VLOOKUP(D264,#REF!,7,0)</f>
        <v>#REF!</v>
      </c>
      <c r="O264"/>
      <c r="P264" t="str">
        <f t="shared" si="23"/>
        <v>32192</v>
      </c>
      <c r="Q264" t="str">
        <f t="shared" si="24"/>
        <v>18</v>
      </c>
    </row>
    <row r="265" spans="1:17" s="299" customFormat="1" hidden="1" x14ac:dyDescent="0.25">
      <c r="A265" s="563" t="s">
        <v>3173</v>
      </c>
      <c r="B265" s="339">
        <v>6</v>
      </c>
      <c r="C265" s="617">
        <v>181032192002990</v>
      </c>
      <c r="D265" s="436" t="s">
        <v>961</v>
      </c>
      <c r="E265" t="str">
        <f t="shared" si="21"/>
        <v>180103219200299</v>
      </c>
      <c r="F265" t="str">
        <f t="shared" si="22"/>
        <v>0</v>
      </c>
      <c r="G265" t="e">
        <f>+VLOOKUP(L265,BG!$D$10:$F$63,3,FALSE)</f>
        <v>#REF!</v>
      </c>
      <c r="H265" s="436" t="s">
        <v>962</v>
      </c>
      <c r="I265" s="627">
        <v>-205560769</v>
      </c>
      <c r="J265" s="298">
        <f t="shared" si="20"/>
        <v>-205560.769</v>
      </c>
      <c r="K265" t="e">
        <f>+VLOOKUP(D265,#REF!,4,0)</f>
        <v>#REF!</v>
      </c>
      <c r="L265" t="e">
        <f>VLOOKUP(D265,#REF!,5,0)</f>
        <v>#REF!</v>
      </c>
      <c r="M265" t="e">
        <f>VLOOKUP(D265,#REF!,6,0)</f>
        <v>#REF!</v>
      </c>
      <c r="N265" t="e">
        <f>VLOOKUP(D265,#REF!,7,0)</f>
        <v>#REF!</v>
      </c>
      <c r="O265"/>
      <c r="P265" t="str">
        <f t="shared" si="23"/>
        <v>32192</v>
      </c>
      <c r="Q265" t="str">
        <f t="shared" si="24"/>
        <v>18</v>
      </c>
    </row>
    <row r="266" spans="1:17" s="524" customFormat="1" hidden="1" x14ac:dyDescent="0.25">
      <c r="A266" s="563" t="s">
        <v>3173</v>
      </c>
      <c r="B266" s="528">
        <v>6</v>
      </c>
      <c r="C266" s="621">
        <v>181032192004990</v>
      </c>
      <c r="D266" s="529" t="s">
        <v>963</v>
      </c>
      <c r="E266" t="str">
        <f t="shared" si="21"/>
        <v>180103219200499</v>
      </c>
      <c r="F266" t="str">
        <f t="shared" si="22"/>
        <v>0</v>
      </c>
      <c r="G266" t="e">
        <f>+VLOOKUP(L266,BG!$D$10:$F$63,3,FALSE)</f>
        <v>#REF!</v>
      </c>
      <c r="H266" s="529" t="s">
        <v>964</v>
      </c>
      <c r="I266" s="634">
        <v>-493445906</v>
      </c>
      <c r="J266" s="298">
        <f t="shared" si="20"/>
        <v>-493445.90600000002</v>
      </c>
      <c r="K266" t="e">
        <f>+VLOOKUP(D266,#REF!,4,0)</f>
        <v>#REF!</v>
      </c>
      <c r="L266" t="e">
        <f>VLOOKUP(D266,#REF!,5,0)</f>
        <v>#REF!</v>
      </c>
      <c r="M266" t="e">
        <f>VLOOKUP(D266,#REF!,6,0)</f>
        <v>#REF!</v>
      </c>
      <c r="N266" t="e">
        <f>VLOOKUP(D266,#REF!,7,0)</f>
        <v>#REF!</v>
      </c>
      <c r="O266"/>
      <c r="P266" t="str">
        <f t="shared" si="23"/>
        <v>32192</v>
      </c>
      <c r="Q266" t="str">
        <f t="shared" si="24"/>
        <v>18</v>
      </c>
    </row>
    <row r="267" spans="1:17" s="299" customFormat="1" hidden="1" x14ac:dyDescent="0.25">
      <c r="A267" s="563" t="s">
        <v>3173</v>
      </c>
      <c r="B267" s="339">
        <v>6</v>
      </c>
      <c r="C267" s="617">
        <v>181032194001990</v>
      </c>
      <c r="D267" s="436" t="s">
        <v>966</v>
      </c>
      <c r="E267" t="str">
        <f t="shared" si="21"/>
        <v>180103219400199</v>
      </c>
      <c r="F267" t="str">
        <f t="shared" si="22"/>
        <v>0</v>
      </c>
      <c r="G267" t="e">
        <f>+VLOOKUP(L267,BG!$D$10:$F$63,3,FALSE)</f>
        <v>#REF!</v>
      </c>
      <c r="H267" s="436" t="s">
        <v>965</v>
      </c>
      <c r="I267" s="627">
        <v>-535961688</v>
      </c>
      <c r="J267" s="298">
        <f t="shared" si="20"/>
        <v>-535961.68799999997</v>
      </c>
      <c r="K267" t="e">
        <f>+VLOOKUP(D267,#REF!,4,0)</f>
        <v>#REF!</v>
      </c>
      <c r="L267" t="e">
        <f>VLOOKUP(D267,#REF!,5,0)</f>
        <v>#REF!</v>
      </c>
      <c r="M267" t="e">
        <f>VLOOKUP(D267,#REF!,6,0)</f>
        <v>#REF!</v>
      </c>
      <c r="N267" t="e">
        <f>VLOOKUP(D267,#REF!,7,0)</f>
        <v>#REF!</v>
      </c>
      <c r="O267"/>
      <c r="P267" t="str">
        <f t="shared" si="23"/>
        <v>32194</v>
      </c>
      <c r="Q267" t="str">
        <f t="shared" si="24"/>
        <v>18</v>
      </c>
    </row>
    <row r="268" spans="1:17" s="299" customFormat="1" hidden="1" x14ac:dyDescent="0.25">
      <c r="A268" s="563" t="s">
        <v>3173</v>
      </c>
      <c r="B268" s="340">
        <v>6</v>
      </c>
      <c r="C268" s="618">
        <v>181032302001990</v>
      </c>
      <c r="D268" s="341" t="s">
        <v>968</v>
      </c>
      <c r="E268" t="str">
        <f t="shared" si="21"/>
        <v>180103230200199</v>
      </c>
      <c r="F268" t="str">
        <f t="shared" si="22"/>
        <v>0</v>
      </c>
      <c r="G268" t="e">
        <f>+VLOOKUP(L268,BG!$D$10:$F$63,3,FALSE)</f>
        <v>#REF!</v>
      </c>
      <c r="H268" s="341" t="s">
        <v>969</v>
      </c>
      <c r="I268" s="628">
        <v>8676317358</v>
      </c>
      <c r="J268" s="298">
        <f t="shared" si="20"/>
        <v>8676317.3579999991</v>
      </c>
      <c r="K268" t="e">
        <f>+VLOOKUP(D268,#REF!,4,0)</f>
        <v>#REF!</v>
      </c>
      <c r="L268" t="e">
        <f>VLOOKUP(D268,#REF!,5,0)</f>
        <v>#REF!</v>
      </c>
      <c r="M268" t="e">
        <f>VLOOKUP(D268,#REF!,6,0)</f>
        <v>#REF!</v>
      </c>
      <c r="N268" t="e">
        <f>VLOOKUP(D268,#REF!,7,0)</f>
        <v>#REF!</v>
      </c>
      <c r="O268"/>
      <c r="P268" t="str">
        <f t="shared" si="23"/>
        <v>32302</v>
      </c>
      <c r="Q268" t="str">
        <f t="shared" si="24"/>
        <v>18</v>
      </c>
    </row>
    <row r="269" spans="1:17" s="299" customFormat="1" hidden="1" x14ac:dyDescent="0.25">
      <c r="A269" s="563" t="s">
        <v>3173</v>
      </c>
      <c r="B269" s="339">
        <v>6</v>
      </c>
      <c r="C269" s="617">
        <v>181032392001990</v>
      </c>
      <c r="D269" s="436" t="s">
        <v>970</v>
      </c>
      <c r="E269" t="str">
        <f t="shared" si="21"/>
        <v>180103239200199</v>
      </c>
      <c r="F269" t="str">
        <f t="shared" si="22"/>
        <v>0</v>
      </c>
      <c r="G269" t="e">
        <f>+VLOOKUP(L269,BG!$D$10:$F$63,3,FALSE)</f>
        <v>#REF!</v>
      </c>
      <c r="H269" s="436" t="s">
        <v>971</v>
      </c>
      <c r="I269" s="627">
        <v>-4793592133</v>
      </c>
      <c r="J269" s="298">
        <f t="shared" si="20"/>
        <v>-4793592.1330000004</v>
      </c>
      <c r="K269" t="e">
        <f>+VLOOKUP(D269,#REF!,4,0)</f>
        <v>#REF!</v>
      </c>
      <c r="L269" t="e">
        <f>VLOOKUP(D269,#REF!,5,0)</f>
        <v>#REF!</v>
      </c>
      <c r="M269" t="e">
        <f>VLOOKUP(D269,#REF!,6,0)</f>
        <v>#REF!</v>
      </c>
      <c r="N269" t="e">
        <f>VLOOKUP(D269,#REF!,7,0)</f>
        <v>#REF!</v>
      </c>
      <c r="O269"/>
      <c r="P269" t="str">
        <f t="shared" si="23"/>
        <v>32392</v>
      </c>
      <c r="Q269" t="str">
        <f t="shared" si="24"/>
        <v>18</v>
      </c>
    </row>
    <row r="270" spans="1:17" s="299" customFormat="1" hidden="1" x14ac:dyDescent="0.25">
      <c r="A270" s="563" t="s">
        <v>3173</v>
      </c>
      <c r="B270" s="340">
        <v>7</v>
      </c>
      <c r="C270" s="618">
        <v>181032502001990</v>
      </c>
      <c r="D270" s="341" t="s">
        <v>973</v>
      </c>
      <c r="E270" t="str">
        <f t="shared" si="21"/>
        <v>180103250200199</v>
      </c>
      <c r="F270" t="str">
        <f t="shared" si="22"/>
        <v>0</v>
      </c>
      <c r="G270" t="e">
        <f>+VLOOKUP(L270,BG!$D$10:$F$63,3,FALSE)</f>
        <v>#REF!</v>
      </c>
      <c r="H270" s="341" t="s">
        <v>974</v>
      </c>
      <c r="I270" s="628">
        <v>919482343</v>
      </c>
      <c r="J270" s="298">
        <f t="shared" si="20"/>
        <v>919482.34299999999</v>
      </c>
      <c r="K270" t="e">
        <f>+VLOOKUP(D270,#REF!,4,0)</f>
        <v>#REF!</v>
      </c>
      <c r="L270" t="e">
        <f>VLOOKUP(D270,#REF!,5,0)</f>
        <v>#REF!</v>
      </c>
      <c r="M270" t="e">
        <f>VLOOKUP(D270,#REF!,6,0)</f>
        <v>#REF!</v>
      </c>
      <c r="N270" t="e">
        <f>VLOOKUP(D270,#REF!,7,0)</f>
        <v>#REF!</v>
      </c>
      <c r="O270"/>
      <c r="P270" t="str">
        <f t="shared" si="23"/>
        <v>32502</v>
      </c>
      <c r="Q270" t="str">
        <f t="shared" si="24"/>
        <v>18</v>
      </c>
    </row>
    <row r="271" spans="1:17" s="299" customFormat="1" hidden="1" x14ac:dyDescent="0.25">
      <c r="A271" s="563" t="s">
        <v>3173</v>
      </c>
      <c r="B271" s="339">
        <v>7</v>
      </c>
      <c r="C271" s="617">
        <v>181032592001990</v>
      </c>
      <c r="D271" s="436" t="s">
        <v>975</v>
      </c>
      <c r="E271" t="str">
        <f t="shared" si="21"/>
        <v>180103259200199</v>
      </c>
      <c r="F271" t="str">
        <f t="shared" si="22"/>
        <v>0</v>
      </c>
      <c r="G271" t="e">
        <f>+VLOOKUP(L271,BG!$D$10:$F$63,3,FALSE)</f>
        <v>#REF!</v>
      </c>
      <c r="H271" s="436" t="s">
        <v>976</v>
      </c>
      <c r="I271" s="627">
        <v>-603993837</v>
      </c>
      <c r="J271" s="298">
        <f t="shared" si="20"/>
        <v>-603993.83700000006</v>
      </c>
      <c r="K271" t="e">
        <f>+VLOOKUP(D271,#REF!,4,0)</f>
        <v>#REF!</v>
      </c>
      <c r="L271" t="e">
        <f>VLOOKUP(D271,#REF!,5,0)</f>
        <v>#REF!</v>
      </c>
      <c r="M271" t="e">
        <f>VLOOKUP(D271,#REF!,6,0)</f>
        <v>#REF!</v>
      </c>
      <c r="N271" t="e">
        <f>VLOOKUP(D271,#REF!,7,0)</f>
        <v>#REF!</v>
      </c>
      <c r="O271"/>
      <c r="P271" t="str">
        <f t="shared" si="23"/>
        <v>32592</v>
      </c>
      <c r="Q271" t="str">
        <f t="shared" si="24"/>
        <v>18</v>
      </c>
    </row>
    <row r="272" spans="1:17" s="299" customFormat="1" hidden="1" x14ac:dyDescent="0.25">
      <c r="A272" s="563" t="s">
        <v>3173</v>
      </c>
      <c r="B272" s="340">
        <v>6</v>
      </c>
      <c r="C272" s="618">
        <v>181032702000990</v>
      </c>
      <c r="D272" s="341" t="s">
        <v>978</v>
      </c>
      <c r="E272" t="str">
        <f t="shared" si="21"/>
        <v>180103270200099</v>
      </c>
      <c r="F272" t="str">
        <f t="shared" si="22"/>
        <v>0</v>
      </c>
      <c r="G272" t="e">
        <f>+VLOOKUP(L272,BG!$D$10:$F$63,3,FALSE)</f>
        <v>#REF!</v>
      </c>
      <c r="H272" s="341" t="s">
        <v>979</v>
      </c>
      <c r="I272" s="628">
        <v>184170799</v>
      </c>
      <c r="J272" s="298">
        <f t="shared" si="20"/>
        <v>184170.799</v>
      </c>
      <c r="K272" t="e">
        <f>+VLOOKUP(D272,#REF!,4,0)</f>
        <v>#REF!</v>
      </c>
      <c r="L272" t="e">
        <f>VLOOKUP(D272,#REF!,5,0)</f>
        <v>#REF!</v>
      </c>
      <c r="M272" t="e">
        <f>VLOOKUP(D272,#REF!,6,0)</f>
        <v>#REF!</v>
      </c>
      <c r="N272" t="e">
        <f>VLOOKUP(D272,#REF!,7,0)</f>
        <v>#REF!</v>
      </c>
      <c r="O272"/>
      <c r="P272" t="str">
        <f t="shared" si="23"/>
        <v>32702</v>
      </c>
      <c r="Q272" t="str">
        <f t="shared" si="24"/>
        <v>18</v>
      </c>
    </row>
    <row r="273" spans="1:17" s="299" customFormat="1" hidden="1" x14ac:dyDescent="0.25">
      <c r="A273" s="563" t="s">
        <v>3173</v>
      </c>
      <c r="B273" s="339">
        <v>7</v>
      </c>
      <c r="C273" s="617">
        <v>181032792001990</v>
      </c>
      <c r="D273" s="436" t="s">
        <v>980</v>
      </c>
      <c r="E273" t="str">
        <f t="shared" si="21"/>
        <v>180103279200199</v>
      </c>
      <c r="F273" t="str">
        <f t="shared" si="22"/>
        <v>0</v>
      </c>
      <c r="G273" t="e">
        <f>+VLOOKUP(L273,BG!$D$10:$F$63,3,FALSE)</f>
        <v>#REF!</v>
      </c>
      <c r="H273" s="436" t="s">
        <v>981</v>
      </c>
      <c r="I273" s="627">
        <v>-133416023</v>
      </c>
      <c r="J273" s="298">
        <f t="shared" si="20"/>
        <v>-133416.02299999999</v>
      </c>
      <c r="K273" t="e">
        <f>+VLOOKUP(D273,#REF!,4,0)</f>
        <v>#REF!</v>
      </c>
      <c r="L273" t="e">
        <f>VLOOKUP(D273,#REF!,5,0)</f>
        <v>#REF!</v>
      </c>
      <c r="M273" t="e">
        <f>VLOOKUP(D273,#REF!,6,0)</f>
        <v>#REF!</v>
      </c>
      <c r="N273" t="e">
        <f>VLOOKUP(D273,#REF!,7,0)</f>
        <v>#REF!</v>
      </c>
      <c r="O273"/>
      <c r="P273" t="str">
        <f t="shared" si="23"/>
        <v>32792</v>
      </c>
      <c r="Q273" t="str">
        <f t="shared" si="24"/>
        <v>18</v>
      </c>
    </row>
    <row r="274" spans="1:17" s="299" customFormat="1" hidden="1" x14ac:dyDescent="0.25">
      <c r="A274" s="563" t="s">
        <v>3173</v>
      </c>
      <c r="B274" s="340">
        <v>6</v>
      </c>
      <c r="C274" s="618">
        <v>191033702001990</v>
      </c>
      <c r="D274" s="341" t="s">
        <v>982</v>
      </c>
      <c r="E274" t="str">
        <f t="shared" si="21"/>
        <v>190103370200199</v>
      </c>
      <c r="F274" t="str">
        <f t="shared" si="22"/>
        <v>0</v>
      </c>
      <c r="G274" t="e">
        <f>+VLOOKUP(L274,BG!$D$10:$F$63,3,FALSE)</f>
        <v>#REF!</v>
      </c>
      <c r="H274" s="341" t="s">
        <v>983</v>
      </c>
      <c r="I274" s="628">
        <v>16518002000</v>
      </c>
      <c r="J274" s="298">
        <f t="shared" si="20"/>
        <v>16518002</v>
      </c>
      <c r="K274" t="e">
        <f>+VLOOKUP(D274,#REF!,4,0)</f>
        <v>#REF!</v>
      </c>
      <c r="L274" t="e">
        <f>VLOOKUP(D274,#REF!,5,0)</f>
        <v>#REF!</v>
      </c>
      <c r="M274" t="s">
        <v>983</v>
      </c>
      <c r="N274" t="e">
        <f>VLOOKUP(D274,#REF!,7,0)</f>
        <v>#REF!</v>
      </c>
      <c r="O274"/>
      <c r="P274" t="str">
        <f t="shared" si="23"/>
        <v>33702</v>
      </c>
      <c r="Q274" t="str">
        <f t="shared" si="24"/>
        <v>19</v>
      </c>
    </row>
    <row r="275" spans="1:17" s="299" customFormat="1" hidden="1" x14ac:dyDescent="0.25">
      <c r="A275" s="563" t="s">
        <v>3173</v>
      </c>
      <c r="B275" s="339">
        <v>6</v>
      </c>
      <c r="C275" s="617">
        <v>191033702022990</v>
      </c>
      <c r="D275" s="436" t="s">
        <v>984</v>
      </c>
      <c r="E275" t="str">
        <f t="shared" si="21"/>
        <v>190103370202299</v>
      </c>
      <c r="F275" t="str">
        <f t="shared" si="22"/>
        <v>0</v>
      </c>
      <c r="G275" t="e">
        <f>+VLOOKUP(L275,BG!$D$10:$F$63,3,FALSE)</f>
        <v>#REF!</v>
      </c>
      <c r="H275" s="436" t="s">
        <v>985</v>
      </c>
      <c r="I275" s="627">
        <v>9447237814</v>
      </c>
      <c r="J275" s="298">
        <f t="shared" si="20"/>
        <v>9447237.8139999993</v>
      </c>
      <c r="K275" t="e">
        <f>+VLOOKUP(D275,#REF!,4,0)</f>
        <v>#REF!</v>
      </c>
      <c r="L275" t="e">
        <f>VLOOKUP(D275,#REF!,5,0)</f>
        <v>#REF!</v>
      </c>
      <c r="M275" t="e">
        <f>VLOOKUP(D275,#REF!,6,0)</f>
        <v>#REF!</v>
      </c>
      <c r="N275" t="e">
        <f>VLOOKUP(D275,#REF!,7,0)</f>
        <v>#REF!</v>
      </c>
      <c r="O275"/>
      <c r="P275" t="str">
        <f t="shared" si="23"/>
        <v>33702</v>
      </c>
      <c r="Q275" t="str">
        <f t="shared" si="24"/>
        <v>19</v>
      </c>
    </row>
    <row r="276" spans="1:17" s="299" customFormat="1" hidden="1" x14ac:dyDescent="0.25">
      <c r="A276" s="563" t="s">
        <v>3173</v>
      </c>
      <c r="B276" s="340">
        <v>6</v>
      </c>
      <c r="C276" s="618">
        <v>191033702023990</v>
      </c>
      <c r="D276" s="341" t="s">
        <v>1962</v>
      </c>
      <c r="E276" t="str">
        <f t="shared" si="21"/>
        <v>190103370202399</v>
      </c>
      <c r="F276" t="str">
        <f t="shared" si="22"/>
        <v>0</v>
      </c>
      <c r="G276" t="e">
        <f>+VLOOKUP(L276,BG!$D$10:$F$63,3,FALSE)</f>
        <v>#REF!</v>
      </c>
      <c r="H276" s="616" t="s">
        <v>2140</v>
      </c>
      <c r="I276" s="637">
        <v>2617391073</v>
      </c>
      <c r="J276" s="476">
        <f t="shared" si="20"/>
        <v>2617391.0729999999</v>
      </c>
      <c r="K276" t="e">
        <f>+VLOOKUP(D276,#REF!,4,0)</f>
        <v>#REF!</v>
      </c>
      <c r="L276" t="e">
        <f>VLOOKUP(D276,#REF!,5,0)</f>
        <v>#REF!</v>
      </c>
      <c r="M276" t="e">
        <f>VLOOKUP(D276,#REF!,6,0)</f>
        <v>#REF!</v>
      </c>
      <c r="N276" t="e">
        <f>VLOOKUP(D276,#REF!,7,0)</f>
        <v>#REF!</v>
      </c>
      <c r="O276"/>
      <c r="P276" t="str">
        <f t="shared" si="23"/>
        <v>33702</v>
      </c>
      <c r="Q276" t="str">
        <f t="shared" si="24"/>
        <v>19</v>
      </c>
    </row>
    <row r="277" spans="1:17" s="299" customFormat="1" hidden="1" x14ac:dyDescent="0.25">
      <c r="A277" s="563" t="s">
        <v>3173</v>
      </c>
      <c r="B277" s="339">
        <v>6</v>
      </c>
      <c r="C277" s="617">
        <v>191033704000990</v>
      </c>
      <c r="D277" s="436" t="s">
        <v>986</v>
      </c>
      <c r="E277" t="str">
        <f t="shared" si="21"/>
        <v>190103370400099</v>
      </c>
      <c r="F277" t="str">
        <f t="shared" si="22"/>
        <v>0</v>
      </c>
      <c r="G277" t="e">
        <f>+VLOOKUP(L277,BG!$D$10:$F$63,3,FALSE)</f>
        <v>#REF!</v>
      </c>
      <c r="H277" s="436" t="s">
        <v>987</v>
      </c>
      <c r="I277" s="627">
        <v>149801692</v>
      </c>
      <c r="J277" s="298">
        <f t="shared" si="20"/>
        <v>149801.69200000001</v>
      </c>
      <c r="K277" t="e">
        <f>+VLOOKUP(D277,#REF!,4,0)</f>
        <v>#REF!</v>
      </c>
      <c r="L277" t="e">
        <f>VLOOKUP(D277,#REF!,5,0)</f>
        <v>#REF!</v>
      </c>
      <c r="M277" t="e">
        <f>VLOOKUP(D277,#REF!,6,0)</f>
        <v>#REF!</v>
      </c>
      <c r="N277" t="e">
        <f>VLOOKUP(D277,#REF!,7,0)</f>
        <v>#REF!</v>
      </c>
      <c r="O277"/>
      <c r="P277" t="str">
        <f t="shared" si="23"/>
        <v>33704</v>
      </c>
      <c r="Q277" t="str">
        <f t="shared" si="24"/>
        <v>19</v>
      </c>
    </row>
    <row r="278" spans="1:17" s="299" customFormat="1" hidden="1" x14ac:dyDescent="0.25">
      <c r="A278" s="563" t="s">
        <v>3173</v>
      </c>
      <c r="B278" s="340">
        <v>6</v>
      </c>
      <c r="C278" s="618">
        <v>191033792000990</v>
      </c>
      <c r="D278" s="341" t="s">
        <v>988</v>
      </c>
      <c r="E278" t="str">
        <f t="shared" si="21"/>
        <v>190103379200099</v>
      </c>
      <c r="F278" t="str">
        <f t="shared" si="22"/>
        <v>0</v>
      </c>
      <c r="G278" t="e">
        <f>+VLOOKUP(L278,BG!$D$10:$F$63,3,FALSE)</f>
        <v>#REF!</v>
      </c>
      <c r="H278" s="616" t="s">
        <v>989</v>
      </c>
      <c r="I278" s="637">
        <v>-4753816148</v>
      </c>
      <c r="J278" s="476">
        <f t="shared" si="20"/>
        <v>-4753816.148</v>
      </c>
      <c r="K278" t="e">
        <f>+VLOOKUP(D278,#REF!,4,0)</f>
        <v>#REF!</v>
      </c>
      <c r="L278" t="e">
        <f>VLOOKUP(D278,#REF!,5,0)</f>
        <v>#REF!</v>
      </c>
      <c r="M278" t="e">
        <f>VLOOKUP(D278,#REF!,6,0)</f>
        <v>#REF!</v>
      </c>
      <c r="N278" t="e">
        <f>VLOOKUP(D278,#REF!,7,0)</f>
        <v>#REF!</v>
      </c>
      <c r="O278"/>
      <c r="P278" t="str">
        <f t="shared" si="23"/>
        <v>33792</v>
      </c>
      <c r="Q278" t="str">
        <f t="shared" si="24"/>
        <v>19</v>
      </c>
    </row>
    <row r="279" spans="1:17" s="299" customFormat="1" hidden="1" x14ac:dyDescent="0.25">
      <c r="A279" s="563" t="s">
        <v>3173</v>
      </c>
      <c r="B279" s="339">
        <v>6</v>
      </c>
      <c r="C279" s="617">
        <v>191033792001990</v>
      </c>
      <c r="D279" s="436" t="s">
        <v>2531</v>
      </c>
      <c r="E279" t="str">
        <f t="shared" si="21"/>
        <v>190103379200199</v>
      </c>
      <c r="F279" t="str">
        <f t="shared" si="22"/>
        <v>0</v>
      </c>
      <c r="G279" t="e">
        <f>+VLOOKUP(L279,BG!$D$10:$F$63,3,FALSE)</f>
        <v>#REF!</v>
      </c>
      <c r="H279" s="436" t="s">
        <v>2532</v>
      </c>
      <c r="I279" s="627">
        <v>-1261164291</v>
      </c>
      <c r="J279" s="298">
        <f t="shared" si="20"/>
        <v>-1261164.291</v>
      </c>
      <c r="K279" t="e">
        <f>+VLOOKUP(D279,#REF!,4,0)</f>
        <v>#REF!</v>
      </c>
      <c r="L279" t="e">
        <f>VLOOKUP(D279,#REF!,5,0)</f>
        <v>#REF!</v>
      </c>
      <c r="M279" t="e">
        <f>VLOOKUP(D279,#REF!,6,0)</f>
        <v>#REF!</v>
      </c>
      <c r="N279" t="e">
        <f>VLOOKUP(D279,#REF!,7,0)</f>
        <v>#REF!</v>
      </c>
      <c r="O279"/>
      <c r="P279" t="str">
        <f t="shared" si="23"/>
        <v>33792</v>
      </c>
      <c r="Q279" t="str">
        <f t="shared" si="24"/>
        <v>19</v>
      </c>
    </row>
    <row r="280" spans="1:17" s="299" customFormat="1" hidden="1" x14ac:dyDescent="0.25">
      <c r="A280" s="563" t="s">
        <v>3173</v>
      </c>
      <c r="B280" s="340">
        <v>6</v>
      </c>
      <c r="C280" s="618">
        <v>191033794000990</v>
      </c>
      <c r="D280" s="341" t="s">
        <v>991</v>
      </c>
      <c r="E280" t="str">
        <f t="shared" si="21"/>
        <v>190103379400099</v>
      </c>
      <c r="F280" t="str">
        <f t="shared" si="22"/>
        <v>0</v>
      </c>
      <c r="G280" t="e">
        <f>+VLOOKUP(L280,BG!$D$10:$F$63,3,FALSE)</f>
        <v>#REF!</v>
      </c>
      <c r="H280" s="341" t="s">
        <v>990</v>
      </c>
      <c r="I280" s="628">
        <v>-538793880</v>
      </c>
      <c r="J280" s="298">
        <f t="shared" si="20"/>
        <v>-538793.88</v>
      </c>
      <c r="K280" t="e">
        <f>+VLOOKUP(D280,#REF!,4,0)</f>
        <v>#REF!</v>
      </c>
      <c r="L280" t="e">
        <f>VLOOKUP(D280,#REF!,5,0)</f>
        <v>#REF!</v>
      </c>
      <c r="M280" t="e">
        <f>VLOOKUP(D280,#REF!,6,0)</f>
        <v>#REF!</v>
      </c>
      <c r="N280" t="e">
        <f>VLOOKUP(D280,#REF!,7,0)</f>
        <v>#REF!</v>
      </c>
      <c r="O280"/>
      <c r="P280" t="str">
        <f t="shared" si="23"/>
        <v>33794</v>
      </c>
      <c r="Q280" t="str">
        <f t="shared" si="24"/>
        <v>19</v>
      </c>
    </row>
    <row r="281" spans="1:17" s="299" customFormat="1" hidden="1" x14ac:dyDescent="0.25">
      <c r="A281" s="563" t="s">
        <v>3173</v>
      </c>
      <c r="B281" s="339">
        <v>6</v>
      </c>
      <c r="C281" s="617">
        <v>191033902000990</v>
      </c>
      <c r="D281" s="436" t="s">
        <v>993</v>
      </c>
      <c r="E281" t="str">
        <f t="shared" si="21"/>
        <v>190103390200099</v>
      </c>
      <c r="F281" t="str">
        <f t="shared" si="22"/>
        <v>0</v>
      </c>
      <c r="G281" t="e">
        <f>+VLOOKUP(L281,BG!$D$10:$F$63,3,FALSE)</f>
        <v>#REF!</v>
      </c>
      <c r="H281" s="436" t="s">
        <v>994</v>
      </c>
      <c r="I281" s="627">
        <v>4476185441</v>
      </c>
      <c r="J281" s="298">
        <f t="shared" si="20"/>
        <v>4476185.4409999996</v>
      </c>
      <c r="K281" t="e">
        <f>+VLOOKUP(D281,#REF!,4,0)</f>
        <v>#REF!</v>
      </c>
      <c r="L281" t="e">
        <f>VLOOKUP(D281,#REF!,5,0)</f>
        <v>#REF!</v>
      </c>
      <c r="M281" t="e">
        <f>VLOOKUP(D281,#REF!,6,0)</f>
        <v>#REF!</v>
      </c>
      <c r="N281" t="e">
        <f>VLOOKUP(D281,#REF!,7,0)</f>
        <v>#REF!</v>
      </c>
      <c r="O281"/>
      <c r="P281" t="str">
        <f t="shared" si="23"/>
        <v>33902</v>
      </c>
      <c r="Q281" t="str">
        <f t="shared" si="24"/>
        <v>19</v>
      </c>
    </row>
    <row r="282" spans="1:17" s="299" customFormat="1" hidden="1" x14ac:dyDescent="0.25">
      <c r="A282" s="563" t="s">
        <v>3173</v>
      </c>
      <c r="B282" s="340">
        <v>6</v>
      </c>
      <c r="C282" s="618">
        <v>191033992000990</v>
      </c>
      <c r="D282" s="341" t="s">
        <v>995</v>
      </c>
      <c r="E282" t="str">
        <f t="shared" si="21"/>
        <v>190103399200099</v>
      </c>
      <c r="F282" t="str">
        <f t="shared" si="22"/>
        <v>0</v>
      </c>
      <c r="G282" t="e">
        <f>+VLOOKUP(L282,BG!$D$10:$F$63,3,FALSE)</f>
        <v>#REF!</v>
      </c>
      <c r="H282" s="341" t="s">
        <v>996</v>
      </c>
      <c r="I282" s="628">
        <v>-3002645766</v>
      </c>
      <c r="J282" s="298">
        <f t="shared" si="20"/>
        <v>-3002645.7659999998</v>
      </c>
      <c r="K282" t="e">
        <f>+VLOOKUP(D282,#REF!,4,0)</f>
        <v>#REF!</v>
      </c>
      <c r="L282" t="e">
        <f>VLOOKUP(D282,#REF!,5,0)</f>
        <v>#REF!</v>
      </c>
      <c r="M282" t="e">
        <f>VLOOKUP(D282,#REF!,6,0)</f>
        <v>#REF!</v>
      </c>
      <c r="N282" t="e">
        <f>VLOOKUP(D282,#REF!,7,0)</f>
        <v>#REF!</v>
      </c>
      <c r="O282"/>
      <c r="P282" t="str">
        <f t="shared" si="23"/>
        <v>33992</v>
      </c>
      <c r="Q282" t="str">
        <f t="shared" si="24"/>
        <v>19</v>
      </c>
    </row>
    <row r="283" spans="1:17" s="299" customFormat="1" hidden="1" x14ac:dyDescent="0.25">
      <c r="A283" s="563" t="s">
        <v>3173</v>
      </c>
      <c r="B283" s="339">
        <v>6</v>
      </c>
      <c r="C283" s="617">
        <v>191034102000990</v>
      </c>
      <c r="D283" s="436" t="s">
        <v>997</v>
      </c>
      <c r="E283" t="str">
        <f t="shared" si="21"/>
        <v>190103410200099</v>
      </c>
      <c r="F283" t="str">
        <f t="shared" si="22"/>
        <v>0</v>
      </c>
      <c r="G283" t="e">
        <f>+VLOOKUP(L283,BG!$D$10:$F$63,3,FALSE)</f>
        <v>#REF!</v>
      </c>
      <c r="H283" s="436" t="s">
        <v>998</v>
      </c>
      <c r="I283" s="627">
        <v>6564359436</v>
      </c>
      <c r="J283" s="298">
        <f t="shared" si="20"/>
        <v>6564359.4359999998</v>
      </c>
      <c r="K283" t="e">
        <f>+VLOOKUP(D283,#REF!,4,0)</f>
        <v>#REF!</v>
      </c>
      <c r="L283" t="e">
        <f>VLOOKUP(D283,#REF!,5,0)</f>
        <v>#REF!</v>
      </c>
      <c r="M283" t="e">
        <f>VLOOKUP(D283,#REF!,6,0)</f>
        <v>#REF!</v>
      </c>
      <c r="N283" t="e">
        <f>VLOOKUP(D283,#REF!,7,0)</f>
        <v>#REF!</v>
      </c>
      <c r="O283"/>
      <c r="P283" t="str">
        <f t="shared" si="23"/>
        <v>34102</v>
      </c>
      <c r="Q283" t="str">
        <f t="shared" si="24"/>
        <v>19</v>
      </c>
    </row>
    <row r="284" spans="1:17" hidden="1" x14ac:dyDescent="0.25">
      <c r="A284" s="563" t="s">
        <v>3173</v>
      </c>
      <c r="B284" s="340">
        <v>6</v>
      </c>
      <c r="C284" s="618">
        <v>191034102011990</v>
      </c>
      <c r="D284" s="341" t="s">
        <v>999</v>
      </c>
      <c r="E284" t="str">
        <f t="shared" si="21"/>
        <v>190103410201199</v>
      </c>
      <c r="F284" t="str">
        <f t="shared" si="22"/>
        <v>0</v>
      </c>
      <c r="G284" t="e">
        <f>+VLOOKUP(L284,BG!$D$10:$F$63,3,FALSE)</f>
        <v>#REF!</v>
      </c>
      <c r="H284" s="341" t="s">
        <v>1000</v>
      </c>
      <c r="I284" s="628">
        <v>4179923512</v>
      </c>
      <c r="J284" s="298">
        <f t="shared" si="20"/>
        <v>4179923.5120000001</v>
      </c>
      <c r="K284" t="e">
        <f>+VLOOKUP(D284,#REF!,4,0)</f>
        <v>#REF!</v>
      </c>
      <c r="L284" t="e">
        <f>VLOOKUP(D284,#REF!,5,0)</f>
        <v>#REF!</v>
      </c>
      <c r="M284" t="e">
        <f>VLOOKUP(D284,#REF!,6,0)</f>
        <v>#REF!</v>
      </c>
      <c r="N284" t="e">
        <f>VLOOKUP(D284,#REF!,7,0)</f>
        <v>#REF!</v>
      </c>
      <c r="P284" t="str">
        <f t="shared" si="23"/>
        <v>34102</v>
      </c>
      <c r="Q284" t="str">
        <f t="shared" si="24"/>
        <v>19</v>
      </c>
    </row>
    <row r="285" spans="1:17" hidden="1" x14ac:dyDescent="0.25">
      <c r="A285" s="563" t="s">
        <v>3173</v>
      </c>
      <c r="B285" s="339">
        <v>6</v>
      </c>
      <c r="C285" s="617">
        <v>191034192000990</v>
      </c>
      <c r="D285" s="436" t="s">
        <v>1003</v>
      </c>
      <c r="E285" t="str">
        <f t="shared" si="21"/>
        <v>190103419200099</v>
      </c>
      <c r="F285" t="str">
        <f t="shared" si="22"/>
        <v>0</v>
      </c>
      <c r="G285" t="e">
        <f>+VLOOKUP(L285,BG!$D$10:$F$63,3,FALSE)</f>
        <v>#REF!</v>
      </c>
      <c r="H285" s="436" t="s">
        <v>1004</v>
      </c>
      <c r="I285" s="627">
        <v>-6402622608</v>
      </c>
      <c r="J285" s="298">
        <f t="shared" si="20"/>
        <v>-6402622.608</v>
      </c>
      <c r="K285" t="e">
        <f>+VLOOKUP(D285,#REF!,4,0)</f>
        <v>#REF!</v>
      </c>
      <c r="L285" t="e">
        <f>VLOOKUP(D285,#REF!,5,0)</f>
        <v>#REF!</v>
      </c>
      <c r="M285" t="e">
        <f>VLOOKUP(D285,#REF!,6,0)</f>
        <v>#REF!</v>
      </c>
      <c r="N285" t="e">
        <f>VLOOKUP(D285,#REF!,7,0)</f>
        <v>#REF!</v>
      </c>
      <c r="P285" t="str">
        <f t="shared" si="23"/>
        <v>34192</v>
      </c>
      <c r="Q285" t="str">
        <f t="shared" si="24"/>
        <v>19</v>
      </c>
    </row>
    <row r="286" spans="1:17" hidden="1" x14ac:dyDescent="0.25">
      <c r="A286" s="563" t="s">
        <v>3173</v>
      </c>
      <c r="B286" s="340">
        <v>6</v>
      </c>
      <c r="C286" s="618">
        <v>191034192011990</v>
      </c>
      <c r="D286" s="341" t="s">
        <v>1005</v>
      </c>
      <c r="E286" t="str">
        <f t="shared" si="21"/>
        <v>190103419201199</v>
      </c>
      <c r="F286" t="str">
        <f t="shared" si="22"/>
        <v>0</v>
      </c>
      <c r="G286" t="e">
        <f>+VLOOKUP(L286,BG!$D$10:$F$63,3,FALSE)</f>
        <v>#REF!</v>
      </c>
      <c r="H286" s="341" t="s">
        <v>1006</v>
      </c>
      <c r="I286" s="628">
        <v>-3588988546</v>
      </c>
      <c r="J286" s="298">
        <f t="shared" si="20"/>
        <v>-3588988.5460000001</v>
      </c>
      <c r="K286" t="e">
        <f>+VLOOKUP(D286,#REF!,4,0)</f>
        <v>#REF!</v>
      </c>
      <c r="L286" t="e">
        <f>VLOOKUP(D286,#REF!,5,0)</f>
        <v>#REF!</v>
      </c>
      <c r="M286" t="e">
        <f>VLOOKUP(D286,#REF!,6,0)</f>
        <v>#REF!</v>
      </c>
      <c r="N286" t="e">
        <f>VLOOKUP(D286,#REF!,7,0)</f>
        <v>#REF!</v>
      </c>
      <c r="P286" t="str">
        <f t="shared" si="23"/>
        <v>34192</v>
      </c>
      <c r="Q286" t="str">
        <f t="shared" si="24"/>
        <v>19</v>
      </c>
    </row>
    <row r="287" spans="1:17" s="672" customFormat="1" x14ac:dyDescent="0.25">
      <c r="A287" s="668" t="s">
        <v>3173</v>
      </c>
      <c r="B287" s="669">
        <v>7</v>
      </c>
      <c r="C287" s="670">
        <v>214039002000017</v>
      </c>
      <c r="D287" s="671" t="s">
        <v>1013</v>
      </c>
      <c r="E287" s="672" t="str">
        <f t="shared" si="21"/>
        <v>217403900200001</v>
      </c>
      <c r="F287" s="672" t="str">
        <f t="shared" si="22"/>
        <v>7</v>
      </c>
      <c r="G287" s="672" t="e">
        <f>+VLOOKUP(L287,BG!$D$10:$F$63,3,FALSE)</f>
        <v>#REF!</v>
      </c>
      <c r="H287" s="671" t="s">
        <v>1014</v>
      </c>
      <c r="I287" s="673">
        <v>-696696229</v>
      </c>
      <c r="J287" s="662">
        <f t="shared" si="20"/>
        <v>-696696.22900000005</v>
      </c>
      <c r="K287" s="672" t="e">
        <f>+VLOOKUP(D287,#REF!,4,0)</f>
        <v>#REF!</v>
      </c>
      <c r="L287" s="672" t="e">
        <f>VLOOKUP(D287,#REF!,5,0)</f>
        <v>#REF!</v>
      </c>
      <c r="M287" s="672" t="e">
        <f>VLOOKUP(D287,#REF!,6,0)</f>
        <v>#REF!</v>
      </c>
      <c r="N287" s="672" t="e">
        <f>VLOOKUP(D287,#REF!,7,0)</f>
        <v>#REF!</v>
      </c>
      <c r="P287" s="672" t="str">
        <f t="shared" si="23"/>
        <v>39002</v>
      </c>
      <c r="Q287" s="672" t="str">
        <f t="shared" si="24"/>
        <v>21</v>
      </c>
    </row>
    <row r="288" spans="1:17" s="672" customFormat="1" x14ac:dyDescent="0.25">
      <c r="A288" s="668" t="s">
        <v>3173</v>
      </c>
      <c r="B288" s="669">
        <v>7</v>
      </c>
      <c r="C288" s="670">
        <v>214039002000995</v>
      </c>
      <c r="D288" s="671" t="s">
        <v>1967</v>
      </c>
      <c r="E288" s="672" t="str">
        <f t="shared" si="21"/>
        <v>215403900200099</v>
      </c>
      <c r="F288" s="672" t="str">
        <f t="shared" si="22"/>
        <v>5</v>
      </c>
      <c r="G288" s="672" t="e">
        <f>+VLOOKUP(L288,BG!$D$10:$F$63,3,FALSE)</f>
        <v>#REF!</v>
      </c>
      <c r="H288" s="671" t="s">
        <v>2144</v>
      </c>
      <c r="I288" s="673">
        <v>-7345598495</v>
      </c>
      <c r="J288" s="662">
        <f t="shared" si="20"/>
        <v>-7345598.4950000001</v>
      </c>
      <c r="K288" s="672" t="e">
        <f>+VLOOKUP(D288,#REF!,4,0)</f>
        <v>#REF!</v>
      </c>
      <c r="L288" s="672" t="e">
        <f>VLOOKUP(D288,#REF!,5,0)</f>
        <v>#REF!</v>
      </c>
      <c r="M288" s="672" t="e">
        <f>VLOOKUP(D288,#REF!,6,0)</f>
        <v>#REF!</v>
      </c>
      <c r="N288" s="672" t="e">
        <f>VLOOKUP(D288,#REF!,7,0)</f>
        <v>#REF!</v>
      </c>
      <c r="P288" s="672" t="str">
        <f t="shared" si="23"/>
        <v>39002</v>
      </c>
      <c r="Q288" s="672" t="str">
        <f t="shared" si="24"/>
        <v>21</v>
      </c>
    </row>
    <row r="289" spans="1:17" s="672" customFormat="1" x14ac:dyDescent="0.25">
      <c r="A289" s="668" t="s">
        <v>3173</v>
      </c>
      <c r="B289" s="669">
        <v>7</v>
      </c>
      <c r="C289" s="670">
        <v>214039002000996</v>
      </c>
      <c r="D289" s="671" t="s">
        <v>1015</v>
      </c>
      <c r="E289" s="672" t="str">
        <f t="shared" si="21"/>
        <v>216403900200099</v>
      </c>
      <c r="F289" s="672" t="str">
        <f t="shared" si="22"/>
        <v>6</v>
      </c>
      <c r="G289" s="672" t="e">
        <f>+VLOOKUP(L289,BG!$D$10:$F$63,3,FALSE)</f>
        <v>#REF!</v>
      </c>
      <c r="H289" s="671" t="s">
        <v>1012</v>
      </c>
      <c r="I289" s="673">
        <v>-1004399078</v>
      </c>
      <c r="J289" s="662">
        <f t="shared" si="20"/>
        <v>-1004399.078</v>
      </c>
      <c r="K289" s="672" t="e">
        <f>+VLOOKUP(D289,#REF!,4,0)</f>
        <v>#REF!</v>
      </c>
      <c r="L289" s="672" t="e">
        <f>VLOOKUP(D289,#REF!,5,0)</f>
        <v>#REF!</v>
      </c>
      <c r="M289" s="672" t="e">
        <f>VLOOKUP(D289,#REF!,6,0)</f>
        <v>#REF!</v>
      </c>
      <c r="N289" s="672" t="e">
        <f>VLOOKUP(D289,#REF!,7,0)</f>
        <v>#REF!</v>
      </c>
      <c r="P289" s="672" t="str">
        <f t="shared" si="23"/>
        <v>39002</v>
      </c>
      <c r="Q289" s="672" t="str">
        <f t="shared" si="24"/>
        <v>21</v>
      </c>
    </row>
    <row r="290" spans="1:17" s="672" customFormat="1" x14ac:dyDescent="0.25">
      <c r="A290" s="668" t="s">
        <v>3173</v>
      </c>
      <c r="B290" s="669">
        <v>7</v>
      </c>
      <c r="C290" s="670">
        <v>214039002000997</v>
      </c>
      <c r="D290" s="671" t="s">
        <v>1016</v>
      </c>
      <c r="E290" s="672" t="str">
        <f t="shared" si="21"/>
        <v>217403900200099</v>
      </c>
      <c r="F290" s="672" t="str">
        <f t="shared" si="22"/>
        <v>7</v>
      </c>
      <c r="G290" s="672" t="e">
        <f>+VLOOKUP(L290,BG!$D$10:$F$63,3,FALSE)</f>
        <v>#REF!</v>
      </c>
      <c r="H290" s="671" t="s">
        <v>1014</v>
      </c>
      <c r="I290" s="673">
        <v>-6386205112</v>
      </c>
      <c r="J290" s="662">
        <f t="shared" si="20"/>
        <v>-6386205.1119999997</v>
      </c>
      <c r="K290" s="672" t="e">
        <f>+VLOOKUP(D290,#REF!,4,0)</f>
        <v>#REF!</v>
      </c>
      <c r="L290" s="672" t="e">
        <f>VLOOKUP(D290,#REF!,5,0)</f>
        <v>#REF!</v>
      </c>
      <c r="M290" s="672" t="e">
        <f>VLOOKUP(D290,#REF!,6,0)</f>
        <v>#REF!</v>
      </c>
      <c r="N290" s="672" t="e">
        <f>VLOOKUP(D290,#REF!,7,0)</f>
        <v>#REF!</v>
      </c>
      <c r="P290" s="672" t="str">
        <f t="shared" si="23"/>
        <v>39002</v>
      </c>
      <c r="Q290" s="672" t="str">
        <f t="shared" si="24"/>
        <v>21</v>
      </c>
    </row>
    <row r="291" spans="1:17" s="672" customFormat="1" x14ac:dyDescent="0.25">
      <c r="A291" s="668" t="s">
        <v>3173</v>
      </c>
      <c r="B291" s="669">
        <v>7</v>
      </c>
      <c r="C291" s="670">
        <v>214039002000998</v>
      </c>
      <c r="D291" s="671" t="s">
        <v>1017</v>
      </c>
      <c r="E291" s="672" t="str">
        <f t="shared" si="21"/>
        <v>218403900200099</v>
      </c>
      <c r="F291" s="672" t="str">
        <f t="shared" si="22"/>
        <v>8</v>
      </c>
      <c r="G291" s="672" t="e">
        <f>+VLOOKUP(L291,BG!$D$10:$F$63,3,FALSE)</f>
        <v>#REF!</v>
      </c>
      <c r="H291" s="671" t="s">
        <v>1018</v>
      </c>
      <c r="I291" s="673">
        <v>-128567753925</v>
      </c>
      <c r="J291" s="662">
        <f t="shared" si="20"/>
        <v>-128567753.925</v>
      </c>
      <c r="K291" s="672" t="e">
        <f>+VLOOKUP(D291,#REF!,4,0)</f>
        <v>#REF!</v>
      </c>
      <c r="L291" s="672" t="e">
        <f>VLOOKUP(D291,#REF!,5,0)</f>
        <v>#REF!</v>
      </c>
      <c r="M291" s="672" t="e">
        <f>VLOOKUP(D291,#REF!,6,0)</f>
        <v>#REF!</v>
      </c>
      <c r="N291" s="672" t="e">
        <f>VLOOKUP(D291,#REF!,7,0)</f>
        <v>#REF!</v>
      </c>
      <c r="P291" s="672" t="str">
        <f t="shared" si="23"/>
        <v>39002</v>
      </c>
      <c r="Q291" s="672" t="str">
        <f t="shared" si="24"/>
        <v>21</v>
      </c>
    </row>
    <row r="292" spans="1:17" s="672" customFormat="1" x14ac:dyDescent="0.25">
      <c r="A292" s="668" t="s">
        <v>3173</v>
      </c>
      <c r="B292" s="669">
        <v>7</v>
      </c>
      <c r="C292" s="670">
        <v>214039003000017</v>
      </c>
      <c r="D292" s="671" t="s">
        <v>1579</v>
      </c>
      <c r="E292" s="672" t="str">
        <f t="shared" si="21"/>
        <v>217403900300001</v>
      </c>
      <c r="F292" s="672" t="str">
        <f t="shared" si="22"/>
        <v>7</v>
      </c>
      <c r="G292" s="672" t="e">
        <f>+VLOOKUP(L292,BG!$D$10:$F$63,3,FALSE)</f>
        <v>#REF!</v>
      </c>
      <c r="H292" s="671" t="s">
        <v>2145</v>
      </c>
      <c r="I292" s="673">
        <v>-27547237500</v>
      </c>
      <c r="J292" s="662">
        <f t="shared" si="20"/>
        <v>-27547237.5</v>
      </c>
      <c r="K292" s="672" t="e">
        <f>+VLOOKUP(D292,#REF!,4,0)</f>
        <v>#REF!</v>
      </c>
      <c r="L292" s="672" t="e">
        <f>VLOOKUP(D292,#REF!,5,0)</f>
        <v>#REF!</v>
      </c>
      <c r="M292" s="672" t="e">
        <f>VLOOKUP(D292,#REF!,6,0)</f>
        <v>#REF!</v>
      </c>
      <c r="N292" s="672" t="e">
        <f>VLOOKUP(D292,#REF!,7,0)</f>
        <v>#REF!</v>
      </c>
      <c r="P292" s="672" t="str">
        <f t="shared" si="23"/>
        <v>39003</v>
      </c>
      <c r="Q292" s="672" t="str">
        <f t="shared" si="24"/>
        <v>21</v>
      </c>
    </row>
    <row r="293" spans="1:17" s="672" customFormat="1" x14ac:dyDescent="0.25">
      <c r="A293" s="668" t="s">
        <v>3173</v>
      </c>
      <c r="B293" s="669">
        <v>7</v>
      </c>
      <c r="C293" s="670">
        <v>214039003000018</v>
      </c>
      <c r="D293" s="671" t="s">
        <v>1580</v>
      </c>
      <c r="E293" s="672" t="str">
        <f t="shared" si="21"/>
        <v>218403900300001</v>
      </c>
      <c r="F293" s="672" t="str">
        <f t="shared" si="22"/>
        <v>8</v>
      </c>
      <c r="G293" s="672" t="e">
        <f>+VLOOKUP(L293,BG!$D$10:$F$63,3,FALSE)</f>
        <v>#REF!</v>
      </c>
      <c r="H293" s="671" t="s">
        <v>2145</v>
      </c>
      <c r="I293" s="673">
        <v>-113861915000</v>
      </c>
      <c r="J293" s="662">
        <f t="shared" si="20"/>
        <v>-113861915</v>
      </c>
      <c r="K293" s="672" t="e">
        <f>+VLOOKUP(D293,#REF!,4,0)</f>
        <v>#REF!</v>
      </c>
      <c r="L293" s="672" t="e">
        <f>VLOOKUP(D293,#REF!,5,0)</f>
        <v>#REF!</v>
      </c>
      <c r="M293" s="672" t="e">
        <f>VLOOKUP(D293,#REF!,6,0)</f>
        <v>#REF!</v>
      </c>
      <c r="N293" s="672" t="e">
        <f>VLOOKUP(D293,#REF!,7,0)</f>
        <v>#REF!</v>
      </c>
      <c r="P293" s="672" t="str">
        <f t="shared" si="23"/>
        <v>39003</v>
      </c>
      <c r="Q293" s="672" t="str">
        <f t="shared" si="24"/>
        <v>21</v>
      </c>
    </row>
    <row r="294" spans="1:17" s="672" customFormat="1" x14ac:dyDescent="0.25">
      <c r="A294" s="668" t="s">
        <v>3173</v>
      </c>
      <c r="B294" s="669">
        <v>7</v>
      </c>
      <c r="C294" s="670">
        <v>214039003000998</v>
      </c>
      <c r="D294" s="671" t="s">
        <v>1019</v>
      </c>
      <c r="E294" s="672" t="str">
        <f t="shared" si="21"/>
        <v>218403900300099</v>
      </c>
      <c r="F294" s="672" t="str">
        <f t="shared" si="22"/>
        <v>8</v>
      </c>
      <c r="G294" s="672" t="e">
        <f>+VLOOKUP(L294,BG!$D$10:$F$63,3,FALSE)</f>
        <v>#REF!</v>
      </c>
      <c r="H294" s="671" t="s">
        <v>1020</v>
      </c>
      <c r="I294" s="673">
        <v>-17739108317</v>
      </c>
      <c r="J294" s="662">
        <f t="shared" si="20"/>
        <v>-17739108.317000002</v>
      </c>
      <c r="K294" s="672" t="e">
        <f>+VLOOKUP(D294,#REF!,4,0)</f>
        <v>#REF!</v>
      </c>
      <c r="L294" s="672" t="e">
        <f>VLOOKUP(D294,#REF!,5,0)</f>
        <v>#REF!</v>
      </c>
      <c r="M294" s="672" t="e">
        <f>VLOOKUP(D294,#REF!,6,0)</f>
        <v>#REF!</v>
      </c>
      <c r="N294" s="672" t="e">
        <f>VLOOKUP(D294,#REF!,7,0)</f>
        <v>#REF!</v>
      </c>
      <c r="P294" s="672" t="str">
        <f t="shared" si="23"/>
        <v>39003</v>
      </c>
      <c r="Q294" s="672" t="str">
        <f t="shared" si="24"/>
        <v>21</v>
      </c>
    </row>
    <row r="295" spans="1:17" s="672" customFormat="1" hidden="1" x14ac:dyDescent="0.25">
      <c r="A295" s="668" t="s">
        <v>3173</v>
      </c>
      <c r="B295" s="669">
        <v>7</v>
      </c>
      <c r="C295" s="670">
        <v>214039006000011</v>
      </c>
      <c r="D295" s="671" t="s">
        <v>1968</v>
      </c>
      <c r="E295" s="672" t="str">
        <f t="shared" si="21"/>
        <v>211403900600001</v>
      </c>
      <c r="F295" s="672" t="str">
        <f t="shared" si="22"/>
        <v>1</v>
      </c>
      <c r="G295" s="672" t="e">
        <f>+VLOOKUP(L295,BG!$D$10:$F$63,3,FALSE)</f>
        <v>#REF!</v>
      </c>
      <c r="H295" s="671" t="s">
        <v>2146</v>
      </c>
      <c r="I295" s="673">
        <v>-1476913918</v>
      </c>
      <c r="J295" s="662">
        <f t="shared" si="20"/>
        <v>-1476913.9180000001</v>
      </c>
      <c r="K295" s="672" t="e">
        <f>+VLOOKUP(D295,#REF!,4,0)</f>
        <v>#REF!</v>
      </c>
      <c r="L295" s="672" t="e">
        <f>VLOOKUP(D295,#REF!,5,0)</f>
        <v>#REF!</v>
      </c>
      <c r="M295" s="672" t="e">
        <f>VLOOKUP(D295,#REF!,6,0)</f>
        <v>#REF!</v>
      </c>
      <c r="N295" s="672" t="e">
        <f>VLOOKUP(D295,#REF!,7,0)</f>
        <v>#REF!</v>
      </c>
      <c r="P295" s="672" t="str">
        <f t="shared" si="23"/>
        <v>39006</v>
      </c>
      <c r="Q295" s="672" t="str">
        <f t="shared" si="24"/>
        <v>21</v>
      </c>
    </row>
    <row r="296" spans="1:17" s="672" customFormat="1" hidden="1" x14ac:dyDescent="0.25">
      <c r="A296" s="668" t="s">
        <v>3173</v>
      </c>
      <c r="B296" s="669">
        <v>7</v>
      </c>
      <c r="C296" s="670">
        <v>214039006000991</v>
      </c>
      <c r="D296" s="671" t="s">
        <v>1969</v>
      </c>
      <c r="E296" s="672" t="str">
        <f t="shared" si="21"/>
        <v>211403900600099</v>
      </c>
      <c r="F296" s="672" t="str">
        <f t="shared" si="22"/>
        <v>1</v>
      </c>
      <c r="G296" s="672" t="e">
        <f>+VLOOKUP(L296,BG!$D$10:$F$63,3,FALSE)</f>
        <v>#REF!</v>
      </c>
      <c r="H296" s="671" t="s">
        <v>2146</v>
      </c>
      <c r="I296" s="673">
        <v>-5425400</v>
      </c>
      <c r="J296" s="662">
        <f t="shared" si="20"/>
        <v>-5425.4</v>
      </c>
      <c r="K296" s="672" t="e">
        <f>+VLOOKUP(D296,#REF!,4,0)</f>
        <v>#REF!</v>
      </c>
      <c r="L296" s="672" t="e">
        <f>VLOOKUP(D296,#REF!,5,0)</f>
        <v>#REF!</v>
      </c>
      <c r="M296" s="672" t="e">
        <f>VLOOKUP(D296,#REF!,6,0)</f>
        <v>#REF!</v>
      </c>
      <c r="N296" s="672" t="e">
        <f>VLOOKUP(D296,#REF!,7,0)</f>
        <v>#REF!</v>
      </c>
      <c r="P296" s="672" t="str">
        <f t="shared" si="23"/>
        <v>39006</v>
      </c>
      <c r="Q296" s="672" t="str">
        <f t="shared" si="24"/>
        <v>21</v>
      </c>
    </row>
    <row r="297" spans="1:17" s="672" customFormat="1" hidden="1" x14ac:dyDescent="0.25">
      <c r="A297" s="668" t="s">
        <v>3173</v>
      </c>
      <c r="B297" s="669">
        <v>7</v>
      </c>
      <c r="C297" s="670">
        <v>214039008000998</v>
      </c>
      <c r="D297" s="671" t="s">
        <v>1499</v>
      </c>
      <c r="E297" s="672" t="str">
        <f t="shared" si="21"/>
        <v>218403900800099</v>
      </c>
      <c r="F297" s="672" t="str">
        <f t="shared" si="22"/>
        <v>8</v>
      </c>
      <c r="G297" s="672" t="e">
        <f>+VLOOKUP(L297,BG!$D$10:$F$63,3,FALSE)</f>
        <v>#REF!</v>
      </c>
      <c r="H297" s="671" t="s">
        <v>2147</v>
      </c>
      <c r="I297" s="673">
        <v>-32503513702</v>
      </c>
      <c r="J297" s="662">
        <f t="shared" si="20"/>
        <v>-32503513.702</v>
      </c>
      <c r="K297" s="672" t="e">
        <f>+VLOOKUP(D297,#REF!,4,0)</f>
        <v>#REF!</v>
      </c>
      <c r="L297" s="672" t="e">
        <f>VLOOKUP(D297,#REF!,5,0)</f>
        <v>#REF!</v>
      </c>
      <c r="M297" s="672" t="e">
        <f>VLOOKUP(D297,#REF!,6,0)</f>
        <v>#REF!</v>
      </c>
      <c r="N297" s="672" t="e">
        <f>VLOOKUP(D297,#REF!,7,0)</f>
        <v>#REF!</v>
      </c>
      <c r="P297" s="672" t="str">
        <f t="shared" si="23"/>
        <v>39008</v>
      </c>
      <c r="Q297" s="672" t="str">
        <f t="shared" si="24"/>
        <v>21</v>
      </c>
    </row>
    <row r="298" spans="1:17" s="672" customFormat="1" x14ac:dyDescent="0.25">
      <c r="A298" s="668" t="s">
        <v>3173</v>
      </c>
      <c r="B298" s="669">
        <v>7</v>
      </c>
      <c r="C298" s="670">
        <v>218013482001017</v>
      </c>
      <c r="D298" s="671" t="s">
        <v>1024</v>
      </c>
      <c r="E298" s="672" t="str">
        <f t="shared" si="21"/>
        <v>217801348200101</v>
      </c>
      <c r="F298" s="672" t="str">
        <f t="shared" si="22"/>
        <v>7</v>
      </c>
      <c r="G298" s="672" t="e">
        <f>+VLOOKUP(L298,BG!$D$10:$F$63,3,FALSE)</f>
        <v>#REF!</v>
      </c>
      <c r="H298" s="671" t="s">
        <v>1025</v>
      </c>
      <c r="I298" s="673">
        <v>-16039030</v>
      </c>
      <c r="J298" s="662">
        <f t="shared" si="20"/>
        <v>-16039.03</v>
      </c>
      <c r="K298" s="672" t="e">
        <f>+VLOOKUP(D298,#REF!,4,0)</f>
        <v>#REF!</v>
      </c>
      <c r="L298" s="672" t="e">
        <f>VLOOKUP(D298,#REF!,5,0)</f>
        <v>#REF!</v>
      </c>
      <c r="M298" s="672" t="e">
        <f>VLOOKUP(D298,#REF!,6,0)</f>
        <v>#REF!</v>
      </c>
      <c r="N298" s="672" t="e">
        <f>VLOOKUP(D298,#REF!,7,0)</f>
        <v>#REF!</v>
      </c>
      <c r="P298" s="672" t="str">
        <f t="shared" si="23"/>
        <v>13482</v>
      </c>
      <c r="Q298" s="672" t="str">
        <f t="shared" si="24"/>
        <v>21</v>
      </c>
    </row>
    <row r="299" spans="1:17" s="672" customFormat="1" x14ac:dyDescent="0.25">
      <c r="A299" s="668" t="s">
        <v>3173</v>
      </c>
      <c r="B299" s="669">
        <v>7</v>
      </c>
      <c r="C299" s="670">
        <v>218013482001995</v>
      </c>
      <c r="D299" s="671" t="s">
        <v>1026</v>
      </c>
      <c r="E299" s="672" t="str">
        <f t="shared" si="21"/>
        <v>215801348200199</v>
      </c>
      <c r="F299" s="672" t="str">
        <f t="shared" si="22"/>
        <v>5</v>
      </c>
      <c r="G299" s="672" t="e">
        <f>+VLOOKUP(L299,BG!$D$10:$F$63,3,FALSE)</f>
        <v>#REF!</v>
      </c>
      <c r="H299" s="671" t="s">
        <v>1022</v>
      </c>
      <c r="I299" s="673">
        <v>-345409802</v>
      </c>
      <c r="J299" s="662">
        <f t="shared" si="20"/>
        <v>-345409.80200000003</v>
      </c>
      <c r="K299" s="672" t="e">
        <f>+VLOOKUP(D299,#REF!,4,0)</f>
        <v>#REF!</v>
      </c>
      <c r="L299" s="672" t="e">
        <f>VLOOKUP(D299,#REF!,5,0)</f>
        <v>#REF!</v>
      </c>
      <c r="M299" s="672" t="e">
        <f>VLOOKUP(D299,#REF!,6,0)</f>
        <v>#REF!</v>
      </c>
      <c r="N299" s="672" t="e">
        <f>VLOOKUP(D299,#REF!,7,0)</f>
        <v>#REF!</v>
      </c>
      <c r="P299" s="672" t="str">
        <f t="shared" si="23"/>
        <v>13482</v>
      </c>
      <c r="Q299" s="672" t="str">
        <f t="shared" si="24"/>
        <v>21</v>
      </c>
    </row>
    <row r="300" spans="1:17" s="672" customFormat="1" x14ac:dyDescent="0.25">
      <c r="A300" s="668" t="s">
        <v>3173</v>
      </c>
      <c r="B300" s="669">
        <v>7</v>
      </c>
      <c r="C300" s="670">
        <v>218013482001996</v>
      </c>
      <c r="D300" s="671" t="s">
        <v>1027</v>
      </c>
      <c r="E300" s="672" t="str">
        <f t="shared" si="21"/>
        <v>216801348200199</v>
      </c>
      <c r="F300" s="672" t="str">
        <f t="shared" si="22"/>
        <v>6</v>
      </c>
      <c r="G300" s="672" t="e">
        <f>+VLOOKUP(L300,BG!$D$10:$F$63,3,FALSE)</f>
        <v>#REF!</v>
      </c>
      <c r="H300" s="671" t="s">
        <v>1023</v>
      </c>
      <c r="I300" s="673">
        <v>-9730976</v>
      </c>
      <c r="J300" s="662">
        <f t="shared" si="20"/>
        <v>-9730.9760000000006</v>
      </c>
      <c r="K300" s="672" t="e">
        <f>+VLOOKUP(D300,#REF!,4,0)</f>
        <v>#REF!</v>
      </c>
      <c r="L300" s="672" t="e">
        <f>VLOOKUP(D300,#REF!,5,0)</f>
        <v>#REF!</v>
      </c>
      <c r="M300" s="672" t="e">
        <f>VLOOKUP(D300,#REF!,6,0)</f>
        <v>#REF!</v>
      </c>
      <c r="N300" s="672" t="e">
        <f>VLOOKUP(D300,#REF!,7,0)</f>
        <v>#REF!</v>
      </c>
      <c r="P300" s="672" t="str">
        <f t="shared" si="23"/>
        <v>13482</v>
      </c>
      <c r="Q300" s="672" t="str">
        <f t="shared" si="24"/>
        <v>21</v>
      </c>
    </row>
    <row r="301" spans="1:17" s="672" customFormat="1" x14ac:dyDescent="0.25">
      <c r="A301" s="668" t="s">
        <v>3173</v>
      </c>
      <c r="B301" s="669">
        <v>7</v>
      </c>
      <c r="C301" s="670">
        <v>218013482001997</v>
      </c>
      <c r="D301" s="671" t="s">
        <v>1028</v>
      </c>
      <c r="E301" s="672" t="str">
        <f t="shared" si="21"/>
        <v>217801348200199</v>
      </c>
      <c r="F301" s="672" t="str">
        <f t="shared" si="22"/>
        <v>7</v>
      </c>
      <c r="G301" s="672" t="e">
        <f>+VLOOKUP(L301,BG!$D$10:$F$63,3,FALSE)</f>
        <v>#REF!</v>
      </c>
      <c r="H301" s="671" t="s">
        <v>1025</v>
      </c>
      <c r="I301" s="673">
        <v>-365024059</v>
      </c>
      <c r="J301" s="662">
        <f t="shared" si="20"/>
        <v>-365024.05900000001</v>
      </c>
      <c r="K301" s="672" t="e">
        <f>+VLOOKUP(D301,#REF!,4,0)</f>
        <v>#REF!</v>
      </c>
      <c r="L301" s="672" t="e">
        <f>VLOOKUP(D301,#REF!,5,0)</f>
        <v>#REF!</v>
      </c>
      <c r="M301" s="672" t="e">
        <f>VLOOKUP(D301,#REF!,6,0)</f>
        <v>#REF!</v>
      </c>
      <c r="N301" s="672" t="e">
        <f>VLOOKUP(D301,#REF!,7,0)</f>
        <v>#REF!</v>
      </c>
      <c r="P301" s="672" t="str">
        <f t="shared" si="23"/>
        <v>13482</v>
      </c>
      <c r="Q301" s="672" t="str">
        <f t="shared" si="24"/>
        <v>21</v>
      </c>
    </row>
    <row r="302" spans="1:17" s="672" customFormat="1" x14ac:dyDescent="0.25">
      <c r="A302" s="668" t="s">
        <v>3173</v>
      </c>
      <c r="B302" s="669">
        <v>7</v>
      </c>
      <c r="C302" s="670">
        <v>218013482001998</v>
      </c>
      <c r="D302" s="671" t="s">
        <v>1029</v>
      </c>
      <c r="E302" s="672" t="str">
        <f t="shared" si="21"/>
        <v>218801348200199</v>
      </c>
      <c r="F302" s="672" t="str">
        <f t="shared" si="22"/>
        <v>8</v>
      </c>
      <c r="G302" s="672" t="e">
        <f>+VLOOKUP(L302,BG!$D$10:$F$63,3,FALSE)</f>
        <v>#REF!</v>
      </c>
      <c r="H302" s="671" t="s">
        <v>1030</v>
      </c>
      <c r="I302" s="673">
        <v>-46971775067</v>
      </c>
      <c r="J302" s="662">
        <f t="shared" si="20"/>
        <v>-46971775.067000002</v>
      </c>
      <c r="K302" s="672" t="e">
        <f>+VLOOKUP(D302,#REF!,4,0)</f>
        <v>#REF!</v>
      </c>
      <c r="L302" s="672" t="e">
        <f>VLOOKUP(D302,#REF!,5,0)</f>
        <v>#REF!</v>
      </c>
      <c r="M302" s="672" t="e">
        <f>VLOOKUP(D302,#REF!,6,0)</f>
        <v>#REF!</v>
      </c>
      <c r="N302" s="672" t="e">
        <f>VLOOKUP(D302,#REF!,7,0)</f>
        <v>#REF!</v>
      </c>
      <c r="P302" s="672" t="str">
        <f t="shared" si="23"/>
        <v>13482</v>
      </c>
      <c r="Q302" s="672" t="str">
        <f t="shared" si="24"/>
        <v>21</v>
      </c>
    </row>
    <row r="303" spans="1:17" s="672" customFormat="1" x14ac:dyDescent="0.25">
      <c r="A303" s="668" t="s">
        <v>3173</v>
      </c>
      <c r="B303" s="669">
        <v>7</v>
      </c>
      <c r="C303" s="670">
        <v>218013484000998</v>
      </c>
      <c r="D303" s="671" t="s">
        <v>2536</v>
      </c>
      <c r="E303" s="672" t="str">
        <f t="shared" si="21"/>
        <v>218801348400099</v>
      </c>
      <c r="F303" s="672" t="str">
        <f t="shared" si="22"/>
        <v>8</v>
      </c>
      <c r="G303" s="672" t="e">
        <f>+VLOOKUP(L303,BG!$D$10:$F$63,3,FALSE)</f>
        <v>#REF!</v>
      </c>
      <c r="H303" s="671" t="s">
        <v>2537</v>
      </c>
      <c r="I303" s="673">
        <v>-5117028</v>
      </c>
      <c r="J303" s="662">
        <f t="shared" si="20"/>
        <v>-5117.0280000000002</v>
      </c>
      <c r="K303" s="672" t="e">
        <f>+VLOOKUP(D303,#REF!,4,0)</f>
        <v>#REF!</v>
      </c>
      <c r="L303" s="672" t="e">
        <f>VLOOKUP(D303,#REF!,5,0)</f>
        <v>#REF!</v>
      </c>
      <c r="M303" s="672" t="e">
        <f>VLOOKUP(D303,#REF!,6,0)</f>
        <v>#REF!</v>
      </c>
      <c r="N303" s="672" t="e">
        <f>VLOOKUP(D303,#REF!,7,0)</f>
        <v>#REF!</v>
      </c>
      <c r="P303" s="672" t="str">
        <f t="shared" si="23"/>
        <v>13484</v>
      </c>
      <c r="Q303" s="672" t="str">
        <f t="shared" si="24"/>
        <v>21</v>
      </c>
    </row>
    <row r="304" spans="1:17" s="672" customFormat="1" x14ac:dyDescent="0.25">
      <c r="A304" s="668" t="s">
        <v>3173</v>
      </c>
      <c r="B304" s="669">
        <v>7</v>
      </c>
      <c r="C304" s="670">
        <v>218013484001017</v>
      </c>
      <c r="D304" s="671" t="s">
        <v>2533</v>
      </c>
      <c r="E304" s="672" t="str">
        <f t="shared" si="21"/>
        <v>217801348400101</v>
      </c>
      <c r="F304" s="672" t="str">
        <f t="shared" si="22"/>
        <v>7</v>
      </c>
      <c r="G304" s="672" t="e">
        <f>+VLOOKUP(L304,BG!$D$10:$F$63,3,FALSE)</f>
        <v>#REF!</v>
      </c>
      <c r="H304" s="671" t="s">
        <v>2534</v>
      </c>
      <c r="I304" s="673">
        <v>-364746140</v>
      </c>
      <c r="J304" s="662">
        <f t="shared" si="20"/>
        <v>-364746.14</v>
      </c>
      <c r="K304" s="672" t="e">
        <f>+VLOOKUP(D304,#REF!,4,0)</f>
        <v>#REF!</v>
      </c>
      <c r="L304" s="672" t="e">
        <f>VLOOKUP(D304,#REF!,5,0)</f>
        <v>#REF!</v>
      </c>
      <c r="M304" s="672" t="e">
        <f>VLOOKUP(D304,#REF!,6,0)</f>
        <v>#REF!</v>
      </c>
      <c r="N304" s="672" t="e">
        <f>VLOOKUP(D304,#REF!,7,0)</f>
        <v>#REF!</v>
      </c>
      <c r="P304" s="672" t="str">
        <f t="shared" si="23"/>
        <v>13484</v>
      </c>
      <c r="Q304" s="672" t="str">
        <f t="shared" si="24"/>
        <v>21</v>
      </c>
    </row>
    <row r="305" spans="1:17" s="672" customFormat="1" x14ac:dyDescent="0.25">
      <c r="A305" s="668" t="s">
        <v>3173</v>
      </c>
      <c r="B305" s="669">
        <v>7</v>
      </c>
      <c r="C305" s="670">
        <v>218013484001018</v>
      </c>
      <c r="D305" s="671" t="s">
        <v>2538</v>
      </c>
      <c r="E305" s="672" t="str">
        <f t="shared" si="21"/>
        <v>218801348400101</v>
      </c>
      <c r="F305" s="672" t="str">
        <f t="shared" si="22"/>
        <v>8</v>
      </c>
      <c r="G305" s="672" t="e">
        <f>+VLOOKUP(L305,BG!$D$10:$F$63,3,FALSE)</f>
        <v>#REF!</v>
      </c>
      <c r="H305" s="671" t="s">
        <v>2539</v>
      </c>
      <c r="I305" s="673">
        <v>-2554497352</v>
      </c>
      <c r="J305" s="662">
        <f t="shared" si="20"/>
        <v>-2554497.352</v>
      </c>
      <c r="K305" s="672" t="e">
        <f>+VLOOKUP(D305,#REF!,4,0)</f>
        <v>#REF!</v>
      </c>
      <c r="L305" s="672" t="e">
        <f>VLOOKUP(D305,#REF!,5,0)</f>
        <v>#REF!</v>
      </c>
      <c r="M305" s="672" t="e">
        <f>VLOOKUP(D305,#REF!,6,0)</f>
        <v>#REF!</v>
      </c>
      <c r="N305" s="672" t="e">
        <f>VLOOKUP(D305,#REF!,7,0)</f>
        <v>#REF!</v>
      </c>
      <c r="P305" s="672" t="str">
        <f t="shared" si="23"/>
        <v>13484</v>
      </c>
      <c r="Q305" s="672" t="str">
        <f t="shared" si="24"/>
        <v>21</v>
      </c>
    </row>
    <row r="306" spans="1:17" s="672" customFormat="1" x14ac:dyDescent="0.25">
      <c r="A306" s="668" t="s">
        <v>3173</v>
      </c>
      <c r="B306" s="669">
        <v>7</v>
      </c>
      <c r="C306" s="670">
        <v>218013484001997</v>
      </c>
      <c r="D306" s="671" t="s">
        <v>2535</v>
      </c>
      <c r="E306" s="672" t="str">
        <f t="shared" si="21"/>
        <v>217801348400199</v>
      </c>
      <c r="F306" s="672" t="str">
        <f t="shared" si="22"/>
        <v>7</v>
      </c>
      <c r="G306" s="672" t="e">
        <f>+VLOOKUP(L306,BG!$D$10:$F$63,3,FALSE)</f>
        <v>#REF!</v>
      </c>
      <c r="H306" s="671" t="s">
        <v>2534</v>
      </c>
      <c r="I306" s="673">
        <v>-377824315</v>
      </c>
      <c r="J306" s="662">
        <f t="shared" si="20"/>
        <v>-377824.315</v>
      </c>
      <c r="K306" s="672" t="e">
        <f>+VLOOKUP(D306,#REF!,4,0)</f>
        <v>#REF!</v>
      </c>
      <c r="L306" s="672" t="e">
        <f>VLOOKUP(D306,#REF!,5,0)</f>
        <v>#REF!</v>
      </c>
      <c r="M306" s="672" t="e">
        <f>VLOOKUP(D306,#REF!,6,0)</f>
        <v>#REF!</v>
      </c>
      <c r="N306" s="672" t="e">
        <f>VLOOKUP(D306,#REF!,7,0)</f>
        <v>#REF!</v>
      </c>
      <c r="P306" s="672" t="str">
        <f t="shared" si="23"/>
        <v>13484</v>
      </c>
      <c r="Q306" s="672" t="str">
        <f t="shared" si="24"/>
        <v>21</v>
      </c>
    </row>
    <row r="307" spans="1:17" s="672" customFormat="1" x14ac:dyDescent="0.25">
      <c r="A307" s="668" t="s">
        <v>3173</v>
      </c>
      <c r="B307" s="669">
        <v>7</v>
      </c>
      <c r="C307" s="670">
        <v>218013484001998</v>
      </c>
      <c r="D307" s="671" t="s">
        <v>2540</v>
      </c>
      <c r="E307" s="672" t="str">
        <f t="shared" si="21"/>
        <v>218801348400199</v>
      </c>
      <c r="F307" s="672" t="str">
        <f t="shared" si="22"/>
        <v>8</v>
      </c>
      <c r="G307" s="672" t="e">
        <f>+VLOOKUP(L307,BG!$D$10:$F$63,3,FALSE)</f>
        <v>#REF!</v>
      </c>
      <c r="H307" s="671" t="s">
        <v>2539</v>
      </c>
      <c r="I307" s="673">
        <v>-77389039</v>
      </c>
      <c r="J307" s="662">
        <f t="shared" si="20"/>
        <v>-77389.039000000004</v>
      </c>
      <c r="K307" s="672" t="e">
        <f>+VLOOKUP(D307,#REF!,4,0)</f>
        <v>#REF!</v>
      </c>
      <c r="L307" s="672" t="e">
        <f>VLOOKUP(D307,#REF!,5,0)</f>
        <v>#REF!</v>
      </c>
      <c r="M307" s="672" t="e">
        <f>VLOOKUP(D307,#REF!,6,0)</f>
        <v>#REF!</v>
      </c>
      <c r="N307" s="672" t="e">
        <f>VLOOKUP(D307,#REF!,7,0)</f>
        <v>#REF!</v>
      </c>
      <c r="P307" s="672" t="str">
        <f t="shared" si="23"/>
        <v>13484</v>
      </c>
      <c r="Q307" s="672" t="str">
        <f t="shared" si="24"/>
        <v>21</v>
      </c>
    </row>
    <row r="308" spans="1:17" s="672" customFormat="1" x14ac:dyDescent="0.25">
      <c r="A308" s="668" t="s">
        <v>3173</v>
      </c>
      <c r="B308" s="669">
        <v>7</v>
      </c>
      <c r="C308" s="670">
        <v>218013492001017</v>
      </c>
      <c r="D308" s="671" t="s">
        <v>1033</v>
      </c>
      <c r="E308" s="672" t="str">
        <f t="shared" si="21"/>
        <v>217801349200101</v>
      </c>
      <c r="F308" s="672" t="str">
        <f t="shared" si="22"/>
        <v>7</v>
      </c>
      <c r="G308" s="672" t="e">
        <f>+VLOOKUP(L308,BG!$D$10:$F$63,3,FALSE)</f>
        <v>#REF!</v>
      </c>
      <c r="H308" s="671" t="s">
        <v>1034</v>
      </c>
      <c r="I308" s="673">
        <v>9497406</v>
      </c>
      <c r="J308" s="662">
        <f t="shared" si="20"/>
        <v>9497.4060000000009</v>
      </c>
      <c r="K308" s="672" t="e">
        <f>+VLOOKUP(D308,#REF!,4,0)</f>
        <v>#REF!</v>
      </c>
      <c r="L308" s="672" t="e">
        <f>VLOOKUP(D308,#REF!,5,0)</f>
        <v>#REF!</v>
      </c>
      <c r="M308" s="672" t="e">
        <f>VLOOKUP(D308,#REF!,6,0)</f>
        <v>#REF!</v>
      </c>
      <c r="N308" s="672" t="e">
        <f>VLOOKUP(D308,#REF!,7,0)</f>
        <v>#REF!</v>
      </c>
      <c r="P308" s="672" t="str">
        <f t="shared" si="23"/>
        <v>13492</v>
      </c>
      <c r="Q308" s="672" t="str">
        <f t="shared" si="24"/>
        <v>21</v>
      </c>
    </row>
    <row r="309" spans="1:17" s="672" customFormat="1" x14ac:dyDescent="0.25">
      <c r="A309" s="668" t="s">
        <v>3173</v>
      </c>
      <c r="B309" s="669">
        <v>7</v>
      </c>
      <c r="C309" s="670">
        <v>218013492001995</v>
      </c>
      <c r="D309" s="671" t="s">
        <v>1035</v>
      </c>
      <c r="E309" s="672" t="str">
        <f t="shared" si="21"/>
        <v>215801349200199</v>
      </c>
      <c r="F309" s="672" t="str">
        <f t="shared" si="22"/>
        <v>5</v>
      </c>
      <c r="G309" s="672" t="e">
        <f>+VLOOKUP(L309,BG!$D$10:$F$63,3,FALSE)</f>
        <v>#REF!</v>
      </c>
      <c r="H309" s="671" t="s">
        <v>1031</v>
      </c>
      <c r="I309" s="673">
        <v>163020344</v>
      </c>
      <c r="J309" s="662">
        <f t="shared" si="20"/>
        <v>163020.34400000001</v>
      </c>
      <c r="K309" s="672" t="e">
        <f>+VLOOKUP(D309,#REF!,4,0)</f>
        <v>#REF!</v>
      </c>
      <c r="L309" s="672" t="e">
        <f>VLOOKUP(D309,#REF!,5,0)</f>
        <v>#REF!</v>
      </c>
      <c r="M309" s="672" t="e">
        <f>VLOOKUP(D309,#REF!,6,0)</f>
        <v>#REF!</v>
      </c>
      <c r="N309" s="672" t="e">
        <f>VLOOKUP(D309,#REF!,7,0)</f>
        <v>#REF!</v>
      </c>
      <c r="P309" s="672" t="str">
        <f t="shared" si="23"/>
        <v>13492</v>
      </c>
      <c r="Q309" s="672" t="str">
        <f t="shared" si="24"/>
        <v>21</v>
      </c>
    </row>
    <row r="310" spans="1:17" s="672" customFormat="1" x14ac:dyDescent="0.25">
      <c r="A310" s="668" t="s">
        <v>3173</v>
      </c>
      <c r="B310" s="669">
        <v>7</v>
      </c>
      <c r="C310" s="670">
        <v>218013492001997</v>
      </c>
      <c r="D310" s="671" t="s">
        <v>1037</v>
      </c>
      <c r="E310" s="672" t="str">
        <f t="shared" si="21"/>
        <v>217801349200199</v>
      </c>
      <c r="F310" s="672" t="str">
        <f t="shared" si="22"/>
        <v>7</v>
      </c>
      <c r="G310" s="672" t="e">
        <f>+VLOOKUP(L310,BG!$D$10:$F$63,3,FALSE)</f>
        <v>#REF!</v>
      </c>
      <c r="H310" s="671" t="s">
        <v>1034</v>
      </c>
      <c r="I310" s="673">
        <v>196316936</v>
      </c>
      <c r="J310" s="662">
        <f t="shared" si="20"/>
        <v>196316.93599999999</v>
      </c>
      <c r="K310" s="672" t="e">
        <f>+VLOOKUP(D310,#REF!,4,0)</f>
        <v>#REF!</v>
      </c>
      <c r="L310" s="672" t="e">
        <f>VLOOKUP(D310,#REF!,5,0)</f>
        <v>#REF!</v>
      </c>
      <c r="M310" s="672" t="e">
        <f>VLOOKUP(D310,#REF!,6,0)</f>
        <v>#REF!</v>
      </c>
      <c r="N310" s="672" t="e">
        <f>VLOOKUP(D310,#REF!,7,0)</f>
        <v>#REF!</v>
      </c>
      <c r="P310" s="672" t="str">
        <f t="shared" si="23"/>
        <v>13492</v>
      </c>
      <c r="Q310" s="672" t="str">
        <f t="shared" si="24"/>
        <v>21</v>
      </c>
    </row>
    <row r="311" spans="1:17" s="672" customFormat="1" x14ac:dyDescent="0.25">
      <c r="A311" s="668" t="s">
        <v>3173</v>
      </c>
      <c r="B311" s="669">
        <v>7</v>
      </c>
      <c r="C311" s="670">
        <v>218013492001998</v>
      </c>
      <c r="D311" s="671" t="s">
        <v>1038</v>
      </c>
      <c r="E311" s="672" t="str">
        <f t="shared" si="21"/>
        <v>218801349200199</v>
      </c>
      <c r="F311" s="672" t="str">
        <f t="shared" si="22"/>
        <v>8</v>
      </c>
      <c r="G311" s="672" t="e">
        <f>+VLOOKUP(L311,BG!$D$10:$F$63,3,FALSE)</f>
        <v>#REF!</v>
      </c>
      <c r="H311" s="671" t="s">
        <v>1039</v>
      </c>
      <c r="I311" s="673">
        <v>44136740026</v>
      </c>
      <c r="J311" s="662">
        <f t="shared" si="20"/>
        <v>44136740.026000001</v>
      </c>
      <c r="K311" s="672" t="e">
        <f>+VLOOKUP(D311,#REF!,4,0)</f>
        <v>#REF!</v>
      </c>
      <c r="L311" s="672" t="e">
        <f>VLOOKUP(D311,#REF!,5,0)</f>
        <v>#REF!</v>
      </c>
      <c r="M311" s="672" t="e">
        <f>VLOOKUP(D311,#REF!,6,0)</f>
        <v>#REF!</v>
      </c>
      <c r="N311" s="672" t="e">
        <f>VLOOKUP(D311,#REF!,7,0)</f>
        <v>#REF!</v>
      </c>
      <c r="P311" s="672" t="str">
        <f t="shared" si="23"/>
        <v>13492</v>
      </c>
      <c r="Q311" s="672" t="str">
        <f t="shared" si="24"/>
        <v>21</v>
      </c>
    </row>
    <row r="312" spans="1:17" s="672" customFormat="1" hidden="1" x14ac:dyDescent="0.25">
      <c r="A312" s="668" t="s">
        <v>3173</v>
      </c>
      <c r="B312" s="669">
        <v>7</v>
      </c>
      <c r="C312" s="670">
        <v>226021801000018</v>
      </c>
      <c r="D312" s="671" t="s">
        <v>1972</v>
      </c>
      <c r="E312" s="672" t="str">
        <f t="shared" si="21"/>
        <v>228602180100001</v>
      </c>
      <c r="F312" s="672" t="str">
        <f t="shared" si="22"/>
        <v>8</v>
      </c>
      <c r="G312" s="672" t="e">
        <f>+VLOOKUP(L312,BG!$D$10:$F$63,3,FALSE)</f>
        <v>#REF!</v>
      </c>
      <c r="H312" s="671" t="s">
        <v>2149</v>
      </c>
      <c r="I312" s="673">
        <v>-29383720000</v>
      </c>
      <c r="J312" s="662">
        <f t="shared" si="20"/>
        <v>-29383720</v>
      </c>
      <c r="K312" s="672" t="e">
        <f>+VLOOKUP(D312,#REF!,4,0)</f>
        <v>#REF!</v>
      </c>
      <c r="L312" s="672" t="e">
        <f>VLOOKUP(D312,#REF!,5,0)</f>
        <v>#REF!</v>
      </c>
      <c r="M312" s="672" t="e">
        <f>VLOOKUP(D312,#REF!,6,0)</f>
        <v>#REF!</v>
      </c>
      <c r="N312" s="672" t="e">
        <f>VLOOKUP(D312,#REF!,7,0)</f>
        <v>#REF!</v>
      </c>
      <c r="P312" s="672" t="str">
        <f t="shared" si="23"/>
        <v>21801</v>
      </c>
      <c r="Q312" s="672" t="str">
        <f t="shared" si="24"/>
        <v>22</v>
      </c>
    </row>
    <row r="313" spans="1:17" s="672" customFormat="1" hidden="1" x14ac:dyDescent="0.25">
      <c r="A313" s="668" t="s">
        <v>3173</v>
      </c>
      <c r="B313" s="669">
        <v>7</v>
      </c>
      <c r="C313" s="670">
        <v>226021801000998</v>
      </c>
      <c r="D313" s="671" t="s">
        <v>1974</v>
      </c>
      <c r="E313" s="672" t="str">
        <f t="shared" si="21"/>
        <v>228602180100099</v>
      </c>
      <c r="F313" s="672" t="str">
        <f t="shared" si="22"/>
        <v>8</v>
      </c>
      <c r="G313" s="672" t="e">
        <f>+VLOOKUP(L313,BG!$D$10:$F$63,3,FALSE)</f>
        <v>#REF!</v>
      </c>
      <c r="H313" s="671" t="s">
        <v>2149</v>
      </c>
      <c r="I313" s="673">
        <v>-110000000000</v>
      </c>
      <c r="J313" s="662">
        <f t="shared" si="20"/>
        <v>-110000000</v>
      </c>
      <c r="K313" s="672" t="e">
        <f>+VLOOKUP(D313,#REF!,4,0)</f>
        <v>#REF!</v>
      </c>
      <c r="L313" s="672" t="e">
        <f>VLOOKUP(D313,#REF!,5,0)</f>
        <v>#REF!</v>
      </c>
      <c r="M313" s="672" t="e">
        <f>VLOOKUP(D313,#REF!,6,0)</f>
        <v>#REF!</v>
      </c>
      <c r="N313" s="672" t="e">
        <f>VLOOKUP(D313,#REF!,7,0)</f>
        <v>#REF!</v>
      </c>
      <c r="P313" s="672" t="str">
        <f t="shared" si="23"/>
        <v>21801</v>
      </c>
      <c r="Q313" s="672" t="str">
        <f t="shared" si="24"/>
        <v>22</v>
      </c>
    </row>
    <row r="314" spans="1:17" s="672" customFormat="1" hidden="1" x14ac:dyDescent="0.25">
      <c r="A314" s="668" t="s">
        <v>3173</v>
      </c>
      <c r="B314" s="669">
        <v>7</v>
      </c>
      <c r="C314" s="670">
        <v>226026804002012</v>
      </c>
      <c r="D314" s="671" t="s">
        <v>2733</v>
      </c>
      <c r="E314" s="672" t="str">
        <f t="shared" si="21"/>
        <v>222602680400201</v>
      </c>
      <c r="F314" s="672" t="str">
        <f t="shared" si="22"/>
        <v>2</v>
      </c>
      <c r="G314" s="672" t="e">
        <f>+VLOOKUP(L314,BG!$D$10:$F$63,3,FALSE)</f>
        <v>#REF!</v>
      </c>
      <c r="H314" s="671" t="s">
        <v>2150</v>
      </c>
      <c r="I314" s="673">
        <v>-1474471250</v>
      </c>
      <c r="J314" s="662">
        <f t="shared" si="20"/>
        <v>-1474471.25</v>
      </c>
      <c r="K314" s="672" t="e">
        <f>+VLOOKUP(D314,#REF!,4,0)</f>
        <v>#REF!</v>
      </c>
      <c r="L314" s="672" t="e">
        <f>VLOOKUP(D314,#REF!,5,0)</f>
        <v>#REF!</v>
      </c>
      <c r="M314" s="672" t="e">
        <f>VLOOKUP(D314,#REF!,6,0)</f>
        <v>#REF!</v>
      </c>
      <c r="N314" s="672" t="e">
        <f>VLOOKUP(D314,#REF!,7,0)</f>
        <v>#REF!</v>
      </c>
      <c r="P314" s="672" t="str">
        <f t="shared" si="23"/>
        <v>26804</v>
      </c>
      <c r="Q314" s="672" t="str">
        <f t="shared" si="24"/>
        <v>22</v>
      </c>
    </row>
    <row r="315" spans="1:17" s="672" customFormat="1" hidden="1" x14ac:dyDescent="0.25">
      <c r="A315" s="668" t="s">
        <v>3173</v>
      </c>
      <c r="B315" s="669">
        <v>7</v>
      </c>
      <c r="C315" s="670">
        <v>226026804002013</v>
      </c>
      <c r="D315" s="671" t="s">
        <v>2734</v>
      </c>
      <c r="E315" s="672" t="str">
        <f t="shared" si="21"/>
        <v>223602680400201</v>
      </c>
      <c r="F315" s="672" t="str">
        <f t="shared" si="22"/>
        <v>3</v>
      </c>
      <c r="G315" s="672" t="e">
        <f>+VLOOKUP(L315,BG!$D$10:$F$63,3,FALSE)</f>
        <v>#REF!</v>
      </c>
      <c r="H315" s="671" t="s">
        <v>2150</v>
      </c>
      <c r="I315" s="673">
        <v>-1469186000</v>
      </c>
      <c r="J315" s="662">
        <f t="shared" si="20"/>
        <v>-1469186</v>
      </c>
      <c r="K315" s="672" t="e">
        <f>+VLOOKUP(D315,#REF!,4,0)</f>
        <v>#REF!</v>
      </c>
      <c r="L315" s="672" t="e">
        <f>VLOOKUP(D315,#REF!,5,0)</f>
        <v>#REF!</v>
      </c>
      <c r="M315" s="672" t="e">
        <f>VLOOKUP(D315,#REF!,6,0)</f>
        <v>#REF!</v>
      </c>
      <c r="N315" s="672" t="e">
        <f>VLOOKUP(D315,#REF!,7,0)</f>
        <v>#REF!</v>
      </c>
      <c r="P315" s="672" t="str">
        <f t="shared" si="23"/>
        <v>26804</v>
      </c>
      <c r="Q315" s="672" t="str">
        <f t="shared" si="24"/>
        <v>22</v>
      </c>
    </row>
    <row r="316" spans="1:17" s="672" customFormat="1" hidden="1" x14ac:dyDescent="0.25">
      <c r="A316" s="668" t="s">
        <v>3173</v>
      </c>
      <c r="B316" s="669">
        <v>7</v>
      </c>
      <c r="C316" s="670">
        <v>226026804002014</v>
      </c>
      <c r="D316" s="671" t="s">
        <v>3159</v>
      </c>
      <c r="E316" s="672" t="str">
        <f t="shared" si="21"/>
        <v>224602680400201</v>
      </c>
      <c r="F316" s="672" t="str">
        <f t="shared" si="22"/>
        <v>4</v>
      </c>
      <c r="G316" s="672" t="e">
        <f>+VLOOKUP(L316,BG!$D$10:$F$63,3,FALSE)</f>
        <v>#REF!</v>
      </c>
      <c r="H316" s="671" t="s">
        <v>2150</v>
      </c>
      <c r="I316" s="673">
        <v>-19223780555</v>
      </c>
      <c r="J316" s="662">
        <f t="shared" si="20"/>
        <v>-19223780.555</v>
      </c>
      <c r="K316" s="672" t="e">
        <f>+VLOOKUP(D316,#REF!,4,0)</f>
        <v>#REF!</v>
      </c>
      <c r="L316" s="672" t="e">
        <f>VLOOKUP(D316,#REF!,5,0)</f>
        <v>#REF!</v>
      </c>
      <c r="M316" s="672" t="e">
        <f>VLOOKUP(D316,#REF!,6,0)</f>
        <v>#REF!</v>
      </c>
      <c r="N316" s="672" t="e">
        <f>VLOOKUP(D316,#REF!,7,0)</f>
        <v>#REF!</v>
      </c>
      <c r="P316" s="672" t="str">
        <f t="shared" si="23"/>
        <v>26804</v>
      </c>
      <c r="Q316" s="672" t="str">
        <f t="shared" si="24"/>
        <v>22</v>
      </c>
    </row>
    <row r="317" spans="1:17" s="672" customFormat="1" hidden="1" x14ac:dyDescent="0.25">
      <c r="A317" s="668" t="s">
        <v>3173</v>
      </c>
      <c r="B317" s="669">
        <v>7</v>
      </c>
      <c r="C317" s="670">
        <v>226026804002016</v>
      </c>
      <c r="D317" s="671" t="s">
        <v>1976</v>
      </c>
      <c r="E317" s="672" t="str">
        <f t="shared" si="21"/>
        <v>226602680400201</v>
      </c>
      <c r="F317" s="672" t="str">
        <f t="shared" si="22"/>
        <v>6</v>
      </c>
      <c r="G317" s="672" t="e">
        <f>+VLOOKUP(L317,BG!$D$10:$F$63,3,FALSE)</f>
        <v>#REF!</v>
      </c>
      <c r="H317" s="671" t="s">
        <v>2151</v>
      </c>
      <c r="I317" s="673">
        <v>-5362528900</v>
      </c>
      <c r="J317" s="662">
        <f t="shared" si="20"/>
        <v>-5362528.9000000004</v>
      </c>
      <c r="K317" s="672" t="e">
        <f>+VLOOKUP(D317,#REF!,4,0)</f>
        <v>#REF!</v>
      </c>
      <c r="L317" s="672" t="e">
        <f>VLOOKUP(D317,#REF!,5,0)</f>
        <v>#REF!</v>
      </c>
      <c r="M317" s="672" t="e">
        <f>VLOOKUP(D317,#REF!,6,0)</f>
        <v>#REF!</v>
      </c>
      <c r="N317" s="672" t="e">
        <f>VLOOKUP(D317,#REF!,7,0)</f>
        <v>#REF!</v>
      </c>
      <c r="P317" s="672" t="str">
        <f t="shared" si="23"/>
        <v>26804</v>
      </c>
      <c r="Q317" s="672" t="str">
        <f t="shared" si="24"/>
        <v>22</v>
      </c>
    </row>
    <row r="318" spans="1:17" s="672" customFormat="1" hidden="1" x14ac:dyDescent="0.25">
      <c r="A318" s="668" t="s">
        <v>3173</v>
      </c>
      <c r="B318" s="669">
        <v>7</v>
      </c>
      <c r="C318" s="670">
        <v>226026804002017</v>
      </c>
      <c r="D318" s="671" t="s">
        <v>1977</v>
      </c>
      <c r="E318" s="672" t="str">
        <f t="shared" si="21"/>
        <v>227602680400201</v>
      </c>
      <c r="F318" s="672" t="str">
        <f t="shared" si="22"/>
        <v>7</v>
      </c>
      <c r="G318" s="672" t="e">
        <f>+VLOOKUP(L318,BG!$D$10:$F$63,3,FALSE)</f>
        <v>#REF!</v>
      </c>
      <c r="H318" s="671" t="s">
        <v>2151</v>
      </c>
      <c r="I318" s="673">
        <v>-11841639160</v>
      </c>
      <c r="J318" s="662">
        <f t="shared" si="20"/>
        <v>-11841639.16</v>
      </c>
      <c r="K318" s="672" t="e">
        <f>+VLOOKUP(D318,#REF!,4,0)</f>
        <v>#REF!</v>
      </c>
      <c r="L318" s="672" t="e">
        <f>VLOOKUP(D318,#REF!,5,0)</f>
        <v>#REF!</v>
      </c>
      <c r="M318" s="672" t="e">
        <f>VLOOKUP(D318,#REF!,6,0)</f>
        <v>#REF!</v>
      </c>
      <c r="N318" s="672" t="e">
        <f>VLOOKUP(D318,#REF!,7,0)</f>
        <v>#REF!</v>
      </c>
      <c r="P318" s="672" t="str">
        <f t="shared" si="23"/>
        <v>26804</v>
      </c>
      <c r="Q318" s="672" t="str">
        <f t="shared" si="24"/>
        <v>22</v>
      </c>
    </row>
    <row r="319" spans="1:17" s="672" customFormat="1" hidden="1" x14ac:dyDescent="0.25">
      <c r="A319" s="668" t="s">
        <v>3173</v>
      </c>
      <c r="B319" s="669">
        <v>7</v>
      </c>
      <c r="C319" s="670">
        <v>226026804002018</v>
      </c>
      <c r="D319" s="671" t="s">
        <v>1978</v>
      </c>
      <c r="E319" s="672" t="str">
        <f t="shared" si="21"/>
        <v>228602680400201</v>
      </c>
      <c r="F319" s="672" t="str">
        <f t="shared" si="22"/>
        <v>8</v>
      </c>
      <c r="G319" s="672" t="e">
        <f>+VLOOKUP(L319,BG!$D$10:$F$63,3,FALSE)</f>
        <v>#REF!</v>
      </c>
      <c r="H319" s="671" t="s">
        <v>2152</v>
      </c>
      <c r="I319" s="673">
        <v>-24248914930</v>
      </c>
      <c r="J319" s="662">
        <f t="shared" si="20"/>
        <v>-24248914.93</v>
      </c>
      <c r="K319" s="672" t="e">
        <f>+VLOOKUP(D319,#REF!,4,0)</f>
        <v>#REF!</v>
      </c>
      <c r="L319" s="672" t="e">
        <f>VLOOKUP(D319,#REF!,5,0)</f>
        <v>#REF!</v>
      </c>
      <c r="M319" s="672" t="e">
        <f>VLOOKUP(D319,#REF!,6,0)</f>
        <v>#REF!</v>
      </c>
      <c r="N319" s="672" t="e">
        <f>VLOOKUP(D319,#REF!,7,0)</f>
        <v>#REF!</v>
      </c>
      <c r="P319" s="672" t="str">
        <f t="shared" si="23"/>
        <v>26804</v>
      </c>
      <c r="Q319" s="672" t="str">
        <f t="shared" si="24"/>
        <v>22</v>
      </c>
    </row>
    <row r="320" spans="1:17" s="672" customFormat="1" hidden="1" x14ac:dyDescent="0.25">
      <c r="A320" s="668" t="s">
        <v>3173</v>
      </c>
      <c r="B320" s="669">
        <v>7</v>
      </c>
      <c r="C320" s="670">
        <v>226026804002993</v>
      </c>
      <c r="D320" s="671" t="s">
        <v>2735</v>
      </c>
      <c r="E320" s="672" t="str">
        <f t="shared" si="21"/>
        <v>223602680400299</v>
      </c>
      <c r="F320" s="672" t="str">
        <f t="shared" si="22"/>
        <v>3</v>
      </c>
      <c r="G320" s="672" t="e">
        <f>+VLOOKUP(L320,BG!$D$10:$F$63,3,FALSE)</f>
        <v>#REF!</v>
      </c>
      <c r="H320" s="671" t="s">
        <v>2151</v>
      </c>
      <c r="I320" s="673">
        <v>-9224106809</v>
      </c>
      <c r="J320" s="662">
        <f t="shared" si="20"/>
        <v>-9224106.8090000004</v>
      </c>
      <c r="K320" s="672" t="e">
        <f>+VLOOKUP(D320,#REF!,4,0)</f>
        <v>#REF!</v>
      </c>
      <c r="L320" s="672" t="e">
        <f>VLOOKUP(D320,#REF!,5,0)</f>
        <v>#REF!</v>
      </c>
      <c r="M320" s="672" t="e">
        <f>VLOOKUP(D320,#REF!,6,0)</f>
        <v>#REF!</v>
      </c>
      <c r="N320" s="672" t="e">
        <f>VLOOKUP(D320,#REF!,7,0)</f>
        <v>#REF!</v>
      </c>
      <c r="P320" s="672" t="str">
        <f t="shared" si="23"/>
        <v>26804</v>
      </c>
      <c r="Q320" s="672" t="str">
        <f t="shared" si="24"/>
        <v>22</v>
      </c>
    </row>
    <row r="321" spans="1:17" s="672" customFormat="1" hidden="1" x14ac:dyDescent="0.25">
      <c r="A321" s="668" t="s">
        <v>3173</v>
      </c>
      <c r="B321" s="669">
        <v>7</v>
      </c>
      <c r="C321" s="670">
        <v>226026804002995</v>
      </c>
      <c r="D321" s="671" t="s">
        <v>1979</v>
      </c>
      <c r="E321" s="672" t="str">
        <f t="shared" si="21"/>
        <v>225602680400299</v>
      </c>
      <c r="F321" s="672" t="str">
        <f t="shared" si="22"/>
        <v>5</v>
      </c>
      <c r="G321" s="672" t="e">
        <f>+VLOOKUP(L321,BG!$D$10:$F$63,3,FALSE)</f>
        <v>#REF!</v>
      </c>
      <c r="H321" s="671" t="s">
        <v>2151</v>
      </c>
      <c r="I321" s="673">
        <v>-32741545707</v>
      </c>
      <c r="J321" s="662">
        <f t="shared" si="20"/>
        <v>-32741545.706999999</v>
      </c>
      <c r="K321" s="672" t="e">
        <f>+VLOOKUP(D321,#REF!,4,0)</f>
        <v>#REF!</v>
      </c>
      <c r="L321" s="672" t="e">
        <f>VLOOKUP(D321,#REF!,5,0)</f>
        <v>#REF!</v>
      </c>
      <c r="M321" s="672" t="e">
        <f>VLOOKUP(D321,#REF!,6,0)</f>
        <v>#REF!</v>
      </c>
      <c r="N321" s="672" t="e">
        <f>VLOOKUP(D321,#REF!,7,0)</f>
        <v>#REF!</v>
      </c>
      <c r="P321" s="672" t="str">
        <f t="shared" si="23"/>
        <v>26804</v>
      </c>
      <c r="Q321" s="672" t="str">
        <f t="shared" si="24"/>
        <v>22</v>
      </c>
    </row>
    <row r="322" spans="1:17" s="672" customFormat="1" hidden="1" x14ac:dyDescent="0.25">
      <c r="A322" s="668" t="s">
        <v>3173</v>
      </c>
      <c r="B322" s="669">
        <v>7</v>
      </c>
      <c r="C322" s="670">
        <v>226026804002996</v>
      </c>
      <c r="D322" s="671" t="s">
        <v>1980</v>
      </c>
      <c r="E322" s="672" t="str">
        <f t="shared" si="21"/>
        <v>226602680400299</v>
      </c>
      <c r="F322" s="672" t="str">
        <f t="shared" si="22"/>
        <v>6</v>
      </c>
      <c r="G322" s="672" t="e">
        <f>+VLOOKUP(L322,BG!$D$10:$F$63,3,FALSE)</f>
        <v>#REF!</v>
      </c>
      <c r="H322" s="671" t="s">
        <v>2151</v>
      </c>
      <c r="I322" s="673">
        <v>-10500000000</v>
      </c>
      <c r="J322" s="662">
        <f t="shared" ref="J322:J385" si="25">I322/1000</f>
        <v>-10500000</v>
      </c>
      <c r="K322" s="672" t="e">
        <f>+VLOOKUP(D322,#REF!,4,0)</f>
        <v>#REF!</v>
      </c>
      <c r="L322" s="672" t="e">
        <f>VLOOKUP(D322,#REF!,5,0)</f>
        <v>#REF!</v>
      </c>
      <c r="M322" s="672" t="e">
        <f>VLOOKUP(D322,#REF!,6,0)</f>
        <v>#REF!</v>
      </c>
      <c r="N322" s="672" t="e">
        <f>VLOOKUP(D322,#REF!,7,0)</f>
        <v>#REF!</v>
      </c>
      <c r="P322" s="672" t="str">
        <f t="shared" si="23"/>
        <v>26804</v>
      </c>
      <c r="Q322" s="672" t="str">
        <f t="shared" si="24"/>
        <v>22</v>
      </c>
    </row>
    <row r="323" spans="1:17" s="672" customFormat="1" hidden="1" x14ac:dyDescent="0.25">
      <c r="A323" s="668" t="s">
        <v>3173</v>
      </c>
      <c r="B323" s="669">
        <v>7</v>
      </c>
      <c r="C323" s="670">
        <v>226026804002997</v>
      </c>
      <c r="D323" s="671" t="s">
        <v>1981</v>
      </c>
      <c r="E323" s="672" t="str">
        <f t="shared" si="21"/>
        <v>227602680400299</v>
      </c>
      <c r="F323" s="672" t="str">
        <f t="shared" si="22"/>
        <v>7</v>
      </c>
      <c r="G323" s="672" t="e">
        <f>+VLOOKUP(L323,BG!$D$10:$F$63,3,FALSE)</f>
        <v>#REF!</v>
      </c>
      <c r="H323" s="671" t="s">
        <v>2151</v>
      </c>
      <c r="I323" s="673">
        <v>-2113000000</v>
      </c>
      <c r="J323" s="662">
        <f t="shared" si="25"/>
        <v>-2113000</v>
      </c>
      <c r="K323" s="672" t="e">
        <f>+VLOOKUP(D323,#REF!,4,0)</f>
        <v>#REF!</v>
      </c>
      <c r="L323" s="672" t="e">
        <f>VLOOKUP(D323,#REF!,5,0)</f>
        <v>#REF!</v>
      </c>
      <c r="M323" s="672" t="e">
        <f>VLOOKUP(D323,#REF!,6,0)</f>
        <v>#REF!</v>
      </c>
      <c r="N323" s="672" t="e">
        <f>VLOOKUP(D323,#REF!,7,0)</f>
        <v>#REF!</v>
      </c>
      <c r="P323" s="672" t="str">
        <f t="shared" si="23"/>
        <v>26804</v>
      </c>
      <c r="Q323" s="672" t="str">
        <f t="shared" si="24"/>
        <v>22</v>
      </c>
    </row>
    <row r="324" spans="1:17" s="672" customFormat="1" hidden="1" x14ac:dyDescent="0.25">
      <c r="A324" s="668" t="s">
        <v>3173</v>
      </c>
      <c r="B324" s="669">
        <v>7</v>
      </c>
      <c r="C324" s="670">
        <v>226026804002998</v>
      </c>
      <c r="D324" s="671" t="s">
        <v>1982</v>
      </c>
      <c r="E324" s="672" t="str">
        <f t="shared" si="21"/>
        <v>228602680400299</v>
      </c>
      <c r="F324" s="672" t="str">
        <f t="shared" si="22"/>
        <v>8</v>
      </c>
      <c r="G324" s="672" t="e">
        <f>+VLOOKUP(L324,BG!$D$10:$F$63,3,FALSE)</f>
        <v>#REF!</v>
      </c>
      <c r="H324" s="671" t="s">
        <v>2151</v>
      </c>
      <c r="I324" s="673">
        <v>-79464596805</v>
      </c>
      <c r="J324" s="662">
        <f t="shared" si="25"/>
        <v>-79464596.805000007</v>
      </c>
      <c r="K324" s="672" t="e">
        <f>+VLOOKUP(D324,#REF!,4,0)</f>
        <v>#REF!</v>
      </c>
      <c r="L324" s="672" t="e">
        <f>VLOOKUP(D324,#REF!,5,0)</f>
        <v>#REF!</v>
      </c>
      <c r="M324" s="672" t="e">
        <f>VLOOKUP(D324,#REF!,6,0)</f>
        <v>#REF!</v>
      </c>
      <c r="N324" s="672" t="e">
        <f>VLOOKUP(D324,#REF!,7,0)</f>
        <v>#REF!</v>
      </c>
      <c r="O324" s="672" t="s">
        <v>3172</v>
      </c>
      <c r="P324" s="672" t="str">
        <f t="shared" si="23"/>
        <v>26804</v>
      </c>
      <c r="Q324" s="672" t="str">
        <f t="shared" si="24"/>
        <v>22</v>
      </c>
    </row>
    <row r="325" spans="1:17" s="672" customFormat="1" x14ac:dyDescent="0.25">
      <c r="A325" s="668" t="s">
        <v>3173</v>
      </c>
      <c r="B325" s="669">
        <v>7</v>
      </c>
      <c r="C325" s="670">
        <v>228022482002012</v>
      </c>
      <c r="D325" s="671" t="s">
        <v>2736</v>
      </c>
      <c r="E325" s="672" t="str">
        <f t="shared" ref="E325:E388" si="26">+MID(D325,3,2)&amp;+MID(D325,6,1)&amp;+MID(D325,8,2)&amp;+MID(D325,11,3)&amp;+MID(D325,17,2)&amp;+MID(D325,20,3)&amp;+MID(D325,24,2)</f>
        <v>222802248200201</v>
      </c>
      <c r="F325" s="672" t="str">
        <f t="shared" ref="F325:F388" si="27">MID(E325,3,1)</f>
        <v>2</v>
      </c>
      <c r="G325" s="672" t="e">
        <f>+VLOOKUP(L325,BG!$D$10:$F$63,3,FALSE)</f>
        <v>#REF!</v>
      </c>
      <c r="H325" s="671" t="s">
        <v>2153</v>
      </c>
      <c r="I325" s="673">
        <v>-76021340</v>
      </c>
      <c r="J325" s="662">
        <f t="shared" si="25"/>
        <v>-76021.34</v>
      </c>
      <c r="K325" s="672" t="e">
        <f>+VLOOKUP(D325,#REF!,4,0)</f>
        <v>#REF!</v>
      </c>
      <c r="L325" s="672" t="e">
        <f>VLOOKUP(D325,#REF!,5,0)</f>
        <v>#REF!</v>
      </c>
      <c r="M325" s="672" t="e">
        <f>VLOOKUP(D325,#REF!,6,0)</f>
        <v>#REF!</v>
      </c>
      <c r="N325" s="672" t="e">
        <f>VLOOKUP(D325,#REF!,7,0)</f>
        <v>#REF!</v>
      </c>
      <c r="O325" s="672" t="s">
        <v>3172</v>
      </c>
      <c r="P325" s="672" t="str">
        <f t="shared" ref="P325:P388" si="28">MID(E325,6,5)</f>
        <v>22482</v>
      </c>
      <c r="Q325" s="672" t="str">
        <f t="shared" ref="Q325:Q388" si="29">+LEFT(E325,2)</f>
        <v>22</v>
      </c>
    </row>
    <row r="326" spans="1:17" s="672" customFormat="1" x14ac:dyDescent="0.25">
      <c r="A326" s="668" t="s">
        <v>3173</v>
      </c>
      <c r="B326" s="669">
        <v>7</v>
      </c>
      <c r="C326" s="670">
        <v>228022482002013</v>
      </c>
      <c r="D326" s="671" t="s">
        <v>2737</v>
      </c>
      <c r="E326" s="672" t="str">
        <f t="shared" si="26"/>
        <v>223802248200201</v>
      </c>
      <c r="F326" s="672" t="str">
        <f t="shared" si="27"/>
        <v>3</v>
      </c>
      <c r="G326" s="672" t="e">
        <f>+VLOOKUP(L326,BG!$D$10:$F$63,3,FALSE)</f>
        <v>#REF!</v>
      </c>
      <c r="H326" s="671" t="s">
        <v>2153</v>
      </c>
      <c r="I326" s="673">
        <v>-33680354</v>
      </c>
      <c r="J326" s="662">
        <f t="shared" si="25"/>
        <v>-33680.353999999999</v>
      </c>
      <c r="K326" s="672" t="e">
        <f>+VLOOKUP(D326,#REF!,4,0)</f>
        <v>#REF!</v>
      </c>
      <c r="L326" s="672" t="e">
        <f>VLOOKUP(D326,#REF!,5,0)</f>
        <v>#REF!</v>
      </c>
      <c r="M326" s="672" t="e">
        <f>VLOOKUP(D326,#REF!,6,0)</f>
        <v>#REF!</v>
      </c>
      <c r="N326" s="672" t="e">
        <f>VLOOKUP(D326,#REF!,7,0)</f>
        <v>#REF!</v>
      </c>
      <c r="O326" s="672" t="e">
        <v>#N/A</v>
      </c>
      <c r="P326" s="672" t="str">
        <f t="shared" si="28"/>
        <v>22482</v>
      </c>
      <c r="Q326" s="672" t="str">
        <f t="shared" si="29"/>
        <v>22</v>
      </c>
    </row>
    <row r="327" spans="1:17" s="672" customFormat="1" x14ac:dyDescent="0.25">
      <c r="A327" s="668" t="s">
        <v>3173</v>
      </c>
      <c r="B327" s="669">
        <v>7</v>
      </c>
      <c r="C327" s="670">
        <v>228022482002014</v>
      </c>
      <c r="D327" s="671" t="s">
        <v>3160</v>
      </c>
      <c r="E327" s="672" t="str">
        <f t="shared" si="26"/>
        <v>224802248200201</v>
      </c>
      <c r="F327" s="672" t="str">
        <f t="shared" si="27"/>
        <v>4</v>
      </c>
      <c r="G327" s="672" t="e">
        <f>+VLOOKUP(L327,BG!$D$10:$F$63,3,FALSE)</f>
        <v>#REF!</v>
      </c>
      <c r="H327" s="671" t="s">
        <v>2153</v>
      </c>
      <c r="I327" s="673">
        <v>-1804340310</v>
      </c>
      <c r="J327" s="662">
        <f t="shared" si="25"/>
        <v>-1804340.31</v>
      </c>
      <c r="K327" s="672" t="e">
        <f>+VLOOKUP(D327,#REF!,4,0)</f>
        <v>#REF!</v>
      </c>
      <c r="L327" s="672" t="e">
        <f>VLOOKUP(D327,#REF!,5,0)</f>
        <v>#REF!</v>
      </c>
      <c r="M327" s="672" t="e">
        <f>VLOOKUP(D327,#REF!,6,0)</f>
        <v>#REF!</v>
      </c>
      <c r="N327" s="672" t="e">
        <f>VLOOKUP(D327,#REF!,7,0)</f>
        <v>#REF!</v>
      </c>
      <c r="O327" s="672" t="e">
        <v>#N/A</v>
      </c>
      <c r="P327" s="672" t="str">
        <f t="shared" si="28"/>
        <v>22482</v>
      </c>
      <c r="Q327" s="672" t="str">
        <f t="shared" si="29"/>
        <v>22</v>
      </c>
    </row>
    <row r="328" spans="1:17" s="672" customFormat="1" x14ac:dyDescent="0.25">
      <c r="A328" s="668" t="s">
        <v>3173</v>
      </c>
      <c r="B328" s="669">
        <v>7</v>
      </c>
      <c r="C328" s="670">
        <v>228022482002016</v>
      </c>
      <c r="D328" s="671" t="s">
        <v>1984</v>
      </c>
      <c r="E328" s="672" t="str">
        <f t="shared" si="26"/>
        <v>226802248200201</v>
      </c>
      <c r="F328" s="672" t="str">
        <f t="shared" si="27"/>
        <v>6</v>
      </c>
      <c r="G328" s="672" t="e">
        <f>+VLOOKUP(L328,BG!$D$10:$F$63,3,FALSE)</f>
        <v>#REF!</v>
      </c>
      <c r="H328" s="671" t="s">
        <v>2153</v>
      </c>
      <c r="I328" s="673">
        <v>-302289721</v>
      </c>
      <c r="J328" s="662">
        <f t="shared" si="25"/>
        <v>-302289.72100000002</v>
      </c>
      <c r="K328" s="672" t="e">
        <f>+VLOOKUP(D328,#REF!,4,0)</f>
        <v>#REF!</v>
      </c>
      <c r="L328" s="672" t="e">
        <f>VLOOKUP(D328,#REF!,5,0)</f>
        <v>#REF!</v>
      </c>
      <c r="M328" s="672" t="e">
        <f>VLOOKUP(D328,#REF!,6,0)</f>
        <v>#REF!</v>
      </c>
      <c r="N328" s="672" t="e">
        <f>VLOOKUP(D328,#REF!,7,0)</f>
        <v>#REF!</v>
      </c>
      <c r="O328" s="672" t="s">
        <v>3172</v>
      </c>
      <c r="P328" s="672" t="str">
        <f t="shared" si="28"/>
        <v>22482</v>
      </c>
      <c r="Q328" s="672" t="str">
        <f t="shared" si="29"/>
        <v>22</v>
      </c>
    </row>
    <row r="329" spans="1:17" s="672" customFormat="1" x14ac:dyDescent="0.25">
      <c r="A329" s="668" t="s">
        <v>3173</v>
      </c>
      <c r="B329" s="669">
        <v>7</v>
      </c>
      <c r="C329" s="670">
        <v>228022482002017</v>
      </c>
      <c r="D329" s="671" t="s">
        <v>1985</v>
      </c>
      <c r="E329" s="672" t="str">
        <f t="shared" si="26"/>
        <v>227802248200201</v>
      </c>
      <c r="F329" s="672" t="str">
        <f t="shared" si="27"/>
        <v>7</v>
      </c>
      <c r="G329" s="672" t="e">
        <f>+VLOOKUP(L329,BG!$D$10:$F$63,3,FALSE)</f>
        <v>#REF!</v>
      </c>
      <c r="H329" s="671" t="s">
        <v>2153</v>
      </c>
      <c r="I329" s="673">
        <v>-972780079</v>
      </c>
      <c r="J329" s="662">
        <f t="shared" si="25"/>
        <v>-972780.07900000003</v>
      </c>
      <c r="K329" s="672" t="e">
        <f>+VLOOKUP(D329,#REF!,4,0)</f>
        <v>#REF!</v>
      </c>
      <c r="L329" s="672" t="e">
        <f>VLOOKUP(D329,#REF!,5,0)</f>
        <v>#REF!</v>
      </c>
      <c r="M329" s="672" t="e">
        <f>VLOOKUP(D329,#REF!,6,0)</f>
        <v>#REF!</v>
      </c>
      <c r="N329" s="672" t="e">
        <f>VLOOKUP(D329,#REF!,7,0)</f>
        <v>#REF!</v>
      </c>
      <c r="O329" s="672" t="s">
        <v>3171</v>
      </c>
      <c r="P329" s="672" t="str">
        <f t="shared" si="28"/>
        <v>22482</v>
      </c>
      <c r="Q329" s="672" t="str">
        <f t="shared" si="29"/>
        <v>22</v>
      </c>
    </row>
    <row r="330" spans="1:17" s="672" customFormat="1" x14ac:dyDescent="0.25">
      <c r="A330" s="668" t="s">
        <v>3173</v>
      </c>
      <c r="B330" s="669">
        <v>7</v>
      </c>
      <c r="C330" s="670">
        <v>228022482002018</v>
      </c>
      <c r="D330" s="671" t="s">
        <v>1986</v>
      </c>
      <c r="E330" s="672" t="str">
        <f t="shared" si="26"/>
        <v>228802248200201</v>
      </c>
      <c r="F330" s="672" t="str">
        <f t="shared" si="27"/>
        <v>8</v>
      </c>
      <c r="G330" s="672" t="e">
        <f>+VLOOKUP(L330,BG!$D$10:$F$63,3,FALSE)</f>
        <v>#REF!</v>
      </c>
      <c r="H330" s="671" t="s">
        <v>2153</v>
      </c>
      <c r="I330" s="673">
        <v>-4960732902</v>
      </c>
      <c r="J330" s="662">
        <f t="shared" si="25"/>
        <v>-4960732.9019999998</v>
      </c>
      <c r="K330" s="672" t="e">
        <f>+VLOOKUP(D330,#REF!,4,0)</f>
        <v>#REF!</v>
      </c>
      <c r="L330" s="672" t="e">
        <f>VLOOKUP(D330,#REF!,5,0)</f>
        <v>#REF!</v>
      </c>
      <c r="M330" s="672" t="e">
        <f>VLOOKUP(D330,#REF!,6,0)</f>
        <v>#REF!</v>
      </c>
      <c r="N330" s="672" t="e">
        <f>VLOOKUP(D330,#REF!,7,0)</f>
        <v>#REF!</v>
      </c>
      <c r="O330" s="672" t="s">
        <v>3171</v>
      </c>
      <c r="P330" s="672" t="str">
        <f t="shared" si="28"/>
        <v>22482</v>
      </c>
      <c r="Q330" s="672" t="str">
        <f t="shared" si="29"/>
        <v>22</v>
      </c>
    </row>
    <row r="331" spans="1:17" s="672" customFormat="1" hidden="1" x14ac:dyDescent="0.25">
      <c r="A331" s="668" t="s">
        <v>3173</v>
      </c>
      <c r="B331" s="669">
        <v>7</v>
      </c>
      <c r="C331" s="670">
        <v>228022482002993</v>
      </c>
      <c r="D331" s="671" t="s">
        <v>2738</v>
      </c>
      <c r="E331" s="672" t="str">
        <f t="shared" si="26"/>
        <v>223802248200299</v>
      </c>
      <c r="F331" s="672" t="str">
        <f t="shared" si="27"/>
        <v>3</v>
      </c>
      <c r="G331" s="672" t="e">
        <f>+VLOOKUP(L331,BG!$D$10:$F$63,3,FALSE)</f>
        <v>#REF!</v>
      </c>
      <c r="H331" s="671" t="s">
        <v>2154</v>
      </c>
      <c r="I331" s="673">
        <v>-29223229</v>
      </c>
      <c r="J331" s="662">
        <f t="shared" si="25"/>
        <v>-29223.228999999999</v>
      </c>
      <c r="K331" s="672" t="e">
        <f>+VLOOKUP(D331,#REF!,4,0)</f>
        <v>#REF!</v>
      </c>
      <c r="L331" s="672" t="e">
        <f>VLOOKUP(D331,#REF!,5,0)</f>
        <v>#REF!</v>
      </c>
      <c r="M331" s="672" t="e">
        <f>VLOOKUP(D331,#REF!,6,0)</f>
        <v>#REF!</v>
      </c>
      <c r="N331" s="672" t="e">
        <f>VLOOKUP(D331,#REF!,7,0)</f>
        <v>#REF!</v>
      </c>
      <c r="O331" s="672" t="s">
        <v>3171</v>
      </c>
      <c r="P331" s="672" t="str">
        <f t="shared" si="28"/>
        <v>22482</v>
      </c>
      <c r="Q331" s="672" t="str">
        <f t="shared" si="29"/>
        <v>22</v>
      </c>
    </row>
    <row r="332" spans="1:17" s="672" customFormat="1" hidden="1" x14ac:dyDescent="0.25">
      <c r="A332" s="668" t="s">
        <v>3173</v>
      </c>
      <c r="B332" s="669">
        <v>7</v>
      </c>
      <c r="C332" s="670">
        <v>228022482002995</v>
      </c>
      <c r="D332" s="671" t="s">
        <v>1987</v>
      </c>
      <c r="E332" s="672" t="str">
        <f t="shared" si="26"/>
        <v>225802248200299</v>
      </c>
      <c r="F332" s="672" t="str">
        <f t="shared" si="27"/>
        <v>5</v>
      </c>
      <c r="G332" s="672" t="e">
        <f>+VLOOKUP(L332,BG!$D$10:$F$63,3,FALSE)</f>
        <v>#REF!</v>
      </c>
      <c r="H332" s="671" t="s">
        <v>2154</v>
      </c>
      <c r="I332" s="673">
        <v>-6780078619</v>
      </c>
      <c r="J332" s="662">
        <f t="shared" si="25"/>
        <v>-6780078.6189999999</v>
      </c>
      <c r="K332" s="672" t="e">
        <f>+VLOOKUP(D332,#REF!,4,0)</f>
        <v>#REF!</v>
      </c>
      <c r="L332" s="672" t="e">
        <f>VLOOKUP(D332,#REF!,5,0)</f>
        <v>#REF!</v>
      </c>
      <c r="M332" s="672" t="e">
        <f>VLOOKUP(D332,#REF!,6,0)</f>
        <v>#REF!</v>
      </c>
      <c r="N332" s="672" t="e">
        <f>VLOOKUP(D332,#REF!,7,0)</f>
        <v>#REF!</v>
      </c>
      <c r="O332" s="672" t="s">
        <v>3171</v>
      </c>
      <c r="P332" s="672" t="str">
        <f t="shared" si="28"/>
        <v>22482</v>
      </c>
      <c r="Q332" s="672" t="str">
        <f t="shared" si="29"/>
        <v>22</v>
      </c>
    </row>
    <row r="333" spans="1:17" s="672" customFormat="1" hidden="1" x14ac:dyDescent="0.25">
      <c r="A333" s="668" t="s">
        <v>3173</v>
      </c>
      <c r="B333" s="669">
        <v>7</v>
      </c>
      <c r="C333" s="670">
        <v>228022482002996</v>
      </c>
      <c r="D333" s="671" t="s">
        <v>1988</v>
      </c>
      <c r="E333" s="672" t="str">
        <f t="shared" si="26"/>
        <v>226802248200299</v>
      </c>
      <c r="F333" s="672" t="str">
        <f t="shared" si="27"/>
        <v>6</v>
      </c>
      <c r="G333" s="672" t="e">
        <f>+VLOOKUP(L333,BG!$D$10:$F$63,3,FALSE)</f>
        <v>#REF!</v>
      </c>
      <c r="H333" s="671" t="s">
        <v>2154</v>
      </c>
      <c r="I333" s="673">
        <v>-1364055831</v>
      </c>
      <c r="J333" s="662">
        <f t="shared" si="25"/>
        <v>-1364055.831</v>
      </c>
      <c r="K333" s="672" t="e">
        <f>+VLOOKUP(D333,#REF!,4,0)</f>
        <v>#REF!</v>
      </c>
      <c r="L333" s="672" t="e">
        <f>VLOOKUP(D333,#REF!,5,0)</f>
        <v>#REF!</v>
      </c>
      <c r="M333" s="672" t="e">
        <f>VLOOKUP(D333,#REF!,6,0)</f>
        <v>#REF!</v>
      </c>
      <c r="N333" s="672" t="e">
        <f>VLOOKUP(D333,#REF!,7,0)</f>
        <v>#REF!</v>
      </c>
      <c r="O333" s="672" t="s">
        <v>3171</v>
      </c>
      <c r="P333" s="672" t="str">
        <f t="shared" si="28"/>
        <v>22482</v>
      </c>
      <c r="Q333" s="672" t="str">
        <f t="shared" si="29"/>
        <v>22</v>
      </c>
    </row>
    <row r="334" spans="1:17" s="672" customFormat="1" hidden="1" x14ac:dyDescent="0.25">
      <c r="A334" s="668" t="s">
        <v>3173</v>
      </c>
      <c r="B334" s="669">
        <v>7</v>
      </c>
      <c r="C334" s="670">
        <v>228022482002997</v>
      </c>
      <c r="D334" s="671" t="s">
        <v>1989</v>
      </c>
      <c r="E334" s="672" t="str">
        <f t="shared" si="26"/>
        <v>227802248200299</v>
      </c>
      <c r="F334" s="672" t="str">
        <f t="shared" si="27"/>
        <v>7</v>
      </c>
      <c r="G334" s="672" t="e">
        <f>+VLOOKUP(L334,BG!$D$10:$F$63,3,FALSE)</f>
        <v>#REF!</v>
      </c>
      <c r="H334" s="671" t="s">
        <v>2154</v>
      </c>
      <c r="I334" s="673">
        <v>-78761029</v>
      </c>
      <c r="J334" s="662">
        <f t="shared" si="25"/>
        <v>-78761.028999999995</v>
      </c>
      <c r="K334" s="672" t="e">
        <f>+VLOOKUP(D334,#REF!,4,0)</f>
        <v>#REF!</v>
      </c>
      <c r="L334" s="672" t="e">
        <f>VLOOKUP(D334,#REF!,5,0)</f>
        <v>#REF!</v>
      </c>
      <c r="M334" s="672" t="e">
        <f>VLOOKUP(D334,#REF!,6,0)</f>
        <v>#REF!</v>
      </c>
      <c r="N334" s="672" t="e">
        <f>VLOOKUP(D334,#REF!,7,0)</f>
        <v>#REF!</v>
      </c>
      <c r="O334" s="672" t="s">
        <v>3171</v>
      </c>
      <c r="P334" s="672" t="str">
        <f t="shared" si="28"/>
        <v>22482</v>
      </c>
      <c r="Q334" s="672" t="str">
        <f t="shared" si="29"/>
        <v>22</v>
      </c>
    </row>
    <row r="335" spans="1:17" s="672" customFormat="1" hidden="1" x14ac:dyDescent="0.25">
      <c r="A335" s="668" t="s">
        <v>3173</v>
      </c>
      <c r="B335" s="669">
        <v>7</v>
      </c>
      <c r="C335" s="670">
        <v>228022482002998</v>
      </c>
      <c r="D335" s="671" t="s">
        <v>1990</v>
      </c>
      <c r="E335" s="672" t="str">
        <f t="shared" si="26"/>
        <v>228802248200299</v>
      </c>
      <c r="F335" s="672" t="str">
        <f t="shared" si="27"/>
        <v>8</v>
      </c>
      <c r="G335" s="672" t="e">
        <f>+VLOOKUP(L335,BG!$D$10:$F$63,3,FALSE)</f>
        <v>#REF!</v>
      </c>
      <c r="H335" s="671" t="s">
        <v>2154</v>
      </c>
      <c r="I335" s="673">
        <v>-14304194541</v>
      </c>
      <c r="J335" s="662">
        <f t="shared" si="25"/>
        <v>-14304194.540999999</v>
      </c>
      <c r="K335" s="672" t="e">
        <f>+VLOOKUP(D335,#REF!,4,0)</f>
        <v>#REF!</v>
      </c>
      <c r="L335" s="672" t="e">
        <f>VLOOKUP(D335,#REF!,5,0)</f>
        <v>#REF!</v>
      </c>
      <c r="M335" s="672" t="e">
        <f>VLOOKUP(D335,#REF!,6,0)</f>
        <v>#REF!</v>
      </c>
      <c r="N335" s="672" t="e">
        <f>VLOOKUP(D335,#REF!,7,0)</f>
        <v>#REF!</v>
      </c>
      <c r="O335" s="672" t="s">
        <v>3171</v>
      </c>
      <c r="P335" s="672" t="str">
        <f t="shared" si="28"/>
        <v>22482</v>
      </c>
      <c r="Q335" s="672" t="str">
        <f t="shared" si="29"/>
        <v>22</v>
      </c>
    </row>
    <row r="336" spans="1:17" s="672" customFormat="1" x14ac:dyDescent="0.25">
      <c r="A336" s="668" t="s">
        <v>3173</v>
      </c>
      <c r="B336" s="669">
        <v>7</v>
      </c>
      <c r="C336" s="670">
        <v>228022492002012</v>
      </c>
      <c r="D336" s="671" t="s">
        <v>2739</v>
      </c>
      <c r="E336" s="672" t="str">
        <f t="shared" si="26"/>
        <v>222802249200201</v>
      </c>
      <c r="F336" s="672" t="str">
        <f t="shared" si="27"/>
        <v>2</v>
      </c>
      <c r="G336" s="672" t="e">
        <f>+VLOOKUP(L336,BG!$D$10:$F$63,3,FALSE)</f>
        <v>#REF!</v>
      </c>
      <c r="H336" s="671" t="s">
        <v>2155</v>
      </c>
      <c r="I336" s="673">
        <v>10340939</v>
      </c>
      <c r="J336" s="662">
        <f t="shared" si="25"/>
        <v>10340.939</v>
      </c>
      <c r="K336" s="672" t="e">
        <f>+VLOOKUP(D336,#REF!,4,0)</f>
        <v>#REF!</v>
      </c>
      <c r="L336" s="672" t="e">
        <f>VLOOKUP(D336,#REF!,5,0)</f>
        <v>#REF!</v>
      </c>
      <c r="M336" s="672" t="e">
        <f>VLOOKUP(D336,#REF!,6,0)</f>
        <v>#REF!</v>
      </c>
      <c r="N336" s="672" t="e">
        <f>VLOOKUP(D336,#REF!,7,0)</f>
        <v>#REF!</v>
      </c>
      <c r="O336" s="672" t="s">
        <v>3171</v>
      </c>
      <c r="P336" s="672" t="str">
        <f t="shared" si="28"/>
        <v>22492</v>
      </c>
      <c r="Q336" s="672" t="str">
        <f t="shared" si="29"/>
        <v>22</v>
      </c>
    </row>
    <row r="337" spans="1:17" s="672" customFormat="1" x14ac:dyDescent="0.25">
      <c r="A337" s="668" t="s">
        <v>3173</v>
      </c>
      <c r="B337" s="669">
        <v>7</v>
      </c>
      <c r="C337" s="670">
        <v>228022492002013</v>
      </c>
      <c r="D337" s="671" t="s">
        <v>2740</v>
      </c>
      <c r="E337" s="672" t="str">
        <f t="shared" si="26"/>
        <v>223802249200201</v>
      </c>
      <c r="F337" s="672" t="str">
        <f t="shared" si="27"/>
        <v>3</v>
      </c>
      <c r="G337" s="672" t="e">
        <f>+VLOOKUP(L337,BG!$D$10:$F$63,3,FALSE)</f>
        <v>#REF!</v>
      </c>
      <c r="H337" s="671" t="s">
        <v>2155</v>
      </c>
      <c r="I337" s="673">
        <v>28128668</v>
      </c>
      <c r="J337" s="662">
        <f t="shared" si="25"/>
        <v>28128.668000000001</v>
      </c>
      <c r="K337" s="672" t="e">
        <f>+VLOOKUP(D337,#REF!,4,0)</f>
        <v>#REF!</v>
      </c>
      <c r="L337" s="672" t="e">
        <f>VLOOKUP(D337,#REF!,5,0)</f>
        <v>#REF!</v>
      </c>
      <c r="M337" s="672" t="e">
        <f>VLOOKUP(D337,#REF!,6,0)</f>
        <v>#REF!</v>
      </c>
      <c r="N337" s="672" t="e">
        <f>VLOOKUP(D337,#REF!,7,0)</f>
        <v>#REF!</v>
      </c>
      <c r="O337" s="672" t="s">
        <v>3171</v>
      </c>
      <c r="P337" s="672" t="str">
        <f t="shared" si="28"/>
        <v>22492</v>
      </c>
      <c r="Q337" s="672" t="str">
        <f t="shared" si="29"/>
        <v>22</v>
      </c>
    </row>
    <row r="338" spans="1:17" s="672" customFormat="1" x14ac:dyDescent="0.25">
      <c r="A338" s="668" t="s">
        <v>3173</v>
      </c>
      <c r="B338" s="669">
        <v>7</v>
      </c>
      <c r="C338" s="670">
        <v>228022492002014</v>
      </c>
      <c r="D338" s="671" t="s">
        <v>3161</v>
      </c>
      <c r="E338" s="672" t="str">
        <f t="shared" si="26"/>
        <v>224802249200201</v>
      </c>
      <c r="F338" s="672" t="str">
        <f t="shared" si="27"/>
        <v>4</v>
      </c>
      <c r="G338" s="672" t="e">
        <f>+VLOOKUP(L338,BG!$D$10:$F$63,3,FALSE)</f>
        <v>#REF!</v>
      </c>
      <c r="H338" s="671" t="s">
        <v>2155</v>
      </c>
      <c r="I338" s="673">
        <v>1218852206</v>
      </c>
      <c r="J338" s="662">
        <f t="shared" si="25"/>
        <v>1218852.206</v>
      </c>
      <c r="K338" s="672" t="e">
        <f>+VLOOKUP(D338,#REF!,4,0)</f>
        <v>#REF!</v>
      </c>
      <c r="L338" s="672" t="e">
        <f>VLOOKUP(D338,#REF!,5,0)</f>
        <v>#REF!</v>
      </c>
      <c r="M338" s="672" t="e">
        <f>VLOOKUP(D338,#REF!,6,0)</f>
        <v>#REF!</v>
      </c>
      <c r="N338" s="672" t="e">
        <f>VLOOKUP(D338,#REF!,7,0)</f>
        <v>#REF!</v>
      </c>
      <c r="O338" s="672" t="e">
        <v>#N/A</v>
      </c>
      <c r="P338" s="672" t="str">
        <f t="shared" si="28"/>
        <v>22492</v>
      </c>
      <c r="Q338" s="672" t="str">
        <f t="shared" si="29"/>
        <v>22</v>
      </c>
    </row>
    <row r="339" spans="1:17" s="672" customFormat="1" x14ac:dyDescent="0.25">
      <c r="A339" s="668" t="s">
        <v>3173</v>
      </c>
      <c r="B339" s="669">
        <v>7</v>
      </c>
      <c r="C339" s="670">
        <v>228022492002016</v>
      </c>
      <c r="D339" s="671" t="s">
        <v>1992</v>
      </c>
      <c r="E339" s="672" t="str">
        <f t="shared" si="26"/>
        <v>226802249200201</v>
      </c>
      <c r="F339" s="672" t="str">
        <f t="shared" si="27"/>
        <v>6</v>
      </c>
      <c r="G339" s="672" t="e">
        <f>+VLOOKUP(L339,BG!$D$10:$F$63,3,FALSE)</f>
        <v>#REF!</v>
      </c>
      <c r="H339" s="671" t="s">
        <v>2155</v>
      </c>
      <c r="I339" s="673">
        <v>32504271</v>
      </c>
      <c r="J339" s="662">
        <f t="shared" si="25"/>
        <v>32504.271000000001</v>
      </c>
      <c r="K339" s="672" t="e">
        <f>+VLOOKUP(D339,#REF!,4,0)</f>
        <v>#REF!</v>
      </c>
      <c r="L339" s="672" t="e">
        <f>VLOOKUP(D339,#REF!,5,0)</f>
        <v>#REF!</v>
      </c>
      <c r="M339" s="672" t="e">
        <f>VLOOKUP(D339,#REF!,6,0)</f>
        <v>#REF!</v>
      </c>
      <c r="N339" s="672" t="e">
        <f>VLOOKUP(D339,#REF!,7,0)</f>
        <v>#REF!</v>
      </c>
      <c r="O339" s="672" t="s">
        <v>3171</v>
      </c>
      <c r="P339" s="672" t="str">
        <f t="shared" si="28"/>
        <v>22492</v>
      </c>
      <c r="Q339" s="672" t="str">
        <f t="shared" si="29"/>
        <v>22</v>
      </c>
    </row>
    <row r="340" spans="1:17" s="672" customFormat="1" x14ac:dyDescent="0.25">
      <c r="A340" s="668" t="s">
        <v>3173</v>
      </c>
      <c r="B340" s="669">
        <v>7</v>
      </c>
      <c r="C340" s="670">
        <v>228022492002017</v>
      </c>
      <c r="D340" s="671" t="s">
        <v>1993</v>
      </c>
      <c r="E340" s="672" t="str">
        <f t="shared" si="26"/>
        <v>227802249200201</v>
      </c>
      <c r="F340" s="672" t="str">
        <f t="shared" si="27"/>
        <v>7</v>
      </c>
      <c r="G340" s="672" t="e">
        <f>+VLOOKUP(L340,BG!$D$10:$F$63,3,FALSE)</f>
        <v>#REF!</v>
      </c>
      <c r="H340" s="671" t="s">
        <v>2155</v>
      </c>
      <c r="I340" s="673">
        <v>381214761</v>
      </c>
      <c r="J340" s="662">
        <f t="shared" si="25"/>
        <v>381214.761</v>
      </c>
      <c r="K340" s="672" t="e">
        <f>+VLOOKUP(D340,#REF!,4,0)</f>
        <v>#REF!</v>
      </c>
      <c r="L340" s="672" t="e">
        <f>VLOOKUP(D340,#REF!,5,0)</f>
        <v>#REF!</v>
      </c>
      <c r="M340" s="672" t="e">
        <f>VLOOKUP(D340,#REF!,6,0)</f>
        <v>#REF!</v>
      </c>
      <c r="N340" s="672" t="e">
        <f>VLOOKUP(D340,#REF!,7,0)</f>
        <v>#REF!</v>
      </c>
      <c r="O340" s="672" t="s">
        <v>3171</v>
      </c>
      <c r="P340" s="672" t="str">
        <f t="shared" si="28"/>
        <v>22492</v>
      </c>
      <c r="Q340" s="672" t="str">
        <f t="shared" si="29"/>
        <v>22</v>
      </c>
    </row>
    <row r="341" spans="1:17" s="672" customFormat="1" x14ac:dyDescent="0.25">
      <c r="A341" s="668" t="s">
        <v>3173</v>
      </c>
      <c r="B341" s="669">
        <v>7</v>
      </c>
      <c r="C341" s="670">
        <v>228022492002018</v>
      </c>
      <c r="D341" s="671" t="s">
        <v>1994</v>
      </c>
      <c r="E341" s="672" t="str">
        <f t="shared" si="26"/>
        <v>228802249200201</v>
      </c>
      <c r="F341" s="672" t="str">
        <f t="shared" si="27"/>
        <v>8</v>
      </c>
      <c r="G341" s="672" t="e">
        <f>+VLOOKUP(L341,BG!$D$10:$F$63,3,FALSE)</f>
        <v>#REF!</v>
      </c>
      <c r="H341" s="671" t="s">
        <v>2155</v>
      </c>
      <c r="I341" s="673">
        <v>4530913942</v>
      </c>
      <c r="J341" s="662">
        <f t="shared" si="25"/>
        <v>4530913.9419999998</v>
      </c>
      <c r="K341" s="672" t="e">
        <f>+VLOOKUP(D341,#REF!,4,0)</f>
        <v>#REF!</v>
      </c>
      <c r="L341" s="672" t="e">
        <f>VLOOKUP(D341,#REF!,5,0)</f>
        <v>#REF!</v>
      </c>
      <c r="M341" s="672" t="e">
        <f>VLOOKUP(D341,#REF!,6,0)</f>
        <v>#REF!</v>
      </c>
      <c r="N341" s="672" t="e">
        <f>VLOOKUP(D341,#REF!,7,0)</f>
        <v>#REF!</v>
      </c>
      <c r="O341" s="672" t="s">
        <v>3171</v>
      </c>
      <c r="P341" s="672" t="str">
        <f t="shared" si="28"/>
        <v>22492</v>
      </c>
      <c r="Q341" s="672" t="str">
        <f t="shared" si="29"/>
        <v>22</v>
      </c>
    </row>
    <row r="342" spans="1:17" s="672" customFormat="1" hidden="1" x14ac:dyDescent="0.25">
      <c r="A342" s="668" t="s">
        <v>3173</v>
      </c>
      <c r="B342" s="669">
        <v>7</v>
      </c>
      <c r="C342" s="670">
        <v>228022492002995</v>
      </c>
      <c r="D342" s="671" t="s">
        <v>1995</v>
      </c>
      <c r="E342" s="672" t="str">
        <f t="shared" si="26"/>
        <v>225802249200299</v>
      </c>
      <c r="F342" s="672" t="str">
        <f t="shared" si="27"/>
        <v>5</v>
      </c>
      <c r="G342" s="672" t="e">
        <f>+VLOOKUP(L342,BG!$D$10:$F$63,3,FALSE)</f>
        <v>#REF!</v>
      </c>
      <c r="H342" s="671" t="s">
        <v>2156</v>
      </c>
      <c r="I342" s="673">
        <v>6711030606</v>
      </c>
      <c r="J342" s="662">
        <f t="shared" si="25"/>
        <v>6711030.6059999997</v>
      </c>
      <c r="K342" s="672" t="e">
        <f>+VLOOKUP(D342,#REF!,4,0)</f>
        <v>#REF!</v>
      </c>
      <c r="L342" s="672" t="e">
        <f>VLOOKUP(D342,#REF!,5,0)</f>
        <v>#REF!</v>
      </c>
      <c r="M342" s="672" t="e">
        <f>VLOOKUP(D342,#REF!,6,0)</f>
        <v>#REF!</v>
      </c>
      <c r="N342" s="672" t="e">
        <f>VLOOKUP(D342,#REF!,7,0)</f>
        <v>#REF!</v>
      </c>
      <c r="O342" s="672" t="s">
        <v>3171</v>
      </c>
      <c r="P342" s="672" t="str">
        <f t="shared" si="28"/>
        <v>22492</v>
      </c>
      <c r="Q342" s="672" t="str">
        <f t="shared" si="29"/>
        <v>22</v>
      </c>
    </row>
    <row r="343" spans="1:17" s="672" customFormat="1" hidden="1" x14ac:dyDescent="0.25">
      <c r="A343" s="668" t="s">
        <v>3173</v>
      </c>
      <c r="B343" s="669">
        <v>7</v>
      </c>
      <c r="C343" s="670">
        <v>228022492002996</v>
      </c>
      <c r="D343" s="671" t="s">
        <v>1996</v>
      </c>
      <c r="E343" s="672" t="str">
        <f t="shared" si="26"/>
        <v>226802249200299</v>
      </c>
      <c r="F343" s="672" t="str">
        <f t="shared" si="27"/>
        <v>6</v>
      </c>
      <c r="G343" s="672" t="e">
        <f>+VLOOKUP(L343,BG!$D$10:$F$63,3,FALSE)</f>
        <v>#REF!</v>
      </c>
      <c r="H343" s="671" t="s">
        <v>2156</v>
      </c>
      <c r="I343" s="673">
        <v>372513199</v>
      </c>
      <c r="J343" s="662">
        <f t="shared" si="25"/>
        <v>372513.19900000002</v>
      </c>
      <c r="K343" s="672" t="e">
        <f>+VLOOKUP(D343,#REF!,4,0)</f>
        <v>#REF!</v>
      </c>
      <c r="L343" s="672" t="e">
        <f>VLOOKUP(D343,#REF!,5,0)</f>
        <v>#REF!</v>
      </c>
      <c r="M343" s="672" t="e">
        <f>VLOOKUP(D343,#REF!,6,0)</f>
        <v>#REF!</v>
      </c>
      <c r="N343" s="672" t="e">
        <f>VLOOKUP(D343,#REF!,7,0)</f>
        <v>#REF!</v>
      </c>
      <c r="O343" s="672" t="s">
        <v>3171</v>
      </c>
      <c r="P343" s="672" t="str">
        <f t="shared" si="28"/>
        <v>22492</v>
      </c>
      <c r="Q343" s="672" t="str">
        <f t="shared" si="29"/>
        <v>22</v>
      </c>
    </row>
    <row r="344" spans="1:17" s="672" customFormat="1" hidden="1" x14ac:dyDescent="0.25">
      <c r="A344" s="668" t="s">
        <v>3173</v>
      </c>
      <c r="B344" s="669">
        <v>7</v>
      </c>
      <c r="C344" s="670">
        <v>228022492002997</v>
      </c>
      <c r="D344" s="671" t="s">
        <v>1997</v>
      </c>
      <c r="E344" s="672" t="str">
        <f t="shared" si="26"/>
        <v>227802249200299</v>
      </c>
      <c r="F344" s="672" t="str">
        <f t="shared" si="27"/>
        <v>7</v>
      </c>
      <c r="G344" s="672" t="e">
        <f>+VLOOKUP(L344,BG!$D$10:$F$63,3,FALSE)</f>
        <v>#REF!</v>
      </c>
      <c r="H344" s="671" t="s">
        <v>2156</v>
      </c>
      <c r="I344" s="673">
        <v>42384260</v>
      </c>
      <c r="J344" s="662">
        <f t="shared" si="25"/>
        <v>42384.26</v>
      </c>
      <c r="K344" s="672" t="e">
        <f>+VLOOKUP(D344,#REF!,4,0)</f>
        <v>#REF!</v>
      </c>
      <c r="L344" s="672" t="e">
        <f>VLOOKUP(D344,#REF!,5,0)</f>
        <v>#REF!</v>
      </c>
      <c r="M344" s="672" t="e">
        <f>VLOOKUP(D344,#REF!,6,0)</f>
        <v>#REF!</v>
      </c>
      <c r="N344" s="672" t="e">
        <f>VLOOKUP(D344,#REF!,7,0)</f>
        <v>#REF!</v>
      </c>
      <c r="O344" s="672" t="s">
        <v>3171</v>
      </c>
      <c r="P344" s="672" t="str">
        <f t="shared" si="28"/>
        <v>22492</v>
      </c>
      <c r="Q344" s="672" t="str">
        <f t="shared" si="29"/>
        <v>22</v>
      </c>
    </row>
    <row r="345" spans="1:17" s="672" customFormat="1" hidden="1" x14ac:dyDescent="0.25">
      <c r="A345" s="668" t="s">
        <v>3173</v>
      </c>
      <c r="B345" s="669">
        <v>7</v>
      </c>
      <c r="C345" s="670">
        <v>228022492002998</v>
      </c>
      <c r="D345" s="671" t="s">
        <v>1998</v>
      </c>
      <c r="E345" s="672" t="str">
        <f t="shared" si="26"/>
        <v>228802249200299</v>
      </c>
      <c r="F345" s="672" t="str">
        <f t="shared" si="27"/>
        <v>8</v>
      </c>
      <c r="G345" s="672" t="e">
        <f>+VLOOKUP(L345,BG!$D$10:$F$63,3,FALSE)</f>
        <v>#REF!</v>
      </c>
      <c r="H345" s="671" t="s">
        <v>2156</v>
      </c>
      <c r="I345" s="673">
        <v>12724663282</v>
      </c>
      <c r="J345" s="662">
        <f t="shared" si="25"/>
        <v>12724663.282</v>
      </c>
      <c r="K345" s="672" t="e">
        <f>+VLOOKUP(D345,#REF!,4,0)</f>
        <v>#REF!</v>
      </c>
      <c r="L345" s="672" t="e">
        <f>VLOOKUP(D345,#REF!,5,0)</f>
        <v>#REF!</v>
      </c>
      <c r="M345" s="672" t="e">
        <f>VLOOKUP(D345,#REF!,6,0)</f>
        <v>#REF!</v>
      </c>
      <c r="N345" s="672" t="e">
        <f>VLOOKUP(D345,#REF!,7,0)</f>
        <v>#REF!</v>
      </c>
      <c r="O345" s="672" t="s">
        <v>3171</v>
      </c>
      <c r="P345" s="672" t="str">
        <f t="shared" si="28"/>
        <v>22492</v>
      </c>
      <c r="Q345" s="672" t="str">
        <f t="shared" si="29"/>
        <v>22</v>
      </c>
    </row>
    <row r="346" spans="1:17" s="672" customFormat="1" x14ac:dyDescent="0.25">
      <c r="A346" s="668" t="s">
        <v>3173</v>
      </c>
      <c r="B346" s="669">
        <v>7</v>
      </c>
      <c r="C346" s="670">
        <v>228023482000018</v>
      </c>
      <c r="D346" s="671" t="s">
        <v>1999</v>
      </c>
      <c r="E346" s="672" t="str">
        <f t="shared" si="26"/>
        <v>228802348200001</v>
      </c>
      <c r="F346" s="672" t="str">
        <f t="shared" si="27"/>
        <v>8</v>
      </c>
      <c r="G346" s="672" t="e">
        <f>+VLOOKUP(L346,BG!$D$10:$F$63,3,FALSE)</f>
        <v>#REF!</v>
      </c>
      <c r="H346" s="671" t="s">
        <v>2157</v>
      </c>
      <c r="I346" s="673">
        <v>-2949340208</v>
      </c>
      <c r="J346" s="662">
        <f t="shared" si="25"/>
        <v>-2949340.2080000001</v>
      </c>
      <c r="K346" s="672" t="e">
        <f>+VLOOKUP(D346,#REF!,4,0)</f>
        <v>#REF!</v>
      </c>
      <c r="L346" s="672" t="e">
        <f>VLOOKUP(D346,#REF!,5,0)</f>
        <v>#REF!</v>
      </c>
      <c r="M346" s="672" t="e">
        <f>VLOOKUP(D346,#REF!,6,0)</f>
        <v>#REF!</v>
      </c>
      <c r="N346" s="672" t="e">
        <f>VLOOKUP(D346,#REF!,7,0)</f>
        <v>#REF!</v>
      </c>
      <c r="P346" s="672" t="str">
        <f t="shared" si="28"/>
        <v>23482</v>
      </c>
      <c r="Q346" s="672" t="str">
        <f t="shared" si="29"/>
        <v>22</v>
      </c>
    </row>
    <row r="347" spans="1:17" s="672" customFormat="1" x14ac:dyDescent="0.25">
      <c r="A347" s="668" t="s">
        <v>3173</v>
      </c>
      <c r="B347" s="669">
        <v>7</v>
      </c>
      <c r="C347" s="670">
        <v>228023482000998</v>
      </c>
      <c r="D347" s="671" t="s">
        <v>2001</v>
      </c>
      <c r="E347" s="672" t="str">
        <f t="shared" si="26"/>
        <v>228802348200099</v>
      </c>
      <c r="F347" s="672" t="str">
        <f t="shared" si="27"/>
        <v>8</v>
      </c>
      <c r="G347" s="672" t="e">
        <f>+VLOOKUP(L347,BG!$D$10:$F$63,3,FALSE)</f>
        <v>#REF!</v>
      </c>
      <c r="H347" s="671" t="s">
        <v>2157</v>
      </c>
      <c r="I347" s="673">
        <v>-39092256872</v>
      </c>
      <c r="J347" s="662">
        <f t="shared" si="25"/>
        <v>-39092256.872000001</v>
      </c>
      <c r="K347" s="672" t="e">
        <f>+VLOOKUP(D347,#REF!,4,0)</f>
        <v>#REF!</v>
      </c>
      <c r="L347" s="672" t="e">
        <f>VLOOKUP(D347,#REF!,5,0)</f>
        <v>#REF!</v>
      </c>
      <c r="M347" s="672" t="e">
        <f>VLOOKUP(D347,#REF!,6,0)</f>
        <v>#REF!</v>
      </c>
      <c r="N347" s="672" t="e">
        <f>VLOOKUP(D347,#REF!,7,0)</f>
        <v>#REF!</v>
      </c>
      <c r="P347" s="672" t="str">
        <f t="shared" si="28"/>
        <v>23482</v>
      </c>
      <c r="Q347" s="672" t="str">
        <f t="shared" si="29"/>
        <v>22</v>
      </c>
    </row>
    <row r="348" spans="1:17" s="672" customFormat="1" x14ac:dyDescent="0.25">
      <c r="A348" s="668" t="s">
        <v>3173</v>
      </c>
      <c r="B348" s="669">
        <v>7</v>
      </c>
      <c r="C348" s="670">
        <v>228023492000018</v>
      </c>
      <c r="D348" s="671" t="s">
        <v>2002</v>
      </c>
      <c r="E348" s="672" t="str">
        <f t="shared" si="26"/>
        <v>228802349200001</v>
      </c>
      <c r="F348" s="672" t="str">
        <f t="shared" si="27"/>
        <v>8</v>
      </c>
      <c r="G348" s="672" t="e">
        <f>+VLOOKUP(L348,BG!$D$10:$F$63,3,FALSE)</f>
        <v>#REF!</v>
      </c>
      <c r="H348" s="671" t="s">
        <v>2158</v>
      </c>
      <c r="I348" s="673">
        <v>2669399965</v>
      </c>
      <c r="J348" s="662">
        <f t="shared" si="25"/>
        <v>2669399.9649999999</v>
      </c>
      <c r="K348" s="672" t="e">
        <f>+VLOOKUP(D348,#REF!,4,0)</f>
        <v>#REF!</v>
      </c>
      <c r="L348" s="672" t="e">
        <f>VLOOKUP(D348,#REF!,5,0)</f>
        <v>#REF!</v>
      </c>
      <c r="M348" s="672" t="e">
        <f>VLOOKUP(D348,#REF!,6,0)</f>
        <v>#REF!</v>
      </c>
      <c r="N348" s="672" t="e">
        <f>VLOOKUP(D348,#REF!,7,0)</f>
        <v>#REF!</v>
      </c>
      <c r="P348" s="672" t="str">
        <f t="shared" si="28"/>
        <v>23492</v>
      </c>
      <c r="Q348" s="672" t="str">
        <f t="shared" si="29"/>
        <v>22</v>
      </c>
    </row>
    <row r="349" spans="1:17" s="672" customFormat="1" x14ac:dyDescent="0.25">
      <c r="A349" s="668" t="s">
        <v>3173</v>
      </c>
      <c r="B349" s="669">
        <v>7</v>
      </c>
      <c r="C349" s="670">
        <v>228023492000998</v>
      </c>
      <c r="D349" s="671" t="s">
        <v>2004</v>
      </c>
      <c r="E349" s="672" t="str">
        <f t="shared" si="26"/>
        <v>228802349200099</v>
      </c>
      <c r="F349" s="672" t="str">
        <f t="shared" si="27"/>
        <v>8</v>
      </c>
      <c r="G349" s="672" t="e">
        <f>+VLOOKUP(L349,BG!$D$10:$F$63,3,FALSE)</f>
        <v>#REF!</v>
      </c>
      <c r="H349" s="671" t="s">
        <v>2158</v>
      </c>
      <c r="I349" s="673">
        <v>36755989748</v>
      </c>
      <c r="J349" s="662">
        <f t="shared" si="25"/>
        <v>36755989.748000003</v>
      </c>
      <c r="K349" s="672" t="e">
        <f>+VLOOKUP(D349,#REF!,4,0)</f>
        <v>#REF!</v>
      </c>
      <c r="L349" s="672" t="e">
        <f>VLOOKUP(D349,#REF!,5,0)</f>
        <v>#REF!</v>
      </c>
      <c r="M349" s="672" t="e">
        <f>VLOOKUP(D349,#REF!,6,0)</f>
        <v>#REF!</v>
      </c>
      <c r="N349" s="672" t="e">
        <f>VLOOKUP(D349,#REF!,7,0)</f>
        <v>#REF!</v>
      </c>
      <c r="P349" s="672" t="str">
        <f t="shared" si="28"/>
        <v>23492</v>
      </c>
      <c r="Q349" s="672" t="str">
        <f t="shared" si="29"/>
        <v>22</v>
      </c>
    </row>
    <row r="350" spans="1:17" s="369" customFormat="1" hidden="1" x14ac:dyDescent="0.25">
      <c r="A350" s="563" t="s">
        <v>3173</v>
      </c>
      <c r="B350" s="340">
        <v>6</v>
      </c>
      <c r="C350" s="618">
        <v>241024601001990</v>
      </c>
      <c r="D350" s="341" t="s">
        <v>1372</v>
      </c>
      <c r="E350" t="str">
        <f t="shared" si="26"/>
        <v>240102460100199</v>
      </c>
      <c r="F350" t="str">
        <f t="shared" si="27"/>
        <v>0</v>
      </c>
      <c r="G350" t="e">
        <f>+VLOOKUP(L350,BG!$D$10:$F$63,3,FALSE)</f>
        <v>#REF!</v>
      </c>
      <c r="H350" s="341" t="s">
        <v>1272</v>
      </c>
      <c r="I350" s="628">
        <v>-5492187402</v>
      </c>
      <c r="J350" s="298">
        <f t="shared" si="25"/>
        <v>-5492187.4019999998</v>
      </c>
      <c r="K350" t="e">
        <f>+VLOOKUP(D350,#REF!,4,0)</f>
        <v>#REF!</v>
      </c>
      <c r="L350" t="e">
        <f>VLOOKUP(D350,#REF!,5,0)</f>
        <v>#REF!</v>
      </c>
      <c r="M350" t="e">
        <f>VLOOKUP(D350,#REF!,6,0)</f>
        <v>#REF!</v>
      </c>
      <c r="N350" t="e">
        <f>VLOOKUP(D350,#REF!,7,0)</f>
        <v>#REF!</v>
      </c>
      <c r="O350"/>
      <c r="P350" t="str">
        <f t="shared" si="28"/>
        <v>24601</v>
      </c>
      <c r="Q350" t="str">
        <f t="shared" si="29"/>
        <v>24</v>
      </c>
    </row>
    <row r="351" spans="1:17" s="369" customFormat="1" hidden="1" x14ac:dyDescent="0.25">
      <c r="A351" s="563" t="s">
        <v>3173</v>
      </c>
      <c r="B351" s="339">
        <v>6</v>
      </c>
      <c r="C351" s="617">
        <v>242025001001990</v>
      </c>
      <c r="D351" s="436" t="s">
        <v>1045</v>
      </c>
      <c r="E351" t="str">
        <f t="shared" si="26"/>
        <v>240202500100199</v>
      </c>
      <c r="F351" t="str">
        <f t="shared" si="27"/>
        <v>0</v>
      </c>
      <c r="G351" t="e">
        <f>+VLOOKUP(L351,BG!$D$10:$F$63,3,FALSE)</f>
        <v>#REF!</v>
      </c>
      <c r="H351" s="436" t="s">
        <v>1046</v>
      </c>
      <c r="I351" s="627">
        <v>-456972762</v>
      </c>
      <c r="J351" s="298">
        <f t="shared" si="25"/>
        <v>-456972.76199999999</v>
      </c>
      <c r="K351" t="e">
        <f>+VLOOKUP(D351,#REF!,4,0)</f>
        <v>#REF!</v>
      </c>
      <c r="L351" t="e">
        <f>VLOOKUP(D351,#REF!,5,0)</f>
        <v>#REF!</v>
      </c>
      <c r="M351" s="338" t="s">
        <v>94</v>
      </c>
      <c r="N351" t="e">
        <f>VLOOKUP(D351,#REF!,7,0)</f>
        <v>#REF!</v>
      </c>
      <c r="O351"/>
      <c r="P351" t="str">
        <f t="shared" si="28"/>
        <v>25001</v>
      </c>
      <c r="Q351" t="str">
        <f t="shared" si="29"/>
        <v>24</v>
      </c>
    </row>
    <row r="352" spans="1:17" s="369" customFormat="1" hidden="1" x14ac:dyDescent="0.25">
      <c r="A352" s="563" t="s">
        <v>3173</v>
      </c>
      <c r="B352" s="340">
        <v>7</v>
      </c>
      <c r="C352" s="618">
        <v>243025401007990</v>
      </c>
      <c r="D352" s="341" t="s">
        <v>2005</v>
      </c>
      <c r="E352" t="str">
        <f t="shared" si="26"/>
        <v>240302540100799</v>
      </c>
      <c r="F352" t="str">
        <f t="shared" si="27"/>
        <v>0</v>
      </c>
      <c r="G352" t="e">
        <f>+VLOOKUP(L352,BG!$D$10:$F$63,3,FALSE)</f>
        <v>#REF!</v>
      </c>
      <c r="H352" s="341" t="s">
        <v>1396</v>
      </c>
      <c r="I352" s="628">
        <v>-857076352</v>
      </c>
      <c r="J352" s="298">
        <f t="shared" si="25"/>
        <v>-857076.35199999996</v>
      </c>
      <c r="K352" t="e">
        <f>+VLOOKUP(D352,#REF!,4,0)</f>
        <v>#REF!</v>
      </c>
      <c r="L352" t="e">
        <f>VLOOKUP(D352,#REF!,5,0)</f>
        <v>#REF!</v>
      </c>
      <c r="M352" t="e">
        <f>VLOOKUP(D352,#REF!,6,0)</f>
        <v>#REF!</v>
      </c>
      <c r="N352" t="e">
        <f>VLOOKUP(D352,#REF!,7,0)</f>
        <v>#REF!</v>
      </c>
      <c r="O352"/>
      <c r="P352" t="str">
        <f t="shared" si="28"/>
        <v>25401</v>
      </c>
      <c r="Q352" t="str">
        <f t="shared" si="29"/>
        <v>24</v>
      </c>
    </row>
    <row r="353" spans="1:17" s="369" customFormat="1" hidden="1" x14ac:dyDescent="0.25">
      <c r="A353" s="563" t="s">
        <v>3173</v>
      </c>
      <c r="B353" s="339">
        <v>6</v>
      </c>
      <c r="C353" s="617">
        <v>243025401008990</v>
      </c>
      <c r="D353" s="436" t="s">
        <v>2006</v>
      </c>
      <c r="E353" t="str">
        <f t="shared" si="26"/>
        <v>240302540100899</v>
      </c>
      <c r="F353" t="str">
        <f t="shared" si="27"/>
        <v>0</v>
      </c>
      <c r="G353" t="e">
        <f>+VLOOKUP(L353,BG!$D$10:$F$63,3,FALSE)</f>
        <v>#REF!</v>
      </c>
      <c r="H353" s="436" t="s">
        <v>2159</v>
      </c>
      <c r="I353" s="627">
        <v>-434333985</v>
      </c>
      <c r="J353" s="298">
        <f t="shared" si="25"/>
        <v>-434333.98499999999</v>
      </c>
      <c r="K353" t="e">
        <f>+VLOOKUP(D353,#REF!,4,0)</f>
        <v>#REF!</v>
      </c>
      <c r="L353" t="e">
        <f>VLOOKUP(D353,#REF!,5,0)</f>
        <v>#REF!</v>
      </c>
      <c r="M353" t="e">
        <f>VLOOKUP(D353,#REF!,6,0)</f>
        <v>#REF!</v>
      </c>
      <c r="N353" t="e">
        <f>VLOOKUP(D353,#REF!,7,0)</f>
        <v>#REF!</v>
      </c>
      <c r="O353"/>
      <c r="P353" t="str">
        <f t="shared" si="28"/>
        <v>25401</v>
      </c>
      <c r="Q353" t="str">
        <f t="shared" si="29"/>
        <v>24</v>
      </c>
    </row>
    <row r="354" spans="1:17" s="369" customFormat="1" x14ac:dyDescent="0.25">
      <c r="A354" s="563" t="s">
        <v>3173</v>
      </c>
      <c r="B354" s="340">
        <v>6</v>
      </c>
      <c r="C354" s="618">
        <v>244025802008010</v>
      </c>
      <c r="D354" s="341" t="s">
        <v>1047</v>
      </c>
      <c r="E354" t="str">
        <f t="shared" si="26"/>
        <v>240402580200801</v>
      </c>
      <c r="F354" t="str">
        <f t="shared" si="27"/>
        <v>0</v>
      </c>
      <c r="G354" t="e">
        <f>+VLOOKUP(L354,BG!$D$10:$F$63,3,FALSE)</f>
        <v>#REF!</v>
      </c>
      <c r="H354" s="341" t="s">
        <v>1048</v>
      </c>
      <c r="I354" s="628">
        <v>-1117934774</v>
      </c>
      <c r="J354" s="298">
        <f t="shared" si="25"/>
        <v>-1117934.774</v>
      </c>
      <c r="K354" t="e">
        <f>+VLOOKUP(D354,#REF!,4,0)</f>
        <v>#REF!</v>
      </c>
      <c r="L354" t="e">
        <f>VLOOKUP(D354,#REF!,5,0)</f>
        <v>#REF!</v>
      </c>
      <c r="M354" t="s">
        <v>2392</v>
      </c>
      <c r="N354" t="e">
        <f>VLOOKUP(D354,#REF!,7,0)</f>
        <v>#REF!</v>
      </c>
      <c r="O354"/>
      <c r="P354" t="str">
        <f t="shared" si="28"/>
        <v>25802</v>
      </c>
      <c r="Q354" t="str">
        <f t="shared" si="29"/>
        <v>24</v>
      </c>
    </row>
    <row r="355" spans="1:17" s="369" customFormat="1" x14ac:dyDescent="0.25">
      <c r="A355" s="563" t="s">
        <v>3173</v>
      </c>
      <c r="B355" s="339">
        <v>6</v>
      </c>
      <c r="C355" s="617">
        <v>244025802008990</v>
      </c>
      <c r="D355" s="436" t="s">
        <v>1049</v>
      </c>
      <c r="E355" t="str">
        <f t="shared" si="26"/>
        <v>240402580200899</v>
      </c>
      <c r="F355" t="str">
        <f t="shared" si="27"/>
        <v>0</v>
      </c>
      <c r="G355" t="e">
        <f>+VLOOKUP(L355,BG!$D$10:$F$63,3,FALSE)</f>
        <v>#REF!</v>
      </c>
      <c r="H355" s="436" t="s">
        <v>1048</v>
      </c>
      <c r="I355" s="627">
        <v>-3059573293</v>
      </c>
      <c r="J355" s="298">
        <f t="shared" si="25"/>
        <v>-3059573.2930000001</v>
      </c>
      <c r="K355" t="e">
        <f>+VLOOKUP(D355,#REF!,4,0)</f>
        <v>#REF!</v>
      </c>
      <c r="L355" t="e">
        <f>VLOOKUP(D355,#REF!,5,0)</f>
        <v>#REF!</v>
      </c>
      <c r="M355" t="s">
        <v>2391</v>
      </c>
      <c r="N355" t="e">
        <f>VLOOKUP(D355,#REF!,7,0)</f>
        <v>#REF!</v>
      </c>
      <c r="O355"/>
      <c r="P355" t="str">
        <f t="shared" si="28"/>
        <v>25802</v>
      </c>
      <c r="Q355" t="str">
        <f t="shared" si="29"/>
        <v>24</v>
      </c>
    </row>
    <row r="356" spans="1:17" s="369" customFormat="1" x14ac:dyDescent="0.25">
      <c r="A356" s="563" t="s">
        <v>3173</v>
      </c>
      <c r="B356" s="340">
        <v>6</v>
      </c>
      <c r="C356" s="618">
        <v>244025802022010</v>
      </c>
      <c r="D356" s="341" t="s">
        <v>2869</v>
      </c>
      <c r="E356" t="str">
        <f t="shared" si="26"/>
        <v>240402580202201</v>
      </c>
      <c r="F356" t="str">
        <f t="shared" si="27"/>
        <v>0</v>
      </c>
      <c r="G356" t="e">
        <f>+VLOOKUP(L356,BG!$D$10:$F$63,3,FALSE)</f>
        <v>#REF!</v>
      </c>
      <c r="H356" s="341" t="s">
        <v>2885</v>
      </c>
      <c r="I356" s="628">
        <v>-69915330</v>
      </c>
      <c r="J356" s="298">
        <f t="shared" si="25"/>
        <v>-69915.33</v>
      </c>
      <c r="K356" t="e">
        <f>+VLOOKUP(D356,#REF!,4,0)</f>
        <v>#REF!</v>
      </c>
      <c r="L356" t="e">
        <f>VLOOKUP(D356,#REF!,5,0)</f>
        <v>#REF!</v>
      </c>
      <c r="M356" t="e">
        <f>VLOOKUP(D356,#REF!,6,0)</f>
        <v>#REF!</v>
      </c>
      <c r="N356" t="e">
        <f>VLOOKUP(D356,#REF!,7,0)</f>
        <v>#REF!</v>
      </c>
      <c r="O356"/>
      <c r="P356" t="str">
        <f t="shared" si="28"/>
        <v>25802</v>
      </c>
      <c r="Q356" t="str">
        <f t="shared" si="29"/>
        <v>24</v>
      </c>
    </row>
    <row r="357" spans="1:17" s="369" customFormat="1" x14ac:dyDescent="0.25">
      <c r="A357" s="563" t="s">
        <v>3173</v>
      </c>
      <c r="B357" s="339">
        <v>7</v>
      </c>
      <c r="C357" s="617">
        <v>244026002015990</v>
      </c>
      <c r="D357" s="436" t="s">
        <v>2564</v>
      </c>
      <c r="E357" t="str">
        <f t="shared" si="26"/>
        <v>240402600201599</v>
      </c>
      <c r="F357" t="str">
        <f t="shared" si="27"/>
        <v>0</v>
      </c>
      <c r="G357" t="e">
        <f>+VLOOKUP(L357,BG!$D$10:$F$63,3,FALSE)</f>
        <v>#REF!</v>
      </c>
      <c r="H357" s="436" t="s">
        <v>2565</v>
      </c>
      <c r="I357" s="627">
        <v>-14961546</v>
      </c>
      <c r="J357" s="298">
        <f t="shared" si="25"/>
        <v>-14961.546</v>
      </c>
      <c r="K357" t="e">
        <f>+VLOOKUP(D357,#REF!,4,0)</f>
        <v>#REF!</v>
      </c>
      <c r="L357" t="e">
        <f>VLOOKUP(D357,#REF!,5,0)</f>
        <v>#REF!</v>
      </c>
      <c r="M357" t="e">
        <f>VLOOKUP(D357,#REF!,6,0)</f>
        <v>#REF!</v>
      </c>
      <c r="N357" t="e">
        <f>VLOOKUP(D357,#REF!,7,0)</f>
        <v>#REF!</v>
      </c>
      <c r="O357" t="s">
        <v>3172</v>
      </c>
      <c r="P357" t="str">
        <f t="shared" si="28"/>
        <v>26002</v>
      </c>
      <c r="Q357" t="str">
        <f t="shared" si="29"/>
        <v>24</v>
      </c>
    </row>
    <row r="358" spans="1:17" s="369" customFormat="1" hidden="1" x14ac:dyDescent="0.25">
      <c r="A358" s="563" t="s">
        <v>3173</v>
      </c>
      <c r="B358" s="340">
        <v>6</v>
      </c>
      <c r="C358" s="618">
        <v>244026002020990</v>
      </c>
      <c r="D358" s="341" t="s">
        <v>1054</v>
      </c>
      <c r="E358" t="str">
        <f t="shared" si="26"/>
        <v>240402600202099</v>
      </c>
      <c r="F358" t="str">
        <f t="shared" si="27"/>
        <v>0</v>
      </c>
      <c r="G358" t="e">
        <f>+VLOOKUP(L358,BG!$D$10:$F$63,3,FALSE)</f>
        <v>#REF!</v>
      </c>
      <c r="H358" s="341" t="s">
        <v>1055</v>
      </c>
      <c r="I358" s="628">
        <v>-1019366611</v>
      </c>
      <c r="J358" s="298">
        <f t="shared" si="25"/>
        <v>-1019366.611</v>
      </c>
      <c r="K358" t="e">
        <f>+VLOOKUP(D358,#REF!,4,0)</f>
        <v>#REF!</v>
      </c>
      <c r="L358" t="e">
        <f>VLOOKUP(D358,#REF!,5,0)</f>
        <v>#REF!</v>
      </c>
      <c r="M358" t="e">
        <f>VLOOKUP(D358,#REF!,6,0)</f>
        <v>#REF!</v>
      </c>
      <c r="N358" t="e">
        <f>VLOOKUP(D358,#REF!,7,0)</f>
        <v>#REF!</v>
      </c>
      <c r="O358" t="s">
        <v>3172</v>
      </c>
      <c r="P358" t="str">
        <f t="shared" si="28"/>
        <v>26002</v>
      </c>
      <c r="Q358" t="str">
        <f t="shared" si="29"/>
        <v>24</v>
      </c>
    </row>
    <row r="359" spans="1:17" s="369" customFormat="1" x14ac:dyDescent="0.25">
      <c r="A359" s="563" t="s">
        <v>3173</v>
      </c>
      <c r="B359" s="339">
        <v>6</v>
      </c>
      <c r="C359" s="617">
        <v>244026002049990</v>
      </c>
      <c r="D359" s="436" t="s">
        <v>1057</v>
      </c>
      <c r="E359" t="str">
        <f t="shared" si="26"/>
        <v>240402600204999</v>
      </c>
      <c r="F359" t="str">
        <f t="shared" si="27"/>
        <v>0</v>
      </c>
      <c r="G359" t="e">
        <f>+VLOOKUP(L359,BG!$D$10:$F$63,3,FALSE)</f>
        <v>#REF!</v>
      </c>
      <c r="H359" s="436" t="s">
        <v>1058</v>
      </c>
      <c r="I359" s="627">
        <v>-3000000</v>
      </c>
      <c r="J359" s="298">
        <f t="shared" si="25"/>
        <v>-3000</v>
      </c>
      <c r="K359" t="e">
        <f>+VLOOKUP(D359,#REF!,4,0)</f>
        <v>#REF!</v>
      </c>
      <c r="L359" t="e">
        <f>VLOOKUP(D359,#REF!,5,0)</f>
        <v>#REF!</v>
      </c>
      <c r="M359" t="e">
        <f>VLOOKUP(D359,#REF!,6,0)</f>
        <v>#REF!</v>
      </c>
      <c r="N359" t="e">
        <f>VLOOKUP(D359,#REF!,7,0)</f>
        <v>#REF!</v>
      </c>
      <c r="O359" t="s">
        <v>3171</v>
      </c>
      <c r="P359" t="str">
        <f t="shared" si="28"/>
        <v>26002</v>
      </c>
      <c r="Q359" t="str">
        <f t="shared" si="29"/>
        <v>24</v>
      </c>
    </row>
    <row r="360" spans="1:17" s="369" customFormat="1" hidden="1" x14ac:dyDescent="0.25">
      <c r="A360" s="563" t="s">
        <v>3173</v>
      </c>
      <c r="B360" s="340">
        <v>6</v>
      </c>
      <c r="C360" s="618">
        <v>244026002062990</v>
      </c>
      <c r="D360" s="341" t="s">
        <v>1059</v>
      </c>
      <c r="E360" t="str">
        <f t="shared" si="26"/>
        <v>240402600206299</v>
      </c>
      <c r="F360" t="str">
        <f t="shared" si="27"/>
        <v>0</v>
      </c>
      <c r="G360" t="e">
        <f>+VLOOKUP(L360,BG!$D$10:$F$63,3,FALSE)</f>
        <v>#REF!</v>
      </c>
      <c r="H360" s="341" t="s">
        <v>1060</v>
      </c>
      <c r="I360" s="628">
        <v>0</v>
      </c>
      <c r="J360" s="298">
        <f t="shared" si="25"/>
        <v>0</v>
      </c>
      <c r="K360" t="e">
        <f>+VLOOKUP(D360,#REF!,4,0)</f>
        <v>#REF!</v>
      </c>
      <c r="L360" t="e">
        <f>VLOOKUP(D360,#REF!,5,0)</f>
        <v>#REF!</v>
      </c>
      <c r="M360" t="e">
        <f>VLOOKUP(D360,#REF!,6,0)</f>
        <v>#REF!</v>
      </c>
      <c r="N360" t="e">
        <f>VLOOKUP(D360,#REF!,7,0)</f>
        <v>#REF!</v>
      </c>
      <c r="O360" t="s">
        <v>3171</v>
      </c>
      <c r="P360" t="str">
        <f t="shared" si="28"/>
        <v>26002</v>
      </c>
      <c r="Q360" t="str">
        <f t="shared" si="29"/>
        <v>24</v>
      </c>
    </row>
    <row r="361" spans="1:17" s="369" customFormat="1" hidden="1" x14ac:dyDescent="0.25">
      <c r="A361" s="563" t="s">
        <v>3173</v>
      </c>
      <c r="B361" s="339">
        <v>6</v>
      </c>
      <c r="C361" s="617">
        <v>244026002067990</v>
      </c>
      <c r="D361" s="436" t="s">
        <v>2569</v>
      </c>
      <c r="E361" t="str">
        <f t="shared" si="26"/>
        <v>240402600206799</v>
      </c>
      <c r="F361" t="str">
        <f t="shared" si="27"/>
        <v>0</v>
      </c>
      <c r="G361" t="e">
        <f>+VLOOKUP(L361,BG!$D$10:$F$63,3,FALSE)</f>
        <v>#REF!</v>
      </c>
      <c r="H361" s="436" t="s">
        <v>2568</v>
      </c>
      <c r="I361" s="627">
        <v>-150612500</v>
      </c>
      <c r="J361" s="298">
        <f t="shared" si="25"/>
        <v>-150612.5</v>
      </c>
      <c r="K361" t="e">
        <f>+VLOOKUP(D361,#REF!,4,0)</f>
        <v>#REF!</v>
      </c>
      <c r="L361" t="e">
        <f>VLOOKUP(D361,#REF!,5,0)</f>
        <v>#REF!</v>
      </c>
      <c r="M361" t="e">
        <f>VLOOKUP(D361,#REF!,6,0)</f>
        <v>#REF!</v>
      </c>
      <c r="N361" t="e">
        <f>VLOOKUP(D361,#REF!,7,0)</f>
        <v>#REF!</v>
      </c>
      <c r="O361" t="s">
        <v>3171</v>
      </c>
      <c r="P361" t="str">
        <f t="shared" si="28"/>
        <v>26002</v>
      </c>
      <c r="Q361" t="str">
        <f t="shared" si="29"/>
        <v>24</v>
      </c>
    </row>
    <row r="362" spans="1:17" hidden="1" x14ac:dyDescent="0.25">
      <c r="A362" s="563" t="s">
        <v>3173</v>
      </c>
      <c r="B362" s="340">
        <v>6</v>
      </c>
      <c r="C362" s="618">
        <v>244026002071990</v>
      </c>
      <c r="D362" s="341" t="s">
        <v>2570</v>
      </c>
      <c r="E362" t="str">
        <f t="shared" si="26"/>
        <v>240402600207199</v>
      </c>
      <c r="F362" t="str">
        <f t="shared" si="27"/>
        <v>0</v>
      </c>
      <c r="G362" t="e">
        <f>+VLOOKUP(L362,BG!$D$10:$F$63,3,FALSE)</f>
        <v>#REF!</v>
      </c>
      <c r="H362" s="341" t="s">
        <v>3169</v>
      </c>
      <c r="I362" s="628">
        <v>-3368224847</v>
      </c>
      <c r="J362" s="298">
        <f t="shared" si="25"/>
        <v>-3368224.8470000001</v>
      </c>
      <c r="K362" t="e">
        <f>+VLOOKUP(D362,#REF!,4,0)</f>
        <v>#REF!</v>
      </c>
      <c r="L362" t="e">
        <f>VLOOKUP(D362,#REF!,5,0)</f>
        <v>#REF!</v>
      </c>
      <c r="M362" t="e">
        <f>VLOOKUP(D362,#REF!,6,0)</f>
        <v>#REF!</v>
      </c>
      <c r="N362" t="e">
        <f>VLOOKUP(D362,#REF!,7,0)</f>
        <v>#REF!</v>
      </c>
      <c r="O362" t="s">
        <v>3171</v>
      </c>
      <c r="P362" t="str">
        <f t="shared" si="28"/>
        <v>26002</v>
      </c>
      <c r="Q362" t="str">
        <f t="shared" si="29"/>
        <v>24</v>
      </c>
    </row>
    <row r="363" spans="1:17" hidden="1" x14ac:dyDescent="0.25">
      <c r="A363" s="563" t="s">
        <v>3173</v>
      </c>
      <c r="B363" s="339">
        <v>6</v>
      </c>
      <c r="C363" s="617">
        <v>244026002082990</v>
      </c>
      <c r="D363" s="436" t="s">
        <v>3122</v>
      </c>
      <c r="E363" t="str">
        <f t="shared" si="26"/>
        <v>240402600208299</v>
      </c>
      <c r="F363" t="str">
        <f t="shared" si="27"/>
        <v>0</v>
      </c>
      <c r="G363" t="e">
        <f>+VLOOKUP(L363,BG!$D$10:$F$63,3,FALSE)</f>
        <v>#REF!</v>
      </c>
      <c r="H363" s="436" t="s">
        <v>2935</v>
      </c>
      <c r="I363" s="627">
        <v>-400691575</v>
      </c>
      <c r="J363" s="298">
        <f t="shared" si="25"/>
        <v>-400691.57500000001</v>
      </c>
      <c r="K363" t="e">
        <f>+VLOOKUP(D363,#REF!,4,0)</f>
        <v>#REF!</v>
      </c>
      <c r="L363" t="e">
        <f>VLOOKUP(D363,#REF!,5,0)</f>
        <v>#REF!</v>
      </c>
      <c r="M363" t="e">
        <f>VLOOKUP(D363,#REF!,6,0)</f>
        <v>#REF!</v>
      </c>
      <c r="N363" t="e">
        <f>VLOOKUP(D363,#REF!,7,0)</f>
        <v>#REF!</v>
      </c>
      <c r="O363" t="s">
        <v>3171</v>
      </c>
      <c r="P363" t="str">
        <f t="shared" si="28"/>
        <v>26002</v>
      </c>
      <c r="Q363" t="str">
        <f t="shared" si="29"/>
        <v>24</v>
      </c>
    </row>
    <row r="364" spans="1:17" x14ac:dyDescent="0.25">
      <c r="A364" s="563" t="s">
        <v>3173</v>
      </c>
      <c r="B364" s="340">
        <v>6</v>
      </c>
      <c r="C364" s="618">
        <v>244026002092990</v>
      </c>
      <c r="D364" s="341" t="s">
        <v>2010</v>
      </c>
      <c r="E364" t="str">
        <f t="shared" si="26"/>
        <v>240402600209299</v>
      </c>
      <c r="F364" t="str">
        <f t="shared" si="27"/>
        <v>0</v>
      </c>
      <c r="G364" t="e">
        <f>+VLOOKUP(L364,BG!$D$10:$F$63,3,FALSE)</f>
        <v>#REF!</v>
      </c>
      <c r="H364" s="341" t="s">
        <v>2163</v>
      </c>
      <c r="I364" s="628">
        <v>-118820224</v>
      </c>
      <c r="J364" s="298">
        <f t="shared" si="25"/>
        <v>-118820.224</v>
      </c>
      <c r="K364" t="e">
        <f>+VLOOKUP(D364,#REF!,4,0)</f>
        <v>#REF!</v>
      </c>
      <c r="L364" t="e">
        <f>VLOOKUP(D364,#REF!,5,0)</f>
        <v>#REF!</v>
      </c>
      <c r="M364" t="s">
        <v>2391</v>
      </c>
      <c r="N364" t="e">
        <f>VLOOKUP(D364,#REF!,7,0)</f>
        <v>#REF!</v>
      </c>
      <c r="O364" t="s">
        <v>3171</v>
      </c>
      <c r="P364" t="str">
        <f t="shared" si="28"/>
        <v>26002</v>
      </c>
      <c r="Q364" t="str">
        <f t="shared" si="29"/>
        <v>24</v>
      </c>
    </row>
    <row r="365" spans="1:17" x14ac:dyDescent="0.25">
      <c r="A365" s="563" t="s">
        <v>3173</v>
      </c>
      <c r="B365" s="339">
        <v>6</v>
      </c>
      <c r="C365" s="617">
        <v>244026002093010</v>
      </c>
      <c r="D365" s="436" t="s">
        <v>2011</v>
      </c>
      <c r="E365" t="str">
        <f t="shared" si="26"/>
        <v>240402600209301</v>
      </c>
      <c r="F365" t="str">
        <f t="shared" si="27"/>
        <v>0</v>
      </c>
      <c r="G365" t="e">
        <f>+VLOOKUP(L365,BG!$D$10:$F$63,3,FALSE)</f>
        <v>#REF!</v>
      </c>
      <c r="H365" s="436" t="s">
        <v>2164</v>
      </c>
      <c r="I365" s="627">
        <v>-1293569276</v>
      </c>
      <c r="J365" s="298">
        <f t="shared" si="25"/>
        <v>-1293569.2760000001</v>
      </c>
      <c r="K365" t="e">
        <f>+VLOOKUP(D365,#REF!,4,0)</f>
        <v>#REF!</v>
      </c>
      <c r="L365" t="e">
        <f>VLOOKUP(D365,#REF!,5,0)</f>
        <v>#REF!</v>
      </c>
      <c r="M365" t="s">
        <v>2392</v>
      </c>
      <c r="N365" t="e">
        <f>VLOOKUP(D365,#REF!,7,0)</f>
        <v>#REF!</v>
      </c>
      <c r="O365" t="s">
        <v>3171</v>
      </c>
      <c r="P365" t="str">
        <f t="shared" si="28"/>
        <v>26002</v>
      </c>
      <c r="Q365" t="str">
        <f t="shared" si="29"/>
        <v>24</v>
      </c>
    </row>
    <row r="366" spans="1:17" s="369" customFormat="1" hidden="1" x14ac:dyDescent="0.25">
      <c r="A366" s="563" t="s">
        <v>3173</v>
      </c>
      <c r="B366" s="340">
        <v>6</v>
      </c>
      <c r="C366" s="618">
        <v>244026002117010</v>
      </c>
      <c r="D366" s="341" t="s">
        <v>1061</v>
      </c>
      <c r="E366" t="str">
        <f t="shared" si="26"/>
        <v>240402600211701</v>
      </c>
      <c r="F366" t="str">
        <f t="shared" si="27"/>
        <v>0</v>
      </c>
      <c r="G366" t="e">
        <f>+VLOOKUP(L366,BG!$D$10:$F$63,3,FALSE)</f>
        <v>#REF!</v>
      </c>
      <c r="H366" s="341" t="s">
        <v>1062</v>
      </c>
      <c r="I366" s="628">
        <v>-771368636</v>
      </c>
      <c r="J366" s="298">
        <f t="shared" si="25"/>
        <v>-771368.63600000006</v>
      </c>
      <c r="K366" t="e">
        <f>+VLOOKUP(D366,#REF!,4,0)</f>
        <v>#REF!</v>
      </c>
      <c r="L366" t="e">
        <f>VLOOKUP(D366,#REF!,5,0)</f>
        <v>#REF!</v>
      </c>
      <c r="M366" t="e">
        <f>VLOOKUP(D366,#REF!,6,0)</f>
        <v>#REF!</v>
      </c>
      <c r="N366" t="e">
        <f>VLOOKUP(D366,#REF!,7,0)</f>
        <v>#REF!</v>
      </c>
      <c r="O366" t="s">
        <v>3171</v>
      </c>
      <c r="P366" t="str">
        <f t="shared" si="28"/>
        <v>26002</v>
      </c>
      <c r="Q366" t="str">
        <f t="shared" si="29"/>
        <v>24</v>
      </c>
    </row>
    <row r="367" spans="1:17" s="369" customFormat="1" hidden="1" x14ac:dyDescent="0.25">
      <c r="A367" s="563" t="s">
        <v>3173</v>
      </c>
      <c r="B367" s="339">
        <v>6</v>
      </c>
      <c r="C367" s="617">
        <v>244026002117990</v>
      </c>
      <c r="D367" s="436" t="s">
        <v>1063</v>
      </c>
      <c r="E367" t="str">
        <f t="shared" si="26"/>
        <v>240402600211799</v>
      </c>
      <c r="F367" t="str">
        <f t="shared" si="27"/>
        <v>0</v>
      </c>
      <c r="G367" t="e">
        <f>+VLOOKUP(L367,BG!$D$10:$F$63,3,FALSE)</f>
        <v>#REF!</v>
      </c>
      <c r="H367" s="436" t="s">
        <v>1064</v>
      </c>
      <c r="I367" s="627">
        <v>-500678277</v>
      </c>
      <c r="J367" s="298">
        <f t="shared" si="25"/>
        <v>-500678.277</v>
      </c>
      <c r="K367" t="e">
        <f>+VLOOKUP(D367,#REF!,4,0)</f>
        <v>#REF!</v>
      </c>
      <c r="L367" t="e">
        <f>VLOOKUP(D367,#REF!,5,0)</f>
        <v>#REF!</v>
      </c>
      <c r="M367" t="e">
        <f>VLOOKUP(D367,#REF!,6,0)</f>
        <v>#REF!</v>
      </c>
      <c r="N367" t="e">
        <f>VLOOKUP(D367,#REF!,7,0)</f>
        <v>#REF!</v>
      </c>
      <c r="O367" t="s">
        <v>3171</v>
      </c>
      <c r="P367" t="str">
        <f t="shared" si="28"/>
        <v>26002</v>
      </c>
      <c r="Q367" t="str">
        <f t="shared" si="29"/>
        <v>24</v>
      </c>
    </row>
    <row r="368" spans="1:17" s="369" customFormat="1" hidden="1" x14ac:dyDescent="0.25">
      <c r="A368" s="563" t="s">
        <v>3173</v>
      </c>
      <c r="B368" s="340">
        <v>6</v>
      </c>
      <c r="C368" s="618">
        <v>244026002153990</v>
      </c>
      <c r="D368" s="341" t="s">
        <v>3127</v>
      </c>
      <c r="E368" t="str">
        <f t="shared" si="26"/>
        <v>240402600215399</v>
      </c>
      <c r="F368" t="str">
        <f t="shared" si="27"/>
        <v>0</v>
      </c>
      <c r="G368" t="e">
        <f>+VLOOKUP(L368,BG!$D$10:$F$63,3,FALSE)</f>
        <v>#REF!</v>
      </c>
      <c r="H368" s="341" t="s">
        <v>2938</v>
      </c>
      <c r="I368" s="628">
        <v>-7131858</v>
      </c>
      <c r="J368" s="298">
        <f t="shared" si="25"/>
        <v>-7131.8580000000002</v>
      </c>
      <c r="K368" t="e">
        <f>+VLOOKUP(D368,#REF!,4,0)</f>
        <v>#REF!</v>
      </c>
      <c r="L368" t="e">
        <f>VLOOKUP(D368,#REF!,5,0)</f>
        <v>#REF!</v>
      </c>
      <c r="M368" t="e">
        <f>VLOOKUP(D368,#REF!,6,0)</f>
        <v>#REF!</v>
      </c>
      <c r="N368" t="e">
        <f>VLOOKUP(D368,#REF!,7,0)</f>
        <v>#REF!</v>
      </c>
      <c r="O368" t="s">
        <v>3171</v>
      </c>
      <c r="P368" t="str">
        <f t="shared" si="28"/>
        <v>26002</v>
      </c>
      <c r="Q368" t="str">
        <f t="shared" si="29"/>
        <v>24</v>
      </c>
    </row>
    <row r="369" spans="1:17" s="369" customFormat="1" hidden="1" x14ac:dyDescent="0.25">
      <c r="A369" s="563" t="s">
        <v>3173</v>
      </c>
      <c r="B369" s="339">
        <v>6</v>
      </c>
      <c r="C369" s="617">
        <v>244026002154990</v>
      </c>
      <c r="D369" s="436" t="s">
        <v>3162</v>
      </c>
      <c r="E369" t="str">
        <f t="shared" si="26"/>
        <v>240402600215499</v>
      </c>
      <c r="F369" t="str">
        <f t="shared" si="27"/>
        <v>0</v>
      </c>
      <c r="G369" t="e">
        <f>+VLOOKUP(L369,BG!$D$10:$F$63,3,FALSE)</f>
        <v>#REF!</v>
      </c>
      <c r="H369" s="436" t="s">
        <v>2788</v>
      </c>
      <c r="I369" s="627">
        <v>-40228165</v>
      </c>
      <c r="J369" s="298">
        <f t="shared" si="25"/>
        <v>-40228.165000000001</v>
      </c>
      <c r="K369" t="e">
        <f>+VLOOKUP(D369,#REF!,4,0)</f>
        <v>#REF!</v>
      </c>
      <c r="L369" t="e">
        <f>VLOOKUP(D369,#REF!,5,0)</f>
        <v>#REF!</v>
      </c>
      <c r="M369" t="e">
        <f>VLOOKUP(D369,#REF!,6,0)</f>
        <v>#REF!</v>
      </c>
      <c r="N369" t="e">
        <f>VLOOKUP(D369,#REF!,7,0)</f>
        <v>#REF!</v>
      </c>
      <c r="O369" t="s">
        <v>3171</v>
      </c>
      <c r="P369" t="str">
        <f t="shared" si="28"/>
        <v>26002</v>
      </c>
      <c r="Q369" t="str">
        <f t="shared" si="29"/>
        <v>24</v>
      </c>
    </row>
    <row r="370" spans="1:17" s="369" customFormat="1" hidden="1" x14ac:dyDescent="0.25">
      <c r="A370" s="563" t="s">
        <v>3173</v>
      </c>
      <c r="B370" s="340">
        <v>6</v>
      </c>
      <c r="C370" s="618">
        <v>244026002191990</v>
      </c>
      <c r="D370" s="341" t="s">
        <v>1071</v>
      </c>
      <c r="E370" t="str">
        <f t="shared" si="26"/>
        <v>240402600219199</v>
      </c>
      <c r="F370" t="str">
        <f t="shared" si="27"/>
        <v>0</v>
      </c>
      <c r="G370" t="e">
        <f>+VLOOKUP(L370,BG!$D$10:$F$63,3,FALSE)</f>
        <v>#REF!</v>
      </c>
      <c r="H370" s="341" t="s">
        <v>1072</v>
      </c>
      <c r="I370" s="628">
        <v>-503977</v>
      </c>
      <c r="J370" s="298">
        <f t="shared" si="25"/>
        <v>-503.97699999999998</v>
      </c>
      <c r="K370" t="e">
        <f>+VLOOKUP(D370,#REF!,4,0)</f>
        <v>#REF!</v>
      </c>
      <c r="L370" t="e">
        <f>VLOOKUP(D370,#REF!,5,0)</f>
        <v>#REF!</v>
      </c>
      <c r="M370" t="e">
        <f>VLOOKUP(D370,#REF!,6,0)</f>
        <v>#REF!</v>
      </c>
      <c r="N370" t="e">
        <f>VLOOKUP(D370,#REF!,7,0)</f>
        <v>#REF!</v>
      </c>
      <c r="O370" t="s">
        <v>3171</v>
      </c>
      <c r="P370" t="str">
        <f t="shared" si="28"/>
        <v>26002</v>
      </c>
      <c r="Q370" t="str">
        <f t="shared" si="29"/>
        <v>24</v>
      </c>
    </row>
    <row r="371" spans="1:17" s="369" customFormat="1" hidden="1" x14ac:dyDescent="0.25">
      <c r="A371" s="563" t="s">
        <v>3173</v>
      </c>
      <c r="B371" s="339">
        <v>6</v>
      </c>
      <c r="C371" s="617">
        <v>244026002192010</v>
      </c>
      <c r="D371" s="436" t="s">
        <v>2575</v>
      </c>
      <c r="E371" t="str">
        <f t="shared" si="26"/>
        <v>240402600219201</v>
      </c>
      <c r="F371" t="str">
        <f t="shared" si="27"/>
        <v>0</v>
      </c>
      <c r="G371" t="e">
        <f>+VLOOKUP(L371,BG!$D$10:$F$63,3,FALSE)</f>
        <v>#REF!</v>
      </c>
      <c r="H371" s="436" t="s">
        <v>2576</v>
      </c>
      <c r="I371" s="627">
        <v>-5660333</v>
      </c>
      <c r="J371" s="298">
        <f t="shared" si="25"/>
        <v>-5660.3329999999996</v>
      </c>
      <c r="K371" t="e">
        <f>+VLOOKUP(D371,#REF!,4,0)</f>
        <v>#REF!</v>
      </c>
      <c r="L371" t="e">
        <f>VLOOKUP(D371,#REF!,5,0)</f>
        <v>#REF!</v>
      </c>
      <c r="M371" t="e">
        <f>VLOOKUP(D371,#REF!,6,0)</f>
        <v>#REF!</v>
      </c>
      <c r="N371" t="e">
        <f>VLOOKUP(D371,#REF!,7,0)</f>
        <v>#REF!</v>
      </c>
      <c r="O371" t="s">
        <v>3171</v>
      </c>
      <c r="P371" t="str">
        <f t="shared" si="28"/>
        <v>26002</v>
      </c>
      <c r="Q371" t="str">
        <f t="shared" si="29"/>
        <v>24</v>
      </c>
    </row>
    <row r="372" spans="1:17" s="369" customFormat="1" hidden="1" x14ac:dyDescent="0.25">
      <c r="A372" s="563" t="s">
        <v>3173</v>
      </c>
      <c r="B372" s="340">
        <v>6</v>
      </c>
      <c r="C372" s="618">
        <v>244026002231990</v>
      </c>
      <c r="D372" s="341" t="s">
        <v>2012</v>
      </c>
      <c r="E372" t="str">
        <f t="shared" si="26"/>
        <v>240402600223199</v>
      </c>
      <c r="F372" t="str">
        <f t="shared" si="27"/>
        <v>0</v>
      </c>
      <c r="G372" t="e">
        <f>+VLOOKUP(L372,BG!$D$10:$F$63,3,FALSE)</f>
        <v>#REF!</v>
      </c>
      <c r="H372" s="341" t="s">
        <v>2165</v>
      </c>
      <c r="I372" s="628">
        <v>-171410</v>
      </c>
      <c r="J372" s="298">
        <f t="shared" si="25"/>
        <v>-171.41</v>
      </c>
      <c r="K372" t="e">
        <f>+VLOOKUP(D372,#REF!,4,0)</f>
        <v>#REF!</v>
      </c>
      <c r="L372" t="e">
        <f>VLOOKUP(D372,#REF!,5,0)</f>
        <v>#REF!</v>
      </c>
      <c r="M372" t="e">
        <f>VLOOKUP(D372,#REF!,6,0)</f>
        <v>#REF!</v>
      </c>
      <c r="N372" t="e">
        <f>VLOOKUP(D372,#REF!,7,0)</f>
        <v>#REF!</v>
      </c>
      <c r="O372" t="s">
        <v>3171</v>
      </c>
      <c r="P372" t="str">
        <f t="shared" si="28"/>
        <v>26002</v>
      </c>
      <c r="Q372" t="str">
        <f t="shared" si="29"/>
        <v>24</v>
      </c>
    </row>
    <row r="373" spans="1:17" s="369" customFormat="1" hidden="1" x14ac:dyDescent="0.25">
      <c r="A373" s="563" t="s">
        <v>3173</v>
      </c>
      <c r="B373" s="339">
        <v>6</v>
      </c>
      <c r="C373" s="617">
        <v>244026002240010</v>
      </c>
      <c r="D373" s="436" t="s">
        <v>1073</v>
      </c>
      <c r="E373" t="str">
        <f t="shared" si="26"/>
        <v>240402600224001</v>
      </c>
      <c r="F373" t="str">
        <f t="shared" si="27"/>
        <v>0</v>
      </c>
      <c r="G373" t="e">
        <f>+VLOOKUP(L373,BG!$D$10:$F$63,3,FALSE)</f>
        <v>#REF!</v>
      </c>
      <c r="H373" s="436" t="s">
        <v>1074</v>
      </c>
      <c r="I373" s="627">
        <v>-110189</v>
      </c>
      <c r="J373" s="298">
        <f t="shared" si="25"/>
        <v>-110.18899999999999</v>
      </c>
      <c r="K373" t="e">
        <f>+VLOOKUP(D373,#REF!,4,0)</f>
        <v>#REF!</v>
      </c>
      <c r="L373" t="e">
        <f>VLOOKUP(D373,#REF!,5,0)</f>
        <v>#REF!</v>
      </c>
      <c r="M373" t="e">
        <f>VLOOKUP(D373,#REF!,6,0)</f>
        <v>#REF!</v>
      </c>
      <c r="N373" t="e">
        <f>VLOOKUP(D373,#REF!,7,0)</f>
        <v>#REF!</v>
      </c>
      <c r="O373" t="s">
        <v>3171</v>
      </c>
      <c r="P373" t="str">
        <f t="shared" si="28"/>
        <v>26002</v>
      </c>
      <c r="Q373" t="str">
        <f t="shared" si="29"/>
        <v>24</v>
      </c>
    </row>
    <row r="374" spans="1:17" s="369" customFormat="1" hidden="1" x14ac:dyDescent="0.25">
      <c r="A374" s="563" t="s">
        <v>3173</v>
      </c>
      <c r="B374" s="340">
        <v>6</v>
      </c>
      <c r="C374" s="618">
        <v>244026002888010</v>
      </c>
      <c r="D374" s="341" t="s">
        <v>3179</v>
      </c>
      <c r="E374" t="str">
        <f t="shared" si="26"/>
        <v>240402600288801</v>
      </c>
      <c r="F374" t="str">
        <f t="shared" si="27"/>
        <v>0</v>
      </c>
      <c r="G374" t="e">
        <f>+VLOOKUP(L374,BG!$D$10:$F$63,3,FALSE)</f>
        <v>#REF!</v>
      </c>
      <c r="H374" s="341" t="s">
        <v>3212</v>
      </c>
      <c r="I374" s="628">
        <v>-14177645</v>
      </c>
      <c r="J374" s="298">
        <f t="shared" si="25"/>
        <v>-14177.645</v>
      </c>
      <c r="K374" t="e">
        <f>+VLOOKUP(D374,#REF!,4,0)</f>
        <v>#REF!</v>
      </c>
      <c r="L374" t="e">
        <f>VLOOKUP(D374,#REF!,5,0)</f>
        <v>#REF!</v>
      </c>
      <c r="M374" t="e">
        <f>VLOOKUP(D374,#REF!,6,0)</f>
        <v>#REF!</v>
      </c>
      <c r="N374" t="e">
        <f>VLOOKUP(D374,#REF!,7,0)</f>
        <v>#REF!</v>
      </c>
      <c r="O374" t="s">
        <v>3171</v>
      </c>
      <c r="P374" t="str">
        <f t="shared" si="28"/>
        <v>26002</v>
      </c>
      <c r="Q374" t="str">
        <f t="shared" si="29"/>
        <v>24</v>
      </c>
    </row>
    <row r="375" spans="1:17" s="369" customFormat="1" hidden="1" x14ac:dyDescent="0.25">
      <c r="A375" s="563" t="s">
        <v>3173</v>
      </c>
      <c r="B375" s="339">
        <v>6</v>
      </c>
      <c r="C375" s="617">
        <v>244026002890990</v>
      </c>
      <c r="D375" s="436" t="s">
        <v>3180</v>
      </c>
      <c r="E375" t="str">
        <f t="shared" si="26"/>
        <v>240402600289099</v>
      </c>
      <c r="F375" t="str">
        <f t="shared" si="27"/>
        <v>0</v>
      </c>
      <c r="G375" t="e">
        <f>+VLOOKUP(L375,BG!$D$10:$F$63,3,FALSE)</f>
        <v>#REF!</v>
      </c>
      <c r="H375" s="436" t="s">
        <v>3213</v>
      </c>
      <c r="I375" s="627">
        <v>-18758804</v>
      </c>
      <c r="J375" s="298">
        <f t="shared" si="25"/>
        <v>-18758.804</v>
      </c>
      <c r="K375" t="e">
        <f>+VLOOKUP(D375,#REF!,4,0)</f>
        <v>#REF!</v>
      </c>
      <c r="L375" t="e">
        <f>VLOOKUP(D375,#REF!,5,0)</f>
        <v>#REF!</v>
      </c>
      <c r="M375" t="e">
        <f>VLOOKUP(D375,#REF!,6,0)</f>
        <v>#REF!</v>
      </c>
      <c r="N375" t="e">
        <f>VLOOKUP(D375,#REF!,7,0)</f>
        <v>#REF!</v>
      </c>
      <c r="O375" t="s">
        <v>3171</v>
      </c>
      <c r="P375" t="str">
        <f t="shared" si="28"/>
        <v>26002</v>
      </c>
      <c r="Q375" t="str">
        <f t="shared" si="29"/>
        <v>24</v>
      </c>
    </row>
    <row r="376" spans="1:17" s="369" customFormat="1" hidden="1" x14ac:dyDescent="0.25">
      <c r="A376" s="563" t="s">
        <v>3173</v>
      </c>
      <c r="B376" s="340">
        <v>6</v>
      </c>
      <c r="C376" s="618">
        <v>244026002891990</v>
      </c>
      <c r="D376" s="341" t="s">
        <v>3181</v>
      </c>
      <c r="E376" t="str">
        <f t="shared" si="26"/>
        <v>240402600289199</v>
      </c>
      <c r="F376" t="str">
        <f t="shared" si="27"/>
        <v>0</v>
      </c>
      <c r="G376" t="e">
        <f>+VLOOKUP(L376,BG!$D$10:$F$63,3,FALSE)</f>
        <v>#REF!</v>
      </c>
      <c r="H376" s="341" t="s">
        <v>907</v>
      </c>
      <c r="I376" s="628">
        <v>-1226480041</v>
      </c>
      <c r="J376" s="298">
        <f t="shared" si="25"/>
        <v>-1226480.041</v>
      </c>
      <c r="K376" t="e">
        <f>+VLOOKUP(D376,#REF!,4,0)</f>
        <v>#REF!</v>
      </c>
      <c r="L376" t="e">
        <f>VLOOKUP(D376,#REF!,5,0)</f>
        <v>#REF!</v>
      </c>
      <c r="M376" t="e">
        <f>VLOOKUP(D376,#REF!,6,0)</f>
        <v>#REF!</v>
      </c>
      <c r="N376" t="e">
        <f>VLOOKUP(D376,#REF!,7,0)</f>
        <v>#REF!</v>
      </c>
      <c r="O376" t="s">
        <v>3171</v>
      </c>
      <c r="P376" t="str">
        <f t="shared" si="28"/>
        <v>26002</v>
      </c>
      <c r="Q376" t="str">
        <f t="shared" si="29"/>
        <v>24</v>
      </c>
    </row>
    <row r="377" spans="1:17" s="369" customFormat="1" hidden="1" x14ac:dyDescent="0.25">
      <c r="A377" s="563" t="s">
        <v>3173</v>
      </c>
      <c r="B377" s="339">
        <v>6</v>
      </c>
      <c r="C377" s="617">
        <v>244026002934990</v>
      </c>
      <c r="D377" s="436" t="s">
        <v>2016</v>
      </c>
      <c r="E377" t="str">
        <f t="shared" si="26"/>
        <v>240402600293499</v>
      </c>
      <c r="F377" t="str">
        <f t="shared" si="27"/>
        <v>0</v>
      </c>
      <c r="G377" t="e">
        <f>+VLOOKUP(L377,BG!$D$10:$F$63,3,FALSE)</f>
        <v>#REF!</v>
      </c>
      <c r="H377" s="436" t="s">
        <v>3214</v>
      </c>
      <c r="I377" s="471">
        <v>-3450000000</v>
      </c>
      <c r="J377" s="298">
        <f t="shared" si="25"/>
        <v>-3450000</v>
      </c>
      <c r="K377" t="e">
        <f>+VLOOKUP(D377,#REF!,4,0)</f>
        <v>#REF!</v>
      </c>
      <c r="L377" t="e">
        <f>VLOOKUP(D377,#REF!,5,0)</f>
        <v>#REF!</v>
      </c>
      <c r="M377" t="e">
        <f>VLOOKUP(D377,#REF!,6,0)</f>
        <v>#REF!</v>
      </c>
      <c r="N377" t="e">
        <f>VLOOKUP(D377,#REF!,7,0)</f>
        <v>#REF!</v>
      </c>
      <c r="O377" t="s">
        <v>3171</v>
      </c>
      <c r="P377" t="str">
        <f t="shared" si="28"/>
        <v>26002</v>
      </c>
      <c r="Q377" t="str">
        <f t="shared" si="29"/>
        <v>24</v>
      </c>
    </row>
    <row r="378" spans="1:17" s="369" customFormat="1" hidden="1" x14ac:dyDescent="0.25">
      <c r="A378" s="563" t="s">
        <v>3173</v>
      </c>
      <c r="B378" s="340">
        <v>6</v>
      </c>
      <c r="C378" s="618">
        <v>244026002937990</v>
      </c>
      <c r="D378" s="341" t="s">
        <v>2017</v>
      </c>
      <c r="E378" t="str">
        <f t="shared" si="26"/>
        <v>240402600293799</v>
      </c>
      <c r="F378" t="str">
        <f t="shared" si="27"/>
        <v>0</v>
      </c>
      <c r="G378" t="e">
        <f>+VLOOKUP(L378,BG!$D$10:$F$63,3,FALSE)</f>
        <v>#REF!</v>
      </c>
      <c r="H378" s="341" t="s">
        <v>2169</v>
      </c>
      <c r="I378" s="628">
        <v>-3456820</v>
      </c>
      <c r="J378" s="298">
        <f t="shared" si="25"/>
        <v>-3456.82</v>
      </c>
      <c r="K378" t="e">
        <f>+VLOOKUP(D378,#REF!,4,0)</f>
        <v>#REF!</v>
      </c>
      <c r="L378" t="e">
        <f>VLOOKUP(D378,#REF!,5,0)</f>
        <v>#REF!</v>
      </c>
      <c r="M378" t="e">
        <f>VLOOKUP(D378,#REF!,6,0)</f>
        <v>#REF!</v>
      </c>
      <c r="N378" t="e">
        <f>VLOOKUP(D378,#REF!,7,0)</f>
        <v>#REF!</v>
      </c>
      <c r="O378" t="s">
        <v>3171</v>
      </c>
      <c r="P378" t="str">
        <f t="shared" si="28"/>
        <v>26002</v>
      </c>
      <c r="Q378" t="str">
        <f t="shared" si="29"/>
        <v>24</v>
      </c>
    </row>
    <row r="379" spans="1:17" s="369" customFormat="1" hidden="1" x14ac:dyDescent="0.25">
      <c r="A379" s="563" t="s">
        <v>3173</v>
      </c>
      <c r="B379" s="339">
        <v>6</v>
      </c>
      <c r="C379" s="617">
        <v>244026002941990</v>
      </c>
      <c r="D379" s="436" t="s">
        <v>3182</v>
      </c>
      <c r="E379" t="str">
        <f t="shared" si="26"/>
        <v>240402600294199</v>
      </c>
      <c r="F379" t="str">
        <f t="shared" si="27"/>
        <v>0</v>
      </c>
      <c r="G379" t="e">
        <f>+VLOOKUP(L379,BG!$D$10:$F$63,3,FALSE)</f>
        <v>#REF!</v>
      </c>
      <c r="H379" s="436" t="s">
        <v>3215</v>
      </c>
      <c r="I379" s="627">
        <v>-2330310386</v>
      </c>
      <c r="J379" s="298">
        <f t="shared" si="25"/>
        <v>-2330310.3859999999</v>
      </c>
      <c r="K379" t="e">
        <f>+VLOOKUP(D379,#REF!,4,0)</f>
        <v>#REF!</v>
      </c>
      <c r="L379" t="e">
        <f>VLOOKUP(D379,#REF!,5,0)</f>
        <v>#REF!</v>
      </c>
      <c r="M379" t="e">
        <f>VLOOKUP(D379,#REF!,6,0)</f>
        <v>#REF!</v>
      </c>
      <c r="N379" t="e">
        <f>VLOOKUP(D379,#REF!,7,0)</f>
        <v>#REF!</v>
      </c>
      <c r="O379" t="s">
        <v>3171</v>
      </c>
      <c r="P379" t="str">
        <f t="shared" si="28"/>
        <v>26002</v>
      </c>
      <c r="Q379" t="str">
        <f t="shared" si="29"/>
        <v>24</v>
      </c>
    </row>
    <row r="380" spans="1:17" hidden="1" x14ac:dyDescent="0.25">
      <c r="A380" s="563" t="s">
        <v>3173</v>
      </c>
      <c r="B380" s="340">
        <v>6</v>
      </c>
      <c r="C380" s="618">
        <v>244026002942990</v>
      </c>
      <c r="D380" s="341" t="s">
        <v>3183</v>
      </c>
      <c r="E380" t="str">
        <f t="shared" si="26"/>
        <v>240402600294299</v>
      </c>
      <c r="F380" t="str">
        <f t="shared" si="27"/>
        <v>0</v>
      </c>
      <c r="G380" t="e">
        <f>+VLOOKUP(L380,BG!$D$10:$F$63,3,FALSE)</f>
        <v>#REF!</v>
      </c>
      <c r="H380" s="341" t="s">
        <v>3216</v>
      </c>
      <c r="I380" s="628">
        <v>-559289687</v>
      </c>
      <c r="J380" s="298">
        <f t="shared" si="25"/>
        <v>-559289.68700000003</v>
      </c>
      <c r="K380" t="e">
        <f>+VLOOKUP(D380,#REF!,4,0)</f>
        <v>#REF!</v>
      </c>
      <c r="L380" t="e">
        <f>VLOOKUP(D380,#REF!,5,0)</f>
        <v>#REF!</v>
      </c>
      <c r="M380" t="e">
        <f>VLOOKUP(D380,#REF!,6,0)</f>
        <v>#REF!</v>
      </c>
      <c r="N380" t="e">
        <f>VLOOKUP(D380,#REF!,7,0)</f>
        <v>#REF!</v>
      </c>
      <c r="O380" t="s">
        <v>3171</v>
      </c>
      <c r="P380" t="str">
        <f t="shared" si="28"/>
        <v>26002</v>
      </c>
      <c r="Q380" t="str">
        <f t="shared" si="29"/>
        <v>24</v>
      </c>
    </row>
    <row r="381" spans="1:17" hidden="1" x14ac:dyDescent="0.25">
      <c r="A381" s="563" t="s">
        <v>3173</v>
      </c>
      <c r="B381" s="339">
        <v>6</v>
      </c>
      <c r="C381" s="617">
        <v>244026002943010</v>
      </c>
      <c r="D381" s="436" t="s">
        <v>3184</v>
      </c>
      <c r="E381" t="str">
        <f t="shared" si="26"/>
        <v>240402600294301</v>
      </c>
      <c r="F381" t="str">
        <f t="shared" si="27"/>
        <v>0</v>
      </c>
      <c r="G381" t="e">
        <f>+VLOOKUP(L381,BG!$D$10:$F$63,3,FALSE)</f>
        <v>#REF!</v>
      </c>
      <c r="H381" s="436" t="s">
        <v>3217</v>
      </c>
      <c r="I381" s="627">
        <v>-3672965</v>
      </c>
      <c r="J381" s="298">
        <f t="shared" si="25"/>
        <v>-3672.9650000000001</v>
      </c>
      <c r="K381" t="e">
        <f>+VLOOKUP(D381,#REF!,4,0)</f>
        <v>#REF!</v>
      </c>
      <c r="L381" t="e">
        <f>VLOOKUP(D381,#REF!,5,0)</f>
        <v>#REF!</v>
      </c>
      <c r="M381" t="e">
        <f>VLOOKUP(D381,#REF!,6,0)</f>
        <v>#REF!</v>
      </c>
      <c r="N381" t="e">
        <f>VLOOKUP(D381,#REF!,7,0)</f>
        <v>#REF!</v>
      </c>
      <c r="O381" t="s">
        <v>3171</v>
      </c>
      <c r="P381" t="str">
        <f t="shared" si="28"/>
        <v>26002</v>
      </c>
      <c r="Q381" t="str">
        <f t="shared" si="29"/>
        <v>24</v>
      </c>
    </row>
    <row r="382" spans="1:17" hidden="1" x14ac:dyDescent="0.25">
      <c r="A382" s="563" t="s">
        <v>3173</v>
      </c>
      <c r="B382" s="340">
        <v>6</v>
      </c>
      <c r="C382" s="618">
        <v>244026002944990</v>
      </c>
      <c r="D382" s="341" t="s">
        <v>3185</v>
      </c>
      <c r="E382" t="str">
        <f t="shared" si="26"/>
        <v>240402600294499</v>
      </c>
      <c r="F382" t="str">
        <f t="shared" si="27"/>
        <v>0</v>
      </c>
      <c r="G382" t="e">
        <f>+VLOOKUP(L382,BG!$D$10:$F$63,3,FALSE)</f>
        <v>#REF!</v>
      </c>
      <c r="H382" s="341" t="s">
        <v>3218</v>
      </c>
      <c r="I382" s="628">
        <v>-143500092</v>
      </c>
      <c r="J382" s="298">
        <f t="shared" si="25"/>
        <v>-143500.092</v>
      </c>
      <c r="K382" t="e">
        <f>+VLOOKUP(D382,#REF!,4,0)</f>
        <v>#REF!</v>
      </c>
      <c r="L382" t="e">
        <f>VLOOKUP(D382,#REF!,5,0)</f>
        <v>#REF!</v>
      </c>
      <c r="M382" t="e">
        <f>VLOOKUP(D382,#REF!,6,0)</f>
        <v>#REF!</v>
      </c>
      <c r="N382" t="e">
        <f>VLOOKUP(D382,#REF!,7,0)</f>
        <v>#REF!</v>
      </c>
      <c r="O382" t="s">
        <v>3171</v>
      </c>
      <c r="P382" t="str">
        <f t="shared" si="28"/>
        <v>26002</v>
      </c>
      <c r="Q382" t="str">
        <f t="shared" si="29"/>
        <v>24</v>
      </c>
    </row>
    <row r="383" spans="1:17" hidden="1" x14ac:dyDescent="0.25">
      <c r="A383" s="563" t="s">
        <v>3173</v>
      </c>
      <c r="B383" s="339">
        <v>6</v>
      </c>
      <c r="C383" s="617">
        <v>244026002945990</v>
      </c>
      <c r="D383" s="436" t="s">
        <v>3186</v>
      </c>
      <c r="E383" t="str">
        <f t="shared" si="26"/>
        <v>240402600294599</v>
      </c>
      <c r="F383" t="str">
        <f t="shared" si="27"/>
        <v>0</v>
      </c>
      <c r="G383" t="e">
        <f>+VLOOKUP(L383,BG!$D$10:$F$63,3,FALSE)</f>
        <v>#REF!</v>
      </c>
      <c r="H383" s="436" t="s">
        <v>3219</v>
      </c>
      <c r="I383" s="627">
        <v>-167895788</v>
      </c>
      <c r="J383" s="298">
        <f t="shared" si="25"/>
        <v>-167895.788</v>
      </c>
      <c r="K383" t="e">
        <f>+VLOOKUP(D383,#REF!,4,0)</f>
        <v>#REF!</v>
      </c>
      <c r="L383" t="e">
        <f>VLOOKUP(D383,#REF!,5,0)</f>
        <v>#REF!</v>
      </c>
      <c r="M383" t="e">
        <f>VLOOKUP(D383,#REF!,6,0)</f>
        <v>#REF!</v>
      </c>
      <c r="N383" t="e">
        <f>VLOOKUP(D383,#REF!,7,0)</f>
        <v>#REF!</v>
      </c>
      <c r="O383" t="s">
        <v>3171</v>
      </c>
      <c r="P383" t="str">
        <f t="shared" si="28"/>
        <v>26002</v>
      </c>
      <c r="Q383" t="str">
        <f t="shared" si="29"/>
        <v>24</v>
      </c>
    </row>
    <row r="384" spans="1:17" s="369" customFormat="1" hidden="1" x14ac:dyDescent="0.25">
      <c r="A384" s="563" t="s">
        <v>3173</v>
      </c>
      <c r="B384" s="340">
        <v>6</v>
      </c>
      <c r="C384" s="618">
        <v>244026002946990</v>
      </c>
      <c r="D384" s="341" t="s">
        <v>3187</v>
      </c>
      <c r="E384" t="str">
        <f t="shared" si="26"/>
        <v>240402600294699</v>
      </c>
      <c r="F384" t="str">
        <f t="shared" si="27"/>
        <v>0</v>
      </c>
      <c r="G384" t="e">
        <f>+VLOOKUP(L384,BG!$D$10:$F$63,3,FALSE)</f>
        <v>#REF!</v>
      </c>
      <c r="H384" s="341" t="s">
        <v>893</v>
      </c>
      <c r="I384" s="628">
        <v>-24109728</v>
      </c>
      <c r="J384" s="298">
        <f t="shared" si="25"/>
        <v>-24109.727999999999</v>
      </c>
      <c r="K384" t="e">
        <f>+VLOOKUP(D384,#REF!,4,0)</f>
        <v>#REF!</v>
      </c>
      <c r="L384" t="e">
        <f>VLOOKUP(D384,#REF!,5,0)</f>
        <v>#REF!</v>
      </c>
      <c r="M384" t="e">
        <f>VLOOKUP(D384,#REF!,6,0)</f>
        <v>#REF!</v>
      </c>
      <c r="N384" t="e">
        <f>VLOOKUP(D384,#REF!,7,0)</f>
        <v>#REF!</v>
      </c>
      <c r="O384" t="s">
        <v>3171</v>
      </c>
      <c r="P384" t="str">
        <f t="shared" si="28"/>
        <v>26002</v>
      </c>
      <c r="Q384" t="str">
        <f t="shared" si="29"/>
        <v>24</v>
      </c>
    </row>
    <row r="385" spans="1:17" s="369" customFormat="1" hidden="1" x14ac:dyDescent="0.25">
      <c r="A385" s="563" t="s">
        <v>3173</v>
      </c>
      <c r="B385" s="339">
        <v>6</v>
      </c>
      <c r="C385" s="617">
        <v>244026002947990</v>
      </c>
      <c r="D385" s="436" t="s">
        <v>3188</v>
      </c>
      <c r="E385" t="str">
        <f t="shared" si="26"/>
        <v>240402600294799</v>
      </c>
      <c r="F385" t="str">
        <f t="shared" si="27"/>
        <v>0</v>
      </c>
      <c r="G385" t="e">
        <f>+VLOOKUP(L385,BG!$D$10:$F$63,3,FALSE)</f>
        <v>#REF!</v>
      </c>
      <c r="H385" s="436" t="s">
        <v>3220</v>
      </c>
      <c r="I385" s="627">
        <v>-41640758</v>
      </c>
      <c r="J385" s="298">
        <f t="shared" si="25"/>
        <v>-41640.758000000002</v>
      </c>
      <c r="K385" t="e">
        <f>+VLOOKUP(D385,#REF!,4,0)</f>
        <v>#REF!</v>
      </c>
      <c r="L385" t="e">
        <f>VLOOKUP(D385,#REF!,5,0)</f>
        <v>#REF!</v>
      </c>
      <c r="M385" t="e">
        <f>VLOOKUP(D385,#REF!,6,0)</f>
        <v>#REF!</v>
      </c>
      <c r="N385" t="e">
        <f>VLOOKUP(D385,#REF!,7,0)</f>
        <v>#REF!</v>
      </c>
      <c r="O385"/>
      <c r="P385" t="str">
        <f t="shared" si="28"/>
        <v>26002</v>
      </c>
      <c r="Q385" t="str">
        <f t="shared" si="29"/>
        <v>24</v>
      </c>
    </row>
    <row r="386" spans="1:17" s="369" customFormat="1" hidden="1" x14ac:dyDescent="0.25">
      <c r="A386" s="563" t="s">
        <v>3173</v>
      </c>
      <c r="B386" s="340">
        <v>6</v>
      </c>
      <c r="C386" s="618">
        <v>244026002948990</v>
      </c>
      <c r="D386" s="341" t="s">
        <v>3189</v>
      </c>
      <c r="E386" t="str">
        <f t="shared" si="26"/>
        <v>240402600294899</v>
      </c>
      <c r="F386" t="str">
        <f t="shared" si="27"/>
        <v>0</v>
      </c>
      <c r="G386" t="e">
        <f>+VLOOKUP(L386,BG!$D$10:$F$63,3,FALSE)</f>
        <v>#REF!</v>
      </c>
      <c r="H386" s="341" t="s">
        <v>3221</v>
      </c>
      <c r="I386" s="628">
        <v>-294782510</v>
      </c>
      <c r="J386" s="298">
        <f t="shared" ref="J386:J449" si="30">I386/1000</f>
        <v>-294782.51</v>
      </c>
      <c r="K386" t="e">
        <f>+VLOOKUP(D386,#REF!,4,0)</f>
        <v>#REF!</v>
      </c>
      <c r="L386" t="e">
        <f>VLOOKUP(D386,#REF!,5,0)</f>
        <v>#REF!</v>
      </c>
      <c r="M386" t="e">
        <f>VLOOKUP(D386,#REF!,6,0)</f>
        <v>#REF!</v>
      </c>
      <c r="N386" t="e">
        <f>VLOOKUP(D386,#REF!,7,0)</f>
        <v>#REF!</v>
      </c>
      <c r="O386"/>
      <c r="P386" t="str">
        <f t="shared" si="28"/>
        <v>26002</v>
      </c>
      <c r="Q386" t="str">
        <f t="shared" si="29"/>
        <v>24</v>
      </c>
    </row>
    <row r="387" spans="1:17" s="369" customFormat="1" hidden="1" x14ac:dyDescent="0.25">
      <c r="A387" s="563" t="s">
        <v>3173</v>
      </c>
      <c r="B387" s="339">
        <v>6</v>
      </c>
      <c r="C387" s="617">
        <v>244026002950990</v>
      </c>
      <c r="D387" s="436" t="s">
        <v>3190</v>
      </c>
      <c r="E387" t="str">
        <f t="shared" si="26"/>
        <v>240402600295099</v>
      </c>
      <c r="F387" t="str">
        <f t="shared" si="27"/>
        <v>0</v>
      </c>
      <c r="G387" t="e">
        <f>+VLOOKUP(L387,BG!$D$10:$F$63,3,FALSE)</f>
        <v>#REF!</v>
      </c>
      <c r="H387" s="436" t="s">
        <v>3222</v>
      </c>
      <c r="I387" s="627">
        <v>-7247557</v>
      </c>
      <c r="J387" s="298">
        <f t="shared" si="30"/>
        <v>-7247.5569999999998</v>
      </c>
      <c r="K387" t="e">
        <f>+VLOOKUP(D387,#REF!,4,0)</f>
        <v>#REF!</v>
      </c>
      <c r="L387" t="e">
        <f>VLOOKUP(D387,#REF!,5,0)</f>
        <v>#REF!</v>
      </c>
      <c r="M387" t="e">
        <f>VLOOKUP(D387,#REF!,6,0)</f>
        <v>#REF!</v>
      </c>
      <c r="N387" t="e">
        <f>VLOOKUP(D387,#REF!,7,0)</f>
        <v>#REF!</v>
      </c>
      <c r="O387"/>
      <c r="P387" t="str">
        <f t="shared" si="28"/>
        <v>26002</v>
      </c>
      <c r="Q387" t="str">
        <f t="shared" si="29"/>
        <v>24</v>
      </c>
    </row>
    <row r="388" spans="1:17" s="369" customFormat="1" hidden="1" x14ac:dyDescent="0.25">
      <c r="A388" s="563" t="s">
        <v>3173</v>
      </c>
      <c r="B388" s="340">
        <v>6</v>
      </c>
      <c r="C388" s="618">
        <v>244026002999990</v>
      </c>
      <c r="D388" s="341" t="s">
        <v>3191</v>
      </c>
      <c r="E388" t="str">
        <f t="shared" si="26"/>
        <v>240402600299999</v>
      </c>
      <c r="F388" t="str">
        <f t="shared" si="27"/>
        <v>0</v>
      </c>
      <c r="G388" t="e">
        <f>+VLOOKUP(L388,BG!$D$10:$F$63,3,FALSE)</f>
        <v>#REF!</v>
      </c>
      <c r="H388" s="341" t="s">
        <v>3223</v>
      </c>
      <c r="I388" s="628">
        <v>-50063135</v>
      </c>
      <c r="J388" s="298">
        <f t="shared" si="30"/>
        <v>-50063.135000000002</v>
      </c>
      <c r="K388" t="e">
        <f>+VLOOKUP(D388,#REF!,4,0)</f>
        <v>#REF!</v>
      </c>
      <c r="L388" t="e">
        <f>VLOOKUP(D388,#REF!,5,0)</f>
        <v>#REF!</v>
      </c>
      <c r="M388" t="e">
        <f>VLOOKUP(D388,#REF!,6,0)</f>
        <v>#REF!</v>
      </c>
      <c r="N388" t="e">
        <f>VLOOKUP(D388,#REF!,7,0)</f>
        <v>#REF!</v>
      </c>
      <c r="O388"/>
      <c r="P388" t="str">
        <f t="shared" si="28"/>
        <v>26002</v>
      </c>
      <c r="Q388" t="str">
        <f t="shared" si="29"/>
        <v>24</v>
      </c>
    </row>
    <row r="389" spans="1:17" s="369" customFormat="1" hidden="1" x14ac:dyDescent="0.25">
      <c r="A389" s="563" t="s">
        <v>3173</v>
      </c>
      <c r="B389" s="339">
        <v>6</v>
      </c>
      <c r="C389" s="617">
        <v>251027001001990</v>
      </c>
      <c r="D389" s="436" t="s">
        <v>1077</v>
      </c>
      <c r="E389" t="str">
        <f t="shared" ref="E389:E452" si="31">+MID(D389,3,2)&amp;+MID(D389,6,1)&amp;+MID(D389,8,2)&amp;+MID(D389,11,3)&amp;+MID(D389,17,2)&amp;+MID(D389,20,3)&amp;+MID(D389,24,2)</f>
        <v>250102700100199</v>
      </c>
      <c r="F389" t="str">
        <f t="shared" ref="F389:F452" si="32">MID(E389,3,1)</f>
        <v>0</v>
      </c>
      <c r="G389" t="e">
        <f>+VLOOKUP(L389,BG!$D$10:$F$63,3,FALSE)</f>
        <v>#REF!</v>
      </c>
      <c r="H389" s="436" t="s">
        <v>1078</v>
      </c>
      <c r="I389" s="627">
        <v>-2731016872</v>
      </c>
      <c r="J389" s="298">
        <f t="shared" si="30"/>
        <v>-2731016.872</v>
      </c>
      <c r="K389" t="e">
        <f>+VLOOKUP(D389,#REF!,4,0)</f>
        <v>#REF!</v>
      </c>
      <c r="L389" t="e">
        <f>VLOOKUP(D389,#REF!,5,0)</f>
        <v>#REF!</v>
      </c>
      <c r="M389" t="e">
        <f>VLOOKUP(D389,#REF!,6,0)</f>
        <v>#REF!</v>
      </c>
      <c r="N389" t="e">
        <f>VLOOKUP(D389,#REF!,7,0)</f>
        <v>#REF!</v>
      </c>
      <c r="O389"/>
      <c r="P389" t="str">
        <f t="shared" ref="P389:P452" si="33">MID(E389,6,5)</f>
        <v>27001</v>
      </c>
      <c r="Q389" t="str">
        <f t="shared" ref="Q389:Q452" si="34">+LEFT(E389,2)</f>
        <v>25</v>
      </c>
    </row>
    <row r="390" spans="1:17" s="369" customFormat="1" hidden="1" x14ac:dyDescent="0.25">
      <c r="A390" s="563" t="s">
        <v>3173</v>
      </c>
      <c r="B390" s="340">
        <v>6</v>
      </c>
      <c r="C390" s="618">
        <v>251027201002990</v>
      </c>
      <c r="D390" s="341" t="s">
        <v>1079</v>
      </c>
      <c r="E390" t="str">
        <f t="shared" si="31"/>
        <v>250102720100299</v>
      </c>
      <c r="F390" t="str">
        <f t="shared" si="32"/>
        <v>0</v>
      </c>
      <c r="G390" t="e">
        <f>+VLOOKUP(L390,BG!$D$10:$F$63,3,FALSE)</f>
        <v>#REF!</v>
      </c>
      <c r="H390" s="341" t="s">
        <v>1080</v>
      </c>
      <c r="I390" s="628">
        <v>-734773483</v>
      </c>
      <c r="J390" s="298">
        <f t="shared" si="30"/>
        <v>-734773.48300000001</v>
      </c>
      <c r="K390" t="e">
        <f>+VLOOKUP(D390,#REF!,4,0)</f>
        <v>#REF!</v>
      </c>
      <c r="L390" t="e">
        <f>VLOOKUP(D390,#REF!,5,0)</f>
        <v>#REF!</v>
      </c>
      <c r="M390" s="338" t="s">
        <v>93</v>
      </c>
      <c r="N390" t="e">
        <f>VLOOKUP(D390,#REF!,7,0)</f>
        <v>#REF!</v>
      </c>
      <c r="O390"/>
      <c r="P390" t="str">
        <f t="shared" si="33"/>
        <v>27201</v>
      </c>
      <c r="Q390" t="str">
        <f t="shared" si="34"/>
        <v>25</v>
      </c>
    </row>
    <row r="391" spans="1:17" s="369" customFormat="1" hidden="1" x14ac:dyDescent="0.25">
      <c r="A391" s="563" t="s">
        <v>3173</v>
      </c>
      <c r="B391" s="339">
        <v>6</v>
      </c>
      <c r="C391" s="617">
        <v>311040001001990</v>
      </c>
      <c r="D391" s="436" t="s">
        <v>1084</v>
      </c>
      <c r="E391" t="str">
        <f t="shared" si="31"/>
        <v>310104000100199</v>
      </c>
      <c r="F391" t="str">
        <f t="shared" si="32"/>
        <v>0</v>
      </c>
      <c r="G391" t="e">
        <f>+VLOOKUP(L391,BG!$D$10:$F$63,3,FALSE)</f>
        <v>#REF!</v>
      </c>
      <c r="H391" s="436" t="s">
        <v>1083</v>
      </c>
      <c r="I391" s="627">
        <v>-377818000000</v>
      </c>
      <c r="J391" s="298">
        <f t="shared" si="30"/>
        <v>-377818000</v>
      </c>
      <c r="K391" t="e">
        <f>+VLOOKUP(D391,#REF!,4,0)</f>
        <v>#REF!</v>
      </c>
      <c r="L391" t="e">
        <f>VLOOKUP(D391,#REF!,5,0)</f>
        <v>#REF!</v>
      </c>
      <c r="M391" t="e">
        <f>VLOOKUP(D391,#REF!,6,0)</f>
        <v>#REF!</v>
      </c>
      <c r="N391" t="e">
        <f>VLOOKUP(D391,#REF!,7,0)</f>
        <v>#REF!</v>
      </c>
      <c r="O391"/>
      <c r="P391" t="str">
        <f t="shared" si="33"/>
        <v>40001</v>
      </c>
      <c r="Q391" t="str">
        <f t="shared" si="34"/>
        <v>31</v>
      </c>
    </row>
    <row r="392" spans="1:17" s="369" customFormat="1" hidden="1" x14ac:dyDescent="0.25">
      <c r="A392" s="563" t="s">
        <v>3173</v>
      </c>
      <c r="B392" s="340">
        <v>7</v>
      </c>
      <c r="C392" s="618">
        <v>312040400000990</v>
      </c>
      <c r="D392" s="341" t="s">
        <v>1086</v>
      </c>
      <c r="E392" t="str">
        <f t="shared" si="31"/>
        <v>310204040000099</v>
      </c>
      <c r="F392" t="str">
        <f t="shared" si="32"/>
        <v>0</v>
      </c>
      <c r="G392" t="e">
        <f>+VLOOKUP(L392,BG!$D$10:$F$63,3,FALSE)</f>
        <v>#REF!</v>
      </c>
      <c r="H392" s="341" t="s">
        <v>1085</v>
      </c>
      <c r="I392" s="628">
        <v>-75940709</v>
      </c>
      <c r="J392" s="298">
        <f t="shared" si="30"/>
        <v>-75940.709000000003</v>
      </c>
      <c r="K392" t="e">
        <f>+VLOOKUP(D392,#REF!,4,0)</f>
        <v>#REF!</v>
      </c>
      <c r="L392" t="e">
        <f>VLOOKUP(D392,#REF!,5,0)</f>
        <v>#REF!</v>
      </c>
      <c r="M392" t="e">
        <f>VLOOKUP(D392,#REF!,6,0)</f>
        <v>#REF!</v>
      </c>
      <c r="N392" t="e">
        <f>VLOOKUP(D392,#REF!,7,0)</f>
        <v>#REF!</v>
      </c>
      <c r="O392"/>
      <c r="P392" t="str">
        <f t="shared" si="33"/>
        <v>40400</v>
      </c>
      <c r="Q392" t="str">
        <f t="shared" si="34"/>
        <v>31</v>
      </c>
    </row>
    <row r="393" spans="1:17" s="369" customFormat="1" x14ac:dyDescent="0.25">
      <c r="A393" s="563" t="s">
        <v>3173</v>
      </c>
      <c r="B393" s="339">
        <v>6</v>
      </c>
      <c r="C393" s="617">
        <v>313040801001990</v>
      </c>
      <c r="D393" s="436" t="s">
        <v>1089</v>
      </c>
      <c r="E393" t="str">
        <f t="shared" si="31"/>
        <v>310304080100199</v>
      </c>
      <c r="F393" t="str">
        <f t="shared" si="32"/>
        <v>0</v>
      </c>
      <c r="G393" t="e">
        <f>+VLOOKUP(L393,BG!$D$10:$F$63,3,FALSE)</f>
        <v>#REF!</v>
      </c>
      <c r="H393" s="436" t="s">
        <v>1090</v>
      </c>
      <c r="I393" s="627">
        <v>-2686623331</v>
      </c>
      <c r="J393" s="298">
        <f t="shared" si="30"/>
        <v>-2686623.3309999998</v>
      </c>
      <c r="K393" t="e">
        <f>+VLOOKUP(D393,#REF!,4,0)</f>
        <v>#REF!</v>
      </c>
      <c r="L393" t="e">
        <f>VLOOKUP(D393,#REF!,5,0)</f>
        <v>#REF!</v>
      </c>
      <c r="M393" t="e">
        <f>VLOOKUP(D393,#REF!,6,0)</f>
        <v>#REF!</v>
      </c>
      <c r="N393" t="e">
        <f>VLOOKUP(D393,#REF!,7,0)</f>
        <v>#REF!</v>
      </c>
      <c r="O393"/>
      <c r="P393" t="str">
        <f t="shared" si="33"/>
        <v>40801</v>
      </c>
      <c r="Q393" t="str">
        <f t="shared" si="34"/>
        <v>31</v>
      </c>
    </row>
    <row r="394" spans="1:17" s="369" customFormat="1" x14ac:dyDescent="0.25">
      <c r="A394" s="563" t="s">
        <v>3173</v>
      </c>
      <c r="B394" s="340">
        <v>6</v>
      </c>
      <c r="C394" s="618">
        <v>313040801002990</v>
      </c>
      <c r="D394" s="341" t="s">
        <v>2018</v>
      </c>
      <c r="E394" t="str">
        <f t="shared" si="31"/>
        <v>310304080100299</v>
      </c>
      <c r="F394" t="str">
        <f t="shared" si="32"/>
        <v>0</v>
      </c>
      <c r="G394" t="e">
        <f>+VLOOKUP(L394,BG!$D$10:$F$63,3,FALSE)</f>
        <v>#REF!</v>
      </c>
      <c r="H394" s="341" t="s">
        <v>2170</v>
      </c>
      <c r="I394" s="628">
        <v>-1429066369</v>
      </c>
      <c r="J394" s="298">
        <f t="shared" si="30"/>
        <v>-1429066.3689999999</v>
      </c>
      <c r="K394" t="e">
        <f>+VLOOKUP(D394,#REF!,4,0)</f>
        <v>#REF!</v>
      </c>
      <c r="L394" t="e">
        <f>VLOOKUP(D394,#REF!,5,0)</f>
        <v>#REF!</v>
      </c>
      <c r="M394" t="e">
        <f>VLOOKUP(D394,#REF!,6,0)</f>
        <v>#REF!</v>
      </c>
      <c r="N394" t="e">
        <f>VLOOKUP(D394,#REF!,7,0)</f>
        <v>#REF!</v>
      </c>
      <c r="O394"/>
      <c r="P394" t="str">
        <f t="shared" si="33"/>
        <v>40801</v>
      </c>
      <c r="Q394" t="str">
        <f t="shared" si="34"/>
        <v>31</v>
      </c>
    </row>
    <row r="395" spans="1:17" s="369" customFormat="1" x14ac:dyDescent="0.25">
      <c r="A395" s="563" t="s">
        <v>3173</v>
      </c>
      <c r="B395" s="339">
        <v>6</v>
      </c>
      <c r="C395" s="617">
        <v>314042401001990</v>
      </c>
      <c r="D395" s="436" t="s">
        <v>1093</v>
      </c>
      <c r="E395" t="str">
        <f t="shared" si="31"/>
        <v>310404240100199</v>
      </c>
      <c r="F395" t="str">
        <f t="shared" si="32"/>
        <v>0</v>
      </c>
      <c r="G395" t="e">
        <f>+VLOOKUP(L395,BG!$D$10:$F$63,3,FALSE)</f>
        <v>#REF!</v>
      </c>
      <c r="H395" s="436" t="s">
        <v>1092</v>
      </c>
      <c r="I395" s="627">
        <v>-14264716712</v>
      </c>
      <c r="J395" s="298">
        <f t="shared" si="30"/>
        <v>-14264716.711999999</v>
      </c>
      <c r="K395" t="e">
        <f>+VLOOKUP(D395,#REF!,4,0)</f>
        <v>#REF!</v>
      </c>
      <c r="L395" t="e">
        <f>VLOOKUP(D395,#REF!,5,0)</f>
        <v>#REF!</v>
      </c>
      <c r="M395" t="e">
        <f>VLOOKUP(D395,#REF!,6,0)</f>
        <v>#REF!</v>
      </c>
      <c r="N395" t="e">
        <f>VLOOKUP(D395,#REF!,7,0)</f>
        <v>#REF!</v>
      </c>
      <c r="O395"/>
      <c r="P395" t="str">
        <f t="shared" si="33"/>
        <v>42401</v>
      </c>
      <c r="Q395" t="str">
        <f t="shared" si="34"/>
        <v>31</v>
      </c>
    </row>
    <row r="396" spans="1:17" s="369" customFormat="1" hidden="1" x14ac:dyDescent="0.25">
      <c r="A396" s="563" t="s">
        <v>3173</v>
      </c>
      <c r="B396" s="340">
        <v>6</v>
      </c>
      <c r="C396" s="618">
        <v>315041601000990</v>
      </c>
      <c r="D396" s="341" t="s">
        <v>2582</v>
      </c>
      <c r="E396" t="str">
        <f t="shared" si="31"/>
        <v>310504160100099</v>
      </c>
      <c r="F396" t="str">
        <f t="shared" si="32"/>
        <v>0</v>
      </c>
      <c r="G396" t="e">
        <f>+VLOOKUP(L396,BG!$D$10:$F$63,3,FALSE)</f>
        <v>#REF!</v>
      </c>
      <c r="H396" s="341" t="s">
        <v>2583</v>
      </c>
      <c r="I396" s="628">
        <v>-426310456977</v>
      </c>
      <c r="J396" s="298">
        <f t="shared" si="30"/>
        <v>-426310456.977</v>
      </c>
      <c r="K396" t="e">
        <f>+VLOOKUP(D396,#REF!,4,0)</f>
        <v>#REF!</v>
      </c>
      <c r="L396" t="e">
        <f>VLOOKUP(D396,#REF!,5,0)</f>
        <v>#REF!</v>
      </c>
      <c r="M396" t="e">
        <f>VLOOKUP(D396,#REF!,6,0)</f>
        <v>#REF!</v>
      </c>
      <c r="N396" t="e">
        <f>VLOOKUP(D396,#REF!,7,0)</f>
        <v>#REF!</v>
      </c>
      <c r="O396"/>
      <c r="P396" t="str">
        <f t="shared" si="33"/>
        <v>41601</v>
      </c>
      <c r="Q396" t="str">
        <f t="shared" si="34"/>
        <v>31</v>
      </c>
    </row>
    <row r="397" spans="1:17" s="591" customFormat="1" hidden="1" x14ac:dyDescent="0.25">
      <c r="A397" s="563" t="s">
        <v>3173</v>
      </c>
      <c r="B397" s="588">
        <v>6</v>
      </c>
      <c r="C397" s="622">
        <v>315042001000990</v>
      </c>
      <c r="D397" s="614" t="s">
        <v>2584</v>
      </c>
      <c r="E397" s="589" t="str">
        <f t="shared" si="31"/>
        <v>310504200100099</v>
      </c>
      <c r="F397" s="589" t="str">
        <f t="shared" si="32"/>
        <v>0</v>
      </c>
      <c r="G397" t="e">
        <f>+VLOOKUP(L397,BG!$D$10:$F$63,3,FALSE)</f>
        <v>#REF!</v>
      </c>
      <c r="H397" s="614" t="s">
        <v>2585</v>
      </c>
      <c r="I397" s="635">
        <v>426310456977</v>
      </c>
      <c r="J397" s="430">
        <f t="shared" si="30"/>
        <v>426310456.977</v>
      </c>
      <c r="K397" s="589" t="e">
        <f>+VLOOKUP(D397,#REF!,4,0)</f>
        <v>#REF!</v>
      </c>
      <c r="L397" s="589" t="e">
        <f>VLOOKUP(D397,#REF!,5,0)</f>
        <v>#REF!</v>
      </c>
      <c r="M397" s="589" t="e">
        <f>VLOOKUP(D397,#REF!,6,0)</f>
        <v>#REF!</v>
      </c>
      <c r="N397" s="589" t="e">
        <f>VLOOKUP(D397,#REF!,7,0)</f>
        <v>#REF!</v>
      </c>
      <c r="O397" s="589"/>
      <c r="P397" t="str">
        <f t="shared" si="33"/>
        <v>42001</v>
      </c>
      <c r="Q397" t="str">
        <f t="shared" si="34"/>
        <v>31</v>
      </c>
    </row>
    <row r="398" spans="1:17" s="591" customFormat="1" hidden="1" x14ac:dyDescent="0.25">
      <c r="A398" s="563" t="s">
        <v>3173</v>
      </c>
      <c r="B398" s="592">
        <v>6</v>
      </c>
      <c r="C398" s="623">
        <v>316041801000990</v>
      </c>
      <c r="D398" s="615" t="s">
        <v>1261</v>
      </c>
      <c r="E398" s="589" t="str">
        <f t="shared" si="31"/>
        <v>310604180100099</v>
      </c>
      <c r="F398" s="589" t="str">
        <f t="shared" si="32"/>
        <v>0</v>
      </c>
      <c r="G398" t="e">
        <f>+VLOOKUP(L398,BG!$D$10:$F$63,3,FALSE)</f>
        <v>#REF!</v>
      </c>
      <c r="H398" s="615" t="s">
        <v>1262</v>
      </c>
      <c r="I398" s="636">
        <v>-23638468355</v>
      </c>
      <c r="J398" s="430">
        <f t="shared" si="30"/>
        <v>-23638468.355</v>
      </c>
      <c r="K398" s="589" t="e">
        <f>+VLOOKUP(D398,#REF!,4,0)</f>
        <v>#REF!</v>
      </c>
      <c r="L398" s="589" t="e">
        <f>VLOOKUP(D398,#REF!,5,0)</f>
        <v>#REF!</v>
      </c>
      <c r="M398" s="589" t="e">
        <f>VLOOKUP(D398,#REF!,6,0)</f>
        <v>#REF!</v>
      </c>
      <c r="N398" s="589" t="e">
        <f>VLOOKUP(D398,#REF!,7,0)</f>
        <v>#REF!</v>
      </c>
      <c r="O398" s="589"/>
      <c r="P398" t="str">
        <f t="shared" si="33"/>
        <v>41801</v>
      </c>
      <c r="Q398" t="str">
        <f t="shared" si="34"/>
        <v>31</v>
      </c>
    </row>
    <row r="399" spans="1:17" s="369" customFormat="1" hidden="1" x14ac:dyDescent="0.25">
      <c r="A399" s="563" t="s">
        <v>3173</v>
      </c>
      <c r="B399" s="339">
        <v>6</v>
      </c>
      <c r="C399" s="617">
        <v>411061304000990</v>
      </c>
      <c r="D399" s="436" t="s">
        <v>2019</v>
      </c>
      <c r="E399" t="str">
        <f t="shared" si="31"/>
        <v>410106130400099</v>
      </c>
      <c r="F399" t="str">
        <f t="shared" si="32"/>
        <v>0</v>
      </c>
      <c r="G399" t="e">
        <f>+VLOOKUP(L399,BG!$D$10:$F$63,3,FALSE)</f>
        <v>#REF!</v>
      </c>
      <c r="H399" s="436" t="s">
        <v>705</v>
      </c>
      <c r="I399" s="627">
        <v>29572658819</v>
      </c>
      <c r="J399" s="298">
        <f t="shared" si="30"/>
        <v>29572658.818999998</v>
      </c>
      <c r="K399" t="e">
        <f>+VLOOKUP(D399,#REF!,4,0)</f>
        <v>#REF!</v>
      </c>
      <c r="L399" t="e">
        <f>VLOOKUP(D399,#REF!,5,0)</f>
        <v>#REF!</v>
      </c>
      <c r="M399" t="e">
        <f>VLOOKUP(D399,#REF!,6,0)</f>
        <v>#REF!</v>
      </c>
      <c r="N399" t="e">
        <f>VLOOKUP(D399,#REF!,7,0)</f>
        <v>#REF!</v>
      </c>
      <c r="O399"/>
      <c r="P399" t="str">
        <f t="shared" si="33"/>
        <v>61304</v>
      </c>
      <c r="Q399" t="str">
        <f t="shared" si="34"/>
        <v>41</v>
      </c>
    </row>
    <row r="400" spans="1:17" s="369" customFormat="1" hidden="1" x14ac:dyDescent="0.25">
      <c r="A400" s="563" t="s">
        <v>3173</v>
      </c>
      <c r="B400" s="340">
        <v>6</v>
      </c>
      <c r="C400" s="618">
        <v>421060204000990</v>
      </c>
      <c r="D400" s="341" t="s">
        <v>2020</v>
      </c>
      <c r="E400" t="str">
        <f t="shared" si="31"/>
        <v>420106020400099</v>
      </c>
      <c r="F400" t="str">
        <f t="shared" si="32"/>
        <v>0</v>
      </c>
      <c r="G400" t="e">
        <f>+VLOOKUP(L400,BG!$D$10:$F$63,3,FALSE)</f>
        <v>#REF!</v>
      </c>
      <c r="H400" s="341" t="s">
        <v>705</v>
      </c>
      <c r="I400" s="628">
        <v>-29572658819</v>
      </c>
      <c r="J400" s="298">
        <f t="shared" si="30"/>
        <v>-29572658.818999998</v>
      </c>
      <c r="K400" t="e">
        <f>+VLOOKUP(D400,#REF!,4,0)</f>
        <v>#REF!</v>
      </c>
      <c r="L400" t="e">
        <f>VLOOKUP(D400,#REF!,5,0)</f>
        <v>#REF!</v>
      </c>
      <c r="M400" t="e">
        <f>VLOOKUP(D400,#REF!,6,0)</f>
        <v>#REF!</v>
      </c>
      <c r="N400" t="e">
        <f>VLOOKUP(D400,#REF!,7,0)</f>
        <v>#REF!</v>
      </c>
      <c r="O400"/>
      <c r="P400" t="str">
        <f t="shared" si="33"/>
        <v>60204</v>
      </c>
      <c r="Q400" t="str">
        <f t="shared" si="34"/>
        <v>42</v>
      </c>
    </row>
    <row r="401" spans="1:17" s="369" customFormat="1" hidden="1" x14ac:dyDescent="0.25">
      <c r="A401" s="563" t="s">
        <v>3173</v>
      </c>
      <c r="B401" s="339">
        <v>6</v>
      </c>
      <c r="C401" s="617">
        <v>511065104101990</v>
      </c>
      <c r="D401" s="436" t="s">
        <v>2021</v>
      </c>
      <c r="E401" t="str">
        <f t="shared" si="31"/>
        <v>510106510410199</v>
      </c>
      <c r="F401" t="str">
        <f t="shared" si="32"/>
        <v>0</v>
      </c>
      <c r="G401" t="e">
        <f>+VLOOKUP(L401,BG!$D$10:$F$63,3,FALSE)</f>
        <v>#REF!</v>
      </c>
      <c r="H401" s="436" t="s">
        <v>2171</v>
      </c>
      <c r="I401" s="627">
        <v>14614920000</v>
      </c>
      <c r="J401" s="298">
        <f t="shared" si="30"/>
        <v>14614920</v>
      </c>
      <c r="K401" t="e">
        <f>+VLOOKUP(D401,#REF!,4,0)</f>
        <v>#REF!</v>
      </c>
      <c r="L401" t="e">
        <f>VLOOKUP(D401,#REF!,5,0)</f>
        <v>#REF!</v>
      </c>
      <c r="M401" t="e">
        <f>VLOOKUP(D401,#REF!,6,0)</f>
        <v>#REF!</v>
      </c>
      <c r="N401" t="e">
        <f>VLOOKUP(D401,#REF!,7,0)</f>
        <v>#REF!</v>
      </c>
      <c r="O401"/>
      <c r="P401" t="str">
        <f t="shared" si="33"/>
        <v>65104</v>
      </c>
      <c r="Q401" t="str">
        <f t="shared" si="34"/>
        <v>51</v>
      </c>
    </row>
    <row r="402" spans="1:17" s="369" customFormat="1" hidden="1" x14ac:dyDescent="0.25">
      <c r="A402" s="563" t="s">
        <v>3173</v>
      </c>
      <c r="B402" s="340">
        <v>6</v>
      </c>
      <c r="C402" s="618">
        <v>511065301004010</v>
      </c>
      <c r="D402" s="341" t="s">
        <v>2586</v>
      </c>
      <c r="E402" t="str">
        <f t="shared" si="31"/>
        <v>510106530100401</v>
      </c>
      <c r="F402" t="str">
        <f t="shared" si="32"/>
        <v>0</v>
      </c>
      <c r="G402" t="e">
        <f>+VLOOKUP(L402,BG!$D$10:$F$63,3,FALSE)</f>
        <v>#REF!</v>
      </c>
      <c r="H402" s="341" t="s">
        <v>2587</v>
      </c>
      <c r="I402" s="628">
        <v>5981056</v>
      </c>
      <c r="J402" s="298">
        <f t="shared" si="30"/>
        <v>5981.0559999999996</v>
      </c>
      <c r="K402" t="e">
        <f>+VLOOKUP(D402,#REF!,4,0)</f>
        <v>#REF!</v>
      </c>
      <c r="L402" t="e">
        <f>VLOOKUP(D402,#REF!,5,0)</f>
        <v>#REF!</v>
      </c>
      <c r="M402" t="e">
        <f>VLOOKUP(D402,#REF!,6,0)</f>
        <v>#REF!</v>
      </c>
      <c r="N402" t="e">
        <f>VLOOKUP(D402,#REF!,7,0)</f>
        <v>#REF!</v>
      </c>
      <c r="O402"/>
      <c r="P402" t="str">
        <f t="shared" si="33"/>
        <v>65301</v>
      </c>
      <c r="Q402" t="str">
        <f t="shared" si="34"/>
        <v>51</v>
      </c>
    </row>
    <row r="403" spans="1:17" s="369" customFormat="1" ht="17.25" hidden="1" customHeight="1" x14ac:dyDescent="0.25">
      <c r="A403" s="563" t="s">
        <v>3173</v>
      </c>
      <c r="B403" s="339">
        <v>6</v>
      </c>
      <c r="C403" s="617">
        <v>511065301004990</v>
      </c>
      <c r="D403" s="436" t="s">
        <v>2412</v>
      </c>
      <c r="E403" t="str">
        <f t="shared" si="31"/>
        <v>510106530100499</v>
      </c>
      <c r="F403" t="str">
        <f t="shared" si="32"/>
        <v>0</v>
      </c>
      <c r="G403" t="e">
        <f>+VLOOKUP(L403,BG!$D$10:$F$63,3,FALSE)</f>
        <v>#REF!</v>
      </c>
      <c r="H403" s="436" t="s">
        <v>2413</v>
      </c>
      <c r="I403" s="627">
        <v>4977960758</v>
      </c>
      <c r="J403" s="298">
        <f t="shared" si="30"/>
        <v>4977960.7580000004</v>
      </c>
      <c r="K403" t="e">
        <f>+VLOOKUP(D403,#REF!,4,0)</f>
        <v>#REF!</v>
      </c>
      <c r="L403" t="e">
        <f>VLOOKUP(D403,#REF!,5,0)</f>
        <v>#REF!</v>
      </c>
      <c r="M403" t="e">
        <f>VLOOKUP(D403,#REF!,6,0)</f>
        <v>#REF!</v>
      </c>
      <c r="N403" t="e">
        <f>VLOOKUP(D403,#REF!,7,0)</f>
        <v>#REF!</v>
      </c>
      <c r="O403"/>
      <c r="P403" t="str">
        <f t="shared" si="33"/>
        <v>65301</v>
      </c>
      <c r="Q403" t="str">
        <f t="shared" si="34"/>
        <v>51</v>
      </c>
    </row>
    <row r="404" spans="1:17" s="369" customFormat="1" ht="17.25" hidden="1" customHeight="1" x14ac:dyDescent="0.25">
      <c r="A404" s="563" t="s">
        <v>3173</v>
      </c>
      <c r="B404" s="340">
        <v>6</v>
      </c>
      <c r="C404" s="618">
        <v>514067502000010</v>
      </c>
      <c r="D404" s="341" t="s">
        <v>2588</v>
      </c>
      <c r="E404" t="str">
        <f t="shared" si="31"/>
        <v>510406750200001</v>
      </c>
      <c r="F404" t="str">
        <f t="shared" si="32"/>
        <v>0</v>
      </c>
      <c r="G404" t="e">
        <f>+VLOOKUP(L404,BG!$D$10:$F$63,3,FALSE)</f>
        <v>#REF!</v>
      </c>
      <c r="H404" s="341" t="s">
        <v>2589</v>
      </c>
      <c r="I404" s="628">
        <v>5509447500</v>
      </c>
      <c r="J404" s="298">
        <f t="shared" si="30"/>
        <v>5509447.5</v>
      </c>
      <c r="K404" t="e">
        <f>+VLOOKUP(D404,#REF!,4,0)</f>
        <v>#REF!</v>
      </c>
      <c r="L404" t="e">
        <f>VLOOKUP(D404,#REF!,5,0)</f>
        <v>#REF!</v>
      </c>
      <c r="M404" t="e">
        <f>VLOOKUP(D404,#REF!,6,0)</f>
        <v>#REF!</v>
      </c>
      <c r="N404" t="e">
        <f>VLOOKUP(D404,#REF!,7,0)</f>
        <v>#REF!</v>
      </c>
      <c r="O404"/>
      <c r="P404" t="str">
        <f t="shared" si="33"/>
        <v>67502</v>
      </c>
      <c r="Q404" t="str">
        <f t="shared" si="34"/>
        <v>51</v>
      </c>
    </row>
    <row r="405" spans="1:17" s="369" customFormat="1" ht="17.25" hidden="1" customHeight="1" x14ac:dyDescent="0.25">
      <c r="A405" s="563" t="s">
        <v>3173</v>
      </c>
      <c r="B405" s="339">
        <v>6</v>
      </c>
      <c r="C405" s="617">
        <v>514067502000990</v>
      </c>
      <c r="D405" s="436" t="s">
        <v>2590</v>
      </c>
      <c r="E405" t="str">
        <f t="shared" si="31"/>
        <v>510406750200099</v>
      </c>
      <c r="F405" t="str">
        <f t="shared" si="32"/>
        <v>0</v>
      </c>
      <c r="G405" t="e">
        <f>+VLOOKUP(L405,BG!$D$10:$F$63,3,FALSE)</f>
        <v>#REF!</v>
      </c>
      <c r="H405" s="436" t="s">
        <v>2589</v>
      </c>
      <c r="I405" s="627">
        <v>3676952928</v>
      </c>
      <c r="J405" s="298">
        <f t="shared" si="30"/>
        <v>3676952.9279999998</v>
      </c>
      <c r="K405" t="e">
        <f>+VLOOKUP(D405,#REF!,4,0)</f>
        <v>#REF!</v>
      </c>
      <c r="L405" t="e">
        <f>VLOOKUP(D405,#REF!,5,0)</f>
        <v>#REF!</v>
      </c>
      <c r="M405" t="e">
        <f>VLOOKUP(D405,#REF!,6,0)</f>
        <v>#REF!</v>
      </c>
      <c r="N405" t="e">
        <f>VLOOKUP(D405,#REF!,7,0)</f>
        <v>#REF!</v>
      </c>
      <c r="O405"/>
      <c r="P405" t="str">
        <f t="shared" si="33"/>
        <v>67502</v>
      </c>
      <c r="Q405" t="str">
        <f t="shared" si="34"/>
        <v>51</v>
      </c>
    </row>
    <row r="406" spans="1:17" s="369" customFormat="1" hidden="1" x14ac:dyDescent="0.25">
      <c r="A406" s="563" t="s">
        <v>3173</v>
      </c>
      <c r="B406" s="340">
        <v>6</v>
      </c>
      <c r="C406" s="618">
        <v>514067512000010</v>
      </c>
      <c r="D406" s="341" t="s">
        <v>2591</v>
      </c>
      <c r="E406" t="str">
        <f t="shared" si="31"/>
        <v>510406751200001</v>
      </c>
      <c r="F406" t="str">
        <f t="shared" si="32"/>
        <v>0</v>
      </c>
      <c r="G406" t="e">
        <f>+VLOOKUP(L406,BG!$D$10:$F$63,3,FALSE)</f>
        <v>#REF!</v>
      </c>
      <c r="H406" s="341" t="s">
        <v>2172</v>
      </c>
      <c r="I406" s="628">
        <v>10742755122</v>
      </c>
      <c r="J406" s="298">
        <f t="shared" si="30"/>
        <v>10742755.122</v>
      </c>
      <c r="K406" t="e">
        <f>+VLOOKUP(D406,#REF!,4,0)</f>
        <v>#REF!</v>
      </c>
      <c r="L406" t="e">
        <f>VLOOKUP(D406,#REF!,5,0)</f>
        <v>#REF!</v>
      </c>
      <c r="M406" t="e">
        <f>VLOOKUP(D406,#REF!,6,0)</f>
        <v>#REF!</v>
      </c>
      <c r="N406" t="e">
        <f>VLOOKUP(D406,#REF!,7,0)</f>
        <v>#REF!</v>
      </c>
      <c r="O406"/>
      <c r="P406" t="str">
        <f t="shared" si="33"/>
        <v>67512</v>
      </c>
      <c r="Q406" t="str">
        <f t="shared" si="34"/>
        <v>51</v>
      </c>
    </row>
    <row r="407" spans="1:17" s="369" customFormat="1" hidden="1" x14ac:dyDescent="0.25">
      <c r="A407" s="563" t="s">
        <v>3173</v>
      </c>
      <c r="B407" s="339">
        <v>6</v>
      </c>
      <c r="C407" s="617">
        <v>514067512000990</v>
      </c>
      <c r="D407" s="436" t="s">
        <v>2022</v>
      </c>
      <c r="E407" t="str">
        <f t="shared" si="31"/>
        <v>510406751200099</v>
      </c>
      <c r="F407" t="str">
        <f t="shared" si="32"/>
        <v>0</v>
      </c>
      <c r="G407" t="e">
        <f>+VLOOKUP(L407,BG!$D$10:$F$63,3,FALSE)</f>
        <v>#REF!</v>
      </c>
      <c r="H407" s="436" t="s">
        <v>2172</v>
      </c>
      <c r="I407" s="627">
        <v>-7445825729</v>
      </c>
      <c r="J407" s="298">
        <f t="shared" si="30"/>
        <v>-7445825.7290000003</v>
      </c>
      <c r="K407" t="e">
        <f>+VLOOKUP(D407,#REF!,4,0)</f>
        <v>#REF!</v>
      </c>
      <c r="L407" t="e">
        <f>VLOOKUP(D407,#REF!,5,0)</f>
        <v>#REF!</v>
      </c>
      <c r="M407" t="e">
        <f>VLOOKUP(D407,#REF!,6,0)</f>
        <v>#REF!</v>
      </c>
      <c r="N407" t="e">
        <f>VLOOKUP(D407,#REF!,7,0)</f>
        <v>#REF!</v>
      </c>
      <c r="O407"/>
      <c r="P407" t="str">
        <f t="shared" si="33"/>
        <v>67512</v>
      </c>
      <c r="Q407" t="str">
        <f t="shared" si="34"/>
        <v>51</v>
      </c>
    </row>
    <row r="408" spans="1:17" s="369" customFormat="1" hidden="1" x14ac:dyDescent="0.25">
      <c r="A408" s="563" t="s">
        <v>3173</v>
      </c>
      <c r="B408" s="340">
        <v>6</v>
      </c>
      <c r="C408" s="618">
        <v>521065202101990</v>
      </c>
      <c r="D408" s="341" t="s">
        <v>2023</v>
      </c>
      <c r="E408" t="str">
        <f t="shared" si="31"/>
        <v>520106520210199</v>
      </c>
      <c r="F408" t="str">
        <f t="shared" si="32"/>
        <v>0</v>
      </c>
      <c r="G408" t="e">
        <f>+VLOOKUP(L408,BG!$D$10:$F$63,3,FALSE)</f>
        <v>#REF!</v>
      </c>
      <c r="H408" s="341" t="s">
        <v>2171</v>
      </c>
      <c r="I408" s="628">
        <v>-14614920000</v>
      </c>
      <c r="J408" s="298">
        <f t="shared" si="30"/>
        <v>-14614920</v>
      </c>
      <c r="K408" t="e">
        <f>+VLOOKUP(D408,#REF!,4,0)</f>
        <v>#REF!</v>
      </c>
      <c r="L408" t="e">
        <f>VLOOKUP(D408,#REF!,5,0)</f>
        <v>#REF!</v>
      </c>
      <c r="M408" t="e">
        <f>VLOOKUP(D408,#REF!,6,0)</f>
        <v>#REF!</v>
      </c>
      <c r="N408" t="e">
        <f>VLOOKUP(D408,#REF!,7,0)</f>
        <v>#REF!</v>
      </c>
      <c r="O408"/>
      <c r="P408" t="str">
        <f t="shared" si="33"/>
        <v>65202</v>
      </c>
      <c r="Q408" t="str">
        <f t="shared" si="34"/>
        <v>52</v>
      </c>
    </row>
    <row r="409" spans="1:17" s="369" customFormat="1" hidden="1" x14ac:dyDescent="0.25">
      <c r="A409" s="563" t="s">
        <v>3173</v>
      </c>
      <c r="B409" s="339">
        <v>6</v>
      </c>
      <c r="C409" s="617">
        <v>521065202105990</v>
      </c>
      <c r="D409" s="436" t="s">
        <v>2592</v>
      </c>
      <c r="E409" t="str">
        <f t="shared" si="31"/>
        <v>520106520210599</v>
      </c>
      <c r="F409" t="str">
        <f t="shared" si="32"/>
        <v>0</v>
      </c>
      <c r="G409" t="e">
        <f>+VLOOKUP(L409,BG!$D$10:$F$63,3,FALSE)</f>
        <v>#REF!</v>
      </c>
      <c r="H409" s="436" t="s">
        <v>2593</v>
      </c>
      <c r="I409" s="627">
        <v>-4977960758</v>
      </c>
      <c r="J409" s="298">
        <f t="shared" si="30"/>
        <v>-4977960.7580000004</v>
      </c>
      <c r="K409" t="e">
        <f>+VLOOKUP(D409,#REF!,4,0)</f>
        <v>#REF!</v>
      </c>
      <c r="L409" t="e">
        <f>VLOOKUP(D409,#REF!,5,0)</f>
        <v>#REF!</v>
      </c>
      <c r="M409" t="e">
        <f>VLOOKUP(D409,#REF!,6,0)</f>
        <v>#REF!</v>
      </c>
      <c r="N409" t="e">
        <f>VLOOKUP(D409,#REF!,7,0)</f>
        <v>#REF!</v>
      </c>
      <c r="O409"/>
      <c r="P409" t="str">
        <f t="shared" si="33"/>
        <v>65202</v>
      </c>
      <c r="Q409" t="str">
        <f t="shared" si="34"/>
        <v>52</v>
      </c>
    </row>
    <row r="410" spans="1:17" s="369" customFormat="1" hidden="1" x14ac:dyDescent="0.25">
      <c r="A410" s="563" t="s">
        <v>3173</v>
      </c>
      <c r="B410" s="340">
        <v>6</v>
      </c>
      <c r="C410" s="618">
        <v>521065402004010</v>
      </c>
      <c r="D410" s="341" t="s">
        <v>2594</v>
      </c>
      <c r="E410" t="str">
        <f t="shared" si="31"/>
        <v>520106540200401</v>
      </c>
      <c r="F410" t="str">
        <f t="shared" si="32"/>
        <v>0</v>
      </c>
      <c r="G410" t="e">
        <f>+VLOOKUP(L410,BG!$D$10:$F$63,3,FALSE)</f>
        <v>#REF!</v>
      </c>
      <c r="H410" s="341" t="s">
        <v>2587</v>
      </c>
      <c r="I410" s="628">
        <v>-5981056</v>
      </c>
      <c r="J410" s="298">
        <f t="shared" si="30"/>
        <v>-5981.0559999999996</v>
      </c>
      <c r="K410" t="e">
        <f>+VLOOKUP(D410,#REF!,4,0)</f>
        <v>#REF!</v>
      </c>
      <c r="L410" t="e">
        <f>VLOOKUP(D410,#REF!,5,0)</f>
        <v>#REF!</v>
      </c>
      <c r="M410" t="e">
        <f>VLOOKUP(D410,#REF!,6,0)</f>
        <v>#REF!</v>
      </c>
      <c r="N410" t="e">
        <f>VLOOKUP(D410,#REF!,7,0)</f>
        <v>#REF!</v>
      </c>
      <c r="O410"/>
      <c r="P410" t="str">
        <f t="shared" si="33"/>
        <v>65402</v>
      </c>
      <c r="Q410" t="str">
        <f t="shared" si="34"/>
        <v>52</v>
      </c>
    </row>
    <row r="411" spans="1:17" s="369" customFormat="1" hidden="1" x14ac:dyDescent="0.25">
      <c r="A411" s="563" t="s">
        <v>3173</v>
      </c>
      <c r="B411" s="339">
        <v>6</v>
      </c>
      <c r="C411" s="617">
        <v>524068002000010</v>
      </c>
      <c r="D411" s="436" t="s">
        <v>2595</v>
      </c>
      <c r="E411" t="str">
        <f t="shared" si="31"/>
        <v>520406800200001</v>
      </c>
      <c r="F411" t="str">
        <f t="shared" si="32"/>
        <v>0</v>
      </c>
      <c r="G411" t="e">
        <f>+VLOOKUP(L411,BG!$D$10:$F$63,3,FALSE)</f>
        <v>#REF!</v>
      </c>
      <c r="H411" s="482" t="s">
        <v>2589</v>
      </c>
      <c r="I411" s="627">
        <v>-5509447500</v>
      </c>
      <c r="J411" s="298">
        <f t="shared" si="30"/>
        <v>-5509447.5</v>
      </c>
      <c r="K411" t="e">
        <f>+VLOOKUP(D411,#REF!,4,0)</f>
        <v>#REF!</v>
      </c>
      <c r="L411" t="e">
        <f>VLOOKUP(D411,#REF!,5,0)</f>
        <v>#REF!</v>
      </c>
      <c r="M411" t="e">
        <f>VLOOKUP(D411,#REF!,6,0)</f>
        <v>#REF!</v>
      </c>
      <c r="N411" t="e">
        <f>VLOOKUP(D411,#REF!,7,0)</f>
        <v>#REF!</v>
      </c>
      <c r="O411"/>
      <c r="P411" t="str">
        <f t="shared" si="33"/>
        <v>68002</v>
      </c>
      <c r="Q411" t="str">
        <f t="shared" si="34"/>
        <v>52</v>
      </c>
    </row>
    <row r="412" spans="1:17" s="369" customFormat="1" hidden="1" x14ac:dyDescent="0.25">
      <c r="A412" s="563" t="s">
        <v>3173</v>
      </c>
      <c r="B412" s="340">
        <v>6</v>
      </c>
      <c r="C412" s="618">
        <v>524068002000990</v>
      </c>
      <c r="D412" s="341" t="s">
        <v>2596</v>
      </c>
      <c r="E412" t="str">
        <f t="shared" si="31"/>
        <v>520406800200099</v>
      </c>
      <c r="F412" t="str">
        <f t="shared" si="32"/>
        <v>0</v>
      </c>
      <c r="G412" t="e">
        <f>+VLOOKUP(L412,BG!$D$10:$F$63,3,FALSE)</f>
        <v>#REF!</v>
      </c>
      <c r="H412" s="483" t="s">
        <v>2589</v>
      </c>
      <c r="I412" s="628">
        <v>-3676952928</v>
      </c>
      <c r="J412" s="298">
        <f t="shared" si="30"/>
        <v>-3676952.9279999998</v>
      </c>
      <c r="K412" t="e">
        <f>+VLOOKUP(D412,#REF!,4,0)</f>
        <v>#REF!</v>
      </c>
      <c r="L412" t="e">
        <f>VLOOKUP(D412,#REF!,5,0)</f>
        <v>#REF!</v>
      </c>
      <c r="M412" t="e">
        <f>VLOOKUP(D412,#REF!,6,0)</f>
        <v>#REF!</v>
      </c>
      <c r="N412" t="e">
        <f>VLOOKUP(D412,#REF!,7,0)</f>
        <v>#REF!</v>
      </c>
      <c r="O412"/>
      <c r="P412" t="str">
        <f t="shared" si="33"/>
        <v>68002</v>
      </c>
      <c r="Q412" t="str">
        <f t="shared" si="34"/>
        <v>52</v>
      </c>
    </row>
    <row r="413" spans="1:17" s="369" customFormat="1" hidden="1" x14ac:dyDescent="0.25">
      <c r="A413" s="563" t="s">
        <v>3173</v>
      </c>
      <c r="B413" s="339">
        <v>6</v>
      </c>
      <c r="C413" s="617">
        <v>524068012000010</v>
      </c>
      <c r="D413" s="436" t="s">
        <v>2597</v>
      </c>
      <c r="E413" t="str">
        <f t="shared" si="31"/>
        <v>520406801200001</v>
      </c>
      <c r="F413" t="str">
        <f t="shared" si="32"/>
        <v>0</v>
      </c>
      <c r="G413" t="e">
        <f>+VLOOKUP(L413,BG!$D$10:$F$63,3,FALSE)</f>
        <v>#REF!</v>
      </c>
      <c r="H413" s="436" t="s">
        <v>2172</v>
      </c>
      <c r="I413" s="627">
        <v>-10742755122</v>
      </c>
      <c r="J413" s="298">
        <f t="shared" si="30"/>
        <v>-10742755.122</v>
      </c>
      <c r="K413" t="e">
        <f>+VLOOKUP(D413,#REF!,4,0)</f>
        <v>#REF!</v>
      </c>
      <c r="L413" t="e">
        <f>VLOOKUP(D413,#REF!,5,0)</f>
        <v>#REF!</v>
      </c>
      <c r="M413" t="e">
        <f>VLOOKUP(D413,#REF!,6,0)</f>
        <v>#REF!</v>
      </c>
      <c r="N413" t="e">
        <f>VLOOKUP(D413,#REF!,7,0)</f>
        <v>#REF!</v>
      </c>
      <c r="O413"/>
      <c r="P413" t="str">
        <f t="shared" si="33"/>
        <v>68012</v>
      </c>
      <c r="Q413" t="str">
        <f t="shared" si="34"/>
        <v>52</v>
      </c>
    </row>
    <row r="414" spans="1:17" s="369" customFormat="1" hidden="1" x14ac:dyDescent="0.25">
      <c r="A414" s="563" t="s">
        <v>3173</v>
      </c>
      <c r="B414" s="340">
        <v>6</v>
      </c>
      <c r="C414" s="618">
        <v>524068012000990</v>
      </c>
      <c r="D414" s="341" t="s">
        <v>2024</v>
      </c>
      <c r="E414" t="str">
        <f t="shared" si="31"/>
        <v>520406801200099</v>
      </c>
      <c r="F414" t="str">
        <f t="shared" si="32"/>
        <v>0</v>
      </c>
      <c r="G414" t="e">
        <f>+VLOOKUP(L414,BG!$D$10:$F$63,3,FALSE)</f>
        <v>#REF!</v>
      </c>
      <c r="H414" s="341" t="s">
        <v>2172</v>
      </c>
      <c r="I414" s="628">
        <v>7445825729</v>
      </c>
      <c r="J414" s="298">
        <f t="shared" si="30"/>
        <v>7445825.7290000003</v>
      </c>
      <c r="K414" t="e">
        <f>+VLOOKUP(D414,#REF!,4,0)</f>
        <v>#REF!</v>
      </c>
      <c r="L414" t="e">
        <f>VLOOKUP(D414,#REF!,5,0)</f>
        <v>#REF!</v>
      </c>
      <c r="M414" t="e">
        <f>VLOOKUP(D414,#REF!,6,0)</f>
        <v>#REF!</v>
      </c>
      <c r="N414" t="e">
        <f>VLOOKUP(D414,#REF!,7,0)</f>
        <v>#REF!</v>
      </c>
      <c r="O414"/>
      <c r="P414" t="str">
        <f t="shared" si="33"/>
        <v>68012</v>
      </c>
      <c r="Q414" t="str">
        <f t="shared" si="34"/>
        <v>52</v>
      </c>
    </row>
    <row r="415" spans="1:17" s="369" customFormat="1" x14ac:dyDescent="0.25">
      <c r="A415" s="563" t="s">
        <v>3173</v>
      </c>
      <c r="B415" s="339">
        <v>6</v>
      </c>
      <c r="C415" s="617">
        <v>611070202000010</v>
      </c>
      <c r="D415" s="436" t="s">
        <v>1097</v>
      </c>
      <c r="E415" t="str">
        <f t="shared" si="31"/>
        <v>610107020200001</v>
      </c>
      <c r="F415" t="str">
        <f t="shared" si="32"/>
        <v>0</v>
      </c>
      <c r="G415" t="e">
        <f>+VLOOKUP(L415,BG!$D$10:$F$63,3,FALSE)</f>
        <v>#REF!</v>
      </c>
      <c r="H415" s="436" t="s">
        <v>1098</v>
      </c>
      <c r="I415" s="627">
        <v>-67402386</v>
      </c>
      <c r="J415" s="298">
        <f t="shared" si="30"/>
        <v>-67402.385999999999</v>
      </c>
      <c r="K415" t="e">
        <f>+VLOOKUP(D415,#REF!,4,0)</f>
        <v>#REF!</v>
      </c>
      <c r="L415" t="e">
        <f>VLOOKUP(D415,#REF!,5,0)</f>
        <v>#REF!</v>
      </c>
      <c r="M415" t="e">
        <f>VLOOKUP(D415,#REF!,6,0)</f>
        <v>#REF!</v>
      </c>
      <c r="N415" t="e">
        <f>VLOOKUP(D415,#REF!,7,0)</f>
        <v>#REF!</v>
      </c>
      <c r="O415"/>
      <c r="P415" t="str">
        <f t="shared" si="33"/>
        <v>70202</v>
      </c>
      <c r="Q415" t="str">
        <f t="shared" si="34"/>
        <v>61</v>
      </c>
    </row>
    <row r="416" spans="1:17" s="369" customFormat="1" hidden="1" x14ac:dyDescent="0.25">
      <c r="A416" s="563" t="s">
        <v>3173</v>
      </c>
      <c r="B416" s="340">
        <v>6</v>
      </c>
      <c r="C416" s="618">
        <v>611070202001990</v>
      </c>
      <c r="D416" s="341" t="s">
        <v>1373</v>
      </c>
      <c r="E416" t="str">
        <f t="shared" si="31"/>
        <v>610107020200199</v>
      </c>
      <c r="F416" t="str">
        <f t="shared" si="32"/>
        <v>0</v>
      </c>
      <c r="G416" t="e">
        <f>+VLOOKUP(L416,BG!$D$10:$F$63,3,FALSE)</f>
        <v>#REF!</v>
      </c>
      <c r="H416" s="341" t="s">
        <v>1578</v>
      </c>
      <c r="I416" s="628">
        <v>-4644</v>
      </c>
      <c r="J416" s="298">
        <f t="shared" si="30"/>
        <v>-4.6440000000000001</v>
      </c>
      <c r="K416" t="e">
        <f>+VLOOKUP(D416,#REF!,4,0)</f>
        <v>#REF!</v>
      </c>
      <c r="L416" t="e">
        <f>VLOOKUP(D416,#REF!,5,0)</f>
        <v>#REF!</v>
      </c>
      <c r="M416" t="e">
        <f>VLOOKUP(D416,#REF!,6,0)</f>
        <v>#REF!</v>
      </c>
      <c r="N416" t="e">
        <f>VLOOKUP(D416,#REF!,7,0)</f>
        <v>#REF!</v>
      </c>
      <c r="O416"/>
      <c r="P416" t="str">
        <f t="shared" si="33"/>
        <v>70202</v>
      </c>
      <c r="Q416" t="str">
        <f t="shared" si="34"/>
        <v>61</v>
      </c>
    </row>
    <row r="417" spans="1:17" s="369" customFormat="1" x14ac:dyDescent="0.25">
      <c r="A417" s="563" t="s">
        <v>3173</v>
      </c>
      <c r="B417" s="339">
        <v>6</v>
      </c>
      <c r="C417" s="617">
        <v>611070202005990</v>
      </c>
      <c r="D417" s="436" t="s">
        <v>1099</v>
      </c>
      <c r="E417" t="str">
        <f t="shared" si="31"/>
        <v>610107020200599</v>
      </c>
      <c r="F417" t="str">
        <f t="shared" si="32"/>
        <v>0</v>
      </c>
      <c r="G417" t="e">
        <f>+VLOOKUP(L417,BG!$D$10:$F$63,3,FALSE)</f>
        <v>#REF!</v>
      </c>
      <c r="H417" s="436" t="s">
        <v>1100</v>
      </c>
      <c r="I417" s="627">
        <v>-23836555</v>
      </c>
      <c r="J417" s="298">
        <f t="shared" si="30"/>
        <v>-23836.555</v>
      </c>
      <c r="K417" t="e">
        <f>+VLOOKUP(D417,#REF!,4,0)</f>
        <v>#REF!</v>
      </c>
      <c r="L417" t="e">
        <f>VLOOKUP(D417,#REF!,5,0)</f>
        <v>#REF!</v>
      </c>
      <c r="M417" t="e">
        <f>VLOOKUP(D417,#REF!,6,0)</f>
        <v>#REF!</v>
      </c>
      <c r="N417" t="e">
        <f>VLOOKUP(D417,#REF!,7,0)</f>
        <v>#REF!</v>
      </c>
      <c r="O417"/>
      <c r="P417" t="str">
        <f t="shared" si="33"/>
        <v>70202</v>
      </c>
      <c r="Q417" t="str">
        <f t="shared" si="34"/>
        <v>61</v>
      </c>
    </row>
    <row r="418" spans="1:17" hidden="1" x14ac:dyDescent="0.25">
      <c r="A418" s="563" t="s">
        <v>3173</v>
      </c>
      <c r="B418" s="340">
        <v>6</v>
      </c>
      <c r="C418" s="618">
        <v>611070202008010</v>
      </c>
      <c r="D418" s="341" t="s">
        <v>2668</v>
      </c>
      <c r="E418" t="str">
        <f t="shared" si="31"/>
        <v>610107020200801</v>
      </c>
      <c r="F418" t="str">
        <f t="shared" si="32"/>
        <v>0</v>
      </c>
      <c r="G418" t="e">
        <f>+VLOOKUP(L418,BG!$D$10:$F$63,3,FALSE)</f>
        <v>#REF!</v>
      </c>
      <c r="H418" s="341" t="s">
        <v>2681</v>
      </c>
      <c r="I418" s="628">
        <v>-67502493</v>
      </c>
      <c r="J418" s="298">
        <f t="shared" si="30"/>
        <v>-67502.493000000002</v>
      </c>
      <c r="K418" t="e">
        <f>+VLOOKUP(D418,#REF!,4,0)</f>
        <v>#REF!</v>
      </c>
      <c r="L418" t="e">
        <f>VLOOKUP(D418,#REF!,5,0)</f>
        <v>#REF!</v>
      </c>
      <c r="M418" t="e">
        <f>VLOOKUP(D418,#REF!,6,0)</f>
        <v>#REF!</v>
      </c>
      <c r="N418" t="e">
        <f>VLOOKUP(D418,#REF!,7,0)</f>
        <v>#REF!</v>
      </c>
      <c r="P418" t="str">
        <f t="shared" si="33"/>
        <v>70202</v>
      </c>
      <c r="Q418" t="str">
        <f t="shared" si="34"/>
        <v>61</v>
      </c>
    </row>
    <row r="419" spans="1:17" hidden="1" x14ac:dyDescent="0.25">
      <c r="A419" s="563" t="s">
        <v>3173</v>
      </c>
      <c r="B419" s="339">
        <v>6</v>
      </c>
      <c r="C419" s="617">
        <v>611070202008990</v>
      </c>
      <c r="D419" s="436" t="s">
        <v>1101</v>
      </c>
      <c r="E419" t="str">
        <f t="shared" si="31"/>
        <v>610107020200899</v>
      </c>
      <c r="F419" t="str">
        <f t="shared" si="32"/>
        <v>0</v>
      </c>
      <c r="G419" t="e">
        <f>+VLOOKUP(L419,BG!$D$10:$F$63,3,FALSE)</f>
        <v>#REF!</v>
      </c>
      <c r="H419" s="436" t="s">
        <v>1102</v>
      </c>
      <c r="I419" s="627">
        <v>-3374434278</v>
      </c>
      <c r="J419" s="298">
        <f t="shared" si="30"/>
        <v>-3374434.2779999999</v>
      </c>
      <c r="K419" t="e">
        <f>+VLOOKUP(D419,#REF!,4,0)</f>
        <v>#REF!</v>
      </c>
      <c r="L419" t="e">
        <f>VLOOKUP(D419,#REF!,5,0)</f>
        <v>#REF!</v>
      </c>
      <c r="M419" t="e">
        <f>VLOOKUP(D419,#REF!,6,0)</f>
        <v>#REF!</v>
      </c>
      <c r="N419" t="e">
        <f>VLOOKUP(D419,#REF!,7,0)</f>
        <v>#REF!</v>
      </c>
      <c r="P419" t="str">
        <f t="shared" si="33"/>
        <v>70202</v>
      </c>
      <c r="Q419" t="str">
        <f t="shared" si="34"/>
        <v>61</v>
      </c>
    </row>
    <row r="420" spans="1:17" x14ac:dyDescent="0.25">
      <c r="A420" s="563" t="s">
        <v>3173</v>
      </c>
      <c r="B420" s="340">
        <v>6</v>
      </c>
      <c r="C420" s="618">
        <v>612071202001980</v>
      </c>
      <c r="D420" s="341" t="s">
        <v>1104</v>
      </c>
      <c r="E420" t="str">
        <f t="shared" si="31"/>
        <v>610207120200198</v>
      </c>
      <c r="F420" t="str">
        <f t="shared" si="32"/>
        <v>0</v>
      </c>
      <c r="G420" t="e">
        <f>+VLOOKUP(L420,BG!$D$10:$F$63,3,FALSE)</f>
        <v>#REF!</v>
      </c>
      <c r="H420" s="341" t="s">
        <v>1105</v>
      </c>
      <c r="I420" s="628">
        <v>-1438310075</v>
      </c>
      <c r="J420" s="298">
        <f t="shared" si="30"/>
        <v>-1438310.075</v>
      </c>
      <c r="K420" t="e">
        <f>+VLOOKUP(D420,#REF!,4,0)</f>
        <v>#REF!</v>
      </c>
      <c r="L420" t="e">
        <f>VLOOKUP(D420,#REF!,5,0)</f>
        <v>#REF!</v>
      </c>
      <c r="M420" t="e">
        <f>VLOOKUP(D420,#REF!,6,0)</f>
        <v>#REF!</v>
      </c>
      <c r="N420" t="e">
        <f>VLOOKUP(D420,#REF!,7,0)</f>
        <v>#REF!</v>
      </c>
      <c r="P420" t="str">
        <f t="shared" si="33"/>
        <v>71202</v>
      </c>
      <c r="Q420" t="str">
        <f t="shared" si="34"/>
        <v>61</v>
      </c>
    </row>
    <row r="421" spans="1:17" x14ac:dyDescent="0.25">
      <c r="A421" s="563" t="s">
        <v>3173</v>
      </c>
      <c r="B421" s="339">
        <v>6</v>
      </c>
      <c r="C421" s="617">
        <v>612071202001990</v>
      </c>
      <c r="D421" s="436" t="s">
        <v>1106</v>
      </c>
      <c r="E421" t="str">
        <f t="shared" si="31"/>
        <v>610207120200199</v>
      </c>
      <c r="F421" t="str">
        <f t="shared" si="32"/>
        <v>0</v>
      </c>
      <c r="G421" t="e">
        <f>+VLOOKUP(L421,BG!$D$10:$F$63,3,FALSE)</f>
        <v>#REF!</v>
      </c>
      <c r="H421" s="436" t="s">
        <v>1105</v>
      </c>
      <c r="I421" s="627">
        <v>-10685353517</v>
      </c>
      <c r="J421" s="298">
        <f t="shared" si="30"/>
        <v>-10685353.517000001</v>
      </c>
      <c r="K421" t="e">
        <f>+VLOOKUP(D421,#REF!,4,0)</f>
        <v>#REF!</v>
      </c>
      <c r="L421" t="e">
        <f>VLOOKUP(D421,#REF!,5,0)</f>
        <v>#REF!</v>
      </c>
      <c r="M421" t="e">
        <f>VLOOKUP(D421,#REF!,6,0)</f>
        <v>#REF!</v>
      </c>
      <c r="N421" t="e">
        <f>VLOOKUP(D421,#REF!,7,0)</f>
        <v>#REF!</v>
      </c>
      <c r="P421" t="str">
        <f t="shared" si="33"/>
        <v>71202</v>
      </c>
      <c r="Q421" t="str">
        <f t="shared" si="34"/>
        <v>61</v>
      </c>
    </row>
    <row r="422" spans="1:17" x14ac:dyDescent="0.25">
      <c r="A422" s="563" t="s">
        <v>3173</v>
      </c>
      <c r="B422" s="340">
        <v>6</v>
      </c>
      <c r="C422" s="618">
        <v>612071202002990</v>
      </c>
      <c r="D422" s="341" t="s">
        <v>1107</v>
      </c>
      <c r="E422" t="str">
        <f t="shared" si="31"/>
        <v>610207120200299</v>
      </c>
      <c r="F422" t="str">
        <f t="shared" si="32"/>
        <v>0</v>
      </c>
      <c r="G422" t="e">
        <f>+VLOOKUP(L422,BG!$D$10:$F$63,3,FALSE)</f>
        <v>#REF!</v>
      </c>
      <c r="H422" s="341" t="s">
        <v>1108</v>
      </c>
      <c r="I422" s="628">
        <v>-17667084</v>
      </c>
      <c r="J422" s="298">
        <f t="shared" si="30"/>
        <v>-17667.083999999999</v>
      </c>
      <c r="K422" t="e">
        <f>+VLOOKUP(D422,#REF!,4,0)</f>
        <v>#REF!</v>
      </c>
      <c r="L422" t="e">
        <f>VLOOKUP(D422,#REF!,5,0)</f>
        <v>#REF!</v>
      </c>
      <c r="M422" t="e">
        <f>VLOOKUP(D422,#REF!,6,0)</f>
        <v>#REF!</v>
      </c>
      <c r="N422" t="e">
        <f>VLOOKUP(D422,#REF!,7,0)</f>
        <v>#REF!</v>
      </c>
      <c r="P422" t="str">
        <f t="shared" si="33"/>
        <v>71202</v>
      </c>
      <c r="Q422" t="str">
        <f t="shared" si="34"/>
        <v>61</v>
      </c>
    </row>
    <row r="423" spans="1:17" x14ac:dyDescent="0.25">
      <c r="A423" s="563" t="s">
        <v>3173</v>
      </c>
      <c r="B423" s="339">
        <v>6</v>
      </c>
      <c r="C423" s="617">
        <v>612071203000990</v>
      </c>
      <c r="D423" s="436" t="s">
        <v>1374</v>
      </c>
      <c r="E423" t="str">
        <f t="shared" si="31"/>
        <v>610207120300099</v>
      </c>
      <c r="F423" t="str">
        <f t="shared" si="32"/>
        <v>0</v>
      </c>
      <c r="G423" t="e">
        <f>+VLOOKUP(L423,BG!$D$10:$F$63,3,FALSE)</f>
        <v>#REF!</v>
      </c>
      <c r="H423" s="436" t="s">
        <v>1570</v>
      </c>
      <c r="I423" s="627">
        <v>-871782</v>
      </c>
      <c r="J423" s="298">
        <f t="shared" si="30"/>
        <v>-871.78200000000004</v>
      </c>
      <c r="K423" t="e">
        <f>+VLOOKUP(D423,#REF!,4,0)</f>
        <v>#REF!</v>
      </c>
      <c r="L423" t="e">
        <f>VLOOKUP(D423,#REF!,5,0)</f>
        <v>#REF!</v>
      </c>
      <c r="M423" t="e">
        <f>VLOOKUP(D423,#REF!,6,0)</f>
        <v>#REF!</v>
      </c>
      <c r="N423" t="e">
        <f>VLOOKUP(D423,#REF!,7,0)</f>
        <v>#REF!</v>
      </c>
      <c r="P423" t="str">
        <f t="shared" si="33"/>
        <v>71203</v>
      </c>
      <c r="Q423" t="str">
        <f t="shared" si="34"/>
        <v>61</v>
      </c>
    </row>
    <row r="424" spans="1:17" x14ac:dyDescent="0.25">
      <c r="A424" s="563" t="s">
        <v>3173</v>
      </c>
      <c r="B424" s="340">
        <v>6</v>
      </c>
      <c r="C424" s="618">
        <v>612071402001010</v>
      </c>
      <c r="D424" s="341" t="s">
        <v>2025</v>
      </c>
      <c r="E424" t="str">
        <f t="shared" si="31"/>
        <v>610207140200101</v>
      </c>
      <c r="F424" t="str">
        <f t="shared" si="32"/>
        <v>0</v>
      </c>
      <c r="G424" t="e">
        <f>+VLOOKUP(L424,BG!$D$10:$F$63,3,FALSE)</f>
        <v>#REF!</v>
      </c>
      <c r="H424" s="341" t="s">
        <v>1111</v>
      </c>
      <c r="I424" s="628">
        <v>-949057630</v>
      </c>
      <c r="J424" s="298">
        <f t="shared" si="30"/>
        <v>-949057.63</v>
      </c>
      <c r="K424" t="e">
        <f>+VLOOKUP(D424,#REF!,4,0)</f>
        <v>#REF!</v>
      </c>
      <c r="L424" t="e">
        <f>VLOOKUP(D424,#REF!,5,0)</f>
        <v>#REF!</v>
      </c>
      <c r="M424" t="e">
        <f>VLOOKUP(D424,#REF!,6,0)</f>
        <v>#REF!</v>
      </c>
      <c r="N424" t="e">
        <f>VLOOKUP(D424,#REF!,7,0)</f>
        <v>#REF!</v>
      </c>
      <c r="P424" t="str">
        <f t="shared" si="33"/>
        <v>71402</v>
      </c>
      <c r="Q424" t="str">
        <f t="shared" si="34"/>
        <v>61</v>
      </c>
    </row>
    <row r="425" spans="1:17" x14ac:dyDescent="0.25">
      <c r="A425" s="563" t="s">
        <v>3173</v>
      </c>
      <c r="B425" s="339">
        <v>6</v>
      </c>
      <c r="C425" s="617">
        <v>612071402001980</v>
      </c>
      <c r="D425" s="436" t="s">
        <v>1110</v>
      </c>
      <c r="E425" t="str">
        <f t="shared" si="31"/>
        <v>610207140200198</v>
      </c>
      <c r="F425" t="str">
        <f t="shared" si="32"/>
        <v>0</v>
      </c>
      <c r="G425" t="e">
        <f>+VLOOKUP(L425,BG!$D$10:$F$63,3,FALSE)</f>
        <v>#REF!</v>
      </c>
      <c r="H425" s="436" t="s">
        <v>1111</v>
      </c>
      <c r="I425" s="627">
        <v>-13381022989</v>
      </c>
      <c r="J425" s="298">
        <f t="shared" si="30"/>
        <v>-13381022.989</v>
      </c>
      <c r="K425" t="e">
        <f>+VLOOKUP(D425,#REF!,4,0)</f>
        <v>#REF!</v>
      </c>
      <c r="L425" t="e">
        <f>VLOOKUP(D425,#REF!,5,0)</f>
        <v>#REF!</v>
      </c>
      <c r="M425" t="e">
        <f>VLOOKUP(D425,#REF!,6,0)</f>
        <v>#REF!</v>
      </c>
      <c r="N425" t="e">
        <f>VLOOKUP(D425,#REF!,7,0)</f>
        <v>#REF!</v>
      </c>
      <c r="P425" t="str">
        <f t="shared" si="33"/>
        <v>71402</v>
      </c>
      <c r="Q425" t="str">
        <f t="shared" si="34"/>
        <v>61</v>
      </c>
    </row>
    <row r="426" spans="1:17" x14ac:dyDescent="0.25">
      <c r="A426" s="563" t="s">
        <v>3173</v>
      </c>
      <c r="B426" s="340">
        <v>6</v>
      </c>
      <c r="C426" s="618">
        <v>612071402001990</v>
      </c>
      <c r="D426" s="341" t="s">
        <v>1112</v>
      </c>
      <c r="E426" t="str">
        <f t="shared" si="31"/>
        <v>610207140200199</v>
      </c>
      <c r="F426" t="str">
        <f t="shared" si="32"/>
        <v>0</v>
      </c>
      <c r="G426" t="e">
        <f>+VLOOKUP(L426,BG!$D$10:$F$63,3,FALSE)</f>
        <v>#REF!</v>
      </c>
      <c r="H426" s="341" t="s">
        <v>791</v>
      </c>
      <c r="I426" s="631">
        <v>-18543147608</v>
      </c>
      <c r="J426" s="298">
        <f t="shared" si="30"/>
        <v>-18543147.607999999</v>
      </c>
      <c r="K426" t="e">
        <f>+VLOOKUP(D426,#REF!,4,0)</f>
        <v>#REF!</v>
      </c>
      <c r="L426" t="e">
        <f>VLOOKUP(D426,#REF!,5,0)</f>
        <v>#REF!</v>
      </c>
      <c r="M426" t="e">
        <f>VLOOKUP(D426,#REF!,6,0)</f>
        <v>#REF!</v>
      </c>
      <c r="N426" t="e">
        <f>VLOOKUP(D426,#REF!,7,0)</f>
        <v>#REF!</v>
      </c>
      <c r="P426" t="str">
        <f t="shared" si="33"/>
        <v>71402</v>
      </c>
      <c r="Q426" t="str">
        <f t="shared" si="34"/>
        <v>61</v>
      </c>
    </row>
    <row r="427" spans="1:17" x14ac:dyDescent="0.25">
      <c r="A427" s="563" t="s">
        <v>3173</v>
      </c>
      <c r="B427" s="339">
        <v>6</v>
      </c>
      <c r="C427" s="617">
        <v>612071402002990</v>
      </c>
      <c r="D427" s="436" t="s">
        <v>1113</v>
      </c>
      <c r="E427" t="str">
        <f t="shared" si="31"/>
        <v>610207140200299</v>
      </c>
      <c r="F427" t="str">
        <f t="shared" si="32"/>
        <v>0</v>
      </c>
      <c r="G427" t="e">
        <f>+VLOOKUP(L427,BG!$D$10:$F$63,3,FALSE)</f>
        <v>#REF!</v>
      </c>
      <c r="H427" s="436" t="s">
        <v>1114</v>
      </c>
      <c r="I427" s="627">
        <v>-64963021</v>
      </c>
      <c r="J427" s="298">
        <f t="shared" si="30"/>
        <v>-64963.021000000001</v>
      </c>
      <c r="K427" t="e">
        <f>+VLOOKUP(D427,#REF!,4,0)</f>
        <v>#REF!</v>
      </c>
      <c r="L427" t="e">
        <f>VLOOKUP(D427,#REF!,5,0)</f>
        <v>#REF!</v>
      </c>
      <c r="M427" t="e">
        <f>VLOOKUP(D427,#REF!,6,0)</f>
        <v>#REF!</v>
      </c>
      <c r="N427" t="e">
        <f>VLOOKUP(D427,#REF!,7,0)</f>
        <v>#REF!</v>
      </c>
      <c r="P427" t="str">
        <f t="shared" si="33"/>
        <v>71402</v>
      </c>
      <c r="Q427" t="str">
        <f t="shared" si="34"/>
        <v>61</v>
      </c>
    </row>
    <row r="428" spans="1:17" x14ac:dyDescent="0.25">
      <c r="A428" s="563" t="s">
        <v>3173</v>
      </c>
      <c r="B428" s="340">
        <v>6</v>
      </c>
      <c r="C428" s="618">
        <v>612071402004990</v>
      </c>
      <c r="D428" s="341" t="s">
        <v>2026</v>
      </c>
      <c r="E428" t="str">
        <f t="shared" si="31"/>
        <v>610207140200499</v>
      </c>
      <c r="F428" t="str">
        <f t="shared" si="32"/>
        <v>0</v>
      </c>
      <c r="G428" t="e">
        <f>+VLOOKUP(L428,BG!$D$10:$F$63,3,FALSE)</f>
        <v>#REF!</v>
      </c>
      <c r="H428" s="341" t="s">
        <v>2173</v>
      </c>
      <c r="I428" s="628">
        <v>-424651168</v>
      </c>
      <c r="J428" s="298">
        <f t="shared" si="30"/>
        <v>-424651.16800000001</v>
      </c>
      <c r="K428" t="e">
        <f>+VLOOKUP(D428,#REF!,4,0)</f>
        <v>#REF!</v>
      </c>
      <c r="L428" t="e">
        <f>VLOOKUP(D428,#REF!,5,0)</f>
        <v>#REF!</v>
      </c>
      <c r="M428" t="e">
        <f>VLOOKUP(D428,#REF!,6,0)</f>
        <v>#REF!</v>
      </c>
      <c r="N428" t="e">
        <f>VLOOKUP(D428,#REF!,7,0)</f>
        <v>#REF!</v>
      </c>
      <c r="P428" t="str">
        <f t="shared" si="33"/>
        <v>71402</v>
      </c>
      <c r="Q428" t="str">
        <f t="shared" si="34"/>
        <v>61</v>
      </c>
    </row>
    <row r="429" spans="1:17" x14ac:dyDescent="0.25">
      <c r="A429" s="563" t="s">
        <v>3173</v>
      </c>
      <c r="B429" s="339">
        <v>6</v>
      </c>
      <c r="C429" s="617">
        <v>612071402005980</v>
      </c>
      <c r="D429" s="436" t="s">
        <v>2027</v>
      </c>
      <c r="E429" t="str">
        <f t="shared" si="31"/>
        <v>610207140200598</v>
      </c>
      <c r="F429" t="str">
        <f t="shared" si="32"/>
        <v>0</v>
      </c>
      <c r="G429" t="e">
        <f>+VLOOKUP(L429,BG!$D$10:$F$63,3,FALSE)</f>
        <v>#REF!</v>
      </c>
      <c r="H429" s="436" t="s">
        <v>2174</v>
      </c>
      <c r="I429" s="627">
        <v>-389986667</v>
      </c>
      <c r="J429" s="298">
        <f t="shared" si="30"/>
        <v>-389986.66700000002</v>
      </c>
      <c r="K429" t="e">
        <f>+VLOOKUP(D429,#REF!,4,0)</f>
        <v>#REF!</v>
      </c>
      <c r="L429" t="e">
        <f>VLOOKUP(D429,#REF!,5,0)</f>
        <v>#REF!</v>
      </c>
      <c r="M429" t="e">
        <f>VLOOKUP(D429,#REF!,6,0)</f>
        <v>#REF!</v>
      </c>
      <c r="N429" t="e">
        <f>VLOOKUP(D429,#REF!,7,0)</f>
        <v>#REF!</v>
      </c>
      <c r="P429" t="str">
        <f t="shared" si="33"/>
        <v>71402</v>
      </c>
      <c r="Q429" t="str">
        <f t="shared" si="34"/>
        <v>61</v>
      </c>
    </row>
    <row r="430" spans="1:17" x14ac:dyDescent="0.25">
      <c r="A430" s="563" t="s">
        <v>3173</v>
      </c>
      <c r="B430" s="340">
        <v>6</v>
      </c>
      <c r="C430" s="618">
        <v>612071402005990</v>
      </c>
      <c r="D430" s="341" t="s">
        <v>2028</v>
      </c>
      <c r="E430" t="str">
        <f t="shared" si="31"/>
        <v>610207140200599</v>
      </c>
      <c r="F430" t="str">
        <f t="shared" si="32"/>
        <v>0</v>
      </c>
      <c r="G430" t="e">
        <f>+VLOOKUP(L430,BG!$D$10:$F$63,3,FALSE)</f>
        <v>#REF!</v>
      </c>
      <c r="H430" s="341" t="s">
        <v>2174</v>
      </c>
      <c r="I430" s="628">
        <v>-43306745588</v>
      </c>
      <c r="J430" s="298">
        <f t="shared" si="30"/>
        <v>-43306745.588</v>
      </c>
      <c r="K430" t="e">
        <f>+VLOOKUP(D430,#REF!,4,0)</f>
        <v>#REF!</v>
      </c>
      <c r="L430" t="e">
        <f>VLOOKUP(D430,#REF!,5,0)</f>
        <v>#REF!</v>
      </c>
      <c r="M430" t="e">
        <f>VLOOKUP(D430,#REF!,6,0)</f>
        <v>#REF!</v>
      </c>
      <c r="N430" t="e">
        <f>VLOOKUP(D430,#REF!,7,0)</f>
        <v>#REF!</v>
      </c>
      <c r="P430" t="str">
        <f t="shared" si="33"/>
        <v>71402</v>
      </c>
      <c r="Q430" t="str">
        <f t="shared" si="34"/>
        <v>61</v>
      </c>
    </row>
    <row r="431" spans="1:17" x14ac:dyDescent="0.25">
      <c r="A431" s="563" t="s">
        <v>3173</v>
      </c>
      <c r="B431" s="339">
        <v>6</v>
      </c>
      <c r="C431" s="617">
        <v>612071403000010</v>
      </c>
      <c r="D431" s="436" t="s">
        <v>2029</v>
      </c>
      <c r="E431" t="str">
        <f t="shared" si="31"/>
        <v>610207140300001</v>
      </c>
      <c r="F431" t="str">
        <f t="shared" si="32"/>
        <v>0</v>
      </c>
      <c r="G431" t="e">
        <f>+VLOOKUP(L431,BG!$D$10:$F$63,3,FALSE)</f>
        <v>#REF!</v>
      </c>
      <c r="H431" s="482" t="s">
        <v>2175</v>
      </c>
      <c r="I431" s="627">
        <v>-4334380</v>
      </c>
      <c r="J431" s="298">
        <f t="shared" si="30"/>
        <v>-4334.38</v>
      </c>
      <c r="K431" t="e">
        <f>+VLOOKUP(D431,#REF!,4,0)</f>
        <v>#REF!</v>
      </c>
      <c r="L431" t="e">
        <f>VLOOKUP(D431,#REF!,5,0)</f>
        <v>#REF!</v>
      </c>
      <c r="M431" t="e">
        <f>VLOOKUP(D431,#REF!,6,0)</f>
        <v>#REF!</v>
      </c>
      <c r="N431" t="e">
        <f>VLOOKUP(D431,#REF!,7,0)</f>
        <v>#REF!</v>
      </c>
      <c r="P431" t="str">
        <f t="shared" si="33"/>
        <v>71403</v>
      </c>
      <c r="Q431" t="str">
        <f t="shared" si="34"/>
        <v>61</v>
      </c>
    </row>
    <row r="432" spans="1:17" x14ac:dyDescent="0.25">
      <c r="A432" s="563" t="s">
        <v>3173</v>
      </c>
      <c r="B432" s="340">
        <v>6</v>
      </c>
      <c r="C432" s="618">
        <v>612071802000990</v>
      </c>
      <c r="D432" s="341" t="s">
        <v>1116</v>
      </c>
      <c r="E432" t="str">
        <f t="shared" si="31"/>
        <v>610207180200099</v>
      </c>
      <c r="F432" t="str">
        <f t="shared" si="32"/>
        <v>0</v>
      </c>
      <c r="G432" t="e">
        <f>+VLOOKUP(L432,BG!$D$10:$F$63,3,FALSE)</f>
        <v>#REF!</v>
      </c>
      <c r="H432" s="483" t="s">
        <v>1117</v>
      </c>
      <c r="I432" s="628">
        <v>-256177439</v>
      </c>
      <c r="J432" s="298">
        <f t="shared" si="30"/>
        <v>-256177.43900000001</v>
      </c>
      <c r="K432" t="e">
        <f>+VLOOKUP(D432,#REF!,4,0)</f>
        <v>#REF!</v>
      </c>
      <c r="L432" t="e">
        <f>VLOOKUP(D432,#REF!,5,0)</f>
        <v>#REF!</v>
      </c>
      <c r="M432" t="e">
        <f>VLOOKUP(D432,#REF!,6,0)</f>
        <v>#REF!</v>
      </c>
      <c r="N432" t="e">
        <f>VLOOKUP(D432,#REF!,7,0)</f>
        <v>#REF!</v>
      </c>
      <c r="P432" t="str">
        <f t="shared" si="33"/>
        <v>71802</v>
      </c>
      <c r="Q432" t="str">
        <f t="shared" si="34"/>
        <v>61</v>
      </c>
    </row>
    <row r="433" spans="1:17" x14ac:dyDescent="0.25">
      <c r="A433" s="563" t="s">
        <v>3173</v>
      </c>
      <c r="B433" s="339">
        <v>6</v>
      </c>
      <c r="C433" s="617">
        <v>612071802001010</v>
      </c>
      <c r="D433" s="436" t="s">
        <v>1273</v>
      </c>
      <c r="E433" t="str">
        <f t="shared" si="31"/>
        <v>610207180200101</v>
      </c>
      <c r="F433" t="str">
        <f t="shared" si="32"/>
        <v>0</v>
      </c>
      <c r="G433" t="e">
        <f>+VLOOKUP(L433,BG!$D$10:$F$63,3,FALSE)</f>
        <v>#REF!</v>
      </c>
      <c r="H433" s="436" t="s">
        <v>1117</v>
      </c>
      <c r="I433" s="627">
        <v>-2047620</v>
      </c>
      <c r="J433" s="298">
        <f t="shared" si="30"/>
        <v>-2047.62</v>
      </c>
      <c r="K433" t="e">
        <f>+VLOOKUP(D433,#REF!,4,0)</f>
        <v>#REF!</v>
      </c>
      <c r="L433" t="e">
        <f>VLOOKUP(D433,#REF!,5,0)</f>
        <v>#REF!</v>
      </c>
      <c r="M433" t="e">
        <f>VLOOKUP(D433,#REF!,6,0)</f>
        <v>#REF!</v>
      </c>
      <c r="N433" t="e">
        <f>VLOOKUP(D433,#REF!,7,0)</f>
        <v>#REF!</v>
      </c>
      <c r="P433" t="str">
        <f t="shared" si="33"/>
        <v>71802</v>
      </c>
      <c r="Q433" t="str">
        <f t="shared" si="34"/>
        <v>61</v>
      </c>
    </row>
    <row r="434" spans="1:17" x14ac:dyDescent="0.25">
      <c r="A434" s="563" t="s">
        <v>3173</v>
      </c>
      <c r="B434" s="340">
        <v>6</v>
      </c>
      <c r="C434" s="618">
        <v>612071802001980</v>
      </c>
      <c r="D434" s="341" t="s">
        <v>1118</v>
      </c>
      <c r="E434" t="str">
        <f t="shared" si="31"/>
        <v>610207180200198</v>
      </c>
      <c r="F434" t="str">
        <f t="shared" si="32"/>
        <v>0</v>
      </c>
      <c r="G434" t="e">
        <f>+VLOOKUP(L434,BG!$D$10:$F$63,3,FALSE)</f>
        <v>#REF!</v>
      </c>
      <c r="H434" s="341" t="s">
        <v>1117</v>
      </c>
      <c r="I434" s="628">
        <v>-527255330</v>
      </c>
      <c r="J434" s="298">
        <f t="shared" si="30"/>
        <v>-527255.32999999996</v>
      </c>
      <c r="K434" t="e">
        <f>+VLOOKUP(D434,#REF!,4,0)</f>
        <v>#REF!</v>
      </c>
      <c r="L434" t="e">
        <f>VLOOKUP(D434,#REF!,5,0)</f>
        <v>#REF!</v>
      </c>
      <c r="M434" t="e">
        <f>VLOOKUP(D434,#REF!,6,0)</f>
        <v>#REF!</v>
      </c>
      <c r="N434" t="e">
        <f>VLOOKUP(D434,#REF!,7,0)</f>
        <v>#REF!</v>
      </c>
      <c r="P434" t="str">
        <f t="shared" si="33"/>
        <v>71802</v>
      </c>
      <c r="Q434" t="str">
        <f t="shared" si="34"/>
        <v>61</v>
      </c>
    </row>
    <row r="435" spans="1:17" hidden="1" x14ac:dyDescent="0.25">
      <c r="A435" s="563" t="s">
        <v>3173</v>
      </c>
      <c r="B435" s="339">
        <v>6</v>
      </c>
      <c r="C435" s="617">
        <v>612071802002990</v>
      </c>
      <c r="D435" s="436" t="s">
        <v>1119</v>
      </c>
      <c r="E435" t="str">
        <f t="shared" si="31"/>
        <v>610207180200299</v>
      </c>
      <c r="F435" t="str">
        <f t="shared" si="32"/>
        <v>0</v>
      </c>
      <c r="G435" t="e">
        <f>+VLOOKUP(L435,BG!$D$10:$F$63,3,FALSE)</f>
        <v>#REF!</v>
      </c>
      <c r="H435" s="436" t="s">
        <v>1120</v>
      </c>
      <c r="I435" s="627">
        <v>-35870103</v>
      </c>
      <c r="J435" s="298">
        <f t="shared" si="30"/>
        <v>-35870.103000000003</v>
      </c>
      <c r="K435" t="e">
        <f>+VLOOKUP(D435,#REF!,4,0)</f>
        <v>#REF!</v>
      </c>
      <c r="L435" t="e">
        <f>VLOOKUP(D435,#REF!,5,0)</f>
        <v>#REF!</v>
      </c>
      <c r="M435" t="e">
        <f>VLOOKUP(D435,#REF!,6,0)</f>
        <v>#REF!</v>
      </c>
      <c r="N435" t="e">
        <f>VLOOKUP(D435,#REF!,7,0)</f>
        <v>#REF!</v>
      </c>
      <c r="P435" t="str">
        <f t="shared" si="33"/>
        <v>71802</v>
      </c>
      <c r="Q435" t="str">
        <f t="shared" si="34"/>
        <v>61</v>
      </c>
    </row>
    <row r="436" spans="1:17" x14ac:dyDescent="0.25">
      <c r="A436" s="563" t="s">
        <v>3173</v>
      </c>
      <c r="B436" s="340">
        <v>6</v>
      </c>
      <c r="C436" s="618">
        <v>612085002000990</v>
      </c>
      <c r="D436" s="341" t="s">
        <v>2030</v>
      </c>
      <c r="E436" t="str">
        <f t="shared" si="31"/>
        <v>610208500200099</v>
      </c>
      <c r="F436" t="str">
        <f t="shared" si="32"/>
        <v>0</v>
      </c>
      <c r="G436" t="e">
        <f>+VLOOKUP(L436,BG!$D$10:$F$63,3,FALSE)</f>
        <v>#REF!</v>
      </c>
      <c r="H436" s="341" t="s">
        <v>2176</v>
      </c>
      <c r="I436" s="628">
        <v>-30216</v>
      </c>
      <c r="J436" s="298">
        <f t="shared" si="30"/>
        <v>-30.216000000000001</v>
      </c>
      <c r="K436" t="e">
        <f>+VLOOKUP(D436,#REF!,4,0)</f>
        <v>#REF!</v>
      </c>
      <c r="L436" t="e">
        <f>VLOOKUP(D436,#REF!,5,0)</f>
        <v>#REF!</v>
      </c>
      <c r="M436" t="e">
        <f>VLOOKUP(D436,#REF!,6,0)</f>
        <v>#REF!</v>
      </c>
      <c r="N436" t="e">
        <f>VLOOKUP(D436,#REF!,7,0)</f>
        <v>#REF!</v>
      </c>
      <c r="P436" t="str">
        <f t="shared" si="33"/>
        <v>85002</v>
      </c>
      <c r="Q436" t="str">
        <f t="shared" si="34"/>
        <v>61</v>
      </c>
    </row>
    <row r="437" spans="1:17" x14ac:dyDescent="0.25">
      <c r="A437" s="563" t="s">
        <v>3173</v>
      </c>
      <c r="B437" s="339">
        <v>6</v>
      </c>
      <c r="C437" s="617">
        <v>613075202001990</v>
      </c>
      <c r="D437" s="436" t="s">
        <v>1122</v>
      </c>
      <c r="E437" t="str">
        <f t="shared" si="31"/>
        <v>610307520200199</v>
      </c>
      <c r="F437" t="str">
        <f t="shared" si="32"/>
        <v>0</v>
      </c>
      <c r="G437" t="e">
        <f>+VLOOKUP(L437,BG!$D$10:$F$63,3,FALSE)</f>
        <v>#REF!</v>
      </c>
      <c r="H437" s="436" t="s">
        <v>1123</v>
      </c>
      <c r="I437" s="627">
        <v>-519050942</v>
      </c>
      <c r="J437" s="298">
        <f t="shared" si="30"/>
        <v>-519050.94199999998</v>
      </c>
      <c r="K437" t="e">
        <f>+VLOOKUP(D437,#REF!,4,0)</f>
        <v>#REF!</v>
      </c>
      <c r="L437" t="e">
        <f>VLOOKUP(D437,#REF!,5,0)</f>
        <v>#REF!</v>
      </c>
      <c r="M437" t="e">
        <f>VLOOKUP(D437,#REF!,6,0)</f>
        <v>#REF!</v>
      </c>
      <c r="N437" t="e">
        <f>VLOOKUP(D437,#REF!,7,0)</f>
        <v>#REF!</v>
      </c>
      <c r="P437" t="str">
        <f t="shared" si="33"/>
        <v>75202</v>
      </c>
      <c r="Q437" t="str">
        <f t="shared" si="34"/>
        <v>61</v>
      </c>
    </row>
    <row r="438" spans="1:17" hidden="1" x14ac:dyDescent="0.25">
      <c r="A438" s="563" t="s">
        <v>3173</v>
      </c>
      <c r="B438" s="340">
        <v>6</v>
      </c>
      <c r="C438" s="618">
        <v>613076002000990</v>
      </c>
      <c r="D438" s="341" t="s">
        <v>1375</v>
      </c>
      <c r="E438" t="str">
        <f t="shared" si="31"/>
        <v>610307600200099</v>
      </c>
      <c r="F438" t="str">
        <f t="shared" si="32"/>
        <v>0</v>
      </c>
      <c r="G438" t="e">
        <f>+VLOOKUP(L438,BG!$D$10:$F$63,3,FALSE)</f>
        <v>#REF!</v>
      </c>
      <c r="H438" s="341" t="s">
        <v>1397</v>
      </c>
      <c r="I438" s="628">
        <v>-2982061</v>
      </c>
      <c r="J438" s="298">
        <f t="shared" si="30"/>
        <v>-2982.0610000000001</v>
      </c>
      <c r="K438" t="e">
        <f>+VLOOKUP(D438,#REF!,4,0)</f>
        <v>#REF!</v>
      </c>
      <c r="L438" t="e">
        <f>VLOOKUP(D438,#REF!,5,0)</f>
        <v>#REF!</v>
      </c>
      <c r="M438" t="e">
        <f>VLOOKUP(D438,#REF!,6,0)</f>
        <v>#REF!</v>
      </c>
      <c r="N438" t="e">
        <f>VLOOKUP(D438,#REF!,7,0)</f>
        <v>#REF!</v>
      </c>
      <c r="P438" t="str">
        <f t="shared" si="33"/>
        <v>76002</v>
      </c>
      <c r="Q438" t="str">
        <f t="shared" si="34"/>
        <v>61</v>
      </c>
    </row>
    <row r="439" spans="1:17" x14ac:dyDescent="0.25">
      <c r="A439" s="563" t="s">
        <v>3173</v>
      </c>
      <c r="B439" s="339">
        <v>6</v>
      </c>
      <c r="C439" s="617">
        <v>616076602000990</v>
      </c>
      <c r="D439" s="436" t="s">
        <v>1125</v>
      </c>
      <c r="E439" t="str">
        <f t="shared" si="31"/>
        <v>610607660200099</v>
      </c>
      <c r="F439" t="str">
        <f t="shared" si="32"/>
        <v>0</v>
      </c>
      <c r="G439" t="e">
        <f>+VLOOKUP(L439,BG!$D$10:$F$63,3,FALSE)</f>
        <v>#REF!</v>
      </c>
      <c r="H439" s="436" t="s">
        <v>1124</v>
      </c>
      <c r="I439" s="627">
        <v>-309060078059</v>
      </c>
      <c r="J439" s="298">
        <f t="shared" si="30"/>
        <v>-309060078.05900002</v>
      </c>
      <c r="K439" t="e">
        <f>+VLOOKUP(D439,#REF!,4,0)</f>
        <v>#REF!</v>
      </c>
      <c r="L439" t="e">
        <f>VLOOKUP(D439,#REF!,5,0)</f>
        <v>#REF!</v>
      </c>
      <c r="M439" t="e">
        <f>+L439</f>
        <v>#REF!</v>
      </c>
      <c r="N439" t="e">
        <f>VLOOKUP(D439,#REF!,7,0)</f>
        <v>#REF!</v>
      </c>
      <c r="P439" t="str">
        <f t="shared" si="33"/>
        <v>76602</v>
      </c>
      <c r="Q439" t="str">
        <f t="shared" si="34"/>
        <v>61</v>
      </c>
    </row>
    <row r="440" spans="1:17" x14ac:dyDescent="0.25">
      <c r="A440" s="563" t="s">
        <v>3173</v>
      </c>
      <c r="B440" s="340">
        <v>7</v>
      </c>
      <c r="C440" s="618">
        <v>616076602001990</v>
      </c>
      <c r="D440" s="341" t="s">
        <v>1126</v>
      </c>
      <c r="E440" t="str">
        <f t="shared" si="31"/>
        <v>610607660200199</v>
      </c>
      <c r="F440" t="str">
        <f t="shared" si="32"/>
        <v>0</v>
      </c>
      <c r="G440" t="e">
        <f>+VLOOKUP(L440,BG!$D$10:$F$63,3,FALSE)</f>
        <v>#REF!</v>
      </c>
      <c r="H440" s="341" t="s">
        <v>1124</v>
      </c>
      <c r="I440" s="628">
        <v>-117020</v>
      </c>
      <c r="J440" s="298">
        <f t="shared" si="30"/>
        <v>-117.02</v>
      </c>
      <c r="K440" t="e">
        <f>+VLOOKUP(D440,#REF!,4,0)</f>
        <v>#REF!</v>
      </c>
      <c r="L440" t="e">
        <f>VLOOKUP(D440,#REF!,5,0)</f>
        <v>#REF!</v>
      </c>
      <c r="M440" t="e">
        <f t="shared" ref="M440:M445" si="35">+L440</f>
        <v>#REF!</v>
      </c>
      <c r="N440" t="e">
        <f>VLOOKUP(D440,#REF!,7,0)</f>
        <v>#REF!</v>
      </c>
      <c r="P440" t="str">
        <f t="shared" si="33"/>
        <v>76602</v>
      </c>
      <c r="Q440" t="str">
        <f t="shared" si="34"/>
        <v>61</v>
      </c>
    </row>
    <row r="441" spans="1:17" x14ac:dyDescent="0.25">
      <c r="A441" s="563" t="s">
        <v>3173</v>
      </c>
      <c r="B441" s="339">
        <v>6</v>
      </c>
      <c r="C441" s="617">
        <v>616076603000990</v>
      </c>
      <c r="D441" s="436" t="s">
        <v>2031</v>
      </c>
      <c r="E441" t="str">
        <f t="shared" si="31"/>
        <v>610607660300099</v>
      </c>
      <c r="F441" t="str">
        <f t="shared" si="32"/>
        <v>0</v>
      </c>
      <c r="G441" t="e">
        <f>+VLOOKUP(L441,BG!$D$10:$F$63,3,FALSE)</f>
        <v>#REF!</v>
      </c>
      <c r="H441" s="436" t="s">
        <v>2177</v>
      </c>
      <c r="I441" s="627">
        <v>-66503908</v>
      </c>
      <c r="J441" s="298">
        <f t="shared" si="30"/>
        <v>-66503.907999999996</v>
      </c>
      <c r="K441" t="e">
        <f>+VLOOKUP(D441,#REF!,4,0)</f>
        <v>#REF!</v>
      </c>
      <c r="L441" t="e">
        <f>VLOOKUP(D441,#REF!,5,0)</f>
        <v>#REF!</v>
      </c>
      <c r="M441" t="e">
        <f t="shared" si="35"/>
        <v>#REF!</v>
      </c>
      <c r="N441" t="e">
        <f>VLOOKUP(D441,#REF!,7,0)</f>
        <v>#REF!</v>
      </c>
      <c r="P441" t="str">
        <f t="shared" si="33"/>
        <v>76603</v>
      </c>
      <c r="Q441" t="str">
        <f t="shared" si="34"/>
        <v>61</v>
      </c>
    </row>
    <row r="442" spans="1:17" x14ac:dyDescent="0.25">
      <c r="A442" s="563" t="s">
        <v>3173</v>
      </c>
      <c r="B442" s="340">
        <v>6</v>
      </c>
      <c r="C442" s="618">
        <v>616076604000990</v>
      </c>
      <c r="D442" s="341" t="s">
        <v>1127</v>
      </c>
      <c r="E442" t="str">
        <f t="shared" si="31"/>
        <v>610607660400099</v>
      </c>
      <c r="F442" t="str">
        <f t="shared" si="32"/>
        <v>0</v>
      </c>
      <c r="G442" t="e">
        <f>+VLOOKUP(L442,BG!$D$10:$F$63,3,FALSE)</f>
        <v>#REF!</v>
      </c>
      <c r="H442" s="341" t="s">
        <v>1128</v>
      </c>
      <c r="I442" s="628">
        <v>-708712555</v>
      </c>
      <c r="J442" s="298">
        <f t="shared" si="30"/>
        <v>-708712.55500000005</v>
      </c>
      <c r="K442" t="e">
        <f>+VLOOKUP(D442,#REF!,4,0)</f>
        <v>#REF!</v>
      </c>
      <c r="L442" t="e">
        <f>VLOOKUP(D442,#REF!,5,0)</f>
        <v>#REF!</v>
      </c>
      <c r="M442" t="e">
        <f t="shared" si="35"/>
        <v>#REF!</v>
      </c>
      <c r="N442" t="e">
        <f>VLOOKUP(D442,#REF!,7,0)</f>
        <v>#REF!</v>
      </c>
      <c r="P442" t="str">
        <f t="shared" si="33"/>
        <v>76604</v>
      </c>
      <c r="Q442" t="str">
        <f t="shared" si="34"/>
        <v>61</v>
      </c>
    </row>
    <row r="443" spans="1:17" x14ac:dyDescent="0.25">
      <c r="A443" s="563" t="s">
        <v>3173</v>
      </c>
      <c r="B443" s="339">
        <v>6</v>
      </c>
      <c r="C443" s="617">
        <v>616076606000990</v>
      </c>
      <c r="D443" s="436" t="s">
        <v>1129</v>
      </c>
      <c r="E443" t="str">
        <f t="shared" si="31"/>
        <v>610607660600099</v>
      </c>
      <c r="F443" t="str">
        <f t="shared" si="32"/>
        <v>0</v>
      </c>
      <c r="G443" t="e">
        <f>+VLOOKUP(L443,BG!$D$10:$F$63,3,FALSE)</f>
        <v>#REF!</v>
      </c>
      <c r="H443" s="436" t="s">
        <v>1130</v>
      </c>
      <c r="I443" s="627">
        <v>-86136251942</v>
      </c>
      <c r="J443" s="298">
        <f t="shared" si="30"/>
        <v>-86136251.942000002</v>
      </c>
      <c r="K443" t="e">
        <f>+VLOOKUP(D443,#REF!,4,0)</f>
        <v>#REF!</v>
      </c>
      <c r="L443" t="e">
        <f>VLOOKUP(D443,#REF!,5,0)</f>
        <v>#REF!</v>
      </c>
      <c r="M443" t="e">
        <f t="shared" si="35"/>
        <v>#REF!</v>
      </c>
      <c r="N443" t="e">
        <f>VLOOKUP(D443,#REF!,7,0)</f>
        <v>#REF!</v>
      </c>
      <c r="P443" t="str">
        <f t="shared" si="33"/>
        <v>76606</v>
      </c>
      <c r="Q443" t="str">
        <f t="shared" si="34"/>
        <v>61</v>
      </c>
    </row>
    <row r="444" spans="1:17" x14ac:dyDescent="0.25">
      <c r="A444" s="563" t="s">
        <v>3173</v>
      </c>
      <c r="B444" s="340">
        <v>6</v>
      </c>
      <c r="C444" s="618">
        <v>616076607000990</v>
      </c>
      <c r="D444" s="341" t="s">
        <v>2669</v>
      </c>
      <c r="E444" t="str">
        <f t="shared" si="31"/>
        <v>610607660700099</v>
      </c>
      <c r="F444" t="str">
        <f t="shared" si="32"/>
        <v>0</v>
      </c>
      <c r="G444" t="e">
        <f>+VLOOKUP(L444,BG!$D$10:$F$63,3,FALSE)</f>
        <v>#REF!</v>
      </c>
      <c r="H444" s="341" t="s">
        <v>2682</v>
      </c>
      <c r="I444" s="628">
        <v>-146</v>
      </c>
      <c r="J444" s="298">
        <f t="shared" si="30"/>
        <v>-0.14599999999999999</v>
      </c>
      <c r="K444" t="e">
        <f>+VLOOKUP(D444,#REF!,4,0)</f>
        <v>#REF!</v>
      </c>
      <c r="L444" t="e">
        <f>VLOOKUP(D444,#REF!,5,0)</f>
        <v>#REF!</v>
      </c>
      <c r="M444" t="e">
        <f t="shared" si="35"/>
        <v>#REF!</v>
      </c>
      <c r="N444" t="e">
        <f>VLOOKUP(D444,#REF!,7,0)</f>
        <v>#REF!</v>
      </c>
      <c r="P444" t="str">
        <f t="shared" si="33"/>
        <v>76607</v>
      </c>
      <c r="Q444" t="str">
        <f t="shared" si="34"/>
        <v>61</v>
      </c>
    </row>
    <row r="445" spans="1:17" x14ac:dyDescent="0.25">
      <c r="A445" s="563" t="s">
        <v>3173</v>
      </c>
      <c r="B445" s="339">
        <v>6</v>
      </c>
      <c r="C445" s="617">
        <v>616076608000990</v>
      </c>
      <c r="D445" s="436" t="s">
        <v>1131</v>
      </c>
      <c r="E445" t="str">
        <f t="shared" si="31"/>
        <v>610607660800099</v>
      </c>
      <c r="F445" t="str">
        <f t="shared" si="32"/>
        <v>0</v>
      </c>
      <c r="G445" t="e">
        <f>+VLOOKUP(L445,BG!$D$10:$F$63,3,FALSE)</f>
        <v>#REF!</v>
      </c>
      <c r="H445" s="436" t="s">
        <v>1132</v>
      </c>
      <c r="I445" s="627">
        <v>-5999121155</v>
      </c>
      <c r="J445" s="298">
        <f t="shared" si="30"/>
        <v>-5999121.1550000003</v>
      </c>
      <c r="K445" t="e">
        <f>+VLOOKUP(D445,#REF!,4,0)</f>
        <v>#REF!</v>
      </c>
      <c r="L445" t="e">
        <f>VLOOKUP(D445,#REF!,5,0)</f>
        <v>#REF!</v>
      </c>
      <c r="M445" t="e">
        <f t="shared" si="35"/>
        <v>#REF!</v>
      </c>
      <c r="N445" t="e">
        <f>VLOOKUP(D445,#REF!,7,0)</f>
        <v>#REF!</v>
      </c>
      <c r="P445" t="str">
        <f t="shared" si="33"/>
        <v>76608</v>
      </c>
      <c r="Q445" t="str">
        <f t="shared" si="34"/>
        <v>61</v>
      </c>
    </row>
    <row r="446" spans="1:17" x14ac:dyDescent="0.25">
      <c r="A446" s="563" t="s">
        <v>3173</v>
      </c>
      <c r="B446" s="340">
        <v>6</v>
      </c>
      <c r="C446" s="618">
        <v>618077202000990</v>
      </c>
      <c r="D446" s="341" t="s">
        <v>2032</v>
      </c>
      <c r="E446" t="str">
        <f t="shared" si="31"/>
        <v>610807720200099</v>
      </c>
      <c r="F446" t="str">
        <f t="shared" si="32"/>
        <v>0</v>
      </c>
      <c r="G446" t="e">
        <f>+VLOOKUP(L446,BG!$D$10:$F$63,3,FALSE)</f>
        <v>#REF!</v>
      </c>
      <c r="H446" s="341" t="s">
        <v>2178</v>
      </c>
      <c r="I446" s="628">
        <v>-43640899774</v>
      </c>
      <c r="J446" s="298">
        <f t="shared" si="30"/>
        <v>-43640899.773999996</v>
      </c>
      <c r="K446" t="e">
        <f>+VLOOKUP(D446,#REF!,4,0)</f>
        <v>#REF!</v>
      </c>
      <c r="L446" t="e">
        <f>VLOOKUP(D446,#REF!,5,0)</f>
        <v>#REF!</v>
      </c>
      <c r="M446" t="s">
        <v>3244</v>
      </c>
      <c r="N446" t="e">
        <f>VLOOKUP(D446,#REF!,7,0)</f>
        <v>#REF!</v>
      </c>
      <c r="P446" t="str">
        <f t="shared" si="33"/>
        <v>77202</v>
      </c>
      <c r="Q446" t="str">
        <f t="shared" si="34"/>
        <v>61</v>
      </c>
    </row>
    <row r="447" spans="1:17" hidden="1" x14ac:dyDescent="0.25">
      <c r="A447" s="563" t="s">
        <v>3173</v>
      </c>
      <c r="B447" s="339">
        <v>6</v>
      </c>
      <c r="C447" s="617">
        <v>621077602004990</v>
      </c>
      <c r="D447" s="436" t="s">
        <v>1275</v>
      </c>
      <c r="E447" t="str">
        <f t="shared" si="31"/>
        <v>620107760200499</v>
      </c>
      <c r="F447" t="str">
        <f t="shared" si="32"/>
        <v>0</v>
      </c>
      <c r="G447" t="e">
        <f>+VLOOKUP(L447,BG!$D$10:$F$63,3,FALSE)</f>
        <v>#REF!</v>
      </c>
      <c r="H447" s="436" t="s">
        <v>1276</v>
      </c>
      <c r="I447" s="627">
        <v>-495962</v>
      </c>
      <c r="J447" s="298">
        <f t="shared" si="30"/>
        <v>-495.96199999999999</v>
      </c>
      <c r="K447" t="e">
        <f>+VLOOKUP(D447,#REF!,4,0)</f>
        <v>#REF!</v>
      </c>
      <c r="L447" t="e">
        <f>VLOOKUP(D447,#REF!,5,0)</f>
        <v>#REF!</v>
      </c>
      <c r="M447" t="e">
        <f>VLOOKUP(D447,#REF!,6,0)</f>
        <v>#REF!</v>
      </c>
      <c r="N447" t="e">
        <f>VLOOKUP(D447,#REF!,7,0)</f>
        <v>#REF!</v>
      </c>
      <c r="P447" t="str">
        <f t="shared" si="33"/>
        <v>77602</v>
      </c>
      <c r="Q447" t="str">
        <f t="shared" si="34"/>
        <v>62</v>
      </c>
    </row>
    <row r="448" spans="1:17" hidden="1" x14ac:dyDescent="0.25">
      <c r="A448" s="563" t="s">
        <v>3173</v>
      </c>
      <c r="B448" s="340">
        <v>6</v>
      </c>
      <c r="C448" s="618">
        <v>621077602010990</v>
      </c>
      <c r="D448" s="341" t="s">
        <v>1277</v>
      </c>
      <c r="E448" t="str">
        <f t="shared" si="31"/>
        <v>620107760201099</v>
      </c>
      <c r="F448" t="str">
        <f t="shared" si="32"/>
        <v>0</v>
      </c>
      <c r="G448" t="e">
        <f>+VLOOKUP(L448,BG!$D$10:$F$63,3,FALSE)</f>
        <v>#REF!</v>
      </c>
      <c r="H448" s="341" t="s">
        <v>1278</v>
      </c>
      <c r="I448" s="628">
        <v>-189332</v>
      </c>
      <c r="J448" s="298">
        <f t="shared" si="30"/>
        <v>-189.33199999999999</v>
      </c>
      <c r="K448" t="e">
        <f>+VLOOKUP(D448,#REF!,4,0)</f>
        <v>#REF!</v>
      </c>
      <c r="L448" t="e">
        <f>VLOOKUP(D448,#REF!,5,0)</f>
        <v>#REF!</v>
      </c>
      <c r="M448" t="e">
        <f>VLOOKUP(D448,#REF!,6,0)</f>
        <v>#REF!</v>
      </c>
      <c r="N448" t="e">
        <f>VLOOKUP(D448,#REF!,7,0)</f>
        <v>#REF!</v>
      </c>
      <c r="P448" t="str">
        <f t="shared" si="33"/>
        <v>77602</v>
      </c>
      <c r="Q448" t="str">
        <f t="shared" si="34"/>
        <v>62</v>
      </c>
    </row>
    <row r="449" spans="1:17" hidden="1" x14ac:dyDescent="0.25">
      <c r="A449" s="563" t="s">
        <v>3173</v>
      </c>
      <c r="B449" s="339">
        <v>6</v>
      </c>
      <c r="C449" s="617">
        <v>621077602012990</v>
      </c>
      <c r="D449" s="436" t="s">
        <v>1279</v>
      </c>
      <c r="E449" t="str">
        <f t="shared" si="31"/>
        <v>620107760201299</v>
      </c>
      <c r="F449" t="str">
        <f t="shared" si="32"/>
        <v>0</v>
      </c>
      <c r="G449" t="e">
        <f>+VLOOKUP(L449,BG!$D$10:$F$63,3,FALSE)</f>
        <v>#REF!</v>
      </c>
      <c r="H449" s="436" t="s">
        <v>1280</v>
      </c>
      <c r="I449" s="627">
        <v>-31484</v>
      </c>
      <c r="J449" s="298">
        <f t="shared" si="30"/>
        <v>-31.484000000000002</v>
      </c>
      <c r="K449" t="e">
        <f>+VLOOKUP(D449,#REF!,4,0)</f>
        <v>#REF!</v>
      </c>
      <c r="L449" t="e">
        <f>VLOOKUP(D449,#REF!,5,0)</f>
        <v>#REF!</v>
      </c>
      <c r="M449" t="e">
        <f>VLOOKUP(D449,#REF!,6,0)</f>
        <v>#REF!</v>
      </c>
      <c r="N449" t="e">
        <f>VLOOKUP(D449,#REF!,7,0)</f>
        <v>#REF!</v>
      </c>
      <c r="P449" t="str">
        <f t="shared" si="33"/>
        <v>77602</v>
      </c>
      <c r="Q449" t="str">
        <f t="shared" si="34"/>
        <v>62</v>
      </c>
    </row>
    <row r="450" spans="1:17" hidden="1" x14ac:dyDescent="0.25">
      <c r="A450" s="563" t="s">
        <v>3173</v>
      </c>
      <c r="B450" s="340">
        <v>6</v>
      </c>
      <c r="C450" s="618">
        <v>621077602021990</v>
      </c>
      <c r="D450" s="341" t="s">
        <v>1281</v>
      </c>
      <c r="E450" t="str">
        <f t="shared" si="31"/>
        <v>620107760202199</v>
      </c>
      <c r="F450" t="str">
        <f t="shared" si="32"/>
        <v>0</v>
      </c>
      <c r="G450" t="e">
        <f>+VLOOKUP(L450,BG!$D$10:$F$63,3,FALSE)</f>
        <v>#REF!</v>
      </c>
      <c r="H450" s="341" t="s">
        <v>1282</v>
      </c>
      <c r="I450" s="628">
        <v>-6692891</v>
      </c>
      <c r="J450" s="298">
        <f t="shared" ref="J450:J513" si="36">I450/1000</f>
        <v>-6692.8909999999996</v>
      </c>
      <c r="K450" t="e">
        <f>+VLOOKUP(D450,#REF!,4,0)</f>
        <v>#REF!</v>
      </c>
      <c r="L450" t="e">
        <f>VLOOKUP(D450,#REF!,5,0)</f>
        <v>#REF!</v>
      </c>
      <c r="M450" t="e">
        <f>VLOOKUP(D450,#REF!,6,0)</f>
        <v>#REF!</v>
      </c>
      <c r="N450" t="e">
        <f>VLOOKUP(D450,#REF!,7,0)</f>
        <v>#REF!</v>
      </c>
      <c r="P450" t="str">
        <f t="shared" si="33"/>
        <v>77602</v>
      </c>
      <c r="Q450" t="str">
        <f t="shared" si="34"/>
        <v>62</v>
      </c>
    </row>
    <row r="451" spans="1:17" x14ac:dyDescent="0.25">
      <c r="A451" s="563" t="s">
        <v>3173</v>
      </c>
      <c r="B451" s="339">
        <v>6</v>
      </c>
      <c r="C451" s="617">
        <v>621077602023990</v>
      </c>
      <c r="D451" s="436" t="s">
        <v>1283</v>
      </c>
      <c r="E451" t="str">
        <f t="shared" si="31"/>
        <v>620107760202399</v>
      </c>
      <c r="F451" t="str">
        <f t="shared" si="32"/>
        <v>0</v>
      </c>
      <c r="G451" t="e">
        <f>+VLOOKUP(L451,BG!$D$10:$F$63,3,FALSE)</f>
        <v>#REF!</v>
      </c>
      <c r="H451" s="436" t="s">
        <v>1284</v>
      </c>
      <c r="I451" s="627">
        <v>-64548</v>
      </c>
      <c r="J451" s="298">
        <f t="shared" si="36"/>
        <v>-64.548000000000002</v>
      </c>
      <c r="K451" t="e">
        <f>+VLOOKUP(D451,#REF!,4,0)</f>
        <v>#REF!</v>
      </c>
      <c r="L451" t="e">
        <f>VLOOKUP(D451,#REF!,5,0)</f>
        <v>#REF!</v>
      </c>
      <c r="M451" t="e">
        <f>VLOOKUP(D451,#REF!,6,0)</f>
        <v>#REF!</v>
      </c>
      <c r="N451" t="e">
        <f>VLOOKUP(D451,#REF!,7,0)</f>
        <v>#REF!</v>
      </c>
      <c r="P451" t="str">
        <f t="shared" si="33"/>
        <v>77602</v>
      </c>
      <c r="Q451" t="str">
        <f t="shared" si="34"/>
        <v>62</v>
      </c>
    </row>
    <row r="452" spans="1:17" x14ac:dyDescent="0.25">
      <c r="A452" s="563" t="s">
        <v>3173</v>
      </c>
      <c r="B452" s="340">
        <v>6</v>
      </c>
      <c r="C452" s="618">
        <v>621077602025990</v>
      </c>
      <c r="D452" s="341" t="s">
        <v>1285</v>
      </c>
      <c r="E452" t="str">
        <f t="shared" si="31"/>
        <v>620107760202599</v>
      </c>
      <c r="F452" t="str">
        <f t="shared" si="32"/>
        <v>0</v>
      </c>
      <c r="G452" t="e">
        <f>+VLOOKUP(L452,BG!$D$10:$F$63,3,FALSE)</f>
        <v>#REF!</v>
      </c>
      <c r="H452" s="341" t="s">
        <v>1286</v>
      </c>
      <c r="I452" s="628">
        <v>-4212894</v>
      </c>
      <c r="J452" s="298">
        <f t="shared" si="36"/>
        <v>-4212.8940000000002</v>
      </c>
      <c r="K452" t="e">
        <f>+VLOOKUP(D452,#REF!,4,0)</f>
        <v>#REF!</v>
      </c>
      <c r="L452" t="e">
        <f>VLOOKUP(D452,#REF!,5,0)</f>
        <v>#REF!</v>
      </c>
      <c r="M452" t="e">
        <f>VLOOKUP(D452,#REF!,6,0)</f>
        <v>#REF!</v>
      </c>
      <c r="N452" t="e">
        <f>VLOOKUP(D452,#REF!,7,0)</f>
        <v>#REF!</v>
      </c>
      <c r="P452" t="str">
        <f t="shared" si="33"/>
        <v>77602</v>
      </c>
      <c r="Q452" t="str">
        <f t="shared" si="34"/>
        <v>62</v>
      </c>
    </row>
    <row r="453" spans="1:17" x14ac:dyDescent="0.25">
      <c r="A453" s="563" t="s">
        <v>3173</v>
      </c>
      <c r="B453" s="339">
        <v>6</v>
      </c>
      <c r="C453" s="617">
        <v>621077602026990</v>
      </c>
      <c r="D453" s="436" t="s">
        <v>1376</v>
      </c>
      <c r="E453" t="str">
        <f t="shared" ref="E453:E516" si="37">+MID(D453,3,2)&amp;+MID(D453,6,1)&amp;+MID(D453,8,2)&amp;+MID(D453,11,3)&amp;+MID(D453,17,2)&amp;+MID(D453,20,3)&amp;+MID(D453,24,2)</f>
        <v>620107760202699</v>
      </c>
      <c r="F453" t="str">
        <f t="shared" ref="F453:F516" si="38">MID(E453,3,1)</f>
        <v>0</v>
      </c>
      <c r="G453" t="e">
        <f>+VLOOKUP(L453,BG!$D$10:$F$63,3,FALSE)</f>
        <v>#REF!</v>
      </c>
      <c r="H453" s="436" t="s">
        <v>1400</v>
      </c>
      <c r="I453" s="627">
        <v>-5150154</v>
      </c>
      <c r="J453" s="298">
        <f t="shared" si="36"/>
        <v>-5150.1540000000005</v>
      </c>
      <c r="K453" t="e">
        <f>+VLOOKUP(D453,#REF!,4,0)</f>
        <v>#REF!</v>
      </c>
      <c r="L453" t="e">
        <f>VLOOKUP(D453,#REF!,5,0)</f>
        <v>#REF!</v>
      </c>
      <c r="M453" t="e">
        <f>VLOOKUP(D453,#REF!,6,0)</f>
        <v>#REF!</v>
      </c>
      <c r="N453" t="e">
        <f>VLOOKUP(D453,#REF!,7,0)</f>
        <v>#REF!</v>
      </c>
      <c r="P453" t="str">
        <f t="shared" ref="P453:P516" si="39">MID(E453,6,5)</f>
        <v>77602</v>
      </c>
      <c r="Q453" t="str">
        <f t="shared" ref="Q453:Q516" si="40">+LEFT(E453,2)</f>
        <v>62</v>
      </c>
    </row>
    <row r="454" spans="1:17" hidden="1" x14ac:dyDescent="0.25">
      <c r="A454" s="563" t="s">
        <v>3173</v>
      </c>
      <c r="B454" s="340">
        <v>6</v>
      </c>
      <c r="C454" s="618">
        <v>621077602046990</v>
      </c>
      <c r="D454" s="341" t="s">
        <v>1287</v>
      </c>
      <c r="E454" t="str">
        <f t="shared" si="37"/>
        <v>620107760204699</v>
      </c>
      <c r="F454" t="str">
        <f t="shared" si="38"/>
        <v>0</v>
      </c>
      <c r="G454" t="e">
        <f>+VLOOKUP(L454,BG!$D$10:$F$63,3,FALSE)</f>
        <v>#REF!</v>
      </c>
      <c r="H454" s="341" t="s">
        <v>1288</v>
      </c>
      <c r="I454" s="628">
        <v>-200000</v>
      </c>
      <c r="J454" s="298">
        <f t="shared" si="36"/>
        <v>-200</v>
      </c>
      <c r="K454" t="e">
        <f>+VLOOKUP(D454,#REF!,4,0)</f>
        <v>#REF!</v>
      </c>
      <c r="L454" t="e">
        <f>VLOOKUP(D454,#REF!,5,0)</f>
        <v>#REF!</v>
      </c>
      <c r="M454" t="e">
        <f>VLOOKUP(D454,#REF!,6,0)</f>
        <v>#REF!</v>
      </c>
      <c r="N454" t="e">
        <f>VLOOKUP(D454,#REF!,7,0)</f>
        <v>#REF!</v>
      </c>
      <c r="P454" t="str">
        <f t="shared" si="39"/>
        <v>77602</v>
      </c>
      <c r="Q454" t="str">
        <f t="shared" si="40"/>
        <v>62</v>
      </c>
    </row>
    <row r="455" spans="1:17" hidden="1" x14ac:dyDescent="0.25">
      <c r="A455" s="563" t="s">
        <v>3173</v>
      </c>
      <c r="B455" s="339">
        <v>6</v>
      </c>
      <c r="C455" s="617">
        <v>621080602002990</v>
      </c>
      <c r="D455" s="436" t="s">
        <v>2033</v>
      </c>
      <c r="E455" t="str">
        <f t="shared" si="37"/>
        <v>620108060200299</v>
      </c>
      <c r="F455" t="str">
        <f t="shared" si="38"/>
        <v>0</v>
      </c>
      <c r="G455" t="e">
        <f>+VLOOKUP(L455,BG!$D$10:$F$63,3,FALSE)</f>
        <v>#REF!</v>
      </c>
      <c r="H455" s="436" t="s">
        <v>2179</v>
      </c>
      <c r="I455" s="627">
        <v>-342599318</v>
      </c>
      <c r="J455" s="298">
        <f t="shared" si="36"/>
        <v>-342599.31800000003</v>
      </c>
      <c r="K455" t="e">
        <f>+VLOOKUP(D455,#REF!,4,0)</f>
        <v>#REF!</v>
      </c>
      <c r="L455" t="e">
        <f>VLOOKUP(D455,#REF!,5,0)</f>
        <v>#REF!</v>
      </c>
      <c r="M455" t="e">
        <f>VLOOKUP(D455,#REF!,6,0)</f>
        <v>#REF!</v>
      </c>
      <c r="N455" t="e">
        <f>VLOOKUP(D455,#REF!,7,0)</f>
        <v>#REF!</v>
      </c>
      <c r="P455" t="str">
        <f t="shared" si="39"/>
        <v>80602</v>
      </c>
      <c r="Q455" t="str">
        <f t="shared" si="40"/>
        <v>62</v>
      </c>
    </row>
    <row r="456" spans="1:17" x14ac:dyDescent="0.25">
      <c r="A456" s="563" t="s">
        <v>3173</v>
      </c>
      <c r="B456" s="340">
        <v>6</v>
      </c>
      <c r="C456" s="618">
        <v>621080602008980</v>
      </c>
      <c r="D456" s="341" t="s">
        <v>2670</v>
      </c>
      <c r="E456" t="str">
        <f t="shared" si="37"/>
        <v>620108060200898</v>
      </c>
      <c r="F456" t="str">
        <f t="shared" si="38"/>
        <v>0</v>
      </c>
      <c r="G456" t="e">
        <f>+VLOOKUP(L456,BG!$D$10:$F$63,3,FALSE)</f>
        <v>#REF!</v>
      </c>
      <c r="H456" s="341" t="s">
        <v>1135</v>
      </c>
      <c r="I456" s="628">
        <v>-10149385</v>
      </c>
      <c r="J456" s="298">
        <f t="shared" si="36"/>
        <v>-10149.385</v>
      </c>
      <c r="K456" t="e">
        <f>+VLOOKUP(D456,#REF!,4,0)</f>
        <v>#REF!</v>
      </c>
      <c r="L456" t="e">
        <f>VLOOKUP(D456,#REF!,5,0)</f>
        <v>#REF!</v>
      </c>
      <c r="M456" t="e">
        <f>VLOOKUP(D456,#REF!,6,0)</f>
        <v>#REF!</v>
      </c>
      <c r="N456" t="e">
        <f>VLOOKUP(D456,#REF!,7,0)</f>
        <v>#REF!</v>
      </c>
      <c r="P456" t="str">
        <f t="shared" si="39"/>
        <v>80602</v>
      </c>
      <c r="Q456" t="str">
        <f t="shared" si="40"/>
        <v>62</v>
      </c>
    </row>
    <row r="457" spans="1:17" hidden="1" x14ac:dyDescent="0.25">
      <c r="A457" s="563" t="s">
        <v>3173</v>
      </c>
      <c r="B457" s="339">
        <v>6</v>
      </c>
      <c r="C457" s="617">
        <v>621080602009990</v>
      </c>
      <c r="D457" s="436" t="s">
        <v>2034</v>
      </c>
      <c r="E457" t="str">
        <f t="shared" si="37"/>
        <v>620108060200999</v>
      </c>
      <c r="F457" t="str">
        <f t="shared" si="38"/>
        <v>0</v>
      </c>
      <c r="G457" t="e">
        <f>+VLOOKUP(L457,BG!$D$10:$F$63,3,FALSE)</f>
        <v>#REF!</v>
      </c>
      <c r="H457" s="436" t="s">
        <v>2180</v>
      </c>
      <c r="I457" s="627">
        <v>-8821738</v>
      </c>
      <c r="J457" s="298">
        <f t="shared" si="36"/>
        <v>-8821.7379999999994</v>
      </c>
      <c r="K457" t="e">
        <f>+VLOOKUP(D457,#REF!,4,0)</f>
        <v>#REF!</v>
      </c>
      <c r="L457" t="e">
        <f>VLOOKUP(D457,#REF!,5,0)</f>
        <v>#REF!</v>
      </c>
      <c r="M457" t="e">
        <f>VLOOKUP(D457,#REF!,6,0)</f>
        <v>#REF!</v>
      </c>
      <c r="N457" t="e">
        <f>VLOOKUP(D457,#REF!,7,0)</f>
        <v>#REF!</v>
      </c>
      <c r="P457" t="str">
        <f t="shared" si="39"/>
        <v>80602</v>
      </c>
      <c r="Q457" t="str">
        <f t="shared" si="40"/>
        <v>62</v>
      </c>
    </row>
    <row r="458" spans="1:17" hidden="1" x14ac:dyDescent="0.25">
      <c r="A458" s="563" t="s">
        <v>3173</v>
      </c>
      <c r="B458" s="340">
        <v>6</v>
      </c>
      <c r="C458" s="618">
        <v>621080602040980</v>
      </c>
      <c r="D458" s="341" t="s">
        <v>2035</v>
      </c>
      <c r="E458" t="str">
        <f t="shared" si="37"/>
        <v>620108060204098</v>
      </c>
      <c r="F458" t="str">
        <f t="shared" si="38"/>
        <v>0</v>
      </c>
      <c r="G458" t="e">
        <f>+VLOOKUP(L458,BG!$D$10:$F$63,3,FALSE)</f>
        <v>#REF!</v>
      </c>
      <c r="H458" s="341" t="s">
        <v>2181</v>
      </c>
      <c r="I458" s="628">
        <v>-25421841</v>
      </c>
      <c r="J458" s="298">
        <f t="shared" si="36"/>
        <v>-25421.841</v>
      </c>
      <c r="K458" t="e">
        <f>+VLOOKUP(D458,#REF!,4,0)</f>
        <v>#REF!</v>
      </c>
      <c r="L458" t="e">
        <f>VLOOKUP(D458,#REF!,5,0)</f>
        <v>#REF!</v>
      </c>
      <c r="M458" t="e">
        <f>VLOOKUP(D458,#REF!,6,0)</f>
        <v>#REF!</v>
      </c>
      <c r="N458" t="e">
        <f>VLOOKUP(D458,#REF!,7,0)</f>
        <v>#REF!</v>
      </c>
      <c r="P458" t="str">
        <f t="shared" si="39"/>
        <v>80602</v>
      </c>
      <c r="Q458" t="str">
        <f t="shared" si="40"/>
        <v>62</v>
      </c>
    </row>
    <row r="459" spans="1:17" hidden="1" x14ac:dyDescent="0.25">
      <c r="A459" s="563" t="s">
        <v>3173</v>
      </c>
      <c r="B459" s="339">
        <v>6</v>
      </c>
      <c r="C459" s="617">
        <v>621080602040990</v>
      </c>
      <c r="D459" s="436" t="s">
        <v>2036</v>
      </c>
      <c r="E459" t="str">
        <f t="shared" si="37"/>
        <v>620108060204099</v>
      </c>
      <c r="F459" t="str">
        <f t="shared" si="38"/>
        <v>0</v>
      </c>
      <c r="G459" t="e">
        <f>+VLOOKUP(L459,BG!$D$10:$F$63,3,FALSE)</f>
        <v>#REF!</v>
      </c>
      <c r="H459" s="436" t="s">
        <v>2182</v>
      </c>
      <c r="I459" s="627">
        <v>-3583742713</v>
      </c>
      <c r="J459" s="298">
        <f t="shared" si="36"/>
        <v>-3583742.713</v>
      </c>
      <c r="K459" t="e">
        <f>+VLOOKUP(D459,#REF!,4,0)</f>
        <v>#REF!</v>
      </c>
      <c r="L459" t="e">
        <f>VLOOKUP(D459,#REF!,5,0)</f>
        <v>#REF!</v>
      </c>
      <c r="M459" t="e">
        <f>VLOOKUP(D459,#REF!,6,0)</f>
        <v>#REF!</v>
      </c>
      <c r="N459" t="e">
        <f>VLOOKUP(D459,#REF!,7,0)</f>
        <v>#REF!</v>
      </c>
      <c r="P459" t="str">
        <f t="shared" si="39"/>
        <v>80602</v>
      </c>
      <c r="Q459" t="str">
        <f t="shared" si="40"/>
        <v>62</v>
      </c>
    </row>
    <row r="460" spans="1:17" x14ac:dyDescent="0.25">
      <c r="A460" s="563" t="s">
        <v>3173</v>
      </c>
      <c r="B460" s="340">
        <v>7</v>
      </c>
      <c r="C460" s="618">
        <v>621080602110990</v>
      </c>
      <c r="D460" s="341" t="s">
        <v>2037</v>
      </c>
      <c r="E460" t="str">
        <f t="shared" si="37"/>
        <v>620108060211099</v>
      </c>
      <c r="F460" t="str">
        <f t="shared" si="38"/>
        <v>0</v>
      </c>
      <c r="G460" t="e">
        <f>+VLOOKUP(L460,BG!$D$10:$F$63,3,FALSE)</f>
        <v>#REF!</v>
      </c>
      <c r="H460" s="341" t="s">
        <v>2183</v>
      </c>
      <c r="I460" s="628">
        <v>-12683330</v>
      </c>
      <c r="J460" s="298">
        <f t="shared" si="36"/>
        <v>-12683.33</v>
      </c>
      <c r="K460" t="e">
        <f>+VLOOKUP(D460,#REF!,4,0)</f>
        <v>#REF!</v>
      </c>
      <c r="L460" t="e">
        <f>VLOOKUP(D460,#REF!,5,0)</f>
        <v>#REF!</v>
      </c>
      <c r="M460" t="e">
        <f>VLOOKUP(D460,#REF!,6,0)</f>
        <v>#REF!</v>
      </c>
      <c r="N460" t="e">
        <f>VLOOKUP(D460,#REF!,7,0)</f>
        <v>#REF!</v>
      </c>
      <c r="P460" t="str">
        <f t="shared" si="39"/>
        <v>80602</v>
      </c>
      <c r="Q460" t="str">
        <f t="shared" si="40"/>
        <v>62</v>
      </c>
    </row>
    <row r="461" spans="1:17" hidden="1" x14ac:dyDescent="0.25">
      <c r="A461" s="563" t="s">
        <v>3173</v>
      </c>
      <c r="B461" s="339">
        <v>6</v>
      </c>
      <c r="C461" s="617">
        <v>621080602112980</v>
      </c>
      <c r="D461" s="436" t="s">
        <v>2038</v>
      </c>
      <c r="E461" t="str">
        <f t="shared" si="37"/>
        <v>620108060211298</v>
      </c>
      <c r="F461" t="str">
        <f t="shared" si="38"/>
        <v>0</v>
      </c>
      <c r="G461" t="e">
        <f>+VLOOKUP(L461,BG!$D$10:$F$63,3,FALSE)</f>
        <v>#REF!</v>
      </c>
      <c r="H461" s="436" t="s">
        <v>2184</v>
      </c>
      <c r="I461" s="627">
        <v>-1265787</v>
      </c>
      <c r="J461" s="298">
        <f t="shared" si="36"/>
        <v>-1265.787</v>
      </c>
      <c r="K461" t="e">
        <f>+VLOOKUP(D461,#REF!,4,0)</f>
        <v>#REF!</v>
      </c>
      <c r="L461" t="e">
        <f>VLOOKUP(D461,#REF!,5,0)</f>
        <v>#REF!</v>
      </c>
      <c r="M461" t="e">
        <f>VLOOKUP(D461,#REF!,6,0)</f>
        <v>#REF!</v>
      </c>
      <c r="N461" t="e">
        <f>VLOOKUP(D461,#REF!,7,0)</f>
        <v>#REF!</v>
      </c>
      <c r="P461" t="str">
        <f t="shared" si="39"/>
        <v>80602</v>
      </c>
      <c r="Q461" t="str">
        <f t="shared" si="40"/>
        <v>62</v>
      </c>
    </row>
    <row r="462" spans="1:17" x14ac:dyDescent="0.25">
      <c r="A462" s="563" t="s">
        <v>3173</v>
      </c>
      <c r="B462" s="340">
        <v>6</v>
      </c>
      <c r="C462" s="618">
        <v>631080804000980</v>
      </c>
      <c r="D462" s="341" t="s">
        <v>2039</v>
      </c>
      <c r="E462" t="str">
        <f t="shared" si="37"/>
        <v>630108080400098</v>
      </c>
      <c r="F462" t="str">
        <f t="shared" si="38"/>
        <v>0</v>
      </c>
      <c r="G462" t="e">
        <f>+VLOOKUP(L462,BG!$D$10:$F$63,3,FALSE)</f>
        <v>#REF!</v>
      </c>
      <c r="H462" s="341" t="s">
        <v>1136</v>
      </c>
      <c r="I462" s="628">
        <v>-14958786</v>
      </c>
      <c r="J462" s="298">
        <f t="shared" si="36"/>
        <v>-14958.786</v>
      </c>
      <c r="K462" t="e">
        <f>+VLOOKUP(D462,#REF!,4,0)</f>
        <v>#REF!</v>
      </c>
      <c r="L462" t="e">
        <f>VLOOKUP(D462,#REF!,5,0)</f>
        <v>#REF!</v>
      </c>
      <c r="M462" t="e">
        <f>VLOOKUP(D462,#REF!,6,0)</f>
        <v>#REF!</v>
      </c>
      <c r="N462" t="e">
        <f>VLOOKUP(D462,#REF!,7,0)</f>
        <v>#REF!</v>
      </c>
      <c r="P462" t="str">
        <f t="shared" si="39"/>
        <v>80804</v>
      </c>
      <c r="Q462" t="str">
        <f t="shared" si="40"/>
        <v>63</v>
      </c>
    </row>
    <row r="463" spans="1:17" hidden="1" x14ac:dyDescent="0.25">
      <c r="A463" s="563" t="s">
        <v>3173</v>
      </c>
      <c r="B463" s="339">
        <v>6</v>
      </c>
      <c r="C463" s="617">
        <v>631080804001980</v>
      </c>
      <c r="D463" s="436" t="s">
        <v>1290</v>
      </c>
      <c r="E463" t="str">
        <f t="shared" si="37"/>
        <v>630108080400198</v>
      </c>
      <c r="F463" t="str">
        <f t="shared" si="38"/>
        <v>0</v>
      </c>
      <c r="G463" t="e">
        <f>+VLOOKUP(L463,BG!$D$10:$F$63,3,FALSE)</f>
        <v>#REF!</v>
      </c>
      <c r="H463" s="436" t="s">
        <v>1138</v>
      </c>
      <c r="I463" s="627">
        <v>-1959526</v>
      </c>
      <c r="J463" s="298">
        <f t="shared" si="36"/>
        <v>-1959.5260000000001</v>
      </c>
      <c r="K463" t="e">
        <f>+VLOOKUP(D463,#REF!,4,0)</f>
        <v>#REF!</v>
      </c>
      <c r="L463" t="e">
        <f>VLOOKUP(D463,#REF!,5,0)</f>
        <v>#REF!</v>
      </c>
      <c r="M463" t="e">
        <f>VLOOKUP(D463,#REF!,6,0)</f>
        <v>#REF!</v>
      </c>
      <c r="N463" t="e">
        <f>VLOOKUP(D463,#REF!,7,0)</f>
        <v>#REF!</v>
      </c>
      <c r="P463" t="str">
        <f t="shared" si="39"/>
        <v>80804</v>
      </c>
      <c r="Q463" t="str">
        <f t="shared" si="40"/>
        <v>63</v>
      </c>
    </row>
    <row r="464" spans="1:17" hidden="1" x14ac:dyDescent="0.25">
      <c r="A464" s="563" t="s">
        <v>3173</v>
      </c>
      <c r="B464" s="340">
        <v>6</v>
      </c>
      <c r="C464" s="618">
        <v>631080804001990</v>
      </c>
      <c r="D464" s="341" t="s">
        <v>1137</v>
      </c>
      <c r="E464" t="str">
        <f t="shared" si="37"/>
        <v>630108080400199</v>
      </c>
      <c r="F464" t="str">
        <f t="shared" si="38"/>
        <v>0</v>
      </c>
      <c r="G464" t="e">
        <f>+VLOOKUP(L464,BG!$D$10:$F$63,3,FALSE)</f>
        <v>#REF!</v>
      </c>
      <c r="H464" s="341" t="s">
        <v>1138</v>
      </c>
      <c r="I464" s="628">
        <v>-1037656916</v>
      </c>
      <c r="J464" s="298">
        <f t="shared" si="36"/>
        <v>-1037656.916</v>
      </c>
      <c r="K464" t="e">
        <f>+VLOOKUP(D464,#REF!,4,0)</f>
        <v>#REF!</v>
      </c>
      <c r="L464" t="e">
        <f>VLOOKUP(D464,#REF!,5,0)</f>
        <v>#REF!</v>
      </c>
      <c r="M464" t="e">
        <f>VLOOKUP(D464,#REF!,6,0)</f>
        <v>#REF!</v>
      </c>
      <c r="N464" t="e">
        <f>VLOOKUP(D464,#REF!,7,0)</f>
        <v>#REF!</v>
      </c>
      <c r="P464" t="str">
        <f t="shared" si="39"/>
        <v>80804</v>
      </c>
      <c r="Q464" t="str">
        <f t="shared" si="40"/>
        <v>63</v>
      </c>
    </row>
    <row r="465" spans="1:17" hidden="1" x14ac:dyDescent="0.25">
      <c r="A465" s="563" t="s">
        <v>3173</v>
      </c>
      <c r="B465" s="339">
        <v>6</v>
      </c>
      <c r="C465" s="617">
        <v>631080804004980</v>
      </c>
      <c r="D465" s="436" t="s">
        <v>2040</v>
      </c>
      <c r="E465" t="str">
        <f t="shared" si="37"/>
        <v>630108080400498</v>
      </c>
      <c r="F465" t="str">
        <f t="shared" si="38"/>
        <v>0</v>
      </c>
      <c r="G465" t="e">
        <f>+VLOOKUP(L465,BG!$D$10:$F$63,3,FALSE)</f>
        <v>#REF!</v>
      </c>
      <c r="H465" s="436" t="s">
        <v>2185</v>
      </c>
      <c r="I465" s="627">
        <v>-1361195</v>
      </c>
      <c r="J465" s="298">
        <f t="shared" si="36"/>
        <v>-1361.1949999999999</v>
      </c>
      <c r="K465" t="e">
        <f>+VLOOKUP(D465,#REF!,4,0)</f>
        <v>#REF!</v>
      </c>
      <c r="L465" t="e">
        <f>VLOOKUP(D465,#REF!,5,0)</f>
        <v>#REF!</v>
      </c>
      <c r="M465" t="e">
        <f>VLOOKUP(D465,#REF!,6,0)</f>
        <v>#REF!</v>
      </c>
      <c r="N465" t="e">
        <f>VLOOKUP(D465,#REF!,7,0)</f>
        <v>#REF!</v>
      </c>
      <c r="P465" t="str">
        <f t="shared" si="39"/>
        <v>80804</v>
      </c>
      <c r="Q465" t="str">
        <f t="shared" si="40"/>
        <v>63</v>
      </c>
    </row>
    <row r="466" spans="1:17" hidden="1" x14ac:dyDescent="0.25">
      <c r="A466" s="563" t="s">
        <v>3173</v>
      </c>
      <c r="B466" s="340">
        <v>6</v>
      </c>
      <c r="C466" s="618">
        <v>631080804004990</v>
      </c>
      <c r="D466" s="341" t="s">
        <v>2041</v>
      </c>
      <c r="E466" t="str">
        <f t="shared" si="37"/>
        <v>630108080400499</v>
      </c>
      <c r="F466" t="str">
        <f t="shared" si="38"/>
        <v>0</v>
      </c>
      <c r="G466" t="e">
        <f>+VLOOKUP(L466,BG!$D$10:$F$63,3,FALSE)</f>
        <v>#REF!</v>
      </c>
      <c r="H466" s="341" t="s">
        <v>2185</v>
      </c>
      <c r="I466" s="628">
        <v>-176787351</v>
      </c>
      <c r="J466" s="298">
        <f t="shared" si="36"/>
        <v>-176787.351</v>
      </c>
      <c r="K466" t="e">
        <f>+VLOOKUP(D466,#REF!,4,0)</f>
        <v>#REF!</v>
      </c>
      <c r="L466" t="e">
        <f>VLOOKUP(D466,#REF!,5,0)</f>
        <v>#REF!</v>
      </c>
      <c r="M466" t="e">
        <f>VLOOKUP(D466,#REF!,6,0)</f>
        <v>#REF!</v>
      </c>
      <c r="N466" t="e">
        <f>VLOOKUP(D466,#REF!,7,0)</f>
        <v>#REF!</v>
      </c>
      <c r="P466" t="str">
        <f t="shared" si="39"/>
        <v>80804</v>
      </c>
      <c r="Q466" t="str">
        <f t="shared" si="40"/>
        <v>63</v>
      </c>
    </row>
    <row r="467" spans="1:17" hidden="1" x14ac:dyDescent="0.25">
      <c r="A467" s="563" t="s">
        <v>3173</v>
      </c>
      <c r="B467" s="339">
        <v>6</v>
      </c>
      <c r="C467" s="617">
        <v>631080804011990</v>
      </c>
      <c r="D467" s="436" t="s">
        <v>2042</v>
      </c>
      <c r="E467" t="str">
        <f t="shared" si="37"/>
        <v>630108080401199</v>
      </c>
      <c r="F467" t="str">
        <f t="shared" si="38"/>
        <v>0</v>
      </c>
      <c r="G467" t="e">
        <f>+VLOOKUP(L467,BG!$D$10:$F$63,3,FALSE)</f>
        <v>#REF!</v>
      </c>
      <c r="H467" s="436" t="s">
        <v>2186</v>
      </c>
      <c r="I467" s="627">
        <v>-1047819815</v>
      </c>
      <c r="J467" s="298">
        <f t="shared" si="36"/>
        <v>-1047819.8149999999</v>
      </c>
      <c r="K467" t="e">
        <f>+VLOOKUP(D467,#REF!,4,0)</f>
        <v>#REF!</v>
      </c>
      <c r="L467" t="e">
        <f>VLOOKUP(D467,#REF!,5,0)</f>
        <v>#REF!</v>
      </c>
      <c r="M467" t="e">
        <f>VLOOKUP(D467,#REF!,6,0)</f>
        <v>#REF!</v>
      </c>
      <c r="N467" t="e">
        <f>VLOOKUP(D467,#REF!,7,0)</f>
        <v>#REF!</v>
      </c>
      <c r="P467" t="str">
        <f t="shared" si="39"/>
        <v>80804</v>
      </c>
      <c r="Q467" t="str">
        <f t="shared" si="40"/>
        <v>63</v>
      </c>
    </row>
    <row r="468" spans="1:17" hidden="1" x14ac:dyDescent="0.25">
      <c r="A468" s="563" t="s">
        <v>3173</v>
      </c>
      <c r="B468" s="340">
        <v>6</v>
      </c>
      <c r="C468" s="618">
        <v>631081002000990</v>
      </c>
      <c r="D468" s="341" t="s">
        <v>1140</v>
      </c>
      <c r="E468" t="str">
        <f t="shared" si="37"/>
        <v>630108100200099</v>
      </c>
      <c r="F468" t="str">
        <f t="shared" si="38"/>
        <v>0</v>
      </c>
      <c r="G468" t="e">
        <f>+VLOOKUP(L468,BG!$D$10:$F$63,3,FALSE)</f>
        <v>#REF!</v>
      </c>
      <c r="H468" s="341" t="s">
        <v>1139</v>
      </c>
      <c r="I468" s="628">
        <v>-346</v>
      </c>
      <c r="J468" s="298">
        <f t="shared" si="36"/>
        <v>-0.34599999999999997</v>
      </c>
      <c r="K468" t="e">
        <f>+VLOOKUP(D468,#REF!,4,0)</f>
        <v>#REF!</v>
      </c>
      <c r="L468" t="e">
        <f>VLOOKUP(D468,#REF!,5,0)</f>
        <v>#REF!</v>
      </c>
      <c r="M468" t="e">
        <f>+L468</f>
        <v>#REF!</v>
      </c>
      <c r="N468" t="e">
        <f>VLOOKUP(D468,#REF!,7,0)</f>
        <v>#REF!</v>
      </c>
      <c r="P468" t="str">
        <f t="shared" si="39"/>
        <v>81002</v>
      </c>
      <c r="Q468" t="str">
        <f t="shared" si="40"/>
        <v>63</v>
      </c>
    </row>
    <row r="469" spans="1:17" hidden="1" x14ac:dyDescent="0.25">
      <c r="A469" s="563" t="s">
        <v>3173</v>
      </c>
      <c r="B469" s="339">
        <v>6</v>
      </c>
      <c r="C469" s="617">
        <v>633081602000990</v>
      </c>
      <c r="D469" s="436" t="s">
        <v>2043</v>
      </c>
      <c r="E469" t="str">
        <f t="shared" si="37"/>
        <v>630308160200099</v>
      </c>
      <c r="F469" t="str">
        <f t="shared" si="38"/>
        <v>0</v>
      </c>
      <c r="G469" t="e">
        <f>+VLOOKUP(L469,BG!$D$10:$F$63,3,FALSE)</f>
        <v>#REF!</v>
      </c>
      <c r="H469" s="436" t="s">
        <v>2187</v>
      </c>
      <c r="I469" s="627">
        <v>-76758314</v>
      </c>
      <c r="J469" s="298">
        <f t="shared" si="36"/>
        <v>-76758.313999999998</v>
      </c>
      <c r="K469" t="e">
        <f>+VLOOKUP(D469,#REF!,4,0)</f>
        <v>#REF!</v>
      </c>
      <c r="L469" t="e">
        <f>VLOOKUP(D469,#REF!,5,0)</f>
        <v>#REF!</v>
      </c>
      <c r="M469" t="e">
        <f>VLOOKUP(D469,#REF!,6,0)</f>
        <v>#REF!</v>
      </c>
      <c r="N469" t="e">
        <f>VLOOKUP(D469,#REF!,7,0)</f>
        <v>#REF!</v>
      </c>
      <c r="P469" t="str">
        <f t="shared" si="39"/>
        <v>81602</v>
      </c>
      <c r="Q469" t="str">
        <f t="shared" si="40"/>
        <v>63</v>
      </c>
    </row>
    <row r="470" spans="1:17" x14ac:dyDescent="0.25">
      <c r="A470" s="563" t="s">
        <v>3173</v>
      </c>
      <c r="B470" s="340">
        <v>6</v>
      </c>
      <c r="C470" s="618">
        <v>633081802000990</v>
      </c>
      <c r="D470" s="341" t="s">
        <v>2044</v>
      </c>
      <c r="E470" t="str">
        <f t="shared" si="37"/>
        <v>630308180200099</v>
      </c>
      <c r="F470" t="str">
        <f t="shared" si="38"/>
        <v>0</v>
      </c>
      <c r="G470" t="e">
        <f>+VLOOKUP(L470,BG!$D$10:$F$63,3,FALSE)</f>
        <v>#REF!</v>
      </c>
      <c r="H470" s="341" t="s">
        <v>1292</v>
      </c>
      <c r="I470" s="628">
        <v>-200747302</v>
      </c>
      <c r="J470" s="298">
        <f t="shared" si="36"/>
        <v>-200747.302</v>
      </c>
      <c r="K470" t="e">
        <f>+VLOOKUP(D470,#REF!,4,0)</f>
        <v>#REF!</v>
      </c>
      <c r="L470" t="e">
        <f>VLOOKUP(D470,#REF!,5,0)</f>
        <v>#REF!</v>
      </c>
      <c r="M470" t="e">
        <f>VLOOKUP(D470,#REF!,6,0)</f>
        <v>#REF!</v>
      </c>
      <c r="N470" t="e">
        <f>VLOOKUP(D470,#REF!,7,0)</f>
        <v>#REF!</v>
      </c>
      <c r="P470" t="str">
        <f t="shared" si="39"/>
        <v>81802</v>
      </c>
      <c r="Q470" t="str">
        <f t="shared" si="40"/>
        <v>63</v>
      </c>
    </row>
    <row r="471" spans="1:17" x14ac:dyDescent="0.25">
      <c r="A471" s="563" t="s">
        <v>3173</v>
      </c>
      <c r="B471" s="339">
        <v>6</v>
      </c>
      <c r="C471" s="617">
        <v>633081802001980</v>
      </c>
      <c r="D471" s="436" t="s">
        <v>1291</v>
      </c>
      <c r="E471" t="str">
        <f t="shared" si="37"/>
        <v>630308180200198</v>
      </c>
      <c r="F471" t="str">
        <f t="shared" si="38"/>
        <v>0</v>
      </c>
      <c r="G471" t="e">
        <f>+VLOOKUP(L471,BG!$D$10:$F$63,3,FALSE)</f>
        <v>#REF!</v>
      </c>
      <c r="H471" s="436" t="s">
        <v>1292</v>
      </c>
      <c r="I471" s="627">
        <v>-2215313</v>
      </c>
      <c r="J471" s="298">
        <f t="shared" si="36"/>
        <v>-2215.3130000000001</v>
      </c>
      <c r="K471" t="e">
        <f>+VLOOKUP(D471,#REF!,4,0)</f>
        <v>#REF!</v>
      </c>
      <c r="L471" t="e">
        <f>VLOOKUP(D471,#REF!,5,0)</f>
        <v>#REF!</v>
      </c>
      <c r="M471" t="e">
        <f>VLOOKUP(D471,#REF!,6,0)</f>
        <v>#REF!</v>
      </c>
      <c r="N471" t="e">
        <f>VLOOKUP(D471,#REF!,7,0)</f>
        <v>#REF!</v>
      </c>
      <c r="P471" t="str">
        <f t="shared" si="39"/>
        <v>81802</v>
      </c>
      <c r="Q471" t="str">
        <f t="shared" si="40"/>
        <v>63</v>
      </c>
    </row>
    <row r="472" spans="1:17" hidden="1" x14ac:dyDescent="0.25">
      <c r="A472" s="563" t="s">
        <v>3173</v>
      </c>
      <c r="B472" s="340">
        <v>6</v>
      </c>
      <c r="C472" s="618">
        <v>633081802008990</v>
      </c>
      <c r="D472" s="341" t="s">
        <v>1141</v>
      </c>
      <c r="E472" t="str">
        <f t="shared" si="37"/>
        <v>630308180200899</v>
      </c>
      <c r="F472" t="str">
        <f t="shared" si="38"/>
        <v>0</v>
      </c>
      <c r="G472" t="e">
        <f>+VLOOKUP(L472,BG!$D$10:$F$63,3,FALSE)</f>
        <v>#REF!</v>
      </c>
      <c r="H472" s="341" t="s">
        <v>1142</v>
      </c>
      <c r="I472" s="628">
        <v>-54898536</v>
      </c>
      <c r="J472" s="298">
        <f t="shared" si="36"/>
        <v>-54898.536</v>
      </c>
      <c r="K472" t="e">
        <f>+VLOOKUP(D472,#REF!,4,0)</f>
        <v>#REF!</v>
      </c>
      <c r="L472" t="e">
        <f>VLOOKUP(D472,#REF!,5,0)</f>
        <v>#REF!</v>
      </c>
      <c r="M472" t="e">
        <f>VLOOKUP(D472,#REF!,6,0)</f>
        <v>#REF!</v>
      </c>
      <c r="N472" t="e">
        <f>VLOOKUP(D472,#REF!,7,0)</f>
        <v>#REF!</v>
      </c>
      <c r="P472" t="str">
        <f t="shared" si="39"/>
        <v>81802</v>
      </c>
      <c r="Q472" t="str">
        <f t="shared" si="40"/>
        <v>63</v>
      </c>
    </row>
    <row r="473" spans="1:17" x14ac:dyDescent="0.25">
      <c r="A473" s="563" t="s">
        <v>3173</v>
      </c>
      <c r="B473" s="339">
        <v>6</v>
      </c>
      <c r="C473" s="617">
        <v>634082004000990</v>
      </c>
      <c r="D473" s="436" t="s">
        <v>1143</v>
      </c>
      <c r="E473" t="str">
        <f t="shared" si="37"/>
        <v>630408200400099</v>
      </c>
      <c r="F473" t="str">
        <f t="shared" si="38"/>
        <v>0</v>
      </c>
      <c r="G473" t="e">
        <f>+VLOOKUP(L473,BG!$D$10:$F$63,3,FALSE)</f>
        <v>#REF!</v>
      </c>
      <c r="H473" s="436" t="s">
        <v>1144</v>
      </c>
      <c r="I473" s="627">
        <v>-337004438924</v>
      </c>
      <c r="J473" s="298">
        <f t="shared" si="36"/>
        <v>-337004438.92400002</v>
      </c>
      <c r="K473" t="e">
        <f>+VLOOKUP(D473,#REF!,4,0)</f>
        <v>#REF!</v>
      </c>
      <c r="L473" t="e">
        <f>VLOOKUP(D473,#REF!,5,0)</f>
        <v>#REF!</v>
      </c>
      <c r="M473" t="e">
        <f>+L473</f>
        <v>#REF!</v>
      </c>
      <c r="N473" t="e">
        <f>VLOOKUP(D473,#REF!,7,0)</f>
        <v>#REF!</v>
      </c>
      <c r="P473" t="str">
        <f t="shared" si="39"/>
        <v>82004</v>
      </c>
      <c r="Q473" t="str">
        <f t="shared" si="40"/>
        <v>63</v>
      </c>
    </row>
    <row r="474" spans="1:17" hidden="1" x14ac:dyDescent="0.25">
      <c r="A474" s="563" t="s">
        <v>3173</v>
      </c>
      <c r="B474" s="340">
        <v>6</v>
      </c>
      <c r="C474" s="618">
        <v>634082006000990</v>
      </c>
      <c r="D474" s="341" t="s">
        <v>1145</v>
      </c>
      <c r="E474" t="str">
        <f t="shared" si="37"/>
        <v>630408200600099</v>
      </c>
      <c r="F474" t="str">
        <f t="shared" si="38"/>
        <v>0</v>
      </c>
      <c r="G474" t="e">
        <f>+VLOOKUP(L474,BG!$D$10:$F$63,3,FALSE)</f>
        <v>#REF!</v>
      </c>
      <c r="H474" s="341" t="s">
        <v>1146</v>
      </c>
      <c r="I474" s="628">
        <v>-495425791</v>
      </c>
      <c r="J474" s="298">
        <f t="shared" si="36"/>
        <v>-495425.79100000003</v>
      </c>
      <c r="K474" t="e">
        <f>+VLOOKUP(D474,#REF!,4,0)</f>
        <v>#REF!</v>
      </c>
      <c r="L474" t="e">
        <f>VLOOKUP(D474,#REF!,5,0)</f>
        <v>#REF!</v>
      </c>
      <c r="M474" t="e">
        <f>+L474</f>
        <v>#REF!</v>
      </c>
      <c r="N474" t="e">
        <f>VLOOKUP(D474,#REF!,7,0)</f>
        <v>#REF!</v>
      </c>
      <c r="P474" t="str">
        <f t="shared" si="39"/>
        <v>82006</v>
      </c>
      <c r="Q474" t="str">
        <f t="shared" si="40"/>
        <v>63</v>
      </c>
    </row>
    <row r="475" spans="1:17" x14ac:dyDescent="0.25">
      <c r="A475" s="563" t="s">
        <v>3173</v>
      </c>
      <c r="B475" s="339">
        <v>6</v>
      </c>
      <c r="C475" s="617">
        <v>634082202000990</v>
      </c>
      <c r="D475" s="436" t="s">
        <v>1147</v>
      </c>
      <c r="E475" t="str">
        <f t="shared" si="37"/>
        <v>630408220200099</v>
      </c>
      <c r="F475" t="str">
        <f t="shared" si="38"/>
        <v>0</v>
      </c>
      <c r="G475" t="e">
        <f>+VLOOKUP(L475,BG!$D$10:$F$63,3,FALSE)</f>
        <v>#REF!</v>
      </c>
      <c r="H475" s="436" t="s">
        <v>1148</v>
      </c>
      <c r="I475" s="627">
        <v>-109242009385</v>
      </c>
      <c r="J475" s="298">
        <f t="shared" si="36"/>
        <v>-109242009.38500001</v>
      </c>
      <c r="K475" t="e">
        <f>+VLOOKUP(D475,#REF!,4,0)</f>
        <v>#REF!</v>
      </c>
      <c r="L475" t="e">
        <f>VLOOKUP(D475,#REF!,5,0)</f>
        <v>#REF!</v>
      </c>
      <c r="M475" t="e">
        <f>+L475</f>
        <v>#REF!</v>
      </c>
      <c r="N475" t="e">
        <f>VLOOKUP(D475,#REF!,7,0)</f>
        <v>#REF!</v>
      </c>
      <c r="P475" t="str">
        <f t="shared" si="39"/>
        <v>82202</v>
      </c>
      <c r="Q475" t="str">
        <f t="shared" si="40"/>
        <v>63</v>
      </c>
    </row>
    <row r="476" spans="1:17" hidden="1" x14ac:dyDescent="0.25">
      <c r="A476" s="563" t="s">
        <v>3173</v>
      </c>
      <c r="B476" s="340">
        <v>6</v>
      </c>
      <c r="C476" s="618">
        <v>634082204000990</v>
      </c>
      <c r="D476" s="341" t="s">
        <v>1149</v>
      </c>
      <c r="E476" t="str">
        <f t="shared" si="37"/>
        <v>630408220400099</v>
      </c>
      <c r="F476" t="str">
        <f t="shared" si="38"/>
        <v>0</v>
      </c>
      <c r="G476" t="e">
        <f>+VLOOKUP(L476,BG!$D$10:$F$63,3,FALSE)</f>
        <v>#REF!</v>
      </c>
      <c r="H476" s="341" t="s">
        <v>51</v>
      </c>
      <c r="I476" s="628">
        <v>-66092979587</v>
      </c>
      <c r="J476" s="298">
        <f t="shared" si="36"/>
        <v>-66092979.586999997</v>
      </c>
      <c r="K476" t="e">
        <f>+VLOOKUP(D476,#REF!,4,0)</f>
        <v>#REF!</v>
      </c>
      <c r="L476" t="e">
        <f>VLOOKUP(D476,#REF!,5,0)</f>
        <v>#REF!</v>
      </c>
      <c r="M476" t="e">
        <f>+L476</f>
        <v>#REF!</v>
      </c>
      <c r="N476" t="e">
        <f>VLOOKUP(D476,#REF!,7,0)</f>
        <v>#REF!</v>
      </c>
      <c r="P476" t="str">
        <f t="shared" si="39"/>
        <v>82204</v>
      </c>
      <c r="Q476" t="str">
        <f t="shared" si="40"/>
        <v>63</v>
      </c>
    </row>
    <row r="477" spans="1:17" hidden="1" x14ac:dyDescent="0.25">
      <c r="A477" s="563" t="s">
        <v>3173</v>
      </c>
      <c r="B477" s="339">
        <v>6</v>
      </c>
      <c r="C477" s="617">
        <v>641082801000990</v>
      </c>
      <c r="D477" s="436" t="s">
        <v>1872</v>
      </c>
      <c r="E477" t="str">
        <f t="shared" si="37"/>
        <v>640108280100099</v>
      </c>
      <c r="F477" t="str">
        <f t="shared" si="38"/>
        <v>0</v>
      </c>
      <c r="G477" t="e">
        <f>+VLOOKUP(L477,BG!$D$10:$F$63,3,FALSE)</f>
        <v>#REF!</v>
      </c>
      <c r="H477" s="436" t="s">
        <v>1497</v>
      </c>
      <c r="I477" s="627">
        <v>-24630542</v>
      </c>
      <c r="J477" s="298">
        <f t="shared" si="36"/>
        <v>-24630.542000000001</v>
      </c>
      <c r="K477" t="e">
        <f>+VLOOKUP(D477,#REF!,4,0)</f>
        <v>#REF!</v>
      </c>
      <c r="L477" t="e">
        <f>VLOOKUP(D477,#REF!,5,0)</f>
        <v>#REF!</v>
      </c>
      <c r="M477" t="e">
        <f>VLOOKUP(D477,#REF!,6,0)</f>
        <v>#REF!</v>
      </c>
      <c r="N477" t="e">
        <f>VLOOKUP(D477,#REF!,7,0)</f>
        <v>#REF!</v>
      </c>
      <c r="P477" t="str">
        <f t="shared" si="39"/>
        <v>82801</v>
      </c>
      <c r="Q477" t="str">
        <f t="shared" si="40"/>
        <v>64</v>
      </c>
    </row>
    <row r="478" spans="1:17" x14ac:dyDescent="0.25">
      <c r="A478" s="563" t="s">
        <v>3173</v>
      </c>
      <c r="B478" s="340">
        <v>6</v>
      </c>
      <c r="C478" s="618">
        <v>641083201001990</v>
      </c>
      <c r="D478" s="341" t="s">
        <v>1150</v>
      </c>
      <c r="E478" t="str">
        <f t="shared" si="37"/>
        <v>640108320100199</v>
      </c>
      <c r="F478" t="str">
        <f t="shared" si="38"/>
        <v>0</v>
      </c>
      <c r="G478" t="e">
        <f>+VLOOKUP(L478,BG!$D$10:$F$63,3,FALSE)</f>
        <v>#REF!</v>
      </c>
      <c r="H478" s="341" t="s">
        <v>1151</v>
      </c>
      <c r="I478" s="628">
        <v>-9342579798</v>
      </c>
      <c r="J478" s="298">
        <f t="shared" si="36"/>
        <v>-9342579.7980000004</v>
      </c>
      <c r="K478" t="e">
        <f>+VLOOKUP(D478,#REF!,4,0)</f>
        <v>#REF!</v>
      </c>
      <c r="L478" t="e">
        <f>VLOOKUP(D478,#REF!,5,0)</f>
        <v>#REF!</v>
      </c>
      <c r="M478" t="e">
        <f>VLOOKUP(D478,#REF!,6,0)</f>
        <v>#REF!</v>
      </c>
      <c r="N478" t="e">
        <f>VLOOKUP(D478,#REF!,7,0)</f>
        <v>#REF!</v>
      </c>
      <c r="P478" t="str">
        <f t="shared" si="39"/>
        <v>83201</v>
      </c>
      <c r="Q478" t="str">
        <f t="shared" si="40"/>
        <v>64</v>
      </c>
    </row>
    <row r="479" spans="1:17" hidden="1" x14ac:dyDescent="0.25">
      <c r="A479" s="563" t="s">
        <v>3173</v>
      </c>
      <c r="B479" s="339">
        <v>6</v>
      </c>
      <c r="C479" s="617">
        <v>641083201007990</v>
      </c>
      <c r="D479" s="436" t="s">
        <v>1263</v>
      </c>
      <c r="E479" t="str">
        <f t="shared" si="37"/>
        <v>640108320100799</v>
      </c>
      <c r="F479" t="str">
        <f t="shared" si="38"/>
        <v>0</v>
      </c>
      <c r="G479" t="e">
        <f>+VLOOKUP(L479,BG!$D$10:$F$63,3,FALSE)</f>
        <v>#REF!</v>
      </c>
      <c r="H479" s="436" t="s">
        <v>1264</v>
      </c>
      <c r="I479" s="627">
        <v>-16607924</v>
      </c>
      <c r="J479" s="298">
        <f t="shared" si="36"/>
        <v>-16607.923999999999</v>
      </c>
      <c r="K479" t="e">
        <f>+VLOOKUP(D479,#REF!,4,0)</f>
        <v>#REF!</v>
      </c>
      <c r="L479" t="e">
        <f>VLOOKUP(D479,#REF!,5,0)</f>
        <v>#REF!</v>
      </c>
      <c r="M479" t="e">
        <f>+L479</f>
        <v>#REF!</v>
      </c>
      <c r="N479" t="e">
        <f>VLOOKUP(D479,#REF!,7,0)</f>
        <v>#REF!</v>
      </c>
      <c r="P479" t="str">
        <f t="shared" si="39"/>
        <v>83201</v>
      </c>
      <c r="Q479" t="str">
        <f t="shared" si="40"/>
        <v>64</v>
      </c>
    </row>
    <row r="480" spans="1:17" x14ac:dyDescent="0.25">
      <c r="A480" s="563" t="s">
        <v>3173</v>
      </c>
      <c r="B480" s="340">
        <v>6</v>
      </c>
      <c r="C480" s="618">
        <v>641083201010990</v>
      </c>
      <c r="D480" s="341" t="s">
        <v>2671</v>
      </c>
      <c r="E480" t="str">
        <f t="shared" si="37"/>
        <v>640108320101099</v>
      </c>
      <c r="F480" t="str">
        <f t="shared" si="38"/>
        <v>0</v>
      </c>
      <c r="G480" t="e">
        <f>+VLOOKUP(L480,BG!$D$10:$F$63,3,FALSE)</f>
        <v>#REF!</v>
      </c>
      <c r="H480" s="616" t="s">
        <v>2683</v>
      </c>
      <c r="I480" s="637">
        <v>-1336102934</v>
      </c>
      <c r="J480" s="476">
        <f t="shared" si="36"/>
        <v>-1336102.9339999999</v>
      </c>
      <c r="K480" t="e">
        <f>+VLOOKUP(D480,#REF!,4,0)</f>
        <v>#REF!</v>
      </c>
      <c r="L480" t="e">
        <f>VLOOKUP(D480,#REF!,5,0)</f>
        <v>#REF!</v>
      </c>
      <c r="M480" t="e">
        <f>VLOOKUP(D480,#REF!,6,0)</f>
        <v>#REF!</v>
      </c>
      <c r="N480" t="e">
        <f>VLOOKUP(D480,#REF!,7,0)</f>
        <v>#REF!</v>
      </c>
      <c r="P480" t="str">
        <f t="shared" si="39"/>
        <v>83201</v>
      </c>
      <c r="Q480" t="str">
        <f t="shared" si="40"/>
        <v>64</v>
      </c>
    </row>
    <row r="481" spans="1:17" x14ac:dyDescent="0.25">
      <c r="A481" s="563" t="s">
        <v>3173</v>
      </c>
      <c r="B481" s="339">
        <v>6</v>
      </c>
      <c r="C481" s="617">
        <v>641083201013990</v>
      </c>
      <c r="D481" s="436" t="s">
        <v>3192</v>
      </c>
      <c r="E481" t="str">
        <f t="shared" si="37"/>
        <v>640108320101399</v>
      </c>
      <c r="F481" t="str">
        <f t="shared" si="38"/>
        <v>0</v>
      </c>
      <c r="G481" t="e">
        <f>+VLOOKUP(L481,BG!$D$10:$F$63,3,FALSE)</f>
        <v>#REF!</v>
      </c>
      <c r="H481" s="436" t="s">
        <v>3224</v>
      </c>
      <c r="I481" s="627">
        <v>-38873000000</v>
      </c>
      <c r="J481" s="298">
        <f t="shared" si="36"/>
        <v>-38873000</v>
      </c>
      <c r="K481" t="e">
        <f>+VLOOKUP(D481,#REF!,4,0)</f>
        <v>#REF!</v>
      </c>
      <c r="L481" t="e">
        <f>VLOOKUP(D481,#REF!,5,0)</f>
        <v>#REF!</v>
      </c>
      <c r="M481" t="e">
        <f>+L481</f>
        <v>#REF!</v>
      </c>
      <c r="N481" t="e">
        <f>VLOOKUP(D481,#REF!,7,0)</f>
        <v>#REF!</v>
      </c>
      <c r="P481" t="str">
        <f t="shared" si="39"/>
        <v>83201</v>
      </c>
      <c r="Q481" t="str">
        <f t="shared" si="40"/>
        <v>64</v>
      </c>
    </row>
    <row r="482" spans="1:17" x14ac:dyDescent="0.25">
      <c r="A482" s="563" t="s">
        <v>3173</v>
      </c>
      <c r="B482" s="340">
        <v>6</v>
      </c>
      <c r="C482" s="618">
        <v>641083201014990</v>
      </c>
      <c r="D482" s="341" t="s">
        <v>3193</v>
      </c>
      <c r="E482" t="str">
        <f t="shared" si="37"/>
        <v>640108320101499</v>
      </c>
      <c r="F482" t="str">
        <f t="shared" si="38"/>
        <v>0</v>
      </c>
      <c r="G482" t="e">
        <f>+VLOOKUP(L482,BG!$D$10:$F$63,3,FALSE)</f>
        <v>#N/A</v>
      </c>
      <c r="H482" s="341" t="s">
        <v>3225</v>
      </c>
      <c r="I482" s="628">
        <v>-2301000000</v>
      </c>
      <c r="J482" s="298">
        <f t="shared" si="36"/>
        <v>-2301000</v>
      </c>
      <c r="K482" t="e">
        <f>+VLOOKUP(D482,#REF!,4,0)</f>
        <v>#REF!</v>
      </c>
      <c r="L482" t="s">
        <v>99</v>
      </c>
      <c r="M482" t="e">
        <f>VLOOKUP(D482,#REF!,6,0)</f>
        <v>#REF!</v>
      </c>
      <c r="N482" t="e">
        <f>VLOOKUP(D482,#REF!,7,0)</f>
        <v>#REF!</v>
      </c>
      <c r="P482" t="str">
        <f t="shared" si="39"/>
        <v>83201</v>
      </c>
      <c r="Q482" t="str">
        <f t="shared" si="40"/>
        <v>64</v>
      </c>
    </row>
    <row r="483" spans="1:17" hidden="1" x14ac:dyDescent="0.25">
      <c r="A483" s="563" t="s">
        <v>3173</v>
      </c>
      <c r="B483" s="339">
        <v>6</v>
      </c>
      <c r="C483" s="617">
        <v>641083201016990</v>
      </c>
      <c r="D483" s="436" t="s">
        <v>2793</v>
      </c>
      <c r="E483" t="str">
        <f t="shared" si="37"/>
        <v>640108320101699</v>
      </c>
      <c r="F483" t="str">
        <f t="shared" si="38"/>
        <v>0</v>
      </c>
      <c r="G483" t="e">
        <f>+VLOOKUP(L483,BG!$D$10:$F$63,3,FALSE)</f>
        <v>#REF!</v>
      </c>
      <c r="H483" s="436" t="s">
        <v>2794</v>
      </c>
      <c r="I483" s="627">
        <v>-5259838392</v>
      </c>
      <c r="J483" s="298">
        <f t="shared" si="36"/>
        <v>-5259838.392</v>
      </c>
      <c r="K483" t="e">
        <f>+VLOOKUP(D483,#REF!,4,0)</f>
        <v>#REF!</v>
      </c>
      <c r="L483" t="e">
        <f>VLOOKUP(D483,#REF!,5,0)</f>
        <v>#REF!</v>
      </c>
      <c r="M483" t="e">
        <f>VLOOKUP(D483,#REF!,6,0)</f>
        <v>#REF!</v>
      </c>
      <c r="N483" t="e">
        <f>VLOOKUP(D483,#REF!,7,0)</f>
        <v>#REF!</v>
      </c>
      <c r="P483" t="str">
        <f t="shared" si="39"/>
        <v>83201</v>
      </c>
      <c r="Q483" t="str">
        <f t="shared" si="40"/>
        <v>64</v>
      </c>
    </row>
    <row r="484" spans="1:17" hidden="1" x14ac:dyDescent="0.25">
      <c r="A484" s="563" t="s">
        <v>3173</v>
      </c>
      <c r="B484" s="340">
        <v>6</v>
      </c>
      <c r="C484" s="618">
        <v>641083201021990</v>
      </c>
      <c r="D484" s="341" t="s">
        <v>1152</v>
      </c>
      <c r="E484" t="str">
        <f t="shared" si="37"/>
        <v>640108320102199</v>
      </c>
      <c r="F484" t="str">
        <f t="shared" si="38"/>
        <v>0</v>
      </c>
      <c r="G484" t="e">
        <f>+VLOOKUP(L484,BG!$D$10:$F$63,3,FALSE)</f>
        <v>#REF!</v>
      </c>
      <c r="H484" s="341" t="s">
        <v>1153</v>
      </c>
      <c r="I484" s="628">
        <v>-72506484</v>
      </c>
      <c r="J484" s="298">
        <f t="shared" si="36"/>
        <v>-72506.483999999997</v>
      </c>
      <c r="K484" t="e">
        <f>+VLOOKUP(D484,#REF!,4,0)</f>
        <v>#REF!</v>
      </c>
      <c r="L484" t="e">
        <f>VLOOKUP(D484,#REF!,5,0)</f>
        <v>#REF!</v>
      </c>
      <c r="M484" t="e">
        <f>VLOOKUP(D484,#REF!,6,0)</f>
        <v>#REF!</v>
      </c>
      <c r="N484" t="e">
        <f>VLOOKUP(D484,#REF!,7,0)</f>
        <v>#REF!</v>
      </c>
      <c r="P484" t="str">
        <f t="shared" si="39"/>
        <v>83201</v>
      </c>
      <c r="Q484" t="str">
        <f t="shared" si="40"/>
        <v>64</v>
      </c>
    </row>
    <row r="485" spans="1:17" hidden="1" x14ac:dyDescent="0.25">
      <c r="A485" s="563" t="s">
        <v>3173</v>
      </c>
      <c r="B485" s="339">
        <v>6</v>
      </c>
      <c r="C485" s="617">
        <v>641083201024990</v>
      </c>
      <c r="D485" s="436" t="s">
        <v>3138</v>
      </c>
      <c r="E485" t="str">
        <f t="shared" si="37"/>
        <v>640108320102499</v>
      </c>
      <c r="F485" t="str">
        <f t="shared" si="38"/>
        <v>0</v>
      </c>
      <c r="G485" t="e">
        <f>+VLOOKUP(L485,BG!$D$10:$F$63,3,FALSE)</f>
        <v>#REF!</v>
      </c>
      <c r="H485" s="436" t="s">
        <v>2943</v>
      </c>
      <c r="I485" s="627">
        <v>-27813831618</v>
      </c>
      <c r="J485" s="298">
        <f t="shared" si="36"/>
        <v>-27813831.618000001</v>
      </c>
      <c r="K485" t="e">
        <f>+VLOOKUP(D485,#REF!,4,0)</f>
        <v>#REF!</v>
      </c>
      <c r="L485" t="e">
        <f>VLOOKUP(D485,#REF!,5,0)</f>
        <v>#REF!</v>
      </c>
      <c r="M485" t="e">
        <f>VLOOKUP(D485,#REF!,6,0)</f>
        <v>#REF!</v>
      </c>
      <c r="N485" t="e">
        <f>VLOOKUP(D485,#REF!,7,0)</f>
        <v>#REF!</v>
      </c>
      <c r="P485" t="str">
        <f t="shared" si="39"/>
        <v>83201</v>
      </c>
      <c r="Q485" t="str">
        <f t="shared" si="40"/>
        <v>64</v>
      </c>
    </row>
    <row r="486" spans="1:17" hidden="1" x14ac:dyDescent="0.25">
      <c r="A486" s="563" t="s">
        <v>3173</v>
      </c>
      <c r="B486" s="340">
        <v>6</v>
      </c>
      <c r="C486" s="618">
        <v>641083201025990</v>
      </c>
      <c r="D486" s="341" t="s">
        <v>3194</v>
      </c>
      <c r="E486" t="str">
        <f t="shared" si="37"/>
        <v>640108320102599</v>
      </c>
      <c r="F486" t="str">
        <f t="shared" si="38"/>
        <v>0</v>
      </c>
      <c r="G486" t="e">
        <f>+VLOOKUP(L486,BG!$D$10:$F$63,3,FALSE)</f>
        <v>#REF!</v>
      </c>
      <c r="H486" s="341" t="s">
        <v>3226</v>
      </c>
      <c r="I486" s="628">
        <v>-3801286406</v>
      </c>
      <c r="J486" s="298">
        <f t="shared" si="36"/>
        <v>-3801286.406</v>
      </c>
      <c r="K486" t="e">
        <f>+VLOOKUP(D486,#REF!,4,0)</f>
        <v>#REF!</v>
      </c>
      <c r="L486" t="e">
        <f>VLOOKUP(D486,#REF!,5,0)</f>
        <v>#REF!</v>
      </c>
      <c r="M486" t="e">
        <f>VLOOKUP(D486,#REF!,6,0)</f>
        <v>#REF!</v>
      </c>
      <c r="N486" t="e">
        <f>VLOOKUP(D486,#REF!,7,0)</f>
        <v>#REF!</v>
      </c>
      <c r="P486" t="str">
        <f t="shared" si="39"/>
        <v>83201</v>
      </c>
      <c r="Q486" t="str">
        <f t="shared" si="40"/>
        <v>64</v>
      </c>
    </row>
    <row r="487" spans="1:17" hidden="1" x14ac:dyDescent="0.25">
      <c r="A487" s="563" t="s">
        <v>3173</v>
      </c>
      <c r="B487" s="339">
        <v>6</v>
      </c>
      <c r="C487" s="617">
        <v>641083201026990</v>
      </c>
      <c r="D487" s="436" t="s">
        <v>3195</v>
      </c>
      <c r="E487" t="str">
        <f t="shared" si="37"/>
        <v>640108320102699</v>
      </c>
      <c r="F487" t="str">
        <f t="shared" si="38"/>
        <v>0</v>
      </c>
      <c r="G487" t="e">
        <f>+VLOOKUP(L487,BG!$D$10:$F$63,3,FALSE)</f>
        <v>#REF!</v>
      </c>
      <c r="H487" s="436" t="s">
        <v>3227</v>
      </c>
      <c r="I487" s="627">
        <v>-1894403051</v>
      </c>
      <c r="J487" s="298">
        <f t="shared" si="36"/>
        <v>-1894403.051</v>
      </c>
      <c r="K487" t="e">
        <f>+VLOOKUP(D487,#REF!,4,0)</f>
        <v>#REF!</v>
      </c>
      <c r="L487" t="e">
        <f>VLOOKUP(D487,#REF!,5,0)</f>
        <v>#REF!</v>
      </c>
      <c r="M487" t="e">
        <f>VLOOKUP(D487,#REF!,6,0)</f>
        <v>#REF!</v>
      </c>
      <c r="N487" t="e">
        <f>VLOOKUP(D487,#REF!,7,0)</f>
        <v>#REF!</v>
      </c>
      <c r="P487" t="str">
        <f t="shared" si="39"/>
        <v>83201</v>
      </c>
      <c r="Q487" t="str">
        <f t="shared" si="40"/>
        <v>64</v>
      </c>
    </row>
    <row r="488" spans="1:17" x14ac:dyDescent="0.25">
      <c r="A488" s="563" t="s">
        <v>3173</v>
      </c>
      <c r="B488" s="340">
        <v>6</v>
      </c>
      <c r="C488" s="618">
        <v>651083406000990</v>
      </c>
      <c r="D488" s="341" t="s">
        <v>2045</v>
      </c>
      <c r="E488" t="str">
        <f t="shared" si="37"/>
        <v>650108340600099</v>
      </c>
      <c r="F488" t="str">
        <f t="shared" si="38"/>
        <v>0</v>
      </c>
      <c r="G488" t="e">
        <f>+VLOOKUP(L488,BG!$D$10:$F$63,3,FALSE)</f>
        <v>#REF!</v>
      </c>
      <c r="H488" s="341" t="s">
        <v>2188</v>
      </c>
      <c r="I488" s="628">
        <v>-1164654783</v>
      </c>
      <c r="J488" s="298">
        <f t="shared" si="36"/>
        <v>-1164654.7830000001</v>
      </c>
      <c r="K488" t="e">
        <f>+VLOOKUP(D488,#REF!,4,0)</f>
        <v>#REF!</v>
      </c>
      <c r="L488" t="e">
        <f>VLOOKUP(D488,#REF!,5,0)</f>
        <v>#REF!</v>
      </c>
      <c r="M488" t="e">
        <f>+L488</f>
        <v>#REF!</v>
      </c>
      <c r="N488" t="e">
        <f>VLOOKUP(D488,#REF!,7,0)</f>
        <v>#REF!</v>
      </c>
      <c r="P488" t="str">
        <f t="shared" si="39"/>
        <v>83406</v>
      </c>
      <c r="Q488" t="str">
        <f t="shared" si="40"/>
        <v>65</v>
      </c>
    </row>
    <row r="489" spans="1:17" x14ac:dyDescent="0.25">
      <c r="A489" s="563" t="s">
        <v>3173</v>
      </c>
      <c r="B489" s="339">
        <v>6</v>
      </c>
      <c r="C489" s="617">
        <v>711070502000010</v>
      </c>
      <c r="D489" s="436" t="s">
        <v>1154</v>
      </c>
      <c r="E489" t="str">
        <f t="shared" si="37"/>
        <v>710107050200001</v>
      </c>
      <c r="F489" t="str">
        <f t="shared" si="38"/>
        <v>0</v>
      </c>
      <c r="G489" t="e">
        <f>+VLOOKUP(L489,BG!$D$10:$F$63,3,FALSE)</f>
        <v>#REF!</v>
      </c>
      <c r="H489" s="436" t="s">
        <v>2189</v>
      </c>
      <c r="I489" s="627">
        <v>4978242754</v>
      </c>
      <c r="J489" s="298">
        <f t="shared" si="36"/>
        <v>4978242.7539999997</v>
      </c>
      <c r="K489" t="e">
        <f>+VLOOKUP(D489,#REF!,4,0)</f>
        <v>#REF!</v>
      </c>
      <c r="L489" t="e">
        <f>VLOOKUP(D489,#REF!,5,0)</f>
        <v>#REF!</v>
      </c>
      <c r="M489" t="s">
        <v>3241</v>
      </c>
      <c r="N489" t="e">
        <f>VLOOKUP(D489,#REF!,7,0)</f>
        <v>#REF!</v>
      </c>
      <c r="P489" t="str">
        <f t="shared" si="39"/>
        <v>70502</v>
      </c>
      <c r="Q489" t="str">
        <f t="shared" si="40"/>
        <v>71</v>
      </c>
    </row>
    <row r="490" spans="1:17" hidden="1" x14ac:dyDescent="0.25">
      <c r="A490" s="563" t="s">
        <v>3173</v>
      </c>
      <c r="B490" s="340">
        <v>6</v>
      </c>
      <c r="C490" s="618">
        <v>711070502000990</v>
      </c>
      <c r="D490" s="341" t="s">
        <v>1155</v>
      </c>
      <c r="E490" t="str">
        <f t="shared" si="37"/>
        <v>710107050200099</v>
      </c>
      <c r="F490" t="str">
        <f t="shared" si="38"/>
        <v>0</v>
      </c>
      <c r="G490" t="e">
        <f>+VLOOKUP(L490,BG!$D$10:$F$63,3,FALSE)</f>
        <v>#REF!</v>
      </c>
      <c r="H490" s="341" t="s">
        <v>1156</v>
      </c>
      <c r="I490" s="628">
        <v>660826469</v>
      </c>
      <c r="J490" s="298">
        <f t="shared" si="36"/>
        <v>660826.46900000004</v>
      </c>
      <c r="K490" t="e">
        <f>+VLOOKUP(D490,#REF!,4,0)</f>
        <v>#REF!</v>
      </c>
      <c r="L490" t="e">
        <f>VLOOKUP(D490,#REF!,5,0)</f>
        <v>#REF!</v>
      </c>
      <c r="M490" t="e">
        <f>VLOOKUP(D490,#REF!,6,0)</f>
        <v>#REF!</v>
      </c>
      <c r="N490" t="e">
        <f>VLOOKUP(D490,#REF!,7,0)</f>
        <v>#REF!</v>
      </c>
      <c r="P490" t="str">
        <f t="shared" si="39"/>
        <v>70502</v>
      </c>
      <c r="Q490" t="str">
        <f t="shared" si="40"/>
        <v>71</v>
      </c>
    </row>
    <row r="491" spans="1:17" x14ac:dyDescent="0.25">
      <c r="A491" s="563" t="s">
        <v>3173</v>
      </c>
      <c r="B491" s="339">
        <v>6</v>
      </c>
      <c r="C491" s="617">
        <v>711070502001990</v>
      </c>
      <c r="D491" s="436" t="s">
        <v>1157</v>
      </c>
      <c r="E491" t="str">
        <f t="shared" si="37"/>
        <v>710107050200199</v>
      </c>
      <c r="F491" t="str">
        <f t="shared" si="38"/>
        <v>0</v>
      </c>
      <c r="G491" t="e">
        <f>+VLOOKUP(L491,BG!$D$10:$F$63,3,FALSE)</f>
        <v>#REF!</v>
      </c>
      <c r="H491" s="436" t="s">
        <v>2189</v>
      </c>
      <c r="I491" s="627">
        <v>42822347185</v>
      </c>
      <c r="J491" s="298">
        <f t="shared" si="36"/>
        <v>42822347.185000002</v>
      </c>
      <c r="K491" t="e">
        <f>+VLOOKUP(D491,#REF!,4,0)</f>
        <v>#REF!</v>
      </c>
      <c r="L491" t="e">
        <f>VLOOKUP(D491,#REF!,5,0)</f>
        <v>#REF!</v>
      </c>
      <c r="M491" t="s">
        <v>3241</v>
      </c>
      <c r="N491" t="e">
        <f>VLOOKUP(D491,#REF!,7,0)</f>
        <v>#REF!</v>
      </c>
      <c r="P491" t="str">
        <f t="shared" si="39"/>
        <v>70502</v>
      </c>
      <c r="Q491" t="str">
        <f t="shared" si="40"/>
        <v>71</v>
      </c>
    </row>
    <row r="492" spans="1:17" x14ac:dyDescent="0.25">
      <c r="A492" s="563" t="s">
        <v>3173</v>
      </c>
      <c r="B492" s="340">
        <v>6</v>
      </c>
      <c r="C492" s="618">
        <v>711070502002990</v>
      </c>
      <c r="D492" s="341" t="s">
        <v>1158</v>
      </c>
      <c r="E492" t="str">
        <f t="shared" si="37"/>
        <v>710107050200299</v>
      </c>
      <c r="F492" t="str">
        <f t="shared" si="38"/>
        <v>0</v>
      </c>
      <c r="G492" t="e">
        <f>+VLOOKUP(L492,BG!$D$10:$F$63,3,FALSE)</f>
        <v>#REF!</v>
      </c>
      <c r="H492" s="341" t="s">
        <v>2190</v>
      </c>
      <c r="I492" s="628">
        <v>4438313</v>
      </c>
      <c r="J492" s="298">
        <f t="shared" si="36"/>
        <v>4438.3130000000001</v>
      </c>
      <c r="K492" t="e">
        <f>+VLOOKUP(D492,#REF!,4,0)</f>
        <v>#REF!</v>
      </c>
      <c r="L492" t="e">
        <f>VLOOKUP(D492,#REF!,5,0)</f>
        <v>#REF!</v>
      </c>
      <c r="M492" t="s">
        <v>3241</v>
      </c>
      <c r="N492" t="e">
        <f>VLOOKUP(D492,#REF!,7,0)</f>
        <v>#REF!</v>
      </c>
      <c r="P492" t="str">
        <f t="shared" si="39"/>
        <v>70502</v>
      </c>
      <c r="Q492" t="str">
        <f t="shared" si="40"/>
        <v>71</v>
      </c>
    </row>
    <row r="493" spans="1:17" hidden="1" x14ac:dyDescent="0.25">
      <c r="A493" s="563" t="s">
        <v>3173</v>
      </c>
      <c r="B493" s="339">
        <v>6</v>
      </c>
      <c r="C493" s="617">
        <v>711070502003990</v>
      </c>
      <c r="D493" s="436" t="s">
        <v>1293</v>
      </c>
      <c r="E493" t="str">
        <f t="shared" si="37"/>
        <v>710107050200399</v>
      </c>
      <c r="F493" t="str">
        <f t="shared" si="38"/>
        <v>0</v>
      </c>
      <c r="G493" t="e">
        <f>+VLOOKUP(L493,BG!$D$10:$F$63,3,FALSE)</f>
        <v>#REF!</v>
      </c>
      <c r="H493" s="436" t="s">
        <v>2191</v>
      </c>
      <c r="I493" s="627">
        <v>1454389204</v>
      </c>
      <c r="J493" s="298">
        <f t="shared" si="36"/>
        <v>1454389.2039999999</v>
      </c>
      <c r="K493" t="e">
        <f>+VLOOKUP(D493,#REF!,4,0)</f>
        <v>#REF!</v>
      </c>
      <c r="L493" t="e">
        <f>VLOOKUP(D493,#REF!,5,0)</f>
        <v>#REF!</v>
      </c>
      <c r="M493" t="s">
        <v>3241</v>
      </c>
      <c r="N493" t="e">
        <f>VLOOKUP(D493,#REF!,7,0)</f>
        <v>#REF!</v>
      </c>
      <c r="P493" t="str">
        <f t="shared" si="39"/>
        <v>70502</v>
      </c>
      <c r="Q493" t="str">
        <f t="shared" si="40"/>
        <v>71</v>
      </c>
    </row>
    <row r="494" spans="1:17" x14ac:dyDescent="0.25">
      <c r="A494" s="563" t="s">
        <v>3173</v>
      </c>
      <c r="B494" s="340">
        <v>6</v>
      </c>
      <c r="C494" s="618">
        <v>711070502005990</v>
      </c>
      <c r="D494" s="341" t="s">
        <v>1294</v>
      </c>
      <c r="E494" t="str">
        <f t="shared" si="37"/>
        <v>710107050200599</v>
      </c>
      <c r="F494" t="str">
        <f t="shared" si="38"/>
        <v>0</v>
      </c>
      <c r="G494" t="e">
        <f>+VLOOKUP(L494,BG!$D$10:$F$63,3,FALSE)</f>
        <v>#REF!</v>
      </c>
      <c r="H494" s="341" t="s">
        <v>2192</v>
      </c>
      <c r="I494" s="628">
        <v>1196309987</v>
      </c>
      <c r="J494" s="298">
        <f t="shared" si="36"/>
        <v>1196309.987</v>
      </c>
      <c r="K494" t="e">
        <f>+VLOOKUP(D494,#REF!,4,0)</f>
        <v>#REF!</v>
      </c>
      <c r="L494" t="e">
        <f>VLOOKUP(D494,#REF!,5,0)</f>
        <v>#REF!</v>
      </c>
      <c r="M494" t="s">
        <v>3241</v>
      </c>
      <c r="N494" t="e">
        <f>VLOOKUP(D494,#REF!,7,0)</f>
        <v>#REF!</v>
      </c>
      <c r="P494" t="str">
        <f t="shared" si="39"/>
        <v>70502</v>
      </c>
      <c r="Q494" t="str">
        <f t="shared" si="40"/>
        <v>71</v>
      </c>
    </row>
    <row r="495" spans="1:17" hidden="1" x14ac:dyDescent="0.25">
      <c r="A495" s="563" t="s">
        <v>3173</v>
      </c>
      <c r="B495" s="339">
        <v>6</v>
      </c>
      <c r="C495" s="617">
        <v>711070502006990</v>
      </c>
      <c r="D495" s="436" t="s">
        <v>2046</v>
      </c>
      <c r="E495" t="str">
        <f t="shared" si="37"/>
        <v>710107050200699</v>
      </c>
      <c r="F495" t="str">
        <f t="shared" si="38"/>
        <v>0</v>
      </c>
      <c r="G495" t="e">
        <f>+VLOOKUP(L495,BG!$D$10:$F$63,3,FALSE)</f>
        <v>#REF!</v>
      </c>
      <c r="H495" s="436" t="s">
        <v>2193</v>
      </c>
      <c r="I495" s="627">
        <v>45634484</v>
      </c>
      <c r="J495" s="298">
        <f t="shared" si="36"/>
        <v>45634.483999999997</v>
      </c>
      <c r="K495" t="e">
        <f>+VLOOKUP(D495,#REF!,4,0)</f>
        <v>#REF!</v>
      </c>
      <c r="L495" t="e">
        <f>VLOOKUP(D495,#REF!,5,0)</f>
        <v>#REF!</v>
      </c>
      <c r="M495" t="s">
        <v>3241</v>
      </c>
      <c r="N495" t="e">
        <f>VLOOKUP(D495,#REF!,7,0)</f>
        <v>#REF!</v>
      </c>
      <c r="P495" t="str">
        <f t="shared" si="39"/>
        <v>70502</v>
      </c>
      <c r="Q495" t="str">
        <f t="shared" si="40"/>
        <v>71</v>
      </c>
    </row>
    <row r="496" spans="1:17" x14ac:dyDescent="0.25">
      <c r="A496" s="563" t="s">
        <v>3173</v>
      </c>
      <c r="B496" s="340">
        <v>6</v>
      </c>
      <c r="C496" s="618">
        <v>711070503001990</v>
      </c>
      <c r="D496" s="341" t="s">
        <v>1295</v>
      </c>
      <c r="E496" t="str">
        <f t="shared" si="37"/>
        <v>710107050300199</v>
      </c>
      <c r="F496" t="str">
        <f t="shared" si="38"/>
        <v>0</v>
      </c>
      <c r="G496" t="e">
        <f>+VLOOKUP(L496,BG!$D$10:$F$63,3,FALSE)</f>
        <v>#REF!</v>
      </c>
      <c r="H496" s="341" t="s">
        <v>2194</v>
      </c>
      <c r="I496" s="628">
        <v>17413858097</v>
      </c>
      <c r="J496" s="298">
        <f t="shared" si="36"/>
        <v>17413858.096999999</v>
      </c>
      <c r="K496" t="e">
        <f>+VLOOKUP(D496,#REF!,4,0)</f>
        <v>#REF!</v>
      </c>
      <c r="L496" t="e">
        <f>VLOOKUP(D496,#REF!,5,0)</f>
        <v>#REF!</v>
      </c>
      <c r="M496" t="s">
        <v>3241</v>
      </c>
      <c r="N496" t="e">
        <f>VLOOKUP(D496,#REF!,7,0)</f>
        <v>#REF!</v>
      </c>
      <c r="P496" t="str">
        <f t="shared" si="39"/>
        <v>70503</v>
      </c>
      <c r="Q496" t="str">
        <f t="shared" si="40"/>
        <v>71</v>
      </c>
    </row>
    <row r="497" spans="1:17" hidden="1" x14ac:dyDescent="0.25">
      <c r="A497" s="563" t="s">
        <v>3173</v>
      </c>
      <c r="B497" s="339">
        <v>6</v>
      </c>
      <c r="C497" s="617">
        <v>711070503002990</v>
      </c>
      <c r="D497" s="436" t="s">
        <v>2047</v>
      </c>
      <c r="E497" t="str">
        <f t="shared" si="37"/>
        <v>710107050300299</v>
      </c>
      <c r="F497" t="str">
        <f t="shared" si="38"/>
        <v>0</v>
      </c>
      <c r="G497" t="e">
        <f>+VLOOKUP(L497,BG!$D$10:$F$63,3,FALSE)</f>
        <v>#REF!</v>
      </c>
      <c r="H497" s="436" t="s">
        <v>2195</v>
      </c>
      <c r="I497" s="627">
        <v>881785025</v>
      </c>
      <c r="J497" s="298">
        <f t="shared" si="36"/>
        <v>881785.02500000002</v>
      </c>
      <c r="K497" t="e">
        <f>+VLOOKUP(D497,#REF!,4,0)</f>
        <v>#REF!</v>
      </c>
      <c r="L497" t="e">
        <f>VLOOKUP(D497,#REF!,5,0)</f>
        <v>#REF!</v>
      </c>
      <c r="M497" t="e">
        <f>VLOOKUP(D497,#REF!,6,0)</f>
        <v>#REF!</v>
      </c>
      <c r="N497" t="e">
        <f>VLOOKUP(D497,#REF!,7,0)</f>
        <v>#REF!</v>
      </c>
      <c r="P497" t="str">
        <f t="shared" si="39"/>
        <v>70503</v>
      </c>
      <c r="Q497" t="str">
        <f t="shared" si="40"/>
        <v>71</v>
      </c>
    </row>
    <row r="498" spans="1:17" hidden="1" x14ac:dyDescent="0.25">
      <c r="A498" s="563" t="s">
        <v>3173</v>
      </c>
      <c r="B498" s="340">
        <v>6</v>
      </c>
      <c r="C498" s="618">
        <v>712071902001990</v>
      </c>
      <c r="D498" s="341" t="s">
        <v>2048</v>
      </c>
      <c r="E498" t="str">
        <f t="shared" si="37"/>
        <v>710207190200199</v>
      </c>
      <c r="F498" t="str">
        <f t="shared" si="38"/>
        <v>0</v>
      </c>
      <c r="G498" t="e">
        <f>+VLOOKUP(L498,BG!$D$10:$F$63,3,FALSE)</f>
        <v>#REF!</v>
      </c>
      <c r="H498" s="341" t="s">
        <v>1496</v>
      </c>
      <c r="I498" s="628">
        <v>348684415</v>
      </c>
      <c r="J498" s="298">
        <f t="shared" si="36"/>
        <v>348684.41499999998</v>
      </c>
      <c r="K498" t="e">
        <f>+VLOOKUP(D498,#REF!,4,0)</f>
        <v>#REF!</v>
      </c>
      <c r="L498" t="e">
        <f>VLOOKUP(D498,#REF!,5,0)</f>
        <v>#REF!</v>
      </c>
      <c r="M498" t="e">
        <f>VLOOKUP(D498,#REF!,6,0)</f>
        <v>#REF!</v>
      </c>
      <c r="N498" t="e">
        <f>VLOOKUP(D498,#REF!,7,0)</f>
        <v>#REF!</v>
      </c>
      <c r="P498" t="str">
        <f t="shared" si="39"/>
        <v>71902</v>
      </c>
      <c r="Q498" t="str">
        <f t="shared" si="40"/>
        <v>71</v>
      </c>
    </row>
    <row r="499" spans="1:17" hidden="1" x14ac:dyDescent="0.25">
      <c r="A499" s="563" t="s">
        <v>3173</v>
      </c>
      <c r="B499" s="339">
        <v>7</v>
      </c>
      <c r="C499" s="617">
        <v>712072102001990</v>
      </c>
      <c r="D499" s="436" t="s">
        <v>1377</v>
      </c>
      <c r="E499" t="str">
        <f t="shared" si="37"/>
        <v>710207210200199</v>
      </c>
      <c r="F499" t="str">
        <f t="shared" si="38"/>
        <v>0</v>
      </c>
      <c r="G499" t="e">
        <f>+VLOOKUP(L499,BG!$D$10:$F$63,3,FALSE)</f>
        <v>#REF!</v>
      </c>
      <c r="H499" s="436" t="s">
        <v>1415</v>
      </c>
      <c r="I499" s="627">
        <v>365749</v>
      </c>
      <c r="J499" s="298">
        <f t="shared" si="36"/>
        <v>365.74900000000002</v>
      </c>
      <c r="K499" t="e">
        <f>+VLOOKUP(D499,#REF!,4,0)</f>
        <v>#REF!</v>
      </c>
      <c r="L499" t="e">
        <f>VLOOKUP(D499,#REF!,5,0)</f>
        <v>#REF!</v>
      </c>
      <c r="M499" t="e">
        <f>VLOOKUP(D499,#REF!,6,0)</f>
        <v>#REF!</v>
      </c>
      <c r="N499" t="e">
        <f>VLOOKUP(D499,#REF!,7,0)</f>
        <v>#REF!</v>
      </c>
      <c r="P499" t="str">
        <f t="shared" si="39"/>
        <v>72102</v>
      </c>
      <c r="Q499" t="str">
        <f t="shared" si="40"/>
        <v>71</v>
      </c>
    </row>
    <row r="500" spans="1:17" x14ac:dyDescent="0.25">
      <c r="A500" s="563" t="s">
        <v>3173</v>
      </c>
      <c r="B500" s="340">
        <v>6</v>
      </c>
      <c r="C500" s="618">
        <v>712072102009990</v>
      </c>
      <c r="D500" s="341" t="s">
        <v>1378</v>
      </c>
      <c r="E500" t="str">
        <f t="shared" si="37"/>
        <v>710207210200999</v>
      </c>
      <c r="F500" t="str">
        <f t="shared" si="38"/>
        <v>0</v>
      </c>
      <c r="G500" t="e">
        <f>+VLOOKUP(L500,BG!$D$10:$F$63,3,FALSE)</f>
        <v>#REF!</v>
      </c>
      <c r="H500" s="341" t="s">
        <v>1412</v>
      </c>
      <c r="I500" s="628">
        <v>14539858255</v>
      </c>
      <c r="J500" s="298">
        <f t="shared" si="36"/>
        <v>14539858.255000001</v>
      </c>
      <c r="K500" t="e">
        <f>+VLOOKUP(D500,#REF!,4,0)</f>
        <v>#REF!</v>
      </c>
      <c r="L500" t="e">
        <f>VLOOKUP(D500,#REF!,5,0)</f>
        <v>#REF!</v>
      </c>
      <c r="M500" t="s">
        <v>3241</v>
      </c>
      <c r="N500" t="e">
        <f>VLOOKUP(D500,#REF!,7,0)</f>
        <v>#REF!</v>
      </c>
      <c r="P500" t="str">
        <f t="shared" si="39"/>
        <v>72102</v>
      </c>
      <c r="Q500" t="str">
        <f t="shared" si="40"/>
        <v>71</v>
      </c>
    </row>
    <row r="501" spans="1:17" hidden="1" x14ac:dyDescent="0.25">
      <c r="A501" s="563" t="s">
        <v>3173</v>
      </c>
      <c r="B501" s="339">
        <v>6</v>
      </c>
      <c r="C501" s="617">
        <v>712072302000990</v>
      </c>
      <c r="D501" s="436" t="s">
        <v>1296</v>
      </c>
      <c r="E501" t="str">
        <f t="shared" si="37"/>
        <v>710207230200099</v>
      </c>
      <c r="F501" t="str">
        <f t="shared" si="38"/>
        <v>0</v>
      </c>
      <c r="G501" t="e">
        <f>+VLOOKUP(L501,BG!$D$10:$F$63,3,FALSE)</f>
        <v>#REF!</v>
      </c>
      <c r="H501" s="436" t="s">
        <v>1297</v>
      </c>
      <c r="I501" s="627">
        <v>24612725</v>
      </c>
      <c r="J501" s="298">
        <f t="shared" si="36"/>
        <v>24612.724999999999</v>
      </c>
      <c r="K501" t="e">
        <f>+VLOOKUP(D501,#REF!,4,0)</f>
        <v>#REF!</v>
      </c>
      <c r="L501" t="e">
        <f>VLOOKUP(D501,#REF!,5,0)</f>
        <v>#REF!</v>
      </c>
      <c r="M501" t="s">
        <v>3243</v>
      </c>
      <c r="N501" t="e">
        <f>VLOOKUP(D501,#REF!,7,0)</f>
        <v>#REF!</v>
      </c>
      <c r="P501" t="str">
        <f t="shared" si="39"/>
        <v>72302</v>
      </c>
      <c r="Q501" t="str">
        <f t="shared" si="40"/>
        <v>71</v>
      </c>
    </row>
    <row r="502" spans="1:17" hidden="1" x14ac:dyDescent="0.25">
      <c r="A502" s="563" t="s">
        <v>3173</v>
      </c>
      <c r="B502" s="340">
        <v>6</v>
      </c>
      <c r="C502" s="618">
        <v>712072302001990</v>
      </c>
      <c r="D502" s="341" t="s">
        <v>1298</v>
      </c>
      <c r="E502" t="str">
        <f t="shared" si="37"/>
        <v>710207230200199</v>
      </c>
      <c r="F502" t="str">
        <f t="shared" si="38"/>
        <v>0</v>
      </c>
      <c r="G502" t="e">
        <f>+VLOOKUP(L502,BG!$D$10:$F$63,3,FALSE)</f>
        <v>#REF!</v>
      </c>
      <c r="H502" s="341" t="s">
        <v>1299</v>
      </c>
      <c r="I502" s="628">
        <v>61170060</v>
      </c>
      <c r="J502" s="298">
        <f t="shared" si="36"/>
        <v>61170.06</v>
      </c>
      <c r="K502" t="e">
        <f>+VLOOKUP(D502,#REF!,4,0)</f>
        <v>#REF!</v>
      </c>
      <c r="L502" t="e">
        <f>VLOOKUP(D502,#REF!,5,0)</f>
        <v>#REF!</v>
      </c>
      <c r="M502" t="s">
        <v>3243</v>
      </c>
      <c r="N502" t="e">
        <f>VLOOKUP(D502,#REF!,7,0)</f>
        <v>#REF!</v>
      </c>
      <c r="P502" t="str">
        <f t="shared" si="39"/>
        <v>72302</v>
      </c>
      <c r="Q502" t="str">
        <f t="shared" si="40"/>
        <v>71</v>
      </c>
    </row>
    <row r="503" spans="1:17" hidden="1" x14ac:dyDescent="0.25">
      <c r="A503" s="563" t="s">
        <v>3173</v>
      </c>
      <c r="B503" s="339">
        <v>6</v>
      </c>
      <c r="C503" s="617">
        <v>712079701002990</v>
      </c>
      <c r="D503" s="436" t="s">
        <v>1159</v>
      </c>
      <c r="E503" t="str">
        <f t="shared" si="37"/>
        <v>710207970100299</v>
      </c>
      <c r="F503" t="str">
        <f t="shared" si="38"/>
        <v>0</v>
      </c>
      <c r="G503" t="e">
        <f>+VLOOKUP(L503,BG!$D$10:$F$63,3,FALSE)</f>
        <v>#REF!</v>
      </c>
      <c r="H503" s="436" t="s">
        <v>1160</v>
      </c>
      <c r="I503" s="627">
        <v>343506635</v>
      </c>
      <c r="J503" s="298">
        <f t="shared" si="36"/>
        <v>343506.63500000001</v>
      </c>
      <c r="K503" t="e">
        <f>+VLOOKUP(D503,#REF!,4,0)</f>
        <v>#REF!</v>
      </c>
      <c r="L503" t="e">
        <f>VLOOKUP(D503,#REF!,5,0)</f>
        <v>#REF!</v>
      </c>
      <c r="M503" t="s">
        <v>3241</v>
      </c>
      <c r="N503" t="e">
        <f>VLOOKUP(D503,#REF!,7,0)</f>
        <v>#REF!</v>
      </c>
      <c r="P503" t="str">
        <f t="shared" si="39"/>
        <v>79701</v>
      </c>
      <c r="Q503" t="str">
        <f t="shared" si="40"/>
        <v>71</v>
      </c>
    </row>
    <row r="504" spans="1:17" x14ac:dyDescent="0.25">
      <c r="A504" s="563" t="s">
        <v>3173</v>
      </c>
      <c r="B504" s="340">
        <v>6</v>
      </c>
      <c r="C504" s="618">
        <v>714073902000990</v>
      </c>
      <c r="D504" s="341" t="s">
        <v>1161</v>
      </c>
      <c r="E504" t="str">
        <f t="shared" si="37"/>
        <v>710407390200099</v>
      </c>
      <c r="F504" t="str">
        <f t="shared" si="38"/>
        <v>0</v>
      </c>
      <c r="G504" t="e">
        <f>+VLOOKUP(L504,BG!$D$10:$F$63,3,FALSE)</f>
        <v>#REF!</v>
      </c>
      <c r="H504" s="341" t="s">
        <v>1124</v>
      </c>
      <c r="I504" s="628">
        <v>87696938204</v>
      </c>
      <c r="J504" s="298">
        <f t="shared" si="36"/>
        <v>87696938.203999996</v>
      </c>
      <c r="K504" t="e">
        <f>+VLOOKUP(D504,#REF!,4,0)</f>
        <v>#REF!</v>
      </c>
      <c r="L504" t="e">
        <f>VLOOKUP(D504,#REF!,5,0)</f>
        <v>#REF!</v>
      </c>
      <c r="M504" t="e">
        <f>+L504</f>
        <v>#REF!</v>
      </c>
      <c r="N504" t="e">
        <f>VLOOKUP(D504,#REF!,7,0)</f>
        <v>#REF!</v>
      </c>
      <c r="P504" t="str">
        <f t="shared" si="39"/>
        <v>73902</v>
      </c>
      <c r="Q504" t="str">
        <f t="shared" si="40"/>
        <v>71</v>
      </c>
    </row>
    <row r="505" spans="1:17" x14ac:dyDescent="0.25">
      <c r="A505" s="563" t="s">
        <v>3173</v>
      </c>
      <c r="B505" s="339">
        <v>7</v>
      </c>
      <c r="C505" s="617">
        <v>714073902001990</v>
      </c>
      <c r="D505" s="436" t="s">
        <v>1162</v>
      </c>
      <c r="E505" t="str">
        <f t="shared" si="37"/>
        <v>710407390200199</v>
      </c>
      <c r="F505" t="str">
        <f t="shared" si="38"/>
        <v>0</v>
      </c>
      <c r="G505" t="e">
        <f>+VLOOKUP(L505,BG!$D$10:$F$63,3,FALSE)</f>
        <v>#REF!</v>
      </c>
      <c r="H505" s="436" t="s">
        <v>1124</v>
      </c>
      <c r="I505" s="627">
        <v>2003637914</v>
      </c>
      <c r="J505" s="298">
        <f t="shared" si="36"/>
        <v>2003637.9140000001</v>
      </c>
      <c r="K505" t="e">
        <f>+VLOOKUP(D505,#REF!,4,0)</f>
        <v>#REF!</v>
      </c>
      <c r="L505" t="e">
        <f>VLOOKUP(D505,#REF!,5,0)</f>
        <v>#REF!</v>
      </c>
      <c r="M505" t="e">
        <f>+L505</f>
        <v>#REF!</v>
      </c>
      <c r="N505" t="e">
        <f>VLOOKUP(D505,#REF!,7,0)</f>
        <v>#REF!</v>
      </c>
      <c r="P505" t="str">
        <f t="shared" si="39"/>
        <v>73902</v>
      </c>
      <c r="Q505" t="str">
        <f t="shared" si="40"/>
        <v>71</v>
      </c>
    </row>
    <row r="506" spans="1:17" x14ac:dyDescent="0.25">
      <c r="A506" s="563" t="s">
        <v>3173</v>
      </c>
      <c r="B506" s="340">
        <v>6</v>
      </c>
      <c r="C506" s="618">
        <v>714073903000990</v>
      </c>
      <c r="D506" s="341" t="s">
        <v>2049</v>
      </c>
      <c r="E506" t="str">
        <f t="shared" si="37"/>
        <v>710407390300099</v>
      </c>
      <c r="F506" t="str">
        <f t="shared" si="38"/>
        <v>0</v>
      </c>
      <c r="G506" t="e">
        <f>+VLOOKUP(L506,BG!$D$10:$F$63,3,FALSE)</f>
        <v>#REF!</v>
      </c>
      <c r="H506" s="341" t="s">
        <v>2196</v>
      </c>
      <c r="I506" s="628">
        <v>53453151</v>
      </c>
      <c r="J506" s="298">
        <f t="shared" si="36"/>
        <v>53453.150999999998</v>
      </c>
      <c r="K506" t="e">
        <f>+VLOOKUP(D506,#REF!,4,0)</f>
        <v>#REF!</v>
      </c>
      <c r="L506" t="e">
        <f>VLOOKUP(D506,#REF!,5,0)</f>
        <v>#REF!</v>
      </c>
      <c r="M506" t="e">
        <f>+L506</f>
        <v>#REF!</v>
      </c>
      <c r="N506" t="e">
        <f>VLOOKUP(D506,#REF!,7,0)</f>
        <v>#REF!</v>
      </c>
      <c r="P506" t="str">
        <f t="shared" si="39"/>
        <v>73903</v>
      </c>
      <c r="Q506" t="str">
        <f t="shared" si="40"/>
        <v>71</v>
      </c>
    </row>
    <row r="507" spans="1:17" x14ac:dyDescent="0.25">
      <c r="A507" s="563" t="s">
        <v>3173</v>
      </c>
      <c r="B507" s="339">
        <v>6</v>
      </c>
      <c r="C507" s="617">
        <v>714073904000990</v>
      </c>
      <c r="D507" s="436" t="s">
        <v>1163</v>
      </c>
      <c r="E507" t="str">
        <f t="shared" si="37"/>
        <v>710407390400099</v>
      </c>
      <c r="F507" t="str">
        <f t="shared" si="38"/>
        <v>0</v>
      </c>
      <c r="G507" t="e">
        <f>+VLOOKUP(L507,BG!$D$10:$F$63,3,FALSE)</f>
        <v>#REF!</v>
      </c>
      <c r="H507" s="436" t="s">
        <v>1164</v>
      </c>
      <c r="I507" s="627">
        <v>707224826</v>
      </c>
      <c r="J507" s="298">
        <f t="shared" si="36"/>
        <v>707224.826</v>
      </c>
      <c r="K507" t="e">
        <f>+VLOOKUP(D507,#REF!,4,0)</f>
        <v>#REF!</v>
      </c>
      <c r="L507" t="e">
        <f>VLOOKUP(D507,#REF!,5,0)</f>
        <v>#REF!</v>
      </c>
      <c r="M507" t="e">
        <f>+L507</f>
        <v>#REF!</v>
      </c>
      <c r="N507" t="e">
        <f>VLOOKUP(D507,#REF!,7,0)</f>
        <v>#REF!</v>
      </c>
      <c r="P507" t="str">
        <f t="shared" si="39"/>
        <v>73904</v>
      </c>
      <c r="Q507" t="str">
        <f t="shared" si="40"/>
        <v>71</v>
      </c>
    </row>
    <row r="508" spans="1:17" x14ac:dyDescent="0.25">
      <c r="A508" s="563" t="s">
        <v>3173</v>
      </c>
      <c r="B508" s="340">
        <v>6</v>
      </c>
      <c r="C508" s="618">
        <v>714073906000990</v>
      </c>
      <c r="D508" s="341" t="s">
        <v>1165</v>
      </c>
      <c r="E508" t="str">
        <f t="shared" si="37"/>
        <v>710407390600099</v>
      </c>
      <c r="F508" t="str">
        <f t="shared" si="38"/>
        <v>0</v>
      </c>
      <c r="G508" t="e">
        <f>+VLOOKUP(L508,BG!$D$10:$F$63,3,FALSE)</f>
        <v>#REF!</v>
      </c>
      <c r="H508" s="341" t="s">
        <v>1166</v>
      </c>
      <c r="I508" s="628">
        <v>79106680711</v>
      </c>
      <c r="J508" s="298">
        <f t="shared" si="36"/>
        <v>79106680.710999995</v>
      </c>
      <c r="K508" t="e">
        <f>+VLOOKUP(D508,#REF!,4,0)</f>
        <v>#REF!</v>
      </c>
      <c r="L508" t="e">
        <f>VLOOKUP(D508,#REF!,5,0)</f>
        <v>#REF!</v>
      </c>
      <c r="M508" t="e">
        <f>+L508</f>
        <v>#REF!</v>
      </c>
      <c r="N508" t="e">
        <f>VLOOKUP(D508,#REF!,7,0)</f>
        <v>#REF!</v>
      </c>
      <c r="P508" t="str">
        <f t="shared" si="39"/>
        <v>73906</v>
      </c>
      <c r="Q508" t="str">
        <f t="shared" si="40"/>
        <v>71</v>
      </c>
    </row>
    <row r="509" spans="1:17" x14ac:dyDescent="0.25">
      <c r="A509" s="563" t="s">
        <v>3173</v>
      </c>
      <c r="B509" s="339">
        <v>6</v>
      </c>
      <c r="C509" s="617">
        <v>714073907000990</v>
      </c>
      <c r="D509" s="436" t="s">
        <v>3196</v>
      </c>
      <c r="E509" t="str">
        <f t="shared" si="37"/>
        <v>710407390700099</v>
      </c>
      <c r="F509" t="str">
        <f t="shared" si="38"/>
        <v>0</v>
      </c>
      <c r="G509" t="e">
        <f>+VLOOKUP(L509,BG!$D$10:$F$63,3,FALSE)</f>
        <v>#REF!</v>
      </c>
      <c r="H509" s="436" t="s">
        <v>3228</v>
      </c>
      <c r="I509" s="627">
        <v>197</v>
      </c>
      <c r="J509" s="298">
        <f t="shared" si="36"/>
        <v>0.19700000000000001</v>
      </c>
      <c r="K509" t="e">
        <f>+VLOOKUP(D509,#REF!,4,0)</f>
        <v>#REF!</v>
      </c>
      <c r="L509" t="e">
        <f>VLOOKUP(D509,#REF!,5,0)</f>
        <v>#REF!</v>
      </c>
      <c r="M509" t="s">
        <v>3241</v>
      </c>
      <c r="N509" t="e">
        <f>VLOOKUP(D509,#REF!,7,0)</f>
        <v>#REF!</v>
      </c>
      <c r="P509" t="str">
        <f t="shared" si="39"/>
        <v>73907</v>
      </c>
      <c r="Q509" t="str">
        <f t="shared" si="40"/>
        <v>71</v>
      </c>
    </row>
    <row r="510" spans="1:17" x14ac:dyDescent="0.25">
      <c r="A510" s="563" t="s">
        <v>3173</v>
      </c>
      <c r="B510" s="340">
        <v>6</v>
      </c>
      <c r="C510" s="618">
        <v>714073908000990</v>
      </c>
      <c r="D510" s="341" t="s">
        <v>1167</v>
      </c>
      <c r="E510" t="str">
        <f t="shared" si="37"/>
        <v>710407390800099</v>
      </c>
      <c r="F510" t="str">
        <f t="shared" si="38"/>
        <v>0</v>
      </c>
      <c r="G510" t="e">
        <f>+VLOOKUP(L510,BG!$D$10:$F$63,3,FALSE)</f>
        <v>#REF!</v>
      </c>
      <c r="H510" s="341" t="s">
        <v>1168</v>
      </c>
      <c r="I510" s="628">
        <v>6558268522</v>
      </c>
      <c r="J510" s="298">
        <f t="shared" si="36"/>
        <v>6558268.5219999999</v>
      </c>
      <c r="K510" t="e">
        <f>+VLOOKUP(D510,#REF!,4,0)</f>
        <v>#REF!</v>
      </c>
      <c r="L510" t="e">
        <f>VLOOKUP(D510,#REF!,5,0)</f>
        <v>#REF!</v>
      </c>
      <c r="M510" t="e">
        <f>+L510</f>
        <v>#REF!</v>
      </c>
      <c r="N510" t="e">
        <f>VLOOKUP(D510,#REF!,7,0)</f>
        <v>#REF!</v>
      </c>
      <c r="P510" t="str">
        <f t="shared" si="39"/>
        <v>73908</v>
      </c>
      <c r="Q510" t="str">
        <f t="shared" si="40"/>
        <v>71</v>
      </c>
    </row>
    <row r="511" spans="1:17" x14ac:dyDescent="0.25">
      <c r="A511" s="563" t="s">
        <v>3173</v>
      </c>
      <c r="B511" s="339">
        <v>6</v>
      </c>
      <c r="C511" s="617">
        <v>715074302000990</v>
      </c>
      <c r="D511" s="436" t="s">
        <v>1379</v>
      </c>
      <c r="E511" t="str">
        <f t="shared" si="37"/>
        <v>710507430200099</v>
      </c>
      <c r="F511" t="str">
        <f t="shared" si="38"/>
        <v>0</v>
      </c>
      <c r="G511" t="e">
        <f>+VLOOKUP(L511,BG!$D$10:$F$63,3,FALSE)</f>
        <v>#REF!</v>
      </c>
      <c r="H511" s="436" t="s">
        <v>1451</v>
      </c>
      <c r="I511" s="627">
        <v>63812781722</v>
      </c>
      <c r="J511" s="298">
        <f t="shared" si="36"/>
        <v>63812781.722000003</v>
      </c>
      <c r="K511" t="e">
        <f>+VLOOKUP(D511,#REF!,4,0)</f>
        <v>#REF!</v>
      </c>
      <c r="L511" t="e">
        <f>VLOOKUP(D511,#REF!,5,0)</f>
        <v>#REF!</v>
      </c>
      <c r="M511" t="s">
        <v>3244</v>
      </c>
      <c r="N511" t="e">
        <f>VLOOKUP(D511,#REF!,7,0)</f>
        <v>#REF!</v>
      </c>
      <c r="P511" t="str">
        <f t="shared" si="39"/>
        <v>74302</v>
      </c>
      <c r="Q511" t="str">
        <f t="shared" si="40"/>
        <v>71</v>
      </c>
    </row>
    <row r="512" spans="1:17" hidden="1" x14ac:dyDescent="0.25">
      <c r="A512" s="563" t="s">
        <v>3173</v>
      </c>
      <c r="B512" s="340">
        <v>6</v>
      </c>
      <c r="C512" s="618">
        <v>715074701000980</v>
      </c>
      <c r="D512" s="341" t="s">
        <v>2050</v>
      </c>
      <c r="E512" t="str">
        <f t="shared" si="37"/>
        <v>710507470100098</v>
      </c>
      <c r="F512" t="str">
        <f t="shared" si="38"/>
        <v>0</v>
      </c>
      <c r="G512" t="e">
        <f>+VLOOKUP(L512,BG!$D$10:$F$63,3,FALSE)</f>
        <v>#REF!</v>
      </c>
      <c r="H512" s="341" t="s">
        <v>1169</v>
      </c>
      <c r="I512" s="628">
        <v>149069681</v>
      </c>
      <c r="J512" s="298">
        <f t="shared" si="36"/>
        <v>149069.68100000001</v>
      </c>
      <c r="K512" t="e">
        <f>+VLOOKUP(D512,#REF!,4,0)</f>
        <v>#REF!</v>
      </c>
      <c r="L512" t="e">
        <f>VLOOKUP(D512,#REF!,5,0)</f>
        <v>#REF!</v>
      </c>
      <c r="M512" t="e">
        <f>+L512</f>
        <v>#REF!</v>
      </c>
      <c r="N512" t="e">
        <f>VLOOKUP(D512,#REF!,7,0)</f>
        <v>#REF!</v>
      </c>
      <c r="P512" t="str">
        <f t="shared" si="39"/>
        <v>74701</v>
      </c>
      <c r="Q512" t="str">
        <f t="shared" si="40"/>
        <v>71</v>
      </c>
    </row>
    <row r="513" spans="1:17" hidden="1" x14ac:dyDescent="0.25">
      <c r="A513" s="563" t="s">
        <v>3173</v>
      </c>
      <c r="B513" s="339">
        <v>6</v>
      </c>
      <c r="C513" s="617">
        <v>715074701000990</v>
      </c>
      <c r="D513" s="436" t="s">
        <v>1170</v>
      </c>
      <c r="E513" t="str">
        <f t="shared" si="37"/>
        <v>710507470100099</v>
      </c>
      <c r="F513" t="str">
        <f t="shared" si="38"/>
        <v>0</v>
      </c>
      <c r="G513" t="e">
        <f>+VLOOKUP(L513,BG!$D$10:$F$63,3,FALSE)</f>
        <v>#REF!</v>
      </c>
      <c r="H513" s="436" t="s">
        <v>1169</v>
      </c>
      <c r="I513" s="627">
        <v>387528508</v>
      </c>
      <c r="J513" s="298">
        <f t="shared" si="36"/>
        <v>387528.50799999997</v>
      </c>
      <c r="K513" t="e">
        <f>+VLOOKUP(D513,#REF!,4,0)</f>
        <v>#REF!</v>
      </c>
      <c r="L513" t="e">
        <f>VLOOKUP(D513,#REF!,5,0)</f>
        <v>#REF!</v>
      </c>
      <c r="M513" t="e">
        <f>+L513</f>
        <v>#REF!</v>
      </c>
      <c r="N513" t="e">
        <f>VLOOKUP(D513,#REF!,7,0)</f>
        <v>#REF!</v>
      </c>
      <c r="P513" t="str">
        <f t="shared" si="39"/>
        <v>74701</v>
      </c>
      <c r="Q513" t="str">
        <f t="shared" si="40"/>
        <v>71</v>
      </c>
    </row>
    <row r="514" spans="1:17" hidden="1" x14ac:dyDescent="0.25">
      <c r="A514" s="563" t="s">
        <v>3173</v>
      </c>
      <c r="B514" s="340">
        <v>6</v>
      </c>
      <c r="C514" s="618">
        <v>721075702007990</v>
      </c>
      <c r="D514" s="341" t="s">
        <v>1300</v>
      </c>
      <c r="E514" t="str">
        <f t="shared" si="37"/>
        <v>720107570200799</v>
      </c>
      <c r="F514" t="str">
        <f t="shared" si="38"/>
        <v>0</v>
      </c>
      <c r="G514" t="e">
        <f>+VLOOKUP(L514,BG!$D$10:$F$63,3,FALSE)</f>
        <v>#REF!</v>
      </c>
      <c r="H514" s="341" t="s">
        <v>1301</v>
      </c>
      <c r="I514" s="628">
        <v>2814598</v>
      </c>
      <c r="J514" s="298">
        <f t="shared" ref="J514:J577" si="41">I514/1000</f>
        <v>2814.598</v>
      </c>
      <c r="K514" t="e">
        <f>+VLOOKUP(D514,#REF!,4,0)</f>
        <v>#REF!</v>
      </c>
      <c r="L514" t="e">
        <f>VLOOKUP(D514,#REF!,5,0)</f>
        <v>#REF!</v>
      </c>
      <c r="M514" t="s">
        <v>3243</v>
      </c>
      <c r="N514" t="e">
        <f>VLOOKUP(D514,#REF!,7,0)</f>
        <v>#REF!</v>
      </c>
      <c r="P514" t="str">
        <f t="shared" si="39"/>
        <v>75702</v>
      </c>
      <c r="Q514" t="str">
        <f t="shared" si="40"/>
        <v>72</v>
      </c>
    </row>
    <row r="515" spans="1:17" hidden="1" x14ac:dyDescent="0.25">
      <c r="A515" s="563" t="s">
        <v>3173</v>
      </c>
      <c r="B515" s="339">
        <v>6</v>
      </c>
      <c r="C515" s="617">
        <v>721075702008990</v>
      </c>
      <c r="D515" s="436" t="s">
        <v>1171</v>
      </c>
      <c r="E515" t="str">
        <f t="shared" si="37"/>
        <v>720107570200899</v>
      </c>
      <c r="F515" t="str">
        <f t="shared" si="38"/>
        <v>0</v>
      </c>
      <c r="G515" t="e">
        <f>+VLOOKUP(L515,BG!$D$10:$F$63,3,FALSE)</f>
        <v>#REF!</v>
      </c>
      <c r="H515" s="436" t="s">
        <v>1172</v>
      </c>
      <c r="I515" s="627">
        <v>4552251215</v>
      </c>
      <c r="J515" s="298">
        <f t="shared" si="41"/>
        <v>4552251.2149999999</v>
      </c>
      <c r="K515" t="e">
        <f>+VLOOKUP(D515,#REF!,4,0)</f>
        <v>#REF!</v>
      </c>
      <c r="L515" t="e">
        <f>VLOOKUP(D515,#REF!,5,0)</f>
        <v>#REF!</v>
      </c>
      <c r="M515" t="e">
        <f>VLOOKUP(D515,#REF!,6,0)</f>
        <v>#REF!</v>
      </c>
      <c r="N515" t="e">
        <f>VLOOKUP(D515,#REF!,7,0)</f>
        <v>#REF!</v>
      </c>
      <c r="P515" t="str">
        <f t="shared" si="39"/>
        <v>75702</v>
      </c>
      <c r="Q515" t="str">
        <f t="shared" si="40"/>
        <v>72</v>
      </c>
    </row>
    <row r="516" spans="1:17" hidden="1" x14ac:dyDescent="0.25">
      <c r="A516" s="563" t="s">
        <v>3173</v>
      </c>
      <c r="B516" s="340">
        <v>6</v>
      </c>
      <c r="C516" s="618">
        <v>721075702010990</v>
      </c>
      <c r="D516" s="341" t="s">
        <v>1173</v>
      </c>
      <c r="E516" t="str">
        <f t="shared" si="37"/>
        <v>720107570201099</v>
      </c>
      <c r="F516" t="str">
        <f t="shared" si="38"/>
        <v>0</v>
      </c>
      <c r="G516" t="e">
        <f>+VLOOKUP(L516,BG!$D$10:$F$63,3,FALSE)</f>
        <v>#REF!</v>
      </c>
      <c r="H516" s="341" t="s">
        <v>1174</v>
      </c>
      <c r="I516" s="628">
        <v>2202029236</v>
      </c>
      <c r="J516" s="298">
        <f t="shared" si="41"/>
        <v>2202029.236</v>
      </c>
      <c r="K516" t="e">
        <f>+VLOOKUP(D516,#REF!,4,0)</f>
        <v>#REF!</v>
      </c>
      <c r="L516" t="e">
        <f>VLOOKUP(D516,#REF!,5,0)</f>
        <v>#REF!</v>
      </c>
      <c r="M516" t="e">
        <f>VLOOKUP(D516,#REF!,6,0)</f>
        <v>#REF!</v>
      </c>
      <c r="N516" t="e">
        <f>VLOOKUP(D516,#REF!,7,0)</f>
        <v>#REF!</v>
      </c>
      <c r="P516" t="str">
        <f t="shared" si="39"/>
        <v>75702</v>
      </c>
      <c r="Q516" t="str">
        <f t="shared" si="40"/>
        <v>72</v>
      </c>
    </row>
    <row r="517" spans="1:17" hidden="1" x14ac:dyDescent="0.25">
      <c r="A517" s="563" t="s">
        <v>3173</v>
      </c>
      <c r="B517" s="339">
        <v>6</v>
      </c>
      <c r="C517" s="617">
        <v>721075702020990</v>
      </c>
      <c r="D517" s="436" t="s">
        <v>2051</v>
      </c>
      <c r="E517" t="str">
        <f t="shared" ref="E517:E580" si="42">+MID(D517,3,2)&amp;+MID(D517,6,1)&amp;+MID(D517,8,2)&amp;+MID(D517,11,3)&amp;+MID(D517,17,2)&amp;+MID(D517,20,3)&amp;+MID(D517,24,2)</f>
        <v>720107570202099</v>
      </c>
      <c r="F517" t="str">
        <f t="shared" ref="F517:F580" si="43">MID(E517,3,1)</f>
        <v>0</v>
      </c>
      <c r="G517" t="e">
        <f>+VLOOKUP(L517,BG!$D$10:$F$63,3,FALSE)</f>
        <v>#REF!</v>
      </c>
      <c r="H517" s="436" t="s">
        <v>3229</v>
      </c>
      <c r="I517" s="627">
        <v>148619551</v>
      </c>
      <c r="J517" s="298">
        <f t="shared" si="41"/>
        <v>148619.55100000001</v>
      </c>
      <c r="K517" t="e">
        <f>+VLOOKUP(D517,#REF!,4,0)</f>
        <v>#REF!</v>
      </c>
      <c r="L517" t="e">
        <f>VLOOKUP(D517,#REF!,5,0)</f>
        <v>#REF!</v>
      </c>
      <c r="M517" t="e">
        <f>VLOOKUP(D517,#REF!,6,0)</f>
        <v>#REF!</v>
      </c>
      <c r="N517" t="e">
        <f>VLOOKUP(D517,#REF!,7,0)</f>
        <v>#REF!</v>
      </c>
      <c r="P517" t="str">
        <f t="shared" ref="P517:P580" si="44">MID(E517,6,5)</f>
        <v>75702</v>
      </c>
      <c r="Q517" t="str">
        <f t="shared" ref="Q517:Q580" si="45">+LEFT(E517,2)</f>
        <v>72</v>
      </c>
    </row>
    <row r="518" spans="1:17" x14ac:dyDescent="0.25">
      <c r="A518" s="563" t="s">
        <v>3173</v>
      </c>
      <c r="B518" s="340">
        <v>6</v>
      </c>
      <c r="C518" s="618">
        <v>721075702040990</v>
      </c>
      <c r="D518" s="341" t="s">
        <v>2052</v>
      </c>
      <c r="E518" t="str">
        <f t="shared" si="42"/>
        <v>720107570204099</v>
      </c>
      <c r="F518" t="str">
        <f t="shared" si="43"/>
        <v>0</v>
      </c>
      <c r="G518" t="e">
        <f>+VLOOKUP(L518,BG!$D$10:$F$63,3,FALSE)</f>
        <v>#REF!</v>
      </c>
      <c r="H518" s="341" t="s">
        <v>2198</v>
      </c>
      <c r="I518" s="628">
        <v>56570523</v>
      </c>
      <c r="J518" s="298">
        <f t="shared" si="41"/>
        <v>56570.523000000001</v>
      </c>
      <c r="K518" t="e">
        <f>+VLOOKUP(D518,#REF!,4,0)</f>
        <v>#REF!</v>
      </c>
      <c r="L518" t="e">
        <f>VLOOKUP(D518,#REF!,5,0)</f>
        <v>#REF!</v>
      </c>
      <c r="M518" t="e">
        <f>VLOOKUP(D518,#REF!,6,0)</f>
        <v>#REF!</v>
      </c>
      <c r="N518" t="e">
        <f>VLOOKUP(D518,#REF!,7,0)</f>
        <v>#REF!</v>
      </c>
      <c r="P518" t="str">
        <f t="shared" si="44"/>
        <v>75702</v>
      </c>
      <c r="Q518" t="str">
        <f t="shared" si="45"/>
        <v>72</v>
      </c>
    </row>
    <row r="519" spans="1:17" hidden="1" x14ac:dyDescent="0.25">
      <c r="A519" s="563" t="s">
        <v>3173</v>
      </c>
      <c r="B519" s="339">
        <v>6</v>
      </c>
      <c r="C519" s="617">
        <v>721075702042990</v>
      </c>
      <c r="D519" s="436" t="s">
        <v>1175</v>
      </c>
      <c r="E519" t="str">
        <f t="shared" si="42"/>
        <v>720107570204299</v>
      </c>
      <c r="F519" t="str">
        <f t="shared" si="43"/>
        <v>0</v>
      </c>
      <c r="G519" t="e">
        <f>+VLOOKUP(L519,BG!$D$10:$F$63,3,FALSE)</f>
        <v>#REF!</v>
      </c>
      <c r="H519" s="436" t="s">
        <v>1176</v>
      </c>
      <c r="I519" s="627">
        <v>54324164</v>
      </c>
      <c r="J519" s="298">
        <f t="shared" si="41"/>
        <v>54324.163999999997</v>
      </c>
      <c r="K519" t="e">
        <f>+VLOOKUP(D519,#REF!,4,0)</f>
        <v>#REF!</v>
      </c>
      <c r="L519" t="e">
        <f>VLOOKUP(D519,#REF!,5,0)</f>
        <v>#REF!</v>
      </c>
      <c r="M519" t="e">
        <f>VLOOKUP(D519,#REF!,6,0)</f>
        <v>#REF!</v>
      </c>
      <c r="N519" t="e">
        <f>VLOOKUP(D519,#REF!,7,0)</f>
        <v>#REF!</v>
      </c>
      <c r="P519" t="str">
        <f t="shared" si="44"/>
        <v>75702</v>
      </c>
      <c r="Q519" t="str">
        <f t="shared" si="45"/>
        <v>72</v>
      </c>
    </row>
    <row r="520" spans="1:17" hidden="1" x14ac:dyDescent="0.25">
      <c r="A520" s="563" t="s">
        <v>3173</v>
      </c>
      <c r="B520" s="340">
        <v>6</v>
      </c>
      <c r="C520" s="618">
        <v>721075702044990</v>
      </c>
      <c r="D520" s="341" t="s">
        <v>1302</v>
      </c>
      <c r="E520" t="str">
        <f t="shared" si="42"/>
        <v>720107570204499</v>
      </c>
      <c r="F520" t="str">
        <f t="shared" si="43"/>
        <v>0</v>
      </c>
      <c r="G520" t="e">
        <f>+VLOOKUP(L520,BG!$D$10:$F$63,3,FALSE)</f>
        <v>#REF!</v>
      </c>
      <c r="H520" s="341" t="s">
        <v>1303</v>
      </c>
      <c r="I520" s="628">
        <v>267067864</v>
      </c>
      <c r="J520" s="298">
        <f t="shared" si="41"/>
        <v>267067.864</v>
      </c>
      <c r="K520" t="e">
        <f>+VLOOKUP(D520,#REF!,4,0)</f>
        <v>#REF!</v>
      </c>
      <c r="L520" t="e">
        <f>VLOOKUP(D520,#REF!,5,0)</f>
        <v>#REF!</v>
      </c>
      <c r="M520" t="e">
        <f>VLOOKUP(D520,#REF!,6,0)</f>
        <v>#REF!</v>
      </c>
      <c r="N520" t="e">
        <f>VLOOKUP(D520,#REF!,7,0)</f>
        <v>#REF!</v>
      </c>
      <c r="P520" t="str">
        <f t="shared" si="44"/>
        <v>75702</v>
      </c>
      <c r="Q520" t="str">
        <f t="shared" si="45"/>
        <v>72</v>
      </c>
    </row>
    <row r="521" spans="1:17" x14ac:dyDescent="0.25">
      <c r="A521" s="563" t="s">
        <v>3173</v>
      </c>
      <c r="B521" s="339">
        <v>6</v>
      </c>
      <c r="C521" s="617">
        <v>731075902001990</v>
      </c>
      <c r="D521" s="436" t="s">
        <v>1177</v>
      </c>
      <c r="E521" t="str">
        <f t="shared" si="42"/>
        <v>730107590200199</v>
      </c>
      <c r="F521" t="str">
        <f t="shared" si="43"/>
        <v>0</v>
      </c>
      <c r="G521" t="e">
        <f>+VLOOKUP(L521,BG!$D$10:$F$63,3,FALSE)</f>
        <v>#REF!</v>
      </c>
      <c r="H521" s="436" t="s">
        <v>1178</v>
      </c>
      <c r="I521" s="627">
        <v>1472202228</v>
      </c>
      <c r="J521" s="298">
        <f t="shared" si="41"/>
        <v>1472202.2279999999</v>
      </c>
      <c r="K521" t="e">
        <f>+VLOOKUP(D521,#REF!,4,0)</f>
        <v>#REF!</v>
      </c>
      <c r="L521" t="e">
        <f>VLOOKUP(D521,#REF!,5,0)</f>
        <v>#REF!</v>
      </c>
      <c r="M521" t="e">
        <f>VLOOKUP(D521,#REF!,6,0)</f>
        <v>#REF!</v>
      </c>
      <c r="N521" t="e">
        <f>VLOOKUP(D521,#REF!,7,0)</f>
        <v>#REF!</v>
      </c>
      <c r="P521" t="str">
        <f t="shared" si="44"/>
        <v>75902</v>
      </c>
      <c r="Q521" t="str">
        <f t="shared" si="45"/>
        <v>73</v>
      </c>
    </row>
    <row r="522" spans="1:17" hidden="1" x14ac:dyDescent="0.25">
      <c r="A522" s="563" t="s">
        <v>3173</v>
      </c>
      <c r="B522" s="340">
        <v>6</v>
      </c>
      <c r="C522" s="618">
        <v>731075902002990</v>
      </c>
      <c r="D522" s="341" t="s">
        <v>2053</v>
      </c>
      <c r="E522" t="str">
        <f t="shared" si="42"/>
        <v>730107590200299</v>
      </c>
      <c r="F522" t="str">
        <f t="shared" si="43"/>
        <v>0</v>
      </c>
      <c r="G522" t="e">
        <f>+VLOOKUP(L522,BG!$D$10:$F$63,3,FALSE)</f>
        <v>#REF!</v>
      </c>
      <c r="H522" s="341" t="s">
        <v>2199</v>
      </c>
      <c r="I522" s="628">
        <v>10000000</v>
      </c>
      <c r="J522" s="298">
        <f t="shared" si="41"/>
        <v>10000</v>
      </c>
      <c r="K522" t="e">
        <f>+VLOOKUP(D522,#REF!,4,0)</f>
        <v>#REF!</v>
      </c>
      <c r="L522" t="e">
        <f>VLOOKUP(D522,#REF!,5,0)</f>
        <v>#REF!</v>
      </c>
      <c r="M522" t="e">
        <f>VLOOKUP(D522,#REF!,6,0)</f>
        <v>#REF!</v>
      </c>
      <c r="N522" t="e">
        <f>VLOOKUP(D522,#REF!,7,0)</f>
        <v>#REF!</v>
      </c>
      <c r="P522" t="str">
        <f t="shared" si="44"/>
        <v>75902</v>
      </c>
      <c r="Q522" t="str">
        <f t="shared" si="45"/>
        <v>73</v>
      </c>
    </row>
    <row r="523" spans="1:17" hidden="1" x14ac:dyDescent="0.25">
      <c r="A523" s="563" t="s">
        <v>3173</v>
      </c>
      <c r="B523" s="339">
        <v>6</v>
      </c>
      <c r="C523" s="617">
        <v>731075904001990</v>
      </c>
      <c r="D523" s="436" t="s">
        <v>1304</v>
      </c>
      <c r="E523" t="str">
        <f t="shared" si="42"/>
        <v>730107590400199</v>
      </c>
      <c r="F523" t="str">
        <f t="shared" si="43"/>
        <v>0</v>
      </c>
      <c r="G523" t="e">
        <f>+VLOOKUP(L523,BG!$D$10:$F$63,3,FALSE)</f>
        <v>#REF!</v>
      </c>
      <c r="H523" s="436" t="s">
        <v>1305</v>
      </c>
      <c r="I523" s="627">
        <v>1698078106</v>
      </c>
      <c r="J523" s="298">
        <f t="shared" si="41"/>
        <v>1698078.1059999999</v>
      </c>
      <c r="K523" t="e">
        <f>+VLOOKUP(D523,#REF!,4,0)</f>
        <v>#REF!</v>
      </c>
      <c r="L523" t="e">
        <f>VLOOKUP(D523,#REF!,5,0)</f>
        <v>#REF!</v>
      </c>
      <c r="M523" t="e">
        <f>VLOOKUP(D523,#REF!,6,0)</f>
        <v>#REF!</v>
      </c>
      <c r="N523" t="e">
        <f>VLOOKUP(D523,#REF!,7,0)</f>
        <v>#REF!</v>
      </c>
      <c r="P523" t="str">
        <f t="shared" si="44"/>
        <v>75904</v>
      </c>
      <c r="Q523" t="str">
        <f t="shared" si="45"/>
        <v>73</v>
      </c>
    </row>
    <row r="524" spans="1:17" hidden="1" x14ac:dyDescent="0.25">
      <c r="A524" s="563" t="s">
        <v>3173</v>
      </c>
      <c r="B524" s="340">
        <v>6</v>
      </c>
      <c r="C524" s="618">
        <v>731075904006990</v>
      </c>
      <c r="D524" s="341" t="s">
        <v>3197</v>
      </c>
      <c r="E524" t="str">
        <f t="shared" si="42"/>
        <v>730107590400699</v>
      </c>
      <c r="F524" t="str">
        <f t="shared" si="43"/>
        <v>0</v>
      </c>
      <c r="G524" t="e">
        <f>+VLOOKUP(L524,BG!$D$10:$F$63,3,FALSE)</f>
        <v>#REF!</v>
      </c>
      <c r="H524" s="341" t="s">
        <v>3230</v>
      </c>
      <c r="I524" s="628">
        <v>2014302364</v>
      </c>
      <c r="J524" s="298">
        <f t="shared" si="41"/>
        <v>2014302.3640000001</v>
      </c>
      <c r="K524" t="e">
        <f>+VLOOKUP(D524,#REF!,4,0)</f>
        <v>#REF!</v>
      </c>
      <c r="L524" t="e">
        <f>VLOOKUP(D524,#REF!,5,0)</f>
        <v>#REF!</v>
      </c>
      <c r="M524" t="s">
        <v>3242</v>
      </c>
      <c r="N524" t="e">
        <f>VLOOKUP(D524,#REF!,7,0)</f>
        <v>#REF!</v>
      </c>
      <c r="P524" t="str">
        <f t="shared" si="44"/>
        <v>75904</v>
      </c>
      <c r="Q524" t="str">
        <f t="shared" si="45"/>
        <v>73</v>
      </c>
    </row>
    <row r="525" spans="1:17" hidden="1" x14ac:dyDescent="0.25">
      <c r="A525" s="563" t="s">
        <v>3173</v>
      </c>
      <c r="B525" s="339">
        <v>7</v>
      </c>
      <c r="C525" s="617">
        <v>731075906001990</v>
      </c>
      <c r="D525" s="436" t="s">
        <v>1179</v>
      </c>
      <c r="E525" t="str">
        <f t="shared" si="42"/>
        <v>730107590600199</v>
      </c>
      <c r="F525" t="str">
        <f t="shared" si="43"/>
        <v>0</v>
      </c>
      <c r="G525" t="e">
        <f>+VLOOKUP(L525,BG!$D$10:$F$63,3,FALSE)</f>
        <v>#REF!</v>
      </c>
      <c r="H525" s="436" t="s">
        <v>1180</v>
      </c>
      <c r="I525" s="627">
        <v>316783386</v>
      </c>
      <c r="J525" s="298">
        <f t="shared" si="41"/>
        <v>316783.386</v>
      </c>
      <c r="K525" t="e">
        <f>+VLOOKUP(D525,#REF!,4,0)</f>
        <v>#REF!</v>
      </c>
      <c r="L525" t="e">
        <f>VLOOKUP(D525,#REF!,5,0)</f>
        <v>#REF!</v>
      </c>
      <c r="M525" t="e">
        <f>VLOOKUP(D525,#REF!,6,0)</f>
        <v>#REF!</v>
      </c>
      <c r="N525" t="e">
        <f>VLOOKUP(D525,#REF!,7,0)</f>
        <v>#REF!</v>
      </c>
      <c r="P525" t="str">
        <f t="shared" si="44"/>
        <v>75906</v>
      </c>
      <c r="Q525" t="str">
        <f t="shared" si="45"/>
        <v>73</v>
      </c>
    </row>
    <row r="526" spans="1:17" hidden="1" x14ac:dyDescent="0.25">
      <c r="A526" s="563" t="s">
        <v>3173</v>
      </c>
      <c r="B526" s="340">
        <v>6</v>
      </c>
      <c r="C526" s="618">
        <v>731075908000990</v>
      </c>
      <c r="D526" s="341" t="s">
        <v>1182</v>
      </c>
      <c r="E526" t="str">
        <f t="shared" si="42"/>
        <v>730107590800099</v>
      </c>
      <c r="F526" t="str">
        <f t="shared" si="43"/>
        <v>0</v>
      </c>
      <c r="G526" t="e">
        <f>+VLOOKUP(L526,BG!$D$10:$F$63,3,FALSE)</f>
        <v>#REF!</v>
      </c>
      <c r="H526" s="341" t="s">
        <v>1181</v>
      </c>
      <c r="I526" s="628">
        <v>54261392</v>
      </c>
      <c r="J526" s="298">
        <f t="shared" si="41"/>
        <v>54261.392</v>
      </c>
      <c r="K526" t="e">
        <f>+VLOOKUP(D526,#REF!,4,0)</f>
        <v>#REF!</v>
      </c>
      <c r="L526" t="e">
        <f>VLOOKUP(D526,#REF!,5,0)</f>
        <v>#REF!</v>
      </c>
      <c r="M526" t="e">
        <f>VLOOKUP(D526,#REF!,6,0)</f>
        <v>#REF!</v>
      </c>
      <c r="N526" t="e">
        <f>VLOOKUP(D526,#REF!,7,0)</f>
        <v>#REF!</v>
      </c>
      <c r="P526" t="str">
        <f t="shared" si="44"/>
        <v>75908</v>
      </c>
      <c r="Q526" t="str">
        <f t="shared" si="45"/>
        <v>73</v>
      </c>
    </row>
    <row r="527" spans="1:17" hidden="1" x14ac:dyDescent="0.25">
      <c r="A527" s="563" t="s">
        <v>3173</v>
      </c>
      <c r="B527" s="339">
        <v>6</v>
      </c>
      <c r="C527" s="617">
        <v>731075912002990</v>
      </c>
      <c r="D527" s="436" t="s">
        <v>1381</v>
      </c>
      <c r="E527" t="str">
        <f t="shared" si="42"/>
        <v>730107591200299</v>
      </c>
      <c r="F527" t="str">
        <f t="shared" si="43"/>
        <v>0</v>
      </c>
      <c r="G527" t="e">
        <f>+VLOOKUP(L527,BG!$D$10:$F$63,3,FALSE)</f>
        <v>#REF!</v>
      </c>
      <c r="H527" s="436" t="s">
        <v>1413</v>
      </c>
      <c r="I527" s="627">
        <v>15080000</v>
      </c>
      <c r="J527" s="298">
        <f t="shared" si="41"/>
        <v>15080</v>
      </c>
      <c r="K527" t="e">
        <f>+VLOOKUP(D527,#REF!,4,0)</f>
        <v>#REF!</v>
      </c>
      <c r="L527" t="e">
        <f>VLOOKUP(D527,#REF!,5,0)</f>
        <v>#REF!</v>
      </c>
      <c r="M527" t="e">
        <f>VLOOKUP(D527,#REF!,6,0)</f>
        <v>#REF!</v>
      </c>
      <c r="N527" t="e">
        <f>VLOOKUP(D527,#REF!,7,0)</f>
        <v>#REF!</v>
      </c>
      <c r="P527" t="str">
        <f t="shared" si="44"/>
        <v>75912</v>
      </c>
      <c r="Q527" t="str">
        <f t="shared" si="45"/>
        <v>73</v>
      </c>
    </row>
    <row r="528" spans="1:17" hidden="1" x14ac:dyDescent="0.25">
      <c r="A528" s="563" t="s">
        <v>3173</v>
      </c>
      <c r="B528" s="340">
        <v>6</v>
      </c>
      <c r="C528" s="618">
        <v>731075914003990</v>
      </c>
      <c r="D528" s="341" t="s">
        <v>2054</v>
      </c>
      <c r="E528" t="str">
        <f t="shared" si="42"/>
        <v>730107591400399</v>
      </c>
      <c r="F528" t="str">
        <f t="shared" si="43"/>
        <v>0</v>
      </c>
      <c r="G528" t="e">
        <f>+VLOOKUP(L528,BG!$D$10:$F$63,3,FALSE)</f>
        <v>#REF!</v>
      </c>
      <c r="H528" s="341" t="s">
        <v>2200</v>
      </c>
      <c r="I528" s="628">
        <v>109878955</v>
      </c>
      <c r="J528" s="298">
        <f t="shared" si="41"/>
        <v>109878.955</v>
      </c>
      <c r="K528" t="e">
        <f>+VLOOKUP(D528,#REF!,4,0)</f>
        <v>#REF!</v>
      </c>
      <c r="L528" t="e">
        <f>VLOOKUP(D528,#REF!,5,0)</f>
        <v>#REF!</v>
      </c>
      <c r="M528" t="e">
        <f>VLOOKUP(D528,#REF!,6,0)</f>
        <v>#REF!</v>
      </c>
      <c r="N528" t="e">
        <f>VLOOKUP(D528,#REF!,7,0)</f>
        <v>#REF!</v>
      </c>
      <c r="P528" t="str">
        <f t="shared" si="44"/>
        <v>75914</v>
      </c>
      <c r="Q528" t="str">
        <f t="shared" si="45"/>
        <v>73</v>
      </c>
    </row>
    <row r="529" spans="1:17" hidden="1" x14ac:dyDescent="0.25">
      <c r="A529" s="563" t="s">
        <v>3173</v>
      </c>
      <c r="B529" s="339">
        <v>6</v>
      </c>
      <c r="C529" s="617">
        <v>731075914004990</v>
      </c>
      <c r="D529" s="436" t="s">
        <v>2055</v>
      </c>
      <c r="E529" t="str">
        <f t="shared" si="42"/>
        <v>730107591400499</v>
      </c>
      <c r="F529" t="str">
        <f t="shared" si="43"/>
        <v>0</v>
      </c>
      <c r="G529" t="e">
        <f>+VLOOKUP(L529,BG!$D$10:$F$63,3,FALSE)</f>
        <v>#REF!</v>
      </c>
      <c r="H529" s="436" t="s">
        <v>2201</v>
      </c>
      <c r="I529" s="627">
        <v>30932450</v>
      </c>
      <c r="J529" s="298">
        <f t="shared" si="41"/>
        <v>30932.45</v>
      </c>
      <c r="K529" t="e">
        <f>+VLOOKUP(D529,#REF!,4,0)</f>
        <v>#REF!</v>
      </c>
      <c r="L529" t="e">
        <f>VLOOKUP(D529,#REF!,5,0)</f>
        <v>#REF!</v>
      </c>
      <c r="M529" t="e">
        <f>VLOOKUP(D529,#REF!,6,0)</f>
        <v>#REF!</v>
      </c>
      <c r="N529" t="e">
        <f>VLOOKUP(D529,#REF!,7,0)</f>
        <v>#REF!</v>
      </c>
      <c r="P529" t="str">
        <f t="shared" si="44"/>
        <v>75914</v>
      </c>
      <c r="Q529" t="str">
        <f t="shared" si="45"/>
        <v>73</v>
      </c>
    </row>
    <row r="530" spans="1:17" hidden="1" x14ac:dyDescent="0.25">
      <c r="A530" s="563" t="s">
        <v>3173</v>
      </c>
      <c r="B530" s="340">
        <v>6</v>
      </c>
      <c r="C530" s="618">
        <v>731075914008990</v>
      </c>
      <c r="D530" s="341" t="s">
        <v>2056</v>
      </c>
      <c r="E530" t="str">
        <f t="shared" si="42"/>
        <v>730107591400899</v>
      </c>
      <c r="F530" t="str">
        <f t="shared" si="43"/>
        <v>0</v>
      </c>
      <c r="G530" t="e">
        <f>+VLOOKUP(L530,BG!$D$10:$F$63,3,FALSE)</f>
        <v>#REF!</v>
      </c>
      <c r="H530" s="341" t="s">
        <v>2202</v>
      </c>
      <c r="I530" s="628">
        <v>65417067</v>
      </c>
      <c r="J530" s="298">
        <f t="shared" si="41"/>
        <v>65417.067000000003</v>
      </c>
      <c r="K530" t="e">
        <f>+VLOOKUP(D530,#REF!,4,0)</f>
        <v>#REF!</v>
      </c>
      <c r="L530" t="e">
        <f>VLOOKUP(D530,#REF!,5,0)</f>
        <v>#REF!</v>
      </c>
      <c r="M530" t="e">
        <f>VLOOKUP(D530,#REF!,6,0)</f>
        <v>#REF!</v>
      </c>
      <c r="N530" t="e">
        <f>VLOOKUP(D530,#REF!,7,0)</f>
        <v>#REF!</v>
      </c>
      <c r="P530" t="str">
        <f t="shared" si="44"/>
        <v>75914</v>
      </c>
      <c r="Q530" t="str">
        <f t="shared" si="45"/>
        <v>73</v>
      </c>
    </row>
    <row r="531" spans="1:17" hidden="1" x14ac:dyDescent="0.25">
      <c r="A531" s="563" t="s">
        <v>3173</v>
      </c>
      <c r="B531" s="339">
        <v>6</v>
      </c>
      <c r="C531" s="617">
        <v>731075914010990</v>
      </c>
      <c r="D531" s="436" t="s">
        <v>1265</v>
      </c>
      <c r="E531" t="str">
        <f t="shared" si="42"/>
        <v>730107591401099</v>
      </c>
      <c r="F531" t="str">
        <f t="shared" si="43"/>
        <v>0</v>
      </c>
      <c r="G531" t="e">
        <f>+VLOOKUP(L531,BG!$D$10:$F$63,3,FALSE)</f>
        <v>#REF!</v>
      </c>
      <c r="H531" s="436" t="s">
        <v>1266</v>
      </c>
      <c r="I531" s="627">
        <v>3600000</v>
      </c>
      <c r="J531" s="298">
        <f t="shared" si="41"/>
        <v>3600</v>
      </c>
      <c r="K531" t="e">
        <f>+VLOOKUP(D531,#REF!,4,0)</f>
        <v>#REF!</v>
      </c>
      <c r="L531" t="e">
        <f>VLOOKUP(D531,#REF!,5,0)</f>
        <v>#REF!</v>
      </c>
      <c r="M531" t="e">
        <f>VLOOKUP(D531,#REF!,6,0)</f>
        <v>#REF!</v>
      </c>
      <c r="N531" t="e">
        <f>VLOOKUP(D531,#REF!,7,0)</f>
        <v>#REF!</v>
      </c>
      <c r="P531" t="str">
        <f t="shared" si="44"/>
        <v>75914</v>
      </c>
      <c r="Q531" t="str">
        <f t="shared" si="45"/>
        <v>73</v>
      </c>
    </row>
    <row r="532" spans="1:17" hidden="1" x14ac:dyDescent="0.25">
      <c r="A532" s="563" t="s">
        <v>3173</v>
      </c>
      <c r="B532" s="340">
        <v>6</v>
      </c>
      <c r="C532" s="618">
        <v>731075918000990</v>
      </c>
      <c r="D532" s="341" t="s">
        <v>2872</v>
      </c>
      <c r="E532" t="str">
        <f t="shared" si="42"/>
        <v>730107591800099</v>
      </c>
      <c r="F532" t="str">
        <f t="shared" si="43"/>
        <v>0</v>
      </c>
      <c r="G532" t="e">
        <f>+VLOOKUP(L532,BG!$D$10:$F$63,3,FALSE)</f>
        <v>#REF!</v>
      </c>
      <c r="H532" s="341" t="s">
        <v>2887</v>
      </c>
      <c r="I532" s="628">
        <v>328182</v>
      </c>
      <c r="J532" s="298">
        <f t="shared" si="41"/>
        <v>328.18200000000002</v>
      </c>
      <c r="K532" t="e">
        <f>+VLOOKUP(D532,#REF!,4,0)</f>
        <v>#REF!</v>
      </c>
      <c r="L532" t="e">
        <f>VLOOKUP(D532,#REF!,5,0)</f>
        <v>#REF!</v>
      </c>
      <c r="M532" t="e">
        <f>VLOOKUP(D532,#REF!,6,0)</f>
        <v>#REF!</v>
      </c>
      <c r="N532" t="e">
        <f>VLOOKUP(D532,#REF!,7,0)</f>
        <v>#REF!</v>
      </c>
      <c r="P532" t="str">
        <f t="shared" si="44"/>
        <v>75918</v>
      </c>
      <c r="Q532" t="str">
        <f t="shared" si="45"/>
        <v>73</v>
      </c>
    </row>
    <row r="533" spans="1:17" hidden="1" x14ac:dyDescent="0.25">
      <c r="A533" s="563" t="s">
        <v>3173</v>
      </c>
      <c r="B533" s="339">
        <v>7</v>
      </c>
      <c r="C533" s="617">
        <v>731075918005990</v>
      </c>
      <c r="D533" s="436" t="s">
        <v>1183</v>
      </c>
      <c r="E533" t="str">
        <f t="shared" si="42"/>
        <v>730107591800599</v>
      </c>
      <c r="F533" t="str">
        <f t="shared" si="43"/>
        <v>0</v>
      </c>
      <c r="G533" t="e">
        <f>+VLOOKUP(L533,BG!$D$10:$F$63,3,FALSE)</f>
        <v>#REF!</v>
      </c>
      <c r="H533" s="436" t="s">
        <v>1184</v>
      </c>
      <c r="I533" s="627">
        <v>17582418</v>
      </c>
      <c r="J533" s="298">
        <f t="shared" si="41"/>
        <v>17582.418000000001</v>
      </c>
      <c r="K533" t="e">
        <f>+VLOOKUP(D533,#REF!,4,0)</f>
        <v>#REF!</v>
      </c>
      <c r="L533" t="e">
        <f>VLOOKUP(D533,#REF!,5,0)</f>
        <v>#REF!</v>
      </c>
      <c r="M533" t="e">
        <f>VLOOKUP(D533,#REF!,6,0)</f>
        <v>#REF!</v>
      </c>
      <c r="N533" t="e">
        <f>VLOOKUP(D533,#REF!,7,0)</f>
        <v>#REF!</v>
      </c>
      <c r="P533" t="str">
        <f t="shared" si="44"/>
        <v>75918</v>
      </c>
      <c r="Q533" t="str">
        <f t="shared" si="45"/>
        <v>73</v>
      </c>
    </row>
    <row r="534" spans="1:17" hidden="1" x14ac:dyDescent="0.25">
      <c r="A534" s="563" t="s">
        <v>3173</v>
      </c>
      <c r="B534" s="340">
        <v>7</v>
      </c>
      <c r="C534" s="618">
        <v>731075918007990</v>
      </c>
      <c r="D534" s="341" t="s">
        <v>1382</v>
      </c>
      <c r="E534" t="str">
        <f t="shared" si="42"/>
        <v>730107591800799</v>
      </c>
      <c r="F534" t="str">
        <f t="shared" si="43"/>
        <v>0</v>
      </c>
      <c r="G534" t="e">
        <f>+VLOOKUP(L534,BG!$D$10:$F$63,3,FALSE)</f>
        <v>#REF!</v>
      </c>
      <c r="H534" s="341" t="s">
        <v>1452</v>
      </c>
      <c r="I534" s="628">
        <v>91329490</v>
      </c>
      <c r="J534" s="298">
        <f t="shared" si="41"/>
        <v>91329.49</v>
      </c>
      <c r="K534" t="e">
        <f>+VLOOKUP(D534,#REF!,4,0)</f>
        <v>#REF!</v>
      </c>
      <c r="L534" t="e">
        <f>VLOOKUP(D534,#REF!,5,0)</f>
        <v>#REF!</v>
      </c>
      <c r="M534" t="e">
        <f>VLOOKUP(D534,#REF!,6,0)</f>
        <v>#REF!</v>
      </c>
      <c r="N534" t="e">
        <f>VLOOKUP(D534,#REF!,7,0)</f>
        <v>#REF!</v>
      </c>
      <c r="P534" t="str">
        <f t="shared" si="44"/>
        <v>75918</v>
      </c>
      <c r="Q534" t="str">
        <f t="shared" si="45"/>
        <v>73</v>
      </c>
    </row>
    <row r="535" spans="1:17" hidden="1" x14ac:dyDescent="0.25">
      <c r="A535" s="563" t="s">
        <v>3173</v>
      </c>
      <c r="B535" s="339">
        <v>6</v>
      </c>
      <c r="C535" s="617">
        <v>731075918016990</v>
      </c>
      <c r="D535" s="436" t="s">
        <v>2057</v>
      </c>
      <c r="E535" t="str">
        <f t="shared" si="42"/>
        <v>730107591801699</v>
      </c>
      <c r="F535" t="str">
        <f t="shared" si="43"/>
        <v>0</v>
      </c>
      <c r="G535" t="e">
        <f>+VLOOKUP(L535,BG!$D$10:$F$63,3,FALSE)</f>
        <v>#REF!</v>
      </c>
      <c r="H535" s="436" t="s">
        <v>1185</v>
      </c>
      <c r="I535" s="627">
        <v>332861272</v>
      </c>
      <c r="J535" s="298">
        <f t="shared" si="41"/>
        <v>332861.272</v>
      </c>
      <c r="K535" t="e">
        <f>+VLOOKUP(D535,#REF!,4,0)</f>
        <v>#REF!</v>
      </c>
      <c r="L535" t="e">
        <f>VLOOKUP(D535,#REF!,5,0)</f>
        <v>#REF!</v>
      </c>
      <c r="M535" t="e">
        <f>VLOOKUP(D535,#REF!,6,0)</f>
        <v>#REF!</v>
      </c>
      <c r="N535" t="e">
        <f>VLOOKUP(D535,#REF!,7,0)</f>
        <v>#REF!</v>
      </c>
      <c r="P535" t="str">
        <f t="shared" si="44"/>
        <v>75918</v>
      </c>
      <c r="Q535" t="str">
        <f t="shared" si="45"/>
        <v>73</v>
      </c>
    </row>
    <row r="536" spans="1:17" hidden="1" x14ac:dyDescent="0.25">
      <c r="A536" s="563" t="s">
        <v>3173</v>
      </c>
      <c r="B536" s="340">
        <v>6</v>
      </c>
      <c r="C536" s="618">
        <v>731075918020990</v>
      </c>
      <c r="D536" s="341" t="s">
        <v>2058</v>
      </c>
      <c r="E536" t="str">
        <f t="shared" si="42"/>
        <v>730107591802099</v>
      </c>
      <c r="F536" t="str">
        <f t="shared" si="43"/>
        <v>0</v>
      </c>
      <c r="G536" t="e">
        <f>+VLOOKUP(L536,BG!$D$10:$F$63,3,FALSE)</f>
        <v>#REF!</v>
      </c>
      <c r="H536" s="341" t="s">
        <v>1186</v>
      </c>
      <c r="I536" s="628">
        <v>10007273</v>
      </c>
      <c r="J536" s="298">
        <f t="shared" si="41"/>
        <v>10007.272999999999</v>
      </c>
      <c r="K536" t="e">
        <f>+VLOOKUP(D536,#REF!,4,0)</f>
        <v>#REF!</v>
      </c>
      <c r="L536" t="e">
        <f>VLOOKUP(D536,#REF!,5,0)</f>
        <v>#REF!</v>
      </c>
      <c r="M536" t="e">
        <f>VLOOKUP(D536,#REF!,6,0)</f>
        <v>#REF!</v>
      </c>
      <c r="N536" t="e">
        <f>VLOOKUP(D536,#REF!,7,0)</f>
        <v>#REF!</v>
      </c>
      <c r="P536" t="str">
        <f t="shared" si="44"/>
        <v>75918</v>
      </c>
      <c r="Q536" t="str">
        <f t="shared" si="45"/>
        <v>73</v>
      </c>
    </row>
    <row r="537" spans="1:17" hidden="1" x14ac:dyDescent="0.25">
      <c r="A537" s="563" t="s">
        <v>3173</v>
      </c>
      <c r="B537" s="339">
        <v>7</v>
      </c>
      <c r="C537" s="617">
        <v>731075920002990</v>
      </c>
      <c r="D537" s="436" t="s">
        <v>1187</v>
      </c>
      <c r="E537" t="str">
        <f t="shared" si="42"/>
        <v>730107592000299</v>
      </c>
      <c r="F537" t="str">
        <f t="shared" si="43"/>
        <v>0</v>
      </c>
      <c r="G537" t="e">
        <f>+VLOOKUP(L537,BG!$D$10:$F$63,3,FALSE)</f>
        <v>#REF!</v>
      </c>
      <c r="H537" s="436" t="s">
        <v>1188</v>
      </c>
      <c r="I537" s="627">
        <v>661734644</v>
      </c>
      <c r="J537" s="298">
        <f t="shared" si="41"/>
        <v>661734.64399999997</v>
      </c>
      <c r="K537" t="e">
        <f>+VLOOKUP(D537,#REF!,4,0)</f>
        <v>#REF!</v>
      </c>
      <c r="L537" t="e">
        <f>VLOOKUP(D537,#REF!,5,0)</f>
        <v>#REF!</v>
      </c>
      <c r="M537" t="e">
        <f>VLOOKUP(D537,#REF!,6,0)</f>
        <v>#REF!</v>
      </c>
      <c r="N537" t="e">
        <f>VLOOKUP(D537,#REF!,7,0)</f>
        <v>#REF!</v>
      </c>
      <c r="P537" t="str">
        <f t="shared" si="44"/>
        <v>75920</v>
      </c>
      <c r="Q537" t="str">
        <f t="shared" si="45"/>
        <v>73</v>
      </c>
    </row>
    <row r="538" spans="1:17" hidden="1" x14ac:dyDescent="0.25">
      <c r="A538" s="563" t="s">
        <v>3173</v>
      </c>
      <c r="B538" s="340">
        <v>6</v>
      </c>
      <c r="C538" s="618">
        <v>731075922001990</v>
      </c>
      <c r="D538" s="341" t="s">
        <v>1306</v>
      </c>
      <c r="E538" t="str">
        <f t="shared" si="42"/>
        <v>730107592200199</v>
      </c>
      <c r="F538" t="str">
        <f t="shared" si="43"/>
        <v>0</v>
      </c>
      <c r="G538" t="e">
        <f>+VLOOKUP(L538,BG!$D$10:$F$63,3,FALSE)</f>
        <v>#REF!</v>
      </c>
      <c r="H538" s="341" t="s">
        <v>1307</v>
      </c>
      <c r="I538" s="628">
        <v>13642279</v>
      </c>
      <c r="J538" s="298">
        <f t="shared" si="41"/>
        <v>13642.279</v>
      </c>
      <c r="K538" t="e">
        <f>+VLOOKUP(D538,#REF!,4,0)</f>
        <v>#REF!</v>
      </c>
      <c r="L538" t="e">
        <f>VLOOKUP(D538,#REF!,5,0)</f>
        <v>#REF!</v>
      </c>
      <c r="M538" t="e">
        <f>VLOOKUP(D538,#REF!,6,0)</f>
        <v>#REF!</v>
      </c>
      <c r="N538" t="e">
        <f>VLOOKUP(D538,#REF!,7,0)</f>
        <v>#REF!</v>
      </c>
      <c r="P538" t="str">
        <f t="shared" si="44"/>
        <v>75922</v>
      </c>
      <c r="Q538" t="str">
        <f t="shared" si="45"/>
        <v>73</v>
      </c>
    </row>
    <row r="539" spans="1:17" hidden="1" x14ac:dyDescent="0.25">
      <c r="A539" s="563" t="s">
        <v>3173</v>
      </c>
      <c r="B539" s="339">
        <v>6</v>
      </c>
      <c r="C539" s="617">
        <v>731075922003990</v>
      </c>
      <c r="D539" s="436" t="s">
        <v>1308</v>
      </c>
      <c r="E539" t="str">
        <f t="shared" si="42"/>
        <v>730107592200399</v>
      </c>
      <c r="F539" t="str">
        <f t="shared" si="43"/>
        <v>0</v>
      </c>
      <c r="G539" t="e">
        <f>+VLOOKUP(L539,BG!$D$10:$F$63,3,FALSE)</f>
        <v>#REF!</v>
      </c>
      <c r="H539" s="436" t="s">
        <v>1309</v>
      </c>
      <c r="I539" s="627">
        <v>500000</v>
      </c>
      <c r="J539" s="298">
        <f t="shared" si="41"/>
        <v>500</v>
      </c>
      <c r="K539" t="e">
        <f>+VLOOKUP(D539,#REF!,4,0)</f>
        <v>#REF!</v>
      </c>
      <c r="L539" t="e">
        <f>VLOOKUP(D539,#REF!,5,0)</f>
        <v>#REF!</v>
      </c>
      <c r="M539" t="e">
        <f>VLOOKUP(D539,#REF!,6,0)</f>
        <v>#REF!</v>
      </c>
      <c r="N539" t="e">
        <f>VLOOKUP(D539,#REF!,7,0)</f>
        <v>#REF!</v>
      </c>
      <c r="P539" t="str">
        <f t="shared" si="44"/>
        <v>75922</v>
      </c>
      <c r="Q539" t="str">
        <f t="shared" si="45"/>
        <v>73</v>
      </c>
    </row>
    <row r="540" spans="1:17" hidden="1" x14ac:dyDescent="0.25">
      <c r="A540" s="563" t="s">
        <v>3173</v>
      </c>
      <c r="B540" s="340">
        <v>6</v>
      </c>
      <c r="C540" s="618">
        <v>731076102022990</v>
      </c>
      <c r="D540" s="341" t="s">
        <v>2059</v>
      </c>
      <c r="E540" t="str">
        <f t="shared" si="42"/>
        <v>730107610202299</v>
      </c>
      <c r="F540" t="str">
        <f t="shared" si="43"/>
        <v>0</v>
      </c>
      <c r="G540" t="e">
        <f>+VLOOKUP(L540,BG!$D$10:$F$63,3,FALSE)</f>
        <v>#REF!</v>
      </c>
      <c r="H540" s="341" t="s">
        <v>2203</v>
      </c>
      <c r="I540" s="628">
        <v>2249667</v>
      </c>
      <c r="J540" s="298">
        <f t="shared" si="41"/>
        <v>2249.6669999999999</v>
      </c>
      <c r="K540" t="e">
        <f>+VLOOKUP(D540,#REF!,4,0)</f>
        <v>#REF!</v>
      </c>
      <c r="L540" t="e">
        <f>VLOOKUP(D540,#REF!,5,0)</f>
        <v>#REF!</v>
      </c>
      <c r="M540" t="e">
        <f>VLOOKUP(D540,#REF!,6,0)</f>
        <v>#REF!</v>
      </c>
      <c r="N540" t="e">
        <f>VLOOKUP(D540,#REF!,7,0)</f>
        <v>#REF!</v>
      </c>
      <c r="P540" t="str">
        <f t="shared" si="44"/>
        <v>76102</v>
      </c>
      <c r="Q540" t="str">
        <f t="shared" si="45"/>
        <v>73</v>
      </c>
    </row>
    <row r="541" spans="1:17" hidden="1" x14ac:dyDescent="0.25">
      <c r="A541" s="563" t="s">
        <v>3173</v>
      </c>
      <c r="B541" s="339">
        <v>6</v>
      </c>
      <c r="C541" s="617">
        <v>731076104024990</v>
      </c>
      <c r="D541" s="436" t="s">
        <v>1383</v>
      </c>
      <c r="E541" t="str">
        <f t="shared" si="42"/>
        <v>730107610402499</v>
      </c>
      <c r="F541" t="str">
        <f t="shared" si="43"/>
        <v>0</v>
      </c>
      <c r="G541" t="e">
        <f>+VLOOKUP(L541,BG!$D$10:$F$63,3,FALSE)</f>
        <v>#REF!</v>
      </c>
      <c r="H541" s="436" t="s">
        <v>1417</v>
      </c>
      <c r="I541" s="627">
        <v>13277897</v>
      </c>
      <c r="J541" s="298">
        <f t="shared" si="41"/>
        <v>13277.897000000001</v>
      </c>
      <c r="K541" t="e">
        <f>+VLOOKUP(D541,#REF!,4,0)</f>
        <v>#REF!</v>
      </c>
      <c r="L541" t="e">
        <f>VLOOKUP(D541,#REF!,5,0)</f>
        <v>#REF!</v>
      </c>
      <c r="M541" t="e">
        <f>VLOOKUP(D541,#REF!,6,0)</f>
        <v>#REF!</v>
      </c>
      <c r="N541" t="e">
        <f>VLOOKUP(D541,#REF!,7,0)</f>
        <v>#REF!</v>
      </c>
      <c r="P541" t="str">
        <f t="shared" si="44"/>
        <v>76104</v>
      </c>
      <c r="Q541" t="str">
        <f t="shared" si="45"/>
        <v>73</v>
      </c>
    </row>
    <row r="542" spans="1:17" hidden="1" x14ac:dyDescent="0.25">
      <c r="A542" s="563" t="s">
        <v>3173</v>
      </c>
      <c r="B542" s="340">
        <v>6</v>
      </c>
      <c r="C542" s="618">
        <v>731076110000990</v>
      </c>
      <c r="D542" s="341" t="s">
        <v>2060</v>
      </c>
      <c r="E542" t="str">
        <f t="shared" si="42"/>
        <v>730107611000099</v>
      </c>
      <c r="F542" t="str">
        <f t="shared" si="43"/>
        <v>0</v>
      </c>
      <c r="G542" t="e">
        <f>+VLOOKUP(L542,BG!$D$10:$F$63,3,FALSE)</f>
        <v>#REF!</v>
      </c>
      <c r="H542" s="341" t="s">
        <v>2204</v>
      </c>
      <c r="I542" s="628">
        <v>498793246</v>
      </c>
      <c r="J542" s="298">
        <f t="shared" si="41"/>
        <v>498793.24599999998</v>
      </c>
      <c r="K542" t="e">
        <f>+VLOOKUP(D542,#REF!,4,0)</f>
        <v>#REF!</v>
      </c>
      <c r="L542" t="e">
        <f>VLOOKUP(D542,#REF!,5,0)</f>
        <v>#REF!</v>
      </c>
      <c r="M542" t="e">
        <f>VLOOKUP(D542,#REF!,6,0)</f>
        <v>#REF!</v>
      </c>
      <c r="N542" t="e">
        <f>VLOOKUP(D542,#REF!,7,0)</f>
        <v>#REF!</v>
      </c>
      <c r="P542" t="str">
        <f t="shared" si="44"/>
        <v>76110</v>
      </c>
      <c r="Q542" t="str">
        <f t="shared" si="45"/>
        <v>73</v>
      </c>
    </row>
    <row r="543" spans="1:17" hidden="1" x14ac:dyDescent="0.25">
      <c r="A543" s="563" t="s">
        <v>3173</v>
      </c>
      <c r="B543" s="339">
        <v>6</v>
      </c>
      <c r="C543" s="617">
        <v>731076110001990</v>
      </c>
      <c r="D543" s="436" t="s">
        <v>1418</v>
      </c>
      <c r="E543" t="str">
        <f t="shared" si="42"/>
        <v>730107611000199</v>
      </c>
      <c r="F543" t="str">
        <f t="shared" si="43"/>
        <v>0</v>
      </c>
      <c r="G543" t="e">
        <f>+VLOOKUP(L543,BG!$D$10:$F$63,3,FALSE)</f>
        <v>#REF!</v>
      </c>
      <c r="H543" s="436" t="s">
        <v>1310</v>
      </c>
      <c r="I543" s="627">
        <v>278877</v>
      </c>
      <c r="J543" s="298">
        <f t="shared" si="41"/>
        <v>278.87700000000001</v>
      </c>
      <c r="K543" t="e">
        <f>+VLOOKUP(D543,#REF!,4,0)</f>
        <v>#REF!</v>
      </c>
      <c r="L543" t="e">
        <f>VLOOKUP(D543,#REF!,5,0)</f>
        <v>#REF!</v>
      </c>
      <c r="M543" t="e">
        <f>VLOOKUP(D543,#REF!,6,0)</f>
        <v>#REF!</v>
      </c>
      <c r="N543" t="e">
        <f>VLOOKUP(D543,#REF!,7,0)</f>
        <v>#REF!</v>
      </c>
      <c r="P543" t="str">
        <f t="shared" si="44"/>
        <v>76110</v>
      </c>
      <c r="Q543" t="str">
        <f t="shared" si="45"/>
        <v>73</v>
      </c>
    </row>
    <row r="544" spans="1:17" hidden="1" x14ac:dyDescent="0.25">
      <c r="A544" s="563" t="s">
        <v>3173</v>
      </c>
      <c r="B544" s="340">
        <v>7</v>
      </c>
      <c r="C544" s="618">
        <v>731076110005990</v>
      </c>
      <c r="D544" s="341" t="s">
        <v>1352</v>
      </c>
      <c r="E544" t="str">
        <f t="shared" si="42"/>
        <v>730107611000599</v>
      </c>
      <c r="F544" t="str">
        <f t="shared" si="43"/>
        <v>0</v>
      </c>
      <c r="G544" t="e">
        <f>+VLOOKUP(L544,BG!$D$10:$F$63,3,FALSE)</f>
        <v>#REF!</v>
      </c>
      <c r="H544" s="341" t="s">
        <v>1353</v>
      </c>
      <c r="I544" s="628">
        <v>18078922</v>
      </c>
      <c r="J544" s="298">
        <f t="shared" si="41"/>
        <v>18078.921999999999</v>
      </c>
      <c r="K544" t="e">
        <f>+VLOOKUP(D544,#REF!,4,0)</f>
        <v>#REF!</v>
      </c>
      <c r="L544" t="e">
        <f>VLOOKUP(D544,#REF!,5,0)</f>
        <v>#REF!</v>
      </c>
      <c r="M544" t="e">
        <f>VLOOKUP(D544,#REF!,6,0)</f>
        <v>#REF!</v>
      </c>
      <c r="N544" t="e">
        <f>VLOOKUP(D544,#REF!,7,0)</f>
        <v>#REF!</v>
      </c>
      <c r="P544" t="str">
        <f t="shared" si="44"/>
        <v>76110</v>
      </c>
      <c r="Q544" t="str">
        <f t="shared" si="45"/>
        <v>73</v>
      </c>
    </row>
    <row r="545" spans="1:17" hidden="1" x14ac:dyDescent="0.25">
      <c r="A545" s="563" t="s">
        <v>3173</v>
      </c>
      <c r="B545" s="339">
        <v>6</v>
      </c>
      <c r="C545" s="617">
        <v>731076110039990</v>
      </c>
      <c r="D545" s="436" t="s">
        <v>2061</v>
      </c>
      <c r="E545" t="str">
        <f t="shared" si="42"/>
        <v>730107611003999</v>
      </c>
      <c r="F545" t="str">
        <f t="shared" si="43"/>
        <v>0</v>
      </c>
      <c r="G545" t="e">
        <f>+VLOOKUP(L545,BG!$D$10:$F$63,3,FALSE)</f>
        <v>#REF!</v>
      </c>
      <c r="H545" s="436" t="s">
        <v>2205</v>
      </c>
      <c r="I545" s="627">
        <v>25215080</v>
      </c>
      <c r="J545" s="298">
        <f t="shared" si="41"/>
        <v>25215.08</v>
      </c>
      <c r="K545" t="e">
        <f>+VLOOKUP(D545,#REF!,4,0)</f>
        <v>#REF!</v>
      </c>
      <c r="L545" t="e">
        <f>VLOOKUP(D545,#REF!,5,0)</f>
        <v>#REF!</v>
      </c>
      <c r="M545" t="e">
        <f>VLOOKUP(D545,#REF!,6,0)</f>
        <v>#REF!</v>
      </c>
      <c r="N545" t="e">
        <f>VLOOKUP(D545,#REF!,7,0)</f>
        <v>#REF!</v>
      </c>
      <c r="P545" t="str">
        <f t="shared" si="44"/>
        <v>76110</v>
      </c>
      <c r="Q545" t="str">
        <f t="shared" si="45"/>
        <v>73</v>
      </c>
    </row>
    <row r="546" spans="1:17" hidden="1" x14ac:dyDescent="0.25">
      <c r="A546" s="563" t="s">
        <v>3173</v>
      </c>
      <c r="B546" s="340">
        <v>6</v>
      </c>
      <c r="C546" s="618">
        <v>731076302001990</v>
      </c>
      <c r="D546" s="341" t="s">
        <v>1311</v>
      </c>
      <c r="E546" t="str">
        <f t="shared" si="42"/>
        <v>730107630200199</v>
      </c>
      <c r="F546" t="str">
        <f t="shared" si="43"/>
        <v>0</v>
      </c>
      <c r="G546" t="e">
        <f>+VLOOKUP(L546,BG!$D$10:$F$63,3,FALSE)</f>
        <v>#REF!</v>
      </c>
      <c r="H546" s="341" t="s">
        <v>1312</v>
      </c>
      <c r="I546" s="628">
        <v>407725632</v>
      </c>
      <c r="J546" s="298">
        <f t="shared" si="41"/>
        <v>407725.63199999998</v>
      </c>
      <c r="K546" t="e">
        <f>+VLOOKUP(D546,#REF!,4,0)</f>
        <v>#REF!</v>
      </c>
      <c r="L546" t="e">
        <f>VLOOKUP(D546,#REF!,5,0)</f>
        <v>#REF!</v>
      </c>
      <c r="M546" t="e">
        <f>+L546</f>
        <v>#REF!</v>
      </c>
      <c r="N546" t="e">
        <f>VLOOKUP(D546,#REF!,7,0)</f>
        <v>#REF!</v>
      </c>
      <c r="P546" t="str">
        <f t="shared" si="44"/>
        <v>76302</v>
      </c>
      <c r="Q546" t="str">
        <f t="shared" si="45"/>
        <v>73</v>
      </c>
    </row>
    <row r="547" spans="1:17" hidden="1" x14ac:dyDescent="0.25">
      <c r="A547" s="563" t="s">
        <v>3173</v>
      </c>
      <c r="B547" s="339">
        <v>6</v>
      </c>
      <c r="C547" s="617">
        <v>731076304000990</v>
      </c>
      <c r="D547" s="436" t="s">
        <v>1313</v>
      </c>
      <c r="E547" t="str">
        <f t="shared" si="42"/>
        <v>730107630400099</v>
      </c>
      <c r="F547" t="str">
        <f t="shared" si="43"/>
        <v>0</v>
      </c>
      <c r="G547" t="e">
        <f>+VLOOKUP(L547,BG!$D$10:$F$63,3,FALSE)</f>
        <v>#REF!</v>
      </c>
      <c r="H547" s="436" t="s">
        <v>1314</v>
      </c>
      <c r="I547" s="627">
        <v>275231848</v>
      </c>
      <c r="J547" s="298">
        <f t="shared" si="41"/>
        <v>275231.848</v>
      </c>
      <c r="K547" t="e">
        <f>+VLOOKUP(D547,#REF!,4,0)</f>
        <v>#REF!</v>
      </c>
      <c r="L547" t="e">
        <f>VLOOKUP(D547,#REF!,5,0)</f>
        <v>#REF!</v>
      </c>
      <c r="M547" t="e">
        <f t="shared" ref="M547:M552" si="46">+L547</f>
        <v>#REF!</v>
      </c>
      <c r="N547" t="e">
        <f>VLOOKUP(D547,#REF!,7,0)</f>
        <v>#REF!</v>
      </c>
      <c r="P547" t="str">
        <f t="shared" si="44"/>
        <v>76304</v>
      </c>
      <c r="Q547" t="str">
        <f t="shared" si="45"/>
        <v>73</v>
      </c>
    </row>
    <row r="548" spans="1:17" hidden="1" x14ac:dyDescent="0.25">
      <c r="A548" s="563" t="s">
        <v>3173</v>
      </c>
      <c r="B548" s="340">
        <v>6</v>
      </c>
      <c r="C548" s="618">
        <v>731076304003990</v>
      </c>
      <c r="D548" s="341" t="s">
        <v>1873</v>
      </c>
      <c r="E548" t="str">
        <f t="shared" si="42"/>
        <v>730107630400399</v>
      </c>
      <c r="F548" t="str">
        <f t="shared" si="43"/>
        <v>0</v>
      </c>
      <c r="G548" t="e">
        <f>+VLOOKUP(L548,BG!$D$10:$F$63,3,FALSE)</f>
        <v>#REF!</v>
      </c>
      <c r="H548" s="341" t="s">
        <v>955</v>
      </c>
      <c r="I548" s="628">
        <v>28787195</v>
      </c>
      <c r="J548" s="298">
        <f t="shared" si="41"/>
        <v>28787.195</v>
      </c>
      <c r="K548" t="e">
        <f>+VLOOKUP(D548,#REF!,4,0)</f>
        <v>#REF!</v>
      </c>
      <c r="L548" t="e">
        <f>VLOOKUP(D548,#REF!,5,0)</f>
        <v>#REF!</v>
      </c>
      <c r="M548" t="e">
        <f t="shared" si="46"/>
        <v>#REF!</v>
      </c>
      <c r="N548" t="e">
        <f>VLOOKUP(D548,#REF!,7,0)</f>
        <v>#REF!</v>
      </c>
      <c r="P548" t="str">
        <f t="shared" si="44"/>
        <v>76304</v>
      </c>
      <c r="Q548" t="str">
        <f t="shared" si="45"/>
        <v>73</v>
      </c>
    </row>
    <row r="549" spans="1:17" hidden="1" x14ac:dyDescent="0.25">
      <c r="A549" s="563" t="s">
        <v>3173</v>
      </c>
      <c r="B549" s="339">
        <v>6</v>
      </c>
      <c r="C549" s="617">
        <v>731076304006990</v>
      </c>
      <c r="D549" s="436" t="s">
        <v>1315</v>
      </c>
      <c r="E549" t="str">
        <f t="shared" si="42"/>
        <v>730107630400699</v>
      </c>
      <c r="F549" t="str">
        <f t="shared" si="43"/>
        <v>0</v>
      </c>
      <c r="G549" t="e">
        <f>+VLOOKUP(L549,BG!$D$10:$F$63,3,FALSE)</f>
        <v>#REF!</v>
      </c>
      <c r="H549" s="436" t="s">
        <v>1316</v>
      </c>
      <c r="I549" s="627">
        <v>16675344</v>
      </c>
      <c r="J549" s="298">
        <f t="shared" si="41"/>
        <v>16675.344000000001</v>
      </c>
      <c r="K549" t="e">
        <f>+VLOOKUP(D549,#REF!,4,0)</f>
        <v>#REF!</v>
      </c>
      <c r="L549" t="e">
        <f>VLOOKUP(D549,#REF!,5,0)</f>
        <v>#REF!</v>
      </c>
      <c r="M549" t="e">
        <f t="shared" si="46"/>
        <v>#REF!</v>
      </c>
      <c r="N549" t="e">
        <f>VLOOKUP(D549,#REF!,7,0)</f>
        <v>#REF!</v>
      </c>
      <c r="P549" t="str">
        <f t="shared" si="44"/>
        <v>76304</v>
      </c>
      <c r="Q549" t="str">
        <f t="shared" si="45"/>
        <v>73</v>
      </c>
    </row>
    <row r="550" spans="1:17" hidden="1" x14ac:dyDescent="0.25">
      <c r="A550" s="563" t="s">
        <v>3173</v>
      </c>
      <c r="B550" s="340">
        <v>6</v>
      </c>
      <c r="C550" s="618">
        <v>731076306000990</v>
      </c>
      <c r="D550" s="341" t="s">
        <v>1317</v>
      </c>
      <c r="E550" t="str">
        <f t="shared" si="42"/>
        <v>730107630600099</v>
      </c>
      <c r="F550" t="str">
        <f t="shared" si="43"/>
        <v>0</v>
      </c>
      <c r="G550" t="e">
        <f>+VLOOKUP(L550,BG!$D$10:$F$63,3,FALSE)</f>
        <v>#REF!</v>
      </c>
      <c r="H550" s="341" t="s">
        <v>967</v>
      </c>
      <c r="I550" s="628">
        <v>1384035431</v>
      </c>
      <c r="J550" s="298">
        <f t="shared" si="41"/>
        <v>1384035.4310000001</v>
      </c>
      <c r="K550" t="e">
        <f>+VLOOKUP(D550,#REF!,4,0)</f>
        <v>#REF!</v>
      </c>
      <c r="L550" t="e">
        <f>VLOOKUP(D550,#REF!,5,0)</f>
        <v>#REF!</v>
      </c>
      <c r="M550" t="e">
        <f t="shared" si="46"/>
        <v>#REF!</v>
      </c>
      <c r="N550" t="e">
        <f>VLOOKUP(D550,#REF!,7,0)</f>
        <v>#REF!</v>
      </c>
      <c r="P550" t="str">
        <f t="shared" si="44"/>
        <v>76306</v>
      </c>
      <c r="Q550" t="str">
        <f t="shared" si="45"/>
        <v>73</v>
      </c>
    </row>
    <row r="551" spans="1:17" hidden="1" x14ac:dyDescent="0.25">
      <c r="A551" s="563" t="s">
        <v>3173</v>
      </c>
      <c r="B551" s="339">
        <v>6</v>
      </c>
      <c r="C551" s="617">
        <v>731076308000990</v>
      </c>
      <c r="D551" s="436" t="s">
        <v>1318</v>
      </c>
      <c r="E551" t="str">
        <f t="shared" si="42"/>
        <v>730107630800099</v>
      </c>
      <c r="F551" t="str">
        <f t="shared" si="43"/>
        <v>0</v>
      </c>
      <c r="G551" t="e">
        <f>+VLOOKUP(L551,BG!$D$10:$F$63,3,FALSE)</f>
        <v>#REF!</v>
      </c>
      <c r="H551" s="436" t="s">
        <v>972</v>
      </c>
      <c r="I551" s="627">
        <v>41532553</v>
      </c>
      <c r="J551" s="298">
        <f t="shared" si="41"/>
        <v>41532.553</v>
      </c>
      <c r="K551" t="e">
        <f>+VLOOKUP(D551,#REF!,4,0)</f>
        <v>#REF!</v>
      </c>
      <c r="L551" t="e">
        <f>VLOOKUP(D551,#REF!,5,0)</f>
        <v>#REF!</v>
      </c>
      <c r="M551" t="e">
        <f t="shared" si="46"/>
        <v>#REF!</v>
      </c>
      <c r="N551" t="e">
        <f>VLOOKUP(D551,#REF!,7,0)</f>
        <v>#REF!</v>
      </c>
      <c r="P551" t="str">
        <f t="shared" si="44"/>
        <v>76308</v>
      </c>
      <c r="Q551" t="str">
        <f t="shared" si="45"/>
        <v>73</v>
      </c>
    </row>
    <row r="552" spans="1:17" hidden="1" x14ac:dyDescent="0.25">
      <c r="A552" s="563" t="s">
        <v>3173</v>
      </c>
      <c r="B552" s="340">
        <v>6</v>
      </c>
      <c r="C552" s="618">
        <v>731076310000990</v>
      </c>
      <c r="D552" s="341" t="s">
        <v>1319</v>
      </c>
      <c r="E552" t="str">
        <f t="shared" si="42"/>
        <v>730107631000099</v>
      </c>
      <c r="F552" t="str">
        <f t="shared" si="43"/>
        <v>0</v>
      </c>
      <c r="G552" t="e">
        <f>+VLOOKUP(L552,BG!$D$10:$F$63,3,FALSE)</f>
        <v>#REF!</v>
      </c>
      <c r="H552" s="341" t="s">
        <v>977</v>
      </c>
      <c r="I552" s="628">
        <v>19991365</v>
      </c>
      <c r="J552" s="298">
        <f t="shared" si="41"/>
        <v>19991.365000000002</v>
      </c>
      <c r="K552" t="e">
        <f>+VLOOKUP(D552,#REF!,4,0)</f>
        <v>#REF!</v>
      </c>
      <c r="L552" t="e">
        <f>VLOOKUP(D552,#REF!,5,0)</f>
        <v>#REF!</v>
      </c>
      <c r="M552" t="e">
        <f t="shared" si="46"/>
        <v>#REF!</v>
      </c>
      <c r="N552" t="e">
        <f>VLOOKUP(D552,#REF!,7,0)</f>
        <v>#REF!</v>
      </c>
      <c r="P552" t="str">
        <f t="shared" si="44"/>
        <v>76310</v>
      </c>
      <c r="Q552" t="str">
        <f t="shared" si="45"/>
        <v>73</v>
      </c>
    </row>
    <row r="553" spans="1:17" hidden="1" x14ac:dyDescent="0.25">
      <c r="A553" s="563" t="s">
        <v>3173</v>
      </c>
      <c r="B553" s="339">
        <v>6</v>
      </c>
      <c r="C553" s="617">
        <v>731076702001990</v>
      </c>
      <c r="D553" s="436" t="s">
        <v>1189</v>
      </c>
      <c r="E553" t="str">
        <f t="shared" si="42"/>
        <v>730107670200199</v>
      </c>
      <c r="F553" t="str">
        <f t="shared" si="43"/>
        <v>0</v>
      </c>
      <c r="G553" t="e">
        <f>+VLOOKUP(L553,BG!$D$10:$F$63,3,FALSE)</f>
        <v>#REF!</v>
      </c>
      <c r="H553" s="436" t="s">
        <v>1190</v>
      </c>
      <c r="I553" s="471">
        <v>2487928006</v>
      </c>
      <c r="J553" s="298">
        <f t="shared" si="41"/>
        <v>2487928.0060000001</v>
      </c>
      <c r="K553" t="e">
        <f>+VLOOKUP(D553,#REF!,4,0)</f>
        <v>#REF!</v>
      </c>
      <c r="L553" t="e">
        <f>VLOOKUP(D553,#REF!,5,0)</f>
        <v>#REF!</v>
      </c>
      <c r="M553" t="e">
        <f>+L553</f>
        <v>#REF!</v>
      </c>
      <c r="N553" t="e">
        <f>VLOOKUP(D553,#REF!,7,0)</f>
        <v>#REF!</v>
      </c>
      <c r="P553" t="str">
        <f t="shared" si="44"/>
        <v>76702</v>
      </c>
      <c r="Q553" t="str">
        <f t="shared" si="45"/>
        <v>73</v>
      </c>
    </row>
    <row r="554" spans="1:17" hidden="1" x14ac:dyDescent="0.25">
      <c r="A554" s="563" t="s">
        <v>3173</v>
      </c>
      <c r="B554" s="340">
        <v>6</v>
      </c>
      <c r="C554" s="618">
        <v>731076702003990</v>
      </c>
      <c r="D554" s="341" t="s">
        <v>2598</v>
      </c>
      <c r="E554" t="str">
        <f t="shared" si="42"/>
        <v>730107670200399</v>
      </c>
      <c r="F554" t="str">
        <f t="shared" si="43"/>
        <v>0</v>
      </c>
      <c r="G554" t="e">
        <f>+VLOOKUP(L554,BG!$D$10:$F$63,3,FALSE)</f>
        <v>#REF!</v>
      </c>
      <c r="H554" s="341" t="s">
        <v>2599</v>
      </c>
      <c r="I554" s="628">
        <v>625300888</v>
      </c>
      <c r="J554" s="298">
        <f t="shared" si="41"/>
        <v>625300.88800000004</v>
      </c>
      <c r="K554" t="e">
        <f>+VLOOKUP(D554,#REF!,4,0)</f>
        <v>#REF!</v>
      </c>
      <c r="L554" t="e">
        <f>VLOOKUP(D554,#REF!,5,0)</f>
        <v>#REF!</v>
      </c>
      <c r="M554" t="e">
        <f>VLOOKUP(D554,#REF!,6,0)</f>
        <v>#REF!</v>
      </c>
      <c r="N554" t="e">
        <f>VLOOKUP(D554,#REF!,7,0)</f>
        <v>#REF!</v>
      </c>
      <c r="P554" t="str">
        <f t="shared" si="44"/>
        <v>76702</v>
      </c>
      <c r="Q554" t="str">
        <f t="shared" si="45"/>
        <v>73</v>
      </c>
    </row>
    <row r="555" spans="1:17" hidden="1" x14ac:dyDescent="0.25">
      <c r="A555" s="563" t="s">
        <v>3173</v>
      </c>
      <c r="B555" s="339">
        <v>6</v>
      </c>
      <c r="C555" s="617">
        <v>731076704000990</v>
      </c>
      <c r="D555" s="436" t="s">
        <v>1191</v>
      </c>
      <c r="E555" t="str">
        <f t="shared" si="42"/>
        <v>730107670400099</v>
      </c>
      <c r="F555" t="str">
        <f t="shared" si="43"/>
        <v>0</v>
      </c>
      <c r="G555" t="e">
        <f>+VLOOKUP(L555,BG!$D$10:$F$63,3,FALSE)</f>
        <v>#REF!</v>
      </c>
      <c r="H555" s="436" t="s">
        <v>992</v>
      </c>
      <c r="I555" s="627">
        <v>614375938</v>
      </c>
      <c r="J555" s="298">
        <f t="shared" si="41"/>
        <v>614375.93799999997</v>
      </c>
      <c r="K555" t="e">
        <f>+VLOOKUP(D555,#REF!,4,0)</f>
        <v>#REF!</v>
      </c>
      <c r="L555" t="e">
        <f>VLOOKUP(D555,#REF!,5,0)</f>
        <v>#REF!</v>
      </c>
      <c r="M555" t="e">
        <f>VLOOKUP(D555,#REF!,6,0)</f>
        <v>#REF!</v>
      </c>
      <c r="N555" t="e">
        <f>VLOOKUP(D555,#REF!,7,0)</f>
        <v>#REF!</v>
      </c>
      <c r="P555" t="str">
        <f t="shared" si="44"/>
        <v>76704</v>
      </c>
      <c r="Q555" t="str">
        <f t="shared" si="45"/>
        <v>73</v>
      </c>
    </row>
    <row r="556" spans="1:17" hidden="1" x14ac:dyDescent="0.25">
      <c r="A556" s="563" t="s">
        <v>3173</v>
      </c>
      <c r="B556" s="340">
        <v>6</v>
      </c>
      <c r="C556" s="618">
        <v>731076706000990</v>
      </c>
      <c r="D556" s="341" t="s">
        <v>2062</v>
      </c>
      <c r="E556" t="str">
        <f t="shared" si="42"/>
        <v>730107670600099</v>
      </c>
      <c r="F556" t="str">
        <f t="shared" si="43"/>
        <v>0</v>
      </c>
      <c r="G556" t="e">
        <f>+VLOOKUP(L556,BG!$D$10:$F$63,3,FALSE)</f>
        <v>#REF!</v>
      </c>
      <c r="H556" s="341" t="s">
        <v>2206</v>
      </c>
      <c r="I556" s="628">
        <v>316164074</v>
      </c>
      <c r="J556" s="298">
        <f t="shared" si="41"/>
        <v>316164.07400000002</v>
      </c>
      <c r="K556" t="e">
        <f>+VLOOKUP(D556,#REF!,4,0)</f>
        <v>#REF!</v>
      </c>
      <c r="L556" t="e">
        <f>VLOOKUP(D556,#REF!,5,0)</f>
        <v>#REF!</v>
      </c>
      <c r="M556" t="e">
        <f>+L556</f>
        <v>#REF!</v>
      </c>
      <c r="N556" t="e">
        <f>VLOOKUP(D556,#REF!,7,0)</f>
        <v>#REF!</v>
      </c>
      <c r="P556" t="str">
        <f t="shared" si="44"/>
        <v>76706</v>
      </c>
      <c r="Q556" t="str">
        <f t="shared" si="45"/>
        <v>73</v>
      </c>
    </row>
    <row r="557" spans="1:17" hidden="1" x14ac:dyDescent="0.25">
      <c r="A557" s="563" t="s">
        <v>3173</v>
      </c>
      <c r="B557" s="339">
        <v>6</v>
      </c>
      <c r="C557" s="617">
        <v>731076706002990</v>
      </c>
      <c r="D557" s="436" t="s">
        <v>1192</v>
      </c>
      <c r="E557" t="str">
        <f t="shared" si="42"/>
        <v>730107670600299</v>
      </c>
      <c r="F557" t="str">
        <f t="shared" si="43"/>
        <v>0</v>
      </c>
      <c r="G557" t="e">
        <f>+VLOOKUP(L557,BG!$D$10:$F$63,3,FALSE)</f>
        <v>#REF!</v>
      </c>
      <c r="H557" s="436" t="s">
        <v>1193</v>
      </c>
      <c r="I557" s="627">
        <v>3413310987</v>
      </c>
      <c r="J557" s="298">
        <f t="shared" si="41"/>
        <v>3413310.9870000002</v>
      </c>
      <c r="K557" t="e">
        <f>+VLOOKUP(D557,#REF!,4,0)</f>
        <v>#REF!</v>
      </c>
      <c r="L557" t="e">
        <f>VLOOKUP(D557,#REF!,5,0)</f>
        <v>#REF!</v>
      </c>
      <c r="M557" t="e">
        <f>+L557</f>
        <v>#REF!</v>
      </c>
      <c r="N557" t="e">
        <f>VLOOKUP(D557,#REF!,7,0)</f>
        <v>#REF!</v>
      </c>
      <c r="P557" t="str">
        <f t="shared" si="44"/>
        <v>76706</v>
      </c>
      <c r="Q557" t="str">
        <f t="shared" si="45"/>
        <v>73</v>
      </c>
    </row>
    <row r="558" spans="1:17" hidden="1" x14ac:dyDescent="0.25">
      <c r="A558" s="563" t="s">
        <v>3173</v>
      </c>
      <c r="B558" s="340">
        <v>6</v>
      </c>
      <c r="C558" s="618">
        <v>731076902000990</v>
      </c>
      <c r="D558" s="341" t="s">
        <v>1348</v>
      </c>
      <c r="E558" t="str">
        <f t="shared" si="42"/>
        <v>730107690200099</v>
      </c>
      <c r="F558" t="str">
        <f t="shared" si="43"/>
        <v>0</v>
      </c>
      <c r="G558" t="e">
        <f>+VLOOKUP(L558,BG!$D$10:$F$63,3,FALSE)</f>
        <v>#REF!</v>
      </c>
      <c r="H558" s="341" t="s">
        <v>1401</v>
      </c>
      <c r="I558" s="628">
        <v>2731016872</v>
      </c>
      <c r="J558" s="298">
        <f t="shared" si="41"/>
        <v>2731016.872</v>
      </c>
      <c r="K558" t="e">
        <f>+VLOOKUP(D558,#REF!,4,0)</f>
        <v>#REF!</v>
      </c>
      <c r="L558" t="e">
        <f>VLOOKUP(D558,#REF!,5,0)</f>
        <v>#REF!</v>
      </c>
      <c r="M558" t="e">
        <f>VLOOKUP(D558,#REF!,6,0)</f>
        <v>#REF!</v>
      </c>
      <c r="N558" t="e">
        <f>VLOOKUP(D558,#REF!,7,0)</f>
        <v>#REF!</v>
      </c>
      <c r="P558" t="str">
        <f t="shared" si="44"/>
        <v>76902</v>
      </c>
      <c r="Q558" t="str">
        <f t="shared" si="45"/>
        <v>73</v>
      </c>
    </row>
    <row r="559" spans="1:17" hidden="1" x14ac:dyDescent="0.25">
      <c r="A559" s="563" t="s">
        <v>3173</v>
      </c>
      <c r="B559" s="339">
        <v>6</v>
      </c>
      <c r="C559" s="617">
        <v>731076906016990</v>
      </c>
      <c r="D559" s="436" t="s">
        <v>1345</v>
      </c>
      <c r="E559" t="str">
        <f t="shared" si="42"/>
        <v>730107690601699</v>
      </c>
      <c r="F559" t="str">
        <f t="shared" si="43"/>
        <v>0</v>
      </c>
      <c r="G559" t="e">
        <f>+VLOOKUP(L559,BG!$D$10:$F$63,3,FALSE)</f>
        <v>#REF!</v>
      </c>
      <c r="H559" s="436" t="s">
        <v>1346</v>
      </c>
      <c r="I559" s="627">
        <v>48127605</v>
      </c>
      <c r="J559" s="298">
        <f t="shared" si="41"/>
        <v>48127.605000000003</v>
      </c>
      <c r="K559" t="e">
        <f>+VLOOKUP(D559,#REF!,4,0)</f>
        <v>#REF!</v>
      </c>
      <c r="L559" t="e">
        <f>VLOOKUP(D559,#REF!,5,0)</f>
        <v>#REF!</v>
      </c>
      <c r="M559" t="e">
        <f>VLOOKUP(D559,#REF!,6,0)</f>
        <v>#REF!</v>
      </c>
      <c r="N559" t="e">
        <f>VLOOKUP(D559,#REF!,7,0)</f>
        <v>#REF!</v>
      </c>
      <c r="P559" t="str">
        <f t="shared" si="44"/>
        <v>76906</v>
      </c>
      <c r="Q559" t="str">
        <f t="shared" si="45"/>
        <v>73</v>
      </c>
    </row>
    <row r="560" spans="1:17" hidden="1" x14ac:dyDescent="0.25">
      <c r="A560" s="563" t="s">
        <v>3173</v>
      </c>
      <c r="B560" s="340">
        <v>6</v>
      </c>
      <c r="C560" s="618">
        <v>731076906017990</v>
      </c>
      <c r="D560" s="341" t="s">
        <v>2063</v>
      </c>
      <c r="E560" t="str">
        <f t="shared" si="42"/>
        <v>730107690601799</v>
      </c>
      <c r="F560" t="str">
        <f t="shared" si="43"/>
        <v>0</v>
      </c>
      <c r="G560" t="e">
        <f>+VLOOKUP(L560,BG!$D$10:$F$63,3,FALSE)</f>
        <v>#REF!</v>
      </c>
      <c r="H560" s="341" t="s">
        <v>2207</v>
      </c>
      <c r="I560" s="628">
        <v>138247765</v>
      </c>
      <c r="J560" s="298">
        <f t="shared" si="41"/>
        <v>138247.76500000001</v>
      </c>
      <c r="K560" t="e">
        <f>+VLOOKUP(D560,#REF!,4,0)</f>
        <v>#REF!</v>
      </c>
      <c r="L560" t="e">
        <f>VLOOKUP(D560,#REF!,5,0)</f>
        <v>#REF!</v>
      </c>
      <c r="M560" t="e">
        <f>VLOOKUP(D560,#REF!,6,0)</f>
        <v>#REF!</v>
      </c>
      <c r="N560" t="e">
        <f>VLOOKUP(D560,#REF!,7,0)</f>
        <v>#REF!</v>
      </c>
      <c r="P560" t="str">
        <f t="shared" si="44"/>
        <v>76906</v>
      </c>
      <c r="Q560" t="str">
        <f t="shared" si="45"/>
        <v>73</v>
      </c>
    </row>
    <row r="561" spans="1:17" hidden="1" x14ac:dyDescent="0.25">
      <c r="A561" s="563" t="s">
        <v>3173</v>
      </c>
      <c r="B561" s="339">
        <v>6</v>
      </c>
      <c r="C561" s="617">
        <v>731076910001990</v>
      </c>
      <c r="D561" s="436" t="s">
        <v>1354</v>
      </c>
      <c r="E561" t="str">
        <f t="shared" si="42"/>
        <v>730107691000199</v>
      </c>
      <c r="F561" t="str">
        <f t="shared" si="43"/>
        <v>0</v>
      </c>
      <c r="G561" t="e">
        <f>+VLOOKUP(L561,BG!$D$10:$F$63,3,FALSE)</f>
        <v>#REF!</v>
      </c>
      <c r="H561" s="436" t="s">
        <v>1355</v>
      </c>
      <c r="I561" s="627">
        <v>249086323</v>
      </c>
      <c r="J561" s="298">
        <f t="shared" si="41"/>
        <v>249086.323</v>
      </c>
      <c r="K561" t="e">
        <f>+VLOOKUP(D561,#REF!,4,0)</f>
        <v>#REF!</v>
      </c>
      <c r="L561" t="e">
        <f>VLOOKUP(D561,#REF!,5,0)</f>
        <v>#REF!</v>
      </c>
      <c r="M561" t="e">
        <f>VLOOKUP(D561,#REF!,6,0)</f>
        <v>#REF!</v>
      </c>
      <c r="N561" t="e">
        <f>VLOOKUP(D561,#REF!,7,0)</f>
        <v>#REF!</v>
      </c>
      <c r="P561" t="str">
        <f t="shared" si="44"/>
        <v>76910</v>
      </c>
      <c r="Q561" t="str">
        <f t="shared" si="45"/>
        <v>73</v>
      </c>
    </row>
    <row r="562" spans="1:17" hidden="1" x14ac:dyDescent="0.25">
      <c r="A562" s="563" t="s">
        <v>3173</v>
      </c>
      <c r="B562" s="340">
        <v>6</v>
      </c>
      <c r="C562" s="618">
        <v>731076910002990</v>
      </c>
      <c r="D562" s="341" t="s">
        <v>1194</v>
      </c>
      <c r="E562" t="str">
        <f t="shared" si="42"/>
        <v>730107691000299</v>
      </c>
      <c r="F562" t="str">
        <f t="shared" si="43"/>
        <v>0</v>
      </c>
      <c r="G562" t="e">
        <f>+VLOOKUP(L562,BG!$D$10:$F$63,3,FALSE)</f>
        <v>#REF!</v>
      </c>
      <c r="H562" s="341" t="s">
        <v>1195</v>
      </c>
      <c r="I562" s="628">
        <v>1304336811</v>
      </c>
      <c r="J562" s="298">
        <f t="shared" si="41"/>
        <v>1304336.811</v>
      </c>
      <c r="K562" t="e">
        <f>+VLOOKUP(D562,#REF!,4,0)</f>
        <v>#REF!</v>
      </c>
      <c r="L562" t="e">
        <f>VLOOKUP(D562,#REF!,5,0)</f>
        <v>#REF!</v>
      </c>
      <c r="M562" t="e">
        <f>VLOOKUP(D562,#REF!,6,0)</f>
        <v>#REF!</v>
      </c>
      <c r="N562" t="e">
        <f>VLOOKUP(D562,#REF!,7,0)</f>
        <v>#REF!</v>
      </c>
      <c r="P562" t="str">
        <f t="shared" si="44"/>
        <v>76910</v>
      </c>
      <c r="Q562" t="str">
        <f t="shared" si="45"/>
        <v>73</v>
      </c>
    </row>
    <row r="563" spans="1:17" hidden="1" x14ac:dyDescent="0.25">
      <c r="A563" s="563" t="s">
        <v>3173</v>
      </c>
      <c r="B563" s="339">
        <v>6</v>
      </c>
      <c r="C563" s="617">
        <v>731076910004990</v>
      </c>
      <c r="D563" s="436" t="s">
        <v>1384</v>
      </c>
      <c r="E563" t="str">
        <f t="shared" si="42"/>
        <v>730107691000499</v>
      </c>
      <c r="F563" t="str">
        <f t="shared" si="43"/>
        <v>0</v>
      </c>
      <c r="G563" t="e">
        <f>+VLOOKUP(L563,BG!$D$10:$F$63,3,FALSE)</f>
        <v>#REF!</v>
      </c>
      <c r="H563" s="436" t="s">
        <v>1453</v>
      </c>
      <c r="I563" s="627">
        <v>499818</v>
      </c>
      <c r="J563" s="298">
        <f t="shared" si="41"/>
        <v>499.81799999999998</v>
      </c>
      <c r="K563" t="e">
        <f>+VLOOKUP(D563,#REF!,4,0)</f>
        <v>#REF!</v>
      </c>
      <c r="L563" t="e">
        <f>VLOOKUP(D563,#REF!,5,0)</f>
        <v>#REF!</v>
      </c>
      <c r="M563" t="e">
        <f>VLOOKUP(D563,#REF!,6,0)</f>
        <v>#REF!</v>
      </c>
      <c r="N563" t="e">
        <f>VLOOKUP(D563,#REF!,7,0)</f>
        <v>#REF!</v>
      </c>
      <c r="P563" t="str">
        <f t="shared" si="44"/>
        <v>76910</v>
      </c>
      <c r="Q563" t="str">
        <f t="shared" si="45"/>
        <v>73</v>
      </c>
    </row>
    <row r="564" spans="1:17" hidden="1" x14ac:dyDescent="0.25">
      <c r="A564" s="563" t="s">
        <v>3173</v>
      </c>
      <c r="B564" s="340">
        <v>6</v>
      </c>
      <c r="C564" s="618">
        <v>731076910005990</v>
      </c>
      <c r="D564" s="341" t="s">
        <v>2600</v>
      </c>
      <c r="E564" t="str">
        <f t="shared" si="42"/>
        <v>730107691000599</v>
      </c>
      <c r="F564" t="str">
        <f t="shared" si="43"/>
        <v>0</v>
      </c>
      <c r="G564" t="e">
        <f>+VLOOKUP(L564,BG!$D$10:$F$63,3,FALSE)</f>
        <v>#REF!</v>
      </c>
      <c r="H564" s="341" t="s">
        <v>2601</v>
      </c>
      <c r="I564" s="628">
        <v>18594987</v>
      </c>
      <c r="J564" s="298">
        <f t="shared" si="41"/>
        <v>18594.987000000001</v>
      </c>
      <c r="K564" t="e">
        <f>+VLOOKUP(D564,#REF!,4,0)</f>
        <v>#REF!</v>
      </c>
      <c r="L564" t="e">
        <f>VLOOKUP(D564,#REF!,5,0)</f>
        <v>#REF!</v>
      </c>
      <c r="M564" t="e">
        <f>VLOOKUP(D564,#REF!,6,0)</f>
        <v>#REF!</v>
      </c>
      <c r="N564" t="e">
        <f>VLOOKUP(D564,#REF!,7,0)</f>
        <v>#REF!</v>
      </c>
      <c r="P564" t="str">
        <f t="shared" si="44"/>
        <v>76910</v>
      </c>
      <c r="Q564" t="str">
        <f t="shared" si="45"/>
        <v>73</v>
      </c>
    </row>
    <row r="565" spans="1:17" hidden="1" x14ac:dyDescent="0.25">
      <c r="A565" s="563" t="s">
        <v>3173</v>
      </c>
      <c r="B565" s="339">
        <v>6</v>
      </c>
      <c r="C565" s="617">
        <v>731076910007990</v>
      </c>
      <c r="D565" s="436" t="s">
        <v>1356</v>
      </c>
      <c r="E565" t="str">
        <f t="shared" si="42"/>
        <v>730107691000799</v>
      </c>
      <c r="F565" t="str">
        <f t="shared" si="43"/>
        <v>0</v>
      </c>
      <c r="G565" t="e">
        <f>+VLOOKUP(L565,BG!$D$10:$F$63,3,FALSE)</f>
        <v>#REF!</v>
      </c>
      <c r="H565" s="436" t="s">
        <v>1357</v>
      </c>
      <c r="I565" s="627">
        <v>16420070</v>
      </c>
      <c r="J565" s="298">
        <f t="shared" si="41"/>
        <v>16420.07</v>
      </c>
      <c r="K565" t="e">
        <f>+VLOOKUP(D565,#REF!,4,0)</f>
        <v>#REF!</v>
      </c>
      <c r="L565" t="e">
        <f>VLOOKUP(D565,#REF!,5,0)</f>
        <v>#REF!</v>
      </c>
      <c r="M565" t="e">
        <f>VLOOKUP(D565,#REF!,6,0)</f>
        <v>#REF!</v>
      </c>
      <c r="N565" t="e">
        <f>VLOOKUP(D565,#REF!,7,0)</f>
        <v>#REF!</v>
      </c>
      <c r="P565" t="str">
        <f t="shared" si="44"/>
        <v>76910</v>
      </c>
      <c r="Q565" t="str">
        <f t="shared" si="45"/>
        <v>73</v>
      </c>
    </row>
    <row r="566" spans="1:17" hidden="1" x14ac:dyDescent="0.25">
      <c r="A566" s="563" t="s">
        <v>3173</v>
      </c>
      <c r="B566" s="340">
        <v>6</v>
      </c>
      <c r="C566" s="618">
        <v>731076910008990</v>
      </c>
      <c r="D566" s="341" t="s">
        <v>1322</v>
      </c>
      <c r="E566" t="str">
        <f t="shared" si="42"/>
        <v>730107691000899</v>
      </c>
      <c r="F566" t="str">
        <f t="shared" si="43"/>
        <v>0</v>
      </c>
      <c r="G566" t="e">
        <f>+VLOOKUP(L566,BG!$D$10:$F$63,3,FALSE)</f>
        <v>#REF!</v>
      </c>
      <c r="H566" s="341" t="s">
        <v>1323</v>
      </c>
      <c r="I566" s="628">
        <v>151332318</v>
      </c>
      <c r="J566" s="298">
        <f t="shared" si="41"/>
        <v>151332.318</v>
      </c>
      <c r="K566" t="e">
        <f>+VLOOKUP(D566,#REF!,4,0)</f>
        <v>#REF!</v>
      </c>
      <c r="L566" t="e">
        <f>VLOOKUP(D566,#REF!,5,0)</f>
        <v>#REF!</v>
      </c>
      <c r="M566" t="e">
        <f>VLOOKUP(D566,#REF!,6,0)</f>
        <v>#REF!</v>
      </c>
      <c r="N566" t="e">
        <f>VLOOKUP(D566,#REF!,7,0)</f>
        <v>#REF!</v>
      </c>
      <c r="P566" t="str">
        <f t="shared" si="44"/>
        <v>76910</v>
      </c>
      <c r="Q566" t="str">
        <f t="shared" si="45"/>
        <v>73</v>
      </c>
    </row>
    <row r="567" spans="1:17" x14ac:dyDescent="0.25">
      <c r="A567" s="563" t="s">
        <v>3173</v>
      </c>
      <c r="B567" s="339">
        <v>6</v>
      </c>
      <c r="C567" s="617">
        <v>731076914000990</v>
      </c>
      <c r="D567" s="436" t="s">
        <v>1196</v>
      </c>
      <c r="E567" t="str">
        <f t="shared" si="42"/>
        <v>730107691400099</v>
      </c>
      <c r="F567" t="str">
        <f t="shared" si="43"/>
        <v>0</v>
      </c>
      <c r="G567" t="e">
        <f>+VLOOKUP(L567,BG!$D$10:$F$63,3,FALSE)</f>
        <v>#REF!</v>
      </c>
      <c r="H567" s="436" t="s">
        <v>1197</v>
      </c>
      <c r="I567" s="627">
        <v>1163554444</v>
      </c>
      <c r="J567" s="298">
        <f t="shared" si="41"/>
        <v>1163554.4439999999</v>
      </c>
      <c r="K567" t="e">
        <f>+VLOOKUP(D567,#REF!,4,0)</f>
        <v>#REF!</v>
      </c>
      <c r="L567" t="e">
        <f>VLOOKUP(D567,#REF!,5,0)</f>
        <v>#REF!</v>
      </c>
      <c r="M567" t="e">
        <f>VLOOKUP(D567,#REF!,6,0)</f>
        <v>#REF!</v>
      </c>
      <c r="N567" t="e">
        <f>VLOOKUP(D567,#REF!,7,0)</f>
        <v>#REF!</v>
      </c>
      <c r="P567" t="str">
        <f t="shared" si="44"/>
        <v>76914</v>
      </c>
      <c r="Q567" t="str">
        <f t="shared" si="45"/>
        <v>73</v>
      </c>
    </row>
    <row r="568" spans="1:17" x14ac:dyDescent="0.25">
      <c r="A568" s="563" t="s">
        <v>3173</v>
      </c>
      <c r="B568" s="340">
        <v>6</v>
      </c>
      <c r="C568" s="618">
        <v>731076914001990</v>
      </c>
      <c r="D568" s="341" t="s">
        <v>2064</v>
      </c>
      <c r="E568" t="str">
        <f t="shared" si="42"/>
        <v>730107691400199</v>
      </c>
      <c r="F568" t="str">
        <f t="shared" si="43"/>
        <v>0</v>
      </c>
      <c r="G568" t="e">
        <f>+VLOOKUP(L568,BG!$D$10:$F$63,3,FALSE)</f>
        <v>#REF!</v>
      </c>
      <c r="H568" s="341" t="s">
        <v>2208</v>
      </c>
      <c r="I568" s="628">
        <v>147412500</v>
      </c>
      <c r="J568" s="298">
        <f t="shared" si="41"/>
        <v>147412.5</v>
      </c>
      <c r="K568" t="e">
        <f>+VLOOKUP(D568,#REF!,4,0)</f>
        <v>#REF!</v>
      </c>
      <c r="L568" t="e">
        <f>VLOOKUP(D568,#REF!,5,0)</f>
        <v>#REF!</v>
      </c>
      <c r="M568" t="e">
        <f>VLOOKUP(D568,#REF!,6,0)</f>
        <v>#REF!</v>
      </c>
      <c r="N568" t="e">
        <f>VLOOKUP(D568,#REF!,7,0)</f>
        <v>#REF!</v>
      </c>
      <c r="P568" t="str">
        <f t="shared" si="44"/>
        <v>76914</v>
      </c>
      <c r="Q568" t="str">
        <f t="shared" si="45"/>
        <v>73</v>
      </c>
    </row>
    <row r="569" spans="1:17" x14ac:dyDescent="0.25">
      <c r="A569" s="563" t="s">
        <v>3173</v>
      </c>
      <c r="B569" s="339">
        <v>6</v>
      </c>
      <c r="C569" s="617">
        <v>731077102001990</v>
      </c>
      <c r="D569" s="436" t="s">
        <v>1198</v>
      </c>
      <c r="E569" t="str">
        <f t="shared" si="42"/>
        <v>730107710200199</v>
      </c>
      <c r="F569" t="str">
        <f t="shared" si="43"/>
        <v>0</v>
      </c>
      <c r="G569" t="e">
        <f>+VLOOKUP(L569,BG!$D$10:$F$63,3,FALSE)</f>
        <v>#REF!</v>
      </c>
      <c r="H569" s="436" t="s">
        <v>1199</v>
      </c>
      <c r="I569" s="627">
        <v>776652211</v>
      </c>
      <c r="J569" s="298">
        <f t="shared" si="41"/>
        <v>776652.21100000001</v>
      </c>
      <c r="K569" t="e">
        <f>+VLOOKUP(D569,#REF!,4,0)</f>
        <v>#REF!</v>
      </c>
      <c r="L569" t="e">
        <f>VLOOKUP(D569,#REF!,5,0)</f>
        <v>#REF!</v>
      </c>
      <c r="M569" t="e">
        <f>VLOOKUP(D569,#REF!,6,0)</f>
        <v>#REF!</v>
      </c>
      <c r="N569" t="e">
        <f>VLOOKUP(D569,#REF!,7,0)</f>
        <v>#REF!</v>
      </c>
      <c r="P569" t="str">
        <f t="shared" si="44"/>
        <v>77102</v>
      </c>
      <c r="Q569" t="str">
        <f t="shared" si="45"/>
        <v>73</v>
      </c>
    </row>
    <row r="570" spans="1:17" hidden="1" x14ac:dyDescent="0.25">
      <c r="A570" s="563" t="s">
        <v>3173</v>
      </c>
      <c r="B570" s="340">
        <v>6</v>
      </c>
      <c r="C570" s="618">
        <v>731077102002990</v>
      </c>
      <c r="D570" s="341" t="s">
        <v>1200</v>
      </c>
      <c r="E570" t="str">
        <f t="shared" si="42"/>
        <v>730107710200299</v>
      </c>
      <c r="F570" t="str">
        <f t="shared" si="43"/>
        <v>0</v>
      </c>
      <c r="G570" t="e">
        <f>+VLOOKUP(L570,BG!$D$10:$F$63,3,FALSE)</f>
        <v>#REF!</v>
      </c>
      <c r="H570" s="341" t="s">
        <v>1201</v>
      </c>
      <c r="I570" s="628">
        <v>273223796</v>
      </c>
      <c r="J570" s="298">
        <f t="shared" si="41"/>
        <v>273223.79599999997</v>
      </c>
      <c r="K570" t="e">
        <f>+VLOOKUP(D570,#REF!,4,0)</f>
        <v>#REF!</v>
      </c>
      <c r="L570" t="e">
        <f>VLOOKUP(D570,#REF!,5,0)</f>
        <v>#REF!</v>
      </c>
      <c r="M570" t="e">
        <f>VLOOKUP(D570,#REF!,6,0)</f>
        <v>#REF!</v>
      </c>
      <c r="N570" t="e">
        <f>VLOOKUP(D570,#REF!,7,0)</f>
        <v>#REF!</v>
      </c>
      <c r="P570" t="str">
        <f t="shared" si="44"/>
        <v>77102</v>
      </c>
      <c r="Q570" t="str">
        <f t="shared" si="45"/>
        <v>73</v>
      </c>
    </row>
    <row r="571" spans="1:17" x14ac:dyDescent="0.25">
      <c r="A571" s="563" t="s">
        <v>3173</v>
      </c>
      <c r="B571" s="339">
        <v>6</v>
      </c>
      <c r="C571" s="617">
        <v>731077102004990</v>
      </c>
      <c r="D571" s="436" t="s">
        <v>1202</v>
      </c>
      <c r="E571" t="str">
        <f t="shared" si="42"/>
        <v>730107710200499</v>
      </c>
      <c r="F571" t="str">
        <f t="shared" si="43"/>
        <v>0</v>
      </c>
      <c r="G571" t="e">
        <f>+VLOOKUP(L571,BG!$D$10:$F$63,3,FALSE)</f>
        <v>#REF!</v>
      </c>
      <c r="H571" s="436" t="s">
        <v>1203</v>
      </c>
      <c r="I571" s="627">
        <v>7936836</v>
      </c>
      <c r="J571" s="298">
        <f t="shared" si="41"/>
        <v>7936.8360000000002</v>
      </c>
      <c r="K571" t="e">
        <f>+VLOOKUP(D571,#REF!,4,0)</f>
        <v>#REF!</v>
      </c>
      <c r="L571" t="e">
        <f>VLOOKUP(D571,#REF!,5,0)</f>
        <v>#REF!</v>
      </c>
      <c r="M571" t="e">
        <f>VLOOKUP(D571,#REF!,6,0)</f>
        <v>#REF!</v>
      </c>
      <c r="N571" t="e">
        <f>VLOOKUP(D571,#REF!,7,0)</f>
        <v>#REF!</v>
      </c>
      <c r="P571" t="str">
        <f t="shared" si="44"/>
        <v>77102</v>
      </c>
      <c r="Q571" t="str">
        <f t="shared" si="45"/>
        <v>73</v>
      </c>
    </row>
    <row r="572" spans="1:17" hidden="1" x14ac:dyDescent="0.25">
      <c r="A572" s="563" t="s">
        <v>3173</v>
      </c>
      <c r="B572" s="340">
        <v>6</v>
      </c>
      <c r="C572" s="618">
        <v>731077104402010</v>
      </c>
      <c r="D572" s="341" t="s">
        <v>1385</v>
      </c>
      <c r="E572" t="str">
        <f t="shared" si="42"/>
        <v>730107710440201</v>
      </c>
      <c r="F572" t="str">
        <f t="shared" si="43"/>
        <v>0</v>
      </c>
      <c r="G572" t="e">
        <f>+VLOOKUP(L572,BG!$D$10:$F$63,3,FALSE)</f>
        <v>#REF!</v>
      </c>
      <c r="H572" s="341" t="s">
        <v>1398</v>
      </c>
      <c r="I572" s="628">
        <v>2219605</v>
      </c>
      <c r="J572" s="298">
        <f t="shared" si="41"/>
        <v>2219.605</v>
      </c>
      <c r="K572" t="e">
        <f>+VLOOKUP(D572,#REF!,4,0)</f>
        <v>#REF!</v>
      </c>
      <c r="L572" t="e">
        <f>VLOOKUP(D572,#REF!,5,0)</f>
        <v>#REF!</v>
      </c>
      <c r="M572" t="e">
        <f>VLOOKUP(D572,#REF!,6,0)</f>
        <v>#REF!</v>
      </c>
      <c r="N572" t="e">
        <f>VLOOKUP(D572,#REF!,7,0)</f>
        <v>#REF!</v>
      </c>
      <c r="P572" t="str">
        <f t="shared" si="44"/>
        <v>77104</v>
      </c>
      <c r="Q572" t="str">
        <f t="shared" si="45"/>
        <v>73</v>
      </c>
    </row>
    <row r="573" spans="1:17" hidden="1" x14ac:dyDescent="0.25">
      <c r="A573" s="563" t="s">
        <v>3173</v>
      </c>
      <c r="B573" s="339">
        <v>6</v>
      </c>
      <c r="C573" s="617">
        <v>731077104402990</v>
      </c>
      <c r="D573" s="436" t="s">
        <v>1386</v>
      </c>
      <c r="E573" t="str">
        <f t="shared" si="42"/>
        <v>730107710440299</v>
      </c>
      <c r="F573" t="str">
        <f t="shared" si="43"/>
        <v>0</v>
      </c>
      <c r="G573" t="e">
        <f>+VLOOKUP(L573,BG!$D$10:$F$63,3,FALSE)</f>
        <v>#REF!</v>
      </c>
      <c r="H573" s="436" t="s">
        <v>1399</v>
      </c>
      <c r="I573" s="627">
        <v>2917656</v>
      </c>
      <c r="J573" s="298">
        <f t="shared" si="41"/>
        <v>2917.6559999999999</v>
      </c>
      <c r="K573" t="e">
        <f>+VLOOKUP(D573,#REF!,4,0)</f>
        <v>#REF!</v>
      </c>
      <c r="L573" t="e">
        <f>VLOOKUP(D573,#REF!,5,0)</f>
        <v>#REF!</v>
      </c>
      <c r="M573" t="e">
        <f>VLOOKUP(D573,#REF!,6,0)</f>
        <v>#REF!</v>
      </c>
      <c r="N573" t="e">
        <f>VLOOKUP(D573,#REF!,7,0)</f>
        <v>#REF!</v>
      </c>
      <c r="P573" t="str">
        <f t="shared" si="44"/>
        <v>77104</v>
      </c>
      <c r="Q573" t="str">
        <f t="shared" si="45"/>
        <v>73</v>
      </c>
    </row>
    <row r="574" spans="1:17" hidden="1" x14ac:dyDescent="0.25">
      <c r="A574" s="563" t="s">
        <v>3173</v>
      </c>
      <c r="B574" s="340">
        <v>6</v>
      </c>
      <c r="C574" s="618">
        <v>731077104404990</v>
      </c>
      <c r="D574" s="341" t="s">
        <v>2602</v>
      </c>
      <c r="E574" t="str">
        <f t="shared" si="42"/>
        <v>730107710440499</v>
      </c>
      <c r="F574" t="str">
        <f t="shared" si="43"/>
        <v>0</v>
      </c>
      <c r="G574" t="e">
        <f>+VLOOKUP(L574,BG!$D$10:$F$63,3,FALSE)</f>
        <v>#REF!</v>
      </c>
      <c r="H574" s="341" t="s">
        <v>2603</v>
      </c>
      <c r="I574" s="628">
        <v>30540279</v>
      </c>
      <c r="J574" s="298">
        <f t="shared" si="41"/>
        <v>30540.278999999999</v>
      </c>
      <c r="K574" t="e">
        <f>+VLOOKUP(D574,#REF!,4,0)</f>
        <v>#REF!</v>
      </c>
      <c r="L574" t="e">
        <f>VLOOKUP(D574,#REF!,5,0)</f>
        <v>#REF!</v>
      </c>
      <c r="M574" t="e">
        <f>VLOOKUP(D574,#REF!,6,0)</f>
        <v>#REF!</v>
      </c>
      <c r="N574" t="e">
        <f>VLOOKUP(D574,#REF!,7,0)</f>
        <v>#REF!</v>
      </c>
      <c r="P574" t="str">
        <f t="shared" si="44"/>
        <v>77104</v>
      </c>
      <c r="Q574" t="str">
        <f t="shared" si="45"/>
        <v>73</v>
      </c>
    </row>
    <row r="575" spans="1:17" hidden="1" x14ac:dyDescent="0.25">
      <c r="A575" s="563" t="s">
        <v>3173</v>
      </c>
      <c r="B575" s="339">
        <v>6</v>
      </c>
      <c r="C575" s="617">
        <v>731077106000990</v>
      </c>
      <c r="D575" s="436" t="s">
        <v>1387</v>
      </c>
      <c r="E575" t="str">
        <f t="shared" si="42"/>
        <v>730107710600099</v>
      </c>
      <c r="F575" t="str">
        <f t="shared" si="43"/>
        <v>0</v>
      </c>
      <c r="G575" t="e">
        <f>+VLOOKUP(L575,BG!$D$10:$F$63,3,FALSE)</f>
        <v>#REF!</v>
      </c>
      <c r="H575" s="436" t="s">
        <v>1402</v>
      </c>
      <c r="I575" s="627">
        <v>74409194</v>
      </c>
      <c r="J575" s="298">
        <f t="shared" si="41"/>
        <v>74409.194000000003</v>
      </c>
      <c r="K575" t="e">
        <f>+VLOOKUP(D575,#REF!,4,0)</f>
        <v>#REF!</v>
      </c>
      <c r="L575" t="e">
        <f>VLOOKUP(D575,#REF!,5,0)</f>
        <v>#REF!</v>
      </c>
      <c r="M575" t="e">
        <f>VLOOKUP(D575,#REF!,6,0)</f>
        <v>#REF!</v>
      </c>
      <c r="N575" t="e">
        <f>VLOOKUP(D575,#REF!,7,0)</f>
        <v>#REF!</v>
      </c>
      <c r="P575" t="str">
        <f t="shared" si="44"/>
        <v>77106</v>
      </c>
      <c r="Q575" t="str">
        <f t="shared" si="45"/>
        <v>73</v>
      </c>
    </row>
    <row r="576" spans="1:17" hidden="1" x14ac:dyDescent="0.25">
      <c r="A576" s="563" t="s">
        <v>3173</v>
      </c>
      <c r="B576" s="340">
        <v>6</v>
      </c>
      <c r="C576" s="618">
        <v>731077106008990</v>
      </c>
      <c r="D576" s="341" t="s">
        <v>1324</v>
      </c>
      <c r="E576" t="str">
        <f t="shared" si="42"/>
        <v>730107710600899</v>
      </c>
      <c r="F576" t="str">
        <f t="shared" si="43"/>
        <v>0</v>
      </c>
      <c r="G576" t="e">
        <f>+VLOOKUP(L576,BG!$D$10:$F$63,3,FALSE)</f>
        <v>#REF!</v>
      </c>
      <c r="H576" s="341" t="s">
        <v>1325</v>
      </c>
      <c r="I576" s="628">
        <v>6660992</v>
      </c>
      <c r="J576" s="298">
        <f t="shared" si="41"/>
        <v>6660.9920000000002</v>
      </c>
      <c r="K576" t="e">
        <f>+VLOOKUP(D576,#REF!,4,0)</f>
        <v>#REF!</v>
      </c>
      <c r="L576" t="e">
        <f>VLOOKUP(D576,#REF!,5,0)</f>
        <v>#REF!</v>
      </c>
      <c r="M576" t="e">
        <f>VLOOKUP(D576,#REF!,6,0)</f>
        <v>#REF!</v>
      </c>
      <c r="N576" t="e">
        <f>VLOOKUP(D576,#REF!,7,0)</f>
        <v>#REF!</v>
      </c>
      <c r="P576" t="str">
        <f t="shared" si="44"/>
        <v>77106</v>
      </c>
      <c r="Q576" t="str">
        <f t="shared" si="45"/>
        <v>73</v>
      </c>
    </row>
    <row r="577" spans="1:17" hidden="1" x14ac:dyDescent="0.25">
      <c r="A577" s="563" t="s">
        <v>3173</v>
      </c>
      <c r="B577" s="339">
        <v>6</v>
      </c>
      <c r="C577" s="617">
        <v>731077106010990</v>
      </c>
      <c r="D577" s="436" t="s">
        <v>1388</v>
      </c>
      <c r="E577" t="str">
        <f t="shared" si="42"/>
        <v>730107710601099</v>
      </c>
      <c r="F577" t="str">
        <f t="shared" si="43"/>
        <v>0</v>
      </c>
      <c r="G577" t="e">
        <f>+VLOOKUP(L577,BG!$D$10:$F$63,3,FALSE)</f>
        <v>#REF!</v>
      </c>
      <c r="H577" s="436" t="s">
        <v>1501</v>
      </c>
      <c r="I577" s="627">
        <v>2128464</v>
      </c>
      <c r="J577" s="298">
        <f t="shared" si="41"/>
        <v>2128.4639999999999</v>
      </c>
      <c r="K577" t="e">
        <f>+VLOOKUP(D577,#REF!,4,0)</f>
        <v>#REF!</v>
      </c>
      <c r="L577" t="e">
        <f>VLOOKUP(D577,#REF!,5,0)</f>
        <v>#REF!</v>
      </c>
      <c r="M577" t="e">
        <f>VLOOKUP(D577,#REF!,6,0)</f>
        <v>#REF!</v>
      </c>
      <c r="N577" t="e">
        <f>VLOOKUP(D577,#REF!,7,0)</f>
        <v>#REF!</v>
      </c>
      <c r="P577" t="str">
        <f t="shared" si="44"/>
        <v>77106</v>
      </c>
      <c r="Q577" t="str">
        <f t="shared" si="45"/>
        <v>73</v>
      </c>
    </row>
    <row r="578" spans="1:17" hidden="1" x14ac:dyDescent="0.25">
      <c r="A578" s="563" t="s">
        <v>3173</v>
      </c>
      <c r="B578" s="340">
        <v>6</v>
      </c>
      <c r="C578" s="618">
        <v>731077108001990</v>
      </c>
      <c r="D578" s="341" t="s">
        <v>1205</v>
      </c>
      <c r="E578" t="str">
        <f t="shared" si="42"/>
        <v>730107710800199</v>
      </c>
      <c r="F578" t="str">
        <f t="shared" si="43"/>
        <v>0</v>
      </c>
      <c r="G578" t="e">
        <f>+VLOOKUP(L578,BG!$D$10:$F$63,3,FALSE)</f>
        <v>#REF!</v>
      </c>
      <c r="H578" s="341" t="s">
        <v>1206</v>
      </c>
      <c r="I578" s="628">
        <v>105539386</v>
      </c>
      <c r="J578" s="298">
        <f t="shared" ref="J578:J641" si="47">I578/1000</f>
        <v>105539.386</v>
      </c>
      <c r="K578" t="e">
        <f>+VLOOKUP(D578,#REF!,4,0)</f>
        <v>#REF!</v>
      </c>
      <c r="L578" t="e">
        <f>VLOOKUP(D578,#REF!,5,0)</f>
        <v>#REF!</v>
      </c>
      <c r="M578" t="e">
        <f>VLOOKUP(D578,#REF!,6,0)</f>
        <v>#REF!</v>
      </c>
      <c r="N578" t="e">
        <f>VLOOKUP(D578,#REF!,7,0)</f>
        <v>#REF!</v>
      </c>
      <c r="P578" t="str">
        <f t="shared" si="44"/>
        <v>77108</v>
      </c>
      <c r="Q578" t="str">
        <f t="shared" si="45"/>
        <v>73</v>
      </c>
    </row>
    <row r="579" spans="1:17" hidden="1" x14ac:dyDescent="0.25">
      <c r="A579" s="563" t="s">
        <v>3173</v>
      </c>
      <c r="B579" s="339">
        <v>6</v>
      </c>
      <c r="C579" s="617">
        <v>731077108002990</v>
      </c>
      <c r="D579" s="436" t="s">
        <v>1207</v>
      </c>
      <c r="E579" t="str">
        <f t="shared" si="42"/>
        <v>730107710800299</v>
      </c>
      <c r="F579" t="str">
        <f t="shared" si="43"/>
        <v>0</v>
      </c>
      <c r="G579" t="e">
        <f>+VLOOKUP(L579,BG!$D$10:$F$63,3,FALSE)</f>
        <v>#REF!</v>
      </c>
      <c r="H579" s="436" t="s">
        <v>1208</v>
      </c>
      <c r="I579" s="627">
        <v>909091</v>
      </c>
      <c r="J579" s="298">
        <f t="shared" si="47"/>
        <v>909.09100000000001</v>
      </c>
      <c r="K579" t="e">
        <f>+VLOOKUP(D579,#REF!,4,0)</f>
        <v>#REF!</v>
      </c>
      <c r="L579" t="e">
        <f>VLOOKUP(D579,#REF!,5,0)</f>
        <v>#REF!</v>
      </c>
      <c r="M579" t="e">
        <f>VLOOKUP(D579,#REF!,6,0)</f>
        <v>#REF!</v>
      </c>
      <c r="N579" t="e">
        <f>VLOOKUP(D579,#REF!,7,0)</f>
        <v>#REF!</v>
      </c>
      <c r="P579" t="str">
        <f t="shared" si="44"/>
        <v>77108</v>
      </c>
      <c r="Q579" t="str">
        <f t="shared" si="45"/>
        <v>73</v>
      </c>
    </row>
    <row r="580" spans="1:17" hidden="1" x14ac:dyDescent="0.25">
      <c r="A580" s="563" t="s">
        <v>3173</v>
      </c>
      <c r="B580" s="340">
        <v>6</v>
      </c>
      <c r="C580" s="618">
        <v>731077108004990</v>
      </c>
      <c r="D580" s="341" t="s">
        <v>1326</v>
      </c>
      <c r="E580" t="str">
        <f t="shared" si="42"/>
        <v>730107710800499</v>
      </c>
      <c r="F580" t="str">
        <f t="shared" si="43"/>
        <v>0</v>
      </c>
      <c r="G580" t="e">
        <f>+VLOOKUP(L580,BG!$D$10:$F$63,3,FALSE)</f>
        <v>#REF!</v>
      </c>
      <c r="H580" s="341" t="s">
        <v>1327</v>
      </c>
      <c r="I580" s="628">
        <v>1454546</v>
      </c>
      <c r="J580" s="298">
        <f t="shared" si="47"/>
        <v>1454.546</v>
      </c>
      <c r="K580" t="e">
        <f>+VLOOKUP(D580,#REF!,4,0)</f>
        <v>#REF!</v>
      </c>
      <c r="L580" t="e">
        <f>VLOOKUP(D580,#REF!,5,0)</f>
        <v>#REF!</v>
      </c>
      <c r="M580" t="e">
        <f>VLOOKUP(D580,#REF!,6,0)</f>
        <v>#REF!</v>
      </c>
      <c r="N580" t="e">
        <f>VLOOKUP(D580,#REF!,7,0)</f>
        <v>#REF!</v>
      </c>
      <c r="P580" t="str">
        <f t="shared" si="44"/>
        <v>77108</v>
      </c>
      <c r="Q580" t="str">
        <f t="shared" si="45"/>
        <v>73</v>
      </c>
    </row>
    <row r="581" spans="1:17" hidden="1" x14ac:dyDescent="0.25">
      <c r="A581" s="563" t="s">
        <v>3173</v>
      </c>
      <c r="B581" s="339">
        <v>6</v>
      </c>
      <c r="C581" s="617">
        <v>731077108006990</v>
      </c>
      <c r="D581" s="436" t="s">
        <v>1328</v>
      </c>
      <c r="E581" t="str">
        <f t="shared" ref="E581:E644" si="48">+MID(D581,3,2)&amp;+MID(D581,6,1)&amp;+MID(D581,8,2)&amp;+MID(D581,11,3)&amp;+MID(D581,17,2)&amp;+MID(D581,20,3)&amp;+MID(D581,24,2)</f>
        <v>730107710800699</v>
      </c>
      <c r="F581" t="str">
        <f t="shared" ref="F581:F644" si="49">MID(E581,3,1)</f>
        <v>0</v>
      </c>
      <c r="G581" t="e">
        <f>+VLOOKUP(L581,BG!$D$10:$F$63,3,FALSE)</f>
        <v>#REF!</v>
      </c>
      <c r="H581" s="436" t="s">
        <v>1329</v>
      </c>
      <c r="I581" s="627">
        <v>595000</v>
      </c>
      <c r="J581" s="298">
        <f t="shared" si="47"/>
        <v>595</v>
      </c>
      <c r="K581" t="e">
        <f>+VLOOKUP(D581,#REF!,4,0)</f>
        <v>#REF!</v>
      </c>
      <c r="L581" t="e">
        <f>VLOOKUP(D581,#REF!,5,0)</f>
        <v>#REF!</v>
      </c>
      <c r="M581" t="e">
        <f>VLOOKUP(D581,#REF!,6,0)</f>
        <v>#REF!</v>
      </c>
      <c r="N581" t="e">
        <f>VLOOKUP(D581,#REF!,7,0)</f>
        <v>#REF!</v>
      </c>
      <c r="P581" t="str">
        <f t="shared" ref="P581:P644" si="50">MID(E581,6,5)</f>
        <v>77108</v>
      </c>
      <c r="Q581" t="str">
        <f t="shared" ref="Q581:Q644" si="51">+LEFT(E581,2)</f>
        <v>73</v>
      </c>
    </row>
    <row r="582" spans="1:17" hidden="1" x14ac:dyDescent="0.25">
      <c r="A582" s="563" t="s">
        <v>3173</v>
      </c>
      <c r="B582" s="340">
        <v>6</v>
      </c>
      <c r="C582" s="618">
        <v>731077108007990</v>
      </c>
      <c r="D582" s="341" t="s">
        <v>1389</v>
      </c>
      <c r="E582" t="str">
        <f t="shared" si="48"/>
        <v>730107710800799</v>
      </c>
      <c r="F582" t="str">
        <f t="shared" si="49"/>
        <v>0</v>
      </c>
      <c r="G582" t="e">
        <f>+VLOOKUP(L582,BG!$D$10:$F$63,3,FALSE)</f>
        <v>#REF!</v>
      </c>
      <c r="H582" s="341" t="s">
        <v>1584</v>
      </c>
      <c r="I582" s="628">
        <v>110909096</v>
      </c>
      <c r="J582" s="298">
        <f t="shared" si="47"/>
        <v>110909.09600000001</v>
      </c>
      <c r="K582" t="e">
        <f>+VLOOKUP(D582,#REF!,4,0)</f>
        <v>#REF!</v>
      </c>
      <c r="L582" t="e">
        <f>VLOOKUP(D582,#REF!,5,0)</f>
        <v>#REF!</v>
      </c>
      <c r="M582" t="e">
        <f>VLOOKUP(D582,#REF!,6,0)</f>
        <v>#REF!</v>
      </c>
      <c r="N582" t="e">
        <f>VLOOKUP(D582,#REF!,7,0)</f>
        <v>#REF!</v>
      </c>
      <c r="P582" t="str">
        <f t="shared" si="50"/>
        <v>77108</v>
      </c>
      <c r="Q582" t="str">
        <f t="shared" si="51"/>
        <v>73</v>
      </c>
    </row>
    <row r="583" spans="1:17" hidden="1" x14ac:dyDescent="0.25">
      <c r="A583" s="563" t="s">
        <v>3173</v>
      </c>
      <c r="B583" s="339">
        <v>6</v>
      </c>
      <c r="C583" s="617">
        <v>731077108012990</v>
      </c>
      <c r="D583" s="436" t="s">
        <v>2873</v>
      </c>
      <c r="E583" t="str">
        <f t="shared" si="48"/>
        <v>730107710801299</v>
      </c>
      <c r="F583" t="str">
        <f t="shared" si="49"/>
        <v>0</v>
      </c>
      <c r="G583" t="e">
        <f>+VLOOKUP(L583,BG!$D$10:$F$63,3,FALSE)</f>
        <v>#REF!</v>
      </c>
      <c r="H583" s="436" t="s">
        <v>1583</v>
      </c>
      <c r="I583" s="627">
        <v>29092</v>
      </c>
      <c r="J583" s="298">
        <f t="shared" si="47"/>
        <v>29.091999999999999</v>
      </c>
      <c r="K583" t="e">
        <f>+VLOOKUP(D583,#REF!,4,0)</f>
        <v>#REF!</v>
      </c>
      <c r="L583" t="e">
        <f>VLOOKUP(D583,#REF!,5,0)</f>
        <v>#REF!</v>
      </c>
      <c r="M583" t="e">
        <f>VLOOKUP(D583,#REF!,6,0)</f>
        <v>#REF!</v>
      </c>
      <c r="N583" t="e">
        <f>VLOOKUP(D583,#REF!,7,0)</f>
        <v>#REF!</v>
      </c>
      <c r="P583" t="str">
        <f t="shared" si="50"/>
        <v>77108</v>
      </c>
      <c r="Q583" t="str">
        <f t="shared" si="51"/>
        <v>73</v>
      </c>
    </row>
    <row r="584" spans="1:17" hidden="1" x14ac:dyDescent="0.25">
      <c r="A584" s="563" t="s">
        <v>3173</v>
      </c>
      <c r="B584" s="340">
        <v>6</v>
      </c>
      <c r="C584" s="618">
        <v>731077108803990</v>
      </c>
      <c r="D584" s="341" t="s">
        <v>2065</v>
      </c>
      <c r="E584" t="str">
        <f t="shared" si="48"/>
        <v>730107710880399</v>
      </c>
      <c r="F584" t="str">
        <f t="shared" si="49"/>
        <v>0</v>
      </c>
      <c r="G584" t="e">
        <f>+VLOOKUP(L584,BG!$D$10:$F$63,3,FALSE)</f>
        <v>#REF!</v>
      </c>
      <c r="H584" s="341" t="s">
        <v>2209</v>
      </c>
      <c r="I584" s="628">
        <v>85206750</v>
      </c>
      <c r="J584" s="298">
        <f t="shared" si="47"/>
        <v>85206.75</v>
      </c>
      <c r="K584" t="e">
        <f>+VLOOKUP(D584,#REF!,4,0)</f>
        <v>#REF!</v>
      </c>
      <c r="L584" t="e">
        <f>VLOOKUP(D584,#REF!,5,0)</f>
        <v>#REF!</v>
      </c>
      <c r="M584" t="e">
        <f>VLOOKUP(D584,#REF!,6,0)</f>
        <v>#REF!</v>
      </c>
      <c r="N584" t="e">
        <f>VLOOKUP(D584,#REF!,7,0)</f>
        <v>#REF!</v>
      </c>
      <c r="P584" t="str">
        <f t="shared" si="50"/>
        <v>77108</v>
      </c>
      <c r="Q584" t="str">
        <f t="shared" si="51"/>
        <v>73</v>
      </c>
    </row>
    <row r="585" spans="1:17" hidden="1" x14ac:dyDescent="0.25">
      <c r="A585" s="563" t="s">
        <v>3173</v>
      </c>
      <c r="B585" s="339">
        <v>6</v>
      </c>
      <c r="C585" s="617">
        <v>731077110000990</v>
      </c>
      <c r="D585" s="436" t="s">
        <v>1390</v>
      </c>
      <c r="E585" t="str">
        <f t="shared" si="48"/>
        <v>730107711000099</v>
      </c>
      <c r="F585" t="str">
        <f t="shared" si="49"/>
        <v>0</v>
      </c>
      <c r="G585" t="e">
        <f>+VLOOKUP(L585,BG!$D$10:$F$63,3,FALSE)</f>
        <v>#REF!</v>
      </c>
      <c r="H585" s="436" t="s">
        <v>1585</v>
      </c>
      <c r="I585" s="627">
        <v>47763508</v>
      </c>
      <c r="J585" s="298">
        <f t="shared" si="47"/>
        <v>47763.508000000002</v>
      </c>
      <c r="K585" t="e">
        <f>+VLOOKUP(D585,#REF!,4,0)</f>
        <v>#REF!</v>
      </c>
      <c r="L585" t="e">
        <f>VLOOKUP(D585,#REF!,5,0)</f>
        <v>#REF!</v>
      </c>
      <c r="M585" t="e">
        <f>VLOOKUP(D585,#REF!,6,0)</f>
        <v>#REF!</v>
      </c>
      <c r="N585" t="e">
        <f>VLOOKUP(D585,#REF!,7,0)</f>
        <v>#REF!</v>
      </c>
      <c r="P585" t="str">
        <f t="shared" si="50"/>
        <v>77110</v>
      </c>
      <c r="Q585" t="str">
        <f t="shared" si="51"/>
        <v>73</v>
      </c>
    </row>
    <row r="586" spans="1:17" hidden="1" x14ac:dyDescent="0.25">
      <c r="A586" s="563" t="s">
        <v>3173</v>
      </c>
      <c r="B586" s="340">
        <v>6</v>
      </c>
      <c r="C586" s="618">
        <v>731077112001990</v>
      </c>
      <c r="D586" s="341" t="s">
        <v>1209</v>
      </c>
      <c r="E586" t="str">
        <f t="shared" si="48"/>
        <v>730107711200199</v>
      </c>
      <c r="F586" t="str">
        <f t="shared" si="49"/>
        <v>0</v>
      </c>
      <c r="G586" t="e">
        <f>+VLOOKUP(L586,BG!$D$10:$F$63,3,FALSE)</f>
        <v>#REF!</v>
      </c>
      <c r="H586" s="341" t="s">
        <v>1210</v>
      </c>
      <c r="I586" s="628">
        <v>28365459</v>
      </c>
      <c r="J586" s="298">
        <f t="shared" si="47"/>
        <v>28365.458999999999</v>
      </c>
      <c r="K586" t="e">
        <f>+VLOOKUP(D586,#REF!,4,0)</f>
        <v>#REF!</v>
      </c>
      <c r="L586" t="e">
        <f>VLOOKUP(D586,#REF!,5,0)</f>
        <v>#REF!</v>
      </c>
      <c r="M586" t="e">
        <f>VLOOKUP(D586,#REF!,6,0)</f>
        <v>#REF!</v>
      </c>
      <c r="N586" t="e">
        <f>VLOOKUP(D586,#REF!,7,0)</f>
        <v>#REF!</v>
      </c>
      <c r="P586" t="str">
        <f t="shared" si="50"/>
        <v>77112</v>
      </c>
      <c r="Q586" t="str">
        <f t="shared" si="51"/>
        <v>73</v>
      </c>
    </row>
    <row r="587" spans="1:17" hidden="1" x14ac:dyDescent="0.25">
      <c r="A587" s="563" t="s">
        <v>3173</v>
      </c>
      <c r="B587" s="339">
        <v>7</v>
      </c>
      <c r="C587" s="617">
        <v>731077112002990</v>
      </c>
      <c r="D587" s="436" t="s">
        <v>1211</v>
      </c>
      <c r="E587" t="str">
        <f t="shared" si="48"/>
        <v>730107711200299</v>
      </c>
      <c r="F587" t="str">
        <f t="shared" si="49"/>
        <v>0</v>
      </c>
      <c r="G587" t="e">
        <f>+VLOOKUP(L587,BG!$D$10:$F$63,3,FALSE)</f>
        <v>#REF!</v>
      </c>
      <c r="H587" s="436" t="s">
        <v>1212</v>
      </c>
      <c r="I587" s="627">
        <v>20925495</v>
      </c>
      <c r="J587" s="298">
        <f t="shared" si="47"/>
        <v>20925.494999999999</v>
      </c>
      <c r="K587" t="e">
        <f>+VLOOKUP(D587,#REF!,4,0)</f>
        <v>#REF!</v>
      </c>
      <c r="L587" t="e">
        <f>VLOOKUP(D587,#REF!,5,0)</f>
        <v>#REF!</v>
      </c>
      <c r="M587" t="e">
        <f>VLOOKUP(D587,#REF!,6,0)</f>
        <v>#REF!</v>
      </c>
      <c r="N587" t="e">
        <f>VLOOKUP(D587,#REF!,7,0)</f>
        <v>#REF!</v>
      </c>
      <c r="P587" t="str">
        <f t="shared" si="50"/>
        <v>77112</v>
      </c>
      <c r="Q587" t="str">
        <f t="shared" si="51"/>
        <v>73</v>
      </c>
    </row>
    <row r="588" spans="1:17" hidden="1" x14ac:dyDescent="0.25">
      <c r="A588" s="563" t="s">
        <v>3173</v>
      </c>
      <c r="B588" s="340">
        <v>6</v>
      </c>
      <c r="C588" s="618">
        <v>731077114001990</v>
      </c>
      <c r="D588" s="341" t="s">
        <v>1214</v>
      </c>
      <c r="E588" t="str">
        <f t="shared" si="48"/>
        <v>730107711400199</v>
      </c>
      <c r="F588" t="str">
        <f t="shared" si="49"/>
        <v>0</v>
      </c>
      <c r="G588" t="e">
        <f>+VLOOKUP(L588,BG!$D$10:$F$63,3,FALSE)</f>
        <v>#REF!</v>
      </c>
      <c r="H588" s="341" t="s">
        <v>1213</v>
      </c>
      <c r="I588" s="628">
        <v>59198009</v>
      </c>
      <c r="J588" s="298">
        <f t="shared" si="47"/>
        <v>59198.008999999998</v>
      </c>
      <c r="K588" t="e">
        <f>+VLOOKUP(D588,#REF!,4,0)</f>
        <v>#REF!</v>
      </c>
      <c r="L588" t="e">
        <f>VLOOKUP(D588,#REF!,5,0)</f>
        <v>#REF!</v>
      </c>
      <c r="M588" t="e">
        <f>VLOOKUP(D588,#REF!,6,0)</f>
        <v>#REF!</v>
      </c>
      <c r="N588" t="e">
        <f>VLOOKUP(D588,#REF!,7,0)</f>
        <v>#REF!</v>
      </c>
      <c r="P588" t="str">
        <f t="shared" si="50"/>
        <v>77114</v>
      </c>
      <c r="Q588" t="str">
        <f t="shared" si="51"/>
        <v>73</v>
      </c>
    </row>
    <row r="589" spans="1:17" hidden="1" x14ac:dyDescent="0.25">
      <c r="A589" s="563" t="s">
        <v>3173</v>
      </c>
      <c r="B589" s="339">
        <v>6</v>
      </c>
      <c r="C589" s="617">
        <v>731077116006990</v>
      </c>
      <c r="D589" s="436" t="s">
        <v>1330</v>
      </c>
      <c r="E589" t="str">
        <f t="shared" si="48"/>
        <v>730107711600699</v>
      </c>
      <c r="F589" t="str">
        <f t="shared" si="49"/>
        <v>0</v>
      </c>
      <c r="G589" t="e">
        <f>+VLOOKUP(L589,BG!$D$10:$F$63,3,FALSE)</f>
        <v>#REF!</v>
      </c>
      <c r="H589" s="436" t="s">
        <v>1331</v>
      </c>
      <c r="I589" s="627">
        <v>32034637</v>
      </c>
      <c r="J589" s="298">
        <f t="shared" si="47"/>
        <v>32034.636999999999</v>
      </c>
      <c r="K589" t="e">
        <f>+VLOOKUP(D589,#REF!,4,0)</f>
        <v>#REF!</v>
      </c>
      <c r="L589" t="e">
        <f>VLOOKUP(D589,#REF!,5,0)</f>
        <v>#REF!</v>
      </c>
      <c r="M589" t="e">
        <f>VLOOKUP(D589,#REF!,6,0)</f>
        <v>#REF!</v>
      </c>
      <c r="N589" t="e">
        <f>VLOOKUP(D589,#REF!,7,0)</f>
        <v>#REF!</v>
      </c>
      <c r="P589" t="str">
        <f t="shared" si="50"/>
        <v>77116</v>
      </c>
      <c r="Q589" t="str">
        <f t="shared" si="51"/>
        <v>73</v>
      </c>
    </row>
    <row r="590" spans="1:17" hidden="1" x14ac:dyDescent="0.25">
      <c r="A590" s="563" t="s">
        <v>3173</v>
      </c>
      <c r="B590" s="340">
        <v>7</v>
      </c>
      <c r="C590" s="618">
        <v>731077116007990</v>
      </c>
      <c r="D590" s="341" t="s">
        <v>1332</v>
      </c>
      <c r="E590" t="str">
        <f t="shared" si="48"/>
        <v>730107711600799</v>
      </c>
      <c r="F590" t="str">
        <f t="shared" si="49"/>
        <v>0</v>
      </c>
      <c r="G590" t="e">
        <f>+VLOOKUP(L590,BG!$D$10:$F$63,3,FALSE)</f>
        <v>#REF!</v>
      </c>
      <c r="H590" s="341" t="s">
        <v>1333</v>
      </c>
      <c r="I590" s="628">
        <v>76966471</v>
      </c>
      <c r="J590" s="298">
        <f t="shared" si="47"/>
        <v>76966.471000000005</v>
      </c>
      <c r="K590" t="e">
        <f>+VLOOKUP(D590,#REF!,4,0)</f>
        <v>#REF!</v>
      </c>
      <c r="L590" t="e">
        <f>VLOOKUP(D590,#REF!,5,0)</f>
        <v>#REF!</v>
      </c>
      <c r="M590" t="e">
        <f>VLOOKUP(D590,#REF!,6,0)</f>
        <v>#REF!</v>
      </c>
      <c r="N590" t="e">
        <f>VLOOKUP(D590,#REF!,7,0)</f>
        <v>#REF!</v>
      </c>
      <c r="P590" t="str">
        <f t="shared" si="50"/>
        <v>77116</v>
      </c>
      <c r="Q590" t="str">
        <f t="shared" si="51"/>
        <v>73</v>
      </c>
    </row>
    <row r="591" spans="1:17" hidden="1" x14ac:dyDescent="0.25">
      <c r="A591" s="563" t="s">
        <v>3173</v>
      </c>
      <c r="B591" s="339">
        <v>7</v>
      </c>
      <c r="C591" s="617">
        <v>731077116014990</v>
      </c>
      <c r="D591" s="436" t="s">
        <v>1215</v>
      </c>
      <c r="E591" t="str">
        <f t="shared" si="48"/>
        <v>730107711601499</v>
      </c>
      <c r="F591" t="str">
        <f t="shared" si="49"/>
        <v>0</v>
      </c>
      <c r="G591" t="e">
        <f>+VLOOKUP(L591,BG!$D$10:$F$63,3,FALSE)</f>
        <v>#REF!</v>
      </c>
      <c r="H591" s="436" t="s">
        <v>1216</v>
      </c>
      <c r="I591" s="627">
        <v>194629072</v>
      </c>
      <c r="J591" s="298">
        <f t="shared" si="47"/>
        <v>194629.07199999999</v>
      </c>
      <c r="K591" t="e">
        <f>+VLOOKUP(D591,#REF!,4,0)</f>
        <v>#REF!</v>
      </c>
      <c r="L591" t="e">
        <f>VLOOKUP(D591,#REF!,5,0)</f>
        <v>#REF!</v>
      </c>
      <c r="M591" t="e">
        <f>VLOOKUP(D591,#REF!,6,0)</f>
        <v>#REF!</v>
      </c>
      <c r="N591" t="e">
        <f>VLOOKUP(D591,#REF!,7,0)</f>
        <v>#REF!</v>
      </c>
      <c r="P591" t="str">
        <f t="shared" si="50"/>
        <v>77116</v>
      </c>
      <c r="Q591" t="str">
        <f t="shared" si="51"/>
        <v>73</v>
      </c>
    </row>
    <row r="592" spans="1:17" hidden="1" x14ac:dyDescent="0.25">
      <c r="A592" s="563" t="s">
        <v>3173</v>
      </c>
      <c r="B592" s="340">
        <v>6</v>
      </c>
      <c r="C592" s="618">
        <v>731077118001990</v>
      </c>
      <c r="D592" s="341" t="s">
        <v>1217</v>
      </c>
      <c r="E592" t="str">
        <f t="shared" si="48"/>
        <v>730107711800199</v>
      </c>
      <c r="F592" t="str">
        <f t="shared" si="49"/>
        <v>0</v>
      </c>
      <c r="G592" t="e">
        <f>+VLOOKUP(L592,BG!$D$10:$F$63,3,FALSE)</f>
        <v>#REF!</v>
      </c>
      <c r="H592" s="341" t="s">
        <v>1218</v>
      </c>
      <c r="I592" s="628">
        <v>11964636</v>
      </c>
      <c r="J592" s="298">
        <f t="shared" si="47"/>
        <v>11964.636</v>
      </c>
      <c r="K592" t="e">
        <f>+VLOOKUP(D592,#REF!,4,0)</f>
        <v>#REF!</v>
      </c>
      <c r="L592" t="e">
        <f>VLOOKUP(D592,#REF!,5,0)</f>
        <v>#REF!</v>
      </c>
      <c r="M592" t="e">
        <f>VLOOKUP(D592,#REF!,6,0)</f>
        <v>#REF!</v>
      </c>
      <c r="N592" t="e">
        <f>VLOOKUP(D592,#REF!,7,0)</f>
        <v>#REF!</v>
      </c>
      <c r="P592" t="str">
        <f t="shared" si="50"/>
        <v>77118</v>
      </c>
      <c r="Q592" t="str">
        <f t="shared" si="51"/>
        <v>73</v>
      </c>
    </row>
    <row r="593" spans="1:17" hidden="1" x14ac:dyDescent="0.25">
      <c r="A593" s="563" t="s">
        <v>3173</v>
      </c>
      <c r="B593" s="339">
        <v>6</v>
      </c>
      <c r="C593" s="617">
        <v>731077120010990</v>
      </c>
      <c r="D593" s="436" t="s">
        <v>1219</v>
      </c>
      <c r="E593" t="str">
        <f t="shared" si="48"/>
        <v>730107712001099</v>
      </c>
      <c r="F593" t="str">
        <f t="shared" si="49"/>
        <v>0</v>
      </c>
      <c r="G593" t="e">
        <f>+VLOOKUP(L593,BG!$D$10:$F$63,3,FALSE)</f>
        <v>#REF!</v>
      </c>
      <c r="H593" s="436" t="s">
        <v>1220</v>
      </c>
      <c r="I593" s="627">
        <v>9200000</v>
      </c>
      <c r="J593" s="298">
        <f t="shared" si="47"/>
        <v>9200</v>
      </c>
      <c r="K593" t="e">
        <f>+VLOOKUP(D593,#REF!,4,0)</f>
        <v>#REF!</v>
      </c>
      <c r="L593" t="e">
        <f>VLOOKUP(D593,#REF!,5,0)</f>
        <v>#REF!</v>
      </c>
      <c r="M593" t="e">
        <f>VLOOKUP(D593,#REF!,6,0)</f>
        <v>#REF!</v>
      </c>
      <c r="N593" t="e">
        <f>VLOOKUP(D593,#REF!,7,0)</f>
        <v>#REF!</v>
      </c>
      <c r="P593" t="str">
        <f t="shared" si="50"/>
        <v>77120</v>
      </c>
      <c r="Q593" t="str">
        <f t="shared" si="51"/>
        <v>73</v>
      </c>
    </row>
    <row r="594" spans="1:17" hidden="1" x14ac:dyDescent="0.25">
      <c r="A594" s="563" t="s">
        <v>3173</v>
      </c>
      <c r="B594" s="340">
        <v>6</v>
      </c>
      <c r="C594" s="618">
        <v>731077122001990</v>
      </c>
      <c r="D594" s="341" t="s">
        <v>1221</v>
      </c>
      <c r="E594" t="str">
        <f t="shared" si="48"/>
        <v>730107712200199</v>
      </c>
      <c r="F594" t="str">
        <f t="shared" si="49"/>
        <v>0</v>
      </c>
      <c r="G594" t="e">
        <f>+VLOOKUP(L594,BG!$D$10:$F$63,3,FALSE)</f>
        <v>#REF!</v>
      </c>
      <c r="H594" s="341" t="s">
        <v>1222</v>
      </c>
      <c r="I594" s="628">
        <v>5121818</v>
      </c>
      <c r="J594" s="298">
        <f t="shared" si="47"/>
        <v>5121.8180000000002</v>
      </c>
      <c r="K594" t="e">
        <f>+VLOOKUP(D594,#REF!,4,0)</f>
        <v>#REF!</v>
      </c>
      <c r="L594" t="e">
        <f>VLOOKUP(D594,#REF!,5,0)</f>
        <v>#REF!</v>
      </c>
      <c r="M594" t="e">
        <f>VLOOKUP(D594,#REF!,6,0)</f>
        <v>#REF!</v>
      </c>
      <c r="N594" t="e">
        <f>VLOOKUP(D594,#REF!,7,0)</f>
        <v>#REF!</v>
      </c>
      <c r="P594" t="str">
        <f t="shared" si="50"/>
        <v>77122</v>
      </c>
      <c r="Q594" t="str">
        <f t="shared" si="51"/>
        <v>73</v>
      </c>
    </row>
    <row r="595" spans="1:17" hidden="1" x14ac:dyDescent="0.25">
      <c r="A595" s="563" t="s">
        <v>3173</v>
      </c>
      <c r="B595" s="339">
        <v>6</v>
      </c>
      <c r="C595" s="617">
        <v>731077122002990</v>
      </c>
      <c r="D595" s="436" t="s">
        <v>2066</v>
      </c>
      <c r="E595" t="str">
        <f t="shared" si="48"/>
        <v>730107712200299</v>
      </c>
      <c r="F595" t="str">
        <f t="shared" si="49"/>
        <v>0</v>
      </c>
      <c r="G595" t="e">
        <f>+VLOOKUP(L595,BG!$D$10:$F$63,3,FALSE)</f>
        <v>#REF!</v>
      </c>
      <c r="H595" s="436" t="s">
        <v>2210</v>
      </c>
      <c r="I595" s="627">
        <v>29894904</v>
      </c>
      <c r="J595" s="298">
        <f t="shared" si="47"/>
        <v>29894.903999999999</v>
      </c>
      <c r="K595" t="e">
        <f>+VLOOKUP(D595,#REF!,4,0)</f>
        <v>#REF!</v>
      </c>
      <c r="L595" t="e">
        <f>VLOOKUP(D595,#REF!,5,0)</f>
        <v>#REF!</v>
      </c>
      <c r="M595" t="e">
        <f>VLOOKUP(D595,#REF!,6,0)</f>
        <v>#REF!</v>
      </c>
      <c r="N595" t="e">
        <f>VLOOKUP(D595,#REF!,7,0)</f>
        <v>#REF!</v>
      </c>
      <c r="P595" t="str">
        <f t="shared" si="50"/>
        <v>77122</v>
      </c>
      <c r="Q595" t="str">
        <f t="shared" si="51"/>
        <v>73</v>
      </c>
    </row>
    <row r="596" spans="1:17" hidden="1" x14ac:dyDescent="0.25">
      <c r="A596" s="563" t="s">
        <v>3173</v>
      </c>
      <c r="B596" s="340">
        <v>6</v>
      </c>
      <c r="C596" s="618">
        <v>731077126001990</v>
      </c>
      <c r="D596" s="341" t="s">
        <v>1223</v>
      </c>
      <c r="E596" t="str">
        <f t="shared" si="48"/>
        <v>730107712600199</v>
      </c>
      <c r="F596" t="str">
        <f t="shared" si="49"/>
        <v>0</v>
      </c>
      <c r="G596" t="e">
        <f>+VLOOKUP(L596,BG!$D$10:$F$63,3,FALSE)</f>
        <v>#REF!</v>
      </c>
      <c r="H596" s="341" t="s">
        <v>1224</v>
      </c>
      <c r="I596" s="628">
        <v>8040013</v>
      </c>
      <c r="J596" s="298">
        <f t="shared" si="47"/>
        <v>8040.0129999999999</v>
      </c>
      <c r="K596" t="e">
        <f>+VLOOKUP(D596,#REF!,4,0)</f>
        <v>#REF!</v>
      </c>
      <c r="L596" t="e">
        <f>VLOOKUP(D596,#REF!,5,0)</f>
        <v>#REF!</v>
      </c>
      <c r="M596" t="e">
        <f>VLOOKUP(D596,#REF!,6,0)</f>
        <v>#REF!</v>
      </c>
      <c r="N596" t="e">
        <f>VLOOKUP(D596,#REF!,7,0)</f>
        <v>#REF!</v>
      </c>
      <c r="P596" t="str">
        <f t="shared" si="50"/>
        <v>77126</v>
      </c>
      <c r="Q596" t="str">
        <f t="shared" si="51"/>
        <v>73</v>
      </c>
    </row>
    <row r="597" spans="1:17" hidden="1" x14ac:dyDescent="0.25">
      <c r="A597" s="563" t="s">
        <v>3173</v>
      </c>
      <c r="B597" s="339">
        <v>6</v>
      </c>
      <c r="C597" s="617">
        <v>731077128001990</v>
      </c>
      <c r="D597" s="436" t="s">
        <v>1334</v>
      </c>
      <c r="E597" t="str">
        <f t="shared" si="48"/>
        <v>730107712800199</v>
      </c>
      <c r="F597" t="str">
        <f t="shared" si="49"/>
        <v>0</v>
      </c>
      <c r="G597" t="e">
        <f>+VLOOKUP(L597,BG!$D$10:$F$63,3,FALSE)</f>
        <v>#REF!</v>
      </c>
      <c r="H597" s="436" t="s">
        <v>1335</v>
      </c>
      <c r="I597" s="627">
        <v>85200</v>
      </c>
      <c r="J597" s="298">
        <f t="shared" si="47"/>
        <v>85.2</v>
      </c>
      <c r="K597" t="e">
        <f>+VLOOKUP(D597,#REF!,4,0)</f>
        <v>#REF!</v>
      </c>
      <c r="L597" t="e">
        <f>VLOOKUP(D597,#REF!,5,0)</f>
        <v>#REF!</v>
      </c>
      <c r="M597" t="e">
        <f>VLOOKUP(D597,#REF!,6,0)</f>
        <v>#REF!</v>
      </c>
      <c r="N597" t="e">
        <f>VLOOKUP(D597,#REF!,7,0)</f>
        <v>#REF!</v>
      </c>
      <c r="P597" t="str">
        <f t="shared" si="50"/>
        <v>77128</v>
      </c>
      <c r="Q597" t="str">
        <f t="shared" si="51"/>
        <v>73</v>
      </c>
    </row>
    <row r="598" spans="1:17" hidden="1" x14ac:dyDescent="0.25">
      <c r="A598" s="563" t="s">
        <v>3173</v>
      </c>
      <c r="B598" s="340">
        <v>6</v>
      </c>
      <c r="C598" s="618">
        <v>731077128006990</v>
      </c>
      <c r="D598" s="341" t="s">
        <v>2067</v>
      </c>
      <c r="E598" t="str">
        <f t="shared" si="48"/>
        <v>730107712800699</v>
      </c>
      <c r="F598" t="str">
        <f t="shared" si="49"/>
        <v>0</v>
      </c>
      <c r="G598" t="e">
        <f>+VLOOKUP(L598,BG!$D$10:$F$63,3,FALSE)</f>
        <v>#REF!</v>
      </c>
      <c r="H598" s="341" t="s">
        <v>2211</v>
      </c>
      <c r="I598" s="628">
        <v>10305966</v>
      </c>
      <c r="J598" s="298">
        <f t="shared" si="47"/>
        <v>10305.966</v>
      </c>
      <c r="K598" t="e">
        <f>+VLOOKUP(D598,#REF!,4,0)</f>
        <v>#REF!</v>
      </c>
      <c r="L598" t="e">
        <f>VLOOKUP(D598,#REF!,5,0)</f>
        <v>#REF!</v>
      </c>
      <c r="M598" t="e">
        <f>VLOOKUP(D598,#REF!,6,0)</f>
        <v>#REF!</v>
      </c>
      <c r="N598" t="e">
        <f>VLOOKUP(D598,#REF!,7,0)</f>
        <v>#REF!</v>
      </c>
      <c r="P598" t="str">
        <f t="shared" si="50"/>
        <v>77128</v>
      </c>
      <c r="Q598" t="str">
        <f t="shared" si="51"/>
        <v>73</v>
      </c>
    </row>
    <row r="599" spans="1:17" hidden="1" x14ac:dyDescent="0.25">
      <c r="A599" s="563" t="s">
        <v>3173</v>
      </c>
      <c r="B599" s="339">
        <v>6</v>
      </c>
      <c r="C599" s="617">
        <v>731077128008990</v>
      </c>
      <c r="D599" s="436" t="s">
        <v>2068</v>
      </c>
      <c r="E599" t="str">
        <f t="shared" si="48"/>
        <v>730107712800899</v>
      </c>
      <c r="F599" t="str">
        <f t="shared" si="49"/>
        <v>0</v>
      </c>
      <c r="G599" t="e">
        <f>+VLOOKUP(L599,BG!$D$10:$F$63,3,FALSE)</f>
        <v>#REF!</v>
      </c>
      <c r="H599" s="436" t="s">
        <v>1336</v>
      </c>
      <c r="I599" s="627">
        <v>22138523</v>
      </c>
      <c r="J599" s="298">
        <f t="shared" si="47"/>
        <v>22138.523000000001</v>
      </c>
      <c r="K599" t="e">
        <f>+VLOOKUP(D599,#REF!,4,0)</f>
        <v>#REF!</v>
      </c>
      <c r="L599" t="e">
        <f>VLOOKUP(D599,#REF!,5,0)</f>
        <v>#REF!</v>
      </c>
      <c r="M599" t="e">
        <f>VLOOKUP(D599,#REF!,6,0)</f>
        <v>#REF!</v>
      </c>
      <c r="N599" t="e">
        <f>VLOOKUP(D599,#REF!,7,0)</f>
        <v>#REF!</v>
      </c>
      <c r="P599" t="str">
        <f t="shared" si="50"/>
        <v>77128</v>
      </c>
      <c r="Q599" t="str">
        <f t="shared" si="51"/>
        <v>73</v>
      </c>
    </row>
    <row r="600" spans="1:17" hidden="1" x14ac:dyDescent="0.25">
      <c r="A600" s="563" t="s">
        <v>3173</v>
      </c>
      <c r="B600" s="340">
        <v>6</v>
      </c>
      <c r="C600" s="618">
        <v>731077130000990</v>
      </c>
      <c r="D600" s="341" t="s">
        <v>1226</v>
      </c>
      <c r="E600" t="str">
        <f t="shared" si="48"/>
        <v>730107713000099</v>
      </c>
      <c r="F600" t="str">
        <f t="shared" si="49"/>
        <v>0</v>
      </c>
      <c r="G600" t="e">
        <f>+VLOOKUP(L600,BG!$D$10:$F$63,3,FALSE)</f>
        <v>#REF!</v>
      </c>
      <c r="H600" s="341" t="s">
        <v>1227</v>
      </c>
      <c r="I600" s="628">
        <v>1258536</v>
      </c>
      <c r="J600" s="298">
        <f t="shared" si="47"/>
        <v>1258.5360000000001</v>
      </c>
      <c r="K600" t="e">
        <f>+VLOOKUP(D600,#REF!,4,0)</f>
        <v>#REF!</v>
      </c>
      <c r="L600" t="e">
        <f>VLOOKUP(D600,#REF!,5,0)</f>
        <v>#REF!</v>
      </c>
      <c r="M600" t="e">
        <f>VLOOKUP(D600,#REF!,6,0)</f>
        <v>#REF!</v>
      </c>
      <c r="N600" t="e">
        <f>VLOOKUP(D600,#REF!,7,0)</f>
        <v>#REF!</v>
      </c>
      <c r="P600" t="str">
        <f t="shared" si="50"/>
        <v>77130</v>
      </c>
      <c r="Q600" t="str">
        <f t="shared" si="51"/>
        <v>73</v>
      </c>
    </row>
    <row r="601" spans="1:17" hidden="1" x14ac:dyDescent="0.25">
      <c r="A601" s="563" t="s">
        <v>3173</v>
      </c>
      <c r="B601" s="339">
        <v>6</v>
      </c>
      <c r="C601" s="617">
        <v>731077130001990</v>
      </c>
      <c r="D601" s="436" t="s">
        <v>1391</v>
      </c>
      <c r="E601" t="str">
        <f t="shared" si="48"/>
        <v>730107713000199</v>
      </c>
      <c r="F601" t="str">
        <f t="shared" si="49"/>
        <v>0</v>
      </c>
      <c r="G601" t="e">
        <f>+VLOOKUP(L601,BG!$D$10:$F$63,3,FALSE)</f>
        <v>#REF!</v>
      </c>
      <c r="H601" s="436" t="s">
        <v>1225</v>
      </c>
      <c r="I601" s="627">
        <v>142635351</v>
      </c>
      <c r="J601" s="298">
        <f t="shared" si="47"/>
        <v>142635.351</v>
      </c>
      <c r="K601" t="e">
        <f>+VLOOKUP(D601,#REF!,4,0)</f>
        <v>#REF!</v>
      </c>
      <c r="L601" t="e">
        <f>VLOOKUP(D601,#REF!,5,0)</f>
        <v>#REF!</v>
      </c>
      <c r="M601" t="e">
        <f>VLOOKUP(D601,#REF!,6,0)</f>
        <v>#REF!</v>
      </c>
      <c r="N601" t="e">
        <f>VLOOKUP(D601,#REF!,7,0)</f>
        <v>#REF!</v>
      </c>
      <c r="P601" t="str">
        <f t="shared" si="50"/>
        <v>77130</v>
      </c>
      <c r="Q601" t="str">
        <f t="shared" si="51"/>
        <v>73</v>
      </c>
    </row>
    <row r="602" spans="1:17" s="299" customFormat="1" x14ac:dyDescent="0.25">
      <c r="A602" s="563" t="s">
        <v>3173</v>
      </c>
      <c r="B602" s="610">
        <v>6</v>
      </c>
      <c r="C602" s="624">
        <v>731077130007990</v>
      </c>
      <c r="D602" s="616" t="s">
        <v>1228</v>
      </c>
      <c r="E602" s="299" t="str">
        <f t="shared" si="48"/>
        <v>730107713000799</v>
      </c>
      <c r="F602" s="299" t="str">
        <f t="shared" si="49"/>
        <v>0</v>
      </c>
      <c r="G602" t="e">
        <f>+VLOOKUP(L602,BG!$D$10:$F$63,3,FALSE)</f>
        <v>#REF!</v>
      </c>
      <c r="H602" s="616" t="s">
        <v>1229</v>
      </c>
      <c r="I602" s="637">
        <v>5163905</v>
      </c>
      <c r="J602" s="476">
        <f t="shared" si="47"/>
        <v>5163.9049999999997</v>
      </c>
      <c r="K602" s="299" t="e">
        <f>+VLOOKUP(D602,#REF!,4,0)</f>
        <v>#REF!</v>
      </c>
      <c r="L602" s="299" t="e">
        <f>VLOOKUP(D602,#REF!,5,0)</f>
        <v>#REF!</v>
      </c>
      <c r="M602" s="299" t="e">
        <f>VLOOKUP(D602,#REF!,6,0)</f>
        <v>#REF!</v>
      </c>
      <c r="N602" s="299" t="e">
        <f>VLOOKUP(D602,#REF!,7,0)</f>
        <v>#REF!</v>
      </c>
      <c r="P602" t="str">
        <f t="shared" si="50"/>
        <v>77130</v>
      </c>
      <c r="Q602" t="str">
        <f t="shared" si="51"/>
        <v>73</v>
      </c>
    </row>
    <row r="603" spans="1:17" hidden="1" x14ac:dyDescent="0.25">
      <c r="A603" s="563" t="s">
        <v>3173</v>
      </c>
      <c r="B603" s="339">
        <v>6</v>
      </c>
      <c r="C603" s="617">
        <v>731077130011990</v>
      </c>
      <c r="D603" s="436" t="s">
        <v>1392</v>
      </c>
      <c r="E603" t="str">
        <f t="shared" si="48"/>
        <v>730107713001199</v>
      </c>
      <c r="F603" t="str">
        <f t="shared" si="49"/>
        <v>0</v>
      </c>
      <c r="G603" t="e">
        <f>+VLOOKUP(L603,BG!$D$10:$F$63,3,FALSE)</f>
        <v>#REF!</v>
      </c>
      <c r="H603" s="436" t="s">
        <v>1586</v>
      </c>
      <c r="I603" s="627">
        <v>300000</v>
      </c>
      <c r="J603" s="298">
        <f t="shared" si="47"/>
        <v>300</v>
      </c>
      <c r="K603" t="e">
        <f>+VLOOKUP(D603,#REF!,4,0)</f>
        <v>#REF!</v>
      </c>
      <c r="L603" t="e">
        <f>VLOOKUP(D603,#REF!,5,0)</f>
        <v>#REF!</v>
      </c>
      <c r="M603" t="e">
        <f>VLOOKUP(D603,#REF!,6,0)</f>
        <v>#REF!</v>
      </c>
      <c r="N603" t="e">
        <f>VLOOKUP(D603,#REF!,7,0)</f>
        <v>#REF!</v>
      </c>
      <c r="P603" t="str">
        <f t="shared" si="50"/>
        <v>77130</v>
      </c>
      <c r="Q603" t="str">
        <f t="shared" si="51"/>
        <v>73</v>
      </c>
    </row>
    <row r="604" spans="1:17" hidden="1" x14ac:dyDescent="0.25">
      <c r="A604" s="563" t="s">
        <v>3173</v>
      </c>
      <c r="B604" s="340">
        <v>6</v>
      </c>
      <c r="C604" s="618">
        <v>731077130016990</v>
      </c>
      <c r="D604" s="341" t="s">
        <v>1337</v>
      </c>
      <c r="E604" t="str">
        <f t="shared" si="48"/>
        <v>730107713001699</v>
      </c>
      <c r="F604" t="str">
        <f t="shared" si="49"/>
        <v>0</v>
      </c>
      <c r="G604" t="e">
        <f>+VLOOKUP(L604,BG!$D$10:$F$63,3,FALSE)</f>
        <v>#REF!</v>
      </c>
      <c r="H604" s="341" t="s">
        <v>2212</v>
      </c>
      <c r="I604" s="628">
        <v>8243220</v>
      </c>
      <c r="J604" s="298">
        <f t="shared" si="47"/>
        <v>8243.2199999999993</v>
      </c>
      <c r="K604" t="e">
        <f>+VLOOKUP(D604,#REF!,4,0)</f>
        <v>#REF!</v>
      </c>
      <c r="L604" t="e">
        <f>VLOOKUP(D604,#REF!,5,0)</f>
        <v>#REF!</v>
      </c>
      <c r="M604" t="e">
        <f>VLOOKUP(D604,#REF!,6,0)</f>
        <v>#REF!</v>
      </c>
      <c r="N604" t="e">
        <f>VLOOKUP(D604,#REF!,7,0)</f>
        <v>#REF!</v>
      </c>
      <c r="P604" t="str">
        <f t="shared" si="50"/>
        <v>77130</v>
      </c>
      <c r="Q604" t="str">
        <f t="shared" si="51"/>
        <v>73</v>
      </c>
    </row>
    <row r="605" spans="1:17" hidden="1" x14ac:dyDescent="0.25">
      <c r="A605" s="563" t="s">
        <v>3173</v>
      </c>
      <c r="B605" s="339">
        <v>6</v>
      </c>
      <c r="C605" s="617">
        <v>731077132006990</v>
      </c>
      <c r="D605" s="436" t="s">
        <v>2069</v>
      </c>
      <c r="E605" t="str">
        <f t="shared" si="48"/>
        <v>730107713200699</v>
      </c>
      <c r="F605" t="str">
        <f t="shared" si="49"/>
        <v>0</v>
      </c>
      <c r="G605" t="e">
        <f>+VLOOKUP(L605,BG!$D$10:$F$63,3,FALSE)</f>
        <v>#REF!</v>
      </c>
      <c r="H605" s="436" t="s">
        <v>2213</v>
      </c>
      <c r="I605" s="627">
        <v>195487307</v>
      </c>
      <c r="J605" s="298">
        <f t="shared" si="47"/>
        <v>195487.307</v>
      </c>
      <c r="K605" t="e">
        <f>+VLOOKUP(D605,#REF!,4,0)</f>
        <v>#REF!</v>
      </c>
      <c r="L605" t="e">
        <f>VLOOKUP(D605,#REF!,5,0)</f>
        <v>#REF!</v>
      </c>
      <c r="M605" t="e">
        <f>VLOOKUP(D605,#REF!,6,0)</f>
        <v>#REF!</v>
      </c>
      <c r="N605" t="e">
        <f>VLOOKUP(D605,#REF!,7,0)</f>
        <v>#REF!</v>
      </c>
      <c r="P605" t="str">
        <f t="shared" si="50"/>
        <v>77132</v>
      </c>
      <c r="Q605" t="str">
        <f t="shared" si="51"/>
        <v>73</v>
      </c>
    </row>
    <row r="606" spans="1:17" hidden="1" x14ac:dyDescent="0.25">
      <c r="A606" s="563" t="s">
        <v>3173</v>
      </c>
      <c r="B606" s="340">
        <v>6</v>
      </c>
      <c r="C606" s="618">
        <v>731077132008990</v>
      </c>
      <c r="D606" s="341" t="s">
        <v>2070</v>
      </c>
      <c r="E606" t="str">
        <f t="shared" si="48"/>
        <v>730107713200899</v>
      </c>
      <c r="F606" t="str">
        <f t="shared" si="49"/>
        <v>0</v>
      </c>
      <c r="G606" t="e">
        <f>+VLOOKUP(L606,BG!$D$10:$F$63,3,FALSE)</f>
        <v>#REF!</v>
      </c>
      <c r="H606" s="341" t="s">
        <v>1230</v>
      </c>
      <c r="I606" s="628">
        <v>44738980</v>
      </c>
      <c r="J606" s="298">
        <f t="shared" si="47"/>
        <v>44738.98</v>
      </c>
      <c r="K606" t="e">
        <f>+VLOOKUP(D606,#REF!,4,0)</f>
        <v>#REF!</v>
      </c>
      <c r="L606" t="e">
        <f>VLOOKUP(D606,#REF!,5,0)</f>
        <v>#REF!</v>
      </c>
      <c r="M606" t="e">
        <f>VLOOKUP(D606,#REF!,6,0)</f>
        <v>#REF!</v>
      </c>
      <c r="N606" t="e">
        <f>VLOOKUP(D606,#REF!,7,0)</f>
        <v>#REF!</v>
      </c>
      <c r="P606" t="str">
        <f t="shared" si="50"/>
        <v>77132</v>
      </c>
      <c r="Q606" t="str">
        <f t="shared" si="51"/>
        <v>73</v>
      </c>
    </row>
    <row r="607" spans="1:17" hidden="1" x14ac:dyDescent="0.25">
      <c r="A607" s="563" t="s">
        <v>3173</v>
      </c>
      <c r="B607" s="339">
        <v>6</v>
      </c>
      <c r="C607" s="617">
        <v>731077140000990</v>
      </c>
      <c r="D607" s="436" t="s">
        <v>1359</v>
      </c>
      <c r="E607" t="str">
        <f t="shared" si="48"/>
        <v>730107714000099</v>
      </c>
      <c r="F607" t="str">
        <f t="shared" si="49"/>
        <v>0</v>
      </c>
      <c r="G607" t="e">
        <f>+VLOOKUP(L607,BG!$D$10:$F$63,3,FALSE)</f>
        <v>#REF!</v>
      </c>
      <c r="H607" s="436" t="s">
        <v>1358</v>
      </c>
      <c r="I607" s="627">
        <v>206762903</v>
      </c>
      <c r="J607" s="298">
        <f t="shared" si="47"/>
        <v>206762.90299999999</v>
      </c>
      <c r="K607" t="e">
        <f>+VLOOKUP(D607,#REF!,4,0)</f>
        <v>#REF!</v>
      </c>
      <c r="L607" t="e">
        <f>VLOOKUP(D607,#REF!,5,0)</f>
        <v>#REF!</v>
      </c>
      <c r="M607" t="e">
        <f>VLOOKUP(D607,#REF!,6,0)</f>
        <v>#REF!</v>
      </c>
      <c r="N607" t="e">
        <f>VLOOKUP(D607,#REF!,7,0)</f>
        <v>#REF!</v>
      </c>
      <c r="P607" t="str">
        <f t="shared" si="50"/>
        <v>77140</v>
      </c>
      <c r="Q607" t="str">
        <f t="shared" si="51"/>
        <v>73</v>
      </c>
    </row>
    <row r="608" spans="1:17" hidden="1" x14ac:dyDescent="0.25">
      <c r="A608" s="563" t="s">
        <v>3173</v>
      </c>
      <c r="B608" s="340">
        <v>6</v>
      </c>
      <c r="C608" s="618">
        <v>731077144001010</v>
      </c>
      <c r="D608" s="341" t="s">
        <v>1393</v>
      </c>
      <c r="E608" t="str">
        <f t="shared" si="48"/>
        <v>730107714400101</v>
      </c>
      <c r="F608" t="str">
        <f t="shared" si="49"/>
        <v>0</v>
      </c>
      <c r="G608" t="e">
        <f>+VLOOKUP(L608,BG!$D$10:$F$63,3,FALSE)</f>
        <v>#REF!</v>
      </c>
      <c r="H608" s="341" t="s">
        <v>1454</v>
      </c>
      <c r="I608" s="628">
        <v>330566850</v>
      </c>
      <c r="J608" s="298">
        <f t="shared" si="47"/>
        <v>330566.84999999998</v>
      </c>
      <c r="K608" t="e">
        <f>+VLOOKUP(D608,#REF!,4,0)</f>
        <v>#REF!</v>
      </c>
      <c r="L608" t="e">
        <f>VLOOKUP(D608,#REF!,5,0)</f>
        <v>#REF!</v>
      </c>
      <c r="M608" t="e">
        <f>VLOOKUP(D608,#REF!,6,0)</f>
        <v>#REF!</v>
      </c>
      <c r="N608" t="e">
        <f>VLOOKUP(D608,#REF!,7,0)</f>
        <v>#REF!</v>
      </c>
      <c r="P608" t="str">
        <f t="shared" si="50"/>
        <v>77144</v>
      </c>
      <c r="Q608" t="str">
        <f t="shared" si="51"/>
        <v>73</v>
      </c>
    </row>
    <row r="609" spans="1:17" s="299" customFormat="1" hidden="1" x14ac:dyDescent="0.25">
      <c r="A609" s="563" t="s">
        <v>3173</v>
      </c>
      <c r="B609" s="612">
        <v>6</v>
      </c>
      <c r="C609" s="625">
        <v>731077144002990</v>
      </c>
      <c r="D609" s="489" t="s">
        <v>1231</v>
      </c>
      <c r="E609" s="299" t="str">
        <f t="shared" si="48"/>
        <v>730107714400299</v>
      </c>
      <c r="F609" s="299" t="str">
        <f t="shared" si="49"/>
        <v>0</v>
      </c>
      <c r="G609" t="e">
        <f>+VLOOKUP(L609,BG!$D$10:$F$63,3,FALSE)</f>
        <v>#REF!</v>
      </c>
      <c r="H609" s="489" t="s">
        <v>1232</v>
      </c>
      <c r="I609" s="638">
        <v>47741115</v>
      </c>
      <c r="J609" s="476">
        <f t="shared" si="47"/>
        <v>47741.114999999998</v>
      </c>
      <c r="K609" s="299" t="e">
        <f>+VLOOKUP(D609,#REF!,4,0)</f>
        <v>#REF!</v>
      </c>
      <c r="L609" s="299" t="e">
        <f>VLOOKUP(D609,#REF!,5,0)</f>
        <v>#REF!</v>
      </c>
      <c r="M609" s="299" t="e">
        <f>VLOOKUP(D609,#REF!,6,0)</f>
        <v>#REF!</v>
      </c>
      <c r="N609" s="299" t="e">
        <f>VLOOKUP(D609,#REF!,7,0)</f>
        <v>#REF!</v>
      </c>
      <c r="P609" t="str">
        <f t="shared" si="50"/>
        <v>77144</v>
      </c>
      <c r="Q609" t="str">
        <f t="shared" si="51"/>
        <v>73</v>
      </c>
    </row>
    <row r="610" spans="1:17" hidden="1" x14ac:dyDescent="0.25">
      <c r="A610" s="563" t="s">
        <v>3173</v>
      </c>
      <c r="B610" s="340">
        <v>6</v>
      </c>
      <c r="C610" s="618">
        <v>731077144003990</v>
      </c>
      <c r="D610" s="341" t="s">
        <v>1233</v>
      </c>
      <c r="E610" t="str">
        <f t="shared" si="48"/>
        <v>730107714400399</v>
      </c>
      <c r="F610" t="str">
        <f t="shared" si="49"/>
        <v>0</v>
      </c>
      <c r="G610" t="e">
        <f>+VLOOKUP(L610,BG!$D$10:$F$63,3,FALSE)</f>
        <v>#REF!</v>
      </c>
      <c r="H610" s="341" t="s">
        <v>1234</v>
      </c>
      <c r="I610" s="628">
        <v>1102306442</v>
      </c>
      <c r="J610" s="298">
        <f t="shared" si="47"/>
        <v>1102306.442</v>
      </c>
      <c r="K610" t="e">
        <f>+VLOOKUP(D610,#REF!,4,0)</f>
        <v>#REF!</v>
      </c>
      <c r="L610" t="e">
        <f>VLOOKUP(D610,#REF!,5,0)</f>
        <v>#REF!</v>
      </c>
      <c r="M610" t="e">
        <f>VLOOKUP(D610,#REF!,6,0)</f>
        <v>#REF!</v>
      </c>
      <c r="N610" t="e">
        <f>VLOOKUP(D610,#REF!,7,0)</f>
        <v>#REF!</v>
      </c>
      <c r="P610" t="str">
        <f t="shared" si="50"/>
        <v>77144</v>
      </c>
      <c r="Q610" t="str">
        <f t="shared" si="51"/>
        <v>73</v>
      </c>
    </row>
    <row r="611" spans="1:17" hidden="1" x14ac:dyDescent="0.25">
      <c r="A611" s="563" t="s">
        <v>3173</v>
      </c>
      <c r="B611" s="339">
        <v>6</v>
      </c>
      <c r="C611" s="617">
        <v>731077144004990</v>
      </c>
      <c r="D611" s="436" t="s">
        <v>1339</v>
      </c>
      <c r="E611" t="str">
        <f t="shared" si="48"/>
        <v>730107714400499</v>
      </c>
      <c r="F611" t="str">
        <f t="shared" si="49"/>
        <v>0</v>
      </c>
      <c r="G611" t="e">
        <f>+VLOOKUP(L611,BG!$D$10:$F$63,3,FALSE)</f>
        <v>#REF!</v>
      </c>
      <c r="H611" s="436" t="s">
        <v>1340</v>
      </c>
      <c r="I611" s="627">
        <v>1099999</v>
      </c>
      <c r="J611" s="298">
        <f t="shared" si="47"/>
        <v>1099.999</v>
      </c>
      <c r="K611" t="e">
        <f>+VLOOKUP(D611,#REF!,4,0)</f>
        <v>#REF!</v>
      </c>
      <c r="L611" t="e">
        <f>VLOOKUP(D611,#REF!,5,0)</f>
        <v>#REF!</v>
      </c>
      <c r="M611" t="e">
        <f>VLOOKUP(D611,#REF!,6,0)</f>
        <v>#REF!</v>
      </c>
      <c r="N611" t="e">
        <f>VLOOKUP(D611,#REF!,7,0)</f>
        <v>#REF!</v>
      </c>
      <c r="P611" t="str">
        <f t="shared" si="50"/>
        <v>77144</v>
      </c>
      <c r="Q611" t="str">
        <f t="shared" si="51"/>
        <v>73</v>
      </c>
    </row>
    <row r="612" spans="1:17" s="299" customFormat="1" x14ac:dyDescent="0.25">
      <c r="A612" s="563" t="s">
        <v>3173</v>
      </c>
      <c r="B612" s="610">
        <v>6</v>
      </c>
      <c r="C612" s="624">
        <v>731077144009990</v>
      </c>
      <c r="D612" s="616" t="s">
        <v>1341</v>
      </c>
      <c r="E612" s="299" t="str">
        <f t="shared" si="48"/>
        <v>730107714400999</v>
      </c>
      <c r="F612" s="299" t="str">
        <f t="shared" si="49"/>
        <v>0</v>
      </c>
      <c r="G612" t="e">
        <f>+VLOOKUP(L612,BG!$D$10:$F$63,3,FALSE)</f>
        <v>#REF!</v>
      </c>
      <c r="H612" s="616" t="s">
        <v>1342</v>
      </c>
      <c r="I612" s="637">
        <v>56141041</v>
      </c>
      <c r="J612" s="476">
        <f t="shared" si="47"/>
        <v>56141.040999999997</v>
      </c>
      <c r="K612" s="299" t="e">
        <f>+VLOOKUP(D612,#REF!,4,0)</f>
        <v>#REF!</v>
      </c>
      <c r="L612" s="299" t="e">
        <f>VLOOKUP(D612,#REF!,5,0)</f>
        <v>#REF!</v>
      </c>
      <c r="M612" s="299" t="e">
        <f>VLOOKUP(D612,#REF!,6,0)</f>
        <v>#REF!</v>
      </c>
      <c r="N612" s="299" t="e">
        <f>VLOOKUP(D612,#REF!,7,0)</f>
        <v>#REF!</v>
      </c>
      <c r="P612" t="str">
        <f t="shared" si="50"/>
        <v>77144</v>
      </c>
      <c r="Q612" t="str">
        <f t="shared" si="51"/>
        <v>73</v>
      </c>
    </row>
    <row r="613" spans="1:17" s="299" customFormat="1" x14ac:dyDescent="0.25">
      <c r="A613" s="563" t="s">
        <v>3173</v>
      </c>
      <c r="B613" s="612">
        <v>6</v>
      </c>
      <c r="C613" s="625">
        <v>731077144014990</v>
      </c>
      <c r="D613" s="489" t="s">
        <v>1235</v>
      </c>
      <c r="E613" s="299" t="str">
        <f t="shared" si="48"/>
        <v>730107714401499</v>
      </c>
      <c r="F613" s="299" t="str">
        <f t="shared" si="49"/>
        <v>0</v>
      </c>
      <c r="G613" t="e">
        <f>+VLOOKUP(L613,BG!$D$10:$F$63,3,FALSE)</f>
        <v>#REF!</v>
      </c>
      <c r="H613" s="489" t="s">
        <v>1236</v>
      </c>
      <c r="I613" s="638">
        <v>456958415</v>
      </c>
      <c r="J613" s="476">
        <f t="shared" si="47"/>
        <v>456958.41499999998</v>
      </c>
      <c r="K613" s="299" t="e">
        <f>+VLOOKUP(D613,#REF!,4,0)</f>
        <v>#REF!</v>
      </c>
      <c r="L613" s="299" t="e">
        <f>VLOOKUP(D613,#REF!,5,0)</f>
        <v>#REF!</v>
      </c>
      <c r="M613" s="299" t="e">
        <f>VLOOKUP(D613,#REF!,6,0)</f>
        <v>#REF!</v>
      </c>
      <c r="N613" s="299" t="e">
        <f>VLOOKUP(D613,#REF!,7,0)</f>
        <v>#REF!</v>
      </c>
      <c r="P613" t="str">
        <f t="shared" si="50"/>
        <v>77144</v>
      </c>
      <c r="Q613" t="str">
        <f t="shared" si="51"/>
        <v>73</v>
      </c>
    </row>
    <row r="614" spans="1:17" hidden="1" x14ac:dyDescent="0.25">
      <c r="A614" s="563" t="s">
        <v>3173</v>
      </c>
      <c r="B614" s="340">
        <v>6</v>
      </c>
      <c r="C614" s="618">
        <v>731077144019990</v>
      </c>
      <c r="D614" s="341" t="s">
        <v>1237</v>
      </c>
      <c r="E614" t="str">
        <f t="shared" si="48"/>
        <v>730107714401999</v>
      </c>
      <c r="F614" t="str">
        <f t="shared" si="49"/>
        <v>0</v>
      </c>
      <c r="G614" t="e">
        <f>+VLOOKUP(L614,BG!$D$10:$F$63,3,FALSE)</f>
        <v>#REF!</v>
      </c>
      <c r="H614" s="341" t="s">
        <v>1238</v>
      </c>
      <c r="I614" s="628">
        <v>28740788</v>
      </c>
      <c r="J614" s="298">
        <f t="shared" si="47"/>
        <v>28740.788</v>
      </c>
      <c r="K614" t="e">
        <f>+VLOOKUP(D614,#REF!,4,0)</f>
        <v>#REF!</v>
      </c>
      <c r="L614" t="e">
        <f>VLOOKUP(D614,#REF!,5,0)</f>
        <v>#REF!</v>
      </c>
      <c r="M614" t="e">
        <f>VLOOKUP(D614,#REF!,6,0)</f>
        <v>#REF!</v>
      </c>
      <c r="N614" t="e">
        <f>VLOOKUP(D614,#REF!,7,0)</f>
        <v>#REF!</v>
      </c>
      <c r="P614" t="str">
        <f t="shared" si="50"/>
        <v>77144</v>
      </c>
      <c r="Q614" t="str">
        <f t="shared" si="51"/>
        <v>73</v>
      </c>
    </row>
    <row r="615" spans="1:17" hidden="1" x14ac:dyDescent="0.25">
      <c r="A615" s="563" t="s">
        <v>3173</v>
      </c>
      <c r="B615" s="339">
        <v>6</v>
      </c>
      <c r="C615" s="617">
        <v>731077144023990</v>
      </c>
      <c r="D615" s="436" t="s">
        <v>1239</v>
      </c>
      <c r="E615" t="str">
        <f t="shared" si="48"/>
        <v>730107714402399</v>
      </c>
      <c r="F615" t="str">
        <f t="shared" si="49"/>
        <v>0</v>
      </c>
      <c r="G615" t="e">
        <f>+VLOOKUP(L615,BG!$D$10:$F$63,3,FALSE)</f>
        <v>#REF!</v>
      </c>
      <c r="H615" s="436" t="s">
        <v>1240</v>
      </c>
      <c r="I615" s="627">
        <v>160000</v>
      </c>
      <c r="J615" s="298">
        <f t="shared" si="47"/>
        <v>160</v>
      </c>
      <c r="K615" t="e">
        <f>+VLOOKUP(D615,#REF!,4,0)</f>
        <v>#REF!</v>
      </c>
      <c r="L615" t="e">
        <f>VLOOKUP(D615,#REF!,5,0)</f>
        <v>#REF!</v>
      </c>
      <c r="M615" t="e">
        <f>VLOOKUP(D615,#REF!,6,0)</f>
        <v>#REF!</v>
      </c>
      <c r="N615" t="e">
        <f>VLOOKUP(D615,#REF!,7,0)</f>
        <v>#REF!</v>
      </c>
      <c r="P615" t="str">
        <f t="shared" si="50"/>
        <v>77144</v>
      </c>
      <c r="Q615" t="str">
        <f t="shared" si="51"/>
        <v>73</v>
      </c>
    </row>
    <row r="616" spans="1:17" hidden="1" x14ac:dyDescent="0.25">
      <c r="A616" s="563" t="s">
        <v>3173</v>
      </c>
      <c r="B616">
        <v>6</v>
      </c>
      <c r="C616" s="626">
        <v>731077144027990</v>
      </c>
      <c r="D616" s="338" t="s">
        <v>2071</v>
      </c>
      <c r="E616" t="str">
        <f t="shared" si="48"/>
        <v>730107714402799</v>
      </c>
      <c r="F616" t="str">
        <f t="shared" si="49"/>
        <v>0</v>
      </c>
      <c r="G616" t="e">
        <f>+VLOOKUP(L616,BG!$D$10:$F$63,3,FALSE)</f>
        <v>#REF!</v>
      </c>
      <c r="H616" s="338" t="s">
        <v>1204</v>
      </c>
      <c r="I616" s="639">
        <v>6401400</v>
      </c>
      <c r="J616" s="298">
        <f t="shared" si="47"/>
        <v>6401.4</v>
      </c>
      <c r="K616" t="e">
        <f>+VLOOKUP(D616,#REF!,4,0)</f>
        <v>#REF!</v>
      </c>
      <c r="L616" t="e">
        <f>VLOOKUP(D616,#REF!,5,0)</f>
        <v>#REF!</v>
      </c>
      <c r="M616" t="e">
        <f>VLOOKUP(D616,#REF!,6,0)</f>
        <v>#REF!</v>
      </c>
      <c r="N616" t="e">
        <f>VLOOKUP(D616,#REF!,7,0)</f>
        <v>#REF!</v>
      </c>
      <c r="P616" t="str">
        <f t="shared" si="50"/>
        <v>77144</v>
      </c>
      <c r="Q616" t="str">
        <f t="shared" si="51"/>
        <v>73</v>
      </c>
    </row>
    <row r="617" spans="1:17" hidden="1" x14ac:dyDescent="0.25">
      <c r="A617" s="563" t="s">
        <v>3173</v>
      </c>
      <c r="B617">
        <v>6</v>
      </c>
      <c r="C617" s="626">
        <v>731077144028990</v>
      </c>
      <c r="D617" s="338" t="s">
        <v>1394</v>
      </c>
      <c r="E617" t="str">
        <f t="shared" si="48"/>
        <v>730107714402899</v>
      </c>
      <c r="F617" t="str">
        <f t="shared" si="49"/>
        <v>0</v>
      </c>
      <c r="G617" t="e">
        <f>+VLOOKUP(L617,BG!$D$10:$F$63,3,FALSE)</f>
        <v>#REF!</v>
      </c>
      <c r="H617" s="338" t="s">
        <v>1587</v>
      </c>
      <c r="I617" s="639">
        <v>600000</v>
      </c>
      <c r="J617" s="298">
        <f t="shared" si="47"/>
        <v>600</v>
      </c>
      <c r="K617" t="e">
        <f>+VLOOKUP(D617,#REF!,4,0)</f>
        <v>#REF!</v>
      </c>
      <c r="L617" t="e">
        <f>VLOOKUP(D617,#REF!,5,0)</f>
        <v>#REF!</v>
      </c>
      <c r="M617" t="e">
        <f>VLOOKUP(D617,#REF!,6,0)</f>
        <v>#REF!</v>
      </c>
      <c r="N617" t="e">
        <f>VLOOKUP(D617,#REF!,7,0)</f>
        <v>#REF!</v>
      </c>
      <c r="P617" t="str">
        <f t="shared" si="50"/>
        <v>77144</v>
      </c>
      <c r="Q617" t="str">
        <f t="shared" si="51"/>
        <v>73</v>
      </c>
    </row>
    <row r="618" spans="1:17" hidden="1" x14ac:dyDescent="0.25">
      <c r="A618" s="563" t="s">
        <v>3173</v>
      </c>
      <c r="B618">
        <v>6</v>
      </c>
      <c r="C618" s="626">
        <v>731077144038990</v>
      </c>
      <c r="D618" s="338" t="s">
        <v>1241</v>
      </c>
      <c r="E618" t="str">
        <f t="shared" si="48"/>
        <v>730107714403899</v>
      </c>
      <c r="F618" t="str">
        <f t="shared" si="49"/>
        <v>0</v>
      </c>
      <c r="G618" t="e">
        <f>+VLOOKUP(L618,BG!$D$10:$F$63,3,FALSE)</f>
        <v>#REF!</v>
      </c>
      <c r="H618" s="338" t="s">
        <v>1242</v>
      </c>
      <c r="I618" s="639">
        <v>61303380</v>
      </c>
      <c r="J618" s="298">
        <f t="shared" si="47"/>
        <v>61303.38</v>
      </c>
      <c r="K618" t="e">
        <f>+VLOOKUP(D618,#REF!,4,0)</f>
        <v>#REF!</v>
      </c>
      <c r="L618" t="e">
        <f>VLOOKUP(D618,#REF!,5,0)</f>
        <v>#REF!</v>
      </c>
      <c r="M618" t="e">
        <f>VLOOKUP(D618,#REF!,6,0)</f>
        <v>#REF!</v>
      </c>
      <c r="N618" t="e">
        <f>VLOOKUP(D618,#REF!,7,0)</f>
        <v>#REF!</v>
      </c>
      <c r="P618" t="str">
        <f t="shared" si="50"/>
        <v>77144</v>
      </c>
      <c r="Q618" t="str">
        <f t="shared" si="51"/>
        <v>73</v>
      </c>
    </row>
    <row r="619" spans="1:17" x14ac:dyDescent="0.25">
      <c r="A619" s="563" t="s">
        <v>3173</v>
      </c>
      <c r="B619">
        <v>6</v>
      </c>
      <c r="C619" s="626">
        <v>731077144039990</v>
      </c>
      <c r="D619" s="338" t="s">
        <v>3198</v>
      </c>
      <c r="E619" t="str">
        <f t="shared" si="48"/>
        <v>730107714403999</v>
      </c>
      <c r="F619" t="str">
        <f t="shared" si="49"/>
        <v>0</v>
      </c>
      <c r="G619" t="e">
        <f>+VLOOKUP(L619,BG!$D$10:$F$63,3,FALSE)</f>
        <v>#REF!</v>
      </c>
      <c r="H619" s="338" t="s">
        <v>3231</v>
      </c>
      <c r="I619" s="639">
        <v>550366667</v>
      </c>
      <c r="J619" s="298">
        <f t="shared" si="47"/>
        <v>550366.66700000002</v>
      </c>
      <c r="K619" t="e">
        <f>+VLOOKUP(D619,#REF!,4,0)</f>
        <v>#REF!</v>
      </c>
      <c r="L619" t="e">
        <f>VLOOKUP(D619,#REF!,5,0)</f>
        <v>#REF!</v>
      </c>
      <c r="M619" t="s">
        <v>3242</v>
      </c>
      <c r="N619" t="e">
        <f>VLOOKUP(D619,#REF!,7,0)</f>
        <v>#REF!</v>
      </c>
      <c r="P619" t="str">
        <f t="shared" si="50"/>
        <v>77144</v>
      </c>
      <c r="Q619" t="str">
        <f t="shared" si="51"/>
        <v>73</v>
      </c>
    </row>
    <row r="620" spans="1:17" hidden="1" x14ac:dyDescent="0.25">
      <c r="A620" s="563" t="s">
        <v>3173</v>
      </c>
      <c r="B620">
        <v>6</v>
      </c>
      <c r="C620" s="626">
        <v>731077144074990</v>
      </c>
      <c r="D620" s="338" t="s">
        <v>2072</v>
      </c>
      <c r="E620" t="str">
        <f t="shared" si="48"/>
        <v>730107714407499</v>
      </c>
      <c r="F620" t="str">
        <f t="shared" si="49"/>
        <v>0</v>
      </c>
      <c r="G620" t="e">
        <f>+VLOOKUP(L620,BG!$D$10:$F$63,3,FALSE)</f>
        <v>#REF!</v>
      </c>
      <c r="H620" s="338" t="s">
        <v>2214</v>
      </c>
      <c r="I620" s="639">
        <v>20702260</v>
      </c>
      <c r="J620" s="298">
        <f t="shared" si="47"/>
        <v>20702.259999999998</v>
      </c>
      <c r="K620" t="e">
        <f>+VLOOKUP(D620,#REF!,4,0)</f>
        <v>#REF!</v>
      </c>
      <c r="L620" t="e">
        <f>VLOOKUP(D620,#REF!,5,0)</f>
        <v>#REF!</v>
      </c>
      <c r="M620" t="e">
        <f>VLOOKUP(D620,#REF!,6,0)</f>
        <v>#REF!</v>
      </c>
      <c r="N620" t="e">
        <f>VLOOKUP(D620,#REF!,7,0)</f>
        <v>#REF!</v>
      </c>
      <c r="P620" t="str">
        <f t="shared" si="50"/>
        <v>77144</v>
      </c>
      <c r="Q620" t="str">
        <f t="shared" si="51"/>
        <v>73</v>
      </c>
    </row>
    <row r="621" spans="1:17" hidden="1" x14ac:dyDescent="0.25">
      <c r="A621" s="563" t="s">
        <v>3173</v>
      </c>
      <c r="B621">
        <v>6</v>
      </c>
      <c r="C621" s="626">
        <v>731077144077990</v>
      </c>
      <c r="D621" s="338" t="s">
        <v>1395</v>
      </c>
      <c r="E621" t="str">
        <f t="shared" si="48"/>
        <v>730107714407799</v>
      </c>
      <c r="F621" t="str">
        <f t="shared" si="49"/>
        <v>0</v>
      </c>
      <c r="G621" t="e">
        <f>+VLOOKUP(L621,BG!$D$10:$F$63,3,FALSE)</f>
        <v>#REF!</v>
      </c>
      <c r="H621" s="338" t="s">
        <v>1414</v>
      </c>
      <c r="I621" s="639">
        <v>2367261</v>
      </c>
      <c r="J621" s="298">
        <f t="shared" si="47"/>
        <v>2367.261</v>
      </c>
      <c r="K621" t="e">
        <f>+VLOOKUP(D621,#REF!,4,0)</f>
        <v>#REF!</v>
      </c>
      <c r="L621" t="e">
        <f>VLOOKUP(D621,#REF!,5,0)</f>
        <v>#REF!</v>
      </c>
      <c r="M621" t="e">
        <f>VLOOKUP(D621,#REF!,6,0)</f>
        <v>#REF!</v>
      </c>
      <c r="N621" t="e">
        <f>VLOOKUP(D621,#REF!,7,0)</f>
        <v>#REF!</v>
      </c>
      <c r="P621" t="str">
        <f t="shared" si="50"/>
        <v>77144</v>
      </c>
      <c r="Q621" t="str">
        <f t="shared" si="51"/>
        <v>73</v>
      </c>
    </row>
    <row r="622" spans="1:17" hidden="1" x14ac:dyDescent="0.25">
      <c r="A622" s="563" t="s">
        <v>3173</v>
      </c>
      <c r="B622">
        <v>6</v>
      </c>
      <c r="C622" s="626">
        <v>731077144079990</v>
      </c>
      <c r="D622" s="338" t="s">
        <v>1243</v>
      </c>
      <c r="E622" t="str">
        <f t="shared" si="48"/>
        <v>730107714407999</v>
      </c>
      <c r="F622" t="str">
        <f t="shared" si="49"/>
        <v>0</v>
      </c>
      <c r="G622" t="e">
        <f>+VLOOKUP(L622,BG!$D$10:$F$63,3,FALSE)</f>
        <v>#REF!</v>
      </c>
      <c r="H622" s="338" t="s">
        <v>1244</v>
      </c>
      <c r="I622" s="639">
        <v>278789016</v>
      </c>
      <c r="J622" s="298">
        <f t="shared" si="47"/>
        <v>278789.016</v>
      </c>
      <c r="K622" t="e">
        <f>+VLOOKUP(D622,#REF!,4,0)</f>
        <v>#REF!</v>
      </c>
      <c r="L622" t="e">
        <f>VLOOKUP(D622,#REF!,5,0)</f>
        <v>#REF!</v>
      </c>
      <c r="M622" t="s">
        <v>1461</v>
      </c>
      <c r="N622" t="e">
        <f>VLOOKUP(D622,#REF!,7,0)</f>
        <v>#REF!</v>
      </c>
      <c r="P622" t="str">
        <f t="shared" si="50"/>
        <v>77144</v>
      </c>
      <c r="Q622" t="str">
        <f t="shared" si="51"/>
        <v>73</v>
      </c>
    </row>
    <row r="623" spans="1:17" hidden="1" x14ac:dyDescent="0.25">
      <c r="A623" s="563" t="s">
        <v>3173</v>
      </c>
      <c r="B623">
        <v>6</v>
      </c>
      <c r="C623" s="626">
        <v>731077144081990</v>
      </c>
      <c r="D623" s="338" t="s">
        <v>1360</v>
      </c>
      <c r="E623" t="str">
        <f t="shared" si="48"/>
        <v>730107714408199</v>
      </c>
      <c r="F623" t="str">
        <f t="shared" si="49"/>
        <v>0</v>
      </c>
      <c r="G623" t="e">
        <f>+VLOOKUP(L623,BG!$D$10:$F$63,3,FALSE)</f>
        <v>#REF!</v>
      </c>
      <c r="H623" s="338" t="s">
        <v>1361</v>
      </c>
      <c r="I623" s="639">
        <v>4197236783</v>
      </c>
      <c r="J623" s="298">
        <f t="shared" si="47"/>
        <v>4197236.7829999998</v>
      </c>
      <c r="K623" t="e">
        <f>+VLOOKUP(D623,#REF!,4,0)</f>
        <v>#REF!</v>
      </c>
      <c r="L623" t="e">
        <f>VLOOKUP(D623,#REF!,5,0)</f>
        <v>#REF!</v>
      </c>
      <c r="M623" t="s">
        <v>1461</v>
      </c>
      <c r="N623" t="e">
        <f>VLOOKUP(D623,#REF!,7,0)</f>
        <v>#REF!</v>
      </c>
      <c r="P623" t="str">
        <f t="shared" si="50"/>
        <v>77144</v>
      </c>
      <c r="Q623" t="str">
        <f t="shared" si="51"/>
        <v>73</v>
      </c>
    </row>
    <row r="624" spans="1:17" hidden="1" x14ac:dyDescent="0.25">
      <c r="A624" s="563" t="s">
        <v>3173</v>
      </c>
      <c r="B624">
        <v>6</v>
      </c>
      <c r="C624" s="626">
        <v>731077144085990</v>
      </c>
      <c r="D624" s="338" t="s">
        <v>2795</v>
      </c>
      <c r="E624" t="str">
        <f t="shared" si="48"/>
        <v>730107714408599</v>
      </c>
      <c r="F624" t="str">
        <f t="shared" si="49"/>
        <v>0</v>
      </c>
      <c r="G624" t="e">
        <f>+VLOOKUP(L624,BG!$D$10:$F$63,3,FALSE)</f>
        <v>#REF!</v>
      </c>
      <c r="H624" s="338" t="s">
        <v>2796</v>
      </c>
      <c r="I624" s="639">
        <v>525510641</v>
      </c>
      <c r="J624" s="298">
        <f t="shared" si="47"/>
        <v>525510.64099999995</v>
      </c>
      <c r="K624" t="e">
        <f>+VLOOKUP(D624,#REF!,4,0)</f>
        <v>#REF!</v>
      </c>
      <c r="L624" t="e">
        <f>VLOOKUP(D624,#REF!,5,0)</f>
        <v>#REF!</v>
      </c>
      <c r="M624" t="e">
        <f>+L624</f>
        <v>#REF!</v>
      </c>
      <c r="N624" t="e">
        <f>VLOOKUP(D624,#REF!,7,0)</f>
        <v>#REF!</v>
      </c>
      <c r="P624" t="str">
        <f t="shared" si="50"/>
        <v>77144</v>
      </c>
      <c r="Q624" t="str">
        <f t="shared" si="51"/>
        <v>73</v>
      </c>
    </row>
    <row r="625" spans="1:17" hidden="1" x14ac:dyDescent="0.25">
      <c r="A625" s="563" t="s">
        <v>3173</v>
      </c>
      <c r="B625">
        <v>7</v>
      </c>
      <c r="C625" s="626">
        <v>731077144605990</v>
      </c>
      <c r="D625" s="338" t="s">
        <v>1245</v>
      </c>
      <c r="E625" t="str">
        <f t="shared" si="48"/>
        <v>730107714460599</v>
      </c>
      <c r="F625" t="str">
        <f t="shared" si="49"/>
        <v>0</v>
      </c>
      <c r="G625" t="e">
        <f>+VLOOKUP(L625,BG!$D$10:$F$63,3,FALSE)</f>
        <v>#REF!</v>
      </c>
      <c r="H625" s="338" t="s">
        <v>1246</v>
      </c>
      <c r="I625" s="639">
        <v>1093721333</v>
      </c>
      <c r="J625" s="298">
        <f t="shared" si="47"/>
        <v>1093721.3330000001</v>
      </c>
      <c r="K625" t="e">
        <f>+VLOOKUP(D625,#REF!,4,0)</f>
        <v>#REF!</v>
      </c>
      <c r="L625" t="e">
        <f>VLOOKUP(D625,#REF!,5,0)</f>
        <v>#REF!</v>
      </c>
      <c r="M625" t="e">
        <f>VLOOKUP(D625,#REF!,6,0)</f>
        <v>#REF!</v>
      </c>
      <c r="N625" t="e">
        <f>VLOOKUP(D625,#REF!,7,0)</f>
        <v>#REF!</v>
      </c>
      <c r="P625" t="str">
        <f t="shared" si="50"/>
        <v>77144</v>
      </c>
      <c r="Q625" t="str">
        <f t="shared" si="51"/>
        <v>73</v>
      </c>
    </row>
    <row r="626" spans="1:17" hidden="1" x14ac:dyDescent="0.25">
      <c r="A626" s="563" t="s">
        <v>3173</v>
      </c>
      <c r="B626">
        <v>6</v>
      </c>
      <c r="C626" s="626">
        <v>731077144702990</v>
      </c>
      <c r="D626" s="338" t="s">
        <v>1247</v>
      </c>
      <c r="E626" t="str">
        <f t="shared" si="48"/>
        <v>730107714470299</v>
      </c>
      <c r="F626" t="str">
        <f t="shared" si="49"/>
        <v>0</v>
      </c>
      <c r="G626" t="e">
        <f>+VLOOKUP(L626,BG!$D$10:$F$63,3,FALSE)</f>
        <v>#REF!</v>
      </c>
      <c r="H626" s="338" t="s">
        <v>1248</v>
      </c>
      <c r="I626" s="639">
        <v>2845080228</v>
      </c>
      <c r="J626" s="298">
        <f t="shared" si="47"/>
        <v>2845080.2280000001</v>
      </c>
      <c r="K626" t="e">
        <f>+VLOOKUP(D626,#REF!,4,0)</f>
        <v>#REF!</v>
      </c>
      <c r="L626" t="e">
        <f>VLOOKUP(D626,#REF!,5,0)</f>
        <v>#REF!</v>
      </c>
      <c r="M626" t="e">
        <f>VLOOKUP(D626,#REF!,6,0)</f>
        <v>#REF!</v>
      </c>
      <c r="N626" t="e">
        <f>VLOOKUP(D626,#REF!,7,0)</f>
        <v>#REF!</v>
      </c>
      <c r="P626" t="str">
        <f t="shared" si="50"/>
        <v>77144</v>
      </c>
      <c r="Q626" t="str">
        <f t="shared" si="51"/>
        <v>73</v>
      </c>
    </row>
    <row r="627" spans="1:17" hidden="1" x14ac:dyDescent="0.25">
      <c r="A627" s="563" t="s">
        <v>3173</v>
      </c>
      <c r="B627">
        <v>6</v>
      </c>
      <c r="C627" s="626">
        <v>731077144708990</v>
      </c>
      <c r="D627" s="338" t="s">
        <v>2073</v>
      </c>
      <c r="E627" t="str">
        <f t="shared" si="48"/>
        <v>730107714470899</v>
      </c>
      <c r="F627" t="str">
        <f t="shared" si="49"/>
        <v>0</v>
      </c>
      <c r="G627" t="e">
        <f>+VLOOKUP(L627,BG!$D$10:$F$63,3,FALSE)</f>
        <v>#REF!</v>
      </c>
      <c r="H627" s="338" t="s">
        <v>1249</v>
      </c>
      <c r="I627" s="639">
        <v>477973371</v>
      </c>
      <c r="J627" s="298">
        <f t="shared" si="47"/>
        <v>477973.37099999998</v>
      </c>
      <c r="K627" t="e">
        <f>+VLOOKUP(D627,#REF!,4,0)</f>
        <v>#REF!</v>
      </c>
      <c r="L627" t="e">
        <f>VLOOKUP(D627,#REF!,5,0)</f>
        <v>#REF!</v>
      </c>
      <c r="M627" t="e">
        <f>VLOOKUP(D627,#REF!,6,0)</f>
        <v>#REF!</v>
      </c>
      <c r="N627" t="e">
        <f>VLOOKUP(D627,#REF!,7,0)</f>
        <v>#REF!</v>
      </c>
      <c r="P627" t="str">
        <f t="shared" si="50"/>
        <v>77144</v>
      </c>
      <c r="Q627" t="str">
        <f t="shared" si="51"/>
        <v>73</v>
      </c>
    </row>
    <row r="628" spans="1:17" hidden="1" x14ac:dyDescent="0.25">
      <c r="A628" s="563" t="s">
        <v>3173</v>
      </c>
      <c r="B628">
        <v>6</v>
      </c>
      <c r="C628" s="626">
        <v>731077144709990</v>
      </c>
      <c r="D628" s="338" t="s">
        <v>2074</v>
      </c>
      <c r="E628" t="str">
        <f t="shared" si="48"/>
        <v>730107714470999</v>
      </c>
      <c r="F628" t="str">
        <f t="shared" si="49"/>
        <v>0</v>
      </c>
      <c r="G628" t="e">
        <f>+VLOOKUP(L628,BG!$D$10:$F$63,3,FALSE)</f>
        <v>#REF!</v>
      </c>
      <c r="H628" s="338" t="s">
        <v>2215</v>
      </c>
      <c r="I628" s="639">
        <v>2169169655</v>
      </c>
      <c r="J628" s="298">
        <f t="shared" si="47"/>
        <v>2169169.6549999998</v>
      </c>
      <c r="K628" t="e">
        <f>+VLOOKUP(D628,#REF!,4,0)</f>
        <v>#REF!</v>
      </c>
      <c r="L628" t="e">
        <f>VLOOKUP(D628,#REF!,5,0)</f>
        <v>#REF!</v>
      </c>
      <c r="M628" t="e">
        <f>VLOOKUP(D628,#REF!,6,0)</f>
        <v>#REF!</v>
      </c>
      <c r="N628" t="e">
        <f>VLOOKUP(D628,#REF!,7,0)</f>
        <v>#REF!</v>
      </c>
      <c r="P628" t="str">
        <f t="shared" si="50"/>
        <v>77144</v>
      </c>
      <c r="Q628" t="str">
        <f t="shared" si="51"/>
        <v>73</v>
      </c>
    </row>
    <row r="629" spans="1:17" hidden="1" x14ac:dyDescent="0.25">
      <c r="A629" s="563" t="s">
        <v>3173</v>
      </c>
      <c r="B629">
        <v>6</v>
      </c>
      <c r="C629" s="626">
        <v>731077144710990</v>
      </c>
      <c r="D629" s="338" t="s">
        <v>2075</v>
      </c>
      <c r="E629" t="str">
        <f t="shared" si="48"/>
        <v>730107714471099</v>
      </c>
      <c r="F629" t="str">
        <f t="shared" si="49"/>
        <v>0</v>
      </c>
      <c r="G629" t="e">
        <f>+VLOOKUP(L629,BG!$D$10:$F$63,3,FALSE)</f>
        <v>#REF!</v>
      </c>
      <c r="H629" s="338" t="s">
        <v>2216</v>
      </c>
      <c r="I629" s="639">
        <v>385565962</v>
      </c>
      <c r="J629" s="298">
        <f t="shared" si="47"/>
        <v>385565.962</v>
      </c>
      <c r="K629" t="e">
        <f>+VLOOKUP(D629,#REF!,4,0)</f>
        <v>#REF!</v>
      </c>
      <c r="L629" t="e">
        <f>VLOOKUP(D629,#REF!,5,0)</f>
        <v>#REF!</v>
      </c>
      <c r="M629" t="e">
        <f>VLOOKUP(D629,#REF!,6,0)</f>
        <v>#REF!</v>
      </c>
      <c r="N629" t="e">
        <f>VLOOKUP(D629,#REF!,7,0)</f>
        <v>#REF!</v>
      </c>
      <c r="P629" t="str">
        <f t="shared" si="50"/>
        <v>77144</v>
      </c>
      <c r="Q629" t="str">
        <f t="shared" si="51"/>
        <v>73</v>
      </c>
    </row>
    <row r="630" spans="1:17" hidden="1" x14ac:dyDescent="0.25">
      <c r="A630" s="563" t="s">
        <v>3173</v>
      </c>
      <c r="B630">
        <v>6</v>
      </c>
      <c r="C630" s="626">
        <v>731077144712990</v>
      </c>
      <c r="D630" s="338" t="s">
        <v>2076</v>
      </c>
      <c r="E630" t="str">
        <f t="shared" si="48"/>
        <v>730107714471299</v>
      </c>
      <c r="F630" t="str">
        <f t="shared" si="49"/>
        <v>0</v>
      </c>
      <c r="G630" t="e">
        <f>+VLOOKUP(L630,BG!$D$10:$F$63,3,FALSE)</f>
        <v>#REF!</v>
      </c>
      <c r="H630" s="338" t="s">
        <v>2217</v>
      </c>
      <c r="I630" s="639">
        <v>47673128</v>
      </c>
      <c r="J630" s="298">
        <f t="shared" si="47"/>
        <v>47673.127999999997</v>
      </c>
      <c r="K630" t="e">
        <f>+VLOOKUP(D630,#REF!,4,0)</f>
        <v>#REF!</v>
      </c>
      <c r="L630" t="e">
        <f>VLOOKUP(D630,#REF!,5,0)</f>
        <v>#REF!</v>
      </c>
      <c r="M630" t="e">
        <f>VLOOKUP(D630,#REF!,6,0)</f>
        <v>#REF!</v>
      </c>
      <c r="N630" t="e">
        <f>VLOOKUP(D630,#REF!,7,0)</f>
        <v>#REF!</v>
      </c>
      <c r="P630" t="str">
        <f t="shared" si="50"/>
        <v>77144</v>
      </c>
      <c r="Q630" t="str">
        <f t="shared" si="51"/>
        <v>73</v>
      </c>
    </row>
    <row r="631" spans="1:17" x14ac:dyDescent="0.25">
      <c r="A631" s="563" t="s">
        <v>3173</v>
      </c>
      <c r="B631">
        <v>6</v>
      </c>
      <c r="C631" s="626">
        <v>731077144714990</v>
      </c>
      <c r="D631" s="338" t="s">
        <v>2077</v>
      </c>
      <c r="E631" t="str">
        <f t="shared" si="48"/>
        <v>730107714471499</v>
      </c>
      <c r="F631" t="str">
        <f t="shared" si="49"/>
        <v>0</v>
      </c>
      <c r="G631" t="e">
        <f>+VLOOKUP(L631,BG!$D$10:$F$63,3,FALSE)</f>
        <v>#REF!</v>
      </c>
      <c r="H631" s="338" t="s">
        <v>1362</v>
      </c>
      <c r="I631" s="639">
        <v>16718182</v>
      </c>
      <c r="J631" s="298">
        <f t="shared" si="47"/>
        <v>16718.182000000001</v>
      </c>
      <c r="K631" t="e">
        <f>+VLOOKUP(D631,#REF!,4,0)</f>
        <v>#REF!</v>
      </c>
      <c r="L631" t="e">
        <f>VLOOKUP(D631,#REF!,5,0)</f>
        <v>#REF!</v>
      </c>
      <c r="M631" t="e">
        <f>VLOOKUP(D631,#REF!,6,0)</f>
        <v>#REF!</v>
      </c>
      <c r="N631" t="e">
        <f>VLOOKUP(D631,#REF!,7,0)</f>
        <v>#REF!</v>
      </c>
      <c r="P631" t="str">
        <f t="shared" si="50"/>
        <v>77144</v>
      </c>
      <c r="Q631" t="str">
        <f t="shared" si="51"/>
        <v>73</v>
      </c>
    </row>
    <row r="632" spans="1:17" hidden="1" x14ac:dyDescent="0.25">
      <c r="A632" s="563" t="s">
        <v>3173</v>
      </c>
      <c r="B632">
        <v>6</v>
      </c>
      <c r="C632" s="626">
        <v>731077144718990</v>
      </c>
      <c r="D632" s="338" t="s">
        <v>2078</v>
      </c>
      <c r="E632" t="str">
        <f t="shared" si="48"/>
        <v>730107714471899</v>
      </c>
      <c r="F632" t="str">
        <f t="shared" si="49"/>
        <v>0</v>
      </c>
      <c r="G632" t="e">
        <f>+VLOOKUP(L632,BG!$D$10:$F$63,3,FALSE)</f>
        <v>#REF!</v>
      </c>
      <c r="H632" s="338" t="s">
        <v>2218</v>
      </c>
      <c r="I632" s="639">
        <v>18518182</v>
      </c>
      <c r="J632" s="298">
        <f t="shared" si="47"/>
        <v>18518.182000000001</v>
      </c>
      <c r="K632" t="e">
        <f>+VLOOKUP(D632,#REF!,4,0)</f>
        <v>#REF!</v>
      </c>
      <c r="L632" t="e">
        <f>VLOOKUP(D632,#REF!,5,0)</f>
        <v>#REF!</v>
      </c>
      <c r="M632" t="e">
        <f>VLOOKUP(D632,#REF!,6,0)</f>
        <v>#REF!</v>
      </c>
      <c r="N632" t="e">
        <f>VLOOKUP(D632,#REF!,7,0)</f>
        <v>#REF!</v>
      </c>
      <c r="P632" t="str">
        <f t="shared" si="50"/>
        <v>77144</v>
      </c>
      <c r="Q632" t="str">
        <f t="shared" si="51"/>
        <v>73</v>
      </c>
    </row>
    <row r="633" spans="1:17" hidden="1" x14ac:dyDescent="0.25">
      <c r="A633" s="563" t="s">
        <v>3173</v>
      </c>
      <c r="B633">
        <v>6</v>
      </c>
      <c r="C633" s="626">
        <v>731077144720990</v>
      </c>
      <c r="D633" s="338" t="s">
        <v>2079</v>
      </c>
      <c r="E633" t="str">
        <f t="shared" si="48"/>
        <v>730107714472099</v>
      </c>
      <c r="F633" t="str">
        <f t="shared" si="49"/>
        <v>0</v>
      </c>
      <c r="G633" t="e">
        <f>+VLOOKUP(L633,BG!$D$10:$F$63,3,FALSE)</f>
        <v>#REF!</v>
      </c>
      <c r="H633" s="338" t="s">
        <v>2219</v>
      </c>
      <c r="I633" s="639">
        <v>134162531</v>
      </c>
      <c r="J633" s="298">
        <f t="shared" si="47"/>
        <v>134162.53099999999</v>
      </c>
      <c r="K633" t="e">
        <f>+VLOOKUP(D633,#REF!,4,0)</f>
        <v>#REF!</v>
      </c>
      <c r="L633" t="e">
        <f>VLOOKUP(D633,#REF!,5,0)</f>
        <v>#REF!</v>
      </c>
      <c r="M633" t="e">
        <f>VLOOKUP(D633,#REF!,6,0)</f>
        <v>#REF!</v>
      </c>
      <c r="N633" t="e">
        <f>VLOOKUP(D633,#REF!,7,0)</f>
        <v>#REF!</v>
      </c>
      <c r="P633" t="str">
        <f t="shared" si="50"/>
        <v>77144</v>
      </c>
      <c r="Q633" t="str">
        <f t="shared" si="51"/>
        <v>73</v>
      </c>
    </row>
    <row r="634" spans="1:17" hidden="1" x14ac:dyDescent="0.25">
      <c r="A634" s="563" t="s">
        <v>3173</v>
      </c>
      <c r="B634">
        <v>6</v>
      </c>
      <c r="C634" s="626">
        <v>731077302001990</v>
      </c>
      <c r="D634" s="338" t="s">
        <v>1363</v>
      </c>
      <c r="E634" t="str">
        <f t="shared" si="48"/>
        <v>730107730200199</v>
      </c>
      <c r="F634" t="str">
        <f t="shared" si="49"/>
        <v>0</v>
      </c>
      <c r="G634" t="e">
        <f>+VLOOKUP(L634,BG!$D$10:$F$63,3,FALSE)</f>
        <v>#REF!</v>
      </c>
      <c r="H634" s="338" t="s">
        <v>1364</v>
      </c>
      <c r="I634" s="639">
        <v>120000000</v>
      </c>
      <c r="J634" s="298">
        <f t="shared" si="47"/>
        <v>120000</v>
      </c>
      <c r="K634" t="e">
        <f>+VLOOKUP(D634,#REF!,4,0)</f>
        <v>#REF!</v>
      </c>
      <c r="L634" t="e">
        <f>VLOOKUP(D634,#REF!,5,0)</f>
        <v>#REF!</v>
      </c>
      <c r="M634" t="e">
        <f>VLOOKUP(D634,#REF!,6,0)</f>
        <v>#REF!</v>
      </c>
      <c r="N634" t="e">
        <f>VLOOKUP(D634,#REF!,7,0)</f>
        <v>#REF!</v>
      </c>
      <c r="P634" t="str">
        <f t="shared" si="50"/>
        <v>77302</v>
      </c>
      <c r="Q634" t="str">
        <f t="shared" si="51"/>
        <v>73</v>
      </c>
    </row>
    <row r="635" spans="1:17" x14ac:dyDescent="0.25">
      <c r="A635" s="563" t="s">
        <v>3173</v>
      </c>
      <c r="B635">
        <v>6</v>
      </c>
      <c r="C635" s="626">
        <v>731077302004990</v>
      </c>
      <c r="D635" s="338" t="s">
        <v>2080</v>
      </c>
      <c r="E635" t="str">
        <f t="shared" si="48"/>
        <v>730107730200499</v>
      </c>
      <c r="F635" t="str">
        <f t="shared" si="49"/>
        <v>0</v>
      </c>
      <c r="G635" t="e">
        <f>+VLOOKUP(L635,BG!$D$10:$F$63,3,FALSE)</f>
        <v>#REF!</v>
      </c>
      <c r="H635" s="338" t="s">
        <v>2220</v>
      </c>
      <c r="I635" s="639">
        <v>4510000</v>
      </c>
      <c r="J635" s="298">
        <f t="shared" si="47"/>
        <v>4510</v>
      </c>
      <c r="K635" t="e">
        <f>+VLOOKUP(D635,#REF!,4,0)</f>
        <v>#REF!</v>
      </c>
      <c r="L635" t="e">
        <f>VLOOKUP(D635,#REF!,5,0)</f>
        <v>#REF!</v>
      </c>
      <c r="M635" t="e">
        <f>VLOOKUP(D635,#REF!,6,0)</f>
        <v>#REF!</v>
      </c>
      <c r="N635" t="e">
        <f>VLOOKUP(D635,#REF!,7,0)</f>
        <v>#REF!</v>
      </c>
      <c r="P635" t="str">
        <f t="shared" si="50"/>
        <v>77302</v>
      </c>
      <c r="Q635" t="str">
        <f t="shared" si="51"/>
        <v>73</v>
      </c>
    </row>
    <row r="636" spans="1:17" hidden="1" x14ac:dyDescent="0.25">
      <c r="A636" s="563" t="s">
        <v>3173</v>
      </c>
      <c r="B636">
        <v>6</v>
      </c>
      <c r="C636" s="626">
        <v>731077502000990</v>
      </c>
      <c r="D636" s="338" t="s">
        <v>1251</v>
      </c>
      <c r="E636" t="str">
        <f t="shared" si="48"/>
        <v>730107750200099</v>
      </c>
      <c r="F636" t="str">
        <f t="shared" si="49"/>
        <v>0</v>
      </c>
      <c r="G636" t="e">
        <f>+VLOOKUP(L636,BG!$D$10:$F$63,3,FALSE)</f>
        <v>#REF!</v>
      </c>
      <c r="H636" s="338" t="s">
        <v>1139</v>
      </c>
      <c r="I636" s="639">
        <v>218</v>
      </c>
      <c r="J636" s="298">
        <f t="shared" si="47"/>
        <v>0.218</v>
      </c>
      <c r="K636" t="e">
        <f>+VLOOKUP(D636,#REF!,4,0)</f>
        <v>#REF!</v>
      </c>
      <c r="L636" t="e">
        <f>VLOOKUP(D636,#REF!,5,0)</f>
        <v>#REF!</v>
      </c>
      <c r="M636" t="e">
        <f t="shared" ref="M636:M641" si="52">+L636</f>
        <v>#REF!</v>
      </c>
      <c r="N636" t="e">
        <f>VLOOKUP(D636,#REF!,7,0)</f>
        <v>#REF!</v>
      </c>
      <c r="P636" t="str">
        <f t="shared" si="50"/>
        <v>77502</v>
      </c>
      <c r="Q636" t="str">
        <f t="shared" si="51"/>
        <v>73</v>
      </c>
    </row>
    <row r="637" spans="1:17" x14ac:dyDescent="0.25">
      <c r="A637" s="563" t="s">
        <v>3173</v>
      </c>
      <c r="B637">
        <v>6</v>
      </c>
      <c r="C637" s="626">
        <v>732077904000990</v>
      </c>
      <c r="D637" s="338" t="s">
        <v>1252</v>
      </c>
      <c r="E637" t="str">
        <f t="shared" si="48"/>
        <v>730207790400099</v>
      </c>
      <c r="F637" t="str">
        <f t="shared" si="49"/>
        <v>0</v>
      </c>
      <c r="G637" t="e">
        <f>+VLOOKUP(L637,BG!$D$10:$F$63,3,FALSE)</f>
        <v>#REF!</v>
      </c>
      <c r="H637" s="338" t="s">
        <v>1144</v>
      </c>
      <c r="I637" s="639">
        <v>356922320956</v>
      </c>
      <c r="J637" s="298">
        <f t="shared" si="47"/>
        <v>356922320.95599997</v>
      </c>
      <c r="K637" t="e">
        <f>+VLOOKUP(D637,#REF!,4,0)</f>
        <v>#REF!</v>
      </c>
      <c r="L637" t="e">
        <f>VLOOKUP(D637,#REF!,5,0)</f>
        <v>#REF!</v>
      </c>
      <c r="M637" t="e">
        <f t="shared" si="52"/>
        <v>#REF!</v>
      </c>
      <c r="N637" t="e">
        <f>VLOOKUP(D637,#REF!,7,0)</f>
        <v>#REF!</v>
      </c>
      <c r="P637" t="str">
        <f t="shared" si="50"/>
        <v>77904</v>
      </c>
      <c r="Q637" t="str">
        <f t="shared" si="51"/>
        <v>73</v>
      </c>
    </row>
    <row r="638" spans="1:17" hidden="1" x14ac:dyDescent="0.25">
      <c r="A638" s="563" t="s">
        <v>3173</v>
      </c>
      <c r="B638">
        <v>6</v>
      </c>
      <c r="C638" s="626">
        <v>732077906000990</v>
      </c>
      <c r="D638" s="338" t="s">
        <v>1253</v>
      </c>
      <c r="E638" t="str">
        <f t="shared" si="48"/>
        <v>730207790600099</v>
      </c>
      <c r="F638" t="str">
        <f t="shared" si="49"/>
        <v>0</v>
      </c>
      <c r="G638" t="e">
        <f>+VLOOKUP(L638,BG!$D$10:$F$63,3,FALSE)</f>
        <v>#REF!</v>
      </c>
      <c r="H638" s="338" t="s">
        <v>1146</v>
      </c>
      <c r="I638" s="639">
        <v>431400404</v>
      </c>
      <c r="J638" s="298">
        <f t="shared" si="47"/>
        <v>431400.40399999998</v>
      </c>
      <c r="K638" t="e">
        <f>+VLOOKUP(D638,#REF!,4,0)</f>
        <v>#REF!</v>
      </c>
      <c r="L638" t="e">
        <f>VLOOKUP(D638,#REF!,5,0)</f>
        <v>#REF!</v>
      </c>
      <c r="M638" t="e">
        <f t="shared" si="52"/>
        <v>#REF!</v>
      </c>
      <c r="N638" t="e">
        <f>VLOOKUP(D638,#REF!,7,0)</f>
        <v>#REF!</v>
      </c>
      <c r="P638" t="str">
        <f t="shared" si="50"/>
        <v>77906</v>
      </c>
      <c r="Q638" t="str">
        <f t="shared" si="51"/>
        <v>73</v>
      </c>
    </row>
    <row r="639" spans="1:17" x14ac:dyDescent="0.25">
      <c r="A639" s="563" t="s">
        <v>3173</v>
      </c>
      <c r="B639">
        <v>6</v>
      </c>
      <c r="C639" s="626">
        <v>732078102000990</v>
      </c>
      <c r="D639" s="338" t="s">
        <v>1254</v>
      </c>
      <c r="E639" t="str">
        <f t="shared" si="48"/>
        <v>730207810200099</v>
      </c>
      <c r="F639" t="str">
        <f t="shared" si="49"/>
        <v>0</v>
      </c>
      <c r="G639" t="e">
        <f>+VLOOKUP(L639,BG!$D$10:$F$63,3,FALSE)</f>
        <v>#REF!</v>
      </c>
      <c r="H639" s="338" t="s">
        <v>1255</v>
      </c>
      <c r="I639" s="639">
        <v>306748140635</v>
      </c>
      <c r="J639" s="298">
        <f t="shared" si="47"/>
        <v>306748140.63499999</v>
      </c>
      <c r="K639" t="e">
        <f>+VLOOKUP(D639,#REF!,4,0)</f>
        <v>#REF!</v>
      </c>
      <c r="L639" t="e">
        <f>VLOOKUP(D639,#REF!,5,0)</f>
        <v>#REF!</v>
      </c>
      <c r="M639" t="e">
        <f t="shared" si="52"/>
        <v>#REF!</v>
      </c>
      <c r="N639" t="e">
        <f>VLOOKUP(D639,#REF!,7,0)</f>
        <v>#REF!</v>
      </c>
      <c r="P639" t="str">
        <f t="shared" si="50"/>
        <v>78102</v>
      </c>
      <c r="Q639" t="str">
        <f t="shared" si="51"/>
        <v>73</v>
      </c>
    </row>
    <row r="640" spans="1:17" hidden="1" x14ac:dyDescent="0.25">
      <c r="A640" s="563" t="s">
        <v>3173</v>
      </c>
      <c r="B640">
        <v>6</v>
      </c>
      <c r="C640" s="626">
        <v>732078104000990</v>
      </c>
      <c r="D640" s="338" t="s">
        <v>1256</v>
      </c>
      <c r="E640" t="str">
        <f t="shared" si="48"/>
        <v>730207810400099</v>
      </c>
      <c r="F640" t="str">
        <f t="shared" si="49"/>
        <v>0</v>
      </c>
      <c r="G640" t="e">
        <f>+VLOOKUP(L640,BG!$D$10:$F$63,3,FALSE)</f>
        <v>#REF!</v>
      </c>
      <c r="H640" s="338" t="s">
        <v>51</v>
      </c>
      <c r="I640" s="639">
        <v>82148856860</v>
      </c>
      <c r="J640" s="298">
        <f t="shared" si="47"/>
        <v>82148856.859999999</v>
      </c>
      <c r="K640" t="e">
        <f>+VLOOKUP(D640,#REF!,4,0)</f>
        <v>#REF!</v>
      </c>
      <c r="L640" t="e">
        <f>VLOOKUP(D640,#REF!,5,0)</f>
        <v>#REF!</v>
      </c>
      <c r="M640" t="e">
        <f t="shared" si="52"/>
        <v>#REF!</v>
      </c>
      <c r="N640" t="e">
        <f>VLOOKUP(D640,#REF!,7,0)</f>
        <v>#REF!</v>
      </c>
      <c r="P640" t="str">
        <f t="shared" si="50"/>
        <v>78104</v>
      </c>
      <c r="Q640" t="str">
        <f t="shared" si="51"/>
        <v>73</v>
      </c>
    </row>
    <row r="641" spans="1:17" hidden="1" x14ac:dyDescent="0.25">
      <c r="A641" s="563" t="s">
        <v>3173</v>
      </c>
      <c r="B641">
        <v>6</v>
      </c>
      <c r="C641" s="626">
        <v>741079101000990</v>
      </c>
      <c r="D641" s="338" t="s">
        <v>1365</v>
      </c>
      <c r="E641" t="str">
        <f t="shared" si="48"/>
        <v>740107910100099</v>
      </c>
      <c r="F641" t="str">
        <f t="shared" si="49"/>
        <v>0</v>
      </c>
      <c r="G641" t="e">
        <f>+VLOOKUP(L641,BG!$D$10:$F$63,3,FALSE)</f>
        <v>#REF!</v>
      </c>
      <c r="H641" s="338" t="s">
        <v>1366</v>
      </c>
      <c r="I641" s="639">
        <v>42600628</v>
      </c>
      <c r="J641" s="298">
        <f t="shared" si="47"/>
        <v>42600.627999999997</v>
      </c>
      <c r="K641" t="e">
        <f>+VLOOKUP(D641,#REF!,4,0)</f>
        <v>#REF!</v>
      </c>
      <c r="L641" t="e">
        <f>VLOOKUP(D641,#REF!,5,0)</f>
        <v>#REF!</v>
      </c>
      <c r="M641" t="e">
        <f t="shared" si="52"/>
        <v>#REF!</v>
      </c>
      <c r="N641" t="e">
        <f>VLOOKUP(D641,#REF!,7,0)</f>
        <v>#REF!</v>
      </c>
      <c r="P641" t="str">
        <f t="shared" si="50"/>
        <v>79101</v>
      </c>
      <c r="Q641" t="str">
        <f t="shared" si="51"/>
        <v>74</v>
      </c>
    </row>
    <row r="642" spans="1:17" hidden="1" x14ac:dyDescent="0.25">
      <c r="A642" s="563" t="s">
        <v>3173</v>
      </c>
      <c r="B642">
        <v>6</v>
      </c>
      <c r="C642" s="626">
        <v>741079301006990</v>
      </c>
      <c r="D642" s="338" t="s">
        <v>2622</v>
      </c>
      <c r="E642" t="str">
        <f t="shared" si="48"/>
        <v>740107930100699</v>
      </c>
      <c r="F642" t="str">
        <f t="shared" si="49"/>
        <v>0</v>
      </c>
      <c r="G642" t="e">
        <f>+VLOOKUP(L642,BG!$D$10:$F$63,3,FALSE)</f>
        <v>#REF!</v>
      </c>
      <c r="H642" s="338" t="s">
        <v>2627</v>
      </c>
      <c r="I642" s="639">
        <v>1117478271</v>
      </c>
      <c r="J642" s="298">
        <f t="shared" ref="J642:J678" si="53">I642/1000</f>
        <v>1117478.2709999999</v>
      </c>
      <c r="K642" t="e">
        <f>+VLOOKUP(D642,#REF!,4,0)</f>
        <v>#REF!</v>
      </c>
      <c r="L642" t="e">
        <f>VLOOKUP(D642,#REF!,5,0)</f>
        <v>#REF!</v>
      </c>
      <c r="M642" t="s">
        <v>1461</v>
      </c>
      <c r="N642" t="e">
        <f>VLOOKUP(D642,#REF!,7,0)</f>
        <v>#REF!</v>
      </c>
      <c r="P642" t="str">
        <f t="shared" si="50"/>
        <v>79301</v>
      </c>
      <c r="Q642" t="str">
        <f t="shared" si="51"/>
        <v>74</v>
      </c>
    </row>
    <row r="643" spans="1:17" hidden="1" x14ac:dyDescent="0.25">
      <c r="A643" s="563" t="s">
        <v>3173</v>
      </c>
      <c r="B643">
        <v>6</v>
      </c>
      <c r="C643" s="626">
        <v>741079301016990</v>
      </c>
      <c r="D643" s="338" t="s">
        <v>3163</v>
      </c>
      <c r="E643" t="str">
        <f t="shared" si="48"/>
        <v>740107930101699</v>
      </c>
      <c r="F643" t="str">
        <f t="shared" si="49"/>
        <v>0</v>
      </c>
      <c r="G643" t="e">
        <f>+VLOOKUP(L643,BG!$D$10:$F$63,3,FALSE)</f>
        <v>#REF!</v>
      </c>
      <c r="H643" s="338" t="s">
        <v>3166</v>
      </c>
      <c r="I643" s="639">
        <v>6377192196</v>
      </c>
      <c r="J643" s="298">
        <f t="shared" si="53"/>
        <v>6377192.1960000005</v>
      </c>
      <c r="K643" t="e">
        <f>+VLOOKUP(D643,#REF!,4,0)</f>
        <v>#REF!</v>
      </c>
      <c r="L643" t="e">
        <f>VLOOKUP(D643,#REF!,5,0)</f>
        <v>#REF!</v>
      </c>
      <c r="M643" t="s">
        <v>1461</v>
      </c>
      <c r="N643" t="e">
        <f>VLOOKUP(D643,#REF!,7,0)</f>
        <v>#REF!</v>
      </c>
      <c r="P643" t="str">
        <f t="shared" si="50"/>
        <v>79301</v>
      </c>
      <c r="Q643" t="str">
        <f t="shared" si="51"/>
        <v>74</v>
      </c>
    </row>
    <row r="644" spans="1:17" hidden="1" x14ac:dyDescent="0.25">
      <c r="A644" s="563" t="s">
        <v>3173</v>
      </c>
      <c r="B644">
        <v>6</v>
      </c>
      <c r="C644" s="626">
        <v>741079301018990</v>
      </c>
      <c r="D644" s="338" t="s">
        <v>3144</v>
      </c>
      <c r="E644" t="str">
        <f t="shared" si="48"/>
        <v>740107930101899</v>
      </c>
      <c r="F644" t="str">
        <f t="shared" si="49"/>
        <v>0</v>
      </c>
      <c r="G644" t="e">
        <f>+VLOOKUP(L644,BG!$D$10:$F$63,3,FALSE)</f>
        <v>#REF!</v>
      </c>
      <c r="H644" s="338" t="s">
        <v>2952</v>
      </c>
      <c r="I644" s="639">
        <v>320765468</v>
      </c>
      <c r="J644" s="298">
        <f t="shared" si="53"/>
        <v>320765.46799999999</v>
      </c>
      <c r="K644" t="e">
        <f>+VLOOKUP(D644,#REF!,4,0)</f>
        <v>#REF!</v>
      </c>
      <c r="L644" t="e">
        <f>VLOOKUP(D644,#REF!,5,0)</f>
        <v>#REF!</v>
      </c>
      <c r="M644" t="e">
        <f>+L644</f>
        <v>#REF!</v>
      </c>
      <c r="N644" t="e">
        <f>VLOOKUP(D644,#REF!,7,0)</f>
        <v>#REF!</v>
      </c>
      <c r="P644" t="str">
        <f t="shared" si="50"/>
        <v>79301</v>
      </c>
      <c r="Q644" t="str">
        <f t="shared" si="51"/>
        <v>74</v>
      </c>
    </row>
    <row r="645" spans="1:17" x14ac:dyDescent="0.25">
      <c r="A645" s="563" t="s">
        <v>3173</v>
      </c>
      <c r="B645">
        <v>6</v>
      </c>
      <c r="C645" s="626">
        <v>751079506000990</v>
      </c>
      <c r="D645" s="338" t="s">
        <v>2081</v>
      </c>
      <c r="E645" t="str">
        <f t="shared" ref="E645:E678" si="54">+MID(D645,3,2)&amp;+MID(D645,6,1)&amp;+MID(D645,8,2)&amp;+MID(D645,11,3)&amp;+MID(D645,17,2)&amp;+MID(D645,20,3)&amp;+MID(D645,24,2)</f>
        <v>750107950600099</v>
      </c>
      <c r="F645" t="str">
        <f t="shared" ref="F645:F678" si="55">MID(E645,3,1)</f>
        <v>0</v>
      </c>
      <c r="G645" t="e">
        <f>+VLOOKUP(L645,BG!$D$10:$F$63,3,FALSE)</f>
        <v>#REF!</v>
      </c>
      <c r="H645" s="338" t="s">
        <v>2221</v>
      </c>
      <c r="I645" s="639">
        <v>12812090</v>
      </c>
      <c r="J645" s="298">
        <f t="shared" si="53"/>
        <v>12812.09</v>
      </c>
      <c r="K645" t="e">
        <f>+VLOOKUP(D645,#REF!,4,0)</f>
        <v>#REF!</v>
      </c>
      <c r="L645" t="e">
        <f>VLOOKUP(D645,#REF!,5,0)</f>
        <v>#REF!</v>
      </c>
      <c r="M645" t="e">
        <f>+L645</f>
        <v>#REF!</v>
      </c>
      <c r="N645" t="e">
        <f>VLOOKUP(D645,#REF!,7,0)</f>
        <v>#REF!</v>
      </c>
      <c r="P645" t="str">
        <f t="shared" ref="P645:P678" si="56">MID(E645,6,5)</f>
        <v>79506</v>
      </c>
      <c r="Q645" t="str">
        <f t="shared" ref="Q645:Q678" si="57">+LEFT(E645,2)</f>
        <v>75</v>
      </c>
    </row>
    <row r="646" spans="1:17" hidden="1" x14ac:dyDescent="0.25">
      <c r="A646" s="563" t="s">
        <v>3173</v>
      </c>
      <c r="B646">
        <v>7</v>
      </c>
      <c r="C646" s="626">
        <v>751079508001990</v>
      </c>
      <c r="D646" s="338" t="s">
        <v>2875</v>
      </c>
      <c r="E646" t="str">
        <f t="shared" si="54"/>
        <v>750107950800199</v>
      </c>
      <c r="F646" t="str">
        <f t="shared" si="55"/>
        <v>0</v>
      </c>
      <c r="G646" t="e">
        <f>+VLOOKUP(L646,BG!$D$10:$F$63,3,FALSE)</f>
        <v>#REF!</v>
      </c>
      <c r="H646" s="338" t="s">
        <v>1343</v>
      </c>
      <c r="I646" s="639">
        <v>52500000</v>
      </c>
      <c r="J646" s="298">
        <f t="shared" si="53"/>
        <v>52500</v>
      </c>
      <c r="K646" t="e">
        <f>+VLOOKUP(D646,#REF!,4,0)</f>
        <v>#REF!</v>
      </c>
      <c r="L646" t="e">
        <f>VLOOKUP(D646,#REF!,5,0)</f>
        <v>#REF!</v>
      </c>
      <c r="M646" t="e">
        <f>+L646</f>
        <v>#REF!</v>
      </c>
      <c r="N646" t="e">
        <f>VLOOKUP(D646,#REF!,7,0)</f>
        <v>#REF!</v>
      </c>
      <c r="P646" t="str">
        <f t="shared" si="56"/>
        <v>79508</v>
      </c>
      <c r="Q646" t="str">
        <f t="shared" si="57"/>
        <v>75</v>
      </c>
    </row>
    <row r="647" spans="1:17" hidden="1" x14ac:dyDescent="0.25">
      <c r="A647" s="563"/>
      <c r="C647" s="626"/>
      <c r="D647" s="338"/>
      <c r="E647" t="str">
        <f t="shared" si="54"/>
        <v/>
      </c>
      <c r="F647" t="str">
        <f t="shared" si="55"/>
        <v/>
      </c>
      <c r="G647" t="e">
        <f>+VLOOKUP(L647,BG!$D$10:$F$63,3,FALSE)</f>
        <v>#REF!</v>
      </c>
      <c r="H647" s="338"/>
      <c r="I647" s="658"/>
      <c r="J647" s="298">
        <f t="shared" si="53"/>
        <v>0</v>
      </c>
      <c r="K647" t="e">
        <f>+VLOOKUP(D647,#REF!,4,0)</f>
        <v>#REF!</v>
      </c>
      <c r="L647" t="e">
        <f>VLOOKUP(D647,#REF!,5,0)</f>
        <v>#REF!</v>
      </c>
      <c r="M647" t="e">
        <f>VLOOKUP(D647,#REF!,6,0)</f>
        <v>#REF!</v>
      </c>
      <c r="N647" t="e">
        <f>VLOOKUP(D647,#REF!,7,0)</f>
        <v>#REF!</v>
      </c>
      <c r="P647" t="str">
        <f t="shared" si="56"/>
        <v/>
      </c>
      <c r="Q647" t="str">
        <f t="shared" si="57"/>
        <v/>
      </c>
    </row>
    <row r="648" spans="1:17" hidden="1" x14ac:dyDescent="0.25">
      <c r="A648" s="563"/>
      <c r="C648" s="626"/>
      <c r="D648" s="338"/>
      <c r="E648" t="str">
        <f t="shared" si="54"/>
        <v/>
      </c>
      <c r="F648" t="str">
        <f t="shared" si="55"/>
        <v/>
      </c>
      <c r="G648" t="e">
        <f>+VLOOKUP(L648,BG!$D$10:$F$63,3,FALSE)</f>
        <v>#REF!</v>
      </c>
      <c r="H648" s="338"/>
      <c r="I648" s="658"/>
      <c r="J648" s="298">
        <f t="shared" si="53"/>
        <v>0</v>
      </c>
      <c r="K648" t="e">
        <f>+VLOOKUP(D648,#REF!,4,0)</f>
        <v>#REF!</v>
      </c>
      <c r="L648" t="e">
        <f>VLOOKUP(D648,#REF!,5,0)</f>
        <v>#REF!</v>
      </c>
      <c r="M648" t="e">
        <f>VLOOKUP(D648,#REF!,6,0)</f>
        <v>#REF!</v>
      </c>
      <c r="N648" t="e">
        <f>VLOOKUP(D648,#REF!,7,0)</f>
        <v>#REF!</v>
      </c>
      <c r="P648" t="str">
        <f t="shared" si="56"/>
        <v/>
      </c>
      <c r="Q648" t="str">
        <f t="shared" si="57"/>
        <v/>
      </c>
    </row>
    <row r="649" spans="1:17" hidden="1" x14ac:dyDescent="0.25">
      <c r="A649" s="563"/>
      <c r="C649" s="626"/>
      <c r="D649" s="338"/>
      <c r="E649" t="str">
        <f t="shared" si="54"/>
        <v/>
      </c>
      <c r="F649" t="str">
        <f t="shared" si="55"/>
        <v/>
      </c>
      <c r="G649" t="e">
        <f>+VLOOKUP(L649,BG!$D$10:$F$63,3,FALSE)</f>
        <v>#REF!</v>
      </c>
      <c r="H649" s="338"/>
      <c r="I649" s="658"/>
      <c r="J649" s="298">
        <f t="shared" si="53"/>
        <v>0</v>
      </c>
      <c r="K649" t="e">
        <f>+VLOOKUP(D649,#REF!,4,0)</f>
        <v>#REF!</v>
      </c>
      <c r="L649" t="e">
        <f>VLOOKUP(D649,#REF!,5,0)</f>
        <v>#REF!</v>
      </c>
      <c r="M649" t="e">
        <f>VLOOKUP(D649,#REF!,6,0)</f>
        <v>#REF!</v>
      </c>
      <c r="N649" t="e">
        <f>VLOOKUP(D649,#REF!,7,0)</f>
        <v>#REF!</v>
      </c>
      <c r="P649" t="str">
        <f t="shared" si="56"/>
        <v/>
      </c>
      <c r="Q649" t="str">
        <f t="shared" si="57"/>
        <v/>
      </c>
    </row>
    <row r="650" spans="1:17" hidden="1" x14ac:dyDescent="0.25">
      <c r="A650" s="563"/>
      <c r="C650" s="626"/>
      <c r="D650" s="338"/>
      <c r="E650" t="str">
        <f t="shared" si="54"/>
        <v/>
      </c>
      <c r="F650" t="str">
        <f t="shared" si="55"/>
        <v/>
      </c>
      <c r="G650" t="e">
        <f>+VLOOKUP(L650,BG!$D$10:$F$63,3,FALSE)</f>
        <v>#REF!</v>
      </c>
      <c r="H650" s="338"/>
      <c r="I650" s="658"/>
      <c r="J650" s="298">
        <f t="shared" si="53"/>
        <v>0</v>
      </c>
      <c r="K650" t="e">
        <f>+VLOOKUP(D650,#REF!,4,0)</f>
        <v>#REF!</v>
      </c>
      <c r="L650" t="e">
        <f>VLOOKUP(D650,#REF!,5,0)</f>
        <v>#REF!</v>
      </c>
      <c r="M650" t="e">
        <f>VLOOKUP(D650,#REF!,6,0)</f>
        <v>#REF!</v>
      </c>
      <c r="N650" t="e">
        <f>VLOOKUP(D650,#REF!,7,0)</f>
        <v>#REF!</v>
      </c>
      <c r="P650" t="str">
        <f t="shared" si="56"/>
        <v/>
      </c>
      <c r="Q650" t="str">
        <f t="shared" si="57"/>
        <v/>
      </c>
    </row>
    <row r="651" spans="1:17" hidden="1" x14ac:dyDescent="0.25">
      <c r="A651" s="563"/>
      <c r="C651" s="626"/>
      <c r="D651" s="338"/>
      <c r="E651" t="str">
        <f t="shared" si="54"/>
        <v/>
      </c>
      <c r="F651" t="str">
        <f t="shared" si="55"/>
        <v/>
      </c>
      <c r="G651" t="e">
        <f>+VLOOKUP(L651,BG!$D$10:$F$63,3,FALSE)</f>
        <v>#REF!</v>
      </c>
      <c r="H651" s="338"/>
      <c r="I651" s="658"/>
      <c r="J651" s="298">
        <f t="shared" si="53"/>
        <v>0</v>
      </c>
      <c r="K651" t="e">
        <f>+VLOOKUP(D651,#REF!,4,0)</f>
        <v>#REF!</v>
      </c>
      <c r="L651" t="e">
        <f>VLOOKUP(D651,#REF!,5,0)</f>
        <v>#REF!</v>
      </c>
      <c r="M651" t="e">
        <f>VLOOKUP(D651,#REF!,6,0)</f>
        <v>#REF!</v>
      </c>
      <c r="N651" t="e">
        <f>VLOOKUP(D651,#REF!,7,0)</f>
        <v>#REF!</v>
      </c>
      <c r="P651" t="str">
        <f t="shared" si="56"/>
        <v/>
      </c>
      <c r="Q651" t="str">
        <f t="shared" si="57"/>
        <v/>
      </c>
    </row>
    <row r="652" spans="1:17" hidden="1" x14ac:dyDescent="0.25">
      <c r="A652" s="563"/>
      <c r="C652" s="626"/>
      <c r="D652" s="338"/>
      <c r="E652" t="str">
        <f t="shared" si="54"/>
        <v/>
      </c>
      <c r="F652" t="str">
        <f t="shared" si="55"/>
        <v/>
      </c>
      <c r="G652" t="e">
        <f>+VLOOKUP(L652,BG!$D$10:$F$63,3,FALSE)</f>
        <v>#REF!</v>
      </c>
      <c r="H652" s="338"/>
      <c r="I652" s="658"/>
      <c r="J652" s="298">
        <f t="shared" si="53"/>
        <v>0</v>
      </c>
      <c r="K652" t="e">
        <f>+VLOOKUP(D652,#REF!,4,0)</f>
        <v>#REF!</v>
      </c>
      <c r="L652" t="e">
        <f>VLOOKUP(D652,#REF!,5,0)</f>
        <v>#REF!</v>
      </c>
      <c r="M652" t="e">
        <f>VLOOKUP(D652,#REF!,6,0)</f>
        <v>#REF!</v>
      </c>
      <c r="N652" t="e">
        <f>VLOOKUP(D652,#REF!,7,0)</f>
        <v>#REF!</v>
      </c>
      <c r="P652" t="str">
        <f t="shared" si="56"/>
        <v/>
      </c>
      <c r="Q652" t="str">
        <f t="shared" si="57"/>
        <v/>
      </c>
    </row>
    <row r="653" spans="1:17" hidden="1" x14ac:dyDescent="0.25">
      <c r="A653" s="563"/>
      <c r="C653" s="626"/>
      <c r="D653" s="338"/>
      <c r="E653" t="str">
        <f t="shared" si="54"/>
        <v/>
      </c>
      <c r="F653" t="str">
        <f t="shared" si="55"/>
        <v/>
      </c>
      <c r="G653" t="e">
        <f>+VLOOKUP(L653,BG!$D$10:$F$63,3,FALSE)</f>
        <v>#REF!</v>
      </c>
      <c r="H653" s="338"/>
      <c r="I653" s="658"/>
      <c r="J653" s="298">
        <f t="shared" si="53"/>
        <v>0</v>
      </c>
      <c r="K653" t="e">
        <f>+VLOOKUP(D653,#REF!,4,0)</f>
        <v>#REF!</v>
      </c>
      <c r="L653" t="e">
        <f>VLOOKUP(D653,#REF!,5,0)</f>
        <v>#REF!</v>
      </c>
      <c r="M653" t="e">
        <f>VLOOKUP(D653,#REF!,6,0)</f>
        <v>#REF!</v>
      </c>
      <c r="N653" t="e">
        <f>VLOOKUP(D653,#REF!,7,0)</f>
        <v>#REF!</v>
      </c>
      <c r="P653" t="str">
        <f t="shared" si="56"/>
        <v/>
      </c>
      <c r="Q653" t="str">
        <f t="shared" si="57"/>
        <v/>
      </c>
    </row>
    <row r="654" spans="1:17" hidden="1" x14ac:dyDescent="0.25">
      <c r="A654" s="563"/>
      <c r="C654" s="626"/>
      <c r="D654" s="338"/>
      <c r="E654" t="str">
        <f t="shared" si="54"/>
        <v/>
      </c>
      <c r="F654" t="str">
        <f t="shared" si="55"/>
        <v/>
      </c>
      <c r="G654" t="e">
        <f>+VLOOKUP(L654,BG!$D$10:$F$63,3,FALSE)</f>
        <v>#REF!</v>
      </c>
      <c r="H654" s="338"/>
      <c r="I654" s="658"/>
      <c r="J654" s="298">
        <f t="shared" si="53"/>
        <v>0</v>
      </c>
      <c r="K654" t="e">
        <f>+VLOOKUP(D654,#REF!,4,0)</f>
        <v>#REF!</v>
      </c>
      <c r="L654" t="e">
        <f>VLOOKUP(D654,#REF!,5,0)</f>
        <v>#REF!</v>
      </c>
      <c r="M654" t="e">
        <f>VLOOKUP(D654,#REF!,6,0)</f>
        <v>#REF!</v>
      </c>
      <c r="N654" t="e">
        <f>VLOOKUP(D654,#REF!,7,0)</f>
        <v>#REF!</v>
      </c>
      <c r="P654" t="str">
        <f t="shared" si="56"/>
        <v/>
      </c>
      <c r="Q654" t="str">
        <f t="shared" si="57"/>
        <v/>
      </c>
    </row>
    <row r="655" spans="1:17" hidden="1" x14ac:dyDescent="0.25">
      <c r="A655" s="563"/>
      <c r="C655" s="626"/>
      <c r="D655" s="338"/>
      <c r="E655" t="str">
        <f t="shared" si="54"/>
        <v/>
      </c>
      <c r="F655" t="str">
        <f t="shared" si="55"/>
        <v/>
      </c>
      <c r="G655" t="e">
        <f>+VLOOKUP(L655,BG!$D$10:$F$63,3,FALSE)</f>
        <v>#REF!</v>
      </c>
      <c r="H655" s="338"/>
      <c r="I655" s="658"/>
      <c r="J655" s="298">
        <f t="shared" si="53"/>
        <v>0</v>
      </c>
      <c r="K655" t="e">
        <f>+VLOOKUP(D655,#REF!,4,0)</f>
        <v>#REF!</v>
      </c>
      <c r="L655" t="e">
        <f>VLOOKUP(D655,#REF!,5,0)</f>
        <v>#REF!</v>
      </c>
      <c r="M655" t="e">
        <f>VLOOKUP(D655,#REF!,6,0)</f>
        <v>#REF!</v>
      </c>
      <c r="N655" t="e">
        <f>VLOOKUP(D655,#REF!,7,0)</f>
        <v>#REF!</v>
      </c>
      <c r="P655" t="str">
        <f t="shared" si="56"/>
        <v/>
      </c>
      <c r="Q655" t="str">
        <f t="shared" si="57"/>
        <v/>
      </c>
    </row>
    <row r="656" spans="1:17" hidden="1" x14ac:dyDescent="0.25">
      <c r="A656" s="563"/>
      <c r="C656" s="626"/>
      <c r="D656" s="338"/>
      <c r="E656" t="str">
        <f t="shared" si="54"/>
        <v/>
      </c>
      <c r="F656" t="str">
        <f t="shared" si="55"/>
        <v/>
      </c>
      <c r="G656" t="e">
        <f>+VLOOKUP(L656,BG!$D$10:$F$63,3,FALSE)</f>
        <v>#REF!</v>
      </c>
      <c r="H656" s="338"/>
      <c r="I656" s="658"/>
      <c r="J656" s="298">
        <f t="shared" si="53"/>
        <v>0</v>
      </c>
      <c r="K656" t="e">
        <f>+VLOOKUP(D656,#REF!,4,0)</f>
        <v>#REF!</v>
      </c>
      <c r="L656" t="e">
        <f>VLOOKUP(D656,#REF!,5,0)</f>
        <v>#REF!</v>
      </c>
      <c r="M656" t="e">
        <f>VLOOKUP(D656,#REF!,6,0)</f>
        <v>#REF!</v>
      </c>
      <c r="N656" t="e">
        <f>VLOOKUP(D656,#REF!,7,0)</f>
        <v>#REF!</v>
      </c>
      <c r="P656" t="str">
        <f t="shared" si="56"/>
        <v/>
      </c>
      <c r="Q656" t="str">
        <f t="shared" si="57"/>
        <v/>
      </c>
    </row>
    <row r="657" spans="1:17" hidden="1" x14ac:dyDescent="0.25">
      <c r="A657" s="563"/>
      <c r="C657" s="626"/>
      <c r="D657" s="338"/>
      <c r="E657" t="str">
        <f t="shared" si="54"/>
        <v/>
      </c>
      <c r="F657" t="str">
        <f t="shared" si="55"/>
        <v/>
      </c>
      <c r="G657" t="e">
        <f>+VLOOKUP(L657,BG!$D$10:$F$63,3,FALSE)</f>
        <v>#REF!</v>
      </c>
      <c r="H657" s="338"/>
      <c r="I657" s="658"/>
      <c r="J657" s="298">
        <f t="shared" si="53"/>
        <v>0</v>
      </c>
      <c r="K657" t="e">
        <f>+VLOOKUP(D657,#REF!,4,0)</f>
        <v>#REF!</v>
      </c>
      <c r="L657" t="e">
        <f>VLOOKUP(D657,#REF!,5,0)</f>
        <v>#REF!</v>
      </c>
      <c r="M657" t="e">
        <f>VLOOKUP(D657,#REF!,6,0)</f>
        <v>#REF!</v>
      </c>
      <c r="N657" t="e">
        <f>VLOOKUP(D657,#REF!,7,0)</f>
        <v>#REF!</v>
      </c>
      <c r="P657" t="str">
        <f t="shared" si="56"/>
        <v/>
      </c>
      <c r="Q657" t="str">
        <f t="shared" si="57"/>
        <v/>
      </c>
    </row>
    <row r="658" spans="1:17" hidden="1" x14ac:dyDescent="0.25">
      <c r="A658" s="563"/>
      <c r="C658" s="626"/>
      <c r="D658" s="338"/>
      <c r="E658" t="str">
        <f t="shared" si="54"/>
        <v/>
      </c>
      <c r="F658" t="str">
        <f t="shared" si="55"/>
        <v/>
      </c>
      <c r="G658" t="e">
        <f>+VLOOKUP(L658,BG!$D$10:$F$63,3,FALSE)</f>
        <v>#REF!</v>
      </c>
      <c r="H658" s="338"/>
      <c r="I658" s="658"/>
      <c r="J658" s="298">
        <f t="shared" si="53"/>
        <v>0</v>
      </c>
      <c r="K658" t="e">
        <f>+VLOOKUP(D658,#REF!,4,0)</f>
        <v>#REF!</v>
      </c>
      <c r="L658" t="e">
        <f>VLOOKUP(D658,#REF!,5,0)</f>
        <v>#REF!</v>
      </c>
      <c r="M658" t="e">
        <f>VLOOKUP(D658,#REF!,6,0)</f>
        <v>#REF!</v>
      </c>
      <c r="N658" t="e">
        <f>VLOOKUP(D658,#REF!,7,0)</f>
        <v>#REF!</v>
      </c>
      <c r="P658" t="str">
        <f t="shared" si="56"/>
        <v/>
      </c>
      <c r="Q658" t="str">
        <f t="shared" si="57"/>
        <v/>
      </c>
    </row>
    <row r="659" spans="1:17" hidden="1" x14ac:dyDescent="0.25">
      <c r="A659" s="563"/>
      <c r="C659" s="626"/>
      <c r="D659" s="338"/>
      <c r="E659" t="str">
        <f t="shared" si="54"/>
        <v/>
      </c>
      <c r="F659" t="str">
        <f t="shared" si="55"/>
        <v/>
      </c>
      <c r="G659" t="e">
        <f>+VLOOKUP(L659,BG!$D$10:$F$63,3,FALSE)</f>
        <v>#REF!</v>
      </c>
      <c r="H659" s="338"/>
      <c r="I659" s="658"/>
      <c r="J659" s="298">
        <f t="shared" si="53"/>
        <v>0</v>
      </c>
      <c r="K659" t="e">
        <f>+VLOOKUP(D659,#REF!,4,0)</f>
        <v>#REF!</v>
      </c>
      <c r="L659" t="e">
        <f>VLOOKUP(D659,#REF!,5,0)</f>
        <v>#REF!</v>
      </c>
      <c r="M659" t="e">
        <f>VLOOKUP(D659,#REF!,6,0)</f>
        <v>#REF!</v>
      </c>
      <c r="N659" t="e">
        <f>VLOOKUP(D659,#REF!,7,0)</f>
        <v>#REF!</v>
      </c>
      <c r="P659" t="str">
        <f t="shared" si="56"/>
        <v/>
      </c>
      <c r="Q659" t="str">
        <f t="shared" si="57"/>
        <v/>
      </c>
    </row>
    <row r="660" spans="1:17" hidden="1" x14ac:dyDescent="0.25">
      <c r="A660" s="563"/>
      <c r="C660" s="626"/>
      <c r="D660" s="338"/>
      <c r="E660" t="str">
        <f t="shared" si="54"/>
        <v/>
      </c>
      <c r="F660" t="str">
        <f t="shared" si="55"/>
        <v/>
      </c>
      <c r="G660" t="e">
        <f>+VLOOKUP(L660,BG!$D$10:$F$63,3,FALSE)</f>
        <v>#REF!</v>
      </c>
      <c r="H660" s="338"/>
      <c r="I660" s="658"/>
      <c r="J660" s="298">
        <f t="shared" si="53"/>
        <v>0</v>
      </c>
      <c r="K660" t="e">
        <f>+VLOOKUP(D660,#REF!,4,0)</f>
        <v>#REF!</v>
      </c>
      <c r="L660" t="e">
        <f>VLOOKUP(D660,#REF!,5,0)</f>
        <v>#REF!</v>
      </c>
      <c r="M660" t="e">
        <f>VLOOKUP(D660,#REF!,6,0)</f>
        <v>#REF!</v>
      </c>
      <c r="N660" t="e">
        <f>VLOOKUP(D660,#REF!,7,0)</f>
        <v>#REF!</v>
      </c>
      <c r="P660" t="str">
        <f t="shared" si="56"/>
        <v/>
      </c>
      <c r="Q660" t="str">
        <f t="shared" si="57"/>
        <v/>
      </c>
    </row>
    <row r="661" spans="1:17" hidden="1" x14ac:dyDescent="0.25">
      <c r="A661" s="563"/>
      <c r="C661" s="626"/>
      <c r="D661" s="338"/>
      <c r="E661" t="str">
        <f t="shared" si="54"/>
        <v/>
      </c>
      <c r="F661" t="str">
        <f t="shared" si="55"/>
        <v/>
      </c>
      <c r="G661" t="e">
        <f>+VLOOKUP(L661,BG!$D$10:$F$63,3,FALSE)</f>
        <v>#REF!</v>
      </c>
      <c r="H661" s="338"/>
      <c r="I661" s="658"/>
      <c r="J661" s="298">
        <f t="shared" si="53"/>
        <v>0</v>
      </c>
      <c r="K661" t="e">
        <f>+VLOOKUP(D661,#REF!,4,0)</f>
        <v>#REF!</v>
      </c>
      <c r="L661" t="e">
        <f>VLOOKUP(D661,#REF!,5,0)</f>
        <v>#REF!</v>
      </c>
      <c r="M661" t="e">
        <f>VLOOKUP(D661,#REF!,6,0)</f>
        <v>#REF!</v>
      </c>
      <c r="N661" t="e">
        <f>VLOOKUP(D661,#REF!,7,0)</f>
        <v>#REF!</v>
      </c>
      <c r="P661" t="str">
        <f t="shared" si="56"/>
        <v/>
      </c>
      <c r="Q661" t="str">
        <f t="shared" si="57"/>
        <v/>
      </c>
    </row>
    <row r="662" spans="1:17" hidden="1" x14ac:dyDescent="0.25">
      <c r="A662" s="563"/>
      <c r="C662" s="626"/>
      <c r="D662" s="338"/>
      <c r="E662" t="str">
        <f t="shared" si="54"/>
        <v/>
      </c>
      <c r="F662" t="str">
        <f t="shared" si="55"/>
        <v/>
      </c>
      <c r="G662" t="e">
        <f>+VLOOKUP(L662,BG!$D$10:$F$63,3,FALSE)</f>
        <v>#REF!</v>
      </c>
      <c r="H662" s="338"/>
      <c r="I662" s="658"/>
      <c r="J662" s="298">
        <f t="shared" si="53"/>
        <v>0</v>
      </c>
      <c r="K662" t="e">
        <f>+VLOOKUP(D662,#REF!,4,0)</f>
        <v>#REF!</v>
      </c>
      <c r="L662" t="e">
        <f>VLOOKUP(D662,#REF!,5,0)</f>
        <v>#REF!</v>
      </c>
      <c r="M662" t="e">
        <f>VLOOKUP(D662,#REF!,6,0)</f>
        <v>#REF!</v>
      </c>
      <c r="N662" t="e">
        <f>VLOOKUP(D662,#REF!,7,0)</f>
        <v>#REF!</v>
      </c>
      <c r="P662" t="str">
        <f t="shared" si="56"/>
        <v/>
      </c>
      <c r="Q662" t="str">
        <f t="shared" si="57"/>
        <v/>
      </c>
    </row>
    <row r="663" spans="1:17" hidden="1" x14ac:dyDescent="0.25">
      <c r="A663" s="563"/>
      <c r="C663" s="626"/>
      <c r="D663" s="338"/>
      <c r="E663" t="str">
        <f t="shared" si="54"/>
        <v/>
      </c>
      <c r="F663" t="str">
        <f t="shared" si="55"/>
        <v/>
      </c>
      <c r="G663" t="e">
        <f>+VLOOKUP(L663,BG!$D$10:$F$63,3,FALSE)</f>
        <v>#REF!</v>
      </c>
      <c r="H663" s="338"/>
      <c r="I663" s="658"/>
      <c r="J663" s="298">
        <f t="shared" si="53"/>
        <v>0</v>
      </c>
      <c r="K663" t="e">
        <f>+VLOOKUP(D663,#REF!,4,0)</f>
        <v>#REF!</v>
      </c>
      <c r="L663" t="e">
        <f>VLOOKUP(D663,#REF!,5,0)</f>
        <v>#REF!</v>
      </c>
      <c r="M663" t="e">
        <f>VLOOKUP(D663,#REF!,6,0)</f>
        <v>#REF!</v>
      </c>
      <c r="N663" t="e">
        <f>VLOOKUP(D663,#REF!,7,0)</f>
        <v>#REF!</v>
      </c>
      <c r="P663" t="str">
        <f t="shared" si="56"/>
        <v/>
      </c>
      <c r="Q663" t="str">
        <f t="shared" si="57"/>
        <v/>
      </c>
    </row>
    <row r="664" spans="1:17" hidden="1" x14ac:dyDescent="0.25">
      <c r="A664" s="563"/>
      <c r="C664" s="626"/>
      <c r="D664" s="338"/>
      <c r="E664" t="str">
        <f t="shared" si="54"/>
        <v/>
      </c>
      <c r="F664" t="str">
        <f t="shared" si="55"/>
        <v/>
      </c>
      <c r="G664" t="e">
        <f>+VLOOKUP(L664,BG!$D$10:$F$63,3,FALSE)</f>
        <v>#REF!</v>
      </c>
      <c r="H664" s="338"/>
      <c r="I664" s="658"/>
      <c r="J664" s="298">
        <f t="shared" si="53"/>
        <v>0</v>
      </c>
      <c r="K664" t="e">
        <f>+VLOOKUP(D664,#REF!,4,0)</f>
        <v>#REF!</v>
      </c>
      <c r="L664" t="e">
        <f>VLOOKUP(D664,#REF!,5,0)</f>
        <v>#REF!</v>
      </c>
      <c r="M664" t="e">
        <f>VLOOKUP(D664,#REF!,6,0)</f>
        <v>#REF!</v>
      </c>
      <c r="N664" t="e">
        <f>VLOOKUP(D664,#REF!,7,0)</f>
        <v>#REF!</v>
      </c>
      <c r="P664" t="str">
        <f t="shared" si="56"/>
        <v/>
      </c>
      <c r="Q664" t="str">
        <f t="shared" si="57"/>
        <v/>
      </c>
    </row>
    <row r="665" spans="1:17" hidden="1" x14ac:dyDescent="0.25">
      <c r="A665" s="563"/>
      <c r="C665" s="626"/>
      <c r="D665" s="338"/>
      <c r="E665" t="str">
        <f t="shared" si="54"/>
        <v/>
      </c>
      <c r="F665" t="str">
        <f t="shared" si="55"/>
        <v/>
      </c>
      <c r="G665" t="e">
        <f>+VLOOKUP(L665,BG!$D$10:$F$63,3,FALSE)</f>
        <v>#REF!</v>
      </c>
      <c r="H665" s="338"/>
      <c r="I665" s="658"/>
      <c r="J665" s="298">
        <f t="shared" si="53"/>
        <v>0</v>
      </c>
      <c r="K665" t="e">
        <f>+VLOOKUP(D665,#REF!,4,0)</f>
        <v>#REF!</v>
      </c>
      <c r="L665" t="e">
        <f>VLOOKUP(D665,#REF!,5,0)</f>
        <v>#REF!</v>
      </c>
      <c r="M665" t="e">
        <f>VLOOKUP(D665,#REF!,6,0)</f>
        <v>#REF!</v>
      </c>
      <c r="N665" t="e">
        <f>VLOOKUP(D665,#REF!,7,0)</f>
        <v>#REF!</v>
      </c>
      <c r="P665" t="str">
        <f t="shared" si="56"/>
        <v/>
      </c>
      <c r="Q665" t="str">
        <f t="shared" si="57"/>
        <v/>
      </c>
    </row>
    <row r="666" spans="1:17" hidden="1" x14ac:dyDescent="0.25">
      <c r="A666" s="563"/>
      <c r="C666" s="626"/>
      <c r="D666" s="338"/>
      <c r="E666" t="str">
        <f t="shared" si="54"/>
        <v/>
      </c>
      <c r="F666" t="str">
        <f t="shared" si="55"/>
        <v/>
      </c>
      <c r="G666" t="e">
        <f>+VLOOKUP(L666,BG!$D$10:$F$63,3,FALSE)</f>
        <v>#REF!</v>
      </c>
      <c r="H666" s="338"/>
      <c r="I666" s="658"/>
      <c r="J666" s="298">
        <f t="shared" si="53"/>
        <v>0</v>
      </c>
      <c r="K666" t="e">
        <f>+VLOOKUP(D666,#REF!,4,0)</f>
        <v>#REF!</v>
      </c>
      <c r="L666" t="e">
        <f>VLOOKUP(D666,#REF!,5,0)</f>
        <v>#REF!</v>
      </c>
      <c r="M666" t="e">
        <f>VLOOKUP(D666,#REF!,6,0)</f>
        <v>#REF!</v>
      </c>
      <c r="N666" t="e">
        <f>VLOOKUP(D666,#REF!,7,0)</f>
        <v>#REF!</v>
      </c>
      <c r="P666" t="str">
        <f t="shared" si="56"/>
        <v/>
      </c>
      <c r="Q666" t="str">
        <f t="shared" si="57"/>
        <v/>
      </c>
    </row>
    <row r="667" spans="1:17" hidden="1" x14ac:dyDescent="0.25">
      <c r="A667" s="563"/>
      <c r="C667" s="626"/>
      <c r="D667" s="338"/>
      <c r="E667" t="str">
        <f t="shared" si="54"/>
        <v/>
      </c>
      <c r="F667" t="str">
        <f t="shared" si="55"/>
        <v/>
      </c>
      <c r="G667" t="e">
        <f>+VLOOKUP(L667,BG!$D$10:$F$63,3,FALSE)</f>
        <v>#REF!</v>
      </c>
      <c r="H667" s="338"/>
      <c r="I667" s="658"/>
      <c r="J667" s="298">
        <f t="shared" si="53"/>
        <v>0</v>
      </c>
      <c r="K667" t="e">
        <f>+VLOOKUP(D667,#REF!,4,0)</f>
        <v>#REF!</v>
      </c>
      <c r="L667" t="e">
        <f>VLOOKUP(D667,#REF!,5,0)</f>
        <v>#REF!</v>
      </c>
      <c r="M667" t="e">
        <f>VLOOKUP(D667,#REF!,6,0)</f>
        <v>#REF!</v>
      </c>
      <c r="N667" t="e">
        <f>VLOOKUP(D667,#REF!,7,0)</f>
        <v>#REF!</v>
      </c>
      <c r="P667" t="str">
        <f t="shared" si="56"/>
        <v/>
      </c>
      <c r="Q667" t="str">
        <f t="shared" si="57"/>
        <v/>
      </c>
    </row>
    <row r="668" spans="1:17" hidden="1" x14ac:dyDescent="0.25">
      <c r="A668" s="563"/>
      <c r="C668" s="626"/>
      <c r="D668" s="338"/>
      <c r="E668" t="str">
        <f t="shared" si="54"/>
        <v/>
      </c>
      <c r="F668" t="str">
        <f t="shared" si="55"/>
        <v/>
      </c>
      <c r="G668" t="e">
        <f>+VLOOKUP(L668,BG!$D$10:$F$63,3,FALSE)</f>
        <v>#REF!</v>
      </c>
      <c r="H668" s="338"/>
      <c r="I668" s="658"/>
      <c r="J668" s="298">
        <f t="shared" si="53"/>
        <v>0</v>
      </c>
      <c r="K668" t="e">
        <f>+VLOOKUP(D668,#REF!,4,0)</f>
        <v>#REF!</v>
      </c>
      <c r="L668" t="e">
        <f>VLOOKUP(D668,#REF!,5,0)</f>
        <v>#REF!</v>
      </c>
      <c r="M668" t="e">
        <f>VLOOKUP(D668,#REF!,6,0)</f>
        <v>#REF!</v>
      </c>
      <c r="N668" t="e">
        <f>VLOOKUP(D668,#REF!,7,0)</f>
        <v>#REF!</v>
      </c>
      <c r="P668" t="str">
        <f t="shared" si="56"/>
        <v/>
      </c>
      <c r="Q668" t="str">
        <f t="shared" si="57"/>
        <v/>
      </c>
    </row>
    <row r="669" spans="1:17" hidden="1" x14ac:dyDescent="0.25">
      <c r="A669" s="563"/>
      <c r="C669" s="626"/>
      <c r="D669" s="338"/>
      <c r="E669" t="str">
        <f t="shared" si="54"/>
        <v/>
      </c>
      <c r="F669" t="str">
        <f t="shared" si="55"/>
        <v/>
      </c>
      <c r="G669" t="e">
        <f>+VLOOKUP(L669,BG!$D$10:$F$63,3,FALSE)</f>
        <v>#REF!</v>
      </c>
      <c r="H669" s="338"/>
      <c r="I669" s="658"/>
      <c r="J669" s="298">
        <f t="shared" si="53"/>
        <v>0</v>
      </c>
      <c r="K669" t="e">
        <f>+VLOOKUP(D669,#REF!,4,0)</f>
        <v>#REF!</v>
      </c>
      <c r="L669" t="e">
        <f>VLOOKUP(D669,#REF!,5,0)</f>
        <v>#REF!</v>
      </c>
      <c r="M669" t="e">
        <f>VLOOKUP(D669,#REF!,6,0)</f>
        <v>#REF!</v>
      </c>
      <c r="N669" t="e">
        <f>VLOOKUP(D669,#REF!,7,0)</f>
        <v>#REF!</v>
      </c>
      <c r="P669" t="str">
        <f t="shared" si="56"/>
        <v/>
      </c>
      <c r="Q669" t="str">
        <f t="shared" si="57"/>
        <v/>
      </c>
    </row>
    <row r="670" spans="1:17" hidden="1" x14ac:dyDescent="0.25">
      <c r="A670" s="563"/>
      <c r="C670" s="626"/>
      <c r="D670" s="338"/>
      <c r="E670" t="str">
        <f t="shared" si="54"/>
        <v/>
      </c>
      <c r="F670" t="str">
        <f t="shared" si="55"/>
        <v/>
      </c>
      <c r="G670" t="e">
        <f>+VLOOKUP(L670,BG!$D$10:$F$63,3,FALSE)</f>
        <v>#REF!</v>
      </c>
      <c r="H670" s="338"/>
      <c r="I670" s="658"/>
      <c r="J670" s="298">
        <f t="shared" si="53"/>
        <v>0</v>
      </c>
      <c r="K670" t="e">
        <f>+VLOOKUP(D670,#REF!,4,0)</f>
        <v>#REF!</v>
      </c>
      <c r="L670" t="e">
        <f>VLOOKUP(D670,#REF!,5,0)</f>
        <v>#REF!</v>
      </c>
      <c r="M670" t="e">
        <f>VLOOKUP(D670,#REF!,6,0)</f>
        <v>#REF!</v>
      </c>
      <c r="N670" t="e">
        <f>VLOOKUP(D670,#REF!,7,0)</f>
        <v>#REF!</v>
      </c>
      <c r="P670" t="str">
        <f t="shared" si="56"/>
        <v/>
      </c>
      <c r="Q670" t="str">
        <f t="shared" si="57"/>
        <v/>
      </c>
    </row>
    <row r="671" spans="1:17" hidden="1" x14ac:dyDescent="0.25">
      <c r="A671" s="563"/>
      <c r="C671" s="626"/>
      <c r="D671" s="338"/>
      <c r="E671" t="str">
        <f t="shared" si="54"/>
        <v/>
      </c>
      <c r="F671" t="str">
        <f t="shared" si="55"/>
        <v/>
      </c>
      <c r="G671" t="e">
        <f>+VLOOKUP(L671,BG!$D$10:$F$63,3,FALSE)</f>
        <v>#REF!</v>
      </c>
      <c r="H671" s="338"/>
      <c r="I671" s="658"/>
      <c r="J671" s="298">
        <f t="shared" si="53"/>
        <v>0</v>
      </c>
      <c r="K671" t="e">
        <f>+VLOOKUP(D671,#REF!,4,0)</f>
        <v>#REF!</v>
      </c>
      <c r="L671" t="e">
        <f>VLOOKUP(D671,#REF!,5,0)</f>
        <v>#REF!</v>
      </c>
      <c r="M671" t="e">
        <f>VLOOKUP(D671,#REF!,6,0)</f>
        <v>#REF!</v>
      </c>
      <c r="N671" t="e">
        <f>VLOOKUP(D671,#REF!,7,0)</f>
        <v>#REF!</v>
      </c>
      <c r="P671" t="str">
        <f t="shared" si="56"/>
        <v/>
      </c>
      <c r="Q671" t="str">
        <f t="shared" si="57"/>
        <v/>
      </c>
    </row>
    <row r="672" spans="1:17" hidden="1" x14ac:dyDescent="0.25">
      <c r="A672" s="563"/>
      <c r="C672" s="626"/>
      <c r="D672" s="338"/>
      <c r="E672" t="str">
        <f t="shared" si="54"/>
        <v/>
      </c>
      <c r="F672" t="str">
        <f t="shared" si="55"/>
        <v/>
      </c>
      <c r="G672" t="e">
        <f>+VLOOKUP(L672,BG!$D$10:$F$63,3,FALSE)</f>
        <v>#REF!</v>
      </c>
      <c r="H672" s="338"/>
      <c r="I672" s="658"/>
      <c r="J672" s="298">
        <f t="shared" si="53"/>
        <v>0</v>
      </c>
      <c r="K672" t="e">
        <f>+VLOOKUP(D672,#REF!,4,0)</f>
        <v>#REF!</v>
      </c>
      <c r="L672" t="e">
        <f>VLOOKUP(D672,#REF!,5,0)</f>
        <v>#REF!</v>
      </c>
      <c r="M672" t="e">
        <f>VLOOKUP(D672,#REF!,6,0)</f>
        <v>#REF!</v>
      </c>
      <c r="N672" t="e">
        <f>VLOOKUP(D672,#REF!,7,0)</f>
        <v>#REF!</v>
      </c>
      <c r="P672" t="str">
        <f t="shared" si="56"/>
        <v/>
      </c>
      <c r="Q672" t="str">
        <f t="shared" si="57"/>
        <v/>
      </c>
    </row>
    <row r="673" spans="1:17" hidden="1" x14ac:dyDescent="0.25">
      <c r="A673" s="563"/>
      <c r="C673" s="626"/>
      <c r="D673" s="338"/>
      <c r="E673" t="str">
        <f t="shared" si="54"/>
        <v/>
      </c>
      <c r="F673" t="str">
        <f t="shared" si="55"/>
        <v/>
      </c>
      <c r="G673" t="e">
        <f>+VLOOKUP(L673,BG!$D$10:$F$63,3,FALSE)</f>
        <v>#REF!</v>
      </c>
      <c r="H673" s="338"/>
      <c r="I673" s="658"/>
      <c r="J673" s="298">
        <f t="shared" si="53"/>
        <v>0</v>
      </c>
      <c r="K673" t="e">
        <f>+VLOOKUP(D673,#REF!,4,0)</f>
        <v>#REF!</v>
      </c>
      <c r="L673" t="e">
        <f>VLOOKUP(D673,#REF!,5,0)</f>
        <v>#REF!</v>
      </c>
      <c r="M673" t="e">
        <f>VLOOKUP(D673,#REF!,6,0)</f>
        <v>#REF!</v>
      </c>
      <c r="N673" t="e">
        <f>VLOOKUP(D673,#REF!,7,0)</f>
        <v>#REF!</v>
      </c>
      <c r="P673" t="str">
        <f t="shared" si="56"/>
        <v/>
      </c>
      <c r="Q673" t="str">
        <f t="shared" si="57"/>
        <v/>
      </c>
    </row>
    <row r="674" spans="1:17" hidden="1" x14ac:dyDescent="0.25">
      <c r="A674" s="563"/>
      <c r="C674" s="626"/>
      <c r="D674" s="338"/>
      <c r="E674" t="str">
        <f t="shared" si="54"/>
        <v/>
      </c>
      <c r="F674" t="str">
        <f t="shared" si="55"/>
        <v/>
      </c>
      <c r="G674" t="e">
        <f>+VLOOKUP(L674,BG!$D$10:$F$63,3,FALSE)</f>
        <v>#REF!</v>
      </c>
      <c r="H674" s="338"/>
      <c r="I674" s="658"/>
      <c r="J674" s="298">
        <f t="shared" si="53"/>
        <v>0</v>
      </c>
      <c r="K674" t="e">
        <f>+VLOOKUP(D674,#REF!,4,0)</f>
        <v>#REF!</v>
      </c>
      <c r="L674" t="e">
        <f>VLOOKUP(D674,#REF!,5,0)</f>
        <v>#REF!</v>
      </c>
      <c r="M674" t="e">
        <f>VLOOKUP(D674,#REF!,6,0)</f>
        <v>#REF!</v>
      </c>
      <c r="N674" t="e">
        <f>VLOOKUP(D674,#REF!,7,0)</f>
        <v>#REF!</v>
      </c>
      <c r="P674" t="str">
        <f t="shared" si="56"/>
        <v/>
      </c>
      <c r="Q674" t="str">
        <f t="shared" si="57"/>
        <v/>
      </c>
    </row>
    <row r="675" spans="1:17" hidden="1" x14ac:dyDescent="0.25">
      <c r="A675" s="563"/>
      <c r="C675" s="626"/>
      <c r="D675" s="338"/>
      <c r="E675" t="str">
        <f t="shared" si="54"/>
        <v/>
      </c>
      <c r="F675" t="str">
        <f t="shared" si="55"/>
        <v/>
      </c>
      <c r="G675" t="e">
        <f>+VLOOKUP(L675,BG!$D$10:$F$63,3,FALSE)</f>
        <v>#REF!</v>
      </c>
      <c r="H675" s="338"/>
      <c r="I675" s="658"/>
      <c r="J675" s="298">
        <f t="shared" si="53"/>
        <v>0</v>
      </c>
      <c r="K675" t="e">
        <f>+VLOOKUP(D675,#REF!,4,0)</f>
        <v>#REF!</v>
      </c>
      <c r="L675" t="e">
        <f>VLOOKUP(D675,#REF!,5,0)</f>
        <v>#REF!</v>
      </c>
      <c r="M675" t="e">
        <f>VLOOKUP(D675,#REF!,6,0)</f>
        <v>#REF!</v>
      </c>
      <c r="N675" t="e">
        <f>VLOOKUP(D675,#REF!,7,0)</f>
        <v>#REF!</v>
      </c>
      <c r="P675" t="str">
        <f t="shared" si="56"/>
        <v/>
      </c>
      <c r="Q675" t="str">
        <f t="shared" si="57"/>
        <v/>
      </c>
    </row>
    <row r="676" spans="1:17" hidden="1" x14ac:dyDescent="0.25">
      <c r="A676" s="563"/>
      <c r="C676" s="626"/>
      <c r="D676" s="338"/>
      <c r="E676" t="str">
        <f t="shared" si="54"/>
        <v/>
      </c>
      <c r="F676" t="str">
        <f t="shared" si="55"/>
        <v/>
      </c>
      <c r="G676" t="e">
        <f>+VLOOKUP(L676,BG!$D$10:$F$63,3,FALSE)</f>
        <v>#REF!</v>
      </c>
      <c r="H676" s="386"/>
      <c r="I676" s="660"/>
      <c r="J676" s="476">
        <f t="shared" si="53"/>
        <v>0</v>
      </c>
      <c r="K676" t="e">
        <f>+VLOOKUP(D676,#REF!,4,0)</f>
        <v>#REF!</v>
      </c>
      <c r="L676" t="e">
        <f>VLOOKUP(D676,#REF!,5,0)</f>
        <v>#REF!</v>
      </c>
      <c r="M676" t="e">
        <f>VLOOKUP(D676,#REF!,6,0)</f>
        <v>#REF!</v>
      </c>
      <c r="N676" t="e">
        <f>VLOOKUP(D676,#REF!,7,0)</f>
        <v>#REF!</v>
      </c>
      <c r="P676" t="str">
        <f t="shared" si="56"/>
        <v/>
      </c>
      <c r="Q676" t="str">
        <f t="shared" si="57"/>
        <v/>
      </c>
    </row>
    <row r="677" spans="1:17" hidden="1" x14ac:dyDescent="0.25">
      <c r="A677" s="563"/>
      <c r="C677" s="626"/>
      <c r="D677" s="338"/>
      <c r="E677" t="str">
        <f t="shared" si="54"/>
        <v/>
      </c>
      <c r="F677" t="str">
        <f t="shared" si="55"/>
        <v/>
      </c>
      <c r="G677" t="e">
        <f>+VLOOKUP(L677,BG!$D$10:$F$63,3,FALSE)</f>
        <v>#REF!</v>
      </c>
      <c r="H677" s="338"/>
      <c r="I677" s="658"/>
      <c r="J677" s="298">
        <f t="shared" si="53"/>
        <v>0</v>
      </c>
      <c r="K677" t="e">
        <f>+VLOOKUP(D677,#REF!,4,0)</f>
        <v>#REF!</v>
      </c>
      <c r="L677" t="e">
        <f>VLOOKUP(D677,#REF!,5,0)</f>
        <v>#REF!</v>
      </c>
      <c r="M677" t="e">
        <f>VLOOKUP(D677,#REF!,6,0)</f>
        <v>#REF!</v>
      </c>
      <c r="N677" t="e">
        <f>VLOOKUP(D677,#REF!,7,0)</f>
        <v>#REF!</v>
      </c>
      <c r="P677" t="str">
        <f t="shared" si="56"/>
        <v/>
      </c>
      <c r="Q677" t="str">
        <f t="shared" si="57"/>
        <v/>
      </c>
    </row>
    <row r="678" spans="1:17" hidden="1" x14ac:dyDescent="0.25">
      <c r="A678" s="563"/>
      <c r="C678" s="626"/>
      <c r="D678" s="338"/>
      <c r="E678" t="str">
        <f t="shared" si="54"/>
        <v/>
      </c>
      <c r="F678" t="str">
        <f t="shared" si="55"/>
        <v/>
      </c>
      <c r="G678" t="e">
        <f>+VLOOKUP(L678,BG!$D$10:$F$63,3,FALSE)</f>
        <v>#REF!</v>
      </c>
      <c r="H678" s="338"/>
      <c r="I678" s="658"/>
      <c r="J678" s="298">
        <f t="shared" si="53"/>
        <v>0</v>
      </c>
      <c r="K678" t="e">
        <f>+VLOOKUP(D678,#REF!,4,0)</f>
        <v>#REF!</v>
      </c>
      <c r="L678" t="e">
        <f>VLOOKUP(D678,#REF!,5,0)</f>
        <v>#REF!</v>
      </c>
      <c r="M678" t="e">
        <f>VLOOKUP(D678,#REF!,6,0)</f>
        <v>#REF!</v>
      </c>
      <c r="N678" t="e">
        <f>VLOOKUP(D678,#REF!,7,0)</f>
        <v>#REF!</v>
      </c>
      <c r="P678" t="str">
        <f t="shared" si="56"/>
        <v/>
      </c>
      <c r="Q678" t="str">
        <f t="shared" si="57"/>
        <v/>
      </c>
    </row>
  </sheetData>
  <autoFilter ref="A1:Q678" xr:uid="{71C8A7B4-14D9-4536-89B5-03C3505B8304}">
    <filterColumn colId="7">
      <filters>
        <filter val="(Cargos Financieros Docum, a Devengar - Resid)"/>
        <filter val="(Cargos Financieros Documentados a Devengar - Residentes)"/>
        <filter val="(Int.a Deveng.Prest.Direc.Plazo Mayor a 1080 Dias)"/>
        <filter val="(Int.a Deveng.Prest.Directos Plazo 361-1080 Dias)"/>
        <filter val="(Int.a Deveng.Prest.Directos Plazo 91-180 Dias)"/>
        <filter val="(Prevision Coloc.Vencida  -Prestamos Residentes)"/>
        <filter val="(Previsiones p/Riesg.Credit.-Prestamos)"/>
        <filter val="(Previsiones s/Prest,Amortiz. -Mayores 3 Años)"/>
        <filter val="(Previsiones s/Prest,Amortiz. -Men,1 Año)"/>
        <filter val="(Previsiones s/Prest,Amortiz. -Menores 180 Dias)"/>
        <filter val="(Previsiones s/Prest,Amortiz. -Menores 30 Dias)"/>
        <filter val="(Previsiones s/Prest,Amortiz. -Menores 60 Dias)"/>
        <filter val="(Previsiones s/Prest,Amortiz. -Menores 90 Dias)"/>
        <filter val="(Prod. Financ. Docum. a Devengar - Resid. &lt; 1 Aðo)"/>
        <filter val="(Prod. Financ. Docum. a Devengar - Resid. &lt; 180 Dias)"/>
        <filter val="(Prod. Financ. Docum. a Devengar - Resid. &lt; 3 Aðos)"/>
        <filter val="(Prod. Financ. Docum. a Devengar - Resid. &gt; 3 Aðos)"/>
        <filter val="(Productos Financieros Documentados a Devengar - Residentes)"/>
        <filter val="Acciones en Otras Empresas"/>
        <filter val="Alquileres Pagados"/>
        <filter val="Alquileres Pagados Estacionamiento"/>
        <filter val="Anticipos por Compra de Bienes y Servicios -Resid."/>
        <filter val="Basa Cta.Cte. Netel/Pago Express - 100081992"/>
        <filter val="Cajero Fielcorresponsal a Pagar Usd"/>
        <filter val="Carg.Fin.No Doc- Prest Exterior"/>
        <filter val="Carg.Fin.No Doc- s/Cajas de Ahorro Vista -Res."/>
        <filter val="Cargos Financ,No Documentados-Residentes"/>
        <filter val="Cargos Financieros Documentados - Residentes"/>
        <filter val="Cargos Financieros Documentados - Residentes-Irf"/>
        <filter val="Cheques Diferidos Descontados -Mayores de Tres Años"/>
        <filter val="Cheques Diferidos Descontados -Menores de Tres Años"/>
        <filter val="Colocacion Vencida-Residente"/>
        <filter val="Comisiones Pagadas - Vendedores Ext."/>
        <filter val="Constitucion de Prevision  -Prestamos"/>
        <filter val="Cred.Vig. X Inter.Financ.-Sector Financ. - Resid"/>
        <filter val="Cred.Vig. X Inter.Financ.-Sector No Financ.-No Resid."/>
        <filter val="Cred.Vig. X Inter.Financ.-Sector No Financ.-Resid."/>
        <filter val="Creditos Diversos Resid."/>
        <filter val="Creditos en Gestion - Residentes"/>
        <filter val="Creditos en Gestion No Reajustables -Residentes"/>
        <filter val="Creditos en Gestion -Residentes"/>
        <filter val="Creditos Morosos  No Reaj, -Residentes"/>
        <filter val="Creditos Morosos - Prestamos"/>
        <filter val="Creditos Reestructurados -P.Amortiz. -Mayores de Tres Años"/>
        <filter val="Creditos Reestructurados -P.Amortiz. -Menores de Tres Años"/>
        <filter val="Creditos Refinanciados -P.Amortizables -Mayores de Tres Años"/>
        <filter val="Creditos Refinanciados -P.Amortizables -Menores de Tres Años"/>
        <filter val="Creditos Vencidos por Intermed,Financiera -Resid."/>
        <filter val="Creditos Vencidos por Intermediacion Financiera -Res."/>
        <filter val="Creditos Vigentes por Int,Financ.Sect, No Financ.No Res."/>
        <filter val="Creditos Vigentes por Int,Financ.Sect, No Financ.Res."/>
        <filter val="Creditos Vigentes por Int.Financ Sect.Financ.-.Res."/>
        <filter val="Cuota Interes"/>
        <filter val="Desafectacion de Prevision  -Prestamos"/>
        <filter val="Deudores Varios - Operaciones"/>
        <filter val="Deudores Varios Bienes a Integrar"/>
        <filter val="Disponibilidades  - No Residentes"/>
        <filter val="Disponibilidades - No Residentes"/>
        <filter val="Disponibilidades - Residentes"/>
        <filter val="Documentos Descontados  Resid.-Mayores de Tres Años"/>
        <filter val="Documentos Descontados  Resid.-Menores de Tres Años"/>
        <filter val="Eventos de la Empresa"/>
        <filter val="Garantia Alquiler Residentes"/>
        <filter val="Gastos a Recuperar - Residentes"/>
        <filter val="Gestion de Cobranza Prestamos"/>
        <filter val="Honor. Asesores y Consultores"/>
        <filter val="Honor. Asesores y Consultores Costo"/>
        <filter val="Honorarios Tasadores"/>
        <filter val="Impresos Publicit."/>
        <filter val="Ingreso por Acciones en Otras Empresas"/>
        <filter val="Ingresos por Compra de Cartera"/>
        <filter val="Ingresos por Seguros Cob"/>
        <filter val="Ingresos Varios"/>
        <filter val="Ingresos Varios - No Operativos"/>
        <filter val="Int. a Pagar Prest. Directos Plazo 181-360 Dias"/>
        <filter val="Int. a Pagar Prest. Directos Plazo 91-180 Dias"/>
        <filter val="Int. Cobrados s/Prestamos Amortizables"/>
        <filter val="Int.a Pagar Prest.Directos Plazo 361-1080 Dias"/>
        <filter val="Int.a Pagar Prest.Directos Plazo Mayor a 1080 Dias"/>
        <filter val="Interes"/>
        <filter val="Interes Morat.s/Cred.en Gestion"/>
        <filter val="Interes Moratorio y Punitorio"/>
        <filter val="Interes Punitorio"/>
        <filter val="Intereses Caja de Ahorro - Bancos del Pais"/>
        <filter val="Intereses Cobrados Prestamos a Plazo Fijo"/>
        <filter val="Intereses Morarios y Punitorios"/>
        <filter val="Intereses Moratorios"/>
        <filter val="Intereses Pagados Varios"/>
        <filter val="Intereses Prestamos - Directos"/>
        <filter val="Intereses Prestamos - Exterior"/>
        <filter val="Intereses Prestamos - Redescuentos"/>
        <filter val="Mora Prest. Amortizables No Reajustables"/>
        <filter val="Multas,Recargos e Intereses"/>
        <filter val="Multas,Recargos,Intereses"/>
        <filter val="No Reajustables Residentes -Produc.por Colocac."/>
        <filter val="Obligaciones Diversas Resid."/>
        <filter val="Obligaciones Diversas-Residentes"/>
        <filter val="Operaciones a Liquidar Carsa-Cobro Prestamos"/>
        <filter val="Operaciones a Liquidar Documenta - Prestamos"/>
        <filter val="Operaciones a Liquidar Netel - Prestamos"/>
        <filter val="Operaciones a Liquidar Pronet-Cobros de Prestamos"/>
        <filter val="Otras Ganancias Operativas Resid."/>
        <filter val="Otras Perdidas Operativas Resid."/>
        <filter val="Pago a Proveedores en Cuotas Usd"/>
        <filter val="Pago a Proveedores Varios"/>
        <filter val="Pagos a Proveedores en Cuotas"/>
        <filter val="Prest, Plazo Fijo -Resid. -Mayores de Tres Años"/>
        <filter val="Prest, Plazo Fijo -Resid. -Menores de 180 Dias"/>
        <filter val="Prest, Plazo Fijo -Resid. -Menores de Tres Años"/>
        <filter val="Prest, Plazo Fijo -Resid. -Menores de Un Año"/>
        <filter val="Prest,Amortizables -Resid -Mayores de Tres Años"/>
        <filter val="Prest,Amortizables -Resid -Menores de 180 Dias"/>
        <filter val="Prest,Amortizables -Resid -Menores de 60 Dias"/>
        <filter val="Prest,Amortizables -Resid -Menores de Tres Años"/>
        <filter val="Prest,Amortizables -Resid -Menores de Un Año"/>
        <filter val="Prest. Amort. Res.-Corporativo"/>
        <filter val="Prest. Amortizables No Reajustables - Afd"/>
        <filter val="Prest. con Recursos Administrados"/>
        <filter val="Prest. Pf No Reajustables - Corporativos"/>
        <filter val="Prest. Rec. del Exterior Gs"/>
        <filter val="Prest. Rec. del Exterior Usd"/>
        <filter val="Prestamos Al Personal -Mayores de Tres Años"/>
        <filter val="Prestamos Al Personal -Menores de 180 Dias"/>
        <filter val="Prestamos Al Personal -Menores de Tres Años"/>
        <filter val="Prestamos Al Personal -Menores de Un Año"/>
        <filter val="Prestamos Amortizables No Reajustables"/>
        <filter val="Prestamos con Recursos Administrados por la Agencia Financie"/>
        <filter val="Prestamos Directos Plazo 181-360 Dias"/>
        <filter val="Prestamos Directos Plazo 361-1080 Dias"/>
        <filter val="Prestamos Directos Plazo 91-180 Dias"/>
        <filter val="Prestamos Directos Plazo Mayor a 1080 Dias"/>
        <filter val="Prod, Financ,Docum, Cred,Morosos - Residentes"/>
        <filter val="Prod,Fin,Doc,-Resid.-Doc.Descont.-Mayores.3 Años"/>
        <filter val="Prod,Fin,Doc,-Resid.-Doc.Descont.-Men.3 Años"/>
        <filter val="Prod,Fin,Doc,-Resid.-P,Amortizables.-Mayores.3 Años"/>
        <filter val="Prod,Fin,Doc,-Resid.-P,Amortizables.-Men.3 Años"/>
        <filter val="Prod,s/ Documentos Descontados -Residentes"/>
        <filter val="Prod.p/ Prest, Amortizables-No Residentes"/>
        <filter val="Product.Financ.Document.- Residentes"/>
        <filter val="Productos Financ. Document. - Residentes"/>
        <filter val="Productos Financ.Doc. - Resid.&lt; de 3 Aðos"/>
        <filter val="Productos Financ.Documentados - Residentes"/>
        <filter val="Productos Financi. Doc. - Resid. &lt; de 1 Aðo"/>
        <filter val="Productos Financi. Doc. - Resid. &lt; de 180 Dias"/>
        <filter val="Productos Financi. Doc. - Resid. &gt; de 3 Aðos"/>
        <filter val="Productos por Medida Excepcional - Residentes"/>
        <filter val="Productos por Prestamos a Plazo Fijo -No Residentes"/>
        <filter val="Remuneraciones a Directores"/>
        <filter val="Reserva de Revaluo"/>
        <filter val="Reserva Legal"/>
        <filter val="Reservas por Revalorizacion"/>
        <filter val="Residentes"/>
        <filter val="Responsabilidad Social Empresarial"/>
        <filter val="Retencion Cuotas Prestamos - Salarios"/>
        <filter val="Ueno Cta.Cte. 37345003 Gs. Proveedores"/>
      </filters>
    </filterColumn>
  </autoFilter>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C1:H20"/>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8" width="11.28515625" style="35"/>
    <col min="9" max="16384" width="11.28515625" style="2"/>
  </cols>
  <sheetData>
    <row r="1" spans="3:6" x14ac:dyDescent="0.2">
      <c r="C1" s="11" t="s">
        <v>3250</v>
      </c>
      <c r="F1" s="149" t="s">
        <v>88</v>
      </c>
    </row>
    <row r="3" spans="3:6" ht="15" x14ac:dyDescent="0.2">
      <c r="C3" s="829" t="s">
        <v>1521</v>
      </c>
      <c r="D3" s="829"/>
      <c r="E3" s="829"/>
    </row>
    <row r="4" spans="3:6" x14ac:dyDescent="0.2">
      <c r="C4" s="93" t="s">
        <v>192</v>
      </c>
    </row>
    <row r="5" spans="3:6" x14ac:dyDescent="0.2">
      <c r="D5" s="5"/>
      <c r="E5" s="5"/>
    </row>
    <row r="6" spans="3:6" x14ac:dyDescent="0.2">
      <c r="C6" s="352" t="s">
        <v>2</v>
      </c>
      <c r="D6" s="794">
        <v>45199</v>
      </c>
      <c r="E6" s="794">
        <v>44926</v>
      </c>
    </row>
    <row r="7" spans="3:6" hidden="1" x14ac:dyDescent="0.2">
      <c r="C7" s="90" t="s">
        <v>1050</v>
      </c>
      <c r="D7" s="27">
        <v>0</v>
      </c>
      <c r="E7" s="27">
        <v>0</v>
      </c>
    </row>
    <row r="8" spans="3:6" hidden="1" x14ac:dyDescent="0.2">
      <c r="C8" s="90" t="s">
        <v>1051</v>
      </c>
      <c r="D8" s="27">
        <v>0</v>
      </c>
      <c r="E8" s="27">
        <v>0</v>
      </c>
    </row>
    <row r="9" spans="3:6" hidden="1" x14ac:dyDescent="0.2">
      <c r="C9" s="90" t="s">
        <v>1053</v>
      </c>
      <c r="D9" s="27">
        <v>0</v>
      </c>
      <c r="E9" s="27">
        <v>0</v>
      </c>
    </row>
    <row r="10" spans="3:6" x14ac:dyDescent="0.2">
      <c r="C10" s="90" t="s">
        <v>3371</v>
      </c>
      <c r="D10" s="27">
        <v>0</v>
      </c>
      <c r="E10" s="27">
        <v>69915.33</v>
      </c>
    </row>
    <row r="11" spans="3:6" x14ac:dyDescent="0.2">
      <c r="C11" s="90" t="s">
        <v>1396</v>
      </c>
      <c r="D11" s="27">
        <v>6874281.125</v>
      </c>
      <c r="E11" s="27">
        <v>0</v>
      </c>
    </row>
    <row r="12" spans="3:6" hidden="1" x14ac:dyDescent="0.2">
      <c r="C12" s="90" t="s">
        <v>1066</v>
      </c>
      <c r="D12" s="27">
        <v>0</v>
      </c>
      <c r="E12" s="27">
        <v>0</v>
      </c>
    </row>
    <row r="13" spans="3:6" hidden="1" x14ac:dyDescent="0.2">
      <c r="C13" s="90" t="s">
        <v>1067</v>
      </c>
      <c r="D13" s="27">
        <v>0</v>
      </c>
      <c r="E13" s="27">
        <v>0</v>
      </c>
    </row>
    <row r="14" spans="3:6" hidden="1" x14ac:dyDescent="0.2">
      <c r="C14" s="90" t="s">
        <v>1069</v>
      </c>
      <c r="D14" s="27">
        <v>0</v>
      </c>
      <c r="E14" s="27">
        <v>0</v>
      </c>
    </row>
    <row r="15" spans="3:6" hidden="1" x14ac:dyDescent="0.2">
      <c r="C15" s="90" t="s">
        <v>1070</v>
      </c>
      <c r="D15" s="27">
        <v>0</v>
      </c>
      <c r="E15" s="27">
        <v>0</v>
      </c>
    </row>
    <row r="16" spans="3:6" hidden="1" x14ac:dyDescent="0.2">
      <c r="C16" s="2" t="s">
        <v>1569</v>
      </c>
      <c r="D16" s="27">
        <v>0</v>
      </c>
      <c r="E16" s="27">
        <v>0</v>
      </c>
    </row>
    <row r="17" spans="3:6" x14ac:dyDescent="0.2">
      <c r="C17" s="11" t="s">
        <v>0</v>
      </c>
      <c r="D17" s="715">
        <v>6874281.125</v>
      </c>
      <c r="E17" s="353">
        <v>69915.33</v>
      </c>
    </row>
    <row r="20" spans="3:6" x14ac:dyDescent="0.2">
      <c r="F20" s="2"/>
    </row>
  </sheetData>
  <mergeCells count="1">
    <mergeCell ref="C3:E3"/>
  </mergeCells>
  <hyperlinks>
    <hyperlink ref="F1" location="BG!A1" display="BG" xr:uid="{00000000-0004-0000-1600-000000000000}"/>
  </hyperlink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C1:F25"/>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3.28515625" style="2" bestFit="1" customWidth="1"/>
    <col min="7" max="16384" width="11.42578125" style="2"/>
  </cols>
  <sheetData>
    <row r="1" spans="3:6" x14ac:dyDescent="0.2">
      <c r="C1" s="11" t="s">
        <v>3250</v>
      </c>
      <c r="F1" s="156" t="s">
        <v>88</v>
      </c>
    </row>
    <row r="2" spans="3:6" x14ac:dyDescent="0.2">
      <c r="D2" s="77"/>
    </row>
    <row r="3" spans="3:6" ht="15" x14ac:dyDescent="0.2">
      <c r="C3" s="829" t="s">
        <v>1550</v>
      </c>
      <c r="D3" s="829"/>
      <c r="E3" s="248"/>
    </row>
    <row r="4" spans="3:6" x14ac:dyDescent="0.2">
      <c r="C4" s="883" t="s">
        <v>192</v>
      </c>
      <c r="D4" s="883"/>
    </row>
    <row r="5" spans="3:6" x14ac:dyDescent="0.2">
      <c r="C5" s="18" t="s">
        <v>1427</v>
      </c>
    </row>
    <row r="6" spans="3:6" x14ac:dyDescent="0.2">
      <c r="C6" s="18"/>
    </row>
    <row r="7" spans="3:6" x14ac:dyDescent="0.2">
      <c r="C7" s="157" t="s">
        <v>1508</v>
      </c>
    </row>
    <row r="8" spans="3:6" x14ac:dyDescent="0.2">
      <c r="C8" s="157"/>
    </row>
    <row r="9" spans="3:6" x14ac:dyDescent="0.2">
      <c r="C9" s="13" t="s">
        <v>2</v>
      </c>
      <c r="D9" s="746">
        <v>45199</v>
      </c>
      <c r="E9" s="746">
        <v>44926</v>
      </c>
    </row>
    <row r="10" spans="3:6" hidden="1" x14ac:dyDescent="0.2">
      <c r="C10" s="5" t="s">
        <v>1010</v>
      </c>
      <c r="D10" s="82">
        <v>0</v>
      </c>
      <c r="E10" s="82">
        <v>0</v>
      </c>
    </row>
    <row r="11" spans="3:6" x14ac:dyDescent="0.2">
      <c r="C11" s="5" t="s">
        <v>1460</v>
      </c>
      <c r="D11" s="82">
        <v>69543172.101000026</v>
      </c>
      <c r="E11" s="435">
        <v>14618095.840000002</v>
      </c>
    </row>
    <row r="12" spans="3:6" hidden="1" x14ac:dyDescent="0.2">
      <c r="C12" s="5" t="s">
        <v>1344</v>
      </c>
      <c r="D12" s="82">
        <v>0</v>
      </c>
      <c r="E12" s="435">
        <v>0</v>
      </c>
    </row>
    <row r="13" spans="3:6" x14ac:dyDescent="0.2">
      <c r="C13" s="5"/>
      <c r="D13" s="82"/>
      <c r="E13" s="82"/>
    </row>
    <row r="14" spans="3:6" s="5" customFormat="1" x14ac:dyDescent="0.2">
      <c r="C14" s="16" t="s">
        <v>10</v>
      </c>
      <c r="D14" s="258">
        <v>69543172.101000026</v>
      </c>
      <c r="E14" s="258">
        <v>14618095.840000002</v>
      </c>
    </row>
    <row r="15" spans="3:6" s="5" customFormat="1" x14ac:dyDescent="0.2">
      <c r="C15" s="16"/>
      <c r="D15" s="84"/>
      <c r="E15" s="82"/>
    </row>
    <row r="16" spans="3:6" s="5" customFormat="1" x14ac:dyDescent="0.2">
      <c r="C16" s="157" t="s">
        <v>1509</v>
      </c>
      <c r="D16" s="84"/>
      <c r="E16" s="85"/>
    </row>
    <row r="18" spans="3:5" x14ac:dyDescent="0.2">
      <c r="C18" s="13" t="s">
        <v>2</v>
      </c>
      <c r="D18" s="746">
        <v>45199</v>
      </c>
      <c r="E18" s="746">
        <v>44561</v>
      </c>
    </row>
    <row r="19" spans="3:5" x14ac:dyDescent="0.2">
      <c r="C19" s="14" t="s">
        <v>12</v>
      </c>
      <c r="D19" s="82">
        <v>0</v>
      </c>
      <c r="E19" s="82">
        <v>0</v>
      </c>
    </row>
    <row r="20" spans="3:5" x14ac:dyDescent="0.2">
      <c r="C20" s="5" t="s">
        <v>1459</v>
      </c>
      <c r="D20" s="82">
        <v>0</v>
      </c>
      <c r="E20" s="82">
        <v>0</v>
      </c>
    </row>
    <row r="21" spans="3:5" x14ac:dyDescent="0.2">
      <c r="C21" s="5" t="s">
        <v>95</v>
      </c>
      <c r="D21" s="82">
        <v>0</v>
      </c>
      <c r="E21" s="82">
        <v>0</v>
      </c>
    </row>
    <row r="22" spans="3:5" x14ac:dyDescent="0.2">
      <c r="C22" s="65"/>
      <c r="D22" s="82"/>
    </row>
    <row r="23" spans="3:5" x14ac:dyDescent="0.2">
      <c r="C23" s="16" t="s">
        <v>10</v>
      </c>
      <c r="D23" s="263">
        <v>0</v>
      </c>
      <c r="E23" s="263">
        <v>0</v>
      </c>
    </row>
    <row r="24" spans="3:5" x14ac:dyDescent="0.2">
      <c r="C24" s="5"/>
      <c r="D24" s="5"/>
      <c r="E24" s="5"/>
    </row>
    <row r="25" spans="3:5" x14ac:dyDescent="0.2">
      <c r="C25" s="16"/>
      <c r="D25" s="5"/>
      <c r="E25" s="9"/>
    </row>
  </sheetData>
  <mergeCells count="2">
    <mergeCell ref="C4:D4"/>
    <mergeCell ref="C3:D3"/>
  </mergeCells>
  <hyperlinks>
    <hyperlink ref="F1" location="BG!A1" display="BG" xr:uid="{00000000-0004-0000-1700-000000000000}"/>
  </hyperlinks>
  <printOptions horizontalCentered="1"/>
  <pageMargins left="0.70866141732283472" right="0.70866141732283472" top="0.74803149606299213" bottom="0.74803149606299213" header="0.31496062992125984" footer="0.31496062992125984"/>
  <pageSetup paperSize="5" scale="8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C1:G17"/>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54.5703125" style="2" customWidth="1"/>
    <col min="4" max="5" width="15.7109375" style="2" customWidth="1"/>
    <col min="6" max="6" width="2.28515625" style="2" customWidth="1"/>
    <col min="7" max="7" width="10.7109375" style="2" customWidth="1"/>
    <col min="8" max="16384" width="11.42578125" style="2"/>
  </cols>
  <sheetData>
    <row r="1" spans="3:7" x14ac:dyDescent="0.2">
      <c r="C1" s="11" t="s">
        <v>3250</v>
      </c>
      <c r="F1" s="156" t="s">
        <v>88</v>
      </c>
    </row>
    <row r="3" spans="3:7" ht="15" x14ac:dyDescent="0.2">
      <c r="C3" s="829" t="s">
        <v>1522</v>
      </c>
      <c r="D3" s="829"/>
      <c r="E3" s="248"/>
      <c r="G3" s="55"/>
    </row>
    <row r="4" spans="3:7" x14ac:dyDescent="0.2">
      <c r="C4" s="883" t="s">
        <v>192</v>
      </c>
      <c r="D4" s="883"/>
    </row>
    <row r="5" spans="3:7" x14ac:dyDescent="0.2">
      <c r="C5" s="18" t="s">
        <v>1428</v>
      </c>
    </row>
    <row r="7" spans="3:7" x14ac:dyDescent="0.2">
      <c r="C7" s="13" t="s">
        <v>2</v>
      </c>
      <c r="D7" s="746">
        <v>45199</v>
      </c>
      <c r="E7" s="746">
        <v>44926</v>
      </c>
    </row>
    <row r="8" spans="3:7" x14ac:dyDescent="0.2">
      <c r="C8" s="2" t="s">
        <v>662</v>
      </c>
      <c r="D8" s="27">
        <v>387751000</v>
      </c>
      <c r="E8" s="27">
        <v>377818000</v>
      </c>
    </row>
    <row r="9" spans="3:7" x14ac:dyDescent="0.2">
      <c r="C9" s="2" t="s">
        <v>1270</v>
      </c>
      <c r="D9" s="27">
        <v>93720.846000000005</v>
      </c>
      <c r="E9" s="27">
        <v>75940.709000000003</v>
      </c>
    </row>
    <row r="11" spans="3:7" x14ac:dyDescent="0.2">
      <c r="C11" s="2" t="s">
        <v>664</v>
      </c>
      <c r="D11" s="27">
        <v>387751</v>
      </c>
      <c r="E11" s="27">
        <v>377818</v>
      </c>
    </row>
    <row r="12" spans="3:7" x14ac:dyDescent="0.2">
      <c r="C12" s="2" t="s">
        <v>663</v>
      </c>
      <c r="D12" s="27">
        <v>1000000</v>
      </c>
      <c r="E12" s="27">
        <v>1000000</v>
      </c>
    </row>
    <row r="13" spans="3:7" x14ac:dyDescent="0.2">
      <c r="D13" s="27"/>
      <c r="E13" s="27"/>
    </row>
    <row r="14" spans="3:7" x14ac:dyDescent="0.2">
      <c r="C14" s="11"/>
      <c r="D14" s="86"/>
      <c r="E14" s="86"/>
    </row>
    <row r="17" spans="4:4" x14ac:dyDescent="0.2">
      <c r="D17" s="27"/>
    </row>
  </sheetData>
  <mergeCells count="2">
    <mergeCell ref="C4:D4"/>
    <mergeCell ref="C3:D3"/>
  </mergeCells>
  <hyperlinks>
    <hyperlink ref="F1" location="BG!A1" display="BG" xr:uid="{00000000-0004-0000-1800-000000000000}"/>
  </hyperlinks>
  <pageMargins left="0.70866141732283472" right="0.70866141732283472" top="0.74803149606299213" bottom="0.74803149606299213" header="0.31496062992125984" footer="0.31496062992125984"/>
  <pageSetup paperSize="9"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C1:H38"/>
  <sheetViews>
    <sheetView showGridLines="0" topLeftCell="A21" zoomScale="85" zoomScaleNormal="85" workbookViewId="0">
      <selection activeCell="D89" sqref="D89"/>
    </sheetView>
  </sheetViews>
  <sheetFormatPr baseColWidth="10" defaultColWidth="11.42578125" defaultRowHeight="12.75" x14ac:dyDescent="0.2"/>
  <cols>
    <col min="1" max="2" width="2.28515625" style="2" customWidth="1"/>
    <col min="3" max="3" width="30" style="35" customWidth="1"/>
    <col min="4" max="5" width="15.7109375" style="35" customWidth="1"/>
    <col min="6" max="6" width="2.28515625" style="35" customWidth="1"/>
    <col min="7" max="7" width="14.7109375" style="35" customWidth="1"/>
    <col min="8" max="8" width="11.28515625" style="35"/>
    <col min="9" max="16384" width="11.42578125" style="2"/>
  </cols>
  <sheetData>
    <row r="1" spans="3:8" x14ac:dyDescent="0.2">
      <c r="C1" s="11" t="s">
        <v>3250</v>
      </c>
      <c r="G1" s="149" t="s">
        <v>88</v>
      </c>
    </row>
    <row r="2" spans="3:8" x14ac:dyDescent="0.2">
      <c r="H2" s="5"/>
    </row>
    <row r="3" spans="3:8" ht="15" x14ac:dyDescent="0.2">
      <c r="C3" s="829" t="s">
        <v>1523</v>
      </c>
      <c r="D3" s="829"/>
      <c r="E3" s="248"/>
      <c r="H3" s="5"/>
    </row>
    <row r="4" spans="3:8" x14ac:dyDescent="0.2">
      <c r="C4" s="883" t="s">
        <v>192</v>
      </c>
      <c r="D4" s="883"/>
      <c r="H4" s="5"/>
    </row>
    <row r="5" spans="3:8" x14ac:dyDescent="0.2">
      <c r="C5" s="18" t="s">
        <v>1429</v>
      </c>
      <c r="D5" s="2"/>
      <c r="E5" s="5"/>
    </row>
    <row r="6" spans="3:8" x14ac:dyDescent="0.2">
      <c r="D6" s="5"/>
      <c r="E6" s="5"/>
    </row>
    <row r="7" spans="3:8" x14ac:dyDescent="0.2">
      <c r="D7" s="5"/>
      <c r="E7" s="5"/>
    </row>
    <row r="8" spans="3:8" x14ac:dyDescent="0.2">
      <c r="C8" s="13" t="s">
        <v>2</v>
      </c>
      <c r="D8" s="746">
        <v>45199</v>
      </c>
      <c r="E8" s="746">
        <v>44926</v>
      </c>
    </row>
    <row r="9" spans="3:8" x14ac:dyDescent="0.2">
      <c r="C9" s="157"/>
    </row>
    <row r="10" spans="3:8" x14ac:dyDescent="0.2">
      <c r="C10" s="158" t="s">
        <v>1542</v>
      </c>
      <c r="D10" s="159">
        <v>2686623.3309999998</v>
      </c>
      <c r="E10" s="159">
        <v>2686623.3309999998</v>
      </c>
    </row>
    <row r="11" spans="3:8" x14ac:dyDescent="0.2">
      <c r="C11" s="152"/>
      <c r="D11" s="151"/>
    </row>
    <row r="12" spans="3:8" x14ac:dyDescent="0.2">
      <c r="C12" s="885" t="s">
        <v>1541</v>
      </c>
      <c r="D12" s="885"/>
      <c r="E12" s="885"/>
    </row>
    <row r="13" spans="3:8" x14ac:dyDescent="0.2">
      <c r="C13" s="885"/>
      <c r="D13" s="885"/>
      <c r="E13" s="885"/>
    </row>
    <row r="14" spans="3:8" x14ac:dyDescent="0.2">
      <c r="C14" s="152"/>
      <c r="D14" s="151"/>
    </row>
    <row r="15" spans="3:8" x14ac:dyDescent="0.2">
      <c r="C15" s="152"/>
      <c r="D15" s="151"/>
    </row>
    <row r="16" spans="3:8" x14ac:dyDescent="0.2">
      <c r="C16" s="158" t="s">
        <v>1543</v>
      </c>
      <c r="D16" s="159">
        <v>15446640.130000001</v>
      </c>
      <c r="E16" s="159">
        <v>13132124.267999999</v>
      </c>
    </row>
    <row r="17" spans="3:6" x14ac:dyDescent="0.2">
      <c r="C17" s="152"/>
      <c r="D17" s="151"/>
    </row>
    <row r="18" spans="3:6" ht="12.75" customHeight="1" x14ac:dyDescent="0.2">
      <c r="C18" s="884" t="s">
        <v>1546</v>
      </c>
      <c r="D18" s="884"/>
      <c r="E18" s="884"/>
    </row>
    <row r="19" spans="3:6" x14ac:dyDescent="0.2">
      <c r="C19" s="884"/>
      <c r="D19" s="884"/>
      <c r="E19" s="884"/>
      <c r="F19" s="2"/>
    </row>
    <row r="20" spans="3:6" x14ac:dyDescent="0.2">
      <c r="C20" s="884"/>
      <c r="D20" s="884"/>
      <c r="E20" s="884"/>
    </row>
    <row r="21" spans="3:6" x14ac:dyDescent="0.2">
      <c r="C21" s="884"/>
      <c r="D21" s="884"/>
      <c r="E21" s="884"/>
    </row>
    <row r="22" spans="3:6" x14ac:dyDescent="0.2">
      <c r="C22" s="884"/>
      <c r="D22" s="884"/>
      <c r="E22" s="884"/>
    </row>
    <row r="23" spans="3:6" x14ac:dyDescent="0.2">
      <c r="C23" s="253"/>
      <c r="D23" s="253"/>
      <c r="E23" s="253"/>
    </row>
    <row r="24" spans="3:6" x14ac:dyDescent="0.2">
      <c r="C24" s="152"/>
      <c r="D24" s="151"/>
    </row>
    <row r="25" spans="3:6" x14ac:dyDescent="0.2">
      <c r="C25" s="158" t="s">
        <v>1544</v>
      </c>
      <c r="D25" s="159">
        <v>0</v>
      </c>
      <c r="E25" s="159">
        <v>0</v>
      </c>
    </row>
    <row r="26" spans="3:6" x14ac:dyDescent="0.2">
      <c r="C26" s="152"/>
      <c r="D26" s="151"/>
    </row>
    <row r="27" spans="3:6" x14ac:dyDescent="0.2">
      <c r="C27" s="152"/>
      <c r="D27" s="151"/>
    </row>
    <row r="28" spans="3:6" x14ac:dyDescent="0.2">
      <c r="C28" s="158" t="s">
        <v>1545</v>
      </c>
      <c r="D28" s="159">
        <v>0</v>
      </c>
      <c r="E28" s="159">
        <v>0</v>
      </c>
    </row>
    <row r="29" spans="3:6" x14ac:dyDescent="0.2">
      <c r="D29" s="151"/>
    </row>
    <row r="30" spans="3:6" x14ac:dyDescent="0.2">
      <c r="D30" s="151"/>
    </row>
    <row r="31" spans="3:6" x14ac:dyDescent="0.2">
      <c r="C31" s="158" t="s">
        <v>2716</v>
      </c>
      <c r="D31" s="159">
        <v>1429066.3689999999</v>
      </c>
      <c r="E31" s="159">
        <v>1429066.3689999999</v>
      </c>
    </row>
    <row r="32" spans="3:6" x14ac:dyDescent="0.2">
      <c r="D32" s="151"/>
    </row>
    <row r="33" spans="4:4" x14ac:dyDescent="0.2">
      <c r="D33" s="151"/>
    </row>
    <row r="34" spans="4:4" x14ac:dyDescent="0.2">
      <c r="D34" s="151"/>
    </row>
    <row r="35" spans="4:4" x14ac:dyDescent="0.2">
      <c r="D35" s="151"/>
    </row>
    <row r="36" spans="4:4" x14ac:dyDescent="0.2">
      <c r="D36" s="151"/>
    </row>
    <row r="37" spans="4:4" x14ac:dyDescent="0.2">
      <c r="D37" s="151"/>
    </row>
    <row r="38" spans="4:4" x14ac:dyDescent="0.2">
      <c r="D38" s="151"/>
    </row>
  </sheetData>
  <mergeCells count="4">
    <mergeCell ref="C18:E22"/>
    <mergeCell ref="C4:D4"/>
    <mergeCell ref="C3:D3"/>
    <mergeCell ref="C12:E13"/>
  </mergeCells>
  <hyperlinks>
    <hyperlink ref="G1" location="BG!A1" display="BG" xr:uid="{00000000-0004-0000-1900-000000000000}"/>
  </hyperlink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C1:AA15"/>
  <sheetViews>
    <sheetView showGridLines="0" zoomScale="85" zoomScaleNormal="85" workbookViewId="0">
      <selection activeCell="D89" sqref="D89"/>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27" width="11.28515625" style="17"/>
  </cols>
  <sheetData>
    <row r="1" spans="3:8" x14ac:dyDescent="0.25">
      <c r="C1" s="11" t="s">
        <v>3250</v>
      </c>
      <c r="H1" s="45" t="s">
        <v>88</v>
      </c>
    </row>
    <row r="4" spans="3:8" x14ac:dyDescent="0.25">
      <c r="C4" s="829" t="s">
        <v>1524</v>
      </c>
      <c r="D4" s="829"/>
      <c r="E4" s="829"/>
      <c r="G4" s="55"/>
      <c r="H4" s="56"/>
    </row>
    <row r="5" spans="3:8" x14ac:dyDescent="0.25">
      <c r="C5" s="145" t="s">
        <v>192</v>
      </c>
    </row>
    <row r="6" spans="3:8" x14ac:dyDescent="0.25">
      <c r="E6" s="57"/>
    </row>
    <row r="7" spans="3:8" x14ac:dyDescent="0.25">
      <c r="C7" s="13" t="s">
        <v>2</v>
      </c>
      <c r="D7" s="796">
        <v>45199</v>
      </c>
      <c r="E7" s="796">
        <v>44926</v>
      </c>
    </row>
    <row r="8" spans="3:8" x14ac:dyDescent="0.25">
      <c r="C8" s="46" t="s">
        <v>1419</v>
      </c>
    </row>
    <row r="10" spans="3:8" ht="15.75" thickBot="1" x14ac:dyDescent="0.3">
      <c r="C10" s="6" t="s">
        <v>194</v>
      </c>
      <c r="D10" s="163">
        <v>0</v>
      </c>
      <c r="E10" s="163">
        <v>0</v>
      </c>
      <c r="F10" s="445"/>
    </row>
    <row r="11" spans="3:8" ht="15.75" thickTop="1" x14ac:dyDescent="0.25"/>
    <row r="15" spans="3:8" x14ac:dyDescent="0.25">
      <c r="F15"/>
    </row>
  </sheetData>
  <mergeCells count="1">
    <mergeCell ref="C4:E4"/>
  </mergeCells>
  <hyperlinks>
    <hyperlink ref="H1" location="BG!A1" display="BG" xr:uid="{00000000-0004-0000-1A00-000000000000}"/>
  </hyperlink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C1:I19"/>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54.7109375" style="5" customWidth="1"/>
    <col min="4" max="5" width="15.7109375" style="5" customWidth="1"/>
    <col min="6" max="6" width="2.28515625" style="5" customWidth="1"/>
    <col min="7" max="7" width="14.7109375" style="5" customWidth="1"/>
    <col min="8" max="9" width="11.28515625" style="5"/>
    <col min="10" max="16384" width="11.42578125" style="2"/>
  </cols>
  <sheetData>
    <row r="1" spans="3:7" x14ac:dyDescent="0.2">
      <c r="C1" s="11" t="s">
        <v>3250</v>
      </c>
      <c r="G1" s="161" t="s">
        <v>88</v>
      </c>
    </row>
    <row r="2" spans="3:7" x14ac:dyDescent="0.2">
      <c r="D2" s="162"/>
      <c r="E2" s="162"/>
    </row>
    <row r="3" spans="3:7" ht="15" x14ac:dyDescent="0.2">
      <c r="C3" s="829" t="s">
        <v>1537</v>
      </c>
      <c r="D3" s="829"/>
      <c r="E3" s="248"/>
    </row>
    <row r="4" spans="3:7" x14ac:dyDescent="0.2">
      <c r="C4" s="883" t="s">
        <v>192</v>
      </c>
      <c r="D4" s="883"/>
    </row>
    <row r="5" spans="3:7" x14ac:dyDescent="0.2">
      <c r="C5" s="18" t="s">
        <v>1430</v>
      </c>
      <c r="D5" s="2"/>
    </row>
    <row r="7" spans="3:7" x14ac:dyDescent="0.2">
      <c r="C7" s="13" t="s">
        <v>2</v>
      </c>
      <c r="D7" s="746">
        <v>45199</v>
      </c>
      <c r="E7" s="746">
        <v>44926</v>
      </c>
    </row>
    <row r="8" spans="3:7" x14ac:dyDescent="0.2">
      <c r="C8" s="5" t="s">
        <v>1493</v>
      </c>
      <c r="D8" s="82">
        <v>0</v>
      </c>
      <c r="E8" s="82">
        <v>0</v>
      </c>
    </row>
    <row r="9" spans="3:7" x14ac:dyDescent="0.2">
      <c r="C9" s="5" t="s">
        <v>1431</v>
      </c>
      <c r="D9" s="82">
        <v>18064834.689999998</v>
      </c>
      <c r="E9" s="82">
        <v>23638468.355</v>
      </c>
    </row>
    <row r="10" spans="3:7" x14ac:dyDescent="0.2">
      <c r="D10" s="82"/>
      <c r="E10" s="82"/>
    </row>
    <row r="11" spans="3:7" x14ac:dyDescent="0.2">
      <c r="C11" s="6" t="s">
        <v>194</v>
      </c>
      <c r="D11" s="265">
        <v>18064834.689999998</v>
      </c>
      <c r="E11" s="265">
        <v>23638468.355</v>
      </c>
    </row>
    <row r="14" spans="3:7" x14ac:dyDescent="0.2">
      <c r="D14" s="82"/>
    </row>
    <row r="19" spans="6:6" x14ac:dyDescent="0.2">
      <c r="F19" s="2"/>
    </row>
  </sheetData>
  <mergeCells count="2">
    <mergeCell ref="C4:D4"/>
    <mergeCell ref="C3:D3"/>
  </mergeCells>
  <hyperlinks>
    <hyperlink ref="G1" location="BG!A1" display="BG" xr:uid="{00000000-0004-0000-1B00-000000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C1:AJ18"/>
  <sheetViews>
    <sheetView showGridLines="0" zoomScale="85" zoomScaleNormal="85" workbookViewId="0">
      <selection activeCell="D89" sqref="D89"/>
    </sheetView>
  </sheetViews>
  <sheetFormatPr baseColWidth="10" defaultColWidth="11.28515625" defaultRowHeight="15" x14ac:dyDescent="0.25"/>
  <cols>
    <col min="1" max="2" width="2.28515625" customWidth="1"/>
    <col min="3" max="3" width="54.5703125" style="17" customWidth="1"/>
    <col min="4" max="5" width="15.7109375" style="17" customWidth="1"/>
    <col min="6" max="6" width="2.28515625" style="17" customWidth="1"/>
    <col min="7" max="8" width="11.28515625" style="17"/>
    <col min="9" max="36" width="11.28515625" style="36"/>
  </cols>
  <sheetData>
    <row r="1" spans="3:8" x14ac:dyDescent="0.25">
      <c r="C1" s="11" t="s">
        <v>3250</v>
      </c>
      <c r="H1" s="45" t="s">
        <v>88</v>
      </c>
    </row>
    <row r="4" spans="3:8" x14ac:dyDescent="0.25">
      <c r="C4" s="829" t="s">
        <v>1525</v>
      </c>
      <c r="D4" s="829"/>
      <c r="E4" s="829"/>
      <c r="G4" s="55"/>
      <c r="H4" s="56"/>
    </row>
    <row r="5" spans="3:8" x14ac:dyDescent="0.25">
      <c r="C5" s="145" t="s">
        <v>192</v>
      </c>
      <c r="D5" s="57"/>
      <c r="E5" s="57"/>
    </row>
    <row r="6" spans="3:8" x14ac:dyDescent="0.25">
      <c r="D6" s="219"/>
      <c r="E6" s="219"/>
    </row>
    <row r="7" spans="3:8" x14ac:dyDescent="0.25">
      <c r="C7" s="13" t="s">
        <v>2</v>
      </c>
      <c r="D7" s="796">
        <v>45199</v>
      </c>
      <c r="E7" s="796">
        <v>44926</v>
      </c>
    </row>
    <row r="8" spans="3:8" x14ac:dyDescent="0.25">
      <c r="C8" s="17" t="s">
        <v>1419</v>
      </c>
    </row>
    <row r="10" spans="3:8" ht="15.75" thickBot="1" x14ac:dyDescent="0.3">
      <c r="C10" s="6" t="s">
        <v>194</v>
      </c>
      <c r="D10" s="163">
        <v>0</v>
      </c>
      <c r="E10" s="163">
        <v>0</v>
      </c>
    </row>
    <row r="11" spans="3:8" ht="15.75" thickTop="1" x14ac:dyDescent="0.25"/>
    <row r="16" spans="3:8" x14ac:dyDescent="0.25">
      <c r="F16"/>
    </row>
    <row r="18" spans="11:11" x14ac:dyDescent="0.25">
      <c r="K18" s="36">
        <v>0</v>
      </c>
    </row>
  </sheetData>
  <mergeCells count="1">
    <mergeCell ref="C4:E4"/>
  </mergeCells>
  <hyperlinks>
    <hyperlink ref="H1" location="BG!A1" display="BG" xr:uid="{00000000-0004-0000-1C00-000000000000}"/>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C1:F34"/>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51" style="35" bestFit="1" customWidth="1"/>
    <col min="4" max="5" width="15.7109375" style="35" customWidth="1"/>
    <col min="6" max="6" width="2.28515625" style="35" customWidth="1"/>
    <col min="7" max="16384" width="11.42578125" style="2"/>
  </cols>
  <sheetData>
    <row r="1" spans="3:6" x14ac:dyDescent="0.2">
      <c r="C1" s="11" t="s">
        <v>3250</v>
      </c>
      <c r="E1" s="696" t="s">
        <v>96</v>
      </c>
    </row>
    <row r="3" spans="3:6" ht="15" x14ac:dyDescent="0.2">
      <c r="C3" s="829" t="s">
        <v>2635</v>
      </c>
      <c r="D3" s="829"/>
      <c r="E3" s="248"/>
    </row>
    <row r="4" spans="3:6" x14ac:dyDescent="0.2">
      <c r="C4" s="93" t="s">
        <v>192</v>
      </c>
    </row>
    <row r="5" spans="3:6" x14ac:dyDescent="0.2">
      <c r="C5" s="18" t="s">
        <v>1439</v>
      </c>
    </row>
    <row r="6" spans="3:6" x14ac:dyDescent="0.2">
      <c r="D6" s="5"/>
      <c r="E6" s="5"/>
    </row>
    <row r="7" spans="3:6" x14ac:dyDescent="0.2">
      <c r="C7" s="13" t="s">
        <v>2</v>
      </c>
      <c r="D7" s="746">
        <v>45199</v>
      </c>
      <c r="E7" s="746">
        <v>44834</v>
      </c>
      <c r="F7" s="5"/>
    </row>
    <row r="8" spans="3:6" x14ac:dyDescent="0.2">
      <c r="C8" s="5" t="s">
        <v>1096</v>
      </c>
      <c r="D8" s="309">
        <v>2433430.9840000002</v>
      </c>
      <c r="E8" s="499">
        <v>3463066.6140000001</v>
      </c>
      <c r="F8" s="5"/>
    </row>
    <row r="9" spans="3:6" x14ac:dyDescent="0.2">
      <c r="C9" s="5" t="s">
        <v>1115</v>
      </c>
      <c r="D9" s="309">
        <v>36757.264999999999</v>
      </c>
      <c r="E9" s="499">
        <v>756013.03799999994</v>
      </c>
      <c r="F9" s="5"/>
    </row>
    <row r="10" spans="3:6" x14ac:dyDescent="0.2">
      <c r="C10" s="5" t="s">
        <v>1103</v>
      </c>
      <c r="D10" s="309">
        <v>2291570.5720000002</v>
      </c>
      <c r="E10" s="499">
        <v>7523014.6309999991</v>
      </c>
      <c r="F10" s="5"/>
    </row>
    <row r="11" spans="3:6" x14ac:dyDescent="0.2">
      <c r="C11" s="5" t="s">
        <v>1109</v>
      </c>
      <c r="D11" s="309">
        <v>26503436.374000002</v>
      </c>
      <c r="E11" s="499">
        <v>61841133.448000006</v>
      </c>
      <c r="F11" s="5"/>
    </row>
    <row r="12" spans="3:6" hidden="1" x14ac:dyDescent="0.2">
      <c r="C12" s="5" t="s">
        <v>1450</v>
      </c>
      <c r="D12" s="309">
        <v>0</v>
      </c>
      <c r="E12" s="499"/>
      <c r="F12" s="5"/>
    </row>
    <row r="13" spans="3:6" x14ac:dyDescent="0.2">
      <c r="C13" s="5" t="s">
        <v>1500</v>
      </c>
      <c r="D13" s="309">
        <v>2076.902</v>
      </c>
      <c r="E13" s="499">
        <v>30.216000000000001</v>
      </c>
      <c r="F13" s="5"/>
    </row>
    <row r="14" spans="3:6" hidden="1" x14ac:dyDescent="0.2">
      <c r="C14" s="5" t="s">
        <v>1351</v>
      </c>
      <c r="D14" s="309">
        <v>0</v>
      </c>
      <c r="E14" s="499"/>
      <c r="F14" s="5"/>
    </row>
    <row r="15" spans="3:6" x14ac:dyDescent="0.2">
      <c r="C15" s="5" t="s">
        <v>1121</v>
      </c>
      <c r="D15" s="309">
        <v>405701.83100000001</v>
      </c>
      <c r="E15" s="499">
        <v>489342.98700000002</v>
      </c>
      <c r="F15" s="5"/>
    </row>
    <row r="16" spans="3:6" x14ac:dyDescent="0.2">
      <c r="C16" s="5" t="s">
        <v>2407</v>
      </c>
      <c r="D16" s="309">
        <v>143.40799999999999</v>
      </c>
      <c r="E16" s="499">
        <v>2479.2240000000002</v>
      </c>
      <c r="F16" s="5"/>
    </row>
    <row r="17" spans="3:6" hidden="1" x14ac:dyDescent="0.2">
      <c r="C17" s="2" t="s">
        <v>1133</v>
      </c>
      <c r="D17" s="309">
        <v>0</v>
      </c>
      <c r="E17" s="499"/>
      <c r="F17" s="5"/>
    </row>
    <row r="18" spans="3:6" x14ac:dyDescent="0.2">
      <c r="C18" s="2" t="s">
        <v>1274</v>
      </c>
      <c r="D18" s="309">
        <v>0</v>
      </c>
      <c r="E18" s="499">
        <v>17242.184000000001</v>
      </c>
      <c r="F18" s="5"/>
    </row>
    <row r="19" spans="3:6" x14ac:dyDescent="0.2">
      <c r="C19" s="2" t="s">
        <v>3391</v>
      </c>
      <c r="D19" s="309">
        <v>0</v>
      </c>
      <c r="E19" s="499"/>
      <c r="F19" s="2"/>
    </row>
    <row r="20" spans="3:6" hidden="1" x14ac:dyDescent="0.2">
      <c r="C20" s="2" t="s">
        <v>1134</v>
      </c>
      <c r="D20" s="309">
        <v>0</v>
      </c>
      <c r="E20" s="499"/>
      <c r="F20" s="5"/>
    </row>
    <row r="21" spans="3:6" hidden="1" x14ac:dyDescent="0.2">
      <c r="C21" s="2" t="s">
        <v>1289</v>
      </c>
      <c r="D21" s="309">
        <v>0</v>
      </c>
      <c r="E21" s="499"/>
      <c r="F21" s="5"/>
    </row>
    <row r="22" spans="3:6" x14ac:dyDescent="0.2">
      <c r="C22" s="2" t="s">
        <v>2408</v>
      </c>
      <c r="D22" s="309">
        <v>442573.02799999999</v>
      </c>
      <c r="E22" s="499">
        <v>3624819.534</v>
      </c>
      <c r="F22" s="5"/>
    </row>
    <row r="23" spans="3:6" x14ac:dyDescent="0.2">
      <c r="C23" s="2" t="s">
        <v>3368</v>
      </c>
      <c r="D23" s="309">
        <v>46573155.085000008</v>
      </c>
      <c r="E23" s="499">
        <v>27813831.618000001</v>
      </c>
      <c r="F23" s="5"/>
    </row>
    <row r="24" spans="3:6" hidden="1" x14ac:dyDescent="0.2">
      <c r="C24" s="2" t="s">
        <v>1868</v>
      </c>
      <c r="D24" s="309">
        <v>0</v>
      </c>
      <c r="E24" s="499"/>
      <c r="F24" s="5"/>
    </row>
    <row r="25" spans="3:6" hidden="1" x14ac:dyDescent="0.2">
      <c r="C25" s="2" t="s">
        <v>2411</v>
      </c>
      <c r="D25" s="309">
        <v>0</v>
      </c>
      <c r="E25" s="499"/>
      <c r="F25" s="5"/>
    </row>
    <row r="26" spans="3:6" ht="15" x14ac:dyDescent="0.25">
      <c r="C26" t="s">
        <v>2406</v>
      </c>
      <c r="D26" s="309">
        <v>1707091.5010000002</v>
      </c>
      <c r="E26" s="499">
        <v>1798449.6270000001</v>
      </c>
      <c r="F26" s="5"/>
    </row>
    <row r="27" spans="3:6" x14ac:dyDescent="0.2">
      <c r="C27" s="5" t="s">
        <v>2604</v>
      </c>
      <c r="D27" s="309">
        <v>236534.462</v>
      </c>
      <c r="E27" s="499">
        <v>267952.43400000001</v>
      </c>
      <c r="F27" s="5"/>
    </row>
    <row r="28" spans="3:6" x14ac:dyDescent="0.2">
      <c r="C28" s="6" t="s">
        <v>0</v>
      </c>
      <c r="D28" s="266">
        <v>80632471.412</v>
      </c>
      <c r="E28" s="266">
        <v>107597375.55500002</v>
      </c>
    </row>
    <row r="29" spans="3:6" x14ac:dyDescent="0.2">
      <c r="C29" s="65"/>
      <c r="D29" s="82"/>
      <c r="E29" s="82"/>
      <c r="F29" s="5"/>
    </row>
    <row r="30" spans="3:6" x14ac:dyDescent="0.2">
      <c r="D30" s="151"/>
      <c r="E30" s="151"/>
      <c r="F30" s="5"/>
    </row>
    <row r="31" spans="3:6" x14ac:dyDescent="0.2">
      <c r="C31" s="5"/>
      <c r="D31" s="82"/>
      <c r="E31" s="82"/>
      <c r="F31" s="5"/>
    </row>
    <row r="32" spans="3:6" x14ac:dyDescent="0.2">
      <c r="D32" s="151"/>
      <c r="E32" s="151"/>
    </row>
    <row r="34" spans="5:5" x14ac:dyDescent="0.2">
      <c r="E34" s="293"/>
    </row>
  </sheetData>
  <mergeCells count="1">
    <mergeCell ref="C3:D3"/>
  </mergeCells>
  <hyperlinks>
    <hyperlink ref="E1" location="ER!A1" display="ER" xr:uid="{7E57C9B2-EC83-45D6-960A-9D264D382E8C}"/>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C1:AG19"/>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54.5703125" style="35" customWidth="1"/>
    <col min="4" max="5" width="15.7109375" style="35" customWidth="1"/>
    <col min="6" max="6" width="2.28515625" style="35" customWidth="1"/>
    <col min="7" max="33" width="11.28515625" style="35"/>
    <col min="34" max="16384" width="11.28515625" style="2"/>
  </cols>
  <sheetData>
    <row r="1" spans="3:33" x14ac:dyDescent="0.2">
      <c r="C1" s="11" t="s">
        <v>3250</v>
      </c>
      <c r="G1" s="149" t="s">
        <v>96</v>
      </c>
    </row>
    <row r="2" spans="3:33" x14ac:dyDescent="0.2">
      <c r="D2" s="164">
        <v>45199</v>
      </c>
    </row>
    <row r="3" spans="3:33" ht="15" x14ac:dyDescent="0.2">
      <c r="C3" s="829" t="s">
        <v>1526</v>
      </c>
      <c r="D3" s="829"/>
      <c r="E3" s="829"/>
      <c r="I3" s="5"/>
      <c r="J3" s="5"/>
      <c r="K3" s="5"/>
      <c r="L3" s="5"/>
      <c r="M3" s="5"/>
      <c r="N3" s="5"/>
      <c r="O3" s="5"/>
      <c r="P3" s="5"/>
      <c r="Q3" s="5"/>
      <c r="R3" s="5"/>
      <c r="S3" s="5"/>
      <c r="T3" s="5"/>
      <c r="U3" s="5"/>
      <c r="V3" s="5"/>
      <c r="W3" s="5"/>
      <c r="X3" s="5"/>
      <c r="Y3" s="5"/>
      <c r="Z3" s="5"/>
      <c r="AA3" s="5"/>
      <c r="AB3" s="5"/>
      <c r="AC3" s="5"/>
      <c r="AD3" s="5"/>
      <c r="AE3" s="5"/>
      <c r="AF3" s="5"/>
      <c r="AG3" s="5"/>
    </row>
    <row r="4" spans="3:33" x14ac:dyDescent="0.2">
      <c r="C4" s="201" t="s">
        <v>162</v>
      </c>
      <c r="D4" s="200"/>
    </row>
    <row r="5" spans="3:33" x14ac:dyDescent="0.2">
      <c r="D5" s="886"/>
      <c r="E5" s="886"/>
    </row>
    <row r="6" spans="3:33" x14ac:dyDescent="0.2">
      <c r="D6" s="886"/>
      <c r="E6" s="886"/>
    </row>
    <row r="7" spans="3:33" x14ac:dyDescent="0.2">
      <c r="C7" s="6" t="s">
        <v>97</v>
      </c>
      <c r="D7" s="746">
        <v>45199</v>
      </c>
      <c r="E7" s="746">
        <v>44834</v>
      </c>
      <c r="F7" s="5"/>
      <c r="G7" s="5"/>
      <c r="H7" s="5"/>
      <c r="I7" s="5"/>
      <c r="J7" s="5"/>
      <c r="K7" s="5"/>
      <c r="L7" s="5"/>
      <c r="M7" s="5"/>
      <c r="N7" s="5"/>
      <c r="O7" s="5"/>
      <c r="P7" s="5"/>
      <c r="Q7" s="5"/>
      <c r="R7" s="5"/>
      <c r="S7" s="5"/>
      <c r="T7" s="5"/>
      <c r="U7" s="5"/>
      <c r="V7" s="5"/>
      <c r="W7" s="5"/>
      <c r="X7" s="5"/>
      <c r="Y7" s="5"/>
      <c r="Z7" s="5"/>
      <c r="AA7" s="5"/>
      <c r="AB7" s="5"/>
      <c r="AC7" s="5"/>
      <c r="AD7" s="5"/>
      <c r="AE7" s="5"/>
      <c r="AF7" s="5"/>
      <c r="AG7" s="5"/>
    </row>
    <row r="8" spans="3:33" x14ac:dyDescent="0.2">
      <c r="C8" s="6" t="s">
        <v>667</v>
      </c>
      <c r="D8" s="165"/>
      <c r="E8" s="165"/>
      <c r="F8" s="5"/>
      <c r="G8" s="5"/>
      <c r="H8" s="5"/>
      <c r="I8" s="5"/>
      <c r="J8" s="5"/>
      <c r="K8" s="5"/>
      <c r="L8" s="5"/>
      <c r="M8" s="5"/>
      <c r="N8" s="5"/>
      <c r="O8" s="5"/>
      <c r="P8" s="5"/>
      <c r="Q8" s="5"/>
      <c r="R8" s="5"/>
      <c r="S8" s="5"/>
      <c r="T8" s="5"/>
      <c r="U8" s="5"/>
      <c r="V8" s="5"/>
      <c r="W8" s="5"/>
      <c r="X8" s="5"/>
      <c r="Y8" s="5"/>
      <c r="Z8" s="5"/>
      <c r="AA8" s="5"/>
      <c r="AB8" s="5"/>
      <c r="AC8" s="5"/>
      <c r="AD8" s="5"/>
      <c r="AE8" s="5"/>
      <c r="AF8" s="5"/>
      <c r="AG8" s="5"/>
    </row>
    <row r="9" spans="3:33" x14ac:dyDescent="0.2">
      <c r="C9" s="6" t="s">
        <v>668</v>
      </c>
      <c r="D9" s="82">
        <v>0</v>
      </c>
      <c r="E9" s="191"/>
      <c r="F9" s="5"/>
      <c r="G9" s="5"/>
      <c r="H9" s="5"/>
      <c r="I9" s="5"/>
      <c r="J9" s="5"/>
      <c r="K9" s="5"/>
      <c r="L9" s="5"/>
      <c r="M9" s="5"/>
      <c r="N9" s="5"/>
      <c r="O9" s="5"/>
      <c r="P9" s="5"/>
      <c r="Q9" s="5"/>
      <c r="R9" s="5"/>
      <c r="S9" s="5"/>
      <c r="T9" s="5"/>
      <c r="U9" s="5"/>
      <c r="V9" s="5"/>
      <c r="W9" s="5"/>
      <c r="X9" s="5"/>
      <c r="Y9" s="5"/>
      <c r="Z9" s="5"/>
      <c r="AA9" s="5"/>
      <c r="AB9" s="5"/>
      <c r="AC9" s="5"/>
      <c r="AD9" s="5"/>
      <c r="AE9" s="5"/>
      <c r="AF9" s="5"/>
      <c r="AG9" s="5"/>
    </row>
    <row r="10" spans="3:33" x14ac:dyDescent="0.2">
      <c r="C10" s="5" t="s">
        <v>164</v>
      </c>
      <c r="D10" s="82">
        <v>0</v>
      </c>
      <c r="E10" s="82"/>
      <c r="F10" s="5"/>
      <c r="G10" s="5"/>
      <c r="H10" s="5"/>
      <c r="I10" s="5"/>
      <c r="J10" s="5"/>
      <c r="K10" s="5"/>
      <c r="L10" s="5"/>
      <c r="M10" s="5"/>
      <c r="N10" s="5"/>
      <c r="O10" s="5"/>
      <c r="P10" s="5"/>
      <c r="Q10" s="5"/>
      <c r="R10" s="5"/>
      <c r="S10" s="5"/>
      <c r="T10" s="5"/>
      <c r="U10" s="5"/>
      <c r="V10" s="5"/>
      <c r="W10" s="5"/>
      <c r="X10" s="5"/>
      <c r="Y10" s="5"/>
      <c r="Z10" s="5"/>
      <c r="AA10" s="5"/>
      <c r="AB10" s="5"/>
      <c r="AC10" s="5"/>
      <c r="AD10" s="5"/>
      <c r="AE10" s="5"/>
      <c r="AF10" s="5"/>
      <c r="AG10" s="5"/>
    </row>
    <row r="11" spans="3:33" x14ac:dyDescent="0.2">
      <c r="C11" s="192" t="s">
        <v>165</v>
      </c>
      <c r="D11" s="82">
        <v>0</v>
      </c>
      <c r="E11" s="82"/>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row>
    <row r="12" spans="3:33" x14ac:dyDescent="0.2">
      <c r="C12" s="192" t="s">
        <v>166</v>
      </c>
      <c r="D12" s="82">
        <v>0</v>
      </c>
      <c r="E12" s="82"/>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row>
    <row r="13" spans="3:33" x14ac:dyDescent="0.2">
      <c r="C13" s="192" t="s">
        <v>167</v>
      </c>
      <c r="D13" s="82">
        <v>0</v>
      </c>
      <c r="E13" s="82"/>
      <c r="F13" s="5"/>
      <c r="G13" s="5"/>
      <c r="H13" s="5"/>
      <c r="I13" s="5"/>
      <c r="J13" s="5"/>
      <c r="K13" s="5"/>
      <c r="L13" s="5"/>
      <c r="M13" s="5"/>
      <c r="N13" s="5"/>
      <c r="O13" s="5"/>
      <c r="P13" s="5"/>
      <c r="Q13" s="5"/>
      <c r="R13" s="5"/>
      <c r="S13" s="5"/>
      <c r="T13" s="5"/>
      <c r="U13" s="5"/>
      <c r="V13" s="5"/>
      <c r="W13" s="5"/>
      <c r="X13" s="5"/>
      <c r="Y13" s="5"/>
      <c r="Z13" s="5"/>
      <c r="AA13" s="5"/>
      <c r="AB13" s="5"/>
      <c r="AC13" s="5"/>
      <c r="AD13" s="5"/>
      <c r="AE13" s="5"/>
      <c r="AF13" s="5"/>
      <c r="AG13" s="5"/>
    </row>
    <row r="14" spans="3:33" x14ac:dyDescent="0.2">
      <c r="C14" s="177"/>
      <c r="D14" s="82"/>
      <c r="E14" s="82"/>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row>
    <row r="15" spans="3:33" ht="13.5" thickBot="1" x14ac:dyDescent="0.25">
      <c r="C15" s="6" t="s">
        <v>168</v>
      </c>
      <c r="D15" s="83">
        <v>0</v>
      </c>
      <c r="E15" s="83">
        <v>0</v>
      </c>
      <c r="F15" s="5"/>
      <c r="G15" s="5"/>
      <c r="H15" s="5"/>
      <c r="I15" s="5"/>
      <c r="J15" s="5"/>
      <c r="K15" s="5"/>
      <c r="L15" s="5"/>
      <c r="M15" s="5"/>
      <c r="N15" s="5"/>
      <c r="O15" s="5"/>
      <c r="P15" s="5"/>
      <c r="Q15" s="5"/>
      <c r="R15" s="5"/>
      <c r="S15" s="5"/>
      <c r="T15" s="5"/>
      <c r="U15" s="5"/>
      <c r="V15" s="5"/>
      <c r="W15" s="5"/>
      <c r="X15" s="5"/>
      <c r="Y15" s="5"/>
      <c r="Z15" s="5"/>
      <c r="AA15" s="5"/>
      <c r="AB15" s="5"/>
      <c r="AC15" s="5"/>
      <c r="AD15" s="5"/>
      <c r="AE15" s="5"/>
      <c r="AF15" s="5"/>
      <c r="AG15" s="5"/>
    </row>
    <row r="16" spans="3:33" ht="13.5" thickTop="1" x14ac:dyDescent="0.2">
      <c r="C16" s="5"/>
      <c r="D16" s="82"/>
      <c r="E16" s="82"/>
      <c r="F16" s="5"/>
      <c r="G16" s="5"/>
      <c r="H16" s="5"/>
      <c r="I16" s="5"/>
      <c r="J16" s="5"/>
      <c r="K16" s="5"/>
      <c r="L16" s="5"/>
      <c r="M16" s="5"/>
      <c r="N16" s="5"/>
      <c r="O16" s="5"/>
      <c r="P16" s="5"/>
      <c r="Q16" s="5"/>
      <c r="R16" s="5"/>
      <c r="S16" s="5"/>
      <c r="T16" s="5"/>
      <c r="U16" s="5"/>
      <c r="V16" s="5"/>
      <c r="W16" s="5"/>
      <c r="X16" s="5"/>
      <c r="Y16" s="5"/>
      <c r="Z16" s="5"/>
      <c r="AA16" s="5"/>
      <c r="AB16" s="5"/>
      <c r="AC16" s="5"/>
      <c r="AD16" s="5"/>
      <c r="AE16" s="5"/>
      <c r="AF16" s="5"/>
      <c r="AG16" s="5"/>
    </row>
    <row r="17" spans="4:6" x14ac:dyDescent="0.2">
      <c r="D17" s="151"/>
      <c r="E17" s="151"/>
    </row>
    <row r="18" spans="4:6" x14ac:dyDescent="0.2">
      <c r="D18" s="151"/>
      <c r="E18" s="151"/>
    </row>
    <row r="19" spans="4:6" x14ac:dyDescent="0.2">
      <c r="F19" s="2"/>
    </row>
  </sheetData>
  <mergeCells count="3">
    <mergeCell ref="D5:E5"/>
    <mergeCell ref="D6:E6"/>
    <mergeCell ref="C3:E3"/>
  </mergeCells>
  <hyperlinks>
    <hyperlink ref="G1" location="ER!A1" display="ER" xr:uid="{00000000-0004-0000-1E00-000000000000}"/>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C1:J44"/>
  <sheetViews>
    <sheetView showGridLines="0" zoomScale="83" zoomScaleNormal="85" workbookViewId="0">
      <selection activeCell="D89" sqref="D89"/>
    </sheetView>
  </sheetViews>
  <sheetFormatPr baseColWidth="10" defaultColWidth="11.42578125" defaultRowHeight="12.75" x14ac:dyDescent="0.2"/>
  <cols>
    <col min="1" max="2" width="2.28515625" style="2" customWidth="1"/>
    <col min="3" max="3" width="47.7109375" style="35" customWidth="1"/>
    <col min="4" max="5" width="15.7109375" style="35" customWidth="1"/>
    <col min="6" max="6" width="17.7109375" style="35" customWidth="1"/>
    <col min="7" max="8" width="15.7109375" style="35" customWidth="1"/>
    <col min="9" max="9" width="17.7109375" style="35" customWidth="1"/>
    <col min="10" max="10" width="2.28515625" style="35" customWidth="1"/>
    <col min="11" max="16384" width="11.42578125" style="2"/>
  </cols>
  <sheetData>
    <row r="1" spans="3:10" x14ac:dyDescent="0.2">
      <c r="C1" s="11" t="s">
        <v>3250</v>
      </c>
      <c r="I1" s="696" t="s">
        <v>96</v>
      </c>
    </row>
    <row r="3" spans="3:10" ht="15" x14ac:dyDescent="0.2">
      <c r="C3" s="829" t="s">
        <v>1527</v>
      </c>
      <c r="D3" s="829"/>
      <c r="E3" s="829"/>
      <c r="F3" s="248"/>
      <c r="G3" s="829"/>
      <c r="H3" s="829"/>
      <c r="I3" s="248"/>
      <c r="J3" s="196"/>
    </row>
    <row r="4" spans="3:10" ht="12.75" customHeight="1" x14ac:dyDescent="0.2">
      <c r="C4" s="206" t="s">
        <v>162</v>
      </c>
      <c r="D4" s="196"/>
      <c r="E4" s="196"/>
      <c r="F4" s="196"/>
      <c r="G4" s="196"/>
      <c r="H4" s="196"/>
      <c r="I4" s="196"/>
      <c r="J4" s="196"/>
    </row>
    <row r="5" spans="3:10" s="18" customFormat="1" x14ac:dyDescent="0.2">
      <c r="C5" s="53" t="s">
        <v>112</v>
      </c>
      <c r="D5" s="53"/>
      <c r="E5" s="53"/>
      <c r="F5" s="53"/>
      <c r="G5" s="53"/>
      <c r="H5" s="53"/>
      <c r="I5" s="53"/>
      <c r="J5" s="53"/>
    </row>
    <row r="6" spans="3:10" s="18" customFormat="1" x14ac:dyDescent="0.2">
      <c r="C6" s="204"/>
      <c r="D6" s="53"/>
      <c r="E6" s="53"/>
      <c r="G6" s="202"/>
      <c r="H6" s="202"/>
      <c r="I6" s="203"/>
      <c r="J6" s="53"/>
    </row>
    <row r="7" spans="3:10" s="18" customFormat="1" x14ac:dyDescent="0.2">
      <c r="C7" s="820" t="s">
        <v>2</v>
      </c>
      <c r="D7" s="887">
        <v>45199</v>
      </c>
      <c r="E7" s="887"/>
      <c r="F7" s="887"/>
      <c r="G7" s="887">
        <v>44834</v>
      </c>
      <c r="H7" s="887"/>
      <c r="I7" s="887"/>
      <c r="J7" s="53"/>
    </row>
    <row r="8" spans="3:10" s="18" customFormat="1" ht="29.25" customHeight="1" x14ac:dyDescent="0.2">
      <c r="C8" s="820"/>
      <c r="D8" s="774" t="s">
        <v>113</v>
      </c>
      <c r="E8" s="774" t="s">
        <v>1421</v>
      </c>
      <c r="F8" s="774" t="s">
        <v>114</v>
      </c>
      <c r="G8" s="774" t="s">
        <v>113</v>
      </c>
      <c r="H8" s="774" t="s">
        <v>1462</v>
      </c>
      <c r="I8" s="774" t="s">
        <v>114</v>
      </c>
      <c r="J8" s="53"/>
    </row>
    <row r="9" spans="3:10" s="18" customFormat="1" x14ac:dyDescent="0.2">
      <c r="C9" s="304" t="s">
        <v>115</v>
      </c>
      <c r="D9" s="287">
        <v>0</v>
      </c>
      <c r="E9" s="287">
        <v>0</v>
      </c>
      <c r="F9" s="325">
        <v>59293.964999999997</v>
      </c>
      <c r="G9" s="791"/>
      <c r="H9" s="791">
        <v>0</v>
      </c>
      <c r="I9" s="791">
        <v>6409.0910000000003</v>
      </c>
    </row>
    <row r="10" spans="3:10" s="18" customFormat="1" x14ac:dyDescent="0.2">
      <c r="C10" s="304" t="s">
        <v>116</v>
      </c>
      <c r="D10" s="287">
        <v>0</v>
      </c>
      <c r="E10" s="287">
        <v>0</v>
      </c>
      <c r="F10" s="325">
        <v>299179.50100000005</v>
      </c>
      <c r="G10" s="791">
        <v>0</v>
      </c>
      <c r="H10" s="791">
        <v>0</v>
      </c>
      <c r="I10" s="791">
        <v>968571.10200000007</v>
      </c>
      <c r="J10" s="205"/>
    </row>
    <row r="11" spans="3:10" s="18" customFormat="1" x14ac:dyDescent="0.2">
      <c r="C11" s="304" t="s">
        <v>117</v>
      </c>
      <c r="D11" s="287">
        <v>0</v>
      </c>
      <c r="E11" s="287">
        <v>0</v>
      </c>
      <c r="F11" s="325">
        <v>146263.32</v>
      </c>
      <c r="G11" s="791">
        <v>0</v>
      </c>
      <c r="H11" s="791">
        <v>0</v>
      </c>
      <c r="I11" s="791">
        <v>237351.076</v>
      </c>
      <c r="J11" s="205"/>
    </row>
    <row r="12" spans="3:10" s="18" customFormat="1" x14ac:dyDescent="0.2">
      <c r="C12" s="304" t="s">
        <v>118</v>
      </c>
      <c r="D12" s="287">
        <v>7870979.3090000013</v>
      </c>
      <c r="E12" s="287">
        <v>0</v>
      </c>
      <c r="F12" s="325">
        <v>0</v>
      </c>
      <c r="G12" s="791">
        <v>5117588.5269999998</v>
      </c>
      <c r="H12" s="791">
        <v>0</v>
      </c>
      <c r="I12" s="791">
        <v>0</v>
      </c>
      <c r="J12" s="205"/>
    </row>
    <row r="13" spans="3:10" s="18" customFormat="1" x14ac:dyDescent="0.2">
      <c r="C13" s="304" t="s">
        <v>119</v>
      </c>
      <c r="D13" s="287">
        <v>0</v>
      </c>
      <c r="E13" s="287">
        <v>0</v>
      </c>
      <c r="F13" s="325">
        <v>3534958.0469999998</v>
      </c>
      <c r="G13" s="791">
        <v>0</v>
      </c>
      <c r="H13" s="791">
        <v>0</v>
      </c>
      <c r="I13" s="791">
        <v>1782251.889</v>
      </c>
      <c r="J13" s="205"/>
    </row>
    <row r="14" spans="3:10" s="18" customFormat="1" x14ac:dyDescent="0.2">
      <c r="C14" s="304" t="s">
        <v>120</v>
      </c>
      <c r="D14" s="287">
        <v>0</v>
      </c>
      <c r="E14" s="287">
        <v>0</v>
      </c>
      <c r="F14" s="325">
        <v>0</v>
      </c>
      <c r="G14" s="791">
        <v>0</v>
      </c>
      <c r="H14" s="791">
        <v>0</v>
      </c>
      <c r="I14" s="791">
        <v>0</v>
      </c>
      <c r="J14" s="205"/>
    </row>
    <row r="15" spans="3:10" s="18" customFormat="1" x14ac:dyDescent="0.2">
      <c r="C15" s="304" t="s">
        <v>121</v>
      </c>
      <c r="D15" s="287">
        <v>0</v>
      </c>
      <c r="E15" s="287">
        <v>0</v>
      </c>
      <c r="F15" s="325">
        <v>866441.84199999995</v>
      </c>
      <c r="G15" s="791">
        <v>0</v>
      </c>
      <c r="H15" s="791">
        <v>0</v>
      </c>
      <c r="I15" s="791">
        <v>425253.09500000009</v>
      </c>
      <c r="J15" s="205"/>
    </row>
    <row r="16" spans="3:10" s="18" customFormat="1" x14ac:dyDescent="0.2">
      <c r="C16" s="304" t="s">
        <v>122</v>
      </c>
      <c r="D16" s="287">
        <v>0</v>
      </c>
      <c r="E16" s="287">
        <v>0</v>
      </c>
      <c r="F16" s="325">
        <v>562825.37499999988</v>
      </c>
      <c r="G16" s="791">
        <v>0</v>
      </c>
      <c r="H16" s="791">
        <v>0</v>
      </c>
      <c r="I16" s="791">
        <v>347021.45800000004</v>
      </c>
      <c r="J16" s="205"/>
    </row>
    <row r="17" spans="3:10" s="18" customFormat="1" x14ac:dyDescent="0.2">
      <c r="C17" s="304" t="s">
        <v>123</v>
      </c>
      <c r="D17" s="287">
        <v>0</v>
      </c>
      <c r="E17" s="287">
        <v>0</v>
      </c>
      <c r="F17" s="325">
        <v>485338.22900000005</v>
      </c>
      <c r="G17" s="791">
        <v>0</v>
      </c>
      <c r="H17" s="791">
        <v>0</v>
      </c>
      <c r="I17" s="791">
        <v>441344.38500000001</v>
      </c>
      <c r="J17" s="205"/>
    </row>
    <row r="18" spans="3:10" s="18" customFormat="1" x14ac:dyDescent="0.2">
      <c r="C18" s="304" t="s">
        <v>124</v>
      </c>
      <c r="D18" s="287">
        <v>0</v>
      </c>
      <c r="E18" s="287">
        <v>0</v>
      </c>
      <c r="F18" s="325">
        <v>60543.09</v>
      </c>
      <c r="G18" s="791">
        <v>0</v>
      </c>
      <c r="H18" s="791">
        <v>0</v>
      </c>
      <c r="I18" s="791">
        <v>545567.90299999993</v>
      </c>
      <c r="J18" s="205"/>
    </row>
    <row r="19" spans="3:10" s="18" customFormat="1" x14ac:dyDescent="0.2">
      <c r="C19" s="304" t="s">
        <v>3361</v>
      </c>
      <c r="D19" s="287">
        <v>0</v>
      </c>
      <c r="E19" s="287">
        <v>178918.75399999999</v>
      </c>
      <c r="F19" s="325">
        <v>0</v>
      </c>
      <c r="G19" s="791">
        <v>0</v>
      </c>
      <c r="H19" s="791">
        <v>0</v>
      </c>
      <c r="I19" s="791">
        <v>7497007.9860000005</v>
      </c>
      <c r="J19" s="205"/>
    </row>
    <row r="20" spans="3:10" s="18" customFormat="1" x14ac:dyDescent="0.2">
      <c r="C20" s="304" t="s">
        <v>125</v>
      </c>
      <c r="D20" s="287">
        <v>0</v>
      </c>
      <c r="E20" s="287">
        <v>0</v>
      </c>
      <c r="F20" s="325">
        <v>4159993.3109999998</v>
      </c>
      <c r="G20" s="791">
        <v>0</v>
      </c>
      <c r="H20" s="791">
        <v>0</v>
      </c>
      <c r="I20" s="791">
        <v>0</v>
      </c>
      <c r="J20" s="205"/>
    </row>
    <row r="21" spans="3:10" s="18" customFormat="1" x14ac:dyDescent="0.2">
      <c r="C21" s="304" t="s">
        <v>3392</v>
      </c>
      <c r="D21" s="287">
        <v>0</v>
      </c>
      <c r="E21" s="287">
        <v>0</v>
      </c>
      <c r="F21" s="325">
        <v>0</v>
      </c>
      <c r="G21" s="791">
        <v>0</v>
      </c>
      <c r="H21" s="791">
        <v>0</v>
      </c>
      <c r="I21" s="791">
        <v>1650485.507</v>
      </c>
      <c r="J21" s="205"/>
    </row>
    <row r="22" spans="3:10" s="18" customFormat="1" x14ac:dyDescent="0.2">
      <c r="C22" s="304" t="s">
        <v>3393</v>
      </c>
      <c r="D22" s="287">
        <v>0</v>
      </c>
      <c r="E22" s="287">
        <v>0</v>
      </c>
      <c r="F22" s="325">
        <v>0</v>
      </c>
      <c r="G22" s="791">
        <v>0</v>
      </c>
      <c r="H22" s="791">
        <v>0</v>
      </c>
      <c r="I22" s="791">
        <v>5935401.6200000001</v>
      </c>
      <c r="J22" s="205"/>
    </row>
    <row r="23" spans="3:10" s="18" customFormat="1" ht="25.5" x14ac:dyDescent="0.2">
      <c r="C23" s="304" t="s">
        <v>126</v>
      </c>
      <c r="D23" s="287">
        <v>0</v>
      </c>
      <c r="E23" s="287">
        <v>0</v>
      </c>
      <c r="F23" s="325">
        <v>1869462.2849999999</v>
      </c>
      <c r="G23" s="791">
        <v>0</v>
      </c>
      <c r="H23" s="791">
        <v>0</v>
      </c>
      <c r="I23" s="791">
        <v>1042471.21</v>
      </c>
      <c r="J23" s="205"/>
    </row>
    <row r="24" spans="3:10" s="18" customFormat="1" x14ac:dyDescent="0.2">
      <c r="C24" s="304" t="s">
        <v>3359</v>
      </c>
      <c r="D24" s="287">
        <v>0</v>
      </c>
      <c r="E24" s="287">
        <v>2369828.3939999999</v>
      </c>
      <c r="F24" s="325">
        <v>0</v>
      </c>
      <c r="G24" s="791">
        <v>0</v>
      </c>
      <c r="H24" s="791">
        <v>0</v>
      </c>
      <c r="I24" s="791">
        <v>1316032.6680000001</v>
      </c>
      <c r="J24" s="205"/>
    </row>
    <row r="25" spans="3:10" s="18" customFormat="1" x14ac:dyDescent="0.2">
      <c r="C25" s="304" t="s">
        <v>3360</v>
      </c>
      <c r="D25" s="287">
        <v>0</v>
      </c>
      <c r="E25" s="287">
        <v>132000</v>
      </c>
      <c r="F25" s="325">
        <v>0</v>
      </c>
      <c r="G25" s="791">
        <v>0</v>
      </c>
      <c r="H25" s="791">
        <v>0</v>
      </c>
      <c r="I25" s="791">
        <v>0</v>
      </c>
      <c r="J25" s="205"/>
    </row>
    <row r="26" spans="3:10" s="18" customFormat="1" x14ac:dyDescent="0.2">
      <c r="C26" s="304" t="s">
        <v>3362</v>
      </c>
      <c r="D26" s="287">
        <v>0</v>
      </c>
      <c r="E26" s="287">
        <v>0</v>
      </c>
      <c r="F26" s="325">
        <v>5082073.0990000004</v>
      </c>
      <c r="G26" s="791">
        <v>0</v>
      </c>
      <c r="H26" s="791">
        <v>0</v>
      </c>
      <c r="I26" s="791">
        <v>0</v>
      </c>
      <c r="J26" s="205"/>
    </row>
    <row r="27" spans="3:10" s="18" customFormat="1" x14ac:dyDescent="0.2">
      <c r="C27" s="304" t="s">
        <v>2625</v>
      </c>
      <c r="D27" s="287">
        <v>0</v>
      </c>
      <c r="E27" s="287">
        <v>0</v>
      </c>
      <c r="F27" s="325">
        <v>1118563.4310000001</v>
      </c>
      <c r="G27" s="791"/>
      <c r="H27" s="791"/>
      <c r="I27" s="791"/>
      <c r="J27" s="205"/>
    </row>
    <row r="28" spans="3:10" s="18" customFormat="1" x14ac:dyDescent="0.2">
      <c r="C28" s="304" t="s">
        <v>3391</v>
      </c>
      <c r="D28" s="287">
        <v>0</v>
      </c>
      <c r="E28" s="287">
        <v>0</v>
      </c>
      <c r="F28" s="325">
        <v>0</v>
      </c>
      <c r="G28" s="791"/>
      <c r="H28" s="791"/>
      <c r="I28" s="791"/>
      <c r="J28" s="205"/>
    </row>
    <row r="29" spans="3:10" s="18" customFormat="1" x14ac:dyDescent="0.2">
      <c r="C29" s="304" t="s">
        <v>3367</v>
      </c>
      <c r="D29" s="287">
        <v>0</v>
      </c>
      <c r="E29" s="287">
        <v>0</v>
      </c>
      <c r="F29" s="325">
        <v>9363.1919999999991</v>
      </c>
      <c r="G29" s="791"/>
      <c r="H29" s="791"/>
      <c r="I29" s="791"/>
      <c r="J29" s="205"/>
    </row>
    <row r="30" spans="3:10" s="18" customFormat="1" x14ac:dyDescent="0.2">
      <c r="C30" s="304" t="s">
        <v>3358</v>
      </c>
      <c r="D30" s="287">
        <v>0</v>
      </c>
      <c r="E30" s="287">
        <v>0</v>
      </c>
      <c r="F30" s="325">
        <v>0</v>
      </c>
      <c r="G30" s="791"/>
      <c r="H30" s="791"/>
      <c r="I30" s="791"/>
      <c r="J30" s="205"/>
    </row>
    <row r="31" spans="3:10" s="18" customFormat="1" x14ac:dyDescent="0.2">
      <c r="C31" s="304" t="s">
        <v>127</v>
      </c>
      <c r="D31" s="287">
        <v>0</v>
      </c>
      <c r="E31" s="287">
        <v>0</v>
      </c>
      <c r="F31" s="325">
        <v>0</v>
      </c>
      <c r="G31" s="791"/>
      <c r="H31" s="791"/>
      <c r="I31" s="791"/>
      <c r="J31" s="205"/>
    </row>
    <row r="32" spans="3:10" s="18" customFormat="1" x14ac:dyDescent="0.2">
      <c r="C32" s="304" t="s">
        <v>128</v>
      </c>
      <c r="D32" s="287">
        <v>34907.394</v>
      </c>
      <c r="E32" s="287">
        <v>0</v>
      </c>
      <c r="F32" s="325">
        <v>0</v>
      </c>
      <c r="G32" s="791">
        <v>112422.845</v>
      </c>
      <c r="H32" s="791"/>
      <c r="I32" s="791"/>
      <c r="J32" s="205"/>
    </row>
    <row r="33" spans="3:10" s="18" customFormat="1" x14ac:dyDescent="0.2">
      <c r="C33" s="304" t="s">
        <v>129</v>
      </c>
      <c r="D33" s="287">
        <v>0</v>
      </c>
      <c r="E33" s="287">
        <v>0</v>
      </c>
      <c r="F33" s="325">
        <v>123409.317</v>
      </c>
      <c r="G33" s="791"/>
      <c r="H33" s="791"/>
      <c r="I33" s="791">
        <v>998345.48499999999</v>
      </c>
      <c r="J33" s="205"/>
    </row>
    <row r="34" spans="3:10" s="18" customFormat="1" x14ac:dyDescent="0.2">
      <c r="C34" s="304" t="s">
        <v>130</v>
      </c>
      <c r="D34" s="287">
        <v>0</v>
      </c>
      <c r="E34" s="287">
        <v>66649525.085000001</v>
      </c>
      <c r="F34" s="325">
        <v>0</v>
      </c>
      <c r="G34" s="791"/>
      <c r="H34" s="791">
        <v>66103772.434000008</v>
      </c>
      <c r="I34" s="791"/>
      <c r="J34" s="205"/>
    </row>
    <row r="35" spans="3:10" s="18" customFormat="1" hidden="1" x14ac:dyDescent="0.2">
      <c r="C35" s="304" t="s">
        <v>3</v>
      </c>
      <c r="D35" s="287">
        <v>0</v>
      </c>
      <c r="E35" s="287">
        <v>0</v>
      </c>
      <c r="F35" s="325">
        <v>0</v>
      </c>
      <c r="G35" s="791"/>
      <c r="H35" s="791"/>
      <c r="I35" s="791"/>
      <c r="J35" s="205"/>
    </row>
    <row r="36" spans="3:10" s="18" customFormat="1" x14ac:dyDescent="0.2">
      <c r="C36" s="304" t="s">
        <v>1250</v>
      </c>
      <c r="D36" s="287">
        <v>0</v>
      </c>
      <c r="E36" s="287">
        <v>0</v>
      </c>
      <c r="F36" s="325">
        <v>0</v>
      </c>
      <c r="G36" s="791"/>
      <c r="H36" s="791">
        <v>0</v>
      </c>
      <c r="I36" s="791">
        <v>4510</v>
      </c>
      <c r="J36" s="205"/>
    </row>
    <row r="37" spans="3:10" s="18" customFormat="1" hidden="1" x14ac:dyDescent="0.2">
      <c r="C37" s="304" t="s">
        <v>1461</v>
      </c>
      <c r="D37" s="287">
        <v>0</v>
      </c>
      <c r="E37" s="287">
        <v>0</v>
      </c>
      <c r="F37" s="325">
        <v>0</v>
      </c>
      <c r="G37" s="791">
        <v>0</v>
      </c>
      <c r="H37" s="791">
        <v>0</v>
      </c>
      <c r="I37" s="791">
        <v>0</v>
      </c>
      <c r="J37" s="205"/>
    </row>
    <row r="38" spans="3:10" s="18" customFormat="1" x14ac:dyDescent="0.2">
      <c r="C38" s="793" t="s">
        <v>0</v>
      </c>
      <c r="D38" s="797">
        <v>7905886.7030000016</v>
      </c>
      <c r="E38" s="797">
        <v>69330272.232999995</v>
      </c>
      <c r="F38" s="797">
        <v>18377708.004000004</v>
      </c>
      <c r="G38" s="797">
        <v>5230011.3719999995</v>
      </c>
      <c r="H38" s="797">
        <v>66103772.434000008</v>
      </c>
      <c r="I38" s="797">
        <v>23198024.475000001</v>
      </c>
      <c r="J38" s="205"/>
    </row>
    <row r="39" spans="3:10" s="18" customFormat="1" x14ac:dyDescent="0.2">
      <c r="C39" s="53"/>
      <c r="D39" s="53"/>
      <c r="E39" s="53"/>
      <c r="F39" s="53"/>
      <c r="G39" s="53"/>
      <c r="H39" s="53"/>
      <c r="I39" s="207"/>
      <c r="J39" s="53"/>
    </row>
    <row r="40" spans="3:10" s="18" customFormat="1" x14ac:dyDescent="0.2">
      <c r="C40" s="53"/>
      <c r="D40" s="207"/>
      <c r="E40" s="53"/>
      <c r="F40" s="53"/>
      <c r="G40" s="53"/>
      <c r="H40" s="53"/>
      <c r="I40" s="53"/>
      <c r="J40" s="207"/>
    </row>
    <row r="41" spans="3:10" s="18" customFormat="1" x14ac:dyDescent="0.2">
      <c r="C41" s="53"/>
      <c r="D41" s="53"/>
      <c r="E41" s="53"/>
      <c r="F41" s="53"/>
      <c r="G41" s="53"/>
      <c r="H41" s="53"/>
      <c r="I41" s="53"/>
      <c r="J41" s="53"/>
    </row>
    <row r="42" spans="3:10" s="18" customFormat="1" x14ac:dyDescent="0.2">
      <c r="C42" s="53"/>
      <c r="D42" s="53"/>
      <c r="E42" s="53"/>
      <c r="F42" s="53"/>
      <c r="G42" s="53"/>
      <c r="H42" s="53"/>
      <c r="I42" s="53"/>
      <c r="J42" s="53"/>
    </row>
    <row r="43" spans="3:10" s="183" customFormat="1" x14ac:dyDescent="0.2">
      <c r="C43" s="195"/>
      <c r="D43" s="195"/>
      <c r="E43" s="195"/>
      <c r="F43" s="195"/>
      <c r="G43" s="195"/>
      <c r="H43" s="195"/>
      <c r="I43" s="195"/>
      <c r="J43" s="195"/>
    </row>
    <row r="44" spans="3:10" s="183" customFormat="1" x14ac:dyDescent="0.2">
      <c r="C44" s="195"/>
      <c r="D44" s="195"/>
      <c r="E44" s="195"/>
      <c r="F44" s="195"/>
      <c r="G44" s="195"/>
      <c r="H44" s="195"/>
      <c r="I44" s="195"/>
      <c r="J44" s="195"/>
    </row>
  </sheetData>
  <autoFilter ref="C7:I38" xr:uid="{00000000-0001-0000-1F00-000000000000}">
    <filterColumn colId="1" showButton="0"/>
    <filterColumn colId="2" showButton="0"/>
    <filterColumn colId="4" showButton="0"/>
    <filterColumn colId="5" showButton="0"/>
  </autoFilter>
  <mergeCells count="5">
    <mergeCell ref="C3:E3"/>
    <mergeCell ref="G3:H3"/>
    <mergeCell ref="G7:I7"/>
    <mergeCell ref="C7:C8"/>
    <mergeCell ref="D7:F7"/>
  </mergeCells>
  <hyperlinks>
    <hyperlink ref="I1" location="ER!A1" display="ER" xr:uid="{C9C42E6B-20C8-4C04-8310-D37CBBCD03E3}"/>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Q56"/>
  <sheetViews>
    <sheetView showGridLines="0" zoomScale="85" zoomScaleNormal="85" workbookViewId="0">
      <selection activeCell="D89" sqref="D89"/>
    </sheetView>
  </sheetViews>
  <sheetFormatPr baseColWidth="10" defaultColWidth="11.28515625" defaultRowHeight="12.75" x14ac:dyDescent="0.2"/>
  <cols>
    <col min="1" max="1" width="2.28515625" style="2" customWidth="1"/>
    <col min="2" max="2" width="10.140625" style="2" bestFit="1" customWidth="1"/>
    <col min="3" max="3" width="61.7109375" style="2" bestFit="1" customWidth="1"/>
    <col min="4" max="4" width="16.28515625" style="33" customWidth="1"/>
    <col min="5" max="5" width="2.28515625" style="2" customWidth="1"/>
    <col min="6" max="6" width="30.7109375" style="2" bestFit="1" customWidth="1"/>
    <col min="7" max="16384" width="11.28515625" style="2"/>
  </cols>
  <sheetData>
    <row r="2" spans="1:17" x14ac:dyDescent="0.2">
      <c r="P2" s="2">
        <v>2</v>
      </c>
      <c r="Q2" s="2" t="s">
        <v>279</v>
      </c>
    </row>
    <row r="3" spans="1:17" x14ac:dyDescent="0.2">
      <c r="P3" s="2">
        <v>3</v>
      </c>
      <c r="Q3" s="2" t="s">
        <v>280</v>
      </c>
    </row>
    <row r="6" spans="1:17" x14ac:dyDescent="0.2">
      <c r="A6" s="76"/>
      <c r="B6" s="733"/>
      <c r="C6" s="733"/>
      <c r="D6" s="734">
        <v>45199</v>
      </c>
      <c r="P6" s="2">
        <v>5</v>
      </c>
      <c r="Q6" s="2" t="s">
        <v>281</v>
      </c>
    </row>
    <row r="7" spans="1:17" ht="12.75" hidden="1" customHeight="1" x14ac:dyDescent="0.2">
      <c r="A7" s="20"/>
      <c r="B7" s="733"/>
      <c r="C7" s="733"/>
      <c r="D7" s="735"/>
      <c r="P7" s="2">
        <v>6</v>
      </c>
      <c r="Q7" s="2" t="s">
        <v>282</v>
      </c>
    </row>
    <row r="8" spans="1:17" ht="26.45" customHeight="1" x14ac:dyDescent="0.2">
      <c r="B8" s="798" t="s">
        <v>13</v>
      </c>
      <c r="C8" s="798"/>
      <c r="D8" s="736" t="s">
        <v>229</v>
      </c>
      <c r="P8" s="2">
        <v>8</v>
      </c>
      <c r="Q8" s="2" t="s">
        <v>283</v>
      </c>
    </row>
    <row r="9" spans="1:17" ht="26.45" customHeight="1" x14ac:dyDescent="0.2">
      <c r="B9" s="61" t="s">
        <v>262</v>
      </c>
      <c r="C9" s="61"/>
      <c r="D9" s="699" t="s">
        <v>3342</v>
      </c>
      <c r="P9" s="2">
        <v>9</v>
      </c>
      <c r="Q9" s="2" t="s">
        <v>284</v>
      </c>
    </row>
    <row r="10" spans="1:17" ht="15" x14ac:dyDescent="0.25">
      <c r="A10" s="33"/>
      <c r="C10" s="2" t="s">
        <v>206</v>
      </c>
      <c r="D10" s="698" t="s">
        <v>14</v>
      </c>
      <c r="P10" s="2">
        <v>10</v>
      </c>
      <c r="Q10" s="2" t="s">
        <v>285</v>
      </c>
    </row>
    <row r="11" spans="1:17" ht="15" x14ac:dyDescent="0.25">
      <c r="A11" s="33"/>
      <c r="C11" s="2" t="s">
        <v>30</v>
      </c>
      <c r="D11" s="698" t="s">
        <v>15</v>
      </c>
      <c r="P11" s="2">
        <v>11</v>
      </c>
      <c r="Q11" s="2" t="s">
        <v>286</v>
      </c>
    </row>
    <row r="12" spans="1:17" ht="15" x14ac:dyDescent="0.25">
      <c r="A12" s="33"/>
      <c r="B12" s="61" t="s">
        <v>175</v>
      </c>
      <c r="D12" s="698" t="s">
        <v>88</v>
      </c>
      <c r="P12" s="2">
        <v>12</v>
      </c>
      <c r="Q12" s="2" t="s">
        <v>287</v>
      </c>
    </row>
    <row r="13" spans="1:17" ht="15" x14ac:dyDescent="0.25">
      <c r="A13" s="33"/>
      <c r="C13" s="2" t="s">
        <v>135</v>
      </c>
      <c r="D13" s="698" t="s">
        <v>16</v>
      </c>
    </row>
    <row r="14" spans="1:17" ht="15" x14ac:dyDescent="0.25">
      <c r="A14" s="33"/>
      <c r="C14" s="2" t="s">
        <v>76</v>
      </c>
      <c r="D14" s="698" t="s">
        <v>17</v>
      </c>
    </row>
    <row r="15" spans="1:17" ht="15" x14ac:dyDescent="0.25">
      <c r="A15" s="33"/>
      <c r="C15" s="2" t="s">
        <v>136</v>
      </c>
      <c r="D15" s="698" t="s">
        <v>18</v>
      </c>
    </row>
    <row r="16" spans="1:17" ht="15" x14ac:dyDescent="0.25">
      <c r="A16" s="33"/>
      <c r="C16" s="2" t="s">
        <v>31</v>
      </c>
      <c r="D16" s="698" t="s">
        <v>19</v>
      </c>
    </row>
    <row r="17" spans="1:4" ht="15" x14ac:dyDescent="0.25">
      <c r="A17" s="33"/>
      <c r="C17" s="2" t="s">
        <v>137</v>
      </c>
      <c r="D17" s="698" t="s">
        <v>20</v>
      </c>
    </row>
    <row r="18" spans="1:4" ht="15" x14ac:dyDescent="0.25">
      <c r="A18" s="33"/>
      <c r="C18" s="2" t="s">
        <v>252</v>
      </c>
      <c r="D18" s="698" t="s">
        <v>21</v>
      </c>
    </row>
    <row r="19" spans="1:4" ht="15" x14ac:dyDescent="0.25">
      <c r="A19" s="33"/>
      <c r="C19" s="2" t="s">
        <v>207</v>
      </c>
      <c r="D19" s="698" t="s">
        <v>22</v>
      </c>
    </row>
    <row r="20" spans="1:4" ht="15" x14ac:dyDescent="0.25">
      <c r="A20" s="33"/>
      <c r="C20" s="2" t="s">
        <v>150</v>
      </c>
      <c r="D20" s="698" t="s">
        <v>23</v>
      </c>
    </row>
    <row r="21" spans="1:4" ht="15" x14ac:dyDescent="0.25">
      <c r="A21" s="33"/>
      <c r="C21" s="2" t="s">
        <v>84</v>
      </c>
      <c r="D21" s="698" t="s">
        <v>24</v>
      </c>
    </row>
    <row r="22" spans="1:4" ht="15" x14ac:dyDescent="0.25">
      <c r="A22" s="33"/>
      <c r="C22" s="2" t="s">
        <v>87</v>
      </c>
      <c r="D22" s="698" t="s">
        <v>25</v>
      </c>
    </row>
    <row r="23" spans="1:4" ht="15" x14ac:dyDescent="0.25">
      <c r="A23" s="33"/>
      <c r="C23" s="2" t="s">
        <v>77</v>
      </c>
      <c r="D23" s="698" t="s">
        <v>26</v>
      </c>
    </row>
    <row r="24" spans="1:4" ht="15" x14ac:dyDescent="0.25">
      <c r="A24" s="33"/>
      <c r="C24" s="2" t="s">
        <v>1547</v>
      </c>
      <c r="D24" s="698" t="s">
        <v>27</v>
      </c>
    </row>
    <row r="25" spans="1:4" ht="15" x14ac:dyDescent="0.25">
      <c r="A25" s="33"/>
      <c r="C25" s="2" t="s">
        <v>89</v>
      </c>
      <c r="D25" s="698" t="s">
        <v>28</v>
      </c>
    </row>
    <row r="26" spans="1:4" ht="15" x14ac:dyDescent="0.25">
      <c r="A26" s="33"/>
      <c r="C26" s="2" t="s">
        <v>49</v>
      </c>
      <c r="D26" s="698" t="s">
        <v>29</v>
      </c>
    </row>
    <row r="27" spans="1:4" ht="15" x14ac:dyDescent="0.25">
      <c r="A27" s="33"/>
      <c r="C27" s="2" t="s">
        <v>50</v>
      </c>
      <c r="D27" s="698" t="s">
        <v>208</v>
      </c>
    </row>
    <row r="28" spans="1:4" ht="15" x14ac:dyDescent="0.25">
      <c r="A28" s="33"/>
      <c r="C28" s="2" t="s">
        <v>51</v>
      </c>
      <c r="D28" s="698" t="s">
        <v>209</v>
      </c>
    </row>
    <row r="29" spans="1:4" ht="15" x14ac:dyDescent="0.25">
      <c r="A29" s="33"/>
      <c r="C29" s="2" t="s">
        <v>684</v>
      </c>
      <c r="D29" s="698" t="s">
        <v>210</v>
      </c>
    </row>
    <row r="30" spans="1:4" ht="15" x14ac:dyDescent="0.25">
      <c r="A30" s="33"/>
      <c r="C30" s="2" t="s">
        <v>157</v>
      </c>
      <c r="D30" s="698" t="s">
        <v>211</v>
      </c>
    </row>
    <row r="31" spans="1:4" ht="15" x14ac:dyDescent="0.25">
      <c r="A31" s="33"/>
      <c r="C31" s="2" t="s">
        <v>1091</v>
      </c>
      <c r="D31" s="698" t="s">
        <v>212</v>
      </c>
    </row>
    <row r="32" spans="1:4" ht="15" x14ac:dyDescent="0.25">
      <c r="A32" s="33"/>
      <c r="C32" s="2" t="s">
        <v>52</v>
      </c>
      <c r="D32" s="698" t="s">
        <v>213</v>
      </c>
    </row>
    <row r="33" spans="1:4" ht="15" x14ac:dyDescent="0.25">
      <c r="A33" s="33"/>
      <c r="C33" s="2" t="s">
        <v>35</v>
      </c>
      <c r="D33" s="698" t="s">
        <v>214</v>
      </c>
    </row>
    <row r="34" spans="1:4" ht="15" x14ac:dyDescent="0.25">
      <c r="A34" s="33"/>
      <c r="C34" s="2" t="s">
        <v>53</v>
      </c>
      <c r="D34" s="698" t="s">
        <v>215</v>
      </c>
    </row>
    <row r="35" spans="1:4" ht="15" x14ac:dyDescent="0.25">
      <c r="A35" s="33"/>
      <c r="B35" s="61" t="s">
        <v>43</v>
      </c>
      <c r="D35" s="698" t="s">
        <v>96</v>
      </c>
    </row>
    <row r="36" spans="1:4" ht="15" x14ac:dyDescent="0.25">
      <c r="A36" s="33"/>
      <c r="C36" s="2" t="s">
        <v>46</v>
      </c>
      <c r="D36" s="698" t="s">
        <v>216</v>
      </c>
    </row>
    <row r="37" spans="1:4" ht="15" x14ac:dyDescent="0.25">
      <c r="A37" s="33"/>
      <c r="C37" s="2" t="s">
        <v>97</v>
      </c>
      <c r="D37" s="698" t="s">
        <v>217</v>
      </c>
    </row>
    <row r="38" spans="1:4" ht="15" x14ac:dyDescent="0.25">
      <c r="A38" s="33"/>
      <c r="C38" s="2" t="s">
        <v>1548</v>
      </c>
      <c r="D38" s="698" t="s">
        <v>218</v>
      </c>
    </row>
    <row r="39" spans="1:4" ht="15" x14ac:dyDescent="0.25">
      <c r="A39" s="33"/>
      <c r="C39" s="2" t="s">
        <v>220</v>
      </c>
      <c r="D39" s="698" t="s">
        <v>219</v>
      </c>
    </row>
    <row r="40" spans="1:4" ht="15" x14ac:dyDescent="0.25">
      <c r="A40" s="33"/>
      <c r="C40" s="2" t="s">
        <v>1549</v>
      </c>
      <c r="D40" s="698" t="s">
        <v>221</v>
      </c>
    </row>
    <row r="41" spans="1:4" ht="15" x14ac:dyDescent="0.25">
      <c r="A41" s="33"/>
      <c r="C41" s="2" t="s">
        <v>99</v>
      </c>
      <c r="D41" s="698" t="s">
        <v>222</v>
      </c>
    </row>
    <row r="42" spans="1:4" ht="15" x14ac:dyDescent="0.25">
      <c r="A42" s="33"/>
      <c r="C42" s="2" t="s">
        <v>100</v>
      </c>
      <c r="D42" s="698" t="s">
        <v>223</v>
      </c>
    </row>
    <row r="43" spans="1:4" ht="15" x14ac:dyDescent="0.25">
      <c r="A43" s="33"/>
      <c r="C43" s="2" t="s">
        <v>37</v>
      </c>
      <c r="D43" s="698" t="s">
        <v>224</v>
      </c>
    </row>
    <row r="44" spans="1:4" ht="15" x14ac:dyDescent="0.25">
      <c r="A44" s="33"/>
      <c r="C44" s="2" t="s">
        <v>55</v>
      </c>
      <c r="D44" s="698" t="s">
        <v>225</v>
      </c>
    </row>
    <row r="45" spans="1:4" ht="15" x14ac:dyDescent="0.25">
      <c r="A45" s="33"/>
      <c r="C45" s="2" t="s">
        <v>56</v>
      </c>
      <c r="D45" s="698" t="s">
        <v>226</v>
      </c>
    </row>
    <row r="46" spans="1:4" ht="15" x14ac:dyDescent="0.25">
      <c r="A46" s="33"/>
      <c r="C46" s="2" t="s">
        <v>228</v>
      </c>
      <c r="D46" s="698" t="s">
        <v>227</v>
      </c>
    </row>
    <row r="47" spans="1:4" ht="15" x14ac:dyDescent="0.25">
      <c r="A47" s="33"/>
      <c r="B47" s="61" t="s">
        <v>44</v>
      </c>
      <c r="D47" s="698" t="s">
        <v>42</v>
      </c>
    </row>
    <row r="48" spans="1:4" ht="15" x14ac:dyDescent="0.25">
      <c r="A48" s="33"/>
      <c r="B48" s="61" t="s">
        <v>176</v>
      </c>
      <c r="D48" s="698" t="s">
        <v>177</v>
      </c>
    </row>
    <row r="49" spans="1:4" ht="15" x14ac:dyDescent="0.25">
      <c r="A49" s="33"/>
      <c r="B49" s="61" t="s">
        <v>263</v>
      </c>
      <c r="D49" s="698"/>
    </row>
    <row r="50" spans="1:4" ht="15" x14ac:dyDescent="0.25">
      <c r="A50" s="33"/>
      <c r="C50" s="2" t="s">
        <v>230</v>
      </c>
      <c r="D50" s="698" t="s">
        <v>231</v>
      </c>
    </row>
    <row r="51" spans="1:4" ht="15" x14ac:dyDescent="0.25">
      <c r="A51" s="33"/>
      <c r="C51" s="2" t="s">
        <v>233</v>
      </c>
      <c r="D51" s="698" t="s">
        <v>234</v>
      </c>
    </row>
    <row r="52" spans="1:4" ht="15" x14ac:dyDescent="0.25">
      <c r="A52" s="33"/>
      <c r="C52" s="2" t="s">
        <v>259</v>
      </c>
      <c r="D52" s="698" t="s">
        <v>236</v>
      </c>
    </row>
    <row r="53" spans="1:4" ht="15" x14ac:dyDescent="0.25">
      <c r="A53" s="33"/>
      <c r="C53" s="2" t="s">
        <v>235</v>
      </c>
      <c r="D53" s="698" t="s">
        <v>237</v>
      </c>
    </row>
    <row r="54" spans="1:4" ht="15" x14ac:dyDescent="0.25">
      <c r="A54" s="33"/>
      <c r="C54" s="2" t="s">
        <v>686</v>
      </c>
      <c r="D54" s="698" t="s">
        <v>687</v>
      </c>
    </row>
    <row r="55" spans="1:4" x14ac:dyDescent="0.2">
      <c r="A55" s="33"/>
      <c r="D55" s="607"/>
    </row>
    <row r="56" spans="1:4" ht="21.2" customHeight="1" x14ac:dyDescent="0.2">
      <c r="A56" s="21"/>
      <c r="D56" s="59"/>
    </row>
  </sheetData>
  <mergeCells count="1">
    <mergeCell ref="B8:C8"/>
  </mergeCells>
  <hyperlinks>
    <hyperlink ref="D13" location="'Nota 3'!A1" display="'Nota 3'!A1" xr:uid="{00000000-0004-0000-0000-000000000000}"/>
    <hyperlink ref="D14" location="'Nota 4'!A1" display="'Nota 4'!A1" xr:uid="{00000000-0004-0000-0000-000001000000}"/>
    <hyperlink ref="D15" location="'Nota 5 '!A1" display="Nota 5" xr:uid="{00000000-0004-0000-0000-000002000000}"/>
    <hyperlink ref="D16" location="'Nota 6'!A1" display="'Nota 6'!A1" xr:uid="{00000000-0004-0000-0000-000003000000}"/>
    <hyperlink ref="D17" location="'Nota 7'!A1" display="'Nota 7'!A1" xr:uid="{00000000-0004-0000-0000-000004000000}"/>
    <hyperlink ref="D19" location="'Nota 9'!A1" display="'Nota 9'!A1" xr:uid="{00000000-0004-0000-0000-000005000000}"/>
    <hyperlink ref="D20" location="'Nota 10'!A1" display="'Nota 10'!A1" xr:uid="{00000000-0004-0000-0000-000006000000}"/>
    <hyperlink ref="D24" location="'Nota 14'!A1" display="'Nota 14'!A1" xr:uid="{00000000-0004-0000-0000-000007000000}"/>
    <hyperlink ref="D25" location="'Nota 15'!A1" display="'Nota 15'!A1" xr:uid="{00000000-0004-0000-0000-000008000000}"/>
    <hyperlink ref="D26" location="'Nota 16'!A1" display="'Nota 16'!A1" xr:uid="{00000000-0004-0000-0000-000009000000}"/>
    <hyperlink ref="D18" location="'Nota 8'!A1" display="'Nota 8'!A1" xr:uid="{00000000-0004-0000-0000-00000A000000}"/>
    <hyperlink ref="D12" location="BG!A1" display="BG" xr:uid="{00000000-0004-0000-0000-00000B000000}"/>
    <hyperlink ref="D35" location="ER!A1" display="ER" xr:uid="{00000000-0004-0000-0000-00000C000000}"/>
    <hyperlink ref="D47" location="EVPN!A1" display="EVPN" xr:uid="{00000000-0004-0000-0000-00000D000000}"/>
    <hyperlink ref="D48" location="EFE!A1" display="EFE" xr:uid="{00000000-0004-0000-0000-00000E000000}"/>
    <hyperlink ref="D21" location="'Nota 11'!A1" display="Nota 11 y 12" xr:uid="{00000000-0004-0000-0000-00000F000000}"/>
    <hyperlink ref="D22" location="'Nota 12'!A1" display="Nota 12" xr:uid="{00000000-0004-0000-0000-000010000000}"/>
    <hyperlink ref="D23" location="'Nota 13'!A1" display="Nota 13'" xr:uid="{00000000-0004-0000-0000-000011000000}"/>
    <hyperlink ref="D27" location="'Nota 17'!A1" display="Nota 17" xr:uid="{00000000-0004-0000-0000-000012000000}"/>
    <hyperlink ref="D28" location="'Nota 18'!A1" display="Nota 18" xr:uid="{00000000-0004-0000-0000-000013000000}"/>
    <hyperlink ref="D29" location="'Nota 19'!A1" display="Nota 19" xr:uid="{00000000-0004-0000-0000-000014000000}"/>
    <hyperlink ref="D30" location="'Nota 20'!A1" display="Nota 20" xr:uid="{00000000-0004-0000-0000-000017000000}"/>
    <hyperlink ref="D31" location="' Nota 21'!A1" display="Nota 21" xr:uid="{00000000-0004-0000-0000-000018000000}"/>
    <hyperlink ref="D32" location="'Nota 22'!A1" display="Nota 22" xr:uid="{00000000-0004-0000-0000-00001C000000}"/>
    <hyperlink ref="D33" location="'Nota 23'!A1" display="Nota 23" xr:uid="{00000000-0004-0000-0000-00001D000000}"/>
    <hyperlink ref="D34" location="'Nota 24'!A1" display="Nota 24" xr:uid="{00000000-0004-0000-0000-00001E000000}"/>
    <hyperlink ref="D36" location="'Nota 25'!A1" display="Nota 25" xr:uid="{00000000-0004-0000-0000-00001F000000}"/>
    <hyperlink ref="D37" location="'Nota 26'!A1" display="Nota 26" xr:uid="{00000000-0004-0000-0000-000020000000}"/>
    <hyperlink ref="D38" location="'Nota 27'!A1" display="Nota 27" xr:uid="{00000000-0004-0000-0000-000021000000}"/>
    <hyperlink ref="D39" location="'Nota 28'!A1" display="Nota 28" xr:uid="{00000000-0004-0000-0000-000023000000}"/>
    <hyperlink ref="D40" location="'Nota 29'!A1" display="Nota 29" xr:uid="{00000000-0004-0000-0000-000024000000}"/>
    <hyperlink ref="D41" location="'Nota 30'!A1" display="Nota 30" xr:uid="{00000000-0004-0000-0000-000026000000}"/>
    <hyperlink ref="D42" location="'Nota 31'!A1" display="Nota 31" xr:uid="{00000000-0004-0000-0000-000027000000}"/>
    <hyperlink ref="D43" location="'Nota 32'!A1" display="Nota 32" xr:uid="{00000000-0004-0000-0000-000028000000}"/>
    <hyperlink ref="D44" location="'Nota 33'!A1" display="Nota 33" xr:uid="{00000000-0004-0000-0000-000029000000}"/>
    <hyperlink ref="D45" location="'Nota 34'!A1" display="Nota 34" xr:uid="{00000000-0004-0000-0000-00002A000000}"/>
    <hyperlink ref="D46" location="'Nota 35'!A1" display="Nota 35" xr:uid="{00000000-0004-0000-0000-00002B000000}"/>
    <hyperlink ref="D51" location="'Nota 37'!A1" display="Nota 37" xr:uid="{00000000-0004-0000-0000-00002D000000}"/>
    <hyperlink ref="D50" location="'Nota 36'!A1" display="Nota 36" xr:uid="{00000000-0004-0000-0000-00002E000000}"/>
    <hyperlink ref="D11" location="'Nota 2 '!A1" display="Nota 2" xr:uid="{00000000-0004-0000-0000-00002F000000}"/>
    <hyperlink ref="D10" location="Nota1!A1" display="Nota 1" xr:uid="{00000000-0004-0000-0000-000030000000}"/>
    <hyperlink ref="D53" location="'Nota 39'!A1" display="Nota 39" xr:uid="{00000000-0004-0000-0000-000033000000}"/>
    <hyperlink ref="D52" location="'Nota 38'!A1" display="Nota 38" xr:uid="{00000000-0004-0000-0000-000034000000}"/>
    <hyperlink ref="D54" location="'Nota 40'!A1" display="Nota 40" xr:uid="{DC8457B5-5A57-4C31-9773-C81D6AD16421}"/>
    <hyperlink ref="D9" location="'Información General'!_Toc82092290" display="'Información General'!_Toc82092290" xr:uid="{443655FB-D440-4DCB-9246-26CF92F23827}"/>
  </hyperlinks>
  <pageMargins left="0.70866141732283472" right="0.27" top="0.41" bottom="0.39" header="0.31496062992125984" footer="0.31496062992125984"/>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C1:G30"/>
  <sheetViews>
    <sheetView showGridLines="0" zoomScale="85" zoomScaleNormal="85" workbookViewId="0">
      <selection activeCell="D89" sqref="D89"/>
    </sheetView>
  </sheetViews>
  <sheetFormatPr baseColWidth="10" defaultColWidth="11.28515625" defaultRowHeight="15" x14ac:dyDescent="0.25"/>
  <cols>
    <col min="1" max="2" width="2.28515625" customWidth="1"/>
    <col min="3" max="3" width="54.7109375" style="36" customWidth="1"/>
    <col min="4" max="4" width="18.28515625" style="36" customWidth="1"/>
    <col min="5" max="5" width="16.7109375" style="36" customWidth="1"/>
    <col min="6" max="6" width="11.28515625" style="36"/>
    <col min="7" max="7" width="44.42578125" style="36" bestFit="1" customWidth="1"/>
  </cols>
  <sheetData>
    <row r="1" spans="3:7" x14ac:dyDescent="0.25">
      <c r="C1" s="11" t="s">
        <v>3250</v>
      </c>
      <c r="G1" s="43" t="s">
        <v>96</v>
      </c>
    </row>
    <row r="3" spans="3:7" x14ac:dyDescent="0.25">
      <c r="C3" s="829" t="s">
        <v>1866</v>
      </c>
      <c r="D3" s="829"/>
      <c r="E3" s="829"/>
      <c r="F3" s="252"/>
      <c r="G3" s="373"/>
    </row>
    <row r="4" spans="3:7" x14ac:dyDescent="0.25">
      <c r="C4" s="232" t="s">
        <v>162</v>
      </c>
      <c r="G4"/>
    </row>
    <row r="5" spans="3:7" x14ac:dyDescent="0.25">
      <c r="E5" s="68"/>
      <c r="G5"/>
    </row>
    <row r="6" spans="3:7" x14ac:dyDescent="0.25">
      <c r="C6" s="13" t="s">
        <v>2</v>
      </c>
      <c r="D6" s="796">
        <v>45199</v>
      </c>
      <c r="E6" s="796">
        <v>44834</v>
      </c>
      <c r="F6" s="17"/>
      <c r="G6" s="311"/>
    </row>
    <row r="7" spans="3:7" x14ac:dyDescent="0.25">
      <c r="C7" s="5" t="s">
        <v>3237</v>
      </c>
      <c r="D7" s="82">
        <v>-6446717.7119994629</v>
      </c>
      <c r="E7" s="82">
        <v>-4091932</v>
      </c>
      <c r="F7" s="80"/>
      <c r="G7" s="2"/>
    </row>
    <row r="8" spans="3:7" x14ac:dyDescent="0.25">
      <c r="C8" s="5" t="s">
        <v>3238</v>
      </c>
      <c r="D8" s="82">
        <v>-691094.7969999999</v>
      </c>
      <c r="E8" s="82">
        <v>32746423.772999901</v>
      </c>
      <c r="F8" s="80"/>
      <c r="G8" s="2"/>
    </row>
    <row r="9" spans="3:7" x14ac:dyDescent="0.25">
      <c r="C9" s="5" t="s">
        <v>3240</v>
      </c>
      <c r="D9" s="82">
        <v>-4391047.93</v>
      </c>
      <c r="E9" s="82">
        <v>-6647465</v>
      </c>
      <c r="F9" s="80"/>
      <c r="G9" s="601"/>
    </row>
    <row r="10" spans="3:7" x14ac:dyDescent="0.25">
      <c r="C10" s="5" t="s">
        <v>3244</v>
      </c>
      <c r="D10" s="82">
        <v>43700000</v>
      </c>
      <c r="E10" s="642">
        <v>6031056</v>
      </c>
      <c r="F10" s="80"/>
      <c r="G10" s="2"/>
    </row>
    <row r="11" spans="3:7" x14ac:dyDescent="0.25">
      <c r="C11" s="46" t="s">
        <v>1865</v>
      </c>
      <c r="D11" s="267">
        <v>32171139.561000537</v>
      </c>
      <c r="E11" s="267">
        <v>28038082.772999901</v>
      </c>
      <c r="F11" s="80"/>
      <c r="G11" s="2"/>
    </row>
    <row r="12" spans="3:7" x14ac:dyDescent="0.25">
      <c r="C12" s="46"/>
      <c r="D12" s="719"/>
      <c r="E12" s="719"/>
      <c r="F12" s="80"/>
      <c r="G12" s="2"/>
    </row>
    <row r="13" spans="3:7" hidden="1" x14ac:dyDescent="0.25">
      <c r="C13" s="5"/>
      <c r="D13" s="82">
        <v>32171139.561000541</v>
      </c>
      <c r="E13" s="82">
        <v>28038082.772999898</v>
      </c>
      <c r="F13" s="80"/>
      <c r="G13" s="2"/>
    </row>
    <row r="14" spans="3:7" hidden="1" x14ac:dyDescent="0.25">
      <c r="C14" s="5"/>
      <c r="D14" s="82">
        <v>0</v>
      </c>
      <c r="E14" s="82">
        <v>0</v>
      </c>
      <c r="F14" s="80"/>
      <c r="G14" s="2"/>
    </row>
    <row r="15" spans="3:7" x14ac:dyDescent="0.25">
      <c r="C15" s="5"/>
      <c r="D15" s="82"/>
      <c r="E15" s="82"/>
      <c r="F15" s="80"/>
      <c r="G15" s="2"/>
    </row>
    <row r="16" spans="3:7" x14ac:dyDescent="0.25">
      <c r="C16" s="5"/>
      <c r="D16" s="82"/>
      <c r="E16" s="82"/>
      <c r="F16" s="80"/>
      <c r="G16" s="2"/>
    </row>
    <row r="17" spans="3:7" x14ac:dyDescent="0.25">
      <c r="C17" s="5"/>
      <c r="D17" s="82"/>
      <c r="E17" s="82"/>
      <c r="F17" s="80"/>
      <c r="G17" s="2"/>
    </row>
    <row r="18" spans="3:7" x14ac:dyDescent="0.25">
      <c r="C18" s="5"/>
      <c r="D18" s="82"/>
      <c r="E18" s="82"/>
      <c r="F18" s="80"/>
      <c r="G18" s="2"/>
    </row>
    <row r="19" spans="3:7" x14ac:dyDescent="0.25">
      <c r="C19" s="5"/>
      <c r="D19" s="82"/>
      <c r="E19" s="82"/>
      <c r="F19" s="80"/>
      <c r="G19" s="2"/>
    </row>
    <row r="20" spans="3:7" x14ac:dyDescent="0.25">
      <c r="C20" s="5"/>
      <c r="D20" s="82"/>
      <c r="E20" s="82"/>
      <c r="F20" s="80"/>
      <c r="G20" s="2"/>
    </row>
    <row r="21" spans="3:7" x14ac:dyDescent="0.25">
      <c r="F21" s="80"/>
      <c r="G21" s="2"/>
    </row>
    <row r="22" spans="3:7" x14ac:dyDescent="0.25">
      <c r="C22" s="17"/>
      <c r="D22" s="80"/>
      <c r="E22" s="80"/>
      <c r="F22" s="310"/>
      <c r="G22" s="310"/>
    </row>
    <row r="23" spans="3:7" x14ac:dyDescent="0.25">
      <c r="D23" s="79"/>
      <c r="E23" s="79"/>
      <c r="F23" s="79"/>
      <c r="G23" s="310"/>
    </row>
    <row r="24" spans="3:7" x14ac:dyDescent="0.25">
      <c r="F24" s="17"/>
      <c r="G24" s="310"/>
    </row>
    <row r="25" spans="3:7" x14ac:dyDescent="0.25">
      <c r="F25" s="17"/>
      <c r="G25" s="310"/>
    </row>
    <row r="26" spans="3:7" x14ac:dyDescent="0.25">
      <c r="C26"/>
      <c r="D26"/>
      <c r="E26"/>
      <c r="F26" s="17"/>
      <c r="G26"/>
    </row>
    <row r="27" spans="3:7" x14ac:dyDescent="0.25">
      <c r="C27"/>
      <c r="D27"/>
      <c r="E27"/>
      <c r="F27" s="17"/>
      <c r="G27"/>
    </row>
    <row r="28" spans="3:7" x14ac:dyDescent="0.25">
      <c r="F28" s="17"/>
      <c r="G28"/>
    </row>
    <row r="29" spans="3:7" x14ac:dyDescent="0.25">
      <c r="F29" s="17"/>
      <c r="G29"/>
    </row>
    <row r="30" spans="3:7" x14ac:dyDescent="0.25">
      <c r="F30" s="17"/>
      <c r="G30"/>
    </row>
  </sheetData>
  <mergeCells count="1">
    <mergeCell ref="C3:E3"/>
  </mergeCells>
  <hyperlinks>
    <hyperlink ref="G1" location="ER!A1" display="ER" xr:uid="{00000000-0004-0000-2100-000000000000}"/>
  </hyperlink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V19"/>
  <sheetViews>
    <sheetView showGridLines="0" zoomScale="85" zoomScaleNormal="85" workbookViewId="0">
      <selection activeCell="D89" sqref="D89"/>
    </sheetView>
  </sheetViews>
  <sheetFormatPr baseColWidth="10" defaultColWidth="11.28515625" defaultRowHeight="15" x14ac:dyDescent="0.25"/>
  <cols>
    <col min="1" max="2" width="2.28515625" style="36" customWidth="1"/>
    <col min="3" max="3" width="54.5703125" style="36" customWidth="1"/>
    <col min="4" max="5" width="15.7109375" style="36" customWidth="1"/>
    <col min="6" max="6" width="3.28515625" style="36" bestFit="1" customWidth="1"/>
    <col min="7" max="7" width="22.85546875" style="36" bestFit="1" customWidth="1"/>
    <col min="8" max="18" width="11.28515625" style="36"/>
  </cols>
  <sheetData>
    <row r="1" spans="1:22" x14ac:dyDescent="0.25">
      <c r="C1" s="11" t="s">
        <v>3250</v>
      </c>
      <c r="E1" s="155" t="s">
        <v>3250</v>
      </c>
      <c r="F1" s="43" t="s">
        <v>96</v>
      </c>
    </row>
    <row r="3" spans="1:22" x14ac:dyDescent="0.25">
      <c r="C3" s="829" t="s">
        <v>1566</v>
      </c>
      <c r="D3" s="829"/>
      <c r="E3" s="248"/>
      <c r="S3" s="36"/>
      <c r="T3" s="36"/>
      <c r="U3" s="36"/>
      <c r="V3" s="36"/>
    </row>
    <row r="4" spans="1:22" x14ac:dyDescent="0.25">
      <c r="A4" s="48"/>
      <c r="B4" s="48"/>
      <c r="C4" s="193" t="s">
        <v>162</v>
      </c>
      <c r="D4" s="50"/>
      <c r="S4" s="36"/>
      <c r="T4" s="36"/>
      <c r="U4" s="36"/>
      <c r="V4" s="36"/>
    </row>
    <row r="5" spans="1:22" x14ac:dyDescent="0.25">
      <c r="A5" s="92"/>
      <c r="B5" s="48"/>
      <c r="C5" s="18" t="s">
        <v>1528</v>
      </c>
      <c r="D5" s="50"/>
      <c r="S5" s="36"/>
      <c r="T5" s="36"/>
      <c r="U5" s="36"/>
      <c r="V5" s="36"/>
    </row>
    <row r="6" spans="1:22" x14ac:dyDescent="0.25">
      <c r="B6" s="48"/>
      <c r="D6" s="50"/>
      <c r="S6" s="36"/>
      <c r="T6" s="36"/>
      <c r="U6" s="36"/>
      <c r="V6" s="36"/>
    </row>
    <row r="7" spans="1:22" x14ac:dyDescent="0.25">
      <c r="A7" s="48"/>
      <c r="B7" s="48"/>
      <c r="C7" s="13" t="s">
        <v>2</v>
      </c>
      <c r="D7" s="796">
        <v>45199</v>
      </c>
      <c r="E7" s="796">
        <v>44834</v>
      </c>
      <c r="F7"/>
      <c r="S7" s="36"/>
      <c r="T7" s="36"/>
      <c r="U7" s="36"/>
      <c r="V7" s="36"/>
    </row>
    <row r="8" spans="1:22" x14ac:dyDescent="0.25">
      <c r="A8" s="47"/>
      <c r="B8" s="48"/>
      <c r="C8" s="47" t="s">
        <v>1419</v>
      </c>
      <c r="D8" s="81">
        <v>0</v>
      </c>
      <c r="E8" s="81">
        <v>0</v>
      </c>
      <c r="F8"/>
      <c r="S8" s="36"/>
      <c r="T8" s="36"/>
      <c r="U8" s="36"/>
      <c r="V8" s="36"/>
    </row>
    <row r="9" spans="1:22" x14ac:dyDescent="0.25">
      <c r="A9" s="47"/>
      <c r="B9" s="48"/>
      <c r="C9" s="47"/>
      <c r="D9" s="81">
        <v>0</v>
      </c>
      <c r="E9" s="81">
        <v>0</v>
      </c>
      <c r="F9"/>
      <c r="S9" s="36"/>
      <c r="T9" s="36"/>
      <c r="U9" s="36"/>
      <c r="V9" s="36"/>
    </row>
    <row r="10" spans="1:22" ht="15.75" thickBot="1" x14ac:dyDescent="0.3">
      <c r="A10" s="194"/>
      <c r="B10" s="70"/>
      <c r="C10" s="231" t="s">
        <v>0</v>
      </c>
      <c r="D10" s="249">
        <v>0</v>
      </c>
      <c r="E10" s="249">
        <v>0</v>
      </c>
      <c r="S10" s="36"/>
      <c r="T10" s="36"/>
      <c r="U10" s="36"/>
      <c r="V10" s="36"/>
    </row>
    <row r="11" spans="1:22" ht="15.75" thickTop="1" x14ac:dyDescent="0.25">
      <c r="A11"/>
      <c r="B11" s="48"/>
      <c r="C11" s="48"/>
      <c r="D11" s="81"/>
      <c r="E11" s="79"/>
      <c r="S11" s="36"/>
      <c r="T11" s="36"/>
      <c r="U11" s="36"/>
      <c r="V11" s="36"/>
    </row>
    <row r="12" spans="1:22" x14ac:dyDescent="0.25">
      <c r="A12"/>
      <c r="B12" s="48"/>
      <c r="C12" s="48"/>
      <c r="D12" s="50"/>
      <c r="S12" s="36"/>
      <c r="T12" s="36"/>
      <c r="U12" s="36"/>
      <c r="V12" s="36"/>
    </row>
    <row r="13" spans="1:22" x14ac:dyDescent="0.25">
      <c r="A13"/>
      <c r="B13" s="48"/>
      <c r="C13" s="48"/>
      <c r="D13" s="50"/>
      <c r="G13"/>
      <c r="S13" s="36"/>
      <c r="T13" s="36"/>
      <c r="U13" s="36"/>
      <c r="V13" s="36"/>
    </row>
    <row r="14" spans="1:22" x14ac:dyDescent="0.25">
      <c r="A14"/>
      <c r="B14" s="48"/>
      <c r="C14" s="48"/>
      <c r="D14" s="50"/>
      <c r="G14"/>
      <c r="S14" s="36"/>
      <c r="T14" s="36"/>
      <c r="U14" s="36"/>
      <c r="V14" s="36"/>
    </row>
    <row r="15" spans="1:22" x14ac:dyDescent="0.25">
      <c r="A15"/>
      <c r="B15" s="48"/>
      <c r="C15" s="48"/>
      <c r="D15" s="50"/>
      <c r="G15"/>
      <c r="S15" s="36"/>
      <c r="T15" s="36"/>
      <c r="U15" s="36"/>
      <c r="V15" s="36"/>
    </row>
    <row r="16" spans="1:22" x14ac:dyDescent="0.25">
      <c r="A16"/>
      <c r="B16" s="48"/>
      <c r="C16" s="48"/>
      <c r="D16" s="50"/>
      <c r="F16"/>
      <c r="G16"/>
      <c r="S16" s="36"/>
      <c r="T16" s="36"/>
      <c r="U16" s="36"/>
      <c r="V16" s="36"/>
    </row>
    <row r="17" spans="1:22" x14ac:dyDescent="0.25">
      <c r="A17"/>
      <c r="B17" s="48"/>
      <c r="C17" s="48"/>
      <c r="D17" s="50"/>
      <c r="G17"/>
      <c r="S17" s="36"/>
      <c r="T17" s="36"/>
      <c r="U17" s="36"/>
      <c r="V17" s="36"/>
    </row>
    <row r="18" spans="1:22" x14ac:dyDescent="0.25">
      <c r="A18"/>
      <c r="B18" s="48"/>
      <c r="C18" s="48"/>
      <c r="D18" s="50"/>
      <c r="G18"/>
      <c r="S18" s="36"/>
      <c r="T18" s="36"/>
      <c r="U18" s="36"/>
      <c r="V18" s="36"/>
    </row>
    <row r="19" spans="1:22" x14ac:dyDescent="0.25">
      <c r="A19"/>
      <c r="B19" s="48"/>
      <c r="C19" s="48"/>
      <c r="D19" s="50"/>
      <c r="G19"/>
      <c r="S19" s="36"/>
      <c r="T19" s="36"/>
      <c r="U19" s="36"/>
      <c r="V19" s="36"/>
    </row>
  </sheetData>
  <sortState xmlns:xlrd2="http://schemas.microsoft.com/office/spreadsheetml/2017/richdata2" ref="G8:G9">
    <sortCondition ref="G8:G9"/>
  </sortState>
  <mergeCells count="1">
    <mergeCell ref="C3:D3"/>
  </mergeCells>
  <hyperlinks>
    <hyperlink ref="F1" location="ER!A1" display="ER" xr:uid="{00000000-0004-0000-2000-00000000000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C1:AB19"/>
  <sheetViews>
    <sheetView showGridLines="0" zoomScale="85" zoomScaleNormal="85" workbookViewId="0">
      <selection activeCell="D89" sqref="D89"/>
    </sheetView>
  </sheetViews>
  <sheetFormatPr baseColWidth="10" defaultColWidth="11.28515625" defaultRowHeight="15" x14ac:dyDescent="0.25"/>
  <cols>
    <col min="1" max="2" width="2.28515625" customWidth="1"/>
    <col min="3" max="3" width="38" style="36" customWidth="1"/>
    <col min="4" max="4" width="16.7109375" style="36" customWidth="1"/>
    <col min="5" max="5" width="18.28515625" style="36" customWidth="1"/>
    <col min="6" max="6" width="2.28515625" style="36" customWidth="1"/>
    <col min="7" max="25" width="11.28515625" style="36"/>
  </cols>
  <sheetData>
    <row r="1" spans="3:28" x14ac:dyDescent="0.25">
      <c r="C1" s="11" t="s">
        <v>3250</v>
      </c>
      <c r="E1" s="696" t="s">
        <v>96</v>
      </c>
    </row>
    <row r="4" spans="3:28" ht="15.75" customHeight="1" x14ac:dyDescent="0.25">
      <c r="C4" s="829" t="s">
        <v>1492</v>
      </c>
      <c r="D4" s="829"/>
      <c r="E4" s="829"/>
      <c r="F4" s="47"/>
      <c r="G4" s="50"/>
      <c r="H4" s="48"/>
      <c r="Z4" s="36"/>
      <c r="AA4" s="36"/>
      <c r="AB4" s="36"/>
    </row>
    <row r="5" spans="3:28" ht="15.75" customHeight="1" x14ac:dyDescent="0.25">
      <c r="C5" s="193" t="s">
        <v>162</v>
      </c>
      <c r="D5" s="73"/>
      <c r="E5" s="52"/>
      <c r="F5" s="47"/>
      <c r="G5" s="50"/>
      <c r="H5" s="48"/>
      <c r="Z5" s="36"/>
      <c r="AA5" s="36"/>
      <c r="AB5" s="36"/>
    </row>
    <row r="6" spans="3:28" x14ac:dyDescent="0.25">
      <c r="C6" s="47"/>
      <c r="F6" s="47"/>
      <c r="G6" s="50"/>
      <c r="H6" s="48"/>
      <c r="Z6" s="36"/>
      <c r="AA6" s="36"/>
      <c r="AB6" s="36"/>
    </row>
    <row r="7" spans="3:28" x14ac:dyDescent="0.25">
      <c r="C7" s="13" t="s">
        <v>2</v>
      </c>
      <c r="D7" s="796">
        <v>45199</v>
      </c>
      <c r="E7" s="796">
        <v>44834</v>
      </c>
      <c r="F7" s="47"/>
      <c r="G7" s="50"/>
      <c r="H7" s="48"/>
      <c r="Z7" s="36"/>
      <c r="AA7" s="36"/>
      <c r="AB7" s="36"/>
    </row>
    <row r="8" spans="3:28" x14ac:dyDescent="0.25">
      <c r="C8" s="477" t="s">
        <v>99</v>
      </c>
      <c r="D8" s="468">
        <v>2287106.1979999999</v>
      </c>
      <c r="E8" s="468">
        <v>0</v>
      </c>
      <c r="F8" s="47"/>
      <c r="G8" s="497"/>
      <c r="H8" s="48"/>
      <c r="Z8" s="36"/>
      <c r="AA8" s="36"/>
      <c r="AB8" s="36"/>
    </row>
    <row r="9" spans="3:28" x14ac:dyDescent="0.25">
      <c r="C9" s="47"/>
      <c r="D9" s="468"/>
      <c r="E9" s="468"/>
      <c r="F9" s="47"/>
      <c r="G9" s="50"/>
      <c r="H9" s="48"/>
      <c r="Z9" s="36"/>
      <c r="AA9" s="36"/>
      <c r="AB9" s="36"/>
    </row>
    <row r="10" spans="3:28" x14ac:dyDescent="0.25">
      <c r="C10" s="51" t="s">
        <v>0</v>
      </c>
      <c r="D10" s="269">
        <v>2287106.1979999999</v>
      </c>
      <c r="E10" s="269">
        <v>0</v>
      </c>
      <c r="F10" s="47"/>
      <c r="G10" s="50"/>
      <c r="H10" s="48"/>
      <c r="Z10" s="36"/>
      <c r="AA10" s="36"/>
      <c r="AB10" s="36"/>
    </row>
    <row r="11" spans="3:28" x14ac:dyDescent="0.25">
      <c r="C11" s="47"/>
      <c r="D11" s="49"/>
      <c r="E11" s="48"/>
      <c r="F11" s="47"/>
      <c r="G11" s="50"/>
      <c r="H11" s="48"/>
      <c r="Z11" s="36"/>
      <c r="AA11" s="36"/>
      <c r="AB11" s="36"/>
    </row>
    <row r="19" spans="6:6" x14ac:dyDescent="0.25">
      <c r="F19"/>
    </row>
  </sheetData>
  <mergeCells count="1">
    <mergeCell ref="C4:E4"/>
  </mergeCells>
  <hyperlinks>
    <hyperlink ref="E1" location="ER!A1" display="ER" xr:uid="{40A9C126-BD6E-4275-BEAA-899CAADEF00A}"/>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C1:V16"/>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38" style="35" customWidth="1"/>
    <col min="4" max="5" width="15.7109375" style="35" customWidth="1"/>
    <col min="6" max="6" width="2.28515625" style="35" customWidth="1"/>
    <col min="7" max="22" width="11.28515625" style="35"/>
    <col min="23" max="16384" width="11.28515625" style="2"/>
  </cols>
  <sheetData>
    <row r="1" spans="3:8" x14ac:dyDescent="0.2">
      <c r="C1" s="11" t="s">
        <v>3250</v>
      </c>
      <c r="F1" s="149" t="s">
        <v>96</v>
      </c>
    </row>
    <row r="4" spans="3:8" ht="15" x14ac:dyDescent="0.2">
      <c r="C4" s="829" t="s">
        <v>204</v>
      </c>
      <c r="D4" s="829"/>
      <c r="E4" s="829"/>
      <c r="F4" s="48"/>
      <c r="G4" s="50"/>
      <c r="H4" s="48"/>
    </row>
    <row r="5" spans="3:8" x14ac:dyDescent="0.2">
      <c r="C5" s="888" t="s">
        <v>162</v>
      </c>
      <c r="D5" s="888"/>
      <c r="E5" s="48"/>
      <c r="F5" s="48"/>
      <c r="G5" s="50"/>
      <c r="H5" s="48"/>
    </row>
    <row r="6" spans="3:8" x14ac:dyDescent="0.2">
      <c r="C6" s="51"/>
      <c r="D6" s="889"/>
      <c r="E6" s="889"/>
      <c r="F6" s="48"/>
      <c r="G6" s="50"/>
      <c r="H6" s="48"/>
    </row>
    <row r="7" spans="3:8" x14ac:dyDescent="0.2">
      <c r="C7" s="47"/>
      <c r="F7" s="48"/>
      <c r="G7" s="50"/>
      <c r="H7" s="48"/>
    </row>
    <row r="8" spans="3:8" x14ac:dyDescent="0.2">
      <c r="C8" s="13" t="s">
        <v>2</v>
      </c>
      <c r="D8" s="746">
        <v>45199</v>
      </c>
      <c r="E8" s="746">
        <v>44834</v>
      </c>
      <c r="F8" s="48"/>
      <c r="G8" s="50"/>
      <c r="H8" s="48"/>
    </row>
    <row r="9" spans="3:8" x14ac:dyDescent="0.2">
      <c r="C9" s="47" t="s">
        <v>1419</v>
      </c>
      <c r="D9" s="47"/>
      <c r="E9" s="47"/>
      <c r="F9" s="48"/>
      <c r="G9" s="50"/>
      <c r="H9" s="48"/>
    </row>
    <row r="10" spans="3:8" x14ac:dyDescent="0.2">
      <c r="C10" s="47"/>
      <c r="D10" s="47"/>
      <c r="E10" s="47"/>
      <c r="F10" s="48"/>
      <c r="G10" s="50"/>
      <c r="H10" s="48"/>
    </row>
    <row r="11" spans="3:8" x14ac:dyDescent="0.2">
      <c r="C11" s="47"/>
      <c r="D11" s="49"/>
      <c r="E11" s="47"/>
      <c r="F11" s="48"/>
      <c r="G11" s="50"/>
      <c r="H11" s="48"/>
    </row>
    <row r="12" spans="3:8" x14ac:dyDescent="0.2">
      <c r="C12" s="51" t="s">
        <v>0</v>
      </c>
      <c r="D12" s="268">
        <v>0</v>
      </c>
      <c r="E12" s="268">
        <v>0</v>
      </c>
      <c r="F12" s="48"/>
      <c r="G12" s="50"/>
      <c r="H12" s="48"/>
    </row>
    <row r="13" spans="3:8" x14ac:dyDescent="0.2">
      <c r="C13" s="47"/>
      <c r="D13" s="49"/>
      <c r="E13" s="48"/>
      <c r="F13" s="48"/>
      <c r="G13" s="50"/>
      <c r="H13" s="48"/>
    </row>
    <row r="16" spans="3:8" x14ac:dyDescent="0.2">
      <c r="F16" s="2"/>
    </row>
  </sheetData>
  <mergeCells count="3">
    <mergeCell ref="C5:D5"/>
    <mergeCell ref="D6:E6"/>
    <mergeCell ref="C4:E4"/>
  </mergeCells>
  <hyperlinks>
    <hyperlink ref="F1" location="ER!A1" display="ER" xr:uid="{00000000-0004-0000-2300-00000000000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C1:AE16"/>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37.28515625" style="35" customWidth="1"/>
    <col min="4" max="5" width="17.28515625" style="35" customWidth="1"/>
    <col min="6" max="6" width="5.28515625" style="35" customWidth="1"/>
    <col min="7" max="7" width="11.28515625" style="35"/>
    <col min="8" max="8" width="20.140625" style="35" bestFit="1" customWidth="1"/>
    <col min="9" max="11" width="11.28515625" style="35"/>
    <col min="12" max="12" width="13.85546875" style="35" bestFit="1" customWidth="1"/>
    <col min="13" max="14" width="11.42578125" style="35" bestFit="1" customWidth="1"/>
    <col min="15" max="15" width="13.85546875" style="35" bestFit="1" customWidth="1"/>
    <col min="16" max="16" width="11.42578125" style="35" bestFit="1" customWidth="1"/>
    <col min="17" max="22" width="11.28515625" style="35"/>
    <col min="23" max="23" width="21.42578125" style="35" bestFit="1" customWidth="1"/>
    <col min="24" max="24" width="11.28515625" style="35"/>
    <col min="25" max="25" width="11.28515625" style="2"/>
    <col min="26" max="26" width="13.85546875" style="2" bestFit="1" customWidth="1"/>
    <col min="27" max="16384" width="11.28515625" style="2"/>
  </cols>
  <sheetData>
    <row r="1" spans="3:31" x14ac:dyDescent="0.2">
      <c r="C1" s="11" t="s">
        <v>3250</v>
      </c>
      <c r="F1" s="149" t="s">
        <v>96</v>
      </c>
    </row>
    <row r="3" spans="3:31" ht="15" x14ac:dyDescent="0.2">
      <c r="C3" s="829" t="s">
        <v>1529</v>
      </c>
      <c r="D3" s="829"/>
      <c r="E3" s="248"/>
      <c r="F3" s="48"/>
    </row>
    <row r="4" spans="3:31" x14ac:dyDescent="0.2">
      <c r="C4" s="179" t="s">
        <v>149</v>
      </c>
      <c r="D4" s="49"/>
      <c r="E4" s="49"/>
      <c r="F4" s="48"/>
    </row>
    <row r="5" spans="3:31" x14ac:dyDescent="0.2">
      <c r="C5" s="18" t="s">
        <v>1449</v>
      </c>
      <c r="D5" s="49"/>
      <c r="E5" s="49"/>
      <c r="F5" s="48"/>
    </row>
    <row r="6" spans="3:31" x14ac:dyDescent="0.2">
      <c r="C6" s="47"/>
      <c r="D6" s="889"/>
      <c r="E6" s="889"/>
      <c r="F6" s="48"/>
    </row>
    <row r="7" spans="3:31" x14ac:dyDescent="0.2">
      <c r="C7" s="199" t="s">
        <v>669</v>
      </c>
      <c r="D7" s="746">
        <v>45199</v>
      </c>
      <c r="E7" s="746">
        <v>44834</v>
      </c>
      <c r="F7" s="48"/>
      <c r="S7" s="35" t="s">
        <v>1736</v>
      </c>
      <c r="T7" s="35" t="s">
        <v>1735</v>
      </c>
      <c r="U7" s="35" t="s">
        <v>1869</v>
      </c>
      <c r="V7" s="35" t="s">
        <v>694</v>
      </c>
      <c r="W7" s="35" t="s">
        <v>695</v>
      </c>
      <c r="X7" s="35" t="s">
        <v>696</v>
      </c>
      <c r="Y7" s="35" t="s">
        <v>697</v>
      </c>
      <c r="Z7" s="35" t="s">
        <v>698</v>
      </c>
      <c r="AA7" s="35" t="s">
        <v>1870</v>
      </c>
      <c r="AB7" s="35" t="s">
        <v>1871</v>
      </c>
      <c r="AC7" s="35" t="s">
        <v>1867</v>
      </c>
      <c r="AD7" s="35" t="s">
        <v>1588</v>
      </c>
      <c r="AE7" s="35"/>
    </row>
    <row r="8" spans="3:31" x14ac:dyDescent="0.2">
      <c r="C8" s="47" t="s">
        <v>1401</v>
      </c>
      <c r="D8" s="81">
        <v>-1415354.5260000001</v>
      </c>
      <c r="E8" s="81">
        <v>-1886019</v>
      </c>
      <c r="F8" s="48"/>
      <c r="L8" s="293"/>
      <c r="M8" s="293"/>
      <c r="S8" s="35" t="s">
        <v>1875</v>
      </c>
      <c r="T8" s="35" t="s">
        <v>1416</v>
      </c>
      <c r="U8" s="35" t="s">
        <v>2401</v>
      </c>
      <c r="V8" s="35" t="s">
        <v>1401</v>
      </c>
      <c r="W8" s="293">
        <v>3935632955</v>
      </c>
      <c r="X8" s="293" t="s">
        <v>1416</v>
      </c>
      <c r="Y8" s="293">
        <v>0</v>
      </c>
      <c r="Z8" s="293">
        <v>3935632955</v>
      </c>
      <c r="AA8" s="293">
        <v>3935632.9550000001</v>
      </c>
      <c r="AB8" s="35" t="s">
        <v>1876</v>
      </c>
      <c r="AC8" s="35" t="s">
        <v>37</v>
      </c>
      <c r="AD8" s="35" t="s">
        <v>37</v>
      </c>
      <c r="AE8" s="35"/>
    </row>
    <row r="9" spans="3:31" x14ac:dyDescent="0.2">
      <c r="C9" s="47"/>
      <c r="D9" s="49"/>
      <c r="E9" s="486"/>
      <c r="F9" s="48"/>
      <c r="M9" s="336"/>
      <c r="Y9" s="35"/>
      <c r="Z9" s="35"/>
      <c r="AA9" s="336">
        <v>3935632.9550000001</v>
      </c>
      <c r="AB9" s="35"/>
      <c r="AC9" s="35"/>
      <c r="AD9" s="35"/>
      <c r="AE9" s="35"/>
    </row>
    <row r="10" spans="3:31" x14ac:dyDescent="0.2">
      <c r="C10" s="51" t="s">
        <v>0</v>
      </c>
      <c r="D10" s="269">
        <v>-1415354.5260000001</v>
      </c>
      <c r="E10" s="487">
        <v>-1886019</v>
      </c>
      <c r="F10" s="48"/>
      <c r="Y10" s="35"/>
      <c r="Z10" s="35"/>
      <c r="AA10" s="35"/>
      <c r="AB10" s="35"/>
      <c r="AC10" s="35"/>
      <c r="AD10" s="35"/>
      <c r="AE10" s="35"/>
    </row>
    <row r="11" spans="3:31" x14ac:dyDescent="0.2">
      <c r="C11" s="47"/>
      <c r="D11" s="468"/>
      <c r="E11" s="468"/>
      <c r="F11" s="48"/>
    </row>
    <row r="16" spans="3:31" x14ac:dyDescent="0.2">
      <c r="F16" s="2"/>
    </row>
  </sheetData>
  <mergeCells count="2">
    <mergeCell ref="D6:E6"/>
    <mergeCell ref="C3:D3"/>
  </mergeCells>
  <hyperlinks>
    <hyperlink ref="F1" location="ER!A1" display="ER" xr:uid="{00000000-0004-0000-2400-000000000000}"/>
  </hyperlink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C1:V17"/>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37.28515625" style="35" customWidth="1"/>
    <col min="4" max="5" width="15.7109375" style="35" customWidth="1"/>
    <col min="6" max="6" width="2.28515625" style="35" customWidth="1"/>
    <col min="7" max="22" width="11.28515625" style="35"/>
    <col min="23" max="16384" width="11.28515625" style="2"/>
  </cols>
  <sheetData>
    <row r="1" spans="3:8" x14ac:dyDescent="0.2">
      <c r="C1" s="11" t="s">
        <v>3250</v>
      </c>
      <c r="G1" s="149" t="s">
        <v>96</v>
      </c>
    </row>
    <row r="4" spans="3:8" ht="27.75" customHeight="1" x14ac:dyDescent="0.2">
      <c r="C4" s="891" t="s">
        <v>1530</v>
      </c>
      <c r="D4" s="891"/>
      <c r="E4" s="891"/>
      <c r="F4" s="48"/>
      <c r="G4" s="48"/>
      <c r="H4" s="48"/>
    </row>
    <row r="5" spans="3:8" x14ac:dyDescent="0.2">
      <c r="C5" s="890" t="s">
        <v>149</v>
      </c>
      <c r="D5" s="890"/>
      <c r="E5" s="48"/>
      <c r="F5" s="48"/>
      <c r="G5" s="48"/>
      <c r="H5" s="48"/>
    </row>
    <row r="6" spans="3:8" x14ac:dyDescent="0.2">
      <c r="C6" s="47"/>
      <c r="F6" s="48"/>
      <c r="G6" s="48"/>
      <c r="H6" s="48"/>
    </row>
    <row r="7" spans="3:8" x14ac:dyDescent="0.2">
      <c r="C7" s="199" t="s">
        <v>669</v>
      </c>
      <c r="D7" s="746">
        <v>45199</v>
      </c>
      <c r="E7" s="746">
        <v>44834</v>
      </c>
      <c r="F7" s="48"/>
      <c r="G7" s="48"/>
      <c r="H7" s="48"/>
    </row>
    <row r="8" spans="3:8" x14ac:dyDescent="0.2">
      <c r="C8" s="47" t="s">
        <v>2395</v>
      </c>
      <c r="D8" s="81">
        <v>18064834.689999998</v>
      </c>
      <c r="E8" s="81">
        <v>18051265.772999898</v>
      </c>
      <c r="F8" s="48"/>
      <c r="G8" s="48"/>
      <c r="H8" s="48"/>
    </row>
    <row r="9" spans="3:8" x14ac:dyDescent="0.2">
      <c r="C9" s="47" t="s">
        <v>2396</v>
      </c>
      <c r="D9" s="81"/>
      <c r="E9" s="81">
        <v>0</v>
      </c>
      <c r="F9" s="48"/>
      <c r="G9" s="48"/>
      <c r="H9" s="48"/>
    </row>
    <row r="10" spans="3:8" x14ac:dyDescent="0.2">
      <c r="C10" s="47"/>
      <c r="D10" s="49"/>
      <c r="E10" s="47"/>
      <c r="F10" s="48"/>
      <c r="G10" s="48"/>
      <c r="H10" s="48"/>
    </row>
    <row r="11" spans="3:8" x14ac:dyDescent="0.2">
      <c r="C11" s="51" t="s">
        <v>0</v>
      </c>
      <c r="D11" s="267">
        <v>18064834.689999998</v>
      </c>
      <c r="E11" s="267">
        <v>18051265.772999898</v>
      </c>
      <c r="F11" s="48"/>
      <c r="G11" s="48"/>
      <c r="H11" s="48"/>
    </row>
    <row r="12" spans="3:8" x14ac:dyDescent="0.2">
      <c r="C12" s="47"/>
      <c r="D12" s="49"/>
      <c r="E12" s="48"/>
      <c r="F12" s="48"/>
      <c r="G12" s="48"/>
      <c r="H12" s="48"/>
    </row>
    <row r="13" spans="3:8" x14ac:dyDescent="0.2">
      <c r="D13" s="293"/>
    </row>
    <row r="17" spans="6:6" x14ac:dyDescent="0.2">
      <c r="F17" s="2"/>
    </row>
  </sheetData>
  <mergeCells count="2">
    <mergeCell ref="C5:D5"/>
    <mergeCell ref="C4:E4"/>
  </mergeCells>
  <hyperlinks>
    <hyperlink ref="G1" location="ER!A1" display="ER" xr:uid="{00000000-0004-0000-2500-000000000000}"/>
  </hyperlink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C1:X19"/>
  <sheetViews>
    <sheetView showGridLines="0" topLeftCell="A2" zoomScale="85" zoomScaleNormal="85" workbookViewId="0">
      <selection activeCell="D89" sqref="D89"/>
    </sheetView>
  </sheetViews>
  <sheetFormatPr baseColWidth="10" defaultColWidth="11.28515625" defaultRowHeight="15" x14ac:dyDescent="0.25"/>
  <cols>
    <col min="1" max="2" width="2.28515625" customWidth="1"/>
    <col min="3" max="3" width="42" style="36" customWidth="1"/>
    <col min="4" max="5" width="15.7109375" style="36" customWidth="1"/>
    <col min="6" max="6" width="2.28515625" style="36" customWidth="1"/>
    <col min="7" max="24" width="11.28515625" style="36"/>
  </cols>
  <sheetData>
    <row r="1" spans="3:10" x14ac:dyDescent="0.25">
      <c r="C1" s="11" t="s">
        <v>3250</v>
      </c>
      <c r="G1" s="43" t="s">
        <v>96</v>
      </c>
    </row>
    <row r="3" spans="3:10" ht="28.5" customHeight="1" x14ac:dyDescent="0.25">
      <c r="C3" s="891" t="s">
        <v>1538</v>
      </c>
      <c r="D3" s="891"/>
      <c r="E3" s="891"/>
      <c r="F3" s="48"/>
      <c r="G3" s="48"/>
      <c r="H3" s="47"/>
      <c r="I3" s="50"/>
      <c r="J3" s="48"/>
    </row>
    <row r="4" spans="3:10" x14ac:dyDescent="0.25">
      <c r="C4" s="179" t="s">
        <v>149</v>
      </c>
      <c r="D4" s="179"/>
      <c r="E4" s="48"/>
      <c r="F4" s="48"/>
      <c r="G4" s="48"/>
      <c r="H4" s="47"/>
      <c r="I4" s="50"/>
      <c r="J4" s="48"/>
    </row>
    <row r="5" spans="3:10" x14ac:dyDescent="0.25">
      <c r="C5" s="47"/>
      <c r="F5" s="48"/>
      <c r="G5" s="48"/>
      <c r="H5" s="47"/>
      <c r="I5" s="50"/>
      <c r="J5" s="48"/>
    </row>
    <row r="6" spans="3:10" x14ac:dyDescent="0.25">
      <c r="C6" s="199" t="s">
        <v>669</v>
      </c>
      <c r="D6" s="796">
        <v>45199</v>
      </c>
      <c r="E6" s="796">
        <v>44834</v>
      </c>
      <c r="F6" s="48"/>
      <c r="G6" s="48"/>
      <c r="H6" s="47"/>
      <c r="I6" s="50"/>
      <c r="J6" s="48"/>
    </row>
    <row r="7" spans="3:10" x14ac:dyDescent="0.25">
      <c r="C7" s="47" t="s">
        <v>1419</v>
      </c>
      <c r="D7" s="47"/>
      <c r="E7" s="47"/>
      <c r="F7" s="48"/>
      <c r="G7" s="48"/>
      <c r="H7" s="47"/>
      <c r="I7" s="50"/>
      <c r="J7" s="48"/>
    </row>
    <row r="8" spans="3:10" x14ac:dyDescent="0.25">
      <c r="C8" s="47" t="s">
        <v>45</v>
      </c>
      <c r="D8" s="47"/>
      <c r="E8" s="47"/>
      <c r="F8" s="48"/>
      <c r="G8" s="48"/>
      <c r="H8" s="47"/>
      <c r="I8" s="50"/>
      <c r="J8" s="48"/>
    </row>
    <row r="9" spans="3:10" x14ac:dyDescent="0.25">
      <c r="C9" s="58" t="s">
        <v>205</v>
      </c>
      <c r="D9" s="47"/>
      <c r="E9" s="47"/>
      <c r="F9" s="48"/>
      <c r="G9" s="48"/>
      <c r="H9" s="47"/>
      <c r="I9" s="50"/>
      <c r="J9" s="48"/>
    </row>
    <row r="10" spans="3:10" x14ac:dyDescent="0.25">
      <c r="C10" s="58"/>
      <c r="D10" s="47"/>
      <c r="E10" s="47"/>
      <c r="F10" s="48"/>
      <c r="G10" s="48"/>
      <c r="H10" s="47"/>
      <c r="I10" s="50"/>
      <c r="J10" s="48"/>
    </row>
    <row r="11" spans="3:10" x14ac:dyDescent="0.25">
      <c r="C11" s="51" t="s">
        <v>0</v>
      </c>
      <c r="D11" s="269">
        <v>0</v>
      </c>
      <c r="E11" s="269">
        <v>0</v>
      </c>
      <c r="F11" s="48"/>
      <c r="G11" s="48"/>
      <c r="H11" s="47"/>
      <c r="I11" s="50"/>
      <c r="J11" s="48"/>
    </row>
    <row r="12" spans="3:10" x14ac:dyDescent="0.25">
      <c r="C12" s="47"/>
      <c r="D12" s="49"/>
      <c r="E12" s="48"/>
      <c r="F12" s="48"/>
      <c r="G12" s="48"/>
      <c r="H12" s="47"/>
      <c r="I12" s="50"/>
      <c r="J12" s="48"/>
    </row>
    <row r="19" spans="6:6" x14ac:dyDescent="0.25">
      <c r="F19"/>
    </row>
  </sheetData>
  <mergeCells count="1">
    <mergeCell ref="C3:E3"/>
  </mergeCells>
  <hyperlinks>
    <hyperlink ref="G1" location="ER!A1" display="ER" xr:uid="{00000000-0004-0000-26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C1:G22"/>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46" style="35" customWidth="1"/>
    <col min="4" max="5" width="15.7109375" style="35" customWidth="1"/>
    <col min="6" max="6" width="2.28515625" style="35" customWidth="1"/>
    <col min="7" max="7" width="4.85546875" style="35" bestFit="1" customWidth="1"/>
    <col min="8" max="16384" width="11.28515625" style="2"/>
  </cols>
  <sheetData>
    <row r="1" spans="3:7" x14ac:dyDescent="0.2">
      <c r="C1" s="11" t="s">
        <v>3250</v>
      </c>
      <c r="G1" s="696" t="s">
        <v>96</v>
      </c>
    </row>
    <row r="2" spans="3:7" x14ac:dyDescent="0.2">
      <c r="E2" s="195"/>
    </row>
    <row r="4" spans="3:7" ht="15" x14ac:dyDescent="0.2">
      <c r="C4" s="829" t="s">
        <v>1531</v>
      </c>
      <c r="D4" s="829"/>
      <c r="E4" s="248"/>
    </row>
    <row r="5" spans="3:7" ht="27" customHeight="1" x14ac:dyDescent="0.2">
      <c r="C5" s="196"/>
      <c r="D5" s="196"/>
      <c r="E5" s="196"/>
      <c r="F5" s="196"/>
      <c r="G5" s="196"/>
    </row>
    <row r="6" spans="3:7" ht="15" customHeight="1" x14ac:dyDescent="0.2">
      <c r="D6" s="746">
        <v>45199</v>
      </c>
      <c r="E6" s="746">
        <v>44834</v>
      </c>
    </row>
    <row r="7" spans="3:7" s="35" customFormat="1" ht="18" customHeight="1" x14ac:dyDescent="0.2">
      <c r="C7" s="53" t="s">
        <v>671</v>
      </c>
      <c r="D7" s="229">
        <v>293193</v>
      </c>
      <c r="E7" s="229">
        <v>244364</v>
      </c>
      <c r="F7" s="197"/>
      <c r="G7" s="676"/>
    </row>
    <row r="8" spans="3:7" ht="17.25" customHeight="1" x14ac:dyDescent="0.2">
      <c r="C8" s="53" t="s">
        <v>1481</v>
      </c>
      <c r="D8" s="229">
        <v>94558</v>
      </c>
      <c r="E8" s="229">
        <v>172304</v>
      </c>
      <c r="G8" s="676"/>
    </row>
    <row r="9" spans="3:7" ht="15" customHeight="1" x14ac:dyDescent="0.2">
      <c r="D9" s="151"/>
      <c r="E9" s="151"/>
      <c r="F9" s="197"/>
      <c r="G9" s="197"/>
    </row>
    <row r="10" spans="3:7" ht="15" customHeight="1" x14ac:dyDescent="0.2">
      <c r="C10" s="11" t="s">
        <v>670</v>
      </c>
      <c r="D10" s="270">
        <v>18064834.690000538</v>
      </c>
      <c r="E10" s="270">
        <v>18051264.923999872</v>
      </c>
    </row>
    <row r="11" spans="3:7" ht="15" customHeight="1" x14ac:dyDescent="0.2">
      <c r="D11" s="2"/>
      <c r="G11" s="197"/>
    </row>
    <row r="12" spans="3:7" ht="21.75" customHeight="1" x14ac:dyDescent="0.2">
      <c r="C12" s="198" t="s">
        <v>3345</v>
      </c>
      <c r="D12" s="776">
        <v>2.1464408983196095E-2</v>
      </c>
      <c r="E12" s="775">
        <v>2.3082482128220467E-2</v>
      </c>
      <c r="F12" s="18"/>
      <c r="G12" s="18"/>
    </row>
    <row r="13" spans="3:7" ht="15" customHeight="1" x14ac:dyDescent="0.2">
      <c r="C13" s="198"/>
      <c r="D13" s="718"/>
      <c r="E13" s="228"/>
    </row>
    <row r="14" spans="3:7" ht="12.75" customHeight="1" x14ac:dyDescent="0.2">
      <c r="C14" s="892" t="s">
        <v>3390</v>
      </c>
      <c r="D14" s="892"/>
      <c r="E14" s="892"/>
    </row>
    <row r="15" spans="3:7" x14ac:dyDescent="0.2">
      <c r="C15" s="892"/>
      <c r="D15" s="892"/>
      <c r="E15" s="892"/>
    </row>
    <row r="16" spans="3:7" x14ac:dyDescent="0.2">
      <c r="C16" s="892"/>
      <c r="D16" s="892"/>
      <c r="E16" s="892"/>
    </row>
    <row r="17" spans="3:6" x14ac:dyDescent="0.2">
      <c r="C17" s="892"/>
      <c r="D17" s="892"/>
      <c r="E17" s="892"/>
    </row>
    <row r="18" spans="3:6" x14ac:dyDescent="0.2">
      <c r="C18" s="892"/>
      <c r="D18" s="892"/>
      <c r="E18" s="892"/>
    </row>
    <row r="19" spans="3:6" x14ac:dyDescent="0.2">
      <c r="C19" s="438"/>
      <c r="D19" s="293"/>
      <c r="E19" s="151"/>
      <c r="F19" s="2"/>
    </row>
    <row r="20" spans="3:6" x14ac:dyDescent="0.2">
      <c r="D20" s="675"/>
    </row>
    <row r="21" spans="3:6" x14ac:dyDescent="0.2">
      <c r="D21" s="675"/>
    </row>
    <row r="22" spans="3:6" x14ac:dyDescent="0.2">
      <c r="D22" s="675"/>
    </row>
  </sheetData>
  <mergeCells count="2">
    <mergeCell ref="C14:E18"/>
    <mergeCell ref="C4:D4"/>
  </mergeCells>
  <hyperlinks>
    <hyperlink ref="G1" location="ER!A1" display="ER" xr:uid="{00000000-0004-0000-27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58B8B-26AE-45F9-B929-2200B833BB95}">
  <sheetPr>
    <tabColor rgb="FF0070C0"/>
  </sheetPr>
  <dimension ref="C1:AL48"/>
  <sheetViews>
    <sheetView showGridLines="0" zoomScale="85" zoomScaleNormal="85" workbookViewId="0">
      <pane xSplit="3" ySplit="11" topLeftCell="I32" activePane="bottomRight" state="frozen"/>
      <selection activeCell="Z40" sqref="Z40"/>
      <selection pane="topRight" activeCell="Z40" sqref="Z40"/>
      <selection pane="bottomLeft" activeCell="Z40" sqref="Z40"/>
      <selection pane="bottomRight" activeCell="T41" sqref="T41"/>
    </sheetView>
  </sheetViews>
  <sheetFormatPr baseColWidth="10" defaultColWidth="11.28515625" defaultRowHeight="12.75" x14ac:dyDescent="0.2"/>
  <cols>
    <col min="1" max="2" width="2.28515625" style="2" customWidth="1"/>
    <col min="3" max="3" width="48.5703125" style="2" customWidth="1"/>
    <col min="4" max="4" width="19" style="123" customWidth="1"/>
    <col min="5" max="5" width="2.7109375" style="123" hidden="1" customWidth="1"/>
    <col min="6" max="6" width="1" style="355" customWidth="1"/>
    <col min="7" max="7" width="20.5703125" style="123" customWidth="1"/>
    <col min="8" max="8" width="17.140625" style="123" customWidth="1"/>
    <col min="9" max="9" width="0.85546875" style="123" customWidth="1"/>
    <col min="10" max="10" width="0.85546875" style="355" customWidth="1"/>
    <col min="11" max="11" width="18.85546875" style="123" customWidth="1"/>
    <col min="12" max="12" width="1" style="355" customWidth="1"/>
    <col min="13" max="13" width="0.7109375" style="355" customWidth="1"/>
    <col min="14" max="14" width="18.28515625" style="123" customWidth="1"/>
    <col min="15" max="15" width="0.7109375" style="355" customWidth="1"/>
    <col min="16" max="17" width="20.28515625" style="123" customWidth="1"/>
    <col min="18" max="18" width="26.140625" style="355" bestFit="1" customWidth="1"/>
    <col min="19" max="19" width="1.140625" style="355" customWidth="1"/>
    <col min="20" max="20" width="22.140625" style="123" customWidth="1"/>
    <col min="21" max="21" width="0.85546875" style="123" customWidth="1"/>
    <col min="22" max="22" width="1.140625" style="356" customWidth="1"/>
    <col min="23" max="23" width="1.140625" style="2" customWidth="1"/>
    <col min="24" max="24" width="19.28515625" style="2" bestFit="1" customWidth="1"/>
    <col min="25" max="25" width="2.28515625" style="2" customWidth="1"/>
    <col min="26" max="26" width="26.140625" style="2" bestFit="1" customWidth="1"/>
    <col min="27" max="27" width="15.85546875" style="2" bestFit="1" customWidth="1"/>
    <col min="28" max="28" width="15.42578125" style="2" bestFit="1" customWidth="1"/>
    <col min="29" max="29" width="11.28515625" style="2"/>
    <col min="30" max="30" width="27.42578125" style="2" bestFit="1" customWidth="1"/>
    <col min="31" max="32" width="16.5703125" style="2" bestFit="1" customWidth="1"/>
    <col min="33" max="33" width="12.85546875" style="2" bestFit="1" customWidth="1"/>
    <col min="34" max="34" width="17.5703125" style="2" bestFit="1" customWidth="1"/>
    <col min="35" max="35" width="14.42578125" style="2" bestFit="1" customWidth="1"/>
    <col min="36" max="36" width="11.28515625" style="2"/>
    <col min="37" max="37" width="16.5703125" style="2" bestFit="1" customWidth="1"/>
    <col min="38" max="38" width="12.85546875" style="2" bestFit="1" customWidth="1"/>
    <col min="39" max="16384" width="11.28515625" style="2"/>
  </cols>
  <sheetData>
    <row r="1" spans="3:38" x14ac:dyDescent="0.2">
      <c r="C1" s="29" t="e">
        <f>Indice!#REF!</f>
        <v>#REF!</v>
      </c>
      <c r="K1" s="212" t="s">
        <v>232</v>
      </c>
      <c r="X1" s="393">
        <f>+Indice!D6</f>
        <v>45199</v>
      </c>
    </row>
    <row r="4" spans="3:38" ht="15" x14ac:dyDescent="0.25">
      <c r="D4" s="801" t="s">
        <v>672</v>
      </c>
      <c r="E4" s="801"/>
      <c r="F4" s="801"/>
      <c r="G4" s="801"/>
      <c r="H4" s="801"/>
      <c r="I4" s="801"/>
      <c r="J4" s="801"/>
      <c r="K4" s="801"/>
      <c r="L4" s="801"/>
      <c r="M4" s="801"/>
      <c r="N4" s="801"/>
      <c r="O4" s="801"/>
      <c r="P4" s="801"/>
      <c r="Q4" s="801"/>
      <c r="R4" s="801"/>
      <c r="S4" s="801"/>
      <c r="T4" s="801"/>
      <c r="U4" s="801"/>
      <c r="V4" s="801"/>
    </row>
    <row r="5" spans="3:38" ht="15" x14ac:dyDescent="0.25">
      <c r="C5" s="74"/>
      <c r="D5" s="801" t="str">
        <f>IFERROR(IF(Indice!D6="","Al dia... de mes… de año 2XX2…","Al "&amp;DAY(Indice!D6)&amp;" de "&amp;VLOOKUP(MONTH(Indice!D6),Indice!P:Q,2,0)&amp;" de "&amp;YEAR(Indice!D6)),"Al dia... de mes… de año 2XX2…")</f>
        <v>Al 30 de Septiembre de 2023</v>
      </c>
      <c r="E5" s="801"/>
      <c r="F5" s="801"/>
      <c r="G5" s="801"/>
      <c r="H5" s="801"/>
      <c r="I5" s="801"/>
      <c r="J5" s="801"/>
      <c r="K5" s="801"/>
      <c r="L5" s="801"/>
      <c r="M5" s="801"/>
      <c r="N5" s="801"/>
      <c r="O5" s="801"/>
      <c r="P5" s="801"/>
      <c r="Q5" s="801"/>
      <c r="R5" s="801"/>
      <c r="S5" s="801"/>
      <c r="T5" s="801"/>
      <c r="U5" s="801"/>
    </row>
    <row r="6" spans="3:38" x14ac:dyDescent="0.2">
      <c r="D6" s="809" t="s">
        <v>186</v>
      </c>
      <c r="E6" s="809"/>
      <c r="F6" s="809"/>
      <c r="G6" s="809"/>
      <c r="H6" s="809"/>
      <c r="I6" s="809"/>
      <c r="J6" s="809"/>
      <c r="K6" s="809"/>
      <c r="L6" s="809"/>
      <c r="M6" s="809"/>
      <c r="N6" s="809"/>
      <c r="O6" s="809"/>
      <c r="P6" s="809"/>
      <c r="Q6" s="809"/>
      <c r="R6" s="809"/>
      <c r="S6" s="809"/>
      <c r="T6" s="809"/>
      <c r="U6" s="809"/>
    </row>
    <row r="7" spans="3:38" x14ac:dyDescent="0.2">
      <c r="D7" s="809"/>
      <c r="E7" s="809"/>
      <c r="F7" s="809"/>
      <c r="G7" s="809"/>
      <c r="H7" s="809"/>
      <c r="I7" s="809"/>
      <c r="J7" s="809"/>
      <c r="K7" s="809"/>
      <c r="L7" s="809"/>
      <c r="M7" s="809"/>
      <c r="N7" s="809"/>
      <c r="O7" s="809"/>
      <c r="P7" s="809"/>
      <c r="Q7" s="809"/>
      <c r="R7" s="809"/>
      <c r="S7" s="809"/>
      <c r="T7" s="809"/>
      <c r="U7" s="809"/>
    </row>
    <row r="8" spans="3:38" x14ac:dyDescent="0.2">
      <c r="C8" s="118"/>
      <c r="D8" s="118"/>
      <c r="E8" s="118"/>
      <c r="F8" s="118"/>
      <c r="G8" s="118"/>
      <c r="H8" s="118"/>
      <c r="I8" s="118"/>
      <c r="J8" s="118"/>
      <c r="K8" s="118"/>
      <c r="L8" s="118"/>
      <c r="M8" s="118"/>
      <c r="N8" s="118"/>
      <c r="O8" s="118"/>
      <c r="P8" s="118"/>
      <c r="Q8" s="118"/>
      <c r="R8" s="118"/>
      <c r="S8" s="118"/>
      <c r="T8" s="118"/>
      <c r="U8" s="118"/>
    </row>
    <row r="9" spans="3:38" ht="25.5" customHeight="1" x14ac:dyDescent="0.2">
      <c r="C9" s="387"/>
      <c r="D9" s="893" t="s">
        <v>174</v>
      </c>
      <c r="E9" s="893"/>
      <c r="F9" s="893"/>
      <c r="G9" s="893"/>
      <c r="H9" s="893"/>
      <c r="I9" s="893"/>
      <c r="J9" s="387"/>
      <c r="K9" s="893" t="s">
        <v>1091</v>
      </c>
      <c r="L9" s="893"/>
      <c r="M9" s="387"/>
      <c r="N9" s="893" t="s">
        <v>260</v>
      </c>
      <c r="O9" s="893"/>
      <c r="P9" s="893"/>
      <c r="Q9" s="893"/>
      <c r="R9" s="893"/>
      <c r="S9" s="893"/>
      <c r="T9" s="893"/>
      <c r="U9" s="893"/>
      <c r="V9" s="238"/>
      <c r="W9" s="18"/>
      <c r="X9" s="894" t="s">
        <v>0</v>
      </c>
    </row>
    <row r="10" spans="3:38" ht="15" customHeight="1" x14ac:dyDescent="0.2">
      <c r="C10" s="816"/>
      <c r="D10" s="895" t="s">
        <v>1540</v>
      </c>
      <c r="E10" s="357" t="s">
        <v>38</v>
      </c>
      <c r="F10" s="235"/>
      <c r="G10" s="895" t="s">
        <v>1085</v>
      </c>
      <c r="H10" s="895" t="s">
        <v>58</v>
      </c>
      <c r="I10" s="238"/>
      <c r="J10" s="235"/>
      <c r="K10" s="896" t="s">
        <v>34</v>
      </c>
      <c r="L10" s="235"/>
      <c r="M10" s="235"/>
      <c r="N10" s="896" t="s">
        <v>59</v>
      </c>
      <c r="O10" s="235"/>
      <c r="P10" s="895" t="s">
        <v>60</v>
      </c>
      <c r="Q10" s="894" t="s">
        <v>2615</v>
      </c>
      <c r="R10" s="894" t="s">
        <v>35</v>
      </c>
      <c r="S10" s="894"/>
      <c r="T10" s="894" t="s">
        <v>2610</v>
      </c>
      <c r="U10" s="896"/>
      <c r="V10" s="238"/>
      <c r="W10" s="235"/>
      <c r="X10" s="897"/>
      <c r="AH10" s="414"/>
    </row>
    <row r="11" spans="3:38" ht="25.5" customHeight="1" x14ac:dyDescent="0.2">
      <c r="C11" s="816"/>
      <c r="D11" s="896"/>
      <c r="E11" s="357" t="s">
        <v>39</v>
      </c>
      <c r="F11" s="235"/>
      <c r="G11" s="896"/>
      <c r="H11" s="896"/>
      <c r="I11" s="238"/>
      <c r="J11" s="235"/>
      <c r="K11" s="896"/>
      <c r="L11" s="235"/>
      <c r="M11" s="235"/>
      <c r="N11" s="896"/>
      <c r="O11" s="235"/>
      <c r="P11" s="896"/>
      <c r="Q11" s="895" t="s">
        <v>2615</v>
      </c>
      <c r="R11" s="895"/>
      <c r="S11" s="895"/>
      <c r="T11" s="895"/>
      <c r="U11" s="896"/>
      <c r="V11" s="238"/>
      <c r="W11" s="235"/>
      <c r="X11" s="895"/>
    </row>
    <row r="12" spans="3:38" ht="15" customHeight="1" x14ac:dyDescent="0.2">
      <c r="C12" s="403"/>
      <c r="D12" s="403"/>
      <c r="E12" s="403"/>
      <c r="F12" s="403"/>
      <c r="G12" s="403"/>
      <c r="H12" s="403"/>
      <c r="I12" s="403"/>
      <c r="J12" s="403"/>
      <c r="K12" s="403"/>
      <c r="L12" s="403"/>
      <c r="M12" s="403"/>
      <c r="N12" s="403"/>
      <c r="O12" s="403"/>
      <c r="P12" s="403"/>
      <c r="Q12" s="403"/>
      <c r="R12" s="403"/>
      <c r="S12" s="403"/>
      <c r="T12" s="403"/>
      <c r="V12" s="403"/>
      <c r="W12" s="403"/>
      <c r="X12" s="428"/>
      <c r="Y12" s="394"/>
      <c r="AA12" s="190">
        <v>44075</v>
      </c>
    </row>
    <row r="13" spans="3:38" ht="15" x14ac:dyDescent="0.25">
      <c r="C13" s="395" t="s">
        <v>2639</v>
      </c>
      <c r="D13" s="399">
        <v>403433000</v>
      </c>
      <c r="E13" s="286">
        <v>0</v>
      </c>
      <c r="F13" s="399">
        <v>0</v>
      </c>
      <c r="G13" s="399">
        <v>64679.341999999997</v>
      </c>
      <c r="H13" s="399">
        <v>0</v>
      </c>
      <c r="I13" s="286">
        <v>0</v>
      </c>
      <c r="J13" s="399">
        <v>0</v>
      </c>
      <c r="K13" s="399">
        <v>4115689.6999999997</v>
      </c>
      <c r="L13" s="399">
        <v>0</v>
      </c>
      <c r="M13" s="399">
        <v>0</v>
      </c>
      <c r="N13" s="531">
        <v>13076761.221999999</v>
      </c>
      <c r="O13" s="399">
        <v>0</v>
      </c>
      <c r="P13" s="399">
        <v>0</v>
      </c>
      <c r="Q13" s="399">
        <v>0</v>
      </c>
      <c r="R13" s="399">
        <v>0</v>
      </c>
      <c r="S13" s="399">
        <v>0</v>
      </c>
      <c r="T13" s="399">
        <v>0</v>
      </c>
      <c r="V13" s="234"/>
      <c r="W13" s="234"/>
      <c r="X13" s="236">
        <f t="shared" ref="X13:X25" si="0">+SUM(D13:T13)</f>
        <v>420690130.264</v>
      </c>
      <c r="Y13" s="356"/>
      <c r="AA13" t="s">
        <v>1736</v>
      </c>
      <c r="AB13" t="s">
        <v>1735</v>
      </c>
      <c r="AC13" t="s">
        <v>1858</v>
      </c>
      <c r="AD13" t="s">
        <v>694</v>
      </c>
      <c r="AE13" s="390" t="s">
        <v>698</v>
      </c>
      <c r="AF13" s="390" t="s">
        <v>1870</v>
      </c>
      <c r="AH13" s="452">
        <v>43800</v>
      </c>
    </row>
    <row r="14" spans="3:38" ht="15" x14ac:dyDescent="0.25">
      <c r="C14" s="254" t="s">
        <v>2611</v>
      </c>
      <c r="D14" s="399">
        <v>4388000</v>
      </c>
      <c r="E14" s="286">
        <v>0</v>
      </c>
      <c r="F14" s="399">
        <v>0</v>
      </c>
      <c r="G14" s="399">
        <v>0</v>
      </c>
      <c r="H14" s="399">
        <v>0</v>
      </c>
      <c r="I14" s="286">
        <v>0</v>
      </c>
      <c r="J14" s="399">
        <v>0</v>
      </c>
      <c r="K14" s="399">
        <v>0</v>
      </c>
      <c r="L14" s="399">
        <v>0</v>
      </c>
      <c r="M14" s="399">
        <v>0</v>
      </c>
      <c r="N14" s="399">
        <v>0</v>
      </c>
      <c r="O14" s="399">
        <v>0</v>
      </c>
      <c r="P14" s="399">
        <v>0</v>
      </c>
      <c r="Q14" s="399">
        <v>0</v>
      </c>
      <c r="R14" s="399">
        <v>0</v>
      </c>
      <c r="S14" s="399">
        <v>0</v>
      </c>
      <c r="T14" s="286">
        <v>0</v>
      </c>
      <c r="V14" s="234"/>
      <c r="W14" s="234"/>
      <c r="X14" s="236">
        <f t="shared" si="0"/>
        <v>4388000</v>
      </c>
      <c r="AA14" t="s">
        <v>1730</v>
      </c>
      <c r="AB14"/>
      <c r="AC14" s="376"/>
      <c r="AD14" s="436" t="s">
        <v>1083</v>
      </c>
      <c r="AE14" s="296">
        <v>-241988000001</v>
      </c>
      <c r="AF14" s="453">
        <v>-241988000.00099999</v>
      </c>
      <c r="AH14" s="2" t="s">
        <v>694</v>
      </c>
      <c r="AI14" s="2" t="s">
        <v>1869</v>
      </c>
      <c r="AJ14" s="2" t="s">
        <v>2709</v>
      </c>
      <c r="AK14" s="2" t="s">
        <v>698</v>
      </c>
      <c r="AL14" s="2" t="s">
        <v>1870</v>
      </c>
    </row>
    <row r="15" spans="3:38" ht="15" x14ac:dyDescent="0.25">
      <c r="C15" s="254" t="s">
        <v>2612</v>
      </c>
      <c r="D15" s="399">
        <v>0</v>
      </c>
      <c r="E15" s="286">
        <v>0</v>
      </c>
      <c r="F15" s="399">
        <v>0</v>
      </c>
      <c r="G15" s="399">
        <v>80575.570999999996</v>
      </c>
      <c r="H15" s="399">
        <v>0</v>
      </c>
      <c r="I15" s="286">
        <v>0</v>
      </c>
      <c r="J15" s="399">
        <v>0</v>
      </c>
      <c r="K15" s="399">
        <v>0</v>
      </c>
      <c r="L15" s="399">
        <v>0</v>
      </c>
      <c r="M15" s="399">
        <v>0</v>
      </c>
      <c r="N15" s="399">
        <v>0</v>
      </c>
      <c r="O15" s="399">
        <v>0</v>
      </c>
      <c r="P15" s="399">
        <v>0</v>
      </c>
      <c r="Q15" s="399">
        <v>0</v>
      </c>
      <c r="R15" s="399">
        <v>0</v>
      </c>
      <c r="S15" s="399">
        <v>0</v>
      </c>
      <c r="T15" s="286">
        <v>0</v>
      </c>
      <c r="V15" s="234"/>
      <c r="W15" s="234"/>
      <c r="X15" s="236">
        <f t="shared" si="0"/>
        <v>80575.570999999996</v>
      </c>
      <c r="AA15"/>
      <c r="AB15"/>
      <c r="AC15" s="376"/>
      <c r="AD15" s="436"/>
      <c r="AE15" s="296"/>
      <c r="AF15" s="453"/>
    </row>
    <row r="16" spans="3:38" ht="15" x14ac:dyDescent="0.25">
      <c r="C16" s="254" t="s">
        <v>2609</v>
      </c>
      <c r="D16" s="399">
        <v>0</v>
      </c>
      <c r="E16" s="286">
        <v>0</v>
      </c>
      <c r="F16" s="399">
        <v>0</v>
      </c>
      <c r="G16" s="399">
        <v>0</v>
      </c>
      <c r="H16" s="399">
        <v>0</v>
      </c>
      <c r="I16" s="286">
        <v>0</v>
      </c>
      <c r="J16" s="399">
        <v>0</v>
      </c>
      <c r="K16" s="399">
        <v>0</v>
      </c>
      <c r="L16" s="399">
        <v>0</v>
      </c>
      <c r="M16" s="399">
        <v>0</v>
      </c>
      <c r="N16" s="399">
        <v>0</v>
      </c>
      <c r="O16" s="399">
        <v>0</v>
      </c>
      <c r="P16" s="399">
        <v>0</v>
      </c>
      <c r="Q16" s="399">
        <v>0</v>
      </c>
      <c r="R16" s="399">
        <v>0</v>
      </c>
      <c r="S16" s="399">
        <v>0</v>
      </c>
      <c r="T16" s="286">
        <v>0</v>
      </c>
      <c r="V16" s="234"/>
      <c r="W16" s="234"/>
      <c r="X16" s="236">
        <f t="shared" si="0"/>
        <v>0</v>
      </c>
      <c r="AA16" t="s">
        <v>1731</v>
      </c>
      <c r="AB16"/>
      <c r="AC16" s="376"/>
      <c r="AD16" s="341" t="s">
        <v>1085</v>
      </c>
      <c r="AE16" s="297">
        <v>-3615434608</v>
      </c>
      <c r="AF16" s="453">
        <v>-3615434.608</v>
      </c>
      <c r="AH16" s="2" t="s">
        <v>1730</v>
      </c>
      <c r="AI16" s="2" t="s">
        <v>2384</v>
      </c>
      <c r="AJ16" s="2" t="s">
        <v>1083</v>
      </c>
      <c r="AK16" s="279">
        <v>-223542000000</v>
      </c>
      <c r="AL16" s="279">
        <v>-223542000</v>
      </c>
    </row>
    <row r="17" spans="3:38" ht="15" x14ac:dyDescent="0.25">
      <c r="C17" s="254" t="s">
        <v>2613</v>
      </c>
      <c r="D17" s="399">
        <v>0</v>
      </c>
      <c r="E17" s="399">
        <v>0</v>
      </c>
      <c r="F17" s="399">
        <v>0</v>
      </c>
      <c r="G17" s="399">
        <v>0</v>
      </c>
      <c r="H17" s="399">
        <v>0</v>
      </c>
      <c r="I17" s="399">
        <v>0</v>
      </c>
      <c r="J17" s="399">
        <v>0</v>
      </c>
      <c r="K17" s="399">
        <v>0</v>
      </c>
      <c r="L17" s="399">
        <v>0</v>
      </c>
      <c r="M17" s="399">
        <v>0</v>
      </c>
      <c r="N17" s="399">
        <v>0</v>
      </c>
      <c r="O17" s="399">
        <v>0</v>
      </c>
      <c r="P17" s="399">
        <v>0</v>
      </c>
      <c r="Q17" s="399">
        <v>0</v>
      </c>
      <c r="R17" s="399">
        <v>0</v>
      </c>
      <c r="S17" s="399">
        <v>0</v>
      </c>
      <c r="T17" s="286">
        <v>0</v>
      </c>
      <c r="V17" s="234"/>
      <c r="W17" s="234"/>
      <c r="X17" s="236">
        <f t="shared" si="0"/>
        <v>0</v>
      </c>
      <c r="AA17" t="s">
        <v>2710</v>
      </c>
      <c r="AB17"/>
      <c r="AC17" s="376"/>
      <c r="AD17" s="436" t="s">
        <v>1087</v>
      </c>
      <c r="AE17" s="296">
        <v>4399000000</v>
      </c>
      <c r="AF17" s="453">
        <v>4399000</v>
      </c>
      <c r="AH17" s="2" t="s">
        <v>1731</v>
      </c>
      <c r="AI17" s="2" t="s">
        <v>2384</v>
      </c>
      <c r="AJ17" s="2" t="s">
        <v>1085</v>
      </c>
      <c r="AK17" s="279">
        <v>-16466000000</v>
      </c>
      <c r="AL17" s="279">
        <v>-16466000</v>
      </c>
    </row>
    <row r="18" spans="3:38" ht="15" x14ac:dyDescent="0.25">
      <c r="C18" s="254" t="s">
        <v>3154</v>
      </c>
      <c r="D18" s="399">
        <v>0</v>
      </c>
      <c r="E18" s="399">
        <v>0</v>
      </c>
      <c r="F18" s="399">
        <v>0</v>
      </c>
      <c r="G18" s="399">
        <v>0</v>
      </c>
      <c r="H18" s="399">
        <v>0</v>
      </c>
      <c r="I18" s="399">
        <v>0</v>
      </c>
      <c r="J18" s="399">
        <v>0</v>
      </c>
      <c r="K18" s="399">
        <v>0</v>
      </c>
      <c r="L18" s="399">
        <v>0</v>
      </c>
      <c r="M18" s="399">
        <v>0</v>
      </c>
      <c r="N18" s="399">
        <v>55363.046000000002</v>
      </c>
      <c r="O18" s="399">
        <v>0</v>
      </c>
      <c r="P18" s="399">
        <v>0</v>
      </c>
      <c r="Q18" s="399">
        <v>0</v>
      </c>
      <c r="R18" s="399">
        <v>-1107259.923</v>
      </c>
      <c r="S18" s="399">
        <v>0</v>
      </c>
      <c r="T18" s="286">
        <v>0</v>
      </c>
      <c r="V18" s="234"/>
      <c r="W18" s="237"/>
      <c r="X18" s="236">
        <f t="shared" si="0"/>
        <v>-1051896.8769999999</v>
      </c>
      <c r="AA18" t="s">
        <v>2711</v>
      </c>
      <c r="AB18"/>
      <c r="AC18" s="376"/>
      <c r="AD18" s="341" t="s">
        <v>1088</v>
      </c>
      <c r="AE18" s="297">
        <v>-4399000000</v>
      </c>
      <c r="AF18" s="453">
        <v>-4399000</v>
      </c>
      <c r="AH18" s="2" t="s">
        <v>2710</v>
      </c>
      <c r="AI18" s="2">
        <v>0</v>
      </c>
      <c r="AJ18" s="2" t="s">
        <v>1087</v>
      </c>
      <c r="AK18" s="279">
        <v>4399000000</v>
      </c>
      <c r="AL18" s="279">
        <v>4399000</v>
      </c>
    </row>
    <row r="19" spans="3:38" ht="13.5" customHeight="1" x14ac:dyDescent="0.25">
      <c r="C19" s="254" t="s">
        <v>1092</v>
      </c>
      <c r="D19" s="399">
        <v>0</v>
      </c>
      <c r="E19" s="399">
        <v>0</v>
      </c>
      <c r="F19" s="399">
        <v>0</v>
      </c>
      <c r="G19" s="399">
        <v>0</v>
      </c>
      <c r="H19" s="399">
        <v>0</v>
      </c>
      <c r="I19" s="399">
        <v>0</v>
      </c>
      <c r="J19" s="399">
        <v>0</v>
      </c>
      <c r="K19" s="399">
        <v>0</v>
      </c>
      <c r="L19" s="399">
        <v>0</v>
      </c>
      <c r="M19" s="399">
        <v>0</v>
      </c>
      <c r="N19" s="399">
        <v>0</v>
      </c>
      <c r="O19" s="399">
        <v>0</v>
      </c>
      <c r="P19" s="399">
        <v>0</v>
      </c>
      <c r="Q19" s="399">
        <v>0</v>
      </c>
      <c r="R19" s="399">
        <v>0</v>
      </c>
      <c r="S19" s="399">
        <v>0</v>
      </c>
      <c r="T19" s="286">
        <v>0</v>
      </c>
      <c r="V19" s="234"/>
      <c r="W19" s="237"/>
      <c r="X19" s="236">
        <f t="shared" si="0"/>
        <v>0</v>
      </c>
      <c r="AA19" t="s">
        <v>1732</v>
      </c>
      <c r="AB19"/>
      <c r="AC19" s="376"/>
      <c r="AD19" s="436" t="s">
        <v>1090</v>
      </c>
      <c r="AE19" s="296">
        <v>-2597342261</v>
      </c>
      <c r="AF19" s="453">
        <v>-2597342.2609999999</v>
      </c>
      <c r="AH19" s="2" t="s">
        <v>2711</v>
      </c>
      <c r="AI19" s="2">
        <v>0</v>
      </c>
      <c r="AJ19" s="2" t="s">
        <v>1088</v>
      </c>
      <c r="AK19" s="279">
        <v>-4399000000</v>
      </c>
      <c r="AL19" s="279">
        <v>-4399000</v>
      </c>
    </row>
    <row r="20" spans="3:38" ht="13.5" customHeight="1" x14ac:dyDescent="0.25">
      <c r="C20" s="254" t="s">
        <v>61</v>
      </c>
      <c r="D20" s="399">
        <v>0</v>
      </c>
      <c r="E20" s="399">
        <v>0</v>
      </c>
      <c r="F20" s="399">
        <v>0</v>
      </c>
      <c r="G20" s="399">
        <v>0</v>
      </c>
      <c r="H20" s="399">
        <v>0</v>
      </c>
      <c r="I20" s="399">
        <v>0</v>
      </c>
      <c r="J20" s="399">
        <v>0</v>
      </c>
      <c r="K20" s="399">
        <v>0</v>
      </c>
      <c r="L20" s="399">
        <v>0</v>
      </c>
      <c r="M20" s="399">
        <v>0</v>
      </c>
      <c r="N20" s="399">
        <v>0</v>
      </c>
      <c r="O20" s="399">
        <v>0</v>
      </c>
      <c r="P20" s="399">
        <v>0</v>
      </c>
      <c r="Q20" s="399">
        <v>0</v>
      </c>
      <c r="R20" s="586">
        <v>0</v>
      </c>
      <c r="S20" s="286">
        <v>0</v>
      </c>
      <c r="T20" s="286">
        <v>0</v>
      </c>
      <c r="V20" s="234"/>
      <c r="W20" s="237"/>
      <c r="X20" s="236">
        <f t="shared" si="0"/>
        <v>0</v>
      </c>
      <c r="AA20" t="s">
        <v>2771</v>
      </c>
      <c r="AB20"/>
      <c r="AC20" s="376"/>
      <c r="AD20" s="341" t="s">
        <v>1573</v>
      </c>
      <c r="AE20" s="297">
        <v>-7537418699</v>
      </c>
      <c r="AF20" s="453">
        <v>-7537418.699</v>
      </c>
      <c r="AH20" s="2" t="s">
        <v>1732</v>
      </c>
      <c r="AI20" s="2" t="s">
        <v>2385</v>
      </c>
      <c r="AJ20" s="2" t="s">
        <v>1090</v>
      </c>
      <c r="AK20" s="279">
        <v>-2597342261</v>
      </c>
      <c r="AL20" s="279">
        <v>-2597342.2609999999</v>
      </c>
    </row>
    <row r="21" spans="3:38" ht="15" x14ac:dyDescent="0.25">
      <c r="C21" s="254" t="s">
        <v>2614</v>
      </c>
      <c r="D21" s="399">
        <v>0</v>
      </c>
      <c r="E21" s="399">
        <v>0</v>
      </c>
      <c r="F21" s="399">
        <v>0</v>
      </c>
      <c r="G21" s="399">
        <v>0</v>
      </c>
      <c r="H21" s="399">
        <v>0</v>
      </c>
      <c r="I21" s="399">
        <v>0</v>
      </c>
      <c r="J21" s="399">
        <v>0</v>
      </c>
      <c r="K21" s="399">
        <v>0</v>
      </c>
      <c r="L21" s="399">
        <v>0</v>
      </c>
      <c r="M21" s="399">
        <v>0</v>
      </c>
      <c r="N21" s="399">
        <v>0</v>
      </c>
      <c r="O21" s="399">
        <v>0</v>
      </c>
      <c r="P21" s="399">
        <v>0</v>
      </c>
      <c r="Q21" s="399">
        <v>0</v>
      </c>
      <c r="R21" s="309">
        <v>0</v>
      </c>
      <c r="S21" s="286">
        <v>0</v>
      </c>
      <c r="T21" s="286">
        <v>0</v>
      </c>
      <c r="V21" s="234"/>
      <c r="W21" s="237"/>
      <c r="X21" s="236">
        <f t="shared" si="0"/>
        <v>0</v>
      </c>
      <c r="AA21" t="s">
        <v>1733</v>
      </c>
      <c r="AB21"/>
      <c r="AC21" s="376"/>
      <c r="AD21" s="436" t="s">
        <v>1092</v>
      </c>
      <c r="AE21" s="296">
        <v>-5473151038</v>
      </c>
      <c r="AF21" s="453">
        <v>-5473151.0379999997</v>
      </c>
      <c r="AH21" s="2" t="s">
        <v>1733</v>
      </c>
      <c r="AI21" s="2" t="s">
        <v>2385</v>
      </c>
      <c r="AJ21" s="2" t="s">
        <v>1092</v>
      </c>
      <c r="AK21" s="279">
        <v>-3821386661</v>
      </c>
      <c r="AL21" s="279">
        <v>-3821386.6609999998</v>
      </c>
    </row>
    <row r="22" spans="3:38" ht="15" x14ac:dyDescent="0.25">
      <c r="C22" s="254" t="s">
        <v>2640</v>
      </c>
      <c r="D22" s="399">
        <v>0</v>
      </c>
      <c r="E22" s="399">
        <v>0</v>
      </c>
      <c r="F22" s="399">
        <v>0</v>
      </c>
      <c r="G22" s="399">
        <v>0</v>
      </c>
      <c r="H22" s="399">
        <v>0</v>
      </c>
      <c r="I22" s="399">
        <v>0</v>
      </c>
      <c r="J22" s="399">
        <v>0</v>
      </c>
      <c r="K22" s="399">
        <v>0</v>
      </c>
      <c r="L22" s="399">
        <v>0</v>
      </c>
      <c r="M22" s="399">
        <v>0</v>
      </c>
      <c r="N22" s="399">
        <v>0</v>
      </c>
      <c r="O22" s="399">
        <v>0</v>
      </c>
      <c r="P22" s="399">
        <v>0</v>
      </c>
      <c r="Q22" s="399">
        <v>0</v>
      </c>
      <c r="R22" s="399">
        <v>1107259.923</v>
      </c>
      <c r="S22" s="286">
        <v>0</v>
      </c>
      <c r="T22" s="399">
        <v>0</v>
      </c>
      <c r="V22" s="234"/>
      <c r="W22" s="234"/>
      <c r="X22" s="236">
        <f t="shared" si="0"/>
        <v>1107259.923</v>
      </c>
      <c r="AA22"/>
      <c r="AB22"/>
      <c r="AC22" s="376"/>
      <c r="AD22" s="436"/>
      <c r="AE22" s="296"/>
      <c r="AF22" s="453"/>
      <c r="AK22" s="279"/>
      <c r="AL22" s="279"/>
    </row>
    <row r="23" spans="3:38" ht="15" x14ac:dyDescent="0.25">
      <c r="C23" s="254" t="s">
        <v>2610</v>
      </c>
      <c r="D23" s="399">
        <v>0</v>
      </c>
      <c r="E23" s="286">
        <v>0</v>
      </c>
      <c r="F23" s="399">
        <v>0</v>
      </c>
      <c r="G23" s="399">
        <v>0</v>
      </c>
      <c r="H23" s="286">
        <v>0</v>
      </c>
      <c r="I23" s="286">
        <v>0</v>
      </c>
      <c r="J23" s="399">
        <v>0</v>
      </c>
      <c r="K23" s="399">
        <v>0</v>
      </c>
      <c r="L23" s="399">
        <v>0</v>
      </c>
      <c r="M23" s="399">
        <v>0</v>
      </c>
      <c r="N23" s="390">
        <v>0</v>
      </c>
      <c r="O23" s="399">
        <v>0</v>
      </c>
      <c r="P23" s="399">
        <v>0</v>
      </c>
      <c r="Q23" s="399">
        <v>0</v>
      </c>
      <c r="R23" s="399">
        <v>0</v>
      </c>
      <c r="S23" s="286">
        <v>0</v>
      </c>
      <c r="T23" s="399">
        <v>9036094.9240000006</v>
      </c>
      <c r="U23" s="532">
        <v>0</v>
      </c>
      <c r="V23" s="234"/>
      <c r="W23" s="234"/>
      <c r="X23" s="236">
        <f t="shared" si="0"/>
        <v>9036094.9240000006</v>
      </c>
      <c r="AA23" t="s">
        <v>2712</v>
      </c>
      <c r="AB23"/>
      <c r="AC23" s="376"/>
      <c r="AD23" s="341" t="s">
        <v>2583</v>
      </c>
      <c r="AE23" s="297">
        <v>-12211150141</v>
      </c>
      <c r="AF23" s="453">
        <v>-12211150.141000001</v>
      </c>
      <c r="AH23" s="2" t="s">
        <v>2714</v>
      </c>
      <c r="AI23" s="2" t="s">
        <v>2386</v>
      </c>
      <c r="AJ23" s="2" t="s">
        <v>1094</v>
      </c>
      <c r="AK23" s="279">
        <v>-5290910071</v>
      </c>
      <c r="AL23" s="279">
        <v>-5290910.0710000005</v>
      </c>
    </row>
    <row r="24" spans="3:38" ht="11.25" customHeight="1" x14ac:dyDescent="0.2">
      <c r="C24" s="425"/>
      <c r="D24" s="399"/>
      <c r="E24" s="399"/>
      <c r="F24" s="399"/>
      <c r="G24" s="399"/>
      <c r="H24" s="286"/>
      <c r="I24" s="399"/>
      <c r="J24" s="399"/>
      <c r="K24" s="399"/>
      <c r="L24" s="399"/>
      <c r="M24" s="399"/>
      <c r="N24" s="585"/>
      <c r="O24" s="399"/>
      <c r="P24" s="399"/>
      <c r="Q24" s="399"/>
      <c r="R24" s="399"/>
      <c r="S24" s="399"/>
      <c r="T24" s="399"/>
      <c r="U24" s="236"/>
      <c r="V24" s="236"/>
      <c r="W24" s="236"/>
      <c r="X24" s="236">
        <f t="shared" si="0"/>
        <v>0</v>
      </c>
    </row>
    <row r="25" spans="3:38" ht="11.25" customHeight="1" x14ac:dyDescent="0.2">
      <c r="C25" s="395" t="s">
        <v>3155</v>
      </c>
      <c r="D25" s="398">
        <f>SUM(D13:D23)</f>
        <v>407821000</v>
      </c>
      <c r="E25" s="398">
        <v>0</v>
      </c>
      <c r="F25" s="398">
        <v>0</v>
      </c>
      <c r="G25" s="398">
        <f>SUM(G13:G23)</f>
        <v>145254.913</v>
      </c>
      <c r="H25" s="286">
        <v>0</v>
      </c>
      <c r="I25" s="398">
        <v>0</v>
      </c>
      <c r="J25" s="398">
        <v>0</v>
      </c>
      <c r="K25" s="398">
        <f>SUM(K13:K23)</f>
        <v>4115689.6999999997</v>
      </c>
      <c r="L25" s="398">
        <v>0</v>
      </c>
      <c r="M25" s="398">
        <v>0</v>
      </c>
      <c r="N25" s="398">
        <f>SUM(N13:N23)</f>
        <v>13132124.267999999</v>
      </c>
      <c r="O25" s="398">
        <v>0</v>
      </c>
      <c r="P25" s="398">
        <f>SUM(P13:P23)</f>
        <v>0</v>
      </c>
      <c r="Q25" s="398">
        <f>SUM(Q13:Q23)</f>
        <v>0</v>
      </c>
      <c r="R25" s="398">
        <f>SUM(R13:R23)</f>
        <v>0</v>
      </c>
      <c r="S25" s="398">
        <f>SUM(S13:S23)</f>
        <v>0</v>
      </c>
      <c r="T25" s="398">
        <f>SUM(T13:T23)</f>
        <v>9036094.9240000006</v>
      </c>
      <c r="U25" s="309"/>
      <c r="V25" s="398">
        <v>0</v>
      </c>
      <c r="W25" s="398">
        <v>0</v>
      </c>
      <c r="X25" s="236">
        <f t="shared" si="0"/>
        <v>434250163.80500001</v>
      </c>
      <c r="Z25" s="27"/>
      <c r="AA25" s="27"/>
    </row>
    <row r="26" spans="3:38" ht="16.5" customHeight="1" x14ac:dyDescent="0.2">
      <c r="C26" s="396"/>
      <c r="D26" s="239"/>
      <c r="E26" s="236"/>
      <c r="F26" s="236"/>
      <c r="G26" s="239"/>
      <c r="H26" s="286"/>
      <c r="I26" s="234"/>
      <c r="J26" s="236"/>
      <c r="K26" s="239"/>
      <c r="L26" s="236"/>
      <c r="M26" s="236"/>
      <c r="N26" s="239"/>
      <c r="O26" s="236"/>
      <c r="P26" s="239"/>
      <c r="Q26" s="239"/>
      <c r="R26" s="239"/>
      <c r="S26" s="234"/>
      <c r="T26" s="239"/>
      <c r="V26" s="234"/>
      <c r="W26" s="234"/>
      <c r="X26" s="236"/>
    </row>
    <row r="27" spans="3:38" ht="15" x14ac:dyDescent="0.25">
      <c r="C27" s="395" t="s">
        <v>2908</v>
      </c>
      <c r="D27" s="536">
        <v>409812000</v>
      </c>
      <c r="E27" s="536">
        <v>0</v>
      </c>
      <c r="F27" s="536">
        <v>0</v>
      </c>
      <c r="G27" s="535">
        <v>62779.341999999997</v>
      </c>
      <c r="H27" s="286">
        <v>0</v>
      </c>
      <c r="I27" s="536">
        <v>0</v>
      </c>
      <c r="J27" s="537">
        <v>0</v>
      </c>
      <c r="K27" s="537">
        <v>4115689.6999999997</v>
      </c>
      <c r="L27" s="537">
        <v>0</v>
      </c>
      <c r="M27" s="537">
        <v>0</v>
      </c>
      <c r="N27" s="537">
        <v>13132124.267999999</v>
      </c>
      <c r="O27" s="537">
        <v>0</v>
      </c>
      <c r="P27" s="537">
        <v>0</v>
      </c>
      <c r="Q27" s="537">
        <v>0</v>
      </c>
      <c r="R27" s="537">
        <v>0</v>
      </c>
      <c r="S27" s="537">
        <v>0</v>
      </c>
      <c r="T27" s="537">
        <v>22651848.872000001</v>
      </c>
      <c r="V27" s="234">
        <v>0</v>
      </c>
      <c r="W27" s="234">
        <v>0</v>
      </c>
      <c r="X27" s="236">
        <v>449774441.91799998</v>
      </c>
      <c r="Z27" s="451"/>
      <c r="AA27" t="s">
        <v>1736</v>
      </c>
      <c r="AB27" t="s">
        <v>1735</v>
      </c>
      <c r="AC27" t="s">
        <v>1858</v>
      </c>
      <c r="AD27" t="s">
        <v>694</v>
      </c>
      <c r="AE27" s="390" t="s">
        <v>698</v>
      </c>
      <c r="AF27" s="390" t="s">
        <v>1870</v>
      </c>
      <c r="AG27" s="360" t="s">
        <v>2387</v>
      </c>
      <c r="AH27" s="298" t="s">
        <v>1588</v>
      </c>
    </row>
    <row r="28" spans="3:38" ht="15" x14ac:dyDescent="0.25">
      <c r="C28" s="254" t="s">
        <v>2611</v>
      </c>
      <c r="D28" s="236">
        <f>6850000000/1000</f>
        <v>6850000</v>
      </c>
      <c r="E28" s="234"/>
      <c r="F28" s="236"/>
      <c r="G28" s="236">
        <v>0</v>
      </c>
      <c r="H28" s="286">
        <v>0</v>
      </c>
      <c r="I28" s="234"/>
      <c r="J28" s="236"/>
      <c r="K28" s="236">
        <v>0</v>
      </c>
      <c r="L28" s="236"/>
      <c r="M28" s="236"/>
      <c r="N28" s="236">
        <v>0</v>
      </c>
      <c r="O28" s="236"/>
      <c r="P28" s="537">
        <v>0</v>
      </c>
      <c r="Q28" s="236">
        <v>0</v>
      </c>
      <c r="R28" s="537">
        <v>0</v>
      </c>
      <c r="S28" s="234"/>
      <c r="T28" s="236">
        <v>0</v>
      </c>
      <c r="V28" s="234"/>
      <c r="W28" s="234"/>
      <c r="X28" s="236">
        <f t="shared" ref="X28:X38" si="1">+SUM(D28:T28)</f>
        <v>6850000</v>
      </c>
      <c r="AA28" t="s">
        <v>1730</v>
      </c>
      <c r="AB28" t="s">
        <v>1416</v>
      </c>
      <c r="AC28">
        <v>20</v>
      </c>
      <c r="AD28" s="339" t="s">
        <v>1083</v>
      </c>
      <c r="AE28" s="471">
        <v>-416662000000</v>
      </c>
      <c r="AF28" s="520">
        <v>-416662000</v>
      </c>
      <c r="AG28" t="s">
        <v>152</v>
      </c>
      <c r="AH28" t="s">
        <v>157</v>
      </c>
      <c r="AI28" s="27">
        <f>+AF28+D27</f>
        <v>-6850000</v>
      </c>
    </row>
    <row r="29" spans="3:38" ht="15" x14ac:dyDescent="0.25">
      <c r="C29" s="254" t="s">
        <v>2612</v>
      </c>
      <c r="D29" s="236">
        <v>0</v>
      </c>
      <c r="E29" s="234"/>
      <c r="F29" s="236"/>
      <c r="G29" s="236">
        <f>12920937/1000</f>
        <v>12920.937</v>
      </c>
      <c r="H29" s="286">
        <v>0</v>
      </c>
      <c r="I29" s="234"/>
      <c r="J29" s="236"/>
      <c r="K29" s="236">
        <v>0</v>
      </c>
      <c r="L29" s="236"/>
      <c r="M29" s="236"/>
      <c r="N29" s="236">
        <v>0</v>
      </c>
      <c r="O29" s="236"/>
      <c r="P29" s="537">
        <v>0</v>
      </c>
      <c r="Q29" s="236">
        <v>0</v>
      </c>
      <c r="R29" s="537">
        <v>0</v>
      </c>
      <c r="S29" s="234"/>
      <c r="T29" s="236">
        <v>0</v>
      </c>
      <c r="V29" s="234"/>
      <c r="W29" s="234"/>
      <c r="X29" s="236">
        <f>+SUM(D29:T29)</f>
        <v>12920.937</v>
      </c>
      <c r="Y29" s="356"/>
      <c r="AA29" t="s">
        <v>1731</v>
      </c>
      <c r="AB29" t="s">
        <v>1416</v>
      </c>
      <c r="AC29">
        <v>20</v>
      </c>
      <c r="AD29" s="340" t="s">
        <v>2940</v>
      </c>
      <c r="AE29" s="470">
        <v>-75700279</v>
      </c>
      <c r="AF29" s="298">
        <v>-75700.278999999995</v>
      </c>
      <c r="AG29" t="s">
        <v>152</v>
      </c>
      <c r="AH29" t="s">
        <v>1498</v>
      </c>
      <c r="AI29" s="27">
        <f>+AF29+G27</f>
        <v>-12920.936999999998</v>
      </c>
    </row>
    <row r="30" spans="3:38" ht="15" x14ac:dyDescent="0.25">
      <c r="C30" s="254" t="s">
        <v>2609</v>
      </c>
      <c r="D30" s="236">
        <v>0</v>
      </c>
      <c r="E30" s="234"/>
      <c r="F30" s="236"/>
      <c r="G30" s="236">
        <v>0</v>
      </c>
      <c r="H30" s="286">
        <v>0</v>
      </c>
      <c r="I30" s="234"/>
      <c r="J30" s="236"/>
      <c r="K30" s="236">
        <v>0</v>
      </c>
      <c r="L30" s="236"/>
      <c r="M30" s="236"/>
      <c r="N30" s="236">
        <v>0</v>
      </c>
      <c r="O30" s="236"/>
      <c r="P30" s="537">
        <v>0</v>
      </c>
      <c r="Q30" s="236">
        <v>0</v>
      </c>
      <c r="R30" s="537">
        <v>0</v>
      </c>
      <c r="S30" s="234"/>
      <c r="T30" s="236">
        <v>0</v>
      </c>
      <c r="V30" s="234"/>
      <c r="W30" s="234"/>
      <c r="X30" s="236">
        <f t="shared" si="1"/>
        <v>0</v>
      </c>
      <c r="Y30" s="356"/>
      <c r="AA30" t="s">
        <v>1732</v>
      </c>
      <c r="AB30" t="s">
        <v>1416</v>
      </c>
      <c r="AC30">
        <v>21</v>
      </c>
      <c r="AD30" s="339" t="s">
        <v>1090</v>
      </c>
      <c r="AE30" s="471">
        <v>-2686623331</v>
      </c>
      <c r="AF30" s="520">
        <v>-2686623.3309999998</v>
      </c>
      <c r="AG30" s="437" t="s">
        <v>152</v>
      </c>
      <c r="AH30" s="437" t="s">
        <v>34</v>
      </c>
      <c r="AI30" s="342">
        <v>0</v>
      </c>
      <c r="AJ30" s="11" t="s">
        <v>2910</v>
      </c>
    </row>
    <row r="31" spans="3:38" ht="15" x14ac:dyDescent="0.25">
      <c r="C31" s="254" t="s">
        <v>2613</v>
      </c>
      <c r="D31" s="236">
        <v>0</v>
      </c>
      <c r="E31" s="234"/>
      <c r="F31" s="236"/>
      <c r="G31" s="236">
        <v>0</v>
      </c>
      <c r="H31" s="286">
        <v>0</v>
      </c>
      <c r="I31" s="234"/>
      <c r="J31" s="236"/>
      <c r="K31" s="236">
        <v>0</v>
      </c>
      <c r="L31" s="236"/>
      <c r="M31" s="236"/>
      <c r="N31" s="236">
        <v>0</v>
      </c>
      <c r="O31" s="236"/>
      <c r="P31" s="537">
        <v>0</v>
      </c>
      <c r="Q31" s="236">
        <v>-22651849</v>
      </c>
      <c r="R31" s="399">
        <v>0</v>
      </c>
      <c r="S31" s="234"/>
      <c r="T31" s="236">
        <v>0</v>
      </c>
      <c r="V31" s="234"/>
      <c r="W31" s="234"/>
      <c r="X31" s="236">
        <f t="shared" si="1"/>
        <v>-22651849</v>
      </c>
      <c r="Y31" s="356"/>
      <c r="AA31" t="s">
        <v>2316</v>
      </c>
      <c r="AB31" t="s">
        <v>1416</v>
      </c>
      <c r="AC31">
        <v>21</v>
      </c>
      <c r="AD31" s="340" t="s">
        <v>2170</v>
      </c>
      <c r="AE31" s="470">
        <v>-1429066369</v>
      </c>
      <c r="AF31" s="520">
        <v>-1429066.3689999999</v>
      </c>
      <c r="AG31" s="437" t="s">
        <v>152</v>
      </c>
      <c r="AH31" s="437" t="s">
        <v>2170</v>
      </c>
      <c r="AI31" s="11"/>
      <c r="AJ31" s="11"/>
    </row>
    <row r="32" spans="3:38" ht="26.25" x14ac:dyDescent="0.25">
      <c r="C32" s="488" t="s">
        <v>2776</v>
      </c>
      <c r="D32" s="236">
        <v>0</v>
      </c>
      <c r="E32" s="234"/>
      <c r="F32" s="236"/>
      <c r="G32" s="236">
        <v>0</v>
      </c>
      <c r="H32" s="286">
        <v>0</v>
      </c>
      <c r="I32" s="234"/>
      <c r="J32" s="236"/>
      <c r="K32" s="236">
        <v>0</v>
      </c>
      <c r="L32" s="236"/>
      <c r="M32" s="236"/>
      <c r="N32" s="236">
        <v>0</v>
      </c>
      <c r="O32" s="236"/>
      <c r="P32" s="572">
        <v>0</v>
      </c>
      <c r="Q32" s="236">
        <v>0</v>
      </c>
      <c r="R32" s="537">
        <v>0</v>
      </c>
      <c r="S32" s="234"/>
      <c r="T32" s="236">
        <v>0</v>
      </c>
      <c r="V32" s="234"/>
      <c r="W32" s="237"/>
      <c r="X32" s="236">
        <f t="shared" si="1"/>
        <v>0</v>
      </c>
      <c r="AA32" t="s">
        <v>1733</v>
      </c>
      <c r="AB32" t="s">
        <v>1416</v>
      </c>
      <c r="AC32">
        <v>21</v>
      </c>
      <c r="AD32" s="339" t="s">
        <v>1092</v>
      </c>
      <c r="AE32" s="471">
        <v>-14264716712</v>
      </c>
      <c r="AF32" s="298">
        <v>-14264716.711999999</v>
      </c>
      <c r="AG32" t="s">
        <v>152</v>
      </c>
      <c r="AH32" t="s">
        <v>59</v>
      </c>
      <c r="AI32" s="2" t="s">
        <v>2911</v>
      </c>
    </row>
    <row r="33" spans="3:34" ht="15.75" customHeight="1" x14ac:dyDescent="0.25">
      <c r="C33" s="254" t="s">
        <v>1092</v>
      </c>
      <c r="D33" s="236">
        <v>0</v>
      </c>
      <c r="E33" s="234"/>
      <c r="F33" s="236"/>
      <c r="G33" s="236">
        <v>0</v>
      </c>
      <c r="H33" s="286">
        <v>0</v>
      </c>
      <c r="I33" s="234"/>
      <c r="J33" s="236"/>
      <c r="K33" s="236">
        <v>0</v>
      </c>
      <c r="L33" s="236"/>
      <c r="M33" s="236"/>
      <c r="N33" s="236">
        <v>1132592.4439999999</v>
      </c>
      <c r="O33" s="236"/>
      <c r="P33" s="572">
        <v>0</v>
      </c>
      <c r="Q33" s="236">
        <v>0</v>
      </c>
      <c r="R33" s="537">
        <v>0</v>
      </c>
      <c r="S33" s="234"/>
      <c r="T33" s="236">
        <v>0</v>
      </c>
      <c r="V33" s="234"/>
      <c r="W33" s="237"/>
      <c r="X33" s="236">
        <f t="shared" si="1"/>
        <v>1132592.4439999999</v>
      </c>
      <c r="AA33" t="s">
        <v>2712</v>
      </c>
      <c r="AB33" t="s">
        <v>1416</v>
      </c>
      <c r="AC33">
        <v>23</v>
      </c>
      <c r="AD33" s="340" t="s">
        <v>2583</v>
      </c>
      <c r="AE33" s="470">
        <v>-426310456977</v>
      </c>
      <c r="AF33" s="298">
        <v>-426310456.977</v>
      </c>
      <c r="AG33" t="s">
        <v>152</v>
      </c>
      <c r="AH33" t="s">
        <v>35</v>
      </c>
    </row>
    <row r="34" spans="3:34" ht="15" x14ac:dyDescent="0.25">
      <c r="C34" s="254" t="s">
        <v>61</v>
      </c>
      <c r="D34" s="236">
        <v>0</v>
      </c>
      <c r="E34" s="234"/>
      <c r="F34" s="236"/>
      <c r="G34" s="236">
        <v>0</v>
      </c>
      <c r="H34" s="286">
        <v>0</v>
      </c>
      <c r="I34" s="234"/>
      <c r="J34" s="236"/>
      <c r="K34" s="236">
        <v>0</v>
      </c>
      <c r="L34" s="236"/>
      <c r="M34" s="236"/>
      <c r="N34" s="236">
        <v>0</v>
      </c>
      <c r="O34" s="236"/>
      <c r="P34" s="572">
        <v>0</v>
      </c>
      <c r="Q34" s="236">
        <v>0</v>
      </c>
      <c r="R34" s="537">
        <v>0</v>
      </c>
      <c r="S34" s="234"/>
      <c r="T34" s="236">
        <v>0</v>
      </c>
      <c r="V34" s="234"/>
      <c r="W34" s="234"/>
      <c r="X34" s="236">
        <f t="shared" si="1"/>
        <v>0</v>
      </c>
      <c r="AA34" t="s">
        <v>2909</v>
      </c>
      <c r="AB34" t="s">
        <v>1416</v>
      </c>
      <c r="AC34">
        <v>23</v>
      </c>
      <c r="AD34" s="339" t="s">
        <v>2585</v>
      </c>
      <c r="AE34" s="471">
        <v>426310456977</v>
      </c>
      <c r="AF34" s="298">
        <v>426310456.977</v>
      </c>
      <c r="AG34" s="2" t="s">
        <v>152</v>
      </c>
      <c r="AH34" s="2" t="s">
        <v>35</v>
      </c>
    </row>
    <row r="35" spans="3:34" ht="15" x14ac:dyDescent="0.25">
      <c r="C35" s="254" t="s">
        <v>2614</v>
      </c>
      <c r="D35" s="236">
        <v>0</v>
      </c>
      <c r="E35" s="234"/>
      <c r="F35" s="236"/>
      <c r="G35" s="236">
        <v>0</v>
      </c>
      <c r="H35" s="234">
        <v>0</v>
      </c>
      <c r="I35" s="234"/>
      <c r="J35" s="236"/>
      <c r="K35" s="236">
        <v>0</v>
      </c>
      <c r="L35" s="236"/>
      <c r="M35" s="236"/>
      <c r="N35" s="236">
        <v>0</v>
      </c>
      <c r="O35" s="236"/>
      <c r="P35" s="572">
        <v>0</v>
      </c>
      <c r="Q35" s="236">
        <v>0</v>
      </c>
      <c r="R35" s="537">
        <v>0</v>
      </c>
      <c r="S35" s="234"/>
      <c r="T35" s="236">
        <v>0</v>
      </c>
      <c r="V35" s="234"/>
      <c r="W35" s="234"/>
      <c r="X35" s="236">
        <f t="shared" si="1"/>
        <v>0</v>
      </c>
      <c r="AA35" t="s">
        <v>1734</v>
      </c>
      <c r="AB35" t="s">
        <v>1416</v>
      </c>
      <c r="AC35">
        <v>23</v>
      </c>
      <c r="AD35" s="340" t="s">
        <v>1262</v>
      </c>
      <c r="AE35" s="470">
        <v>-9513188589</v>
      </c>
      <c r="AF35" s="298">
        <v>-9513188.5889999997</v>
      </c>
      <c r="AG35" s="2" t="s">
        <v>152</v>
      </c>
      <c r="AH35" s="2" t="s">
        <v>1095</v>
      </c>
    </row>
    <row r="36" spans="3:34" ht="15" x14ac:dyDescent="0.25">
      <c r="C36" s="254" t="s">
        <v>2640</v>
      </c>
      <c r="D36" s="236">
        <v>0</v>
      </c>
      <c r="E36" s="234"/>
      <c r="F36" s="236"/>
      <c r="G36" s="236">
        <v>0</v>
      </c>
      <c r="H36" s="234"/>
      <c r="I36" s="234"/>
      <c r="J36" s="236"/>
      <c r="K36" s="236"/>
      <c r="L36" s="236"/>
      <c r="M36" s="236"/>
      <c r="N36" s="236">
        <v>0</v>
      </c>
      <c r="O36" s="236"/>
      <c r="P36" s="572">
        <v>0</v>
      </c>
      <c r="Q36" s="399">
        <v>0</v>
      </c>
      <c r="R36" s="399">
        <v>22651849</v>
      </c>
      <c r="S36" s="234"/>
      <c r="T36" s="236">
        <v>-22651848.872000001</v>
      </c>
      <c r="V36" s="234"/>
      <c r="W36" s="234"/>
      <c r="X36" s="236">
        <f>+SUM(D36:T36)</f>
        <v>0.12799999862909317</v>
      </c>
      <c r="Z36" s="280"/>
      <c r="AA36"/>
      <c r="AB36"/>
      <c r="AC36"/>
      <c r="AD36" s="341"/>
      <c r="AE36" s="470"/>
      <c r="AF36" s="298"/>
      <c r="AG36" s="279"/>
      <c r="AH36" s="450"/>
    </row>
    <row r="37" spans="3:34" ht="15" x14ac:dyDescent="0.25">
      <c r="C37" s="254" t="s">
        <v>2610</v>
      </c>
      <c r="D37" s="236">
        <v>0</v>
      </c>
      <c r="E37" s="236">
        <v>0</v>
      </c>
      <c r="F37" s="236">
        <v>0</v>
      </c>
      <c r="G37" s="236">
        <v>0</v>
      </c>
      <c r="H37" s="234">
        <v>0</v>
      </c>
      <c r="I37" s="236">
        <v>0</v>
      </c>
      <c r="J37" s="236">
        <v>0</v>
      </c>
      <c r="K37" s="236">
        <v>0</v>
      </c>
      <c r="L37" s="236">
        <v>0</v>
      </c>
      <c r="M37" s="236">
        <v>0</v>
      </c>
      <c r="N37" s="236">
        <v>0</v>
      </c>
      <c r="O37" s="236">
        <v>0</v>
      </c>
      <c r="P37" s="572">
        <v>0</v>
      </c>
      <c r="Q37" s="236">
        <v>0</v>
      </c>
      <c r="R37" s="537">
        <v>0</v>
      </c>
      <c r="S37" s="236">
        <v>0</v>
      </c>
      <c r="T37" s="534">
        <f>+-AF35</f>
        <v>9513188.5889999997</v>
      </c>
      <c r="U37" s="236">
        <v>0</v>
      </c>
      <c r="V37" s="236">
        <v>0</v>
      </c>
      <c r="W37" s="236">
        <v>0</v>
      </c>
      <c r="X37" s="236">
        <f t="shared" si="1"/>
        <v>9513188.5889999997</v>
      </c>
      <c r="AA37"/>
      <c r="AB37"/>
      <c r="AC37"/>
      <c r="AD37" s="436"/>
      <c r="AE37" s="471"/>
      <c r="AF37" s="298">
        <f>SUM(AF28:AF36)</f>
        <v>-444631295.27999997</v>
      </c>
      <c r="AG37" s="279"/>
      <c r="AH37" s="450"/>
    </row>
    <row r="38" spans="3:34" ht="15" x14ac:dyDescent="0.25">
      <c r="C38" s="397"/>
      <c r="D38" s="236"/>
      <c r="E38" s="234"/>
      <c r="F38" s="236"/>
      <c r="G38" s="236"/>
      <c r="H38" s="234"/>
      <c r="I38" s="234"/>
      <c r="J38" s="236"/>
      <c r="K38" s="236"/>
      <c r="L38" s="236"/>
      <c r="M38" s="236"/>
      <c r="N38" s="236">
        <v>0</v>
      </c>
      <c r="O38" s="236"/>
      <c r="P38" s="572">
        <v>0</v>
      </c>
      <c r="Q38" s="236">
        <v>0</v>
      </c>
      <c r="R38" s="236"/>
      <c r="S38" s="234"/>
      <c r="T38" s="236"/>
      <c r="V38" s="234"/>
      <c r="W38" s="234"/>
      <c r="X38" s="236">
        <f t="shared" si="1"/>
        <v>0</v>
      </c>
      <c r="AA38"/>
      <c r="AB38"/>
      <c r="AC38"/>
      <c r="AD38" s="341"/>
      <c r="AE38" s="470"/>
      <c r="AF38" s="298"/>
      <c r="AG38" s="279"/>
      <c r="AH38" s="450"/>
    </row>
    <row r="39" spans="3:34" ht="15" x14ac:dyDescent="0.25">
      <c r="C39" s="395" t="str">
        <f>IFERROR(IF(Indice!D6="","Saldo al .. de  de 20X2 ","Saldo al "&amp;DAY(Indice!D6)&amp;" de "&amp;VLOOKUP(MONTH(Indice!D6),Indice!P:Q,2,0)&amp;" de "&amp;YEAR(Indice!D6)),"Saldo al .. de  de 20X2 ")</f>
        <v>Saldo al 30 de Septiembre de 2023</v>
      </c>
      <c r="D39" s="533">
        <f>SUM(D27:D38)</f>
        <v>416662000</v>
      </c>
      <c r="E39" s="239">
        <f t="shared" ref="E39:S39" si="2">SUM(E27:E38)</f>
        <v>0</v>
      </c>
      <c r="F39" s="239">
        <f t="shared" si="2"/>
        <v>0</v>
      </c>
      <c r="G39" s="236">
        <f>SUM(G27:G38)</f>
        <v>75700.278999999995</v>
      </c>
      <c r="H39" s="234">
        <f t="shared" si="2"/>
        <v>0</v>
      </c>
      <c r="I39" s="239">
        <f t="shared" si="2"/>
        <v>0</v>
      </c>
      <c r="J39" s="398">
        <f t="shared" si="2"/>
        <v>0</v>
      </c>
      <c r="K39" s="398">
        <f t="shared" si="2"/>
        <v>4115689.6999999997</v>
      </c>
      <c r="L39" s="398">
        <f t="shared" si="2"/>
        <v>0</v>
      </c>
      <c r="M39" s="398">
        <f t="shared" si="2"/>
        <v>0</v>
      </c>
      <c r="N39" s="398">
        <f t="shared" si="2"/>
        <v>14264716.711999999</v>
      </c>
      <c r="O39" s="398">
        <f t="shared" si="2"/>
        <v>0</v>
      </c>
      <c r="P39" s="398">
        <f t="shared" si="2"/>
        <v>0</v>
      </c>
      <c r="Q39" s="398">
        <f t="shared" si="2"/>
        <v>-22651849</v>
      </c>
      <c r="R39" s="398">
        <f t="shared" si="2"/>
        <v>22651849</v>
      </c>
      <c r="S39" s="398">
        <f t="shared" si="2"/>
        <v>0</v>
      </c>
      <c r="T39" s="398">
        <f>SUM(T27:T38)</f>
        <v>9513188.5889999997</v>
      </c>
      <c r="U39" s="309"/>
      <c r="V39" s="398">
        <f>SUM(V27:V38)</f>
        <v>0</v>
      </c>
      <c r="W39" s="398">
        <f>SUM(W27:W38)</f>
        <v>0</v>
      </c>
      <c r="X39" s="236">
        <f>SUM(X27:X38)</f>
        <v>444631295.01599997</v>
      </c>
      <c r="Z39" s="309">
        <f>X39+AF43</f>
        <v>-0.26399999856948853</v>
      </c>
      <c r="AA39"/>
      <c r="AB39"/>
      <c r="AC39"/>
      <c r="AD39" s="436"/>
      <c r="AE39" s="471"/>
      <c r="AF39" s="298"/>
      <c r="AG39" s="279"/>
      <c r="AH39" s="450"/>
    </row>
    <row r="40" spans="3:34" ht="15" x14ac:dyDescent="0.25">
      <c r="C40" s="395"/>
      <c r="D40" s="533">
        <f>+AF28</f>
        <v>-416662000</v>
      </c>
      <c r="E40" s="239"/>
      <c r="F40" s="239"/>
      <c r="G40" s="236">
        <f>+AF29</f>
        <v>-75700.278999999995</v>
      </c>
      <c r="H40" s="234"/>
      <c r="I40" s="239"/>
      <c r="J40" s="398"/>
      <c r="K40" s="398">
        <f>+AF31+AF30</f>
        <v>-4115689.6999999997</v>
      </c>
      <c r="L40" s="398"/>
      <c r="M40" s="398"/>
      <c r="N40" s="398">
        <f>+AF32</f>
        <v>-14264716.711999999</v>
      </c>
      <c r="O40" s="398"/>
      <c r="P40" s="398">
        <v>0</v>
      </c>
      <c r="Q40" s="398"/>
      <c r="R40" s="398"/>
      <c r="S40" s="398"/>
      <c r="T40" s="398"/>
      <c r="U40" s="309"/>
      <c r="V40" s="398"/>
      <c r="W40" s="398"/>
      <c r="X40" s="236"/>
      <c r="Z40" s="309"/>
      <c r="AA40"/>
      <c r="AB40"/>
      <c r="AC40"/>
      <c r="AD40" s="436"/>
      <c r="AE40" s="471"/>
      <c r="AF40" s="298"/>
      <c r="AG40" s="279"/>
      <c r="AH40" s="450"/>
    </row>
    <row r="41" spans="3:34" ht="15" x14ac:dyDescent="0.25">
      <c r="C41" s="74"/>
      <c r="D41" s="449">
        <f>SUM(D39:D40)</f>
        <v>0</v>
      </c>
      <c r="E41" s="449">
        <f t="shared" ref="E41:P41" si="3">SUM(E39:E40)</f>
        <v>0</v>
      </c>
      <c r="F41" s="449">
        <f t="shared" si="3"/>
        <v>0</v>
      </c>
      <c r="G41" s="449">
        <f t="shared" si="3"/>
        <v>0</v>
      </c>
      <c r="H41" s="449">
        <f t="shared" si="3"/>
        <v>0</v>
      </c>
      <c r="I41" s="449">
        <f t="shared" si="3"/>
        <v>0</v>
      </c>
      <c r="J41" s="449">
        <f t="shared" si="3"/>
        <v>0</v>
      </c>
      <c r="K41" s="449">
        <f t="shared" si="3"/>
        <v>0</v>
      </c>
      <c r="L41" s="449">
        <f t="shared" si="3"/>
        <v>0</v>
      </c>
      <c r="M41" s="449">
        <f t="shared" si="3"/>
        <v>0</v>
      </c>
      <c r="N41" s="449">
        <f t="shared" si="3"/>
        <v>0</v>
      </c>
      <c r="O41" s="449">
        <f t="shared" si="3"/>
        <v>0</v>
      </c>
      <c r="P41" s="449">
        <f t="shared" si="3"/>
        <v>0</v>
      </c>
      <c r="Q41" s="449">
        <v>0</v>
      </c>
      <c r="R41" s="400">
        <v>0</v>
      </c>
      <c r="S41" s="286"/>
      <c r="T41" s="574">
        <f>+T39+AF35</f>
        <v>0</v>
      </c>
      <c r="U41" s="309"/>
      <c r="V41" s="286"/>
      <c r="W41" s="343"/>
      <c r="X41" s="573">
        <f>X39+AF43</f>
        <v>-0.26399999856948853</v>
      </c>
      <c r="AA41"/>
      <c r="AB41"/>
      <c r="AC41"/>
      <c r="AD41" s="341"/>
      <c r="AE41" s="470"/>
      <c r="AF41" s="298"/>
      <c r="AG41" s="279"/>
      <c r="AH41" s="450"/>
    </row>
    <row r="42" spans="3:34" ht="15" x14ac:dyDescent="0.25">
      <c r="C42" s="11" t="s">
        <v>251</v>
      </c>
      <c r="D42" s="239"/>
      <c r="E42" s="358"/>
      <c r="F42" s="359"/>
      <c r="G42" s="309"/>
      <c r="H42" s="234"/>
      <c r="J42" s="375"/>
      <c r="K42" s="279"/>
      <c r="L42" s="279"/>
      <c r="M42" s="375"/>
      <c r="N42" s="309"/>
      <c r="O42" s="375"/>
      <c r="P42" s="309"/>
      <c r="Q42" s="309"/>
      <c r="R42" s="375"/>
      <c r="S42" s="375"/>
      <c r="T42" s="398"/>
      <c r="U42" s="309"/>
      <c r="V42" s="309"/>
      <c r="W42" s="279"/>
      <c r="X42" s="236"/>
      <c r="AA42"/>
      <c r="AB42"/>
      <c r="AC42"/>
      <c r="AD42" s="436"/>
      <c r="AE42" s="471"/>
      <c r="AF42" s="298"/>
      <c r="AG42" s="279"/>
      <c r="AH42" s="450"/>
    </row>
    <row r="43" spans="3:34" x14ac:dyDescent="0.2">
      <c r="D43" s="358"/>
      <c r="E43" s="358"/>
      <c r="F43" s="359"/>
      <c r="G43" s="309"/>
      <c r="H43" s="234"/>
      <c r="J43" s="375"/>
      <c r="K43" s="2"/>
      <c r="L43" s="279"/>
      <c r="M43" s="375"/>
      <c r="N43" s="309"/>
      <c r="O43" s="375"/>
      <c r="P43" s="309"/>
      <c r="Q43" s="309"/>
      <c r="R43" s="309"/>
      <c r="S43" s="375"/>
      <c r="T43" s="309"/>
      <c r="U43" s="309"/>
      <c r="V43" s="309"/>
      <c r="W43" s="279"/>
      <c r="X43" s="279"/>
      <c r="AF43" s="280">
        <f>SUM(AF36:AF42)</f>
        <v>-444631295.27999997</v>
      </c>
      <c r="AH43" s="280"/>
    </row>
    <row r="44" spans="3:34" x14ac:dyDescent="0.2">
      <c r="D44" s="358"/>
      <c r="E44" s="358"/>
      <c r="F44" s="359"/>
      <c r="G44" s="116" t="s">
        <v>1863</v>
      </c>
      <c r="H44" s="358"/>
      <c r="J44" s="401"/>
      <c r="K44" s="11"/>
      <c r="L44" s="11"/>
      <c r="M44" s="401"/>
      <c r="N44" s="392"/>
      <c r="O44" s="401"/>
      <c r="P44" s="392"/>
      <c r="Q44" s="392"/>
      <c r="R44" s="402" t="s">
        <v>1864</v>
      </c>
      <c r="S44" s="359"/>
      <c r="T44" s="358"/>
    </row>
    <row r="45" spans="3:34" x14ac:dyDescent="0.2">
      <c r="D45" s="358"/>
      <c r="E45" s="358"/>
      <c r="F45" s="359"/>
      <c r="G45" s="358"/>
      <c r="H45" s="358"/>
      <c r="J45" s="359"/>
      <c r="K45" s="2"/>
      <c r="L45" s="2"/>
      <c r="M45" s="359"/>
      <c r="N45" s="358"/>
      <c r="O45" s="359"/>
      <c r="P45" s="358"/>
      <c r="Q45" s="358"/>
      <c r="R45" s="359"/>
      <c r="S45" s="359"/>
      <c r="T45" s="358"/>
    </row>
    <row r="46" spans="3:34" x14ac:dyDescent="0.2">
      <c r="D46" s="358"/>
      <c r="E46" s="358"/>
      <c r="F46" s="359"/>
      <c r="G46" s="358"/>
      <c r="H46" s="358"/>
      <c r="J46" s="359"/>
      <c r="K46" s="2"/>
      <c r="L46" s="2"/>
      <c r="M46" s="359"/>
      <c r="N46" s="358"/>
      <c r="O46" s="359"/>
      <c r="P46" s="358"/>
      <c r="Q46" s="358"/>
      <c r="R46" s="359"/>
      <c r="S46" s="359"/>
      <c r="T46" s="358"/>
      <c r="Y46" s="2">
        <v>0</v>
      </c>
    </row>
    <row r="48" spans="3:34" x14ac:dyDescent="0.2">
      <c r="G48" s="358"/>
      <c r="H48" s="358"/>
      <c r="K48" s="2"/>
      <c r="L48" s="2"/>
    </row>
  </sheetData>
  <mergeCells count="20">
    <mergeCell ref="S10:S11"/>
    <mergeCell ref="T10:T11"/>
    <mergeCell ref="U10:U11"/>
    <mergeCell ref="X9:X11"/>
    <mergeCell ref="C10:C11"/>
    <mergeCell ref="D10:D11"/>
    <mergeCell ref="G10:G11"/>
    <mergeCell ref="H10:H11"/>
    <mergeCell ref="K10:K11"/>
    <mergeCell ref="N10:N11"/>
    <mergeCell ref="P10:P11"/>
    <mergeCell ref="Q10:Q11"/>
    <mergeCell ref="R10:R11"/>
    <mergeCell ref="D4:V4"/>
    <mergeCell ref="D5:U5"/>
    <mergeCell ref="D6:U6"/>
    <mergeCell ref="D7:U7"/>
    <mergeCell ref="D9:I9"/>
    <mergeCell ref="K9:L9"/>
    <mergeCell ref="N9:U9"/>
  </mergeCells>
  <hyperlinks>
    <hyperlink ref="K1" location="Indice!A1" display="Indice" xr:uid="{6C11FF91-8362-4D08-901D-34570877D2A2}"/>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C1:I19"/>
  <sheetViews>
    <sheetView showGridLines="0" topLeftCell="A9" zoomScale="85" zoomScaleNormal="85" workbookViewId="0">
      <selection activeCell="D89" sqref="D89"/>
    </sheetView>
  </sheetViews>
  <sheetFormatPr baseColWidth="10" defaultColWidth="11.42578125" defaultRowHeight="12.75" x14ac:dyDescent="0.2"/>
  <cols>
    <col min="1" max="2" width="2.28515625" style="2" customWidth="1"/>
    <col min="3" max="3" width="34.28515625" style="35" bestFit="1" customWidth="1"/>
    <col min="4" max="4" width="24.28515625" style="35" customWidth="1"/>
    <col min="5" max="5" width="16.140625" style="35" bestFit="1" customWidth="1"/>
    <col min="6" max="6" width="26" style="35" bestFit="1" customWidth="1"/>
    <col min="7" max="7" width="28.5703125" style="35" customWidth="1"/>
    <col min="8" max="8" width="2.28515625" style="35" customWidth="1"/>
    <col min="9" max="9" width="14.85546875" style="35" bestFit="1" customWidth="1"/>
    <col min="10" max="10" width="16.42578125" style="2" bestFit="1" customWidth="1"/>
    <col min="11" max="16384" width="11.42578125" style="2"/>
  </cols>
  <sheetData>
    <row r="1" spans="3:9" x14ac:dyDescent="0.2">
      <c r="C1" s="11" t="s">
        <v>3250</v>
      </c>
      <c r="G1" s="300" t="s">
        <v>232</v>
      </c>
    </row>
    <row r="2" spans="3:9" x14ac:dyDescent="0.2">
      <c r="E2" s="195"/>
    </row>
    <row r="4" spans="3:9" ht="15" x14ac:dyDescent="0.2">
      <c r="C4" s="829" t="s">
        <v>1532</v>
      </c>
      <c r="D4" s="829"/>
      <c r="E4" s="829"/>
      <c r="F4" s="829"/>
      <c r="G4" s="829"/>
      <c r="H4" s="301"/>
      <c r="I4" s="301"/>
    </row>
    <row r="6" spans="3:9" s="18" customFormat="1" x14ac:dyDescent="0.2">
      <c r="C6" s="898" t="s">
        <v>108</v>
      </c>
      <c r="D6" s="898"/>
      <c r="E6" s="898"/>
      <c r="F6" s="898"/>
      <c r="G6" s="898"/>
      <c r="H6" s="53"/>
      <c r="I6" s="53"/>
    </row>
    <row r="7" spans="3:9" s="18" customFormat="1" x14ac:dyDescent="0.2">
      <c r="C7" s="53"/>
      <c r="D7" s="53"/>
      <c r="E7" s="53"/>
      <c r="F7" s="53"/>
      <c r="G7" s="53"/>
      <c r="H7" s="53"/>
      <c r="I7" s="53"/>
    </row>
    <row r="8" spans="3:9" s="18" customFormat="1" x14ac:dyDescent="0.2">
      <c r="C8" s="74" t="s">
        <v>3246</v>
      </c>
      <c r="D8" s="74"/>
      <c r="E8" s="74"/>
      <c r="F8" s="74"/>
      <c r="G8" s="74"/>
      <c r="H8" s="74"/>
      <c r="I8" s="74"/>
    </row>
    <row r="9" spans="3:9" s="18" customFormat="1" ht="14.25" customHeight="1" x14ac:dyDescent="0.2">
      <c r="C9" s="774" t="s">
        <v>109</v>
      </c>
      <c r="D9" s="774" t="s">
        <v>110</v>
      </c>
      <c r="E9" s="774" t="s">
        <v>82</v>
      </c>
      <c r="F9" s="774" t="s">
        <v>1862</v>
      </c>
      <c r="G9" s="774" t="s">
        <v>111</v>
      </c>
      <c r="H9" s="53"/>
      <c r="I9" s="53"/>
    </row>
    <row r="10" spans="3:9" s="18" customFormat="1" ht="25.5" customHeight="1" x14ac:dyDescent="0.2">
      <c r="C10" s="302" t="s">
        <v>2890</v>
      </c>
      <c r="D10" s="303">
        <v>0</v>
      </c>
      <c r="E10" s="250" t="s">
        <v>2605</v>
      </c>
      <c r="F10" s="251">
        <v>9046881650</v>
      </c>
      <c r="G10" s="304" t="s">
        <v>2889</v>
      </c>
      <c r="H10" s="53"/>
      <c r="I10" s="53"/>
    </row>
    <row r="11" spans="3:9" s="18" customFormat="1" ht="25.5" customHeight="1" x14ac:dyDescent="0.2">
      <c r="C11" s="302" t="s">
        <v>2890</v>
      </c>
      <c r="D11" s="303">
        <v>0</v>
      </c>
      <c r="E11" s="250" t="s">
        <v>3247</v>
      </c>
      <c r="F11" s="251">
        <v>4747213224</v>
      </c>
      <c r="G11" s="304" t="s">
        <v>1466</v>
      </c>
      <c r="H11" s="53"/>
      <c r="I11" s="53"/>
    </row>
    <row r="12" spans="3:9" s="18" customFormat="1" x14ac:dyDescent="0.2">
      <c r="C12" s="302" t="s">
        <v>2888</v>
      </c>
      <c r="D12" s="303">
        <v>0</v>
      </c>
      <c r="E12" s="250" t="s">
        <v>3247</v>
      </c>
      <c r="F12" s="251">
        <v>6230717375</v>
      </c>
      <c r="G12" s="304" t="s">
        <v>1466</v>
      </c>
      <c r="H12" s="53"/>
      <c r="I12" s="53"/>
    </row>
    <row r="13" spans="3:9" s="18" customFormat="1" ht="25.5" customHeight="1" x14ac:dyDescent="0.2">
      <c r="C13" s="302" t="s">
        <v>2888</v>
      </c>
      <c r="D13" s="303">
        <v>0</v>
      </c>
      <c r="E13" s="250" t="s">
        <v>3247</v>
      </c>
      <c r="F13" s="251">
        <v>9547846570</v>
      </c>
      <c r="G13" s="304" t="s">
        <v>3153</v>
      </c>
      <c r="H13" s="53"/>
      <c r="I13" s="364"/>
    </row>
    <row r="14" spans="3:9" s="18" customFormat="1" x14ac:dyDescent="0.2">
      <c r="C14" s="422"/>
      <c r="D14" s="423"/>
      <c r="E14" s="205"/>
      <c r="F14" s="424"/>
      <c r="G14" s="425"/>
      <c r="H14" s="53"/>
      <c r="I14" s="53"/>
    </row>
    <row r="15" spans="3:9" x14ac:dyDescent="0.2">
      <c r="C15" s="74" t="s">
        <v>3408</v>
      </c>
      <c r="D15" s="74"/>
      <c r="E15" s="74"/>
      <c r="F15" s="74"/>
      <c r="G15" s="74"/>
    </row>
    <row r="16" spans="3:9" x14ac:dyDescent="0.2">
      <c r="C16" s="774" t="s">
        <v>109</v>
      </c>
      <c r="D16" s="774" t="s">
        <v>110</v>
      </c>
      <c r="E16" s="774" t="s">
        <v>82</v>
      </c>
      <c r="F16" s="774" t="s">
        <v>1862</v>
      </c>
      <c r="G16" s="774" t="s">
        <v>111</v>
      </c>
    </row>
    <row r="17" spans="3:7" ht="17.25" customHeight="1" x14ac:dyDescent="0.2">
      <c r="C17" s="302" t="s">
        <v>2890</v>
      </c>
      <c r="D17" s="303">
        <v>0</v>
      </c>
      <c r="E17" s="250" t="s">
        <v>2605</v>
      </c>
      <c r="F17" s="251">
        <v>7609609547</v>
      </c>
      <c r="G17" s="304" t="s">
        <v>2889</v>
      </c>
    </row>
    <row r="18" spans="3:7" ht="17.25" customHeight="1" x14ac:dyDescent="0.2">
      <c r="C18" s="302" t="s">
        <v>2888</v>
      </c>
      <c r="D18" s="303">
        <v>0</v>
      </c>
      <c r="E18" s="250" t="s">
        <v>3247</v>
      </c>
      <c r="F18" s="251">
        <v>4188386328</v>
      </c>
      <c r="G18" s="304" t="s">
        <v>1466</v>
      </c>
    </row>
    <row r="19" spans="3:7" ht="17.25" customHeight="1" x14ac:dyDescent="0.2">
      <c r="C19" s="302" t="s">
        <v>2888</v>
      </c>
      <c r="D19" s="303">
        <v>0</v>
      </c>
      <c r="E19" s="250" t="s">
        <v>3247</v>
      </c>
      <c r="F19" s="251">
        <v>3191151452</v>
      </c>
      <c r="G19" s="304" t="s">
        <v>1466</v>
      </c>
    </row>
  </sheetData>
  <mergeCells count="3">
    <mergeCell ref="C6:G6"/>
    <mergeCell ref="C4:E4"/>
    <mergeCell ref="F4:G4"/>
  </mergeCells>
  <hyperlinks>
    <hyperlink ref="G1" location="Indice!A1" display="Indice" xr:uid="{B55906C9-0CF1-4BCE-85F2-DF8019B8AEA7}"/>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9C684A-62AB-4D7D-818A-05C94B8DD3C2}">
  <dimension ref="B1:H93"/>
  <sheetViews>
    <sheetView showGridLines="0" tabSelected="1" topLeftCell="A62" zoomScale="85" zoomScaleNormal="85" workbookViewId="0">
      <selection activeCell="J21" sqref="J21"/>
    </sheetView>
  </sheetViews>
  <sheetFormatPr baseColWidth="10" defaultColWidth="11.28515625" defaultRowHeight="11.25" x14ac:dyDescent="0.2"/>
  <cols>
    <col min="1" max="2" width="2.28515625" style="119" customWidth="1"/>
    <col min="3" max="3" width="2" style="119" customWidth="1"/>
    <col min="4" max="4" width="27" style="119" bestFit="1" customWidth="1"/>
    <col min="5" max="5" width="28.7109375" style="119" bestFit="1" customWidth="1"/>
    <col min="6" max="6" width="6.7109375" style="120" bestFit="1" customWidth="1"/>
    <col min="7" max="8" width="13.5703125" style="119" bestFit="1" customWidth="1"/>
    <col min="9" max="16384" width="11.28515625" style="119"/>
  </cols>
  <sheetData>
    <row r="1" spans="2:8" ht="15" x14ac:dyDescent="0.25">
      <c r="E1" s="71" t="s">
        <v>3250</v>
      </c>
      <c r="H1" s="106" t="s">
        <v>232</v>
      </c>
    </row>
    <row r="3" spans="2:8" ht="15" x14ac:dyDescent="0.25">
      <c r="B3" s="801" t="s">
        <v>2775</v>
      </c>
      <c r="C3" s="801"/>
      <c r="D3" s="801"/>
      <c r="E3" s="801"/>
      <c r="F3" s="801"/>
      <c r="G3" s="801"/>
      <c r="H3" s="801"/>
    </row>
    <row r="4" spans="2:8" ht="15" customHeight="1" x14ac:dyDescent="0.25">
      <c r="B4" s="801" t="s">
        <v>3398</v>
      </c>
      <c r="C4" s="801"/>
      <c r="D4" s="801"/>
      <c r="E4" s="801"/>
      <c r="F4" s="801"/>
      <c r="G4" s="801"/>
      <c r="H4" s="801"/>
    </row>
    <row r="5" spans="2:8" ht="12.75" x14ac:dyDescent="0.2">
      <c r="B5" s="802" t="s">
        <v>170</v>
      </c>
      <c r="C5" s="802"/>
      <c r="D5" s="802"/>
      <c r="E5" s="802"/>
      <c r="F5" s="802"/>
      <c r="G5" s="802"/>
      <c r="H5" s="802"/>
    </row>
    <row r="6" spans="2:8" ht="12" x14ac:dyDescent="0.2">
      <c r="B6" s="28"/>
      <c r="C6" s="28"/>
      <c r="D6" s="28"/>
      <c r="E6" s="28"/>
      <c r="F6" s="121"/>
      <c r="G6" s="122">
        <v>45199</v>
      </c>
      <c r="H6" s="122"/>
    </row>
    <row r="7" spans="2:8" ht="12.75" x14ac:dyDescent="0.2">
      <c r="B7" s="28"/>
      <c r="C7" s="28"/>
      <c r="D7" s="806" t="s">
        <v>133</v>
      </c>
      <c r="E7" s="806"/>
      <c r="F7" s="744" t="s">
        <v>132</v>
      </c>
      <c r="G7" s="745">
        <v>45199</v>
      </c>
      <c r="H7" s="745">
        <v>44926</v>
      </c>
    </row>
    <row r="8" spans="2:8" ht="8.25" customHeight="1" x14ac:dyDescent="0.2">
      <c r="C8" s="28"/>
      <c r="D8" s="805"/>
      <c r="E8" s="805"/>
      <c r="F8" s="727"/>
      <c r="G8" s="18"/>
      <c r="H8" s="18"/>
    </row>
    <row r="9" spans="2:8" ht="12.75" x14ac:dyDescent="0.2">
      <c r="B9" s="318"/>
      <c r="C9" s="319"/>
      <c r="D9" s="74" t="s">
        <v>134</v>
      </c>
      <c r="E9" s="18"/>
      <c r="F9" s="125"/>
      <c r="G9" s="18"/>
      <c r="H9" s="18"/>
    </row>
    <row r="10" spans="2:8" ht="15" x14ac:dyDescent="0.25">
      <c r="B10" s="28"/>
      <c r="C10" s="28"/>
      <c r="D10" s="18" t="s">
        <v>135</v>
      </c>
      <c r="E10" s="18"/>
      <c r="F10" s="695">
        <v>3</v>
      </c>
      <c r="G10" s="456">
        <v>4063299.327</v>
      </c>
      <c r="H10" s="286">
        <v>1903452</v>
      </c>
    </row>
    <row r="11" spans="2:8" ht="15" x14ac:dyDescent="0.25">
      <c r="B11" s="28"/>
      <c r="C11" s="28"/>
      <c r="D11" s="18" t="s">
        <v>76</v>
      </c>
      <c r="E11" s="18"/>
      <c r="F11" s="695">
        <v>4</v>
      </c>
      <c r="G11" s="456">
        <v>138801314.042</v>
      </c>
      <c r="H11" s="286">
        <v>0</v>
      </c>
    </row>
    <row r="12" spans="2:8" ht="15" x14ac:dyDescent="0.25">
      <c r="B12" s="28"/>
      <c r="C12" s="28"/>
      <c r="D12" s="18" t="s">
        <v>3232</v>
      </c>
      <c r="E12" s="18"/>
      <c r="F12" s="707">
        <v>5</v>
      </c>
      <c r="G12" s="456">
        <v>296382645.04986882</v>
      </c>
      <c r="H12" s="286">
        <v>435272272</v>
      </c>
    </row>
    <row r="13" spans="2:8" ht="15" x14ac:dyDescent="0.25">
      <c r="B13" s="28"/>
      <c r="C13" s="28"/>
      <c r="D13" s="387" t="s">
        <v>3399</v>
      </c>
      <c r="E13" s="18"/>
      <c r="F13" s="707">
        <v>5</v>
      </c>
      <c r="G13" s="456">
        <v>-12128960.212656554</v>
      </c>
      <c r="H13" s="286">
        <v>-37973630</v>
      </c>
    </row>
    <row r="14" spans="2:8" ht="15" x14ac:dyDescent="0.25">
      <c r="B14" s="124"/>
      <c r="C14" s="28"/>
      <c r="D14" s="18" t="s">
        <v>1422</v>
      </c>
      <c r="E14" s="18"/>
      <c r="F14" s="707">
        <v>6</v>
      </c>
      <c r="G14" s="456">
        <v>8214259.7510000002</v>
      </c>
      <c r="H14" s="286">
        <v>2729439</v>
      </c>
    </row>
    <row r="15" spans="2:8" ht="15" x14ac:dyDescent="0.25">
      <c r="B15" s="124"/>
      <c r="C15" s="28"/>
      <c r="D15" s="18" t="s">
        <v>1423</v>
      </c>
      <c r="E15" s="18"/>
      <c r="F15" s="695">
        <v>6</v>
      </c>
      <c r="G15" s="456">
        <v>7221566.6489999993</v>
      </c>
      <c r="H15" s="286">
        <v>6241680</v>
      </c>
    </row>
    <row r="16" spans="2:8" ht="15" x14ac:dyDescent="0.25">
      <c r="B16" s="124"/>
      <c r="C16" s="28"/>
      <c r="D16" s="18" t="s">
        <v>2389</v>
      </c>
      <c r="E16" s="18"/>
      <c r="F16" s="695">
        <v>6</v>
      </c>
      <c r="G16" s="456">
        <v>58469014.499999285</v>
      </c>
      <c r="H16" s="286">
        <v>16152360</v>
      </c>
    </row>
    <row r="17" spans="2:8" ht="15" x14ac:dyDescent="0.25">
      <c r="B17" s="28"/>
      <c r="C17" s="28"/>
      <c r="D17" s="18" t="s">
        <v>150</v>
      </c>
      <c r="E17" s="18"/>
      <c r="F17" s="695">
        <v>10</v>
      </c>
      <c r="G17" s="456">
        <v>217517914.25800002</v>
      </c>
      <c r="H17" s="286">
        <v>112706434</v>
      </c>
    </row>
    <row r="18" spans="2:8" ht="12.75" x14ac:dyDescent="0.2">
      <c r="B18" s="28"/>
      <c r="C18" s="28"/>
      <c r="D18" s="18"/>
      <c r="E18" s="18"/>
      <c r="F18" s="667"/>
      <c r="G18" s="456"/>
      <c r="H18" s="456"/>
    </row>
    <row r="19" spans="2:8" ht="12.75" x14ac:dyDescent="0.2">
      <c r="B19" s="28"/>
      <c r="C19" s="28"/>
      <c r="D19" s="765" t="s">
        <v>190</v>
      </c>
      <c r="E19" s="733"/>
      <c r="F19" s="738"/>
      <c r="G19" s="739">
        <v>718541053.36421156</v>
      </c>
      <c r="H19" s="739">
        <v>537032007</v>
      </c>
    </row>
    <row r="20" spans="2:8" ht="12.75" x14ac:dyDescent="0.2">
      <c r="B20" s="28"/>
      <c r="C20" s="28"/>
      <c r="D20" s="765" t="s">
        <v>138</v>
      </c>
      <c r="E20" s="733"/>
      <c r="F20" s="738"/>
      <c r="G20" s="741"/>
      <c r="H20" s="741"/>
    </row>
    <row r="21" spans="2:8" ht="15" x14ac:dyDescent="0.25">
      <c r="B21" s="28"/>
      <c r="C21" s="28"/>
      <c r="D21" s="18" t="s">
        <v>2415</v>
      </c>
      <c r="E21" s="18"/>
      <c r="F21" s="695">
        <v>6</v>
      </c>
      <c r="G21" s="456">
        <v>2253216.054</v>
      </c>
      <c r="H21" s="458">
        <v>1561853</v>
      </c>
    </row>
    <row r="22" spans="2:8" ht="15" hidden="1" customHeight="1" x14ac:dyDescent="0.25">
      <c r="B22" s="28"/>
      <c r="C22" s="28"/>
      <c r="D22" s="18" t="s">
        <v>1577</v>
      </c>
      <c r="E22" s="18"/>
      <c r="F22" s="695">
        <v>6</v>
      </c>
      <c r="G22" s="456">
        <v>0</v>
      </c>
      <c r="H22" s="657">
        <v>0</v>
      </c>
    </row>
    <row r="23" spans="2:8" ht="15" x14ac:dyDescent="0.25">
      <c r="B23" s="28"/>
      <c r="C23" s="28"/>
      <c r="D23" s="387" t="s">
        <v>3233</v>
      </c>
      <c r="E23" s="18"/>
      <c r="F23" s="695">
        <v>5</v>
      </c>
      <c r="G23" s="456">
        <v>377373156.75313085</v>
      </c>
      <c r="H23" s="657">
        <v>488045603</v>
      </c>
    </row>
    <row r="24" spans="2:8" ht="15" x14ac:dyDescent="0.25">
      <c r="B24" s="28"/>
      <c r="C24" s="28"/>
      <c r="D24" s="387" t="s">
        <v>2405</v>
      </c>
      <c r="E24" s="18"/>
      <c r="F24" s="695">
        <v>5</v>
      </c>
      <c r="G24" s="456">
        <v>-25728461.218199532</v>
      </c>
      <c r="H24" s="659">
        <v>-64592604</v>
      </c>
    </row>
    <row r="25" spans="2:8" ht="15" x14ac:dyDescent="0.25">
      <c r="B25" s="28"/>
      <c r="C25" s="28"/>
      <c r="D25" s="18" t="s">
        <v>3369</v>
      </c>
      <c r="E25" s="18"/>
      <c r="F25" s="695">
        <v>8</v>
      </c>
      <c r="G25" s="456">
        <v>27828000</v>
      </c>
      <c r="H25" s="657">
        <v>135713630</v>
      </c>
    </row>
    <row r="26" spans="2:8" ht="15" x14ac:dyDescent="0.25">
      <c r="B26" s="28"/>
      <c r="C26" s="28"/>
      <c r="D26" s="18" t="s">
        <v>253</v>
      </c>
      <c r="E26" s="18"/>
      <c r="F26" s="695">
        <v>9</v>
      </c>
      <c r="G26" s="456">
        <v>20507758.225000001</v>
      </c>
      <c r="H26" s="657">
        <v>16765780</v>
      </c>
    </row>
    <row r="27" spans="2:8" ht="15" x14ac:dyDescent="0.25">
      <c r="B27" s="28"/>
      <c r="C27" s="28"/>
      <c r="D27" s="18" t="s">
        <v>84</v>
      </c>
      <c r="E27" s="18"/>
      <c r="F27" s="695">
        <v>11</v>
      </c>
      <c r="G27" s="456">
        <v>4606519.9609999973</v>
      </c>
      <c r="H27" s="657">
        <v>7886868</v>
      </c>
    </row>
    <row r="28" spans="2:8" ht="15" x14ac:dyDescent="0.25">
      <c r="B28" s="28"/>
      <c r="C28" s="28"/>
      <c r="D28" s="18" t="s">
        <v>87</v>
      </c>
      <c r="E28" s="18"/>
      <c r="F28" s="695">
        <v>12</v>
      </c>
      <c r="G28" s="456">
        <v>16518002</v>
      </c>
      <c r="H28" s="657">
        <v>16518002</v>
      </c>
    </row>
    <row r="29" spans="2:8" ht="12.75" x14ac:dyDescent="0.2">
      <c r="B29" s="28"/>
      <c r="C29" s="28"/>
      <c r="D29" s="18"/>
      <c r="E29" s="18"/>
      <c r="F29" s="256"/>
      <c r="G29" s="456"/>
      <c r="H29" s="456"/>
    </row>
    <row r="30" spans="2:8" ht="12.75" x14ac:dyDescent="0.2">
      <c r="B30" s="28"/>
      <c r="C30" s="28"/>
      <c r="D30" s="804" t="s">
        <v>201</v>
      </c>
      <c r="E30" s="804"/>
      <c r="F30" s="738"/>
      <c r="G30" s="739">
        <v>423358191.77493137</v>
      </c>
      <c r="H30" s="739">
        <v>601899132</v>
      </c>
    </row>
    <row r="31" spans="2:8" ht="12.75" x14ac:dyDescent="0.2">
      <c r="B31" s="28"/>
      <c r="C31" s="28"/>
      <c r="D31" s="737" t="s">
        <v>151</v>
      </c>
      <c r="E31" s="737"/>
      <c r="F31" s="736"/>
      <c r="G31" s="740">
        <v>1141899245.139143</v>
      </c>
      <c r="H31" s="740">
        <v>1138931139</v>
      </c>
    </row>
    <row r="32" spans="2:8" ht="15" hidden="1" customHeight="1" x14ac:dyDescent="0.35">
      <c r="B32" s="28"/>
      <c r="C32" s="28"/>
      <c r="D32" s="314"/>
      <c r="E32" s="312"/>
      <c r="F32" s="313"/>
      <c r="G32" s="459" t="e">
        <v>#REF!</v>
      </c>
      <c r="H32" s="729" t="e">
        <v>#REF!</v>
      </c>
    </row>
    <row r="33" spans="2:8" ht="12.75" x14ac:dyDescent="0.2">
      <c r="B33" s="28"/>
      <c r="C33" s="28"/>
      <c r="D33" s="28"/>
      <c r="E33" s="28"/>
      <c r="F33" s="28"/>
      <c r="G33" s="460"/>
      <c r="H33" s="728"/>
    </row>
    <row r="34" spans="2:8" ht="12.75" x14ac:dyDescent="0.2">
      <c r="C34" s="28"/>
      <c r="D34" s="806" t="s">
        <v>152</v>
      </c>
      <c r="E34" s="806"/>
      <c r="F34" s="744"/>
      <c r="G34" s="745"/>
      <c r="H34" s="745"/>
    </row>
    <row r="35" spans="2:8" ht="12.75" x14ac:dyDescent="0.2">
      <c r="B35" s="28"/>
      <c r="C35" s="28"/>
      <c r="D35" s="74" t="s">
        <v>153</v>
      </c>
      <c r="E35" s="18"/>
      <c r="F35" s="125"/>
      <c r="G35" s="456"/>
      <c r="H35" s="457"/>
    </row>
    <row r="36" spans="2:8" ht="15" x14ac:dyDescent="0.25">
      <c r="B36" s="28"/>
      <c r="C36" s="28"/>
      <c r="D36" s="18" t="s">
        <v>77</v>
      </c>
      <c r="E36" s="18"/>
      <c r="F36" s="695">
        <v>13</v>
      </c>
      <c r="G36" s="456">
        <v>20224979.671</v>
      </c>
      <c r="H36" s="657">
        <v>5589898</v>
      </c>
    </row>
    <row r="37" spans="2:8" ht="15" x14ac:dyDescent="0.25">
      <c r="B37" s="28"/>
      <c r="C37" s="28"/>
      <c r="D37" s="18" t="s">
        <v>1432</v>
      </c>
      <c r="E37" s="18"/>
      <c r="F37" s="695">
        <v>14</v>
      </c>
      <c r="G37" s="456">
        <v>45531776.827000007</v>
      </c>
      <c r="H37" s="657">
        <v>16146474</v>
      </c>
    </row>
    <row r="38" spans="2:8" ht="15" x14ac:dyDescent="0.25">
      <c r="B38" s="28"/>
      <c r="C38" s="28"/>
      <c r="D38" s="18" t="s">
        <v>3245</v>
      </c>
      <c r="E38" s="18"/>
      <c r="F38" s="695">
        <v>14</v>
      </c>
      <c r="G38" s="456">
        <v>62228614.463</v>
      </c>
      <c r="H38" s="657">
        <v>31171464</v>
      </c>
    </row>
    <row r="39" spans="2:8" ht="15" x14ac:dyDescent="0.25">
      <c r="B39" s="28"/>
      <c r="C39" s="28"/>
      <c r="D39" s="18" t="s">
        <v>3234</v>
      </c>
      <c r="E39" s="18"/>
      <c r="F39" s="695">
        <v>14</v>
      </c>
      <c r="G39" s="456">
        <v>235356497.13500002</v>
      </c>
      <c r="H39" s="456">
        <v>146842020</v>
      </c>
    </row>
    <row r="40" spans="2:8" ht="15" x14ac:dyDescent="0.25">
      <c r="B40" s="28"/>
      <c r="C40" s="28"/>
      <c r="D40" s="18" t="s">
        <v>3343</v>
      </c>
      <c r="E40" s="18"/>
      <c r="F40" s="695">
        <v>14</v>
      </c>
      <c r="G40" s="456">
        <v>18331066.028999999</v>
      </c>
      <c r="H40" s="456">
        <v>34395639</v>
      </c>
    </row>
    <row r="41" spans="2:8" ht="15" x14ac:dyDescent="0.25">
      <c r="B41" s="28"/>
      <c r="C41" s="28"/>
      <c r="D41" s="18" t="s">
        <v>49</v>
      </c>
      <c r="E41" s="18"/>
      <c r="F41" s="695">
        <v>16</v>
      </c>
      <c r="G41" s="456">
        <v>1505791.6740000001</v>
      </c>
      <c r="H41" s="657">
        <v>1191746</v>
      </c>
    </row>
    <row r="42" spans="2:8" ht="15" x14ac:dyDescent="0.25">
      <c r="B42" s="28"/>
      <c r="C42" s="28"/>
      <c r="D42" s="18" t="s">
        <v>50</v>
      </c>
      <c r="E42" s="18"/>
      <c r="F42" s="695">
        <v>17</v>
      </c>
      <c r="G42" s="456">
        <v>9301830.7170000002</v>
      </c>
      <c r="H42" s="657">
        <v>8223204</v>
      </c>
    </row>
    <row r="43" spans="2:8" ht="15" x14ac:dyDescent="0.25">
      <c r="B43" s="28"/>
      <c r="C43" s="28"/>
      <c r="D43" s="18" t="s">
        <v>51</v>
      </c>
      <c r="E43" s="18"/>
      <c r="F43" s="695">
        <v>18</v>
      </c>
      <c r="G43" s="456">
        <v>6874281.125</v>
      </c>
      <c r="H43" s="657">
        <v>69915</v>
      </c>
    </row>
    <row r="44" spans="2:8" ht="15" x14ac:dyDescent="0.25">
      <c r="B44" s="28"/>
      <c r="C44" s="28"/>
      <c r="D44" s="18" t="s">
        <v>155</v>
      </c>
      <c r="E44" s="18"/>
      <c r="F44" s="695">
        <v>19</v>
      </c>
      <c r="G44" s="456">
        <v>69543172.101000026</v>
      </c>
      <c r="H44" s="657">
        <v>15909506</v>
      </c>
    </row>
    <row r="45" spans="2:8" ht="13.7" customHeight="1" x14ac:dyDescent="0.2">
      <c r="B45" s="28"/>
      <c r="C45" s="28"/>
      <c r="D45" s="18"/>
      <c r="E45" s="18"/>
      <c r="F45" s="667"/>
      <c r="G45" s="456"/>
      <c r="H45" s="456"/>
    </row>
    <row r="46" spans="2:8" ht="12.75" x14ac:dyDescent="0.2">
      <c r="B46" s="28"/>
      <c r="C46" s="28"/>
      <c r="D46" s="765" t="s">
        <v>154</v>
      </c>
      <c r="E46" s="733"/>
      <c r="F46" s="738"/>
      <c r="G46" s="739">
        <v>468898009.74200004</v>
      </c>
      <c r="H46" s="739">
        <v>259539866</v>
      </c>
    </row>
    <row r="47" spans="2:8" ht="12.75" x14ac:dyDescent="0.2">
      <c r="B47" s="28"/>
      <c r="C47" s="28"/>
      <c r="D47" s="765" t="s">
        <v>156</v>
      </c>
      <c r="E47" s="733"/>
      <c r="F47" s="738"/>
      <c r="G47" s="741"/>
      <c r="H47" s="741"/>
    </row>
    <row r="48" spans="2:8" ht="15" x14ac:dyDescent="0.25">
      <c r="B48" s="28"/>
      <c r="C48" s="28"/>
      <c r="D48" s="18" t="s">
        <v>1433</v>
      </c>
      <c r="E48" s="18"/>
      <c r="F48" s="695">
        <v>14</v>
      </c>
      <c r="G48" s="456">
        <v>73140499.17400001</v>
      </c>
      <c r="H48" s="657">
        <v>165047554</v>
      </c>
    </row>
    <row r="49" spans="2:8" ht="15" x14ac:dyDescent="0.25">
      <c r="B49" s="28"/>
      <c r="C49" s="28"/>
      <c r="D49" s="18" t="s">
        <v>1434</v>
      </c>
      <c r="E49" s="18"/>
      <c r="F49" s="695">
        <v>14</v>
      </c>
      <c r="G49" s="456">
        <v>24166666.57</v>
      </c>
      <c r="H49" s="657">
        <v>131351253</v>
      </c>
    </row>
    <row r="50" spans="2:8" ht="15" x14ac:dyDescent="0.25">
      <c r="B50" s="28"/>
      <c r="C50" s="28"/>
      <c r="D50" s="18" t="s">
        <v>2715</v>
      </c>
      <c r="E50" s="18"/>
      <c r="F50" s="695">
        <v>14</v>
      </c>
      <c r="G50" s="456">
        <v>38731654.237000003</v>
      </c>
      <c r="H50" s="657">
        <v>25588056</v>
      </c>
    </row>
    <row r="51" spans="2:8" ht="15" x14ac:dyDescent="0.25">
      <c r="B51" s="28"/>
      <c r="C51" s="28"/>
      <c r="D51" t="s">
        <v>3235</v>
      </c>
      <c r="E51" s="18"/>
      <c r="F51" s="695">
        <v>14</v>
      </c>
      <c r="G51" s="456">
        <v>92306525.873999998</v>
      </c>
      <c r="H51" s="458">
        <v>104988081</v>
      </c>
    </row>
    <row r="52" spans="2:8" ht="15" x14ac:dyDescent="0.25">
      <c r="B52" s="28"/>
      <c r="C52" s="28"/>
      <c r="D52" s="18" t="s">
        <v>2390</v>
      </c>
      <c r="E52" s="18"/>
      <c r="F52" s="695">
        <v>14</v>
      </c>
      <c r="G52" s="456">
        <v>19184004.278999999</v>
      </c>
      <c r="H52" s="657">
        <v>32503514</v>
      </c>
    </row>
    <row r="53" spans="2:8" ht="12.75" x14ac:dyDescent="0.2">
      <c r="B53" s="28"/>
      <c r="C53" s="28"/>
      <c r="D53" s="765" t="s">
        <v>203</v>
      </c>
      <c r="E53" s="733"/>
      <c r="F53" s="738"/>
      <c r="G53" s="739">
        <v>247529350.134</v>
      </c>
      <c r="H53" s="739">
        <v>459478458</v>
      </c>
    </row>
    <row r="54" spans="2:8" ht="12.75" x14ac:dyDescent="0.2">
      <c r="B54" s="28"/>
      <c r="C54" s="28"/>
      <c r="D54" s="18"/>
      <c r="E54" s="315"/>
      <c r="F54" s="255"/>
      <c r="G54" s="382"/>
      <c r="H54" s="457"/>
    </row>
    <row r="55" spans="2:8" ht="12.75" x14ac:dyDescent="0.2">
      <c r="C55" s="28"/>
      <c r="D55" s="743" t="s">
        <v>254</v>
      </c>
      <c r="E55" s="743"/>
      <c r="F55" s="736"/>
      <c r="G55" s="740">
        <v>716427359.87600005</v>
      </c>
      <c r="H55" s="740">
        <v>719018324</v>
      </c>
    </row>
    <row r="56" spans="2:8" ht="12.75" x14ac:dyDescent="0.2">
      <c r="B56" s="28"/>
      <c r="C56" s="28"/>
      <c r="D56" s="743" t="s">
        <v>32</v>
      </c>
      <c r="E56" s="743"/>
      <c r="F56" s="736"/>
      <c r="G56" s="766"/>
      <c r="H56" s="766"/>
    </row>
    <row r="57" spans="2:8" ht="15" x14ac:dyDescent="0.25">
      <c r="B57" s="28"/>
      <c r="C57" s="28"/>
      <c r="D57" s="18" t="s">
        <v>157</v>
      </c>
      <c r="E57" s="18"/>
      <c r="F57" s="695">
        <v>20</v>
      </c>
      <c r="G57" s="456">
        <v>387751000</v>
      </c>
      <c r="H57" s="458">
        <v>377818000</v>
      </c>
    </row>
    <row r="58" spans="2:8" ht="15" x14ac:dyDescent="0.25">
      <c r="B58" s="28"/>
      <c r="C58" s="28"/>
      <c r="D58" s="18" t="s">
        <v>1498</v>
      </c>
      <c r="E58" s="18"/>
      <c r="F58" s="695">
        <v>20</v>
      </c>
      <c r="G58" s="456">
        <v>93720.846000000005</v>
      </c>
      <c r="H58" s="458">
        <v>75941</v>
      </c>
    </row>
    <row r="59" spans="2:8" ht="15" x14ac:dyDescent="0.25">
      <c r="B59" s="124"/>
      <c r="C59" s="28"/>
      <c r="D59" s="18" t="s">
        <v>34</v>
      </c>
      <c r="E59" s="18"/>
      <c r="F59" s="695">
        <v>21</v>
      </c>
      <c r="G59" s="456">
        <v>2686623.3309999998</v>
      </c>
      <c r="H59" s="458">
        <v>2686623</v>
      </c>
    </row>
    <row r="60" spans="2:8" ht="15" x14ac:dyDescent="0.25">
      <c r="B60" s="28"/>
      <c r="C60" s="28"/>
      <c r="D60" s="18" t="s">
        <v>59</v>
      </c>
      <c r="E60" s="18"/>
      <c r="F60" s="695">
        <v>21</v>
      </c>
      <c r="G60" s="456">
        <v>15446640.130000001</v>
      </c>
      <c r="H60" s="458">
        <v>14264717</v>
      </c>
    </row>
    <row r="61" spans="2:8" ht="15" x14ac:dyDescent="0.25">
      <c r="B61" s="28"/>
      <c r="C61" s="28"/>
      <c r="D61" s="18" t="s">
        <v>2170</v>
      </c>
      <c r="E61" s="18"/>
      <c r="F61" s="695">
        <v>21</v>
      </c>
      <c r="G61" s="456">
        <v>1429066.3689999999</v>
      </c>
      <c r="H61" s="458">
        <v>1429066</v>
      </c>
    </row>
    <row r="62" spans="2:8" ht="15" x14ac:dyDescent="0.25">
      <c r="B62" s="28"/>
      <c r="C62" s="28"/>
      <c r="D62" s="18" t="s">
        <v>1095</v>
      </c>
      <c r="E62" s="18"/>
      <c r="F62" s="695">
        <v>23</v>
      </c>
      <c r="G62" s="456">
        <v>18064834.689999998</v>
      </c>
      <c r="H62" s="458">
        <v>23638468</v>
      </c>
    </row>
    <row r="63" spans="2:8" ht="12.75" x14ac:dyDescent="0.2">
      <c r="B63" s="28"/>
      <c r="C63" s="28"/>
      <c r="D63" s="18" t="s">
        <v>45</v>
      </c>
      <c r="E63" s="18"/>
      <c r="F63" s="125"/>
      <c r="G63" s="462">
        <v>425471885.366</v>
      </c>
      <c r="H63" s="462">
        <v>419912815</v>
      </c>
    </row>
    <row r="64" spans="2:8" ht="12.75" x14ac:dyDescent="0.2">
      <c r="B64" s="28"/>
      <c r="C64" s="28"/>
      <c r="D64" s="18"/>
      <c r="E64" s="18"/>
      <c r="F64" s="316"/>
      <c r="G64" s="456"/>
      <c r="H64" s="461"/>
    </row>
    <row r="65" spans="2:8" ht="12.75" x14ac:dyDescent="0.2">
      <c r="B65" s="28"/>
      <c r="C65" s="28"/>
      <c r="D65" s="743" t="s">
        <v>158</v>
      </c>
      <c r="E65" s="743"/>
      <c r="F65" s="736"/>
      <c r="G65" s="740">
        <v>425471885.366</v>
      </c>
      <c r="H65" s="740">
        <v>419912815</v>
      </c>
    </row>
    <row r="66" spans="2:8" ht="12.75" x14ac:dyDescent="0.2">
      <c r="B66" s="28"/>
      <c r="C66" s="28"/>
      <c r="D66" s="743" t="s">
        <v>159</v>
      </c>
      <c r="E66" s="743"/>
      <c r="F66" s="738"/>
      <c r="G66" s="740">
        <v>1141899245.2420001</v>
      </c>
      <c r="H66" s="740">
        <v>1138931139</v>
      </c>
    </row>
    <row r="67" spans="2:8" ht="12.75" x14ac:dyDescent="0.2">
      <c r="C67" s="28"/>
      <c r="D67" s="18"/>
      <c r="E67" s="18"/>
      <c r="F67" s="125"/>
      <c r="G67" s="317"/>
    </row>
    <row r="68" spans="2:8" ht="21.75" customHeight="1" x14ac:dyDescent="0.2">
      <c r="B68" s="28"/>
      <c r="C68" s="28"/>
      <c r="D68" s="807" t="s">
        <v>3414</v>
      </c>
      <c r="E68" s="807"/>
      <c r="F68" s="807"/>
      <c r="G68" s="382"/>
      <c r="H68" s="382"/>
    </row>
    <row r="69" spans="2:8" ht="12.75" x14ac:dyDescent="0.2">
      <c r="B69" s="28"/>
      <c r="C69" s="28"/>
      <c r="D69" s="2"/>
      <c r="E69" s="2"/>
      <c r="F69" s="108"/>
      <c r="G69" s="309"/>
      <c r="H69" s="309"/>
    </row>
    <row r="70" spans="2:8" ht="12.75" x14ac:dyDescent="0.2">
      <c r="B70" s="28"/>
      <c r="C70" s="28"/>
      <c r="D70" s="2"/>
      <c r="E70" s="2"/>
      <c r="F70" s="108"/>
      <c r="G70" s="606"/>
      <c r="H70" s="606"/>
    </row>
    <row r="71" spans="2:8" ht="12.75" x14ac:dyDescent="0.2">
      <c r="B71" s="28"/>
      <c r="C71" s="28"/>
      <c r="D71" s="2"/>
      <c r="E71" s="2"/>
      <c r="F71" s="108"/>
      <c r="G71" s="309"/>
      <c r="H71" s="309"/>
    </row>
    <row r="72" spans="2:8" ht="12.75" x14ac:dyDescent="0.2">
      <c r="B72" s="28"/>
      <c r="C72" s="28"/>
      <c r="D72" s="2"/>
      <c r="E72" s="2"/>
      <c r="F72" s="108"/>
      <c r="G72" s="602"/>
      <c r="H72" s="2"/>
    </row>
    <row r="73" spans="2:8" ht="12.75" x14ac:dyDescent="0.2">
      <c r="B73" s="28"/>
      <c r="C73" s="28"/>
      <c r="D73" s="2"/>
      <c r="E73" s="2"/>
      <c r="F73" s="108"/>
      <c r="G73" s="601"/>
      <c r="H73" s="2"/>
    </row>
    <row r="74" spans="2:8" s="127" customFormat="1" ht="15" x14ac:dyDescent="0.2">
      <c r="B74" s="126"/>
      <c r="C74" s="28"/>
      <c r="D74" s="2"/>
      <c r="E74" s="2"/>
      <c r="F74" s="108"/>
      <c r="G74" s="603"/>
      <c r="H74" s="603"/>
    </row>
    <row r="75" spans="2:8" s="127" customFormat="1" ht="15" x14ac:dyDescent="0.2">
      <c r="C75" s="28"/>
      <c r="D75" s="137"/>
      <c r="E75" s="137"/>
      <c r="F75" s="115"/>
      <c r="G75" s="803"/>
      <c r="H75" s="803"/>
    </row>
    <row r="76" spans="2:8" s="127" customFormat="1" ht="15" x14ac:dyDescent="0.2">
      <c r="B76" s="126"/>
      <c r="C76" s="28"/>
      <c r="D76" s="138"/>
      <c r="E76" s="139"/>
      <c r="F76" s="140"/>
      <c r="G76" s="799"/>
      <c r="H76" s="799"/>
    </row>
    <row r="77" spans="2:8" s="127" customFormat="1" ht="15" x14ac:dyDescent="0.2">
      <c r="B77" s="126"/>
      <c r="C77" s="28"/>
      <c r="D77" s="29"/>
      <c r="E77" s="74"/>
      <c r="F77" s="109"/>
      <c r="G77" s="74"/>
      <c r="H77" s="74"/>
    </row>
    <row r="78" spans="2:8" s="127" customFormat="1" ht="15" x14ac:dyDescent="0.2">
      <c r="B78" s="126"/>
      <c r="C78" s="28"/>
      <c r="D78" s="29"/>
      <c r="E78" s="74"/>
      <c r="F78" s="109"/>
      <c r="G78" s="74"/>
      <c r="H78" s="74"/>
    </row>
    <row r="79" spans="2:8" s="127" customFormat="1" ht="15" x14ac:dyDescent="0.2">
      <c r="C79" s="28"/>
      <c r="D79" s="29"/>
      <c r="E79" s="74"/>
      <c r="F79" s="109"/>
      <c r="G79" s="74"/>
      <c r="H79" s="74"/>
    </row>
    <row r="80" spans="2:8" s="127" customFormat="1" ht="15" x14ac:dyDescent="0.2">
      <c r="C80" s="28"/>
      <c r="D80" s="2"/>
      <c r="E80" s="2"/>
      <c r="F80" s="108"/>
      <c r="G80" s="800"/>
      <c r="H80" s="800"/>
    </row>
    <row r="81" spans="2:8" s="128" customFormat="1" ht="15.75" x14ac:dyDescent="0.25">
      <c r="C81" s="28"/>
      <c r="D81" s="74"/>
      <c r="E81" s="74"/>
      <c r="F81" s="109"/>
      <c r="G81" s="799"/>
      <c r="H81" s="799"/>
    </row>
    <row r="82" spans="2:8" ht="12.75" x14ac:dyDescent="0.2">
      <c r="B82" s="2"/>
      <c r="C82" s="28"/>
      <c r="D82" s="141"/>
      <c r="E82" s="141"/>
      <c r="F82" s="109"/>
      <c r="G82" s="74"/>
      <c r="H82" s="74"/>
    </row>
    <row r="83" spans="2:8" ht="12.75" x14ac:dyDescent="0.2">
      <c r="C83" s="28"/>
      <c r="D83" s="123"/>
      <c r="E83" s="33"/>
      <c r="F83" s="108"/>
      <c r="G83" s="33"/>
      <c r="H83" s="33"/>
    </row>
    <row r="84" spans="2:8" ht="12.75" x14ac:dyDescent="0.2">
      <c r="C84" s="28"/>
      <c r="D84" s="116"/>
      <c r="E84" s="74"/>
      <c r="F84" s="109"/>
      <c r="G84" s="74"/>
      <c r="H84" s="74"/>
    </row>
    <row r="85" spans="2:8" ht="12.75" x14ac:dyDescent="0.2">
      <c r="C85" s="28"/>
      <c r="D85" s="2"/>
      <c r="E85" s="110"/>
      <c r="F85" s="111"/>
      <c r="G85" s="110"/>
      <c r="H85" s="110"/>
    </row>
    <row r="86" spans="2:8" ht="12.75" x14ac:dyDescent="0.2">
      <c r="C86" s="28"/>
      <c r="D86" s="2"/>
      <c r="E86" s="110"/>
      <c r="F86" s="111"/>
      <c r="G86" s="110"/>
      <c r="H86" s="110"/>
    </row>
    <row r="87" spans="2:8" ht="12.75" x14ac:dyDescent="0.2">
      <c r="C87" s="28"/>
      <c r="D87" s="2"/>
      <c r="E87" s="110"/>
      <c r="F87" s="111"/>
      <c r="G87" s="110"/>
      <c r="H87" s="110"/>
    </row>
    <row r="88" spans="2:8" ht="12.75" x14ac:dyDescent="0.2">
      <c r="C88" s="28"/>
      <c r="D88" s="2"/>
      <c r="E88" s="110"/>
      <c r="F88" s="111"/>
      <c r="G88" s="110"/>
      <c r="H88" s="110"/>
    </row>
    <row r="89" spans="2:8" ht="12.75" x14ac:dyDescent="0.2">
      <c r="C89" s="28"/>
      <c r="D89" s="2"/>
      <c r="E89" s="110"/>
      <c r="F89" s="111"/>
      <c r="G89" s="110"/>
      <c r="H89" s="110"/>
    </row>
    <row r="90" spans="2:8" ht="12.75" x14ac:dyDescent="0.2">
      <c r="D90" s="2"/>
      <c r="E90" s="2"/>
      <c r="F90" s="108"/>
      <c r="G90" s="2"/>
      <c r="H90" s="2"/>
    </row>
    <row r="91" spans="2:8" x14ac:dyDescent="0.2">
      <c r="D91" s="133"/>
      <c r="F91" s="132"/>
    </row>
    <row r="92" spans="2:8" x14ac:dyDescent="0.2">
      <c r="D92" s="129"/>
      <c r="E92" s="130"/>
      <c r="F92" s="131"/>
      <c r="G92" s="130"/>
      <c r="H92" s="130"/>
    </row>
    <row r="93" spans="2:8" x14ac:dyDescent="0.2">
      <c r="E93" s="130"/>
      <c r="F93" s="134"/>
      <c r="G93" s="130"/>
      <c r="H93" s="130"/>
    </row>
  </sheetData>
  <mergeCells count="12">
    <mergeCell ref="G81:H81"/>
    <mergeCell ref="G80:H80"/>
    <mergeCell ref="G76:H76"/>
    <mergeCell ref="B3:H3"/>
    <mergeCell ref="B5:H5"/>
    <mergeCell ref="G75:H75"/>
    <mergeCell ref="D30:E30"/>
    <mergeCell ref="B4:H4"/>
    <mergeCell ref="D8:E8"/>
    <mergeCell ref="D7:E7"/>
    <mergeCell ref="D34:E34"/>
    <mergeCell ref="D68:F68"/>
  </mergeCells>
  <hyperlinks>
    <hyperlink ref="F58" location="'Nota 20'!A1" display="'Nota 20'!A1" xr:uid="{9B02C3A1-4533-4337-92C6-EC23F7C3A702}"/>
    <hyperlink ref="F15" location="'Nota 6'!A1" display="'Nota 6'!A1" xr:uid="{7B19480A-4519-467D-AD23-762E0067048E}"/>
    <hyperlink ref="F14" location="'Nota 6'!A1" display="'Nota 6'!A1" xr:uid="{83CBB047-FA2C-4D42-8F23-25729C54A433}"/>
    <hyperlink ref="F62" location="'Nota 23'!A1" display="'Nota 23'!A1" xr:uid="{7A3891CB-42AA-499E-A86B-3CB79B6911DD}"/>
    <hyperlink ref="H1" location="Indice!A1" display="Indice" xr:uid="{1995351A-62D5-4BBF-BF2D-0AEAC827BD51}"/>
    <hyperlink ref="F60" location="' Nota 21'!A1" display="' Nota 21'!A1" xr:uid="{051831EE-3341-4608-8D0E-7A92D9DF9E5C}"/>
    <hyperlink ref="F59" location="' Nota 21'!A1" display="' Nota 21'!A1" xr:uid="{7F9C8EA1-B3FC-4722-BF83-C63D22A27DB2}"/>
    <hyperlink ref="F57" location="'Nota 20'!A1" display="'Nota 20'!A1" xr:uid="{077FE29A-1ECE-4E54-A150-61BD60949F5A}"/>
    <hyperlink ref="F44" location="'Nota 19'!A1" display="'Nota 19'!A1" xr:uid="{C042CB66-791F-4BDE-BAA9-4269B7620A6E}"/>
    <hyperlink ref="F43" location="'Nota 18'!A1" display="'Nota 18'!A1" xr:uid="{4AFAEF0E-9A00-4EA9-B759-3B87A1178CB4}"/>
    <hyperlink ref="F42" location="'Nota 17'!A1" display="'Nota 17'!A1" xr:uid="{28DD394C-7813-461E-A681-73E77491F079}"/>
    <hyperlink ref="F41" location="'Nota 16'!A1" display="'Nota 16'!A1" xr:uid="{845C6703-B37A-460B-9E4C-87625FD09320}"/>
    <hyperlink ref="F36" location="'Nota 13'!A1" display="'Nota 13'!A1" xr:uid="{C1F0D287-B1C3-48C7-BF34-CC2232FD760D}"/>
    <hyperlink ref="F28" location="'Nota 12'!A1" display="'Nota 12'!A1" xr:uid="{C2ECAF2D-742A-4F71-AB66-20AAD41DB6B8}"/>
    <hyperlink ref="F27" location="'Nota 11'!A1" display="'Nota 11'!A1" xr:uid="{F440FF29-1EF9-4D08-9C49-422EBE63E961}"/>
    <hyperlink ref="F21" location="'Nota 6'!A1" display="'Nota 6'!A1" xr:uid="{DD246D08-8AC6-4241-B2B6-5F4DFAB865F5}"/>
    <hyperlink ref="F16" location="'Nota 6'!A1" display="'Nota 6'!A1" xr:uid="{8C193921-E648-46BD-BE53-24C5DDED1ACA}"/>
    <hyperlink ref="F11" location="'Nota 4'!A1" display="'Nota 4'!A1" xr:uid="{07731A85-4903-45AC-9B36-A8181C1B1372}"/>
    <hyperlink ref="F10" location="'Nota 3'!A1" display="'Nota 3'!A1" xr:uid="{B44C21D5-55DC-4E07-86A9-C529210D1760}"/>
    <hyperlink ref="F26" location="'Nota 9'!A1" display="'Nota 9'!A1" xr:uid="{A490FB69-B19B-47AE-B845-783003CEBE54}"/>
    <hyperlink ref="F13" location="'Nota 5 '!Área_de_impresión" display="'Nota 5 '!Área_de_impresión" xr:uid="{F81928F7-D39E-4587-88A8-8DDD7874D98B}"/>
    <hyperlink ref="F23:F24" location="'Nota 5 '!Área_de_impresión" display="'Nota 5 '!Área_de_impresión" xr:uid="{C470E5EA-E359-4272-B1DB-B6BF6D1329C7}"/>
    <hyperlink ref="F22" location="'Nota 6'!A1" display="'Nota 6'!A1" xr:uid="{44B1DE9F-AF4B-4067-9F30-CB64B3045539}"/>
    <hyperlink ref="F17" location="'Nota 10'!Área_de_impresión" display="'Nota 10'!Área_de_impresión" xr:uid="{7138AC4D-F21C-4A34-B7A1-945257CCD918}"/>
    <hyperlink ref="F25" location="'Nota 8'!A1" display="'Nota 8'!A1" xr:uid="{7C12DD8C-C3C9-4A16-ACE6-7D3C9916AF04}"/>
    <hyperlink ref="F40" location="'Nota 14'!A1" display="'Nota 14'!A1" xr:uid="{9E9C6506-70BE-4E4B-9EFD-A4D4648393EB}"/>
    <hyperlink ref="F37" location="'Nota 14'!A1" display="'Nota 14'!A1" xr:uid="{5488D3DC-2C27-4561-8EE8-79C67370FD1E}"/>
    <hyperlink ref="F38" location="'Nota 14'!A1" display="'Nota 14'!A1" xr:uid="{1EEFA73E-C7B9-48D2-A156-8B79E3784DB6}"/>
    <hyperlink ref="F39" location="'Nota 14'!A1" display="'Nota 14'!A1" xr:uid="{C952C051-3859-4492-B0AA-FE482E05B797}"/>
    <hyperlink ref="F48" location="'Nota 14'!A1" display="'Nota 14'!A1" xr:uid="{22EB200B-0F03-4D7B-A4BE-2C3164F31F4F}"/>
    <hyperlink ref="F49" location="'Nota 14'!A1" display="'Nota 14'!A1" xr:uid="{53CBD2A6-5503-440F-9E78-B6770CE52CCD}"/>
    <hyperlink ref="F50" location="'Nota 14'!A1" display="'Nota 14'!A1" xr:uid="{5F4EF7AC-B3F1-4265-8E16-4A05CE2D4D59}"/>
    <hyperlink ref="F51" location="'Nota 14'!A1" display="'Nota 14'!A1" xr:uid="{53EB9A35-BF6A-44AA-A0FE-D17106608B1C}"/>
    <hyperlink ref="F52" location="'Nota 14'!A1" display="'Nota 14'!A1" xr:uid="{69D83E88-9FA6-48CF-8BA4-33FB92BA03BA}"/>
    <hyperlink ref="F12" location="'Nota 5 '!Área_de_impresión" display="'Nota 5 '!Área_de_impresión" xr:uid="{5B68A8C4-5481-4E24-803E-7334F3F28717}"/>
  </hyperlinks>
  <printOptions horizontalCentered="1" gridLines="1"/>
  <pageMargins left="0.70866141732283472" right="0.70866141732283472" top="0.45" bottom="0.74803149606299213" header="0.31496062992125984" footer="0.31496062992125984"/>
  <pageSetup paperSize="9" scale="70" orientation="portrait" horizontalDpi="1200" verticalDpi="1200" r:id="rId1"/>
  <drawing r:id="rId2"/>
  <legacy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C1:P19"/>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7" width="24.28515625" style="35" customWidth="1"/>
    <col min="8" max="8" width="2.28515625" style="35" customWidth="1"/>
    <col min="9" max="9" width="11.28515625" style="35"/>
    <col min="10" max="10" width="17.28515625" style="35" customWidth="1"/>
    <col min="11" max="11" width="2.28515625" style="35" customWidth="1"/>
    <col min="12" max="16" width="11.28515625" style="35"/>
    <col min="17" max="16384" width="11.28515625" style="2"/>
  </cols>
  <sheetData>
    <row r="1" spans="3:16" x14ac:dyDescent="0.2">
      <c r="C1" s="11" t="s">
        <v>3250</v>
      </c>
      <c r="G1" s="149" t="s">
        <v>232</v>
      </c>
    </row>
    <row r="3" spans="3:16" ht="15" x14ac:dyDescent="0.2">
      <c r="C3" s="829" t="s">
        <v>1539</v>
      </c>
      <c r="D3" s="829"/>
      <c r="E3" s="829"/>
      <c r="F3" s="829"/>
      <c r="G3" s="829"/>
    </row>
    <row r="4" spans="3:16" x14ac:dyDescent="0.2">
      <c r="C4" s="213"/>
      <c r="D4" s="213"/>
      <c r="E4" s="213"/>
      <c r="F4" s="213"/>
      <c r="G4" s="213"/>
      <c r="H4" s="213"/>
      <c r="I4" s="213"/>
      <c r="J4" s="213"/>
      <c r="K4" s="213"/>
    </row>
    <row r="5" spans="3:16" s="18" customFormat="1" ht="12.75" customHeight="1" x14ac:dyDescent="0.2">
      <c r="C5" s="899" t="s">
        <v>3409</v>
      </c>
      <c r="D5" s="899"/>
      <c r="E5" s="899"/>
      <c r="F5" s="899"/>
      <c r="G5" s="899"/>
      <c r="H5" s="202"/>
      <c r="I5" s="202"/>
      <c r="J5" s="202"/>
      <c r="K5" s="53"/>
      <c r="L5" s="53"/>
      <c r="M5" s="53"/>
      <c r="N5" s="53"/>
      <c r="O5" s="53"/>
      <c r="P5" s="53"/>
    </row>
    <row r="6" spans="3:16" s="18" customFormat="1" ht="16.5" customHeight="1" x14ac:dyDescent="0.2">
      <c r="C6" s="899"/>
      <c r="D6" s="899"/>
      <c r="E6" s="899"/>
      <c r="F6" s="899"/>
      <c r="G6" s="899"/>
      <c r="H6" s="202"/>
      <c r="I6" s="202"/>
      <c r="J6" s="202"/>
      <c r="K6" s="202"/>
      <c r="L6" s="53"/>
      <c r="M6" s="53"/>
      <c r="N6" s="53"/>
      <c r="O6" s="53"/>
      <c r="P6" s="53"/>
    </row>
    <row r="7" spans="3:16" s="18" customFormat="1" x14ac:dyDescent="0.2">
      <c r="C7" s="53"/>
      <c r="D7" s="53"/>
      <c r="E7" s="53"/>
      <c r="F7" s="53"/>
      <c r="G7" s="53"/>
      <c r="H7" s="53"/>
      <c r="I7" s="53"/>
      <c r="J7" s="53"/>
      <c r="K7" s="53"/>
      <c r="L7" s="53"/>
      <c r="M7" s="53"/>
      <c r="N7" s="53"/>
      <c r="O7" s="53"/>
      <c r="P7" s="53"/>
    </row>
    <row r="8" spans="3:16" s="18" customFormat="1" x14ac:dyDescent="0.2">
      <c r="C8" s="53"/>
      <c r="D8" s="53"/>
      <c r="E8" s="53"/>
      <c r="F8" s="53"/>
      <c r="G8" s="53"/>
      <c r="H8" s="53"/>
      <c r="I8" s="53"/>
      <c r="J8" s="53"/>
      <c r="K8" s="53"/>
      <c r="L8" s="53"/>
      <c r="M8" s="53"/>
      <c r="N8" s="53"/>
      <c r="O8" s="53"/>
      <c r="P8" s="53"/>
    </row>
    <row r="9" spans="3:16" s="18" customFormat="1" x14ac:dyDescent="0.2">
      <c r="C9" s="53"/>
      <c r="D9" s="53"/>
      <c r="E9" s="53"/>
      <c r="F9" s="53"/>
      <c r="G9" s="53"/>
      <c r="H9" s="53"/>
      <c r="I9" s="53"/>
      <c r="J9" s="53"/>
      <c r="K9" s="53"/>
      <c r="L9" s="53"/>
      <c r="M9" s="53"/>
      <c r="N9" s="53"/>
      <c r="O9" s="53"/>
      <c r="P9" s="53"/>
    </row>
    <row r="10" spans="3:16" s="18" customFormat="1" x14ac:dyDescent="0.2">
      <c r="C10" s="53"/>
      <c r="D10" s="53"/>
      <c r="E10" s="53"/>
      <c r="F10" s="53"/>
      <c r="G10" s="53"/>
      <c r="H10" s="53"/>
      <c r="I10" s="53"/>
      <c r="J10" s="53"/>
      <c r="K10" s="53"/>
      <c r="L10" s="53"/>
      <c r="M10" s="53"/>
      <c r="N10" s="53"/>
      <c r="O10" s="53"/>
      <c r="P10" s="53"/>
    </row>
    <row r="11" spans="3:16" s="18" customFormat="1" x14ac:dyDescent="0.2">
      <c r="C11" s="53"/>
      <c r="D11" s="53"/>
      <c r="E11" s="53"/>
      <c r="F11" s="53"/>
      <c r="G11" s="53"/>
      <c r="H11" s="53"/>
      <c r="I11" s="53"/>
      <c r="J11" s="53"/>
      <c r="K11" s="53"/>
      <c r="L11" s="53"/>
      <c r="M11" s="53"/>
      <c r="N11" s="53"/>
      <c r="O11" s="53"/>
      <c r="P11" s="53"/>
    </row>
    <row r="12" spans="3:16" s="18" customFormat="1" x14ac:dyDescent="0.2">
      <c r="C12" s="53"/>
      <c r="D12" s="53"/>
      <c r="E12" s="53"/>
      <c r="F12" s="53"/>
      <c r="G12" s="53"/>
      <c r="H12" s="53"/>
      <c r="I12" s="53"/>
      <c r="J12" s="53"/>
      <c r="K12" s="53"/>
      <c r="L12" s="53"/>
      <c r="M12" s="53"/>
      <c r="N12" s="53"/>
      <c r="O12" s="53"/>
      <c r="P12" s="53"/>
    </row>
    <row r="19" spans="6:6" x14ac:dyDescent="0.2">
      <c r="F19" s="2"/>
    </row>
  </sheetData>
  <mergeCells count="3">
    <mergeCell ref="C5:G6"/>
    <mergeCell ref="C3:E3"/>
    <mergeCell ref="F3:G3"/>
  </mergeCells>
  <hyperlinks>
    <hyperlink ref="G1" location="Indice!A1" display="Indice" xr:uid="{00000000-0004-0000-29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C1:BA23"/>
  <sheetViews>
    <sheetView showGridLines="0" zoomScale="85" zoomScaleNormal="85" workbookViewId="0">
      <selection activeCell="D89" sqref="D89"/>
    </sheetView>
  </sheetViews>
  <sheetFormatPr baseColWidth="10" defaultColWidth="11.28515625" defaultRowHeight="12.75" x14ac:dyDescent="0.2"/>
  <cols>
    <col min="1" max="2" width="2.28515625" style="2" customWidth="1"/>
    <col min="3" max="3" width="47.85546875" style="35" customWidth="1"/>
    <col min="4" max="5" width="15.7109375" style="35" customWidth="1"/>
    <col min="6" max="6" width="2.28515625" style="35" customWidth="1"/>
    <col min="7" max="9" width="11.28515625" style="35"/>
    <col min="10" max="10" width="2.28515625" style="35" customWidth="1"/>
    <col min="11" max="53" width="11.28515625" style="35"/>
    <col min="54" max="16384" width="11.28515625" style="2"/>
  </cols>
  <sheetData>
    <row r="1" spans="3:13" x14ac:dyDescent="0.2">
      <c r="C1" s="11" t="s">
        <v>3250</v>
      </c>
      <c r="F1" s="149" t="s">
        <v>688</v>
      </c>
    </row>
    <row r="4" spans="3:13" ht="15" x14ac:dyDescent="0.2">
      <c r="C4" s="829" t="s">
        <v>1533</v>
      </c>
      <c r="D4" s="829"/>
      <c r="E4" s="829"/>
    </row>
    <row r="5" spans="3:13" x14ac:dyDescent="0.2">
      <c r="C5" s="94" t="s">
        <v>149</v>
      </c>
    </row>
    <row r="6" spans="3:13" x14ac:dyDescent="0.2">
      <c r="C6" s="1"/>
    </row>
    <row r="7" spans="3:13" s="35" customFormat="1" ht="24" customHeight="1" x14ac:dyDescent="0.2">
      <c r="C7" s="900" t="s">
        <v>238</v>
      </c>
      <c r="D7" s="900"/>
      <c r="E7" s="900"/>
      <c r="F7" s="214"/>
      <c r="G7" s="214"/>
      <c r="H7" s="214"/>
      <c r="I7" s="214"/>
      <c r="J7" s="214"/>
      <c r="K7" s="214"/>
      <c r="L7" s="214"/>
      <c r="M7" s="214"/>
    </row>
    <row r="9" spans="3:13" ht="15" customHeight="1" x14ac:dyDescent="0.2">
      <c r="C9" s="773"/>
      <c r="D9" s="777">
        <v>45199</v>
      </c>
      <c r="E9" s="777">
        <v>44834</v>
      </c>
    </row>
    <row r="10" spans="3:13" x14ac:dyDescent="0.2">
      <c r="C10" s="215" t="s">
        <v>239</v>
      </c>
      <c r="D10" s="216"/>
      <c r="E10" s="216"/>
    </row>
    <row r="11" spans="3:13" x14ac:dyDescent="0.2">
      <c r="C11" s="215" t="s">
        <v>240</v>
      </c>
      <c r="D11" s="216"/>
      <c r="E11" s="216"/>
    </row>
    <row r="12" spans="3:13" x14ac:dyDescent="0.2">
      <c r="C12" s="215" t="s">
        <v>85</v>
      </c>
      <c r="D12" s="216"/>
      <c r="E12" s="216"/>
    </row>
    <row r="13" spans="3:13" x14ac:dyDescent="0.2">
      <c r="C13" s="215" t="s">
        <v>241</v>
      </c>
      <c r="D13" s="216"/>
      <c r="E13" s="216"/>
    </row>
    <row r="14" spans="3:13" x14ac:dyDescent="0.2">
      <c r="C14" s="215" t="s">
        <v>242</v>
      </c>
      <c r="D14" s="217"/>
      <c r="E14" s="216"/>
    </row>
    <row r="15" spans="3:13" x14ac:dyDescent="0.2">
      <c r="C15" s="215" t="s">
        <v>84</v>
      </c>
      <c r="D15" s="217"/>
      <c r="E15" s="216"/>
    </row>
    <row r="16" spans="3:13" x14ac:dyDescent="0.2">
      <c r="C16" s="215" t="s">
        <v>243</v>
      </c>
      <c r="D16" s="217"/>
      <c r="E16" s="216"/>
    </row>
    <row r="17" spans="3:6" x14ac:dyDescent="0.2">
      <c r="C17" s="215" t="s">
        <v>244</v>
      </c>
      <c r="D17" s="217"/>
      <c r="E17" s="216"/>
    </row>
    <row r="18" spans="3:6" x14ac:dyDescent="0.2">
      <c r="C18" s="215" t="s">
        <v>245</v>
      </c>
      <c r="D18" s="217"/>
      <c r="E18" s="216"/>
    </row>
    <row r="19" spans="3:6" x14ac:dyDescent="0.2">
      <c r="C19" s="215" t="s">
        <v>246</v>
      </c>
      <c r="D19" s="217"/>
      <c r="E19" s="216"/>
      <c r="F19" s="2"/>
    </row>
    <row r="20" spans="3:6" x14ac:dyDescent="0.2">
      <c r="C20" s="215" t="s">
        <v>247</v>
      </c>
      <c r="D20" s="217"/>
      <c r="E20" s="216"/>
    </row>
    <row r="21" spans="3:6" ht="25.5" x14ac:dyDescent="0.2">
      <c r="C21" s="215" t="s">
        <v>248</v>
      </c>
      <c r="D21" s="217"/>
      <c r="E21" s="216"/>
    </row>
    <row r="22" spans="3:6" x14ac:dyDescent="0.2">
      <c r="C22" s="215" t="s">
        <v>249</v>
      </c>
      <c r="D22" s="217"/>
      <c r="E22" s="216"/>
    </row>
    <row r="23" spans="3:6" x14ac:dyDescent="0.2">
      <c r="C23" s="778" t="s">
        <v>0</v>
      </c>
      <c r="D23" s="779"/>
      <c r="E23" s="780"/>
    </row>
  </sheetData>
  <mergeCells count="2">
    <mergeCell ref="C4:E4"/>
    <mergeCell ref="C7:E7"/>
  </mergeCells>
  <hyperlinks>
    <hyperlink ref="F1" location="Indice!A1" display="Índice" xr:uid="{00000000-0004-0000-2A00-000000000000}"/>
  </hyperlink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C1:P19"/>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7" width="24.28515625" style="35" customWidth="1"/>
    <col min="8" max="8" width="2.28515625" style="35" customWidth="1"/>
    <col min="9" max="9" width="11.28515625" style="35"/>
    <col min="10" max="10" width="2.28515625" style="35" customWidth="1"/>
    <col min="11" max="16" width="11.28515625" style="35"/>
    <col min="17" max="16384" width="11.42578125" style="2"/>
  </cols>
  <sheetData>
    <row r="1" spans="3:16" x14ac:dyDescent="0.2">
      <c r="C1" s="11" t="s">
        <v>3250</v>
      </c>
      <c r="G1" s="149" t="s">
        <v>232</v>
      </c>
    </row>
    <row r="3" spans="3:16" ht="15" x14ac:dyDescent="0.2">
      <c r="C3" s="829" t="s">
        <v>1534</v>
      </c>
      <c r="D3" s="829"/>
      <c r="E3" s="829"/>
      <c r="F3" s="829"/>
      <c r="G3" s="829"/>
    </row>
    <row r="4" spans="3:16" s="18" customFormat="1" x14ac:dyDescent="0.2">
      <c r="C4" s="53"/>
      <c r="D4" s="53"/>
      <c r="E4" s="53"/>
      <c r="F4" s="53"/>
      <c r="G4" s="53"/>
      <c r="H4" s="53"/>
      <c r="I4" s="53"/>
      <c r="J4" s="53"/>
      <c r="K4" s="53"/>
      <c r="L4" s="53"/>
      <c r="M4" s="53"/>
      <c r="N4" s="53"/>
      <c r="O4" s="53"/>
      <c r="P4" s="53"/>
    </row>
    <row r="5" spans="3:16" s="53" customFormat="1" ht="38.25" customHeight="1" x14ac:dyDescent="0.2">
      <c r="C5" s="902" t="s">
        <v>1419</v>
      </c>
      <c r="D5" s="903"/>
      <c r="E5" s="903"/>
      <c r="F5" s="904"/>
      <c r="G5" s="422"/>
      <c r="H5" s="469"/>
      <c r="I5" s="469"/>
      <c r="J5" s="202"/>
      <c r="K5" s="202"/>
    </row>
    <row r="6" spans="3:16" s="18" customFormat="1" x14ac:dyDescent="0.2">
      <c r="C6" s="905"/>
      <c r="D6" s="906"/>
      <c r="E6" s="906"/>
      <c r="F6" s="907"/>
      <c r="G6" s="422"/>
      <c r="J6" s="53"/>
      <c r="K6" s="53"/>
      <c r="L6" s="53"/>
      <c r="M6" s="53"/>
      <c r="N6" s="53"/>
      <c r="O6" s="53"/>
      <c r="P6" s="53"/>
    </row>
    <row r="7" spans="3:16" s="18" customFormat="1" ht="51" customHeight="1" x14ac:dyDescent="0.2">
      <c r="C7" s="908"/>
      <c r="D7" s="908"/>
      <c r="E7" s="908"/>
      <c r="F7" s="908"/>
      <c r="G7" s="422"/>
      <c r="J7" s="53"/>
      <c r="K7" s="53"/>
      <c r="L7" s="53"/>
      <c r="M7" s="53"/>
      <c r="N7" s="53"/>
      <c r="O7" s="53"/>
      <c r="P7" s="53"/>
    </row>
    <row r="8" spans="3:16" x14ac:dyDescent="0.2">
      <c r="C8" s="422"/>
      <c r="D8" s="422"/>
      <c r="E8" s="422"/>
      <c r="F8" s="422"/>
      <c r="G8" s="422"/>
    </row>
    <row r="9" spans="3:16" x14ac:dyDescent="0.2">
      <c r="C9" s="422"/>
      <c r="D9" s="422"/>
      <c r="E9" s="422"/>
      <c r="F9" s="422"/>
      <c r="G9" s="422"/>
    </row>
    <row r="10" spans="3:16" x14ac:dyDescent="0.2">
      <c r="C10" s="422"/>
      <c r="D10" s="422"/>
      <c r="E10" s="422"/>
      <c r="F10" s="422"/>
      <c r="G10" s="422"/>
    </row>
    <row r="15" spans="3:16" x14ac:dyDescent="0.2">
      <c r="C15" s="901"/>
      <c r="D15" s="901"/>
      <c r="E15" s="901"/>
      <c r="F15" s="901"/>
      <c r="G15" s="901"/>
      <c r="H15" s="901"/>
      <c r="I15" s="901"/>
    </row>
    <row r="16" spans="3:16" x14ac:dyDescent="0.2">
      <c r="C16" s="901"/>
      <c r="D16" s="901"/>
      <c r="E16" s="901"/>
      <c r="F16" s="901"/>
      <c r="G16" s="901"/>
      <c r="H16" s="901"/>
      <c r="I16" s="901"/>
    </row>
    <row r="19" spans="6:6" x14ac:dyDescent="0.2">
      <c r="F19" s="2"/>
    </row>
  </sheetData>
  <mergeCells count="5">
    <mergeCell ref="C15:I16"/>
    <mergeCell ref="C3:E3"/>
    <mergeCell ref="F3:G3"/>
    <mergeCell ref="C5:F6"/>
    <mergeCell ref="C7:F7"/>
  </mergeCells>
  <hyperlinks>
    <hyperlink ref="G1" location="Indice!A1" display="Indice" xr:uid="{00000000-0004-0000-2B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8"/>
  <dimension ref="C1:M32"/>
  <sheetViews>
    <sheetView showGridLines="0" zoomScale="85" zoomScaleNormal="85" workbookViewId="0">
      <selection activeCell="D89" sqref="D89"/>
    </sheetView>
  </sheetViews>
  <sheetFormatPr baseColWidth="10" defaultColWidth="11.42578125" defaultRowHeight="12.75" x14ac:dyDescent="0.2"/>
  <cols>
    <col min="1" max="2" width="2.28515625" style="2" customWidth="1"/>
    <col min="3" max="3" width="43.28515625" style="2" bestFit="1" customWidth="1"/>
    <col min="4" max="5" width="17.5703125" style="2" customWidth="1"/>
    <col min="6" max="6" width="2.28515625" style="2" customWidth="1"/>
    <col min="7" max="8" width="11.42578125" style="2"/>
    <col min="9" max="10" width="19.140625" style="2" bestFit="1" customWidth="1"/>
    <col min="11" max="11" width="21.140625" style="2" bestFit="1" customWidth="1"/>
    <col min="12" max="12" width="11.42578125" style="2"/>
    <col min="13" max="13" width="14.7109375" style="2" bestFit="1" customWidth="1"/>
    <col min="14" max="16384" width="11.42578125" style="2"/>
  </cols>
  <sheetData>
    <row r="1" spans="3:13" x14ac:dyDescent="0.2">
      <c r="C1" s="11" t="s">
        <v>3250</v>
      </c>
      <c r="E1" s="136" t="s">
        <v>232</v>
      </c>
    </row>
    <row r="4" spans="3:13" ht="15" x14ac:dyDescent="0.2">
      <c r="C4" s="829" t="s">
        <v>1535</v>
      </c>
      <c r="D4" s="829"/>
      <c r="E4" s="829"/>
      <c r="F4" s="221"/>
      <c r="G4" s="75"/>
      <c r="H4" s="75"/>
    </row>
    <row r="5" spans="3:13" x14ac:dyDescent="0.2">
      <c r="C5" s="226" t="s">
        <v>162</v>
      </c>
      <c r="D5" s="221"/>
      <c r="E5" s="221"/>
      <c r="F5" s="221"/>
      <c r="G5" s="221"/>
      <c r="H5" s="221"/>
    </row>
    <row r="6" spans="3:13" x14ac:dyDescent="0.2">
      <c r="C6" s="221"/>
      <c r="D6" s="221"/>
      <c r="E6" s="221"/>
      <c r="F6" s="221"/>
      <c r="G6" s="221"/>
      <c r="H6" s="221"/>
    </row>
    <row r="7" spans="3:13" ht="15" x14ac:dyDescent="0.25">
      <c r="C7" s="222" t="s">
        <v>2638</v>
      </c>
      <c r="D7" s="777">
        <v>45199</v>
      </c>
      <c r="E7" s="777">
        <v>44834</v>
      </c>
      <c r="F7" s="221"/>
      <c r="I7"/>
      <c r="J7"/>
      <c r="K7"/>
      <c r="L7"/>
      <c r="M7" s="362"/>
    </row>
    <row r="8" spans="3:13" ht="15" x14ac:dyDescent="0.25">
      <c r="C8" s="222" t="s">
        <v>681</v>
      </c>
      <c r="D8" s="721">
        <v>29747474.3383664</v>
      </c>
      <c r="E8" s="666">
        <v>170780688.58867541</v>
      </c>
      <c r="F8" s="221"/>
      <c r="I8"/>
      <c r="J8"/>
      <c r="K8"/>
      <c r="L8" s="338"/>
      <c r="M8" s="362"/>
    </row>
    <row r="9" spans="3:13" ht="15" x14ac:dyDescent="0.25">
      <c r="C9" s="224" t="s">
        <v>3251</v>
      </c>
      <c r="D9" s="722">
        <v>27828000</v>
      </c>
      <c r="E9" s="223">
        <v>0</v>
      </c>
      <c r="F9" s="221"/>
      <c r="I9"/>
      <c r="J9"/>
      <c r="K9"/>
      <c r="L9" s="338"/>
      <c r="M9" s="362"/>
    </row>
    <row r="10" spans="3:13" ht="15" x14ac:dyDescent="0.25">
      <c r="C10" s="333" t="s">
        <v>1478</v>
      </c>
      <c r="D10" s="723">
        <v>1468648.1465671998</v>
      </c>
      <c r="E10" s="426">
        <v>130281691.80444901</v>
      </c>
      <c r="F10" s="221"/>
      <c r="I10"/>
      <c r="J10"/>
      <c r="K10"/>
      <c r="L10" s="338"/>
      <c r="M10" s="362"/>
    </row>
    <row r="11" spans="3:13" ht="15" x14ac:dyDescent="0.25">
      <c r="C11" s="427" t="s">
        <v>1478</v>
      </c>
      <c r="D11" s="724">
        <v>1468648.1465671998</v>
      </c>
      <c r="E11" s="491">
        <v>40498996.784226403</v>
      </c>
      <c r="F11" s="221"/>
      <c r="I11"/>
      <c r="J11"/>
      <c r="K11"/>
      <c r="L11" s="338"/>
      <c r="M11" s="362"/>
    </row>
    <row r="12" spans="3:13" ht="15" x14ac:dyDescent="0.25">
      <c r="C12" s="333" t="s">
        <v>1479</v>
      </c>
      <c r="D12" s="723">
        <v>450826.19179920008</v>
      </c>
      <c r="E12" s="426">
        <v>130281691.80444901</v>
      </c>
      <c r="F12" s="221"/>
      <c r="I12"/>
      <c r="J12"/>
      <c r="K12"/>
      <c r="L12" s="338"/>
      <c r="M12" s="362"/>
    </row>
    <row r="13" spans="3:13" ht="15" x14ac:dyDescent="0.25">
      <c r="C13" s="427" t="s">
        <v>1479</v>
      </c>
      <c r="D13" s="278">
        <v>450826.19179920008</v>
      </c>
      <c r="E13" s="491">
        <v>130281691.80444901</v>
      </c>
      <c r="F13" s="221"/>
      <c r="I13"/>
      <c r="J13"/>
      <c r="K13"/>
      <c r="L13" s="338"/>
      <c r="M13" s="362"/>
    </row>
    <row r="14" spans="3:13" ht="15" x14ac:dyDescent="0.25">
      <c r="C14" s="333" t="s">
        <v>682</v>
      </c>
      <c r="D14" s="723">
        <v>10512814.654999999</v>
      </c>
      <c r="E14" s="426">
        <v>15438661.786904803</v>
      </c>
      <c r="F14" s="221"/>
      <c r="I14"/>
      <c r="J14"/>
      <c r="K14"/>
      <c r="L14" s="338"/>
      <c r="M14" s="362"/>
    </row>
    <row r="15" spans="3:13" ht="15" hidden="1" x14ac:dyDescent="0.25">
      <c r="C15" s="224" t="s">
        <v>77</v>
      </c>
      <c r="D15" s="722">
        <v>0</v>
      </c>
      <c r="E15" s="223">
        <v>0</v>
      </c>
      <c r="F15" s="221"/>
      <c r="I15"/>
      <c r="J15"/>
      <c r="K15"/>
      <c r="L15" s="338"/>
      <c r="M15" s="362"/>
    </row>
    <row r="16" spans="3:13" ht="15" hidden="1" x14ac:dyDescent="0.25">
      <c r="C16" s="224" t="s">
        <v>78</v>
      </c>
      <c r="D16" s="722">
        <v>0</v>
      </c>
      <c r="E16" s="223">
        <v>0</v>
      </c>
      <c r="F16" s="221"/>
      <c r="G16" s="221"/>
      <c r="I16"/>
      <c r="J16"/>
      <c r="K16"/>
      <c r="L16" s="338"/>
      <c r="M16" s="362"/>
    </row>
    <row r="17" spans="3:13" ht="15" hidden="1" x14ac:dyDescent="0.25">
      <c r="C17" s="224" t="s">
        <v>51</v>
      </c>
      <c r="D17" s="722">
        <v>0</v>
      </c>
      <c r="E17" s="223">
        <v>0</v>
      </c>
      <c r="F17" s="221"/>
      <c r="G17" s="221"/>
      <c r="I17"/>
      <c r="J17"/>
      <c r="K17"/>
      <c r="L17" s="338"/>
      <c r="M17" s="362"/>
    </row>
    <row r="18" spans="3:13" hidden="1" x14ac:dyDescent="0.2">
      <c r="C18" s="224" t="s">
        <v>683</v>
      </c>
      <c r="D18" s="722">
        <v>0</v>
      </c>
      <c r="E18" s="223">
        <v>0</v>
      </c>
      <c r="G18" s="221"/>
      <c r="H18" s="221"/>
    </row>
    <row r="19" spans="3:13" x14ac:dyDescent="0.2">
      <c r="C19" s="224" t="s">
        <v>684</v>
      </c>
      <c r="D19" s="722">
        <v>0</v>
      </c>
      <c r="E19" s="223">
        <v>15438661.786904803</v>
      </c>
      <c r="F19" s="221"/>
      <c r="G19" s="221"/>
      <c r="H19" s="221"/>
    </row>
    <row r="20" spans="3:13" ht="13.5" thickBot="1" x14ac:dyDescent="0.25">
      <c r="C20" s="334" t="s">
        <v>685</v>
      </c>
      <c r="D20" s="725">
        <v>10512814.654999999</v>
      </c>
      <c r="E20" s="545">
        <v>15438661.786904803</v>
      </c>
      <c r="F20" s="221"/>
      <c r="G20" s="221"/>
      <c r="H20" s="221"/>
    </row>
    <row r="21" spans="3:13" x14ac:dyDescent="0.2">
      <c r="C21" s="225"/>
      <c r="D21" s="225"/>
      <c r="E21" s="225"/>
      <c r="F21" s="225"/>
      <c r="G21" s="225"/>
      <c r="H21" s="225"/>
    </row>
    <row r="22" spans="3:13" ht="15" x14ac:dyDescent="0.25">
      <c r="C22" s="480" t="s">
        <v>2687</v>
      </c>
      <c r="D22" s="777">
        <v>45199</v>
      </c>
      <c r="E22" s="777">
        <v>44834</v>
      </c>
      <c r="F22" s="225"/>
      <c r="G22" s="225"/>
      <c r="H22" s="225"/>
    </row>
    <row r="23" spans="3:13" ht="15" x14ac:dyDescent="0.25">
      <c r="C23" s="478" t="s">
        <v>2891</v>
      </c>
      <c r="D23" s="479">
        <v>1896.5909999999999</v>
      </c>
      <c r="E23" s="479">
        <v>9450.7139999999999</v>
      </c>
    </row>
    <row r="24" spans="3:13" ht="15" x14ac:dyDescent="0.25">
      <c r="C24" s="478" t="s">
        <v>2892</v>
      </c>
      <c r="D24" s="479">
        <v>6541.365727272987</v>
      </c>
      <c r="E24" s="479">
        <v>4965313.602545457</v>
      </c>
    </row>
    <row r="25" spans="3:13" ht="15" x14ac:dyDescent="0.25">
      <c r="C25" s="478" t="s">
        <v>2893</v>
      </c>
      <c r="D25" s="479">
        <v>11825917.847636363</v>
      </c>
      <c r="E25" s="479">
        <v>822257.3119999998</v>
      </c>
    </row>
    <row r="26" spans="3:13" ht="15" x14ac:dyDescent="0.25">
      <c r="C26" s="480" t="s">
        <v>2713</v>
      </c>
      <c r="D26" s="481">
        <v>11834355.804363636</v>
      </c>
      <c r="E26" s="481">
        <v>5797021.6285454566</v>
      </c>
    </row>
    <row r="27" spans="3:13" ht="15" x14ac:dyDescent="0.25">
      <c r="C27" s="478" t="s">
        <v>2891</v>
      </c>
      <c r="D27" s="479">
        <v>3005816.3229999999</v>
      </c>
      <c r="E27" s="500">
        <v>8096097.2660000008</v>
      </c>
    </row>
    <row r="28" spans="3:13" ht="15" x14ac:dyDescent="0.25">
      <c r="C28" s="478" t="s">
        <v>2892</v>
      </c>
      <c r="D28" s="664">
        <v>321230.05699999997</v>
      </c>
      <c r="E28" s="500">
        <v>37258.491999999998</v>
      </c>
    </row>
    <row r="29" spans="3:13" ht="15" x14ac:dyDescent="0.25">
      <c r="C29" s="478" t="s">
        <v>2893</v>
      </c>
      <c r="D29" s="664">
        <v>29759.285</v>
      </c>
      <c r="E29" s="500">
        <v>39399.69</v>
      </c>
    </row>
    <row r="30" spans="3:13" ht="15" x14ac:dyDescent="0.25">
      <c r="C30" s="478" t="s">
        <v>2894</v>
      </c>
      <c r="D30" s="664">
        <v>155580.326</v>
      </c>
      <c r="E30" s="500">
        <v>2681600.7960000001</v>
      </c>
    </row>
    <row r="31" spans="3:13" ht="15" x14ac:dyDescent="0.25">
      <c r="C31" s="478" t="s">
        <v>2895</v>
      </c>
      <c r="D31" s="665">
        <v>556579.35600000003</v>
      </c>
      <c r="E31" s="500">
        <v>465735.44181818201</v>
      </c>
    </row>
    <row r="32" spans="3:13" ht="15" x14ac:dyDescent="0.25">
      <c r="C32" s="480" t="s">
        <v>2686</v>
      </c>
      <c r="D32" s="481">
        <v>4068965.3470000001</v>
      </c>
      <c r="E32" s="481">
        <v>11320091.685818182</v>
      </c>
    </row>
  </sheetData>
  <mergeCells count="1">
    <mergeCell ref="C4:E4"/>
  </mergeCells>
  <hyperlinks>
    <hyperlink ref="E1" location="Indice!A1" display="Indice" xr:uid="{00000000-0004-0000-2C00-000000000000}"/>
  </hyperlinks>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9"/>
  <dimension ref="A1:C179"/>
  <sheetViews>
    <sheetView zoomScale="85" zoomScaleNormal="85" workbookViewId="0">
      <selection activeCell="D89" sqref="D89"/>
    </sheetView>
  </sheetViews>
  <sheetFormatPr baseColWidth="10" defaultRowHeight="15" x14ac:dyDescent="0.25"/>
  <cols>
    <col min="1" max="1" width="11.28515625"/>
    <col min="2" max="2" width="66.140625" bestFit="1" customWidth="1"/>
  </cols>
  <sheetData>
    <row r="1" spans="1:3" x14ac:dyDescent="0.25">
      <c r="A1" t="s">
        <v>265</v>
      </c>
      <c r="B1" t="s">
        <v>575</v>
      </c>
      <c r="C1" s="42" t="s">
        <v>688</v>
      </c>
    </row>
    <row r="2" spans="1:3" x14ac:dyDescent="0.25">
      <c r="A2" t="s">
        <v>264</v>
      </c>
      <c r="B2" t="s">
        <v>441</v>
      </c>
    </row>
    <row r="3" spans="1:3" x14ac:dyDescent="0.25">
      <c r="A3" t="s">
        <v>343</v>
      </c>
      <c r="B3" t="s">
        <v>507</v>
      </c>
    </row>
    <row r="4" spans="1:3" x14ac:dyDescent="0.25">
      <c r="A4" t="s">
        <v>299</v>
      </c>
      <c r="B4" t="s">
        <v>300</v>
      </c>
    </row>
    <row r="5" spans="1:3" x14ac:dyDescent="0.25">
      <c r="A5" t="s">
        <v>301</v>
      </c>
      <c r="B5" t="s">
        <v>455</v>
      </c>
    </row>
    <row r="6" spans="1:3" x14ac:dyDescent="0.25">
      <c r="A6" t="s">
        <v>302</v>
      </c>
      <c r="B6" t="s">
        <v>456</v>
      </c>
    </row>
    <row r="7" spans="1:3" x14ac:dyDescent="0.25">
      <c r="A7" t="s">
        <v>303</v>
      </c>
      <c r="B7" t="s">
        <v>457</v>
      </c>
    </row>
    <row r="8" spans="1:3" x14ac:dyDescent="0.25">
      <c r="A8" t="s">
        <v>304</v>
      </c>
      <c r="B8" t="s">
        <v>458</v>
      </c>
    </row>
    <row r="9" spans="1:3" x14ac:dyDescent="0.25">
      <c r="A9" t="s">
        <v>305</v>
      </c>
      <c r="B9" t="s">
        <v>459</v>
      </c>
    </row>
    <row r="10" spans="1:3" x14ac:dyDescent="0.25">
      <c r="A10" t="s">
        <v>306</v>
      </c>
      <c r="B10" t="s">
        <v>460</v>
      </c>
    </row>
    <row r="11" spans="1:3" x14ac:dyDescent="0.25">
      <c r="A11" t="s">
        <v>307</v>
      </c>
      <c r="B11" t="s">
        <v>461</v>
      </c>
    </row>
    <row r="12" spans="1:3" x14ac:dyDescent="0.25">
      <c r="A12" t="s">
        <v>308</v>
      </c>
      <c r="B12" t="s">
        <v>462</v>
      </c>
    </row>
    <row r="13" spans="1:3" x14ac:dyDescent="0.25">
      <c r="A13" t="s">
        <v>309</v>
      </c>
      <c r="B13" t="s">
        <v>463</v>
      </c>
    </row>
    <row r="14" spans="1:3" x14ac:dyDescent="0.25">
      <c r="A14" t="s">
        <v>310</v>
      </c>
      <c r="B14" t="s">
        <v>464</v>
      </c>
    </row>
    <row r="15" spans="1:3" x14ac:dyDescent="0.25">
      <c r="A15" t="s">
        <v>311</v>
      </c>
      <c r="B15" t="s">
        <v>465</v>
      </c>
    </row>
    <row r="16" spans="1:3" x14ac:dyDescent="0.25">
      <c r="A16" t="s">
        <v>312</v>
      </c>
      <c r="B16" t="s">
        <v>466</v>
      </c>
    </row>
    <row r="17" spans="1:2" x14ac:dyDescent="0.25">
      <c r="A17" t="s">
        <v>313</v>
      </c>
      <c r="B17" t="s">
        <v>467</v>
      </c>
    </row>
    <row r="18" spans="1:2" x14ac:dyDescent="0.25">
      <c r="A18" t="s">
        <v>314</v>
      </c>
      <c r="B18" t="s">
        <v>468</v>
      </c>
    </row>
    <row r="19" spans="1:2" x14ac:dyDescent="0.25">
      <c r="A19" t="s">
        <v>315</v>
      </c>
      <c r="B19" t="s">
        <v>469</v>
      </c>
    </row>
    <row r="20" spans="1:2" x14ac:dyDescent="0.25">
      <c r="A20" t="s">
        <v>316</v>
      </c>
      <c r="B20" t="s">
        <v>470</v>
      </c>
    </row>
    <row r="21" spans="1:2" x14ac:dyDescent="0.25">
      <c r="A21" t="s">
        <v>317</v>
      </c>
      <c r="B21" t="s">
        <v>471</v>
      </c>
    </row>
    <row r="22" spans="1:2" x14ac:dyDescent="0.25">
      <c r="A22" t="s">
        <v>318</v>
      </c>
      <c r="B22" t="s">
        <v>472</v>
      </c>
    </row>
    <row r="23" spans="1:2" x14ac:dyDescent="0.25">
      <c r="A23" t="s">
        <v>473</v>
      </c>
      <c r="B23" t="s">
        <v>474</v>
      </c>
    </row>
    <row r="24" spans="1:2" x14ac:dyDescent="0.25">
      <c r="A24" t="s">
        <v>319</v>
      </c>
      <c r="B24" t="s">
        <v>475</v>
      </c>
    </row>
    <row r="25" spans="1:2" x14ac:dyDescent="0.25">
      <c r="A25" t="s">
        <v>320</v>
      </c>
      <c r="B25" t="s">
        <v>476</v>
      </c>
    </row>
    <row r="26" spans="1:2" x14ac:dyDescent="0.25">
      <c r="A26" t="s">
        <v>321</v>
      </c>
      <c r="B26" t="s">
        <v>477</v>
      </c>
    </row>
    <row r="27" spans="1:2" x14ac:dyDescent="0.25">
      <c r="A27" t="s">
        <v>322</v>
      </c>
      <c r="B27" t="s">
        <v>478</v>
      </c>
    </row>
    <row r="28" spans="1:2" x14ac:dyDescent="0.25">
      <c r="A28" t="s">
        <v>323</v>
      </c>
      <c r="B28" t="s">
        <v>479</v>
      </c>
    </row>
    <row r="29" spans="1:2" x14ac:dyDescent="0.25">
      <c r="A29" t="s">
        <v>324</v>
      </c>
      <c r="B29" t="s">
        <v>480</v>
      </c>
    </row>
    <row r="30" spans="1:2" x14ac:dyDescent="0.25">
      <c r="A30" t="s">
        <v>325</v>
      </c>
      <c r="B30" t="s">
        <v>481</v>
      </c>
    </row>
    <row r="31" spans="1:2" x14ac:dyDescent="0.25">
      <c r="A31" t="s">
        <v>326</v>
      </c>
      <c r="B31" t="s">
        <v>482</v>
      </c>
    </row>
    <row r="32" spans="1:2" x14ac:dyDescent="0.25">
      <c r="A32" t="s">
        <v>483</v>
      </c>
      <c r="B32" t="s">
        <v>484</v>
      </c>
    </row>
    <row r="33" spans="1:2" x14ac:dyDescent="0.25">
      <c r="A33" t="s">
        <v>327</v>
      </c>
      <c r="B33" t="s">
        <v>485</v>
      </c>
    </row>
    <row r="34" spans="1:2" x14ac:dyDescent="0.25">
      <c r="A34" t="s">
        <v>486</v>
      </c>
      <c r="B34" t="s">
        <v>487</v>
      </c>
    </row>
    <row r="35" spans="1:2" x14ac:dyDescent="0.25">
      <c r="A35" t="s">
        <v>488</v>
      </c>
      <c r="B35" t="s">
        <v>489</v>
      </c>
    </row>
    <row r="36" spans="1:2" x14ac:dyDescent="0.25">
      <c r="A36" t="s">
        <v>328</v>
      </c>
      <c r="B36" t="s">
        <v>490</v>
      </c>
    </row>
    <row r="37" spans="1:2" x14ac:dyDescent="0.25">
      <c r="A37" t="s">
        <v>329</v>
      </c>
      <c r="B37" t="s">
        <v>491</v>
      </c>
    </row>
    <row r="38" spans="1:2" x14ac:dyDescent="0.25">
      <c r="A38" t="s">
        <v>330</v>
      </c>
      <c r="B38" t="s">
        <v>492</v>
      </c>
    </row>
    <row r="39" spans="1:2" x14ac:dyDescent="0.25">
      <c r="A39" t="s">
        <v>493</v>
      </c>
      <c r="B39" t="s">
        <v>494</v>
      </c>
    </row>
    <row r="40" spans="1:2" x14ac:dyDescent="0.25">
      <c r="A40" t="s">
        <v>331</v>
      </c>
      <c r="B40" t="s">
        <v>495</v>
      </c>
    </row>
    <row r="41" spans="1:2" x14ac:dyDescent="0.25">
      <c r="A41" t="s">
        <v>332</v>
      </c>
      <c r="B41" t="s">
        <v>496</v>
      </c>
    </row>
    <row r="42" spans="1:2" x14ac:dyDescent="0.25">
      <c r="A42" t="s">
        <v>333</v>
      </c>
      <c r="B42" t="s">
        <v>497</v>
      </c>
    </row>
    <row r="43" spans="1:2" x14ac:dyDescent="0.25">
      <c r="A43" t="s">
        <v>334</v>
      </c>
      <c r="B43" t="s">
        <v>498</v>
      </c>
    </row>
    <row r="44" spans="1:2" x14ac:dyDescent="0.25">
      <c r="A44" t="s">
        <v>335</v>
      </c>
      <c r="B44" t="s">
        <v>499</v>
      </c>
    </row>
    <row r="45" spans="1:2" x14ac:dyDescent="0.25">
      <c r="A45" t="s">
        <v>336</v>
      </c>
      <c r="B45" t="s">
        <v>500</v>
      </c>
    </row>
    <row r="46" spans="1:2" x14ac:dyDescent="0.25">
      <c r="A46" t="s">
        <v>337</v>
      </c>
      <c r="B46" t="s">
        <v>501</v>
      </c>
    </row>
    <row r="47" spans="1:2" x14ac:dyDescent="0.25">
      <c r="A47" t="s">
        <v>338</v>
      </c>
      <c r="B47" t="s">
        <v>502</v>
      </c>
    </row>
    <row r="48" spans="1:2" x14ac:dyDescent="0.25">
      <c r="A48" t="s">
        <v>339</v>
      </c>
      <c r="B48" t="s">
        <v>503</v>
      </c>
    </row>
    <row r="49" spans="1:2" x14ac:dyDescent="0.25">
      <c r="A49" t="s">
        <v>340</v>
      </c>
      <c r="B49" t="s">
        <v>504</v>
      </c>
    </row>
    <row r="50" spans="1:2" x14ac:dyDescent="0.25">
      <c r="A50" t="s">
        <v>341</v>
      </c>
      <c r="B50" t="s">
        <v>505</v>
      </c>
    </row>
    <row r="51" spans="1:2" x14ac:dyDescent="0.25">
      <c r="A51" t="s">
        <v>342</v>
      </c>
      <c r="B51" t="s">
        <v>506</v>
      </c>
    </row>
    <row r="52" spans="1:2" x14ac:dyDescent="0.25">
      <c r="A52" t="s">
        <v>344</v>
      </c>
      <c r="B52" t="s">
        <v>508</v>
      </c>
    </row>
    <row r="53" spans="1:2" x14ac:dyDescent="0.25">
      <c r="A53" t="s">
        <v>345</v>
      </c>
      <c r="B53" t="s">
        <v>509</v>
      </c>
    </row>
    <row r="54" spans="1:2" x14ac:dyDescent="0.25">
      <c r="A54" t="s">
        <v>346</v>
      </c>
      <c r="B54" t="s">
        <v>510</v>
      </c>
    </row>
    <row r="55" spans="1:2" x14ac:dyDescent="0.25">
      <c r="A55" t="s">
        <v>347</v>
      </c>
      <c r="B55" t="s">
        <v>511</v>
      </c>
    </row>
    <row r="56" spans="1:2" x14ac:dyDescent="0.25">
      <c r="A56" t="s">
        <v>348</v>
      </c>
      <c r="B56" t="s">
        <v>512</v>
      </c>
    </row>
    <row r="57" spans="1:2" x14ac:dyDescent="0.25">
      <c r="A57" t="s">
        <v>349</v>
      </c>
      <c r="B57" t="s">
        <v>513</v>
      </c>
    </row>
    <row r="58" spans="1:2" x14ac:dyDescent="0.25">
      <c r="A58" t="s">
        <v>350</v>
      </c>
      <c r="B58" t="s">
        <v>514</v>
      </c>
    </row>
    <row r="59" spans="1:2" x14ac:dyDescent="0.25">
      <c r="A59" t="s">
        <v>351</v>
      </c>
      <c r="B59" t="s">
        <v>515</v>
      </c>
    </row>
    <row r="60" spans="1:2" x14ac:dyDescent="0.25">
      <c r="A60" t="s">
        <v>352</v>
      </c>
      <c r="B60" t="s">
        <v>516</v>
      </c>
    </row>
    <row r="61" spans="1:2" x14ac:dyDescent="0.25">
      <c r="A61" t="s">
        <v>353</v>
      </c>
      <c r="B61" t="s">
        <v>517</v>
      </c>
    </row>
    <row r="62" spans="1:2" x14ac:dyDescent="0.25">
      <c r="A62" t="s">
        <v>354</v>
      </c>
      <c r="B62" t="s">
        <v>518</v>
      </c>
    </row>
    <row r="63" spans="1:2" x14ac:dyDescent="0.25">
      <c r="A63" t="s">
        <v>355</v>
      </c>
      <c r="B63" t="s">
        <v>519</v>
      </c>
    </row>
    <row r="64" spans="1:2" x14ac:dyDescent="0.25">
      <c r="A64" t="s">
        <v>356</v>
      </c>
      <c r="B64" t="s">
        <v>520</v>
      </c>
    </row>
    <row r="65" spans="1:2" x14ac:dyDescent="0.25">
      <c r="A65" t="s">
        <v>357</v>
      </c>
      <c r="B65" t="s">
        <v>521</v>
      </c>
    </row>
    <row r="66" spans="1:2" x14ac:dyDescent="0.25">
      <c r="A66" t="s">
        <v>358</v>
      </c>
      <c r="B66" t="s">
        <v>522</v>
      </c>
    </row>
    <row r="67" spans="1:2" x14ac:dyDescent="0.25">
      <c r="A67" t="s">
        <v>359</v>
      </c>
      <c r="B67" t="s">
        <v>523</v>
      </c>
    </row>
    <row r="68" spans="1:2" x14ac:dyDescent="0.25">
      <c r="A68" t="s">
        <v>360</v>
      </c>
      <c r="B68" t="s">
        <v>524</v>
      </c>
    </row>
    <row r="69" spans="1:2" x14ac:dyDescent="0.25">
      <c r="A69" t="s">
        <v>361</v>
      </c>
      <c r="B69" t="s">
        <v>525</v>
      </c>
    </row>
    <row r="70" spans="1:2" x14ac:dyDescent="0.25">
      <c r="A70" t="s">
        <v>362</v>
      </c>
      <c r="B70" t="s">
        <v>526</v>
      </c>
    </row>
    <row r="71" spans="1:2" x14ac:dyDescent="0.25">
      <c r="A71" t="s">
        <v>363</v>
      </c>
      <c r="B71" t="s">
        <v>527</v>
      </c>
    </row>
    <row r="72" spans="1:2" x14ac:dyDescent="0.25">
      <c r="A72" t="s">
        <v>364</v>
      </c>
      <c r="B72" t="s">
        <v>528</v>
      </c>
    </row>
    <row r="73" spans="1:2" x14ac:dyDescent="0.25">
      <c r="A73" t="s">
        <v>365</v>
      </c>
      <c r="B73" t="s">
        <v>529</v>
      </c>
    </row>
    <row r="74" spans="1:2" x14ac:dyDescent="0.25">
      <c r="A74" t="s">
        <v>366</v>
      </c>
      <c r="B74" t="s">
        <v>530</v>
      </c>
    </row>
    <row r="75" spans="1:2" x14ac:dyDescent="0.25">
      <c r="A75" t="s">
        <v>367</v>
      </c>
      <c r="B75" t="s">
        <v>531</v>
      </c>
    </row>
    <row r="76" spans="1:2" x14ac:dyDescent="0.25">
      <c r="A76" t="s">
        <v>368</v>
      </c>
      <c r="B76" t="s">
        <v>532</v>
      </c>
    </row>
    <row r="77" spans="1:2" x14ac:dyDescent="0.25">
      <c r="A77" t="s">
        <v>369</v>
      </c>
      <c r="B77" t="s">
        <v>533</v>
      </c>
    </row>
    <row r="78" spans="1:2" x14ac:dyDescent="0.25">
      <c r="A78" t="s">
        <v>370</v>
      </c>
      <c r="B78" t="s">
        <v>534</v>
      </c>
    </row>
    <row r="79" spans="1:2" x14ac:dyDescent="0.25">
      <c r="A79" t="s">
        <v>371</v>
      </c>
      <c r="B79" t="s">
        <v>535</v>
      </c>
    </row>
    <row r="80" spans="1:2" x14ac:dyDescent="0.25">
      <c r="A80" t="s">
        <v>372</v>
      </c>
      <c r="B80" t="s">
        <v>536</v>
      </c>
    </row>
    <row r="81" spans="1:2" x14ac:dyDescent="0.25">
      <c r="A81" t="s">
        <v>373</v>
      </c>
      <c r="B81" t="s">
        <v>537</v>
      </c>
    </row>
    <row r="82" spans="1:2" x14ac:dyDescent="0.25">
      <c r="A82" t="s">
        <v>374</v>
      </c>
      <c r="B82" t="s">
        <v>538</v>
      </c>
    </row>
    <row r="83" spans="1:2" x14ac:dyDescent="0.25">
      <c r="A83" t="s">
        <v>375</v>
      </c>
      <c r="B83" t="s">
        <v>539</v>
      </c>
    </row>
    <row r="84" spans="1:2" x14ac:dyDescent="0.25">
      <c r="A84" t="s">
        <v>376</v>
      </c>
      <c r="B84" t="s">
        <v>540</v>
      </c>
    </row>
    <row r="85" spans="1:2" x14ac:dyDescent="0.25">
      <c r="A85" t="s">
        <v>377</v>
      </c>
      <c r="B85" t="s">
        <v>541</v>
      </c>
    </row>
    <row r="86" spans="1:2" x14ac:dyDescent="0.25">
      <c r="A86" t="s">
        <v>378</v>
      </c>
      <c r="B86" t="s">
        <v>542</v>
      </c>
    </row>
    <row r="87" spans="1:2" x14ac:dyDescent="0.25">
      <c r="A87" t="s">
        <v>379</v>
      </c>
      <c r="B87" t="s">
        <v>543</v>
      </c>
    </row>
    <row r="88" spans="1:2" x14ac:dyDescent="0.25">
      <c r="A88" t="s">
        <v>380</v>
      </c>
      <c r="B88" t="s">
        <v>544</v>
      </c>
    </row>
    <row r="89" spans="1:2" x14ac:dyDescent="0.25">
      <c r="A89" t="s">
        <v>381</v>
      </c>
      <c r="B89" t="s">
        <v>545</v>
      </c>
    </row>
    <row r="90" spans="1:2" x14ac:dyDescent="0.25">
      <c r="A90" t="s">
        <v>382</v>
      </c>
      <c r="B90" t="s">
        <v>546</v>
      </c>
    </row>
    <row r="91" spans="1:2" x14ac:dyDescent="0.25">
      <c r="A91" t="s">
        <v>383</v>
      </c>
      <c r="B91" t="s">
        <v>547</v>
      </c>
    </row>
    <row r="92" spans="1:2" x14ac:dyDescent="0.25">
      <c r="A92" t="s">
        <v>384</v>
      </c>
      <c r="B92" t="s">
        <v>548</v>
      </c>
    </row>
    <row r="93" spans="1:2" x14ac:dyDescent="0.25">
      <c r="A93" t="s">
        <v>385</v>
      </c>
      <c r="B93" t="s">
        <v>549</v>
      </c>
    </row>
    <row r="94" spans="1:2" x14ac:dyDescent="0.25">
      <c r="A94" t="s">
        <v>386</v>
      </c>
      <c r="B94" t="s">
        <v>550</v>
      </c>
    </row>
    <row r="95" spans="1:2" x14ac:dyDescent="0.25">
      <c r="A95" t="s">
        <v>387</v>
      </c>
      <c r="B95" t="s">
        <v>551</v>
      </c>
    </row>
    <row r="96" spans="1:2" x14ac:dyDescent="0.25">
      <c r="A96" t="s">
        <v>388</v>
      </c>
      <c r="B96" t="s">
        <v>552</v>
      </c>
    </row>
    <row r="97" spans="1:2" x14ac:dyDescent="0.25">
      <c r="A97" t="s">
        <v>389</v>
      </c>
      <c r="B97" t="s">
        <v>553</v>
      </c>
    </row>
    <row r="98" spans="1:2" x14ac:dyDescent="0.25">
      <c r="A98" t="s">
        <v>390</v>
      </c>
      <c r="B98" t="s">
        <v>554</v>
      </c>
    </row>
    <row r="99" spans="1:2" x14ac:dyDescent="0.25">
      <c r="A99" t="s">
        <v>391</v>
      </c>
      <c r="B99" t="s">
        <v>555</v>
      </c>
    </row>
    <row r="100" spans="1:2" x14ac:dyDescent="0.25">
      <c r="A100" t="s">
        <v>392</v>
      </c>
      <c r="B100" t="s">
        <v>556</v>
      </c>
    </row>
    <row r="101" spans="1:2" x14ac:dyDescent="0.25">
      <c r="A101" t="s">
        <v>393</v>
      </c>
      <c r="B101" t="s">
        <v>557</v>
      </c>
    </row>
    <row r="102" spans="1:2" x14ac:dyDescent="0.25">
      <c r="A102" t="s">
        <v>394</v>
      </c>
      <c r="B102" t="s">
        <v>558</v>
      </c>
    </row>
    <row r="103" spans="1:2" x14ac:dyDescent="0.25">
      <c r="A103" t="s">
        <v>559</v>
      </c>
      <c r="B103" t="s">
        <v>560</v>
      </c>
    </row>
    <row r="104" spans="1:2" x14ac:dyDescent="0.25">
      <c r="A104" t="s">
        <v>395</v>
      </c>
      <c r="B104" t="s">
        <v>561</v>
      </c>
    </row>
    <row r="105" spans="1:2" x14ac:dyDescent="0.25">
      <c r="A105" t="s">
        <v>396</v>
      </c>
      <c r="B105" t="s">
        <v>562</v>
      </c>
    </row>
    <row r="106" spans="1:2" x14ac:dyDescent="0.25">
      <c r="A106" t="s">
        <v>397</v>
      </c>
      <c r="B106" t="s">
        <v>563</v>
      </c>
    </row>
    <row r="107" spans="1:2" x14ac:dyDescent="0.25">
      <c r="A107" t="s">
        <v>398</v>
      </c>
      <c r="B107" t="s">
        <v>564</v>
      </c>
    </row>
    <row r="108" spans="1:2" x14ac:dyDescent="0.25">
      <c r="A108" t="s">
        <v>399</v>
      </c>
      <c r="B108" t="s">
        <v>565</v>
      </c>
    </row>
    <row r="109" spans="1:2" x14ac:dyDescent="0.25">
      <c r="A109" t="s">
        <v>400</v>
      </c>
      <c r="B109" t="s">
        <v>566</v>
      </c>
    </row>
    <row r="110" spans="1:2" x14ac:dyDescent="0.25">
      <c r="A110" t="s">
        <v>401</v>
      </c>
      <c r="B110" t="s">
        <v>567</v>
      </c>
    </row>
    <row r="111" spans="1:2" x14ac:dyDescent="0.25">
      <c r="A111" t="s">
        <v>402</v>
      </c>
      <c r="B111" t="s">
        <v>403</v>
      </c>
    </row>
    <row r="112" spans="1:2" x14ac:dyDescent="0.25">
      <c r="A112" t="s">
        <v>404</v>
      </c>
      <c r="B112" t="s">
        <v>568</v>
      </c>
    </row>
    <row r="113" spans="1:2" x14ac:dyDescent="0.25">
      <c r="A113" t="s">
        <v>405</v>
      </c>
      <c r="B113" t="s">
        <v>569</v>
      </c>
    </row>
    <row r="114" spans="1:2" x14ac:dyDescent="0.25">
      <c r="A114" t="s">
        <v>406</v>
      </c>
      <c r="B114" t="s">
        <v>570</v>
      </c>
    </row>
    <row r="115" spans="1:2" x14ac:dyDescent="0.25">
      <c r="A115" t="s">
        <v>407</v>
      </c>
      <c r="B115" t="s">
        <v>571</v>
      </c>
    </row>
    <row r="116" spans="1:2" x14ac:dyDescent="0.25">
      <c r="A116" t="s">
        <v>408</v>
      </c>
      <c r="B116" t="s">
        <v>572</v>
      </c>
    </row>
    <row r="117" spans="1:2" x14ac:dyDescent="0.25">
      <c r="A117" t="s">
        <v>409</v>
      </c>
      <c r="B117" t="s">
        <v>573</v>
      </c>
    </row>
    <row r="118" spans="1:2" x14ac:dyDescent="0.25">
      <c r="A118" t="s">
        <v>410</v>
      </c>
      <c r="B118" t="s">
        <v>574</v>
      </c>
    </row>
    <row r="119" spans="1:2" x14ac:dyDescent="0.25">
      <c r="A119" t="s">
        <v>411</v>
      </c>
      <c r="B119" t="s">
        <v>576</v>
      </c>
    </row>
    <row r="120" spans="1:2" x14ac:dyDescent="0.25">
      <c r="A120" t="s">
        <v>412</v>
      </c>
      <c r="B120" t="s">
        <v>577</v>
      </c>
    </row>
    <row r="121" spans="1:2" x14ac:dyDescent="0.25">
      <c r="A121" t="s">
        <v>413</v>
      </c>
      <c r="B121" t="s">
        <v>578</v>
      </c>
    </row>
    <row r="122" spans="1:2" x14ac:dyDescent="0.25">
      <c r="A122" t="s">
        <v>414</v>
      </c>
      <c r="B122" t="s">
        <v>579</v>
      </c>
    </row>
    <row r="123" spans="1:2" x14ac:dyDescent="0.25">
      <c r="A123" t="s">
        <v>415</v>
      </c>
      <c r="B123" t="s">
        <v>580</v>
      </c>
    </row>
    <row r="124" spans="1:2" x14ac:dyDescent="0.25">
      <c r="A124" t="s">
        <v>416</v>
      </c>
      <c r="B124" t="s">
        <v>581</v>
      </c>
    </row>
    <row r="125" spans="1:2" x14ac:dyDescent="0.25">
      <c r="A125" t="s">
        <v>417</v>
      </c>
      <c r="B125" t="s">
        <v>582</v>
      </c>
    </row>
    <row r="126" spans="1:2" x14ac:dyDescent="0.25">
      <c r="A126" t="s">
        <v>418</v>
      </c>
      <c r="B126" t="s">
        <v>583</v>
      </c>
    </row>
    <row r="127" spans="1:2" x14ac:dyDescent="0.25">
      <c r="A127" t="s">
        <v>419</v>
      </c>
      <c r="B127" t="s">
        <v>584</v>
      </c>
    </row>
    <row r="128" spans="1:2" x14ac:dyDescent="0.25">
      <c r="A128" t="s">
        <v>420</v>
      </c>
      <c r="B128" t="s">
        <v>585</v>
      </c>
    </row>
    <row r="129" spans="1:2" x14ac:dyDescent="0.25">
      <c r="A129" t="s">
        <v>421</v>
      </c>
      <c r="B129" t="s">
        <v>586</v>
      </c>
    </row>
    <row r="130" spans="1:2" x14ac:dyDescent="0.25">
      <c r="A130" t="s">
        <v>422</v>
      </c>
      <c r="B130" t="s">
        <v>587</v>
      </c>
    </row>
    <row r="131" spans="1:2" x14ac:dyDescent="0.25">
      <c r="A131" t="s">
        <v>423</v>
      </c>
      <c r="B131" t="s">
        <v>588</v>
      </c>
    </row>
    <row r="132" spans="1:2" x14ac:dyDescent="0.25">
      <c r="A132" t="s">
        <v>424</v>
      </c>
      <c r="B132" t="s">
        <v>589</v>
      </c>
    </row>
    <row r="133" spans="1:2" x14ac:dyDescent="0.25">
      <c r="A133" t="s">
        <v>425</v>
      </c>
      <c r="B133" t="s">
        <v>590</v>
      </c>
    </row>
    <row r="134" spans="1:2" x14ac:dyDescent="0.25">
      <c r="A134" t="s">
        <v>591</v>
      </c>
      <c r="B134" t="s">
        <v>592</v>
      </c>
    </row>
    <row r="135" spans="1:2" x14ac:dyDescent="0.25">
      <c r="A135" t="s">
        <v>426</v>
      </c>
      <c r="B135" t="s">
        <v>593</v>
      </c>
    </row>
    <row r="136" spans="1:2" x14ac:dyDescent="0.25">
      <c r="A136" t="s">
        <v>427</v>
      </c>
      <c r="B136" t="s">
        <v>594</v>
      </c>
    </row>
    <row r="137" spans="1:2" x14ac:dyDescent="0.25">
      <c r="A137" t="s">
        <v>428</v>
      </c>
      <c r="B137" t="s">
        <v>595</v>
      </c>
    </row>
    <row r="138" spans="1:2" x14ac:dyDescent="0.25">
      <c r="A138" t="s">
        <v>429</v>
      </c>
      <c r="B138" t="s">
        <v>596</v>
      </c>
    </row>
    <row r="139" spans="1:2" x14ac:dyDescent="0.25">
      <c r="A139" t="s">
        <v>430</v>
      </c>
      <c r="B139" t="s">
        <v>597</v>
      </c>
    </row>
    <row r="140" spans="1:2" x14ac:dyDescent="0.25">
      <c r="A140" t="s">
        <v>431</v>
      </c>
      <c r="B140" t="s">
        <v>598</v>
      </c>
    </row>
    <row r="141" spans="1:2" x14ac:dyDescent="0.25">
      <c r="A141" t="s">
        <v>432</v>
      </c>
      <c r="B141" t="s">
        <v>599</v>
      </c>
    </row>
    <row r="142" spans="1:2" x14ac:dyDescent="0.25">
      <c r="A142" t="s">
        <v>433</v>
      </c>
      <c r="B142" t="s">
        <v>600</v>
      </c>
    </row>
    <row r="143" spans="1:2" x14ac:dyDescent="0.25">
      <c r="A143" t="s">
        <v>434</v>
      </c>
      <c r="B143" t="s">
        <v>601</v>
      </c>
    </row>
    <row r="144" spans="1:2" x14ac:dyDescent="0.25">
      <c r="A144" t="s">
        <v>435</v>
      </c>
      <c r="B144" t="s">
        <v>602</v>
      </c>
    </row>
    <row r="145" spans="1:2" x14ac:dyDescent="0.25">
      <c r="A145" t="s">
        <v>436</v>
      </c>
      <c r="B145" t="s">
        <v>603</v>
      </c>
    </row>
    <row r="146" spans="1:2" x14ac:dyDescent="0.25">
      <c r="A146" t="s">
        <v>437</v>
      </c>
      <c r="B146" t="s">
        <v>604</v>
      </c>
    </row>
    <row r="147" spans="1:2" x14ac:dyDescent="0.25">
      <c r="A147" t="s">
        <v>438</v>
      </c>
      <c r="B147" t="s">
        <v>605</v>
      </c>
    </row>
    <row r="148" spans="1:2" x14ac:dyDescent="0.25">
      <c r="A148" t="s">
        <v>439</v>
      </c>
      <c r="B148" t="s">
        <v>606</v>
      </c>
    </row>
    <row r="149" spans="1:2" x14ac:dyDescent="0.25">
      <c r="A149" t="s">
        <v>440</v>
      </c>
      <c r="B149" t="s">
        <v>607</v>
      </c>
    </row>
    <row r="150" spans="1:2" x14ac:dyDescent="0.25">
      <c r="A150" t="s">
        <v>608</v>
      </c>
      <c r="B150" t="s">
        <v>609</v>
      </c>
    </row>
    <row r="151" spans="1:2" x14ac:dyDescent="0.25">
      <c r="A151" t="s">
        <v>610</v>
      </c>
      <c r="B151" t="s">
        <v>611</v>
      </c>
    </row>
    <row r="152" spans="1:2" x14ac:dyDescent="0.25">
      <c r="A152" t="s">
        <v>442</v>
      </c>
      <c r="B152" t="s">
        <v>612</v>
      </c>
    </row>
    <row r="153" spans="1:2" x14ac:dyDescent="0.25">
      <c r="A153" t="s">
        <v>613</v>
      </c>
      <c r="B153" t="s">
        <v>614</v>
      </c>
    </row>
    <row r="154" spans="1:2" x14ac:dyDescent="0.25">
      <c r="A154" t="s">
        <v>443</v>
      </c>
      <c r="B154" t="s">
        <v>615</v>
      </c>
    </row>
    <row r="155" spans="1:2" x14ac:dyDescent="0.25">
      <c r="A155" t="s">
        <v>616</v>
      </c>
      <c r="B155" t="s">
        <v>617</v>
      </c>
    </row>
    <row r="156" spans="1:2" x14ac:dyDescent="0.25">
      <c r="A156" t="s">
        <v>444</v>
      </c>
      <c r="B156" t="s">
        <v>618</v>
      </c>
    </row>
    <row r="157" spans="1:2" x14ac:dyDescent="0.25">
      <c r="A157" t="s">
        <v>445</v>
      </c>
      <c r="B157" t="s">
        <v>619</v>
      </c>
    </row>
    <row r="158" spans="1:2" x14ac:dyDescent="0.25">
      <c r="A158" t="s">
        <v>446</v>
      </c>
      <c r="B158" t="s">
        <v>620</v>
      </c>
    </row>
    <row r="159" spans="1:2" x14ac:dyDescent="0.25">
      <c r="A159" t="s">
        <v>447</v>
      </c>
      <c r="B159" t="s">
        <v>621</v>
      </c>
    </row>
    <row r="160" spans="1:2" x14ac:dyDescent="0.25">
      <c r="A160" t="s">
        <v>622</v>
      </c>
      <c r="B160" t="s">
        <v>623</v>
      </c>
    </row>
    <row r="161" spans="1:2" x14ac:dyDescent="0.25">
      <c r="A161" t="s">
        <v>624</v>
      </c>
      <c r="B161" t="s">
        <v>625</v>
      </c>
    </row>
    <row r="162" spans="1:2" x14ac:dyDescent="0.25">
      <c r="A162" t="s">
        <v>626</v>
      </c>
      <c r="B162" t="s">
        <v>627</v>
      </c>
    </row>
    <row r="163" spans="1:2" x14ac:dyDescent="0.25">
      <c r="A163" t="s">
        <v>628</v>
      </c>
      <c r="B163" t="s">
        <v>629</v>
      </c>
    </row>
    <row r="164" spans="1:2" x14ac:dyDescent="0.25">
      <c r="A164" t="s">
        <v>630</v>
      </c>
      <c r="B164" t="s">
        <v>631</v>
      </c>
    </row>
    <row r="165" spans="1:2" x14ac:dyDescent="0.25">
      <c r="A165" t="s">
        <v>632</v>
      </c>
      <c r="B165" t="s">
        <v>633</v>
      </c>
    </row>
    <row r="166" spans="1:2" x14ac:dyDescent="0.25">
      <c r="A166" t="s">
        <v>448</v>
      </c>
      <c r="B166" t="s">
        <v>634</v>
      </c>
    </row>
    <row r="167" spans="1:2" x14ac:dyDescent="0.25">
      <c r="A167" t="s">
        <v>449</v>
      </c>
      <c r="B167" t="s">
        <v>635</v>
      </c>
    </row>
    <row r="168" spans="1:2" x14ac:dyDescent="0.25">
      <c r="A168" t="s">
        <v>450</v>
      </c>
      <c r="B168" t="s">
        <v>636</v>
      </c>
    </row>
    <row r="169" spans="1:2" x14ac:dyDescent="0.25">
      <c r="A169" t="s">
        <v>637</v>
      </c>
      <c r="B169" t="s">
        <v>638</v>
      </c>
    </row>
    <row r="170" spans="1:2" x14ac:dyDescent="0.25">
      <c r="A170" t="s">
        <v>451</v>
      </c>
      <c r="B170" t="s">
        <v>639</v>
      </c>
    </row>
    <row r="171" spans="1:2" x14ac:dyDescent="0.25">
      <c r="A171" t="s">
        <v>640</v>
      </c>
      <c r="B171" t="s">
        <v>641</v>
      </c>
    </row>
    <row r="172" spans="1:2" x14ac:dyDescent="0.25">
      <c r="A172" t="s">
        <v>642</v>
      </c>
      <c r="B172" t="s">
        <v>643</v>
      </c>
    </row>
    <row r="173" spans="1:2" x14ac:dyDescent="0.25">
      <c r="A173" t="s">
        <v>644</v>
      </c>
      <c r="B173" t="s">
        <v>645</v>
      </c>
    </row>
    <row r="174" spans="1:2" x14ac:dyDescent="0.25">
      <c r="A174" t="s">
        <v>646</v>
      </c>
      <c r="B174" t="s">
        <v>647</v>
      </c>
    </row>
    <row r="175" spans="1:2" x14ac:dyDescent="0.25">
      <c r="A175" t="s">
        <v>648</v>
      </c>
      <c r="B175" t="s">
        <v>649</v>
      </c>
    </row>
    <row r="176" spans="1:2" x14ac:dyDescent="0.25">
      <c r="A176" t="s">
        <v>452</v>
      </c>
      <c r="B176" t="s">
        <v>650</v>
      </c>
    </row>
    <row r="177" spans="1:2" x14ac:dyDescent="0.25">
      <c r="A177" t="s">
        <v>453</v>
      </c>
      <c r="B177" t="s">
        <v>651</v>
      </c>
    </row>
    <row r="178" spans="1:2" x14ac:dyDescent="0.25">
      <c r="A178" t="s">
        <v>454</v>
      </c>
      <c r="B178" t="s">
        <v>652</v>
      </c>
    </row>
    <row r="179" spans="1:2" x14ac:dyDescent="0.25">
      <c r="A179" t="s">
        <v>653</v>
      </c>
      <c r="B179" t="s">
        <v>654</v>
      </c>
    </row>
  </sheetData>
  <hyperlinks>
    <hyperlink ref="C1" location="Indice!A1" display="Índice" xr:uid="{00000000-0004-0000-2D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C1:F49"/>
  <sheetViews>
    <sheetView showGridLines="0" zoomScale="80" zoomScaleNormal="80" zoomScaleSheetLayoutView="70" workbookViewId="0">
      <pane xSplit="4" ySplit="9" topLeftCell="E28" activePane="bottomRight" state="frozen"/>
      <selection activeCell="D89" sqref="D89"/>
      <selection pane="topRight" activeCell="D89" sqref="D89"/>
      <selection pane="bottomLeft" activeCell="D89" sqref="D89"/>
      <selection pane="bottomRight" activeCell="D89" sqref="D89"/>
    </sheetView>
  </sheetViews>
  <sheetFormatPr baseColWidth="10" defaultColWidth="11.28515625" defaultRowHeight="12.75" x14ac:dyDescent="0.2"/>
  <cols>
    <col min="1" max="2" width="2.28515625" style="2" customWidth="1"/>
    <col min="3" max="3" width="47" style="2" customWidth="1"/>
    <col min="4" max="4" width="12.7109375" style="108" customWidth="1"/>
    <col min="5" max="6" width="16.28515625" style="107" customWidth="1"/>
    <col min="7" max="7" width="11.28515625" style="2"/>
    <col min="8" max="8" width="12" style="2" bestFit="1" customWidth="1"/>
    <col min="9" max="16384" width="11.28515625" style="2"/>
  </cols>
  <sheetData>
    <row r="1" spans="3:6" ht="14.25" x14ac:dyDescent="0.2">
      <c r="C1" s="29" t="s">
        <v>3250</v>
      </c>
      <c r="D1" s="106" t="s">
        <v>232</v>
      </c>
    </row>
    <row r="4" spans="3:6" ht="15" x14ac:dyDescent="0.25">
      <c r="C4" s="801" t="s">
        <v>184</v>
      </c>
      <c r="D4" s="801"/>
      <c r="E4" s="801"/>
      <c r="F4" s="801"/>
    </row>
    <row r="5" spans="3:6" ht="15" x14ac:dyDescent="0.25">
      <c r="C5" s="801" t="s">
        <v>3412</v>
      </c>
      <c r="D5" s="801"/>
      <c r="E5" s="801"/>
      <c r="F5" s="801"/>
    </row>
    <row r="6" spans="3:6" x14ac:dyDescent="0.2">
      <c r="C6" s="809" t="s">
        <v>185</v>
      </c>
      <c r="D6" s="809"/>
      <c r="E6" s="809"/>
      <c r="F6" s="809"/>
    </row>
    <row r="7" spans="3:6" x14ac:dyDescent="0.2">
      <c r="C7" s="809" t="s">
        <v>160</v>
      </c>
      <c r="D7" s="809"/>
      <c r="E7" s="809"/>
      <c r="F7" s="809"/>
    </row>
    <row r="8" spans="3:6" x14ac:dyDescent="0.2">
      <c r="C8" s="110"/>
      <c r="D8" s="111"/>
      <c r="E8" s="112"/>
      <c r="F8" s="112"/>
    </row>
    <row r="9" spans="3:6" ht="15" x14ac:dyDescent="0.2">
      <c r="C9" s="788"/>
      <c r="D9" s="787" t="s">
        <v>132</v>
      </c>
      <c r="E9" s="786">
        <v>45199</v>
      </c>
      <c r="F9" s="785">
        <v>44834</v>
      </c>
    </row>
    <row r="10" spans="3:6" ht="15" x14ac:dyDescent="0.2">
      <c r="C10" s="243"/>
      <c r="D10" s="244"/>
      <c r="E10" s="245"/>
      <c r="F10" s="245"/>
    </row>
    <row r="11" spans="3:6" ht="15" x14ac:dyDescent="0.2">
      <c r="C11" s="90" t="s">
        <v>3236</v>
      </c>
      <c r="D11" s="700">
        <v>25</v>
      </c>
      <c r="E11" s="187">
        <v>80632471.412</v>
      </c>
      <c r="F11" s="566">
        <v>79783544</v>
      </c>
    </row>
    <row r="12" spans="3:6" ht="15" x14ac:dyDescent="0.2">
      <c r="C12" s="90" t="s">
        <v>3239</v>
      </c>
      <c r="D12" s="700">
        <v>27</v>
      </c>
      <c r="E12" s="187">
        <v>-69330272.232999995</v>
      </c>
      <c r="F12" s="566">
        <v>-66103772</v>
      </c>
    </row>
    <row r="13" spans="3:6" ht="15" x14ac:dyDescent="0.2">
      <c r="C13" s="141" t="s">
        <v>54</v>
      </c>
      <c r="D13" s="700"/>
      <c r="E13" s="188">
        <v>11302199.179000005</v>
      </c>
      <c r="F13" s="567">
        <v>13679772</v>
      </c>
    </row>
    <row r="14" spans="3:6" ht="15" x14ac:dyDescent="0.2">
      <c r="C14" s="90" t="s">
        <v>161</v>
      </c>
      <c r="D14" s="700">
        <v>27</v>
      </c>
      <c r="E14" s="187">
        <v>-7902547.7180000013</v>
      </c>
      <c r="F14" s="566">
        <v>-5230011</v>
      </c>
    </row>
    <row r="15" spans="3:6" ht="15" x14ac:dyDescent="0.2">
      <c r="C15" s="90" t="s">
        <v>163</v>
      </c>
      <c r="D15" s="700">
        <v>27</v>
      </c>
      <c r="E15" s="187">
        <v>-18377708.004000004</v>
      </c>
      <c r="F15" s="566">
        <v>-16550559</v>
      </c>
    </row>
    <row r="16" spans="3:6" ht="15" x14ac:dyDescent="0.2">
      <c r="C16" s="141" t="s">
        <v>98</v>
      </c>
      <c r="D16" s="700"/>
      <c r="E16" s="188">
        <v>-14978056.543000001</v>
      </c>
      <c r="F16" s="567">
        <v>-8100798</v>
      </c>
    </row>
    <row r="17" spans="3:6" ht="15" hidden="1" x14ac:dyDescent="0.2">
      <c r="C17" s="90" t="s">
        <v>256</v>
      </c>
      <c r="D17" s="700">
        <v>29</v>
      </c>
      <c r="E17" s="186">
        <v>0</v>
      </c>
      <c r="F17" s="568">
        <v>0</v>
      </c>
    </row>
    <row r="18" spans="3:6" ht="15" hidden="1" x14ac:dyDescent="0.2">
      <c r="C18" s="90" t="s">
        <v>255</v>
      </c>
      <c r="D18" s="700">
        <v>29</v>
      </c>
      <c r="E18" s="186" t="e">
        <v>#REF!</v>
      </c>
      <c r="F18" s="568" t="e">
        <v>#REF!</v>
      </c>
    </row>
    <row r="19" spans="3:6" ht="15" hidden="1" x14ac:dyDescent="0.2">
      <c r="C19" s="89" t="s">
        <v>45</v>
      </c>
      <c r="D19" s="700"/>
      <c r="E19" s="186" t="e">
        <v>#REF!</v>
      </c>
      <c r="F19" s="568" t="e">
        <v>#REF!</v>
      </c>
    </row>
    <row r="20" spans="3:6" ht="15" x14ac:dyDescent="0.2">
      <c r="C20" s="90" t="s">
        <v>3</v>
      </c>
      <c r="D20" s="700">
        <v>29</v>
      </c>
      <c r="E20" s="187">
        <v>43700000</v>
      </c>
      <c r="F20" s="566">
        <v>6031056</v>
      </c>
    </row>
    <row r="21" spans="3:6" ht="15" x14ac:dyDescent="0.2">
      <c r="C21" s="90" t="s">
        <v>3237</v>
      </c>
      <c r="D21" s="700">
        <v>29</v>
      </c>
      <c r="E21" s="187">
        <v>-6446717.7119994629</v>
      </c>
      <c r="F21" s="566">
        <v>-4091932</v>
      </c>
    </row>
    <row r="22" spans="3:6" ht="15" x14ac:dyDescent="0.2">
      <c r="C22" s="90" t="s">
        <v>3238</v>
      </c>
      <c r="D22" s="700">
        <v>29</v>
      </c>
      <c r="E22" s="187">
        <v>-691094.7969999999</v>
      </c>
      <c r="F22" s="569">
        <v>32746423.772999901</v>
      </c>
    </row>
    <row r="23" spans="3:6" ht="15" x14ac:dyDescent="0.2">
      <c r="C23" s="90" t="s">
        <v>3240</v>
      </c>
      <c r="D23" s="700">
        <v>29</v>
      </c>
      <c r="E23" s="187">
        <v>-4391047.93</v>
      </c>
      <c r="F23" s="566">
        <v>-6647465</v>
      </c>
    </row>
    <row r="24" spans="3:6" ht="15" x14ac:dyDescent="0.2">
      <c r="C24" s="89" t="s">
        <v>45</v>
      </c>
      <c r="D24" s="700"/>
      <c r="E24" s="188">
        <v>32171139.561000541</v>
      </c>
      <c r="F24" s="188">
        <v>28038082.772999898</v>
      </c>
    </row>
    <row r="25" spans="3:6" ht="15" x14ac:dyDescent="0.2">
      <c r="C25" s="90" t="s">
        <v>99</v>
      </c>
      <c r="D25" s="700">
        <v>30</v>
      </c>
      <c r="E25" s="187">
        <v>2287106.1979999999</v>
      </c>
      <c r="F25" s="569">
        <v>0</v>
      </c>
    </row>
    <row r="26" spans="3:6" ht="25.5" x14ac:dyDescent="0.2">
      <c r="C26" s="185" t="s">
        <v>257</v>
      </c>
      <c r="D26" s="700"/>
      <c r="E26" s="188">
        <v>19480189.216000538</v>
      </c>
      <c r="F26" s="567">
        <v>19937284.772999898</v>
      </c>
    </row>
    <row r="27" spans="3:6" ht="15" x14ac:dyDescent="0.2">
      <c r="C27" s="90" t="s">
        <v>100</v>
      </c>
      <c r="D27" s="700">
        <v>31</v>
      </c>
      <c r="E27" s="187">
        <v>0</v>
      </c>
      <c r="F27" s="569">
        <v>0</v>
      </c>
    </row>
    <row r="28" spans="3:6" ht="15" x14ac:dyDescent="0.2">
      <c r="C28" s="185" t="s">
        <v>57</v>
      </c>
      <c r="D28" s="700"/>
      <c r="E28" s="188">
        <v>19480189.216000538</v>
      </c>
      <c r="F28" s="567">
        <v>19937284.772999898</v>
      </c>
    </row>
    <row r="29" spans="3:6" ht="15" x14ac:dyDescent="0.2">
      <c r="C29" s="90" t="s">
        <v>37</v>
      </c>
      <c r="D29" s="700">
        <v>32</v>
      </c>
      <c r="E29" s="187">
        <v>-1415354.5260000001</v>
      </c>
      <c r="F29" s="568">
        <v>-1886019</v>
      </c>
    </row>
    <row r="30" spans="3:6" ht="15" x14ac:dyDescent="0.2">
      <c r="C30" s="141" t="s">
        <v>258</v>
      </c>
      <c r="D30" s="700"/>
      <c r="E30" s="188">
        <v>18064834.690000538</v>
      </c>
      <c r="F30" s="567">
        <v>18051265.772999898</v>
      </c>
    </row>
    <row r="31" spans="3:6" ht="15" x14ac:dyDescent="0.2">
      <c r="C31" s="184" t="s">
        <v>55</v>
      </c>
      <c r="D31" s="700">
        <v>33</v>
      </c>
      <c r="E31" s="187">
        <v>0</v>
      </c>
      <c r="F31" s="570">
        <v>0</v>
      </c>
    </row>
    <row r="32" spans="3:6" ht="25.5" x14ac:dyDescent="0.2">
      <c r="C32" s="184" t="s">
        <v>56</v>
      </c>
      <c r="D32" s="700">
        <v>34</v>
      </c>
      <c r="E32" s="187">
        <v>0</v>
      </c>
      <c r="F32" s="568">
        <v>0</v>
      </c>
    </row>
    <row r="33" spans="3:6" ht="15.75" thickBot="1" x14ac:dyDescent="0.25">
      <c r="C33" s="89" t="s">
        <v>169</v>
      </c>
      <c r="D33" s="700"/>
      <c r="E33" s="189">
        <v>18064834.690000538</v>
      </c>
      <c r="F33" s="571">
        <v>18051265.772999898</v>
      </c>
    </row>
    <row r="34" spans="3:6" ht="15.75" thickTop="1" x14ac:dyDescent="0.2">
      <c r="C34" s="89"/>
      <c r="D34" s="700"/>
      <c r="E34" s="274"/>
      <c r="F34" s="274"/>
    </row>
    <row r="35" spans="3:6" ht="15" x14ac:dyDescent="0.2">
      <c r="C35" s="89" t="s">
        <v>3344</v>
      </c>
      <c r="D35" s="700">
        <v>35</v>
      </c>
      <c r="E35" s="230">
        <v>2.1464408983196095E-2</v>
      </c>
      <c r="F35" s="230">
        <v>2.3082482128220467E-2</v>
      </c>
    </row>
    <row r="36" spans="3:6" x14ac:dyDescent="0.2">
      <c r="C36" s="74"/>
      <c r="D36" s="109"/>
      <c r="E36" s="113"/>
      <c r="F36" s="113"/>
    </row>
    <row r="37" spans="3:6" x14ac:dyDescent="0.2">
      <c r="C37" s="11" t="s">
        <v>251</v>
      </c>
    </row>
    <row r="38" spans="3:6" ht="15" x14ac:dyDescent="0.2">
      <c r="C38" s="712" t="s">
        <v>3404</v>
      </c>
      <c r="F38" s="713"/>
    </row>
    <row r="39" spans="3:6" x14ac:dyDescent="0.2">
      <c r="E39" s="272"/>
      <c r="F39" s="272"/>
    </row>
    <row r="43" spans="3:6" x14ac:dyDescent="0.2">
      <c r="C43" s="114"/>
      <c r="D43" s="115"/>
      <c r="E43" s="808"/>
      <c r="F43" s="808"/>
    </row>
    <row r="44" spans="3:6" x14ac:dyDescent="0.2">
      <c r="C44" s="116"/>
      <c r="D44" s="117"/>
    </row>
    <row r="49" spans="3:6" x14ac:dyDescent="0.2">
      <c r="C49" s="118"/>
      <c r="E49" s="808"/>
      <c r="F49" s="808"/>
    </row>
  </sheetData>
  <mergeCells count="6">
    <mergeCell ref="E49:F49"/>
    <mergeCell ref="C4:F4"/>
    <mergeCell ref="C5:F5"/>
    <mergeCell ref="C6:F6"/>
    <mergeCell ref="C7:F7"/>
    <mergeCell ref="E43:F43"/>
  </mergeCells>
  <hyperlinks>
    <hyperlink ref="D11" location="'Nota 25'!A1" display="'Nota 25'!A1" xr:uid="{00000000-0004-0000-0200-000000000000}"/>
    <hyperlink ref="D12" location="'Nota 27'!A1" display="'Nota 27'!A1" xr:uid="{00000000-0004-0000-0200-000001000000}"/>
    <hyperlink ref="D25" location="'Nota 30'!A1" display="'Nota 30'!A1" xr:uid="{00000000-0004-0000-0200-000007000000}"/>
    <hyperlink ref="D27" location="'Nota 31'!A1" display="'Nota 31'!A1" xr:uid="{00000000-0004-0000-0200-000008000000}"/>
    <hyperlink ref="D29" location="'Nota 32'!A1" display="'Nota 32'!A1" xr:uid="{00000000-0004-0000-0200-000009000000}"/>
    <hyperlink ref="D31" location="'Nota 33'!A1" display="'Nota 33'!A1" xr:uid="{00000000-0004-0000-0200-00000A000000}"/>
    <hyperlink ref="D32" location="'Nota 34'!A1" display="'Nota 34'!A1" xr:uid="{00000000-0004-0000-0200-00000B000000}"/>
    <hyperlink ref="D35" location="'Nota 35'!A1" display="'Nota 35'!A1" xr:uid="{00000000-0004-0000-0200-00000C000000}"/>
    <hyperlink ref="D1" location="Indice!A1" display="Indice" xr:uid="{00000000-0004-0000-0200-00000D000000}"/>
    <hyperlink ref="D17" location="'Nota 29'!A1" display="'Nota 29'!A1" xr:uid="{00000000-0004-0000-0200-000006000000}"/>
    <hyperlink ref="D18" location="'Nota 29'!A1" display="'Nota 29'!A1" xr:uid="{00000000-0004-0000-0200-000005000000}"/>
    <hyperlink ref="D14" location="'Nota 27'!A1" display="'Nota 27'!A1" xr:uid="{557FD753-CC4E-4470-B779-38515EA80C01}"/>
    <hyperlink ref="D15" location="'Nota 27'!A1" display="'Nota 27'!A1" xr:uid="{0AEC0157-85EA-46FC-A9C8-2A1522018963}"/>
    <hyperlink ref="D20" location="'Nota 29'!A1" display="'Nota 29'!A1" xr:uid="{2D2C7CB8-F799-4EBE-A47D-9E318972F10F}"/>
    <hyperlink ref="D21:D23" location="'Nota 29'!A1" display="'Nota 29'!A1" xr:uid="{214B4AB2-A4C1-42FD-8799-471E9AF784BF}"/>
  </hyperlinks>
  <printOptions horizontalCentered="1"/>
  <pageMargins left="0.31496062992125984" right="0.70866141732283472" top="0.74803149606299213" bottom="0.74803149606299213" header="0.31496062992125984" footer="0.31496062992125984"/>
  <pageSetup paperSize="9" scale="7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C1:E48"/>
  <sheetViews>
    <sheetView showGridLines="0" zoomScale="85" zoomScaleNormal="85" workbookViewId="0">
      <selection activeCell="D89" sqref="D89"/>
    </sheetView>
  </sheetViews>
  <sheetFormatPr baseColWidth="10" defaultColWidth="10.85546875" defaultRowHeight="14.25" x14ac:dyDescent="0.2"/>
  <cols>
    <col min="1" max="2" width="2.28515625" style="19" customWidth="1"/>
    <col min="3" max="3" width="67.7109375" style="19" bestFit="1" customWidth="1"/>
    <col min="4" max="5" width="15.85546875" style="32" customWidth="1"/>
    <col min="6" max="16384" width="10.85546875" style="19"/>
  </cols>
  <sheetData>
    <row r="1" spans="3:5" ht="15" x14ac:dyDescent="0.25">
      <c r="C1" s="218"/>
      <c r="D1" s="218"/>
      <c r="E1" s="42" t="s">
        <v>3370</v>
      </c>
    </row>
    <row r="2" spans="3:5" x14ac:dyDescent="0.2">
      <c r="C2" s="30"/>
      <c r="D2" s="31"/>
      <c r="E2" s="31"/>
    </row>
    <row r="3" spans="3:5" x14ac:dyDescent="0.2">
      <c r="C3" s="30"/>
      <c r="D3" s="31"/>
      <c r="E3" s="31"/>
    </row>
    <row r="4" spans="3:5" s="2" customFormat="1" ht="15" x14ac:dyDescent="0.25">
      <c r="C4" s="801" t="s">
        <v>673</v>
      </c>
      <c r="D4" s="801"/>
      <c r="E4" s="801"/>
    </row>
    <row r="5" spans="3:5" s="2" customFormat="1" ht="15" x14ac:dyDescent="0.25">
      <c r="C5" s="801" t="s">
        <v>3412</v>
      </c>
      <c r="D5" s="801"/>
      <c r="E5" s="801"/>
    </row>
    <row r="6" spans="3:5" s="2" customFormat="1" x14ac:dyDescent="0.2">
      <c r="C6" s="811" t="s">
        <v>186</v>
      </c>
      <c r="D6" s="811"/>
      <c r="E6" s="811"/>
    </row>
    <row r="7" spans="3:5" s="2" customFormat="1" x14ac:dyDescent="0.2">
      <c r="C7" s="811" t="s">
        <v>170</v>
      </c>
      <c r="D7" s="811"/>
      <c r="E7" s="811"/>
    </row>
    <row r="8" spans="3:5" s="2" customFormat="1" x14ac:dyDescent="0.2">
      <c r="C8" s="143"/>
      <c r="D8" s="143"/>
      <c r="E8" s="143"/>
    </row>
    <row r="9" spans="3:5" s="2" customFormat="1" x14ac:dyDescent="0.2">
      <c r="C9" s="143"/>
      <c r="D9" s="88">
        <v>45199</v>
      </c>
      <c r="E9" s="143"/>
    </row>
    <row r="10" spans="3:5" s="2" customFormat="1" ht="12.75" x14ac:dyDescent="0.2">
      <c r="C10" s="738"/>
      <c r="D10" s="784">
        <v>45199</v>
      </c>
      <c r="E10" s="784">
        <v>44742</v>
      </c>
    </row>
    <row r="11" spans="3:5" s="2" customFormat="1" ht="12.75" x14ac:dyDescent="0.2">
      <c r="C11" s="74" t="s">
        <v>171</v>
      </c>
      <c r="D11" s="446"/>
      <c r="E11" s="446"/>
    </row>
    <row r="12" spans="3:5" s="2" customFormat="1" ht="15" x14ac:dyDescent="0.25">
      <c r="C12" s="18" t="s">
        <v>2688</v>
      </c>
      <c r="D12" s="538">
        <v>80632471.412</v>
      </c>
      <c r="E12" s="538">
        <v>79783543.937000006</v>
      </c>
    </row>
    <row r="13" spans="3:5" s="2" customFormat="1" ht="15" x14ac:dyDescent="0.25">
      <c r="C13" s="18" t="s">
        <v>1477</v>
      </c>
      <c r="D13" s="538">
        <v>286238791.38724732</v>
      </c>
      <c r="E13" s="538">
        <v>117795956.27800944</v>
      </c>
    </row>
    <row r="14" spans="3:5" s="2" customFormat="1" ht="15" x14ac:dyDescent="0.25">
      <c r="C14" s="18" t="s">
        <v>2689</v>
      </c>
      <c r="D14" s="539">
        <v>60190765.920856856</v>
      </c>
      <c r="E14" s="538">
        <v>-48791158.132999912</v>
      </c>
    </row>
    <row r="15" spans="3:5" s="2" customFormat="1" ht="15" x14ac:dyDescent="0.25">
      <c r="C15" s="18" t="s">
        <v>2690</v>
      </c>
      <c r="D15" s="538">
        <v>0</v>
      </c>
      <c r="E15" s="538">
        <v>-1271675.90499995</v>
      </c>
    </row>
    <row r="16" spans="3:5" s="2" customFormat="1" ht="15" x14ac:dyDescent="0.25">
      <c r="C16" s="18" t="s">
        <v>2691</v>
      </c>
      <c r="D16" s="538">
        <v>-691094.79700000002</v>
      </c>
      <c r="E16" s="538">
        <v>28654491.772999901</v>
      </c>
    </row>
    <row r="17" spans="3:5" s="2" customFormat="1" ht="15" x14ac:dyDescent="0.25">
      <c r="C17" s="18" t="s">
        <v>2692</v>
      </c>
      <c r="D17" s="538">
        <v>858377.7770000007</v>
      </c>
      <c r="E17" s="538">
        <v>1777163.6459999997</v>
      </c>
    </row>
    <row r="18" spans="3:5" s="2" customFormat="1" ht="12.75" x14ac:dyDescent="0.2">
      <c r="C18" s="765" t="s">
        <v>40</v>
      </c>
      <c r="D18" s="789">
        <v>427229311.70010418</v>
      </c>
      <c r="E18" s="789">
        <v>177948321.59600952</v>
      </c>
    </row>
    <row r="19" spans="3:5" s="2" customFormat="1" ht="12.75" x14ac:dyDescent="0.2">
      <c r="C19" s="18"/>
      <c r="D19" s="446"/>
      <c r="E19" s="446"/>
    </row>
    <row r="20" spans="3:5" s="2" customFormat="1" ht="12.75" x14ac:dyDescent="0.2">
      <c r="C20" s="74" t="s">
        <v>172</v>
      </c>
      <c r="D20" s="446"/>
      <c r="E20" s="446"/>
    </row>
    <row r="21" spans="3:5" s="2" customFormat="1" ht="15" x14ac:dyDescent="0.25">
      <c r="C21" s="18" t="s">
        <v>2699</v>
      </c>
      <c r="D21" s="538">
        <v>-9377903.6550000012</v>
      </c>
      <c r="E21" s="538">
        <v>15903953.23400001</v>
      </c>
    </row>
    <row r="22" spans="3:5" s="2" customFormat="1" ht="15" x14ac:dyDescent="0.25">
      <c r="C22" s="18" t="s">
        <v>2700</v>
      </c>
      <c r="D22" s="538">
        <v>0</v>
      </c>
      <c r="E22" s="538">
        <v>-20823832.491</v>
      </c>
    </row>
    <row r="23" spans="3:5" s="2" customFormat="1" ht="15" x14ac:dyDescent="0.25">
      <c r="C23" s="18" t="s">
        <v>3395</v>
      </c>
      <c r="D23" s="538">
        <v>-136181347.23899999</v>
      </c>
      <c r="E23" s="538">
        <v>14548704.078999996</v>
      </c>
    </row>
    <row r="24" spans="3:5" s="2" customFormat="1" ht="12.75" x14ac:dyDescent="0.2">
      <c r="C24" s="765" t="s">
        <v>41</v>
      </c>
      <c r="D24" s="789">
        <v>-145559250.89399999</v>
      </c>
      <c r="E24" s="789">
        <v>9628824.8220000062</v>
      </c>
    </row>
    <row r="25" spans="3:5" s="2" customFormat="1" ht="12.75" x14ac:dyDescent="0.2">
      <c r="C25" s="18"/>
      <c r="D25" s="446"/>
      <c r="E25" s="446"/>
    </row>
    <row r="26" spans="3:5" s="2" customFormat="1" ht="12.75" x14ac:dyDescent="0.2">
      <c r="C26" s="74" t="s">
        <v>173</v>
      </c>
      <c r="D26" s="446"/>
      <c r="E26" s="446"/>
    </row>
    <row r="27" spans="3:5" s="2" customFormat="1" ht="15" x14ac:dyDescent="0.25">
      <c r="C27" s="18" t="s">
        <v>2693</v>
      </c>
      <c r="D27" s="539">
        <v>-197106122.86794403</v>
      </c>
      <c r="E27" s="539">
        <v>-129695259.447687</v>
      </c>
    </row>
    <row r="28" spans="3:5" s="2" customFormat="1" ht="15" x14ac:dyDescent="0.25">
      <c r="C28" s="18" t="s">
        <v>62</v>
      </c>
      <c r="D28" s="539">
        <v>-69330272.232999995</v>
      </c>
      <c r="E28" s="539">
        <v>-66103772.434</v>
      </c>
    </row>
    <row r="29" spans="3:5" s="2" customFormat="1" ht="15" x14ac:dyDescent="0.25">
      <c r="C29" s="18" t="s">
        <v>2694</v>
      </c>
      <c r="D29" s="539">
        <v>-22618049.465</v>
      </c>
      <c r="E29" s="539">
        <v>6869383.7369999997</v>
      </c>
    </row>
    <row r="30" spans="3:5" s="2" customFormat="1" ht="15" x14ac:dyDescent="0.25">
      <c r="C30" s="18" t="s">
        <v>63</v>
      </c>
      <c r="D30" s="539">
        <v>3220</v>
      </c>
      <c r="E30" s="539">
        <v>-7561220.6710000001</v>
      </c>
    </row>
    <row r="31" spans="3:5" s="2" customFormat="1" ht="12.75" x14ac:dyDescent="0.2">
      <c r="C31" s="765" t="s">
        <v>261</v>
      </c>
      <c r="D31" s="789">
        <v>-289051224.56594402</v>
      </c>
      <c r="E31" s="789">
        <v>-196490868.815687</v>
      </c>
    </row>
    <row r="32" spans="3:5" s="2" customFormat="1" ht="12.75" x14ac:dyDescent="0.2">
      <c r="C32" s="74"/>
      <c r="D32" s="447"/>
      <c r="E32" s="447"/>
    </row>
    <row r="33" spans="3:5" s="2" customFormat="1" ht="12.75" x14ac:dyDescent="0.2">
      <c r="C33" s="18" t="s">
        <v>64</v>
      </c>
      <c r="D33" s="540">
        <v>-7381163.7598398328</v>
      </c>
      <c r="E33" s="540">
        <v>-8913722.3976774812</v>
      </c>
    </row>
    <row r="34" spans="3:5" s="2" customFormat="1" ht="15" x14ac:dyDescent="0.25">
      <c r="C34" s="18" t="s">
        <v>2695</v>
      </c>
      <c r="D34" s="541"/>
      <c r="E34" s="541">
        <v>0</v>
      </c>
    </row>
    <row r="35" spans="3:5" s="2" customFormat="1" ht="12.75" x14ac:dyDescent="0.2">
      <c r="C35" s="18" t="s">
        <v>65</v>
      </c>
      <c r="D35" s="540">
        <v>11444462.894000001</v>
      </c>
      <c r="E35" s="540">
        <v>9639499.3039999995</v>
      </c>
    </row>
    <row r="36" spans="3:5" s="2" customFormat="1" ht="12.75" x14ac:dyDescent="0.2">
      <c r="C36" s="765" t="s">
        <v>2696</v>
      </c>
      <c r="D36" s="789">
        <v>4063299.1341601685</v>
      </c>
      <c r="E36" s="789">
        <v>725776.90632251836</v>
      </c>
    </row>
    <row r="37" spans="3:5" x14ac:dyDescent="0.2">
      <c r="C37" s="18"/>
      <c r="D37" s="446"/>
      <c r="E37" s="446"/>
    </row>
    <row r="38" spans="3:5" s="2" customFormat="1" ht="12.75" x14ac:dyDescent="0.2">
      <c r="C38" s="18" t="s">
        <v>2697</v>
      </c>
      <c r="D38" s="446"/>
      <c r="E38" s="446"/>
    </row>
    <row r="39" spans="3:5" s="2" customFormat="1" ht="12.75" x14ac:dyDescent="0.2">
      <c r="D39" s="440"/>
      <c r="E39" s="440"/>
    </row>
    <row r="40" spans="3:5" s="2" customFormat="1" ht="12.75" x14ac:dyDescent="0.2">
      <c r="D40" s="441"/>
      <c r="E40" s="442"/>
    </row>
    <row r="41" spans="3:5" s="2" customFormat="1" ht="12.75" x14ac:dyDescent="0.2">
      <c r="D41" s="441"/>
      <c r="E41" s="442"/>
    </row>
    <row r="42" spans="3:5" x14ac:dyDescent="0.2">
      <c r="C42" s="2"/>
      <c r="D42" s="812"/>
      <c r="E42" s="812"/>
    </row>
    <row r="43" spans="3:5" ht="15" x14ac:dyDescent="0.25">
      <c r="C43" s="663" t="s">
        <v>2698</v>
      </c>
      <c r="D43" s="810" t="s">
        <v>3248</v>
      </c>
      <c r="E43" s="810"/>
    </row>
    <row r="44" spans="3:5" x14ac:dyDescent="0.2">
      <c r="C44" s="392"/>
      <c r="D44" s="444"/>
      <c r="E44" s="443"/>
    </row>
    <row r="45" spans="3:5" x14ac:dyDescent="0.2">
      <c r="D45" s="15"/>
      <c r="E45" s="15"/>
    </row>
    <row r="46" spans="3:5" x14ac:dyDescent="0.2">
      <c r="D46" s="15"/>
      <c r="E46" s="15"/>
    </row>
    <row r="47" spans="3:5" x14ac:dyDescent="0.2">
      <c r="D47" s="15"/>
      <c r="E47" s="15"/>
    </row>
    <row r="48" spans="3:5" x14ac:dyDescent="0.2">
      <c r="D48" s="15"/>
      <c r="E48" s="15"/>
    </row>
  </sheetData>
  <mergeCells count="6">
    <mergeCell ref="D43:E43"/>
    <mergeCell ref="C7:E7"/>
    <mergeCell ref="C4:E4"/>
    <mergeCell ref="C5:E5"/>
    <mergeCell ref="C6:E6"/>
    <mergeCell ref="D42:E42"/>
  </mergeCells>
  <hyperlinks>
    <hyperlink ref="E1" location="BG!A1" display="BG!A1" xr:uid="{78C28ACC-7073-420C-8953-11B691F886E1}"/>
  </hyperlinks>
  <pageMargins left="0.70866141732283472" right="0.70866141732283472" top="0.74803149606299213" bottom="0.74803149606299213" header="0.31496062992125984" footer="0.31496062992125984"/>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3FBA7-FAEA-4E80-908B-CA6B82768BDD}">
  <sheetPr codeName="Hoja11"/>
  <dimension ref="B1:O42"/>
  <sheetViews>
    <sheetView showGridLines="0" zoomScale="85" zoomScaleNormal="85" workbookViewId="0">
      <pane xSplit="3" ySplit="11" topLeftCell="D12" activePane="bottomRight" state="frozen"/>
      <selection activeCell="D89" sqref="D89"/>
      <selection pane="topRight" activeCell="D89" sqref="D89"/>
      <selection pane="bottomLeft" activeCell="D89" sqref="D89"/>
      <selection pane="bottomRight" activeCell="D89" sqref="D89"/>
    </sheetView>
  </sheetViews>
  <sheetFormatPr baseColWidth="10" defaultColWidth="11.28515625" defaultRowHeight="12.75" x14ac:dyDescent="0.2"/>
  <cols>
    <col min="1" max="2" width="2.28515625" style="2" customWidth="1"/>
    <col min="3" max="3" width="26.42578125" style="2" customWidth="1"/>
    <col min="4" max="4" width="19" style="123" customWidth="1"/>
    <col min="5" max="5" width="20.5703125" style="123" customWidth="1"/>
    <col min="6" max="7" width="18.42578125" style="123" customWidth="1"/>
    <col min="8" max="8" width="20.140625" style="123" customWidth="1"/>
    <col min="9" max="10" width="21.140625" style="123" customWidth="1"/>
    <col min="11" max="11" width="20.28515625" style="123" customWidth="1"/>
    <col min="12" max="12" width="27.140625" style="355" customWidth="1"/>
    <col min="13" max="13" width="27.140625" style="123" customWidth="1"/>
    <col min="14" max="14" width="19.28515625" style="2" bestFit="1" customWidth="1"/>
    <col min="15" max="15" width="2.28515625" style="2" customWidth="1"/>
    <col min="16" max="16384" width="11.28515625" style="2"/>
  </cols>
  <sheetData>
    <row r="1" spans="2:15" ht="15" x14ac:dyDescent="0.25">
      <c r="B1"/>
      <c r="C1" s="29" t="s">
        <v>3250</v>
      </c>
      <c r="G1" s="212"/>
      <c r="H1" s="212" t="s">
        <v>232</v>
      </c>
      <c r="N1" s="393">
        <v>45199</v>
      </c>
    </row>
    <row r="4" spans="2:15" ht="15" x14ac:dyDescent="0.25">
      <c r="D4" s="801" t="s">
        <v>3396</v>
      </c>
      <c r="E4" s="801"/>
      <c r="F4" s="801"/>
      <c r="G4" s="801"/>
      <c r="H4" s="801"/>
      <c r="I4" s="801"/>
      <c r="J4" s="801"/>
      <c r="K4" s="801"/>
      <c r="L4" s="801"/>
      <c r="M4" s="801"/>
    </row>
    <row r="5" spans="2:15" ht="15" x14ac:dyDescent="0.25">
      <c r="C5" s="74"/>
      <c r="D5" s="801" t="s">
        <v>3412</v>
      </c>
      <c r="E5" s="801"/>
      <c r="F5" s="801"/>
      <c r="G5" s="801"/>
      <c r="H5" s="801"/>
      <c r="I5" s="801"/>
      <c r="J5" s="801"/>
      <c r="K5" s="801"/>
      <c r="L5" s="801"/>
      <c r="M5" s="801"/>
    </row>
    <row r="6" spans="2:15" x14ac:dyDescent="0.2">
      <c r="D6" s="809" t="s">
        <v>186</v>
      </c>
      <c r="E6" s="809"/>
      <c r="F6" s="809"/>
      <c r="G6" s="809"/>
      <c r="H6" s="809"/>
      <c r="I6" s="809"/>
      <c r="J6" s="809"/>
      <c r="K6" s="809"/>
      <c r="L6" s="809"/>
      <c r="M6" s="809"/>
    </row>
    <row r="7" spans="2:15" x14ac:dyDescent="0.2">
      <c r="D7" s="809"/>
      <c r="E7" s="809"/>
      <c r="F7" s="809"/>
      <c r="G7" s="809"/>
      <c r="H7" s="809"/>
      <c r="I7" s="809"/>
      <c r="J7" s="809"/>
      <c r="K7" s="809"/>
      <c r="L7" s="809"/>
      <c r="M7" s="809"/>
    </row>
    <row r="8" spans="2:15" x14ac:dyDescent="0.2">
      <c r="C8" s="118"/>
      <c r="D8" s="118"/>
      <c r="E8" s="118"/>
      <c r="F8" s="118"/>
      <c r="G8" s="118"/>
      <c r="H8" s="118"/>
      <c r="I8" s="118"/>
      <c r="J8" s="118"/>
      <c r="K8" s="118"/>
      <c r="L8" s="118"/>
      <c r="M8" s="118"/>
    </row>
    <row r="9" spans="2:15" x14ac:dyDescent="0.2">
      <c r="C9" s="387"/>
      <c r="D9" s="820" t="s">
        <v>174</v>
      </c>
      <c r="E9" s="820"/>
      <c r="F9" s="820"/>
      <c r="G9" s="822" t="s">
        <v>1091</v>
      </c>
      <c r="H9" s="823"/>
      <c r="I9" s="820" t="s">
        <v>260</v>
      </c>
      <c r="J9" s="820"/>
      <c r="K9" s="820"/>
      <c r="L9" s="820"/>
      <c r="M9" s="821"/>
      <c r="N9" s="813" t="s">
        <v>0</v>
      </c>
    </row>
    <row r="10" spans="2:15" ht="15" customHeight="1" x14ac:dyDescent="0.2">
      <c r="C10" s="816"/>
      <c r="D10" s="815" t="s">
        <v>1540</v>
      </c>
      <c r="E10" s="815" t="s">
        <v>1085</v>
      </c>
      <c r="F10" s="815" t="s">
        <v>58</v>
      </c>
      <c r="G10" s="817" t="s">
        <v>34</v>
      </c>
      <c r="H10" s="818" t="s">
        <v>3346</v>
      </c>
      <c r="I10" s="817" t="s">
        <v>59</v>
      </c>
      <c r="J10" s="815" t="s">
        <v>60</v>
      </c>
      <c r="K10" s="813" t="s">
        <v>2615</v>
      </c>
      <c r="L10" s="818" t="s">
        <v>35</v>
      </c>
      <c r="M10" s="818" t="s">
        <v>2610</v>
      </c>
      <c r="N10" s="814"/>
    </row>
    <row r="11" spans="2:15" x14ac:dyDescent="0.2">
      <c r="C11" s="816"/>
      <c r="D11" s="817"/>
      <c r="E11" s="817"/>
      <c r="F11" s="817"/>
      <c r="G11" s="817"/>
      <c r="H11" s="819"/>
      <c r="I11" s="817"/>
      <c r="J11" s="817"/>
      <c r="K11" s="815" t="s">
        <v>2615</v>
      </c>
      <c r="L11" s="819"/>
      <c r="M11" s="819"/>
      <c r="N11" s="815"/>
    </row>
    <row r="12" spans="2:15" ht="15" customHeight="1" x14ac:dyDescent="0.2">
      <c r="C12" s="403"/>
      <c r="D12" s="403"/>
      <c r="E12" s="403"/>
      <c r="F12" s="403"/>
      <c r="G12" s="403"/>
      <c r="H12" s="403"/>
      <c r="I12" s="403"/>
      <c r="J12" s="403"/>
      <c r="K12" s="403"/>
      <c r="L12" s="403"/>
      <c r="M12" s="403"/>
      <c r="N12" s="428"/>
      <c r="O12" s="394"/>
    </row>
    <row r="13" spans="2:15" x14ac:dyDescent="0.2">
      <c r="C13" s="395" t="s">
        <v>2908</v>
      </c>
      <c r="D13" s="536">
        <v>409812000</v>
      </c>
      <c r="E13" s="535">
        <v>62779</v>
      </c>
      <c r="F13" s="286">
        <v>0</v>
      </c>
      <c r="G13" s="537">
        <v>4115690</v>
      </c>
      <c r="H13" s="537">
        <v>0</v>
      </c>
      <c r="I13" s="537">
        <v>13132124</v>
      </c>
      <c r="J13" s="537">
        <v>0</v>
      </c>
      <c r="K13" s="537">
        <v>0</v>
      </c>
      <c r="L13" s="537">
        <v>0</v>
      </c>
      <c r="M13" s="537">
        <v>22651849</v>
      </c>
      <c r="N13" s="236">
        <v>449774442</v>
      </c>
      <c r="O13" s="356"/>
    </row>
    <row r="14" spans="2:15" x14ac:dyDescent="0.2">
      <c r="C14" s="254" t="s">
        <v>2611</v>
      </c>
      <c r="D14" s="236">
        <v>6850000</v>
      </c>
      <c r="E14" s="236">
        <v>0</v>
      </c>
      <c r="F14" s="399">
        <v>0</v>
      </c>
      <c r="G14" s="399">
        <v>0</v>
      </c>
      <c r="H14" s="399">
        <v>0</v>
      </c>
      <c r="I14" s="647">
        <v>0</v>
      </c>
      <c r="J14" s="399">
        <v>0</v>
      </c>
      <c r="K14" s="648">
        <v>0</v>
      </c>
      <c r="L14" s="399">
        <v>0</v>
      </c>
      <c r="M14" s="286">
        <v>0</v>
      </c>
      <c r="N14" s="236">
        <v>6850000</v>
      </c>
    </row>
    <row r="15" spans="2:15" x14ac:dyDescent="0.2">
      <c r="C15" s="254" t="s">
        <v>2612</v>
      </c>
      <c r="D15" s="236">
        <v>0</v>
      </c>
      <c r="E15" s="399">
        <v>12921</v>
      </c>
      <c r="F15" s="399">
        <v>0</v>
      </c>
      <c r="G15" s="399">
        <v>0</v>
      </c>
      <c r="H15" s="399">
        <v>0</v>
      </c>
      <c r="I15" s="647">
        <v>0</v>
      </c>
      <c r="J15" s="399">
        <v>0</v>
      </c>
      <c r="K15" s="648">
        <v>0</v>
      </c>
      <c r="L15" s="399">
        <v>0</v>
      </c>
      <c r="M15" s="286">
        <v>0</v>
      </c>
      <c r="N15" s="236">
        <v>12921</v>
      </c>
    </row>
    <row r="16" spans="2:15" ht="15" x14ac:dyDescent="0.25">
      <c r="C16" s="254" t="s">
        <v>1092</v>
      </c>
      <c r="D16" s="236">
        <v>0</v>
      </c>
      <c r="E16" s="236">
        <v>0</v>
      </c>
      <c r="F16" s="399">
        <v>0</v>
      </c>
      <c r="G16" s="399">
        <v>0</v>
      </c>
      <c r="H16" s="399">
        <v>0</v>
      </c>
      <c r="I16" s="647">
        <v>1132592</v>
      </c>
      <c r="J16" s="399">
        <v>0</v>
      </c>
      <c r="K16" s="649">
        <v>0</v>
      </c>
      <c r="L16" s="399">
        <v>0</v>
      </c>
      <c r="M16" s="286">
        <v>0</v>
      </c>
      <c r="N16" s="236">
        <v>1132592</v>
      </c>
    </row>
    <row r="17" spans="3:15" ht="15" x14ac:dyDescent="0.25">
      <c r="C17" s="254" t="s">
        <v>2613</v>
      </c>
      <c r="D17" s="236"/>
      <c r="E17" s="236"/>
      <c r="F17" s="399"/>
      <c r="G17" s="399"/>
      <c r="H17" s="399"/>
      <c r="I17" s="647"/>
      <c r="J17" s="399"/>
      <c r="K17" s="649">
        <v>-22651849</v>
      </c>
      <c r="L17" s="399"/>
      <c r="M17" s="286"/>
      <c r="N17" s="236">
        <v>-22651849</v>
      </c>
    </row>
    <row r="18" spans="3:15" ht="15" x14ac:dyDescent="0.25">
      <c r="C18" s="254" t="s">
        <v>2640</v>
      </c>
      <c r="D18" s="236"/>
      <c r="E18" s="236"/>
      <c r="F18" s="399"/>
      <c r="G18" s="399"/>
      <c r="H18" s="399"/>
      <c r="I18" s="647"/>
      <c r="J18" s="399"/>
      <c r="K18" s="649"/>
      <c r="L18" s="399">
        <v>22651849</v>
      </c>
      <c r="M18" s="286">
        <v>-22651849</v>
      </c>
      <c r="N18" s="236">
        <v>0</v>
      </c>
    </row>
    <row r="19" spans="3:15" x14ac:dyDescent="0.2">
      <c r="C19" s="254" t="s">
        <v>2610</v>
      </c>
      <c r="D19" s="236">
        <v>0</v>
      </c>
      <c r="E19" s="236">
        <v>0</v>
      </c>
      <c r="F19" s="286">
        <v>0</v>
      </c>
      <c r="G19" s="399">
        <v>0</v>
      </c>
      <c r="H19" s="399">
        <v>0</v>
      </c>
      <c r="I19" s="647">
        <v>0</v>
      </c>
      <c r="J19" s="399">
        <v>0</v>
      </c>
      <c r="K19" s="648">
        <v>0</v>
      </c>
      <c r="L19" s="399">
        <v>0</v>
      </c>
      <c r="M19" s="650">
        <v>9513189</v>
      </c>
      <c r="N19" s="236">
        <v>9513189</v>
      </c>
    </row>
    <row r="20" spans="3:15" x14ac:dyDescent="0.2">
      <c r="C20" s="425"/>
      <c r="D20" s="399"/>
      <c r="E20" s="399"/>
      <c r="F20" s="286"/>
      <c r="G20" s="399"/>
      <c r="H20" s="399"/>
      <c r="I20" s="647"/>
      <c r="J20" s="399"/>
      <c r="K20" s="648"/>
      <c r="L20" s="399"/>
      <c r="M20" s="399"/>
      <c r="N20" s="236">
        <v>0</v>
      </c>
    </row>
    <row r="21" spans="3:15" ht="13.5" customHeight="1" x14ac:dyDescent="0.2">
      <c r="C21" s="395" t="s">
        <v>3405</v>
      </c>
      <c r="D21" s="398">
        <v>416662000</v>
      </c>
      <c r="E21" s="398">
        <v>75700</v>
      </c>
      <c r="F21" s="286">
        <v>0</v>
      </c>
      <c r="G21" s="398">
        <v>4115690</v>
      </c>
      <c r="H21" s="398">
        <v>0</v>
      </c>
      <c r="I21" s="398">
        <v>14264716</v>
      </c>
      <c r="J21" s="398">
        <v>0</v>
      </c>
      <c r="K21" s="398">
        <v>-22651849</v>
      </c>
      <c r="L21" s="398">
        <v>22651849</v>
      </c>
      <c r="M21" s="398">
        <v>9513189</v>
      </c>
      <c r="N21" s="236">
        <v>444631295</v>
      </c>
    </row>
    <row r="22" spans="3:15" ht="13.5" customHeight="1" x14ac:dyDescent="0.2">
      <c r="C22" s="396"/>
      <c r="D22" s="239"/>
      <c r="E22" s="239"/>
      <c r="F22" s="286"/>
      <c r="G22" s="239"/>
      <c r="H22" s="239"/>
      <c r="I22" s="239"/>
      <c r="J22" s="239"/>
      <c r="K22" s="239"/>
      <c r="L22" s="239"/>
      <c r="M22" s="239"/>
      <c r="N22" s="236"/>
    </row>
    <row r="23" spans="3:15" x14ac:dyDescent="0.2">
      <c r="C23" s="395" t="s">
        <v>3363</v>
      </c>
      <c r="D23" s="398">
        <v>377818000</v>
      </c>
      <c r="E23" s="535">
        <v>75940.709000000003</v>
      </c>
      <c r="F23" s="286">
        <v>0</v>
      </c>
      <c r="G23" s="537">
        <v>2686623.3309999998</v>
      </c>
      <c r="H23" s="537">
        <v>1429066.3689999999</v>
      </c>
      <c r="I23" s="537">
        <v>14264716.711999999</v>
      </c>
      <c r="J23" s="537">
        <v>0</v>
      </c>
      <c r="K23" s="537">
        <v>0</v>
      </c>
      <c r="L23" s="537">
        <v>0</v>
      </c>
      <c r="M23" s="537">
        <v>23638468.355</v>
      </c>
      <c r="N23" s="236">
        <v>419912815.47600001</v>
      </c>
    </row>
    <row r="24" spans="3:15" x14ac:dyDescent="0.2">
      <c r="C24" s="254" t="s">
        <v>2611</v>
      </c>
      <c r="D24" s="399">
        <v>9933000</v>
      </c>
      <c r="E24" s="236">
        <v>0</v>
      </c>
      <c r="F24" s="286">
        <v>0</v>
      </c>
      <c r="G24" s="236">
        <v>0</v>
      </c>
      <c r="H24" s="236">
        <v>0</v>
      </c>
      <c r="I24" s="236">
        <v>0</v>
      </c>
      <c r="J24" s="537">
        <v>0</v>
      </c>
      <c r="K24" s="720">
        <v>0</v>
      </c>
      <c r="L24" s="537">
        <v>0</v>
      </c>
      <c r="M24" s="236">
        <v>0</v>
      </c>
      <c r="N24" s="236">
        <v>9933000</v>
      </c>
    </row>
    <row r="25" spans="3:15" x14ac:dyDescent="0.2">
      <c r="C25" s="254" t="s">
        <v>2612</v>
      </c>
      <c r="D25" s="236">
        <v>0</v>
      </c>
      <c r="E25" s="236">
        <v>17780.136999999999</v>
      </c>
      <c r="F25" s="286">
        <v>0</v>
      </c>
      <c r="G25" s="236">
        <v>0</v>
      </c>
      <c r="H25" s="236">
        <v>0</v>
      </c>
      <c r="I25" s="236">
        <v>0</v>
      </c>
      <c r="J25" s="537">
        <v>0</v>
      </c>
      <c r="K25" s="720">
        <v>0</v>
      </c>
      <c r="L25" s="537">
        <v>0</v>
      </c>
      <c r="M25" s="236">
        <v>0</v>
      </c>
      <c r="N25" s="236">
        <v>17780.136999999999</v>
      </c>
    </row>
    <row r="26" spans="3:15" ht="11.25" customHeight="1" x14ac:dyDescent="0.2">
      <c r="C26" s="254" t="s">
        <v>2613</v>
      </c>
      <c r="D26" s="236">
        <v>0</v>
      </c>
      <c r="E26" s="236">
        <v>0</v>
      </c>
      <c r="F26" s="286">
        <v>0</v>
      </c>
      <c r="G26" s="236">
        <v>0</v>
      </c>
      <c r="H26" s="236">
        <v>0</v>
      </c>
      <c r="I26" s="236">
        <v>0</v>
      </c>
      <c r="J26" s="537">
        <v>0</v>
      </c>
      <c r="K26" s="720">
        <v>0</v>
      </c>
      <c r="L26" s="399">
        <v>0</v>
      </c>
      <c r="M26" s="236">
        <v>-23638468.355</v>
      </c>
      <c r="N26" s="236">
        <v>-23638468.355</v>
      </c>
    </row>
    <row r="27" spans="3:15" ht="11.25" customHeight="1" x14ac:dyDescent="0.2">
      <c r="C27" s="254" t="s">
        <v>1092</v>
      </c>
      <c r="D27" s="236">
        <v>0</v>
      </c>
      <c r="E27" s="236">
        <v>0</v>
      </c>
      <c r="F27" s="286">
        <v>0</v>
      </c>
      <c r="G27" s="236">
        <v>0</v>
      </c>
      <c r="H27" s="236">
        <v>0</v>
      </c>
      <c r="I27" s="236">
        <v>1181923.4180000001</v>
      </c>
      <c r="J27" s="572">
        <v>0</v>
      </c>
      <c r="K27" s="720">
        <v>0</v>
      </c>
      <c r="L27" s="537">
        <v>0</v>
      </c>
      <c r="M27" s="236">
        <v>0</v>
      </c>
      <c r="N27" s="236">
        <v>1181923.4180000001</v>
      </c>
    </row>
    <row r="28" spans="3:15" ht="16.5" customHeight="1" x14ac:dyDescent="0.2">
      <c r="C28" s="254" t="s">
        <v>2610</v>
      </c>
      <c r="D28" s="236">
        <v>0</v>
      </c>
      <c r="E28" s="236">
        <v>0</v>
      </c>
      <c r="F28" s="234">
        <v>0</v>
      </c>
      <c r="G28" s="236">
        <v>0</v>
      </c>
      <c r="H28" s="236">
        <v>0</v>
      </c>
      <c r="I28" s="236">
        <v>0</v>
      </c>
      <c r="J28" s="572">
        <v>0</v>
      </c>
      <c r="K28" s="720">
        <v>0</v>
      </c>
      <c r="L28" s="537">
        <v>0</v>
      </c>
      <c r="M28" s="534">
        <v>-18064834.689999998</v>
      </c>
      <c r="N28" s="236">
        <v>18064834.689999998</v>
      </c>
    </row>
    <row r="29" spans="3:15" ht="16.5" customHeight="1" x14ac:dyDescent="0.2">
      <c r="C29" s="254"/>
      <c r="D29" s="236"/>
      <c r="E29" s="236"/>
      <c r="F29" s="234"/>
      <c r="G29" s="236"/>
      <c r="H29" s="236"/>
      <c r="I29" s="236"/>
      <c r="J29" s="572"/>
      <c r="K29" s="720"/>
      <c r="L29" s="537"/>
      <c r="M29" s="534"/>
      <c r="N29" s="236"/>
    </row>
    <row r="30" spans="3:15" x14ac:dyDescent="0.2">
      <c r="C30" s="397"/>
      <c r="D30" s="236"/>
      <c r="E30" s="236"/>
      <c r="F30" s="234"/>
      <c r="G30" s="236"/>
      <c r="H30" s="236"/>
      <c r="I30" s="236">
        <v>0</v>
      </c>
      <c r="J30" s="572">
        <v>0</v>
      </c>
      <c r="K30" s="720">
        <v>0</v>
      </c>
      <c r="L30" s="236"/>
      <c r="M30" s="236"/>
      <c r="N30" s="236">
        <v>0</v>
      </c>
    </row>
    <row r="31" spans="3:15" x14ac:dyDescent="0.2">
      <c r="C31" s="395" t="s">
        <v>3413</v>
      </c>
      <c r="D31" s="783">
        <v>387751000</v>
      </c>
      <c r="E31" s="782">
        <v>93720.846000000005</v>
      </c>
      <c r="F31" s="781">
        <v>0</v>
      </c>
      <c r="G31" s="742">
        <v>2686623.3309999998</v>
      </c>
      <c r="H31" s="742">
        <v>1429066.3689999999</v>
      </c>
      <c r="I31" s="742">
        <v>15446640.129999999</v>
      </c>
      <c r="J31" s="742">
        <v>0</v>
      </c>
      <c r="K31" s="742">
        <v>0</v>
      </c>
      <c r="L31" s="742">
        <v>0</v>
      </c>
      <c r="M31" s="742">
        <v>-18064834.689999998</v>
      </c>
      <c r="N31" s="782">
        <v>425471885.366</v>
      </c>
    </row>
    <row r="32" spans="3:15" x14ac:dyDescent="0.2">
      <c r="C32" s="395"/>
      <c r="D32" s="533"/>
      <c r="E32" s="236"/>
      <c r="F32" s="234"/>
      <c r="G32" s="398"/>
      <c r="H32" s="398"/>
      <c r="I32" s="398"/>
      <c r="J32" s="398"/>
      <c r="K32" s="398"/>
      <c r="L32" s="398"/>
      <c r="M32" s="398"/>
      <c r="N32" s="236"/>
      <c r="O32" s="356"/>
    </row>
    <row r="33" spans="3:15" x14ac:dyDescent="0.2">
      <c r="C33" s="11" t="s">
        <v>251</v>
      </c>
      <c r="D33" s="239"/>
      <c r="E33" s="309"/>
      <c r="F33" s="234"/>
      <c r="G33" s="279"/>
      <c r="H33" s="279"/>
      <c r="I33" s="309"/>
      <c r="J33" s="309"/>
      <c r="K33" s="309"/>
      <c r="L33" s="375"/>
      <c r="M33" s="398"/>
      <c r="N33" s="236"/>
      <c r="O33" s="356"/>
    </row>
    <row r="34" spans="3:15" x14ac:dyDescent="0.2">
      <c r="D34" s="358"/>
      <c r="E34" s="309"/>
      <c r="F34" s="234"/>
      <c r="G34" s="2"/>
      <c r="H34" s="2"/>
      <c r="I34" s="309"/>
      <c r="J34" s="309"/>
      <c r="K34" s="309"/>
      <c r="L34" s="309"/>
      <c r="M34" s="309"/>
      <c r="N34" s="279"/>
    </row>
    <row r="35" spans="3:15" x14ac:dyDescent="0.2">
      <c r="D35" s="358"/>
      <c r="E35" s="309"/>
      <c r="F35" s="234"/>
      <c r="G35" s="2"/>
      <c r="H35" s="2"/>
      <c r="I35" s="309"/>
      <c r="J35" s="309"/>
      <c r="K35" s="309"/>
      <c r="L35" s="309"/>
      <c r="M35" s="309"/>
      <c r="N35" s="279"/>
    </row>
    <row r="36" spans="3:15" x14ac:dyDescent="0.2">
      <c r="D36" s="358"/>
      <c r="E36" s="309"/>
      <c r="F36" s="234"/>
      <c r="G36" s="2"/>
      <c r="H36" s="2"/>
      <c r="I36" s="309"/>
      <c r="J36" s="309"/>
      <c r="K36" s="309"/>
      <c r="L36" s="309"/>
      <c r="M36" s="309"/>
      <c r="N36" s="279"/>
    </row>
    <row r="37" spans="3:15" x14ac:dyDescent="0.2">
      <c r="D37" s="358"/>
      <c r="E37" s="309"/>
      <c r="F37" s="234"/>
      <c r="G37" s="2"/>
      <c r="H37" s="2"/>
      <c r="I37" s="309"/>
      <c r="J37" s="309"/>
      <c r="K37" s="309"/>
      <c r="L37" s="309"/>
      <c r="M37" s="309"/>
      <c r="N37" s="279"/>
    </row>
    <row r="38" spans="3:15" ht="15.75" customHeight="1" x14ac:dyDescent="0.2">
      <c r="D38" s="358"/>
      <c r="E38" s="116" t="s">
        <v>1863</v>
      </c>
      <c r="F38" s="358"/>
      <c r="G38" s="11"/>
      <c r="H38" s="11"/>
      <c r="I38" s="392"/>
      <c r="J38" s="392"/>
      <c r="K38" s="392"/>
      <c r="L38" s="402" t="s">
        <v>1864</v>
      </c>
      <c r="M38" s="358"/>
    </row>
    <row r="39" spans="3:15" x14ac:dyDescent="0.2">
      <c r="D39" s="358"/>
      <c r="E39" s="358"/>
      <c r="F39" s="358"/>
      <c r="G39" s="2"/>
      <c r="H39" s="2"/>
      <c r="I39" s="358"/>
      <c r="J39" s="358"/>
      <c r="K39" s="358"/>
      <c r="L39" s="359"/>
      <c r="M39" s="358"/>
    </row>
    <row r="40" spans="3:15" x14ac:dyDescent="0.2">
      <c r="D40" s="358"/>
      <c r="E40" s="358"/>
      <c r="F40" s="358"/>
      <c r="G40" s="2"/>
      <c r="H40" s="2"/>
      <c r="I40" s="358"/>
      <c r="J40" s="358"/>
      <c r="K40" s="358"/>
      <c r="L40" s="359"/>
      <c r="M40" s="358"/>
    </row>
    <row r="42" spans="3:15" x14ac:dyDescent="0.2">
      <c r="E42" s="358"/>
      <c r="F42" s="358"/>
      <c r="G42" s="2"/>
      <c r="H42" s="2"/>
    </row>
  </sheetData>
  <mergeCells count="19">
    <mergeCell ref="D4:M4"/>
    <mergeCell ref="D5:M5"/>
    <mergeCell ref="D6:M6"/>
    <mergeCell ref="D7:M7"/>
    <mergeCell ref="D9:F9"/>
    <mergeCell ref="I9:M9"/>
    <mergeCell ref="G9:H9"/>
    <mergeCell ref="N9:N11"/>
    <mergeCell ref="C10:C11"/>
    <mergeCell ref="D10:D11"/>
    <mergeCell ref="F10:F11"/>
    <mergeCell ref="I10:I11"/>
    <mergeCell ref="J10:J11"/>
    <mergeCell ref="M10:M11"/>
    <mergeCell ref="E10:E11"/>
    <mergeCell ref="K10:K11"/>
    <mergeCell ref="L10:L11"/>
    <mergeCell ref="G10:G11"/>
    <mergeCell ref="H10:H11"/>
  </mergeCells>
  <hyperlinks>
    <hyperlink ref="H1" location="Indice!A1" display="Indice" xr:uid="{8CB8E9CC-BB27-4609-872E-2B96574A43E6}"/>
  </hyperlinks>
  <pageMargins left="3.937007874015748E-2" right="3.937007874015748E-2" top="0.74803149606299213" bottom="0.74803149606299213" header="0.31496062992125984" footer="0.31496062992125984"/>
  <pageSetup paperSize="9" scale="62"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560C4-47EB-4785-97BB-2EF7E37DF9B2}">
  <sheetPr codeName="Hoja45"/>
  <dimension ref="A1:M89"/>
  <sheetViews>
    <sheetView showGridLines="0" topLeftCell="A66" workbookViewId="0">
      <selection activeCell="C44" sqref="C44"/>
    </sheetView>
  </sheetViews>
  <sheetFormatPr baseColWidth="10" defaultColWidth="11.28515625" defaultRowHeight="12.75" x14ac:dyDescent="0.2"/>
  <cols>
    <col min="1" max="1" width="21.28515625" style="2" bestFit="1" customWidth="1"/>
    <col min="2" max="2" width="76.7109375" style="2" bestFit="1" customWidth="1"/>
    <col min="3" max="3" width="40.7109375" style="2" bestFit="1" customWidth="1"/>
    <col min="4" max="4" width="29" style="33" customWidth="1"/>
    <col min="5" max="5" width="24.7109375" style="2" customWidth="1"/>
    <col min="6" max="6" width="21.28515625" style="2" bestFit="1" customWidth="1"/>
    <col min="7" max="7" width="17.7109375" style="2" customWidth="1"/>
    <col min="8" max="8" width="28.7109375" style="2" bestFit="1" customWidth="1"/>
    <col min="9" max="9" width="16.7109375" style="2" customWidth="1"/>
    <col min="10" max="16384" width="11.28515625" style="2"/>
  </cols>
  <sheetData>
    <row r="1" spans="1:13" x14ac:dyDescent="0.2">
      <c r="B1" s="76" t="s">
        <v>3252</v>
      </c>
      <c r="C1" s="733" t="s">
        <v>3289</v>
      </c>
      <c r="D1" s="2"/>
    </row>
    <row r="3" spans="1:13" ht="15" x14ac:dyDescent="0.2">
      <c r="C3" s="677" t="s">
        <v>232</v>
      </c>
    </row>
    <row r="6" spans="1:13" x14ac:dyDescent="0.2">
      <c r="A6" s="76" t="s">
        <v>3253</v>
      </c>
      <c r="B6" s="687">
        <v>45154</v>
      </c>
    </row>
    <row r="7" spans="1:13" ht="12.75" hidden="1" customHeight="1" x14ac:dyDescent="0.2">
      <c r="A7" s="20"/>
      <c r="B7" s="20"/>
      <c r="C7" s="20"/>
      <c r="D7" s="678"/>
    </row>
    <row r="8" spans="1:13" x14ac:dyDescent="0.2">
      <c r="A8" s="679"/>
    </row>
    <row r="9" spans="1:13" ht="26.45" customHeight="1" x14ac:dyDescent="0.2">
      <c r="B9" s="119" t="s">
        <v>3254</v>
      </c>
      <c r="C9" s="119"/>
      <c r="D9" s="119"/>
      <c r="E9" s="119"/>
      <c r="F9" s="119"/>
      <c r="G9" s="119"/>
      <c r="H9" s="119"/>
      <c r="I9" s="119"/>
      <c r="J9" s="119"/>
      <c r="K9" s="119"/>
      <c r="L9" s="119"/>
      <c r="M9" s="119"/>
    </row>
    <row r="10" spans="1:13" ht="26.45" customHeight="1" x14ac:dyDescent="0.2">
      <c r="B10" s="680" t="s">
        <v>3255</v>
      </c>
      <c r="C10" s="685">
        <v>45199</v>
      </c>
      <c r="D10" s="119"/>
      <c r="E10" s="119"/>
      <c r="F10" s="119"/>
      <c r="G10" s="119"/>
      <c r="H10" s="119"/>
      <c r="I10" s="119"/>
      <c r="J10" s="119"/>
      <c r="K10" s="119"/>
      <c r="L10" s="119"/>
      <c r="M10" s="119"/>
    </row>
    <row r="11" spans="1:13" x14ac:dyDescent="0.2">
      <c r="A11" s="33"/>
      <c r="B11" s="119"/>
      <c r="C11" s="119"/>
      <c r="D11" s="119"/>
      <c r="E11" s="119"/>
      <c r="F11" s="119"/>
      <c r="G11" s="119"/>
      <c r="H11" s="119"/>
      <c r="I11" s="119"/>
      <c r="J11" s="119"/>
      <c r="K11" s="119"/>
      <c r="L11" s="119"/>
      <c r="M11" s="119"/>
    </row>
    <row r="12" spans="1:13" x14ac:dyDescent="0.2">
      <c r="A12" s="33"/>
      <c r="B12" s="682" t="s">
        <v>3256</v>
      </c>
      <c r="C12" s="683" t="s">
        <v>3289</v>
      </c>
      <c r="D12" s="119"/>
      <c r="E12" s="119"/>
      <c r="F12" s="119"/>
      <c r="G12" s="119"/>
      <c r="H12" s="119"/>
      <c r="I12" s="119"/>
      <c r="J12" s="119"/>
      <c r="K12" s="119"/>
      <c r="L12" s="119"/>
      <c r="M12" s="119"/>
    </row>
    <row r="13" spans="1:13" x14ac:dyDescent="0.2">
      <c r="A13" s="33"/>
      <c r="B13" s="682" t="s">
        <v>3257</v>
      </c>
      <c r="C13" s="681" t="s">
        <v>3289</v>
      </c>
      <c r="D13" s="119"/>
      <c r="E13" s="119"/>
      <c r="F13" s="119"/>
      <c r="G13" s="119"/>
      <c r="H13" s="119"/>
      <c r="I13" s="119"/>
      <c r="J13" s="119"/>
      <c r="K13" s="119"/>
      <c r="L13" s="119"/>
      <c r="M13" s="119"/>
    </row>
    <row r="14" spans="1:13" x14ac:dyDescent="0.2">
      <c r="A14" s="33"/>
      <c r="B14" s="682" t="s">
        <v>3258</v>
      </c>
      <c r="C14" s="681"/>
      <c r="D14" s="119"/>
      <c r="E14" s="119"/>
      <c r="F14" s="119"/>
      <c r="G14" s="119"/>
      <c r="H14" s="119"/>
      <c r="I14" s="119"/>
      <c r="J14" s="119"/>
      <c r="K14" s="119"/>
      <c r="L14" s="119"/>
      <c r="M14" s="119"/>
    </row>
    <row r="15" spans="1:13" x14ac:dyDescent="0.2">
      <c r="A15" s="33"/>
      <c r="B15" s="682" t="s">
        <v>3259</v>
      </c>
      <c r="C15" s="681" t="s">
        <v>3290</v>
      </c>
      <c r="D15" s="119"/>
      <c r="E15" s="119"/>
      <c r="F15" s="119"/>
      <c r="G15" s="119"/>
      <c r="H15" s="119"/>
      <c r="I15" s="119"/>
      <c r="J15" s="119"/>
      <c r="K15" s="119"/>
      <c r="L15" s="119"/>
      <c r="M15" s="119"/>
    </row>
    <row r="16" spans="1:13" x14ac:dyDescent="0.2">
      <c r="A16" s="33"/>
      <c r="B16" s="682" t="s">
        <v>3260</v>
      </c>
      <c r="C16" s="681" t="s">
        <v>3291</v>
      </c>
      <c r="D16" s="119"/>
      <c r="E16" s="119"/>
      <c r="F16" s="119"/>
      <c r="G16" s="119"/>
      <c r="H16" s="119"/>
      <c r="I16" s="119"/>
      <c r="J16" s="119"/>
      <c r="K16" s="119"/>
      <c r="L16" s="119"/>
      <c r="M16" s="119"/>
    </row>
    <row r="17" spans="1:13" ht="28.5" customHeight="1" x14ac:dyDescent="0.2">
      <c r="A17" s="33"/>
      <c r="B17" s="689" t="s">
        <v>3261</v>
      </c>
      <c r="C17" s="688" t="s">
        <v>3357</v>
      </c>
      <c r="D17" s="119"/>
      <c r="E17" s="119"/>
      <c r="F17" s="119"/>
      <c r="G17" s="119"/>
      <c r="H17" s="119"/>
      <c r="I17" s="119"/>
      <c r="J17" s="119"/>
      <c r="K17" s="119"/>
      <c r="L17" s="119"/>
      <c r="M17" s="119"/>
    </row>
    <row r="18" spans="1:13" ht="26.25" customHeight="1" x14ac:dyDescent="0.2">
      <c r="A18" s="33"/>
      <c r="B18" s="689" t="s">
        <v>3262</v>
      </c>
      <c r="C18" s="688" t="s">
        <v>3292</v>
      </c>
      <c r="D18" s="119"/>
      <c r="E18" s="119"/>
      <c r="F18" s="119"/>
      <c r="G18" s="119"/>
      <c r="H18" s="119"/>
      <c r="I18" s="119"/>
      <c r="J18" s="119"/>
      <c r="K18" s="119"/>
      <c r="L18" s="119"/>
      <c r="M18" s="119"/>
    </row>
    <row r="19" spans="1:13" x14ac:dyDescent="0.2">
      <c r="A19" s="33"/>
      <c r="B19" s="682" t="s">
        <v>3263</v>
      </c>
      <c r="C19" s="681" t="s">
        <v>3293</v>
      </c>
      <c r="D19" s="119"/>
      <c r="E19" s="119"/>
      <c r="F19" s="119"/>
      <c r="G19" s="119"/>
      <c r="H19" s="119"/>
      <c r="I19" s="119"/>
      <c r="J19" s="119"/>
      <c r="K19" s="119"/>
      <c r="L19" s="119"/>
      <c r="M19" s="119"/>
    </row>
    <row r="20" spans="1:13" x14ac:dyDescent="0.2">
      <c r="A20" s="33"/>
      <c r="B20" s="682" t="s">
        <v>3264</v>
      </c>
      <c r="C20" s="681" t="s">
        <v>1480</v>
      </c>
      <c r="D20" s="119"/>
      <c r="E20" s="119"/>
      <c r="F20" s="119"/>
      <c r="G20" s="119"/>
      <c r="H20" s="119"/>
      <c r="I20" s="119"/>
      <c r="J20" s="119"/>
      <c r="K20" s="119"/>
      <c r="L20" s="119"/>
      <c r="M20" s="119"/>
    </row>
    <row r="21" spans="1:13" ht="15" x14ac:dyDescent="0.25">
      <c r="A21" s="33"/>
      <c r="B21" s="682" t="s">
        <v>3265</v>
      </c>
      <c r="C21" s="690" t="s">
        <v>3294</v>
      </c>
      <c r="D21" s="119"/>
      <c r="E21" s="119"/>
      <c r="F21" s="119"/>
      <c r="G21" s="119"/>
      <c r="H21" s="119"/>
      <c r="I21" s="119"/>
      <c r="J21" s="119"/>
      <c r="K21" s="119"/>
      <c r="L21" s="119"/>
      <c r="M21" s="119"/>
    </row>
    <row r="22" spans="1:13" x14ac:dyDescent="0.2">
      <c r="A22" s="33"/>
      <c r="B22" s="682" t="s">
        <v>3266</v>
      </c>
      <c r="C22" s="681"/>
      <c r="D22" s="119"/>
      <c r="E22" s="119"/>
      <c r="F22" s="119"/>
      <c r="G22" s="119"/>
      <c r="H22" s="119"/>
      <c r="I22" s="119"/>
      <c r="J22" s="119"/>
      <c r="K22" s="119"/>
      <c r="L22" s="119"/>
      <c r="M22" s="119"/>
    </row>
    <row r="23" spans="1:13" x14ac:dyDescent="0.2">
      <c r="A23" s="33"/>
      <c r="B23" s="682"/>
      <c r="C23" s="681"/>
      <c r="D23" s="119"/>
      <c r="E23" s="119"/>
      <c r="F23" s="119"/>
      <c r="G23" s="119"/>
      <c r="H23" s="119"/>
      <c r="I23" s="119"/>
      <c r="J23" s="119"/>
      <c r="K23" s="119"/>
      <c r="L23" s="119"/>
      <c r="M23" s="119"/>
    </row>
    <row r="24" spans="1:13" x14ac:dyDescent="0.2">
      <c r="A24" s="33"/>
      <c r="C24" s="119"/>
      <c r="D24" s="119"/>
      <c r="E24" s="119"/>
      <c r="F24" s="119"/>
      <c r="G24" s="119"/>
      <c r="H24" s="119"/>
      <c r="I24" s="119"/>
      <c r="J24" s="119"/>
      <c r="K24" s="119"/>
      <c r="L24" s="119"/>
      <c r="M24" s="119"/>
    </row>
    <row r="25" spans="1:13" x14ac:dyDescent="0.2">
      <c r="A25" s="33"/>
      <c r="B25" s="119" t="s">
        <v>3267</v>
      </c>
      <c r="C25" s="119"/>
      <c r="D25" s="119"/>
      <c r="E25" s="119"/>
      <c r="F25" s="119"/>
      <c r="G25" s="119"/>
      <c r="H25" s="119"/>
      <c r="I25" s="119"/>
      <c r="J25" s="119"/>
      <c r="K25" s="119"/>
      <c r="L25" s="119"/>
      <c r="M25" s="119"/>
    </row>
    <row r="26" spans="1:13" x14ac:dyDescent="0.2">
      <c r="A26" s="33"/>
      <c r="B26" s="682" t="s">
        <v>3268</v>
      </c>
      <c r="C26" s="684" t="s">
        <v>3269</v>
      </c>
      <c r="D26" s="684" t="s">
        <v>3270</v>
      </c>
      <c r="E26" s="119"/>
      <c r="F26" s="119"/>
      <c r="G26" s="119"/>
      <c r="H26" s="119"/>
      <c r="I26" s="119"/>
      <c r="J26" s="119"/>
      <c r="K26" s="119"/>
      <c r="L26" s="119"/>
      <c r="M26" s="119"/>
    </row>
    <row r="27" spans="1:13" x14ac:dyDescent="0.2">
      <c r="A27" s="33"/>
      <c r="B27" s="682" t="s">
        <v>3271</v>
      </c>
      <c r="C27" s="681" t="s">
        <v>3311</v>
      </c>
      <c r="D27" s="681" t="s">
        <v>3328</v>
      </c>
      <c r="E27" s="119"/>
      <c r="F27" s="119"/>
      <c r="G27" s="119"/>
      <c r="H27" s="119"/>
      <c r="I27" s="119"/>
      <c r="J27" s="119"/>
      <c r="K27" s="119"/>
      <c r="L27" s="119"/>
      <c r="M27" s="119"/>
    </row>
    <row r="28" spans="1:13" x14ac:dyDescent="0.2">
      <c r="A28" s="33"/>
      <c r="B28" s="682" t="s">
        <v>3295</v>
      </c>
      <c r="C28" s="681" t="s">
        <v>3308</v>
      </c>
      <c r="D28" s="681" t="s">
        <v>3325</v>
      </c>
      <c r="E28" s="119"/>
      <c r="F28" s="119"/>
      <c r="G28" s="119"/>
      <c r="H28" s="119"/>
      <c r="I28" s="119"/>
      <c r="J28" s="119"/>
      <c r="K28" s="119"/>
      <c r="L28" s="119"/>
      <c r="M28" s="119"/>
    </row>
    <row r="29" spans="1:13" x14ac:dyDescent="0.2">
      <c r="A29" s="33"/>
      <c r="B29" s="682" t="s">
        <v>3296</v>
      </c>
      <c r="C29" s="681" t="s">
        <v>3309</v>
      </c>
      <c r="D29" s="681" t="s">
        <v>3326</v>
      </c>
      <c r="E29" s="119"/>
      <c r="F29" s="119"/>
      <c r="G29" s="119"/>
      <c r="H29" s="119"/>
      <c r="I29" s="119"/>
      <c r="J29" s="119"/>
      <c r="K29" s="119"/>
      <c r="L29" s="119"/>
      <c r="M29" s="119"/>
    </row>
    <row r="30" spans="1:13" x14ac:dyDescent="0.2">
      <c r="A30" s="33"/>
      <c r="B30" s="682" t="s">
        <v>3297</v>
      </c>
      <c r="C30" s="681" t="s">
        <v>3310</v>
      </c>
      <c r="D30" s="681" t="s">
        <v>3327</v>
      </c>
      <c r="E30" s="119"/>
      <c r="F30" s="119"/>
      <c r="G30" s="119"/>
      <c r="H30" s="119"/>
      <c r="I30" s="119"/>
      <c r="J30" s="119"/>
      <c r="K30" s="119"/>
      <c r="L30" s="119"/>
      <c r="M30" s="119"/>
    </row>
    <row r="31" spans="1:13" x14ac:dyDescent="0.2">
      <c r="A31" s="33"/>
      <c r="B31" s="682" t="s">
        <v>3297</v>
      </c>
      <c r="C31" s="681" t="s">
        <v>3311</v>
      </c>
      <c r="D31" s="681" t="s">
        <v>3328</v>
      </c>
      <c r="E31" s="119"/>
      <c r="F31" s="119"/>
      <c r="G31" s="119"/>
      <c r="H31" s="119"/>
      <c r="I31" s="119"/>
      <c r="J31" s="119"/>
      <c r="K31" s="119"/>
      <c r="L31" s="119"/>
      <c r="M31" s="119"/>
    </row>
    <row r="32" spans="1:13" x14ac:dyDescent="0.2">
      <c r="A32" s="33"/>
      <c r="B32" s="682" t="s">
        <v>3297</v>
      </c>
      <c r="C32" s="681" t="s">
        <v>3312</v>
      </c>
      <c r="D32" s="681" t="s">
        <v>3329</v>
      </c>
      <c r="E32" s="119"/>
      <c r="F32" s="119"/>
      <c r="G32" s="119"/>
      <c r="H32" s="119"/>
      <c r="I32" s="119"/>
      <c r="J32" s="119"/>
      <c r="K32" s="119"/>
      <c r="L32" s="119"/>
      <c r="M32" s="119"/>
    </row>
    <row r="33" spans="1:13" x14ac:dyDescent="0.2">
      <c r="A33" s="33"/>
      <c r="B33" s="682" t="s">
        <v>3298</v>
      </c>
      <c r="C33" s="681" t="s">
        <v>3313</v>
      </c>
      <c r="D33" s="681" t="s">
        <v>3330</v>
      </c>
      <c r="E33" s="119"/>
      <c r="F33" s="119"/>
      <c r="G33" s="119"/>
      <c r="H33" s="119"/>
      <c r="I33" s="119"/>
      <c r="J33" s="119"/>
      <c r="K33" s="119"/>
      <c r="L33" s="119"/>
      <c r="M33" s="119"/>
    </row>
    <row r="34" spans="1:13" x14ac:dyDescent="0.2">
      <c r="A34" s="33"/>
      <c r="B34" s="682" t="s">
        <v>3298</v>
      </c>
      <c r="C34" s="681" t="s">
        <v>3314</v>
      </c>
      <c r="D34" s="681" t="s">
        <v>3331</v>
      </c>
      <c r="E34" s="119"/>
      <c r="F34" s="119"/>
      <c r="G34" s="119"/>
      <c r="H34" s="119"/>
      <c r="I34" s="119"/>
      <c r="J34" s="119"/>
      <c r="K34" s="119"/>
      <c r="L34" s="119"/>
      <c r="M34" s="119"/>
    </row>
    <row r="35" spans="1:13" x14ac:dyDescent="0.2">
      <c r="A35" s="33"/>
      <c r="B35" s="682" t="s">
        <v>3298</v>
      </c>
      <c r="C35" s="681" t="s">
        <v>3315</v>
      </c>
      <c r="D35" s="681" t="s">
        <v>3332</v>
      </c>
      <c r="E35" s="119"/>
      <c r="F35" s="119"/>
      <c r="G35" s="119"/>
      <c r="H35" s="119"/>
      <c r="I35" s="119"/>
      <c r="J35" s="119"/>
      <c r="K35" s="119"/>
      <c r="L35" s="119"/>
      <c r="M35" s="119"/>
    </row>
    <row r="36" spans="1:13" x14ac:dyDescent="0.2">
      <c r="A36" s="33"/>
      <c r="B36" s="682" t="s">
        <v>3298</v>
      </c>
      <c r="C36" s="681" t="s">
        <v>3316</v>
      </c>
      <c r="D36" s="681" t="s">
        <v>3333</v>
      </c>
      <c r="E36" s="119"/>
      <c r="F36" s="119"/>
      <c r="G36" s="119"/>
      <c r="H36" s="119"/>
      <c r="I36" s="119"/>
      <c r="J36" s="119"/>
      <c r="K36" s="119"/>
      <c r="L36" s="119"/>
      <c r="M36" s="119"/>
    </row>
    <row r="37" spans="1:13" x14ac:dyDescent="0.2">
      <c r="A37" s="33"/>
      <c r="B37" s="682" t="s">
        <v>3300</v>
      </c>
      <c r="C37" s="681" t="s">
        <v>3318</v>
      </c>
      <c r="D37" s="681" t="s">
        <v>3335</v>
      </c>
      <c r="E37" s="119"/>
      <c r="F37" s="119"/>
      <c r="G37" s="119"/>
      <c r="H37" s="119"/>
      <c r="I37" s="119"/>
      <c r="J37" s="119"/>
      <c r="K37" s="119"/>
      <c r="L37" s="119"/>
      <c r="M37" s="119"/>
    </row>
    <row r="38" spans="1:13" x14ac:dyDescent="0.2">
      <c r="A38" s="33"/>
      <c r="B38" s="682" t="s">
        <v>3299</v>
      </c>
      <c r="C38" s="681" t="s">
        <v>3317</v>
      </c>
      <c r="D38" s="681" t="s">
        <v>3334</v>
      </c>
      <c r="E38" s="119"/>
      <c r="F38" s="119"/>
      <c r="G38" s="119"/>
      <c r="H38" s="119"/>
      <c r="I38" s="119"/>
      <c r="J38" s="119"/>
      <c r="K38" s="119"/>
      <c r="L38" s="119"/>
      <c r="M38" s="119"/>
    </row>
    <row r="39" spans="1:13" x14ac:dyDescent="0.2">
      <c r="A39" s="33"/>
      <c r="B39" s="691" t="s">
        <v>3272</v>
      </c>
      <c r="C39" s="681"/>
      <c r="D39" s="681"/>
      <c r="E39" s="119"/>
      <c r="F39" s="119"/>
      <c r="G39" s="119"/>
      <c r="H39" s="119"/>
      <c r="I39" s="119"/>
      <c r="J39" s="119"/>
      <c r="K39" s="119"/>
      <c r="L39" s="119"/>
      <c r="M39" s="119"/>
    </row>
    <row r="40" spans="1:13" x14ac:dyDescent="0.2">
      <c r="A40" s="33"/>
      <c r="B40" s="682" t="s">
        <v>3301</v>
      </c>
      <c r="C40" s="681" t="s">
        <v>3319</v>
      </c>
      <c r="D40" s="681" t="s">
        <v>3336</v>
      </c>
      <c r="E40" s="119"/>
      <c r="F40" s="119"/>
      <c r="G40" s="119"/>
      <c r="H40" s="119"/>
      <c r="I40" s="119"/>
      <c r="J40" s="119"/>
      <c r="K40" s="119"/>
      <c r="L40" s="119"/>
      <c r="M40" s="119"/>
    </row>
    <row r="41" spans="1:13" x14ac:dyDescent="0.2">
      <c r="A41" s="33"/>
      <c r="B41" s="682" t="s">
        <v>3302</v>
      </c>
      <c r="C41" s="681" t="s">
        <v>3320</v>
      </c>
      <c r="D41" s="681" t="s">
        <v>3337</v>
      </c>
      <c r="E41" s="119"/>
      <c r="F41" s="119"/>
      <c r="G41" s="119"/>
      <c r="H41" s="119"/>
      <c r="I41" s="119"/>
      <c r="J41" s="119"/>
      <c r="K41" s="119"/>
      <c r="L41" s="119"/>
      <c r="M41" s="119"/>
    </row>
    <row r="42" spans="1:13" x14ac:dyDescent="0.2">
      <c r="A42" s="33"/>
      <c r="B42" s="682" t="s">
        <v>3303</v>
      </c>
      <c r="C42" s="681" t="s">
        <v>3321</v>
      </c>
      <c r="D42" s="681" t="s">
        <v>3338</v>
      </c>
      <c r="E42" s="119"/>
      <c r="F42" s="119"/>
      <c r="G42" s="119"/>
      <c r="H42" s="119"/>
      <c r="I42" s="119"/>
      <c r="J42" s="119"/>
      <c r="K42" s="119"/>
      <c r="L42" s="119"/>
      <c r="M42" s="119"/>
    </row>
    <row r="43" spans="1:13" x14ac:dyDescent="0.2">
      <c r="A43" s="33"/>
      <c r="B43" s="682" t="s">
        <v>3304</v>
      </c>
      <c r="C43" s="681" t="s">
        <v>3416</v>
      </c>
      <c r="D43" s="681" t="s">
        <v>3417</v>
      </c>
      <c r="E43" s="119"/>
      <c r="F43" s="119"/>
      <c r="G43" s="119"/>
      <c r="H43" s="119"/>
      <c r="I43" s="119"/>
      <c r="J43" s="119"/>
      <c r="K43" s="119"/>
      <c r="L43" s="119"/>
      <c r="M43" s="119"/>
    </row>
    <row r="44" spans="1:13" x14ac:dyDescent="0.2">
      <c r="A44" s="33"/>
      <c r="B44" s="682" t="s">
        <v>3305</v>
      </c>
      <c r="C44" s="681" t="s">
        <v>3322</v>
      </c>
      <c r="D44" s="681" t="s">
        <v>3339</v>
      </c>
      <c r="E44" s="119"/>
      <c r="F44" s="119"/>
      <c r="G44" s="119"/>
      <c r="H44" s="119"/>
      <c r="I44" s="119"/>
      <c r="J44" s="119"/>
      <c r="K44" s="119"/>
      <c r="L44" s="119"/>
      <c r="M44" s="119"/>
    </row>
    <row r="45" spans="1:13" x14ac:dyDescent="0.2">
      <c r="A45" s="33"/>
      <c r="B45" s="682" t="s">
        <v>3306</v>
      </c>
      <c r="C45" s="681" t="s">
        <v>3323</v>
      </c>
      <c r="D45" s="681" t="s">
        <v>3340</v>
      </c>
      <c r="E45" s="119"/>
      <c r="F45" s="119"/>
      <c r="G45" s="119"/>
      <c r="H45" s="119"/>
      <c r="I45" s="119"/>
      <c r="J45" s="119"/>
      <c r="K45" s="119"/>
      <c r="L45" s="119"/>
      <c r="M45" s="119"/>
    </row>
    <row r="46" spans="1:13" x14ac:dyDescent="0.2">
      <c r="A46" s="33"/>
      <c r="B46" s="682" t="s">
        <v>3418</v>
      </c>
      <c r="C46" s="681" t="s">
        <v>3419</v>
      </c>
      <c r="D46" s="681" t="s">
        <v>3420</v>
      </c>
      <c r="E46" s="119"/>
      <c r="F46" s="119"/>
      <c r="G46" s="119"/>
      <c r="H46" s="119"/>
      <c r="I46" s="119"/>
      <c r="J46" s="119"/>
      <c r="K46" s="119"/>
      <c r="L46" s="119"/>
      <c r="M46" s="119"/>
    </row>
    <row r="47" spans="1:13" x14ac:dyDescent="0.2">
      <c r="A47" s="33"/>
      <c r="B47" s="682" t="s">
        <v>3307</v>
      </c>
      <c r="C47" s="681" t="s">
        <v>3324</v>
      </c>
      <c r="D47" s="681" t="s">
        <v>3341</v>
      </c>
      <c r="E47" s="119"/>
      <c r="F47" s="119"/>
      <c r="G47" s="119"/>
      <c r="H47" s="119"/>
      <c r="I47" s="119"/>
      <c r="J47" s="119"/>
      <c r="K47" s="119"/>
      <c r="L47" s="119"/>
      <c r="M47" s="119"/>
    </row>
    <row r="48" spans="1:13" x14ac:dyDescent="0.2">
      <c r="A48" s="33"/>
      <c r="B48" s="119"/>
      <c r="C48" s="119"/>
      <c r="D48" s="119"/>
      <c r="E48" s="119"/>
      <c r="F48" s="119"/>
      <c r="G48" s="119"/>
      <c r="H48" s="119"/>
      <c r="I48" s="119"/>
      <c r="J48" s="119"/>
      <c r="K48" s="119"/>
      <c r="L48" s="119"/>
      <c r="M48" s="119"/>
    </row>
    <row r="49" spans="1:13" x14ac:dyDescent="0.2">
      <c r="A49" s="33"/>
      <c r="B49" s="119" t="s">
        <v>3273</v>
      </c>
      <c r="C49" s="119"/>
      <c r="D49" s="119"/>
      <c r="E49" s="119"/>
      <c r="F49" s="119"/>
      <c r="G49" s="119"/>
      <c r="H49" s="119"/>
      <c r="I49" s="119"/>
      <c r="J49" s="119"/>
      <c r="K49" s="119"/>
      <c r="L49" s="119"/>
      <c r="M49" s="119"/>
    </row>
    <row r="50" spans="1:13" x14ac:dyDescent="0.2">
      <c r="A50" s="33"/>
      <c r="B50" s="684" t="s">
        <v>3274</v>
      </c>
      <c r="C50" s="684" t="s">
        <v>3275</v>
      </c>
      <c r="D50" s="684" t="s">
        <v>3276</v>
      </c>
      <c r="E50" s="684" t="s">
        <v>3277</v>
      </c>
      <c r="F50" s="682" t="s">
        <v>3278</v>
      </c>
      <c r="G50" s="119"/>
      <c r="H50" s="119"/>
      <c r="I50" s="119"/>
      <c r="J50" s="119"/>
      <c r="K50" s="119"/>
      <c r="L50" s="119"/>
    </row>
    <row r="51" spans="1:13" x14ac:dyDescent="0.2">
      <c r="A51" s="33"/>
      <c r="B51" s="694">
        <v>387751000000</v>
      </c>
      <c r="C51" s="693">
        <v>750000000000</v>
      </c>
      <c r="D51" s="692">
        <v>454101000000</v>
      </c>
      <c r="E51" s="692">
        <v>377818000000</v>
      </c>
      <c r="F51" s="692">
        <v>1000000</v>
      </c>
      <c r="G51" s="119"/>
      <c r="H51" s="119"/>
      <c r="I51" s="119"/>
      <c r="J51" s="119"/>
      <c r="K51" s="119"/>
    </row>
    <row r="52" spans="1:13" x14ac:dyDescent="0.2">
      <c r="A52" s="33"/>
      <c r="C52" s="119"/>
      <c r="D52" s="119"/>
      <c r="E52" s="119"/>
      <c r="F52" s="119"/>
      <c r="G52" s="119"/>
      <c r="H52" s="119"/>
      <c r="I52" s="119"/>
      <c r="J52" s="119"/>
      <c r="K52" s="119"/>
      <c r="L52" s="119"/>
      <c r="M52" s="119"/>
    </row>
    <row r="53" spans="1:13" x14ac:dyDescent="0.2">
      <c r="A53" s="33"/>
      <c r="B53" s="119" t="s">
        <v>3279</v>
      </c>
      <c r="C53" s="119"/>
      <c r="D53" s="119"/>
      <c r="E53" s="119"/>
      <c r="F53" s="119"/>
      <c r="G53" s="119"/>
      <c r="H53" s="119"/>
      <c r="I53" s="119"/>
      <c r="J53" s="119"/>
      <c r="K53" s="119"/>
      <c r="L53" s="119"/>
      <c r="M53" s="119"/>
    </row>
    <row r="54" spans="1:13" x14ac:dyDescent="0.2">
      <c r="A54" s="33"/>
      <c r="B54" s="682" t="s">
        <v>3280</v>
      </c>
      <c r="C54" s="684" t="s">
        <v>3281</v>
      </c>
      <c r="D54" s="684" t="s">
        <v>290</v>
      </c>
      <c r="E54" s="684" t="s">
        <v>3282</v>
      </c>
      <c r="F54" s="684" t="s">
        <v>3283</v>
      </c>
      <c r="G54" s="684" t="s">
        <v>677</v>
      </c>
      <c r="H54" s="682" t="s">
        <v>3284</v>
      </c>
      <c r="I54" s="119"/>
      <c r="J54" s="119"/>
      <c r="K54" s="119"/>
      <c r="L54" s="119"/>
      <c r="M54" s="119"/>
    </row>
    <row r="55" spans="1:13" x14ac:dyDescent="0.2">
      <c r="A55" s="33"/>
      <c r="B55" s="683">
        <v>1</v>
      </c>
      <c r="C55" s="681" t="s">
        <v>2397</v>
      </c>
      <c r="D55" s="681">
        <v>162240</v>
      </c>
      <c r="E55" s="704" t="s">
        <v>2398</v>
      </c>
      <c r="F55" s="704">
        <v>5</v>
      </c>
      <c r="G55" s="705">
        <v>32448000000</v>
      </c>
      <c r="H55" s="706">
        <v>8.5882393421188447E-2</v>
      </c>
      <c r="I55" s="119"/>
      <c r="J55" s="119"/>
      <c r="K55" s="119"/>
      <c r="L55" s="119"/>
      <c r="M55" s="119"/>
    </row>
    <row r="56" spans="1:13" x14ac:dyDescent="0.2">
      <c r="A56" s="33"/>
      <c r="B56" s="683">
        <v>2</v>
      </c>
      <c r="C56" s="681" t="s">
        <v>2397</v>
      </c>
      <c r="D56" s="681">
        <v>332115</v>
      </c>
      <c r="E56" s="704" t="s">
        <v>2398</v>
      </c>
      <c r="F56" s="704">
        <v>5</v>
      </c>
      <c r="G56" s="705">
        <v>66423000000</v>
      </c>
      <c r="H56" s="706">
        <v>0.1758064046540804</v>
      </c>
      <c r="I56" s="119"/>
      <c r="J56" s="119"/>
      <c r="K56" s="119"/>
      <c r="L56" s="119"/>
      <c r="M56" s="119"/>
    </row>
    <row r="57" spans="1:13" x14ac:dyDescent="0.2">
      <c r="A57" s="33"/>
      <c r="B57" s="683">
        <v>3</v>
      </c>
      <c r="C57" s="681" t="s">
        <v>2397</v>
      </c>
      <c r="D57" s="681">
        <v>5875</v>
      </c>
      <c r="E57" s="704" t="s">
        <v>2398</v>
      </c>
      <c r="F57" s="704">
        <v>5</v>
      </c>
      <c r="G57" s="705">
        <v>1175000000</v>
      </c>
      <c r="H57" s="706">
        <v>3.1099547667004573E-3</v>
      </c>
      <c r="I57" s="119"/>
      <c r="J57" s="119"/>
      <c r="K57" s="119"/>
      <c r="L57" s="119"/>
      <c r="M57" s="119"/>
    </row>
    <row r="58" spans="1:13" x14ac:dyDescent="0.2">
      <c r="A58" s="33"/>
      <c r="B58" s="683">
        <v>4</v>
      </c>
      <c r="C58" s="681" t="s">
        <v>2397</v>
      </c>
      <c r="D58" s="681">
        <v>485</v>
      </c>
      <c r="E58" s="704" t="s">
        <v>2398</v>
      </c>
      <c r="F58" s="704">
        <v>5</v>
      </c>
      <c r="G58" s="705">
        <v>97000000</v>
      </c>
      <c r="H58" s="706">
        <v>2.5673669137867602E-4</v>
      </c>
      <c r="I58" s="119"/>
      <c r="J58" s="119"/>
      <c r="K58" s="119"/>
      <c r="L58" s="119"/>
      <c r="M58" s="119"/>
    </row>
    <row r="59" spans="1:13" x14ac:dyDescent="0.2">
      <c r="A59" s="33"/>
      <c r="B59" s="683">
        <v>5</v>
      </c>
      <c r="C59" s="681" t="s">
        <v>2397</v>
      </c>
      <c r="D59" s="681">
        <v>485</v>
      </c>
      <c r="E59" s="704" t="s">
        <v>2398</v>
      </c>
      <c r="F59" s="704">
        <v>5</v>
      </c>
      <c r="G59" s="705">
        <v>97000000</v>
      </c>
      <c r="H59" s="706">
        <v>2.5673669137867602E-4</v>
      </c>
      <c r="I59" s="119"/>
      <c r="J59" s="119"/>
      <c r="K59" s="119"/>
      <c r="L59" s="119"/>
      <c r="M59" s="119"/>
    </row>
    <row r="60" spans="1:13" x14ac:dyDescent="0.2">
      <c r="A60" s="33"/>
      <c r="B60" s="683">
        <v>6</v>
      </c>
      <c r="C60" s="681" t="s">
        <v>2397</v>
      </c>
      <c r="D60" s="681">
        <v>2000</v>
      </c>
      <c r="E60" s="704" t="s">
        <v>2398</v>
      </c>
      <c r="F60" s="704">
        <v>5</v>
      </c>
      <c r="G60" s="705">
        <v>400000000</v>
      </c>
      <c r="H60" s="706">
        <v>1.0587080056852619E-3</v>
      </c>
      <c r="I60" s="119"/>
      <c r="J60" s="119"/>
      <c r="K60" s="119"/>
      <c r="L60" s="119"/>
      <c r="M60" s="119"/>
    </row>
    <row r="61" spans="1:13" x14ac:dyDescent="0.2">
      <c r="A61" s="33"/>
      <c r="B61" s="683">
        <v>7</v>
      </c>
      <c r="C61" s="681" t="s">
        <v>2397</v>
      </c>
      <c r="D61" s="681">
        <v>2500</v>
      </c>
      <c r="E61" s="704" t="s">
        <v>2398</v>
      </c>
      <c r="F61" s="704">
        <v>5</v>
      </c>
      <c r="G61" s="705">
        <v>500000000</v>
      </c>
      <c r="H61" s="706">
        <v>1.3233850071065775E-3</v>
      </c>
      <c r="I61" s="119"/>
      <c r="J61" s="119"/>
      <c r="K61" s="119"/>
      <c r="L61" s="119"/>
      <c r="M61" s="119"/>
    </row>
    <row r="62" spans="1:13" x14ac:dyDescent="0.2">
      <c r="A62" s="33"/>
      <c r="B62" s="683">
        <v>8</v>
      </c>
      <c r="C62" s="681" t="s">
        <v>2397</v>
      </c>
      <c r="D62" s="681">
        <v>3860</v>
      </c>
      <c r="E62" s="704" t="s">
        <v>2398</v>
      </c>
      <c r="F62" s="704">
        <v>5</v>
      </c>
      <c r="G62" s="705">
        <v>772000000</v>
      </c>
      <c r="H62" s="706">
        <v>2.0433064509725557E-3</v>
      </c>
      <c r="I62" s="119"/>
      <c r="J62" s="119"/>
      <c r="K62" s="119"/>
      <c r="L62" s="119"/>
      <c r="M62" s="119"/>
    </row>
    <row r="63" spans="1:13" x14ac:dyDescent="0.2">
      <c r="A63" s="33"/>
      <c r="B63" s="683">
        <v>9</v>
      </c>
      <c r="C63" s="681" t="s">
        <v>2397</v>
      </c>
      <c r="D63" s="681">
        <v>3150</v>
      </c>
      <c r="E63" s="704" t="s">
        <v>2398</v>
      </c>
      <c r="F63" s="704">
        <v>5</v>
      </c>
      <c r="G63" s="705">
        <v>630000000</v>
      </c>
      <c r="H63" s="706">
        <v>1.6674651089542876E-3</v>
      </c>
      <c r="I63" s="119"/>
      <c r="J63" s="119"/>
      <c r="K63" s="119"/>
      <c r="L63" s="119"/>
      <c r="M63" s="119"/>
    </row>
    <row r="64" spans="1:13" x14ac:dyDescent="0.2">
      <c r="A64" s="33"/>
      <c r="B64" s="683">
        <v>10</v>
      </c>
      <c r="C64" s="681" t="s">
        <v>2397</v>
      </c>
      <c r="D64" s="681">
        <v>10305</v>
      </c>
      <c r="E64" s="704" t="s">
        <v>2398</v>
      </c>
      <c r="F64" s="704">
        <v>5</v>
      </c>
      <c r="G64" s="705">
        <v>2061000000</v>
      </c>
      <c r="H64" s="706">
        <v>5.4549929992933127E-3</v>
      </c>
      <c r="I64" s="119"/>
      <c r="J64" s="119"/>
      <c r="K64" s="119"/>
      <c r="L64" s="119"/>
      <c r="M64" s="119"/>
    </row>
    <row r="65" spans="1:13" x14ac:dyDescent="0.2">
      <c r="A65" s="33"/>
      <c r="B65" s="683">
        <v>11</v>
      </c>
      <c r="C65" s="681" t="s">
        <v>2397</v>
      </c>
      <c r="D65" s="681">
        <v>485</v>
      </c>
      <c r="E65" s="704" t="s">
        <v>2398</v>
      </c>
      <c r="F65" s="704">
        <v>5</v>
      </c>
      <c r="G65" s="705">
        <v>97000000</v>
      </c>
      <c r="H65" s="706">
        <v>2.5673669137867602E-4</v>
      </c>
      <c r="I65" s="119"/>
      <c r="J65" s="119"/>
      <c r="K65" s="119"/>
      <c r="L65" s="119"/>
      <c r="M65" s="119"/>
    </row>
    <row r="66" spans="1:13" x14ac:dyDescent="0.2">
      <c r="A66" s="33"/>
      <c r="B66" s="683">
        <v>12</v>
      </c>
      <c r="C66" s="681" t="s">
        <v>2397</v>
      </c>
      <c r="D66" s="681">
        <v>485</v>
      </c>
      <c r="E66" s="704" t="s">
        <v>2398</v>
      </c>
      <c r="F66" s="704">
        <v>5</v>
      </c>
      <c r="G66" s="705">
        <v>97000000</v>
      </c>
      <c r="H66" s="706">
        <v>2.5673669137867602E-4</v>
      </c>
      <c r="I66" s="119"/>
      <c r="J66" s="119"/>
      <c r="K66" s="119"/>
      <c r="L66" s="119"/>
      <c r="M66" s="119"/>
    </row>
    <row r="67" spans="1:13" x14ac:dyDescent="0.2">
      <c r="A67" s="33"/>
      <c r="B67" s="683">
        <v>13</v>
      </c>
      <c r="C67" s="681" t="s">
        <v>2397</v>
      </c>
      <c r="D67" s="681">
        <v>32030</v>
      </c>
      <c r="E67" s="704" t="s">
        <v>2398</v>
      </c>
      <c r="F67" s="704">
        <v>5</v>
      </c>
      <c r="G67" s="705">
        <v>6406000000</v>
      </c>
      <c r="H67" s="706">
        <v>1.6955208711049472E-2</v>
      </c>
      <c r="I67" s="119"/>
      <c r="J67" s="119"/>
      <c r="K67" s="119"/>
      <c r="L67" s="119"/>
      <c r="M67" s="119"/>
    </row>
    <row r="68" spans="1:13" x14ac:dyDescent="0.2">
      <c r="A68" s="33"/>
      <c r="B68" s="683">
        <v>14</v>
      </c>
      <c r="C68" s="681" t="s">
        <v>2397</v>
      </c>
      <c r="D68" s="681">
        <v>485</v>
      </c>
      <c r="E68" s="704" t="s">
        <v>2398</v>
      </c>
      <c r="F68" s="704">
        <v>5</v>
      </c>
      <c r="G68" s="705">
        <v>97000000</v>
      </c>
      <c r="H68" s="706">
        <v>2.5673669137867602E-4</v>
      </c>
      <c r="I68" s="119"/>
      <c r="J68" s="119"/>
      <c r="K68" s="119"/>
      <c r="L68" s="119"/>
      <c r="M68" s="119"/>
    </row>
    <row r="69" spans="1:13" x14ac:dyDescent="0.2">
      <c r="A69" s="33"/>
      <c r="B69" s="683">
        <v>15</v>
      </c>
      <c r="C69" s="681" t="s">
        <v>2397</v>
      </c>
      <c r="D69" s="681">
        <v>56035</v>
      </c>
      <c r="E69" s="704" t="s">
        <v>2398</v>
      </c>
      <c r="F69" s="704">
        <v>5</v>
      </c>
      <c r="G69" s="705">
        <v>11207000000</v>
      </c>
      <c r="H69" s="706">
        <v>2.9662351549286828E-2</v>
      </c>
      <c r="I69" s="119"/>
      <c r="J69" s="119"/>
      <c r="K69" s="119"/>
      <c r="L69" s="119"/>
      <c r="M69" s="119"/>
    </row>
    <row r="70" spans="1:13" x14ac:dyDescent="0.2">
      <c r="A70" s="33"/>
      <c r="B70" s="683">
        <v>16</v>
      </c>
      <c r="C70" s="681" t="s">
        <v>2397</v>
      </c>
      <c r="D70" s="681">
        <v>25</v>
      </c>
      <c r="E70" s="704" t="s">
        <v>2398</v>
      </c>
      <c r="F70" s="704">
        <v>5</v>
      </c>
      <c r="G70" s="705">
        <v>5000000</v>
      </c>
      <c r="H70" s="706">
        <v>1.3233850071065775E-5</v>
      </c>
      <c r="I70" s="119"/>
      <c r="J70" s="119"/>
      <c r="K70" s="119"/>
      <c r="L70" s="119"/>
      <c r="M70" s="119"/>
    </row>
    <row r="71" spans="1:13" x14ac:dyDescent="0.2">
      <c r="A71" s="33"/>
      <c r="B71" s="683">
        <v>17</v>
      </c>
      <c r="C71" s="681" t="s">
        <v>2397</v>
      </c>
      <c r="D71" s="681">
        <v>5</v>
      </c>
      <c r="E71" s="704" t="s">
        <v>2398</v>
      </c>
      <c r="F71" s="704">
        <v>5</v>
      </c>
      <c r="G71" s="705">
        <v>1000000</v>
      </c>
      <c r="H71" s="706">
        <v>2.6467700142131551E-6</v>
      </c>
      <c r="I71" s="119"/>
      <c r="J71" s="119"/>
      <c r="K71" s="119"/>
      <c r="L71" s="119"/>
      <c r="M71" s="119"/>
    </row>
    <row r="72" spans="1:13" x14ac:dyDescent="0.2">
      <c r="A72" s="33"/>
      <c r="B72" s="683">
        <v>18</v>
      </c>
      <c r="C72" s="681" t="s">
        <v>2397</v>
      </c>
      <c r="D72" s="681">
        <v>17980</v>
      </c>
      <c r="E72" s="704" t="s">
        <v>2398</v>
      </c>
      <c r="F72" s="704">
        <v>5</v>
      </c>
      <c r="G72" s="705">
        <v>3596000000</v>
      </c>
      <c r="H72" s="706">
        <v>9.5177849711105059E-3</v>
      </c>
      <c r="I72" s="119"/>
      <c r="J72" s="119"/>
      <c r="K72" s="119"/>
      <c r="L72" s="119"/>
      <c r="M72" s="119"/>
    </row>
    <row r="73" spans="1:13" x14ac:dyDescent="0.2">
      <c r="A73" s="33"/>
      <c r="B73" s="683">
        <v>19</v>
      </c>
      <c r="C73" s="681" t="s">
        <v>2397</v>
      </c>
      <c r="D73" s="681">
        <v>925</v>
      </c>
      <c r="E73" s="704" t="s">
        <v>2399</v>
      </c>
      <c r="F73" s="704">
        <v>1</v>
      </c>
      <c r="G73" s="705">
        <v>925000000</v>
      </c>
      <c r="H73" s="706">
        <v>2.4482622631471682E-3</v>
      </c>
      <c r="I73" s="119"/>
      <c r="J73" s="119"/>
      <c r="K73" s="119"/>
      <c r="L73" s="119"/>
      <c r="M73" s="119"/>
    </row>
    <row r="74" spans="1:13" x14ac:dyDescent="0.2">
      <c r="A74" s="33"/>
      <c r="B74" s="683">
        <v>20</v>
      </c>
      <c r="C74" s="681" t="s">
        <v>2397</v>
      </c>
      <c r="D74" s="681">
        <v>5630</v>
      </c>
      <c r="E74" s="704" t="s">
        <v>2399</v>
      </c>
      <c r="F74" s="704">
        <v>1</v>
      </c>
      <c r="G74" s="705">
        <v>5630000000</v>
      </c>
      <c r="H74" s="706">
        <v>1.4901315180020063E-2</v>
      </c>
      <c r="I74" s="119"/>
      <c r="J74" s="119"/>
      <c r="K74" s="119"/>
      <c r="L74" s="119"/>
      <c r="M74" s="119"/>
    </row>
    <row r="75" spans="1:13" x14ac:dyDescent="0.2">
      <c r="A75" s="33"/>
      <c r="B75" s="683">
        <v>21</v>
      </c>
      <c r="C75" s="681" t="s">
        <v>2397</v>
      </c>
      <c r="D75" s="681">
        <v>5630</v>
      </c>
      <c r="E75" s="704" t="s">
        <v>2399</v>
      </c>
      <c r="F75" s="704">
        <v>1</v>
      </c>
      <c r="G75" s="705">
        <v>5630000000</v>
      </c>
      <c r="H75" s="706">
        <v>1.4901315180020063E-2</v>
      </c>
      <c r="I75" s="119"/>
      <c r="J75" s="119"/>
      <c r="K75" s="119"/>
      <c r="L75" s="119"/>
      <c r="M75" s="119"/>
    </row>
    <row r="76" spans="1:13" x14ac:dyDescent="0.2">
      <c r="A76" s="33"/>
      <c r="B76" s="683">
        <v>22</v>
      </c>
      <c r="C76" s="681" t="s">
        <v>2397</v>
      </c>
      <c r="D76" s="681">
        <v>5492</v>
      </c>
      <c r="E76" s="704" t="s">
        <v>2399</v>
      </c>
      <c r="F76" s="704">
        <v>1</v>
      </c>
      <c r="G76" s="705">
        <v>5492000000</v>
      </c>
      <c r="H76" s="706">
        <v>1.4536060918058646E-2</v>
      </c>
      <c r="I76" s="119"/>
      <c r="J76" s="119"/>
      <c r="K76" s="119"/>
      <c r="L76" s="119"/>
      <c r="M76" s="119"/>
    </row>
    <row r="77" spans="1:13" x14ac:dyDescent="0.2">
      <c r="A77" s="33"/>
      <c r="B77" s="683">
        <v>23</v>
      </c>
      <c r="C77" s="681" t="s">
        <v>2397</v>
      </c>
      <c r="D77" s="681">
        <v>138</v>
      </c>
      <c r="E77" s="704" t="s">
        <v>2399</v>
      </c>
      <c r="F77" s="704">
        <v>1</v>
      </c>
      <c r="G77" s="705">
        <v>138000000</v>
      </c>
      <c r="H77" s="706">
        <v>3.6525426196141537E-4</v>
      </c>
      <c r="I77" s="119"/>
      <c r="J77" s="119"/>
      <c r="K77" s="119"/>
      <c r="L77" s="119"/>
      <c r="M77" s="119"/>
    </row>
    <row r="78" spans="1:13" x14ac:dyDescent="0.2">
      <c r="A78" s="33"/>
      <c r="B78" s="683">
        <v>24</v>
      </c>
      <c r="C78" s="681" t="s">
        <v>2397</v>
      </c>
      <c r="D78" s="681">
        <v>5687</v>
      </c>
      <c r="E78" s="704" t="s">
        <v>2399</v>
      </c>
      <c r="F78" s="704">
        <v>1</v>
      </c>
      <c r="G78" s="705">
        <v>5687000000</v>
      </c>
      <c r="H78" s="706">
        <v>1.5052181070830213E-2</v>
      </c>
      <c r="I78" s="119"/>
      <c r="J78" s="119"/>
      <c r="K78" s="119"/>
      <c r="L78" s="119"/>
      <c r="M78" s="119"/>
    </row>
    <row r="79" spans="1:13" x14ac:dyDescent="0.2">
      <c r="A79" s="33"/>
      <c r="B79" s="683">
        <v>25</v>
      </c>
      <c r="C79" s="681" t="s">
        <v>2397</v>
      </c>
      <c r="D79" s="681">
        <v>0</v>
      </c>
      <c r="E79" s="704" t="s">
        <v>2400</v>
      </c>
      <c r="F79" s="704">
        <v>0</v>
      </c>
      <c r="G79" s="705">
        <v>543000000</v>
      </c>
      <c r="H79" s="706">
        <v>1.4371961177177431E-3</v>
      </c>
      <c r="I79" s="119"/>
      <c r="J79" s="119"/>
      <c r="K79" s="119"/>
      <c r="L79" s="119"/>
      <c r="M79" s="119"/>
    </row>
    <row r="80" spans="1:13" x14ac:dyDescent="0.2">
      <c r="A80" s="33"/>
      <c r="B80" s="119"/>
      <c r="C80" s="119"/>
      <c r="D80" s="119"/>
      <c r="E80" s="119"/>
      <c r="F80" s="119"/>
      <c r="G80" s="119"/>
      <c r="H80" s="119"/>
      <c r="I80" s="119"/>
      <c r="J80" s="119"/>
      <c r="K80" s="119"/>
      <c r="L80" s="119"/>
      <c r="M80" s="119"/>
    </row>
    <row r="81" spans="1:13" x14ac:dyDescent="0.2">
      <c r="B81" s="682" t="s">
        <v>3285</v>
      </c>
      <c r="C81" s="681"/>
      <c r="I81" s="119"/>
    </row>
    <row r="82" spans="1:13" x14ac:dyDescent="0.2">
      <c r="B82" s="682" t="s">
        <v>3286</v>
      </c>
      <c r="C82" s="681" t="s">
        <v>3348</v>
      </c>
      <c r="I82" s="119"/>
    </row>
    <row r="83" spans="1:13" s="33" customFormat="1" x14ac:dyDescent="0.2">
      <c r="A83" s="2"/>
      <c r="B83" s="682" t="s">
        <v>3287</v>
      </c>
      <c r="C83" s="681" t="s">
        <v>3349</v>
      </c>
      <c r="E83" s="2"/>
      <c r="F83" s="2"/>
      <c r="G83" s="2"/>
      <c r="H83" s="2"/>
      <c r="I83" s="119"/>
      <c r="J83" s="2"/>
      <c r="K83" s="2"/>
      <c r="L83" s="2"/>
      <c r="M83" s="2"/>
    </row>
    <row r="84" spans="1:13" s="33" customFormat="1" x14ac:dyDescent="0.2">
      <c r="A84" s="2"/>
      <c r="B84" s="119" t="s">
        <v>3288</v>
      </c>
      <c r="C84" s="119"/>
      <c r="E84" s="2"/>
      <c r="F84" s="2"/>
      <c r="G84" s="2"/>
      <c r="H84" s="2"/>
      <c r="I84" s="119"/>
      <c r="J84" s="2"/>
      <c r="K84" s="2"/>
      <c r="L84" s="2"/>
      <c r="M84" s="2"/>
    </row>
    <row r="85" spans="1:13" x14ac:dyDescent="0.2">
      <c r="I85" s="119"/>
    </row>
    <row r="86" spans="1:13" x14ac:dyDescent="0.2">
      <c r="I86" s="119"/>
    </row>
    <row r="87" spans="1:13" x14ac:dyDescent="0.2">
      <c r="I87" s="119"/>
    </row>
    <row r="88" spans="1:13" x14ac:dyDescent="0.2">
      <c r="I88" s="119"/>
    </row>
    <row r="89" spans="1:13" x14ac:dyDescent="0.2">
      <c r="I89" s="119"/>
    </row>
  </sheetData>
  <hyperlinks>
    <hyperlink ref="C3" location="Indice!A1" display="Indice" xr:uid="{EC360F2E-A068-4C48-92FF-8D15FF196A78}"/>
    <hyperlink ref="C21" r:id="rId1" xr:uid="{4186AA67-DBA9-4BF4-AE2B-1C2630ED9BB6}"/>
  </hyperlinks>
  <pageMargins left="0.7" right="0.7" top="0.75" bottom="0.75" header="0.3" footer="0.3"/>
  <pageSetup orientation="portrait" r:id="rId2"/>
  <drawing r:id="rId3"/>
</worksheet>
</file>

<file path=_xmlsignatures/_rels/origin.sigs.rels><?xml version="1.0" encoding="UTF-8" standalone="yes"?>
<Relationships xmlns="http://schemas.openxmlformats.org/package/2006/relationships"><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s0aU6FRUfcZRTi+qW0fYPTkrMeagGtawCBHQP6dYj+k=</DigestValue>
    </Reference>
    <Reference Type="http://www.w3.org/2000/09/xmldsig#Object" URI="#idOfficeObject">
      <DigestMethod Algorithm="http://www.w3.org/2001/04/xmlenc#sha256"/>
      <DigestValue>5i0KkLEiiyQd0NVqiKexefzk8xvbqyFti3ZltNaRaJo=</DigestValue>
    </Reference>
    <Reference Type="http://uri.etsi.org/01903#SignedProperties" URI="#idSignedProperties">
      <Transforms>
        <Transform Algorithm="http://www.w3.org/TR/2001/REC-xml-c14n-20010315"/>
      </Transforms>
      <DigestMethod Algorithm="http://www.w3.org/2001/04/xmlenc#sha256"/>
      <DigestValue>lHP5diGN2BReWIyWSE3283ojcZPxHBm7MDd97ZxeQ6g=</DigestValue>
    </Reference>
    <Reference Type="http://www.w3.org/2000/09/xmldsig#Object" URI="#idValidSigLnImg">
      <DigestMethod Algorithm="http://www.w3.org/2001/04/xmlenc#sha256"/>
      <DigestValue>zexrVA6c/CsbU6Vy0D/ScZCVxXJ2n7upjc0FV+QdSQk=</DigestValue>
    </Reference>
    <Reference Type="http://www.w3.org/2000/09/xmldsig#Object" URI="#idInvalidSigLnImg">
      <DigestMethod Algorithm="http://www.w3.org/2001/04/xmlenc#sha256"/>
      <DigestValue>py1ZR5IEqUfI9FAEXvelfOVdLLhsqGr+sGBuoWo9ALM=</DigestValue>
    </Reference>
  </SignedInfo>
  <SignatureValue>enmRPU7Jm9l4si5LXt3ZvvtrzavnMRLvsiNMdzu1Mos81Ocy1i+NyR68QpK35MX+sIUhngAXC2Le
7BPaqUlxmmyOZJxtc+DmkIv0KAkEY6QIyYSky/wVBLX78UcrogLHpiZhWgBmYlu9FXrvZ0KKvueW
l07MH3WEn+gRGNpb1k7ELA5f+l2rgJLzscWhyq3+ZQFo/lkv1MHz4/z5SRSDik9TxQXpmxE9LHtl
SbKVQjrbjkKznrJowcc38FOe8Po6jwnMsLkHm8hTk2Br11U6UCpuLNSqrzp1idD5BL049weNZOtk
jsS6Ypekub0BcFrByYstyLhEueEsZQf7qjYNVA==</SignatureValue>
  <KeyInfo>
    <X509Data>
      <X509Certificate>MIID8jCCAtqgAwIBAgIQKDg6L4+j06JP5Z8R35D2IjANBgkqhkiG9w0BAQsFADB4MXYwEQYKCZImiZPyLGQBGRYDbmV0MBUGCgmSJomT8ixkARkWB3dpbmRvd3MwHQYDVQQDExZNUy1Pcmdhbml6YXRpb24tQWNjZXNzMCsGA1UECxMkODJkYmFjYTQtM2U4MS00NmNhLTljNzMtMDk1MGMxZWFjYTk3MB4XDTIzMDYxMTEyMzcwNFoXDTMzMDYxMTEzMDcwNFowLzEtMCsGA1UEAxMkYmE5ZGM5NjMtYjA2ZC00YjEyLWJhYmUtYjJiNzM1ZTVmYzAxMIIBIjANBgkqhkiG9w0BAQEFAAOCAQ8AMIIBCgKCAQEA1o/2HR7cpZeawOjBbBNszqk9nVaahPS0ZWn0MGjefIIWXI8Z6QHh5VnBV1aAbD3LH4VSX5RlUiSERyerpx/HLF6S9h+NYFUd3tnfKKHo+oTLPHzFZduZ7cz3p6WcjJU0I2N0WqSajrUZNvxY1w0rFYzJfquDGJRpamR397lCr2dE3FAMvVyMHVBjG0krguhyCQVEDlxcCRHgRF2Fiz4FfAs7RbEOSOy/gvoc7BZGGXM4yjomnkdfT8Y4kqgWzp1rH35nYoGmjXl6FGGDyJfqlRd1JbHZwWVY/xPi6NmxGd2ElFHgZWu9U4Xz6In8qUh8Lc6vzhs1q0DoYs7Z8vsqhQIDAQABo4HAMIG9MAwGA1UdEwEB/wQCMAAwFgYDVR0lAQH/BAwwCgYIKwYBBQUHAwIwIgYLKoZIhvcUAQWCHAIEEwSBEGPJnbptsBJLur6ytzXl/AEwIgYLKoZIhvcUAQWCHAMEEwSBEC6qxniClEdNsRxQYBymK78wIgYLKoZIhvcUAQWCHAUEEwSBEKlB9tAx93dJmYrPdAs/jl4wFAYLKoZIhvcUAQWCHAgEBQSBAlNBMBMGCyqGSIb3FAEFghwHBAQEgQEwMA0GCSqGSIb3DQEBCwUAA4IBAQA3NOzJhS+HfC5QeADyzLlSUHGzgwHVF6ssMie9o1AtX2z/FR+o6vf56k/qzJZ38VSabz17tUntyX3wG9v3uUjAZCDfzBYny71YF8R91SFKmTbmK5ulgtmms91jBbcZGdAC45DBGpj0VIKvWEcozHF50Fj2bFzJkdn2vGw/uNH/zVdcYcR8DAEB92U2n76GOJ/iCCzhm5NlXwol60xaoSq0OARbgeWTdFVPrWTaR2/Z7HtmG9UrAEReSUpMu5on+sTB4Hysq48eFSPdts3xYeNoKuL+jzUslH/LCWc2Z8c/2r6K5araVpGNChveTlcVupyGgM6zwt9K6/H9sRMBGRt2</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Transform>
          <Transform Algorithm="http://www.w3.org/TR/2001/REC-xml-c14n-20010315"/>
        </Transforms>
        <DigestMethod Algorithm="http://www.w3.org/2001/04/xmlenc#sha256"/>
        <DigestValue>PHs1RXz545eyy2FkmDkOTxn5p+sSqlw8iXT+AM6+noc=</DigestValue>
      </Reference>
      <Reference URI="/xl/calcChain.xml?ContentType=application/vnd.openxmlformats-officedocument.spreadsheetml.calcChain+xml">
        <DigestMethod Algorithm="http://www.w3.org/2001/04/xmlenc#sha256"/>
        <DigestValue>HZ7yTUVz+DkMB4w1iPO/LfNnQspU00ODeQqdoaKXyeU=</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Zxm5sFsU1LQVWFIeRgGbPmCbTIpMcmWt+QCfKQAIvUU=</DigestValue>
      </Reference>
      <Reference URI="/xl/drawings/drawing10.xml?ContentType=application/vnd.openxmlformats-officedocument.drawing+xml">
        <DigestMethod Algorithm="http://www.w3.org/2001/04/xmlenc#sha256"/>
        <DigestValue>BXZiIL6I++F0QyS4nAp/gUBJ5hg6aGwlcd4uH/qDzBQ=</DigestValue>
      </Reference>
      <Reference URI="/xl/drawings/drawing11.xml?ContentType=application/vnd.openxmlformats-officedocument.drawing+xml">
        <DigestMethod Algorithm="http://www.w3.org/2001/04/xmlenc#sha256"/>
        <DigestValue>wpyivELlodkYCDJh52qQ417fyk2m497cGfsGGkEdKOA=</DigestValue>
      </Reference>
      <Reference URI="/xl/drawings/drawing12.xml?ContentType=application/vnd.openxmlformats-officedocument.drawing+xml">
        <DigestMethod Algorithm="http://www.w3.org/2001/04/xmlenc#sha256"/>
        <DigestValue>5N3FG2RVpvTgF+fvJqQhwaszeSS5xgMkqZ6Cz2NSjH4=</DigestValue>
      </Reference>
      <Reference URI="/xl/drawings/drawing13.xml?ContentType=application/vnd.openxmlformats-officedocument.drawing+xml">
        <DigestMethod Algorithm="http://www.w3.org/2001/04/xmlenc#sha256"/>
        <DigestValue>DGtvckwy6hK9JdytCqyESuOEumCVVFiXD36hXZa+948=</DigestValue>
      </Reference>
      <Reference URI="/xl/drawings/drawing14.xml?ContentType=application/vnd.openxmlformats-officedocument.drawing+xml">
        <DigestMethod Algorithm="http://www.w3.org/2001/04/xmlenc#sha256"/>
        <DigestValue>xZfWGsJxPqT7SyiFAQWbygaGGvpTK4apnjFPTJtz6UI=</DigestValue>
      </Reference>
      <Reference URI="/xl/drawings/drawing15.xml?ContentType=application/vnd.openxmlformats-officedocument.drawing+xml">
        <DigestMethod Algorithm="http://www.w3.org/2001/04/xmlenc#sha256"/>
        <DigestValue>G56yO3XlIYxQmA+YMNICZR0eu8B3ScylR2XKhqTMa+U=</DigestValue>
      </Reference>
      <Reference URI="/xl/drawings/drawing16.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0sTZA00HW01VoM0MFmOeZqbnoCKzjF6Id6QbtidEdOY=</DigestValue>
      </Reference>
      <Reference URI="/xl/drawings/drawing5.xml?ContentType=application/vnd.openxmlformats-officedocument.drawing+xml">
        <DigestMethod Algorithm="http://www.w3.org/2001/04/xmlenc#sha256"/>
        <DigestValue>Pd4MPmg4wRfy6k62CyDiw+9s8+o0RRqMMYLi7KMElJo=</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pWFi+No0LOcAhLoLJFmBc9PLjjDycgkMgHggwfQqtWk=</DigestValue>
      </Reference>
      <Reference URI="/xl/drawings/drawing8.xml?ContentType=application/vnd.openxmlformats-officedocument.drawing+xml">
        <DigestMethod Algorithm="http://www.w3.org/2001/04/xmlenc#sha256"/>
        <DigestValue>WauOoM0VuUVfSoT5TPn224C2g2oOK6Jcr+JLwpxwauw=</DigestValue>
      </Reference>
      <Reference URI="/xl/drawings/drawing9.xml?ContentType=application/vnd.openxmlformats-officedocument.drawing+xml">
        <DigestMethod Algorithm="http://www.w3.org/2001/04/xmlenc#sha256"/>
        <DigestValue>MIuvHM0oN+hQtJI6DkANib8dc+mWpZh2Y3hl/IJkesY=</DigestValue>
      </Reference>
      <Reference URI="/xl/drawings/vmlDrawing1.vml?ContentType=application/vnd.openxmlformats-officedocument.vmlDrawing">
        <DigestMethod Algorithm="http://www.w3.org/2001/04/xmlenc#sha256"/>
        <DigestValue>cxR1CsyTKiyuDMKOMSUAZLF7gl7CblzH9fQWicEl7kM=</DigestValue>
      </Reference>
      <Reference URI="/xl/drawings/vmlDrawing2.vml?ContentType=application/vnd.openxmlformats-officedocument.vmlDrawing">
        <DigestMethod Algorithm="http://www.w3.org/2001/04/xmlenc#sha256"/>
        <DigestValue>WVbjK6NSaZoCX0U5JyK5AA7zbvjZ5f6YVC5I1rVaHHA=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x7Z0su77YuABMp5kvTUflvWLp5bPUDaTtayJsPJbUmg=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xe4fiv7yZOSzlSkOf9xoSNR48JBXzvVyZcHnIiTJ4vE=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PKLB6vtM/ukA1BKjCGycbZjlFIbgImxExR1c5az01Oo=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zrDTBbEh1KVlWgcMwtm/7OyOPi+DGyu7C+z1djqz9S8=</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Dv+2OsWZhQQ3AiqUebf1QSJdEVEzhl5eyBJ9LkG8FDc=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8VJv+QCDNsWls34qut7GYlGcqHAVMGIKOmSNBwXUnN8=</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OPrFlSLQlmwS+6c9KjrJmeylGwPcVnJwAVk1PGo4ZaA=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rnCMhrqLRPZ6/rDxtkvoAnnurE/QcyLXgqcxo9ch+rE=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dkXP0kEtzVwdB9TCCbn3zb67FVXs6zIGXID3j71zfJo=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EXrLN/sXQ/7halvDBcDUEkizbg2MHIsCnhOdWBXRsvc=</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Tcoyn8AllxeC5NuCvy5mkuV/2m+pceQUE/IAZwuogag=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GHzAsO/B2NVG8htIeaYP1pithHafP8biLd3vW9mNh48=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XXmZ/exLY7kV8VEBakP6uZN/DQ/NpID3yHmYS2nYldc=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UdnyMi2jUYOO3yf/Td72C12whTC95m7jHNEjKtTH85w=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guEv6lHoW5PxEA1/zsJmL6OK/8Wz4F12Ck8yudNQadw=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9DQTXtYJWD2RbfDtly592pxp/XdxOtGBZ61uhY/uLDU=</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w0LNyQKGxX25SlXCaD+gwmCs63f/gSi3v8wHogDbfCc=</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8K5YS9hS7w6TJR9xnvZ8JvY4r/7AN3QTYe6MPcvAOHc=</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7dLIBgrt9RxMAKuWz8mAyFTPBfWfIVuUCPGbNqjNM4w=</DigestValue>
      </Reference>
      <Reference URI="/xl/externalLinks/externalLink14.xml?ContentType=application/vnd.openxmlformats-officedocument.spreadsheetml.externalLink+xml">
        <DigestMethod Algorithm="http://www.w3.org/2001/04/xmlenc#sha256"/>
        <DigestValue>lsY2tawGx5k9XF5hka/2BdrdKfCpVyiTeVdgDK5pNHo=</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JABL6rSaIRlvD5xNy7FrhEDEB3TH1LpSIeXdk6rTYmQ=</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wG8No4PSRR9yWYGiSktaONs+xrFS3t3yB5rsFLpRsCk=</DigestValue>
      </Reference>
      <Reference URI="/xl/externalLinks/externalLink38.xml?ContentType=application/vnd.openxmlformats-officedocument.spreadsheetml.externalLink+xml">
        <DigestMethod Algorithm="http://www.w3.org/2001/04/xmlenc#sha256"/>
        <DigestValue>McE0GrXkbbVx2koP9YS+hrbNom72qVo0C01ZSk2f1X0=</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PSiJZjenJEHuilg3dx2eet35KVhQXwwI65jnl/8MVnE=</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gGIT5YlAH4tREg17n2pmF5r5lYFj7p6j3RtQi35Sb/Q=</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cVwcqn/KbjVsCIVDE13UE8NyunzUzrn3rrTvmbrmhSM=</DigestValue>
      </Reference>
      <Reference URI="/xl/media/image4.emf?ContentType=image/x-emf">
        <DigestMethod Algorithm="http://www.w3.org/2001/04/xmlenc#sha256"/>
        <DigestValue>5QmD4vlqO78RPxLBKkdqtaiRmo+Hd0L9slfKIpQajAY=</DigestValue>
      </Reference>
      <Reference URI="/xl/media/image5.png?ContentType=image/png">
        <DigestMethod Algorithm="http://www.w3.org/2001/04/xmlenc#sha256"/>
        <DigestValue>vzgso1GejpB2EEjxGiLJw3bSqBwvfTk4VNeTiYeapBI=</DigestValue>
      </Reference>
      <Reference URI="/xl/media/image6.png?ContentType=image/png">
        <DigestMethod Algorithm="http://www.w3.org/2001/04/xmlenc#sha256"/>
        <DigestValue>J3LK8clnT23q23DQnReY7zAWShjtUp9GE6F1HUhABRA=</DigestValue>
      </Reference>
      <Reference URI="/xl/media/image7.png?ContentType=image/png">
        <DigestMethod Algorithm="http://www.w3.org/2001/04/xmlenc#sha256"/>
        <DigestValue>l6te6gFuaJs/hm4hyf4ODuM8Kf275evHSmfGXar1pWw=</DigestValue>
      </Reference>
      <Reference URI="/xl/media/image8.png?ContentType=image/png">
        <DigestMethod Algorithm="http://www.w3.org/2001/04/xmlenc#sha256"/>
        <DigestValue>uKJ2DZkD2DnidaKk2ViKIACrHw8RLhISP79ozTi2aQQ=</DigestValue>
      </Reference>
      <Reference URI="/xl/persons/person.xml?ContentType=application/vnd.ms-excel.person+xml">
        <DigestMethod Algorithm="http://www.w3.org/2001/04/xmlenc#sha256"/>
        <DigestValue>9ovHkOiwvcLvdfkw7//EwckcKcZS9hZ6k9INOJkQ7fQ=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9KUESZiY3rXEipp7F8xQfPQfZdmF9X0RWZG7z0GcyLc=</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QzGKTmfI/fD4zP+Gm9Y+1zUWPcMtm2Xm9OQBQogxXco=</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W+2pOIA+BZapO1gK5+L+56B2KmRPrUrcfIXu2JTF6vE=</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x0SLMr4zekNWlHZeE654mfEbgCSaZC5kVVHz6LmYVq0=</DigestValue>
      </Reference>
      <Reference URI="/xl/printerSettings/printerSettings18.bin?ContentType=application/vnd.openxmlformats-officedocument.spreadsheetml.printerSettings">
        <DigestMethod Algorithm="http://www.w3.org/2001/04/xmlenc#sha256"/>
        <DigestValue>0CiVFfEQE2X2Iy9yqy55yC8F+UB0cuZW5d/kAAziG1M=</DigestValue>
      </Reference>
      <Reference URI="/xl/printerSettings/printerSettings19.bin?ContentType=application/vnd.openxmlformats-officedocument.spreadsheetml.printerSettings">
        <DigestMethod Algorithm="http://www.w3.org/2001/04/xmlenc#sha256"/>
        <DigestValue>d10sT4nO4/RTMm3cX2CRzgdbauB8+Mk3ICqJKXruYVs=</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Zu+TrN2m9h2F+F7u/5kHi5h5FAbhrdMDQOY70dv2NHE=</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QPfi4g2HXuREncYI+qe42OoX0AcUPpo3w8Qf6qlBIS8=</DigestValue>
      </Reference>
      <Reference URI="/xl/printerSettings/printerSettings23.bin?ContentType=application/vnd.openxmlformats-officedocument.spreadsheetml.printerSettings">
        <DigestMethod Algorithm="http://www.w3.org/2001/04/xmlenc#sha256"/>
        <DigestValue>hqnMLvZ6XBY2fH1KhK00vJXWuxlSZRWkoKrdKDrIF2Q=</DigestValue>
      </Reference>
      <Reference URI="/xl/printerSettings/printerSettings24.bin?ContentType=application/vnd.openxmlformats-officedocument.spreadsheetml.printerSettings">
        <DigestMethod Algorithm="http://www.w3.org/2001/04/xmlenc#sha256"/>
        <DigestValue>QzGKTmfI/fD4zP+Gm9Y+1zUWPcMtm2Xm9OQBQogxXco=</DigestValue>
      </Reference>
      <Reference URI="/xl/printerSettings/printerSettings25.bin?ContentType=application/vnd.openxmlformats-officedocument.spreadsheetml.printerSettings">
        <DigestMethod Algorithm="http://www.w3.org/2001/04/xmlenc#sha256"/>
        <DigestValue>W+2pOIA+BZapO1gK5+L+56B2KmRPrUrcfIXu2JTF6vE=</DigestValue>
      </Reference>
      <Reference URI="/xl/printerSettings/printerSettings26.bin?ContentType=application/vnd.openxmlformats-officedocument.spreadsheetml.printerSettings">
        <DigestMethod Algorithm="http://www.w3.org/2001/04/xmlenc#sha256"/>
        <DigestValue>Iu6jIZoIID60ChsFn7zCY6uZMRN/3xvcqlUd/uwpdvQ=</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gq9p2hzwQtCtXDVPfCW1504R+mOVYOUxtf5/HpC80Ik=</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QzGKTmfI/fD4zP+Gm9Y+1zUWPcMtm2Xm9OQBQogxXco=</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Iu6jIZoIID60ChsFn7zCY6uZMRN/3xvcqlUd/uwpdvQ=</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smSVGS2nQbsbY9WPLLIrq78NVEko2Z36d5I2YI1r6s4=</DigestValue>
      </Reference>
      <Reference URI="/xl/printerSettings/printerSettings35.bin?ContentType=application/vnd.openxmlformats-officedocument.spreadsheetml.printerSettings">
        <DigestMethod Algorithm="http://www.w3.org/2001/04/xmlenc#sha256"/>
        <DigestValue>TaA6KX/SRWPpmiasS8KGCRFI/mFTpQlGqiM07LbibG8=</DigestValue>
      </Reference>
      <Reference URI="/xl/printerSettings/printerSettings36.bin?ContentType=application/vnd.openxmlformats-officedocument.spreadsheetml.printerSettings">
        <DigestMethod Algorithm="http://www.w3.org/2001/04/xmlenc#sha256"/>
        <DigestValue>GyyR84UYFfbFvVrs+ip9vPggIMAXC0nxkmeUVNsGxCc=</DigestValue>
      </Reference>
      <Reference URI="/xl/printerSettings/printerSettings37.bin?ContentType=application/vnd.openxmlformats-officedocument.spreadsheetml.printerSettings">
        <DigestMethod Algorithm="http://www.w3.org/2001/04/xmlenc#sha256"/>
        <DigestValue>TaA6KX/SRWPpmiasS8KGCRFI/mFTpQlGqiM07LbibG8=</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a71WIv06Jg5Hxpgh4PZI2owpjkGTKA2QGZLLLB8ZfEk=</DigestValue>
      </Reference>
      <Reference URI="/xl/printerSettings/printerSettings4.bin?ContentType=application/vnd.openxmlformats-officedocument.spreadsheetml.printerSettings">
        <DigestMethod Algorithm="http://www.w3.org/2001/04/xmlenc#sha256"/>
        <DigestValue>gfwWQ04zLW5E6B4d3eumQcVcjXxq1MZXmRILegMNwjQ=</DigestValue>
      </Reference>
      <Reference URI="/xl/printerSettings/printerSettings40.bin?ContentType=application/vnd.openxmlformats-officedocument.spreadsheetml.printerSettings">
        <DigestMethod Algorithm="http://www.w3.org/2001/04/xmlenc#sha256"/>
        <DigestValue>hqnMLvZ6XBY2fH1KhK00vJXWuxlSZRWkoKrdKDrIF2Q=</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M4zwOg5/WYrTE+gr8GPjWkKsdQLQ56eOeWh9iMHKgHA=</DigestValue>
      </Reference>
      <Reference URI="/xl/printerSettings/printerSettings43.bin?ContentType=application/vnd.openxmlformats-officedocument.spreadsheetml.printerSettings">
        <DigestMethod Algorithm="http://www.w3.org/2001/04/xmlenc#sha256"/>
        <DigestValue>hqnMLvZ6XBY2fH1KhK00vJXWuxlSZRWkoKrdKDrIF2Q=</DigestValue>
      </Reference>
      <Reference URI="/xl/printerSettings/printerSettings44.bin?ContentType=application/vnd.openxmlformats-officedocument.spreadsheetml.printerSettings">
        <DigestMethod Algorithm="http://www.w3.org/2001/04/xmlenc#sha256"/>
        <DigestValue>7KlQqufIq6Wvj3CVWdpp9XSrPG83/YsqUSp3HWbb3Fg=</DigestValue>
      </Reference>
      <Reference URI="/xl/printerSettings/printerSettings45.bin?ContentType=application/vnd.openxmlformats-officedocument.spreadsheetml.printerSettings">
        <DigestMethod Algorithm="http://www.w3.org/2001/04/xmlenc#sha256"/>
        <DigestValue>DtOxz+BiOg4+nbp3iqiMyqShHqWNsuFOlOE/e0FjB3E=</DigestValue>
      </Reference>
      <Reference URI="/xl/printerSettings/printerSettings46.bin?ContentType=application/vnd.openxmlformats-officedocument.spreadsheetml.printerSettings">
        <DigestMethod Algorithm="http://www.w3.org/2001/04/xmlenc#sha256"/>
        <DigestValue>QPfi4g2HXuREncYI+qe42OoX0AcUPpo3w8Qf6qlBIS8=</DigestValue>
      </Reference>
      <Reference URI="/xl/printerSettings/printerSettings47.bin?ContentType=application/vnd.openxmlformats-officedocument.spreadsheetml.printerSettings">
        <DigestMethod Algorithm="http://www.w3.org/2001/04/xmlenc#sha256"/>
        <DigestValue>hqnMLvZ6XBY2fH1KhK00vJXWuxlSZRWkoKrdKDrIF2Q=</DigestValue>
      </Reference>
      <Reference URI="/xl/printerSettings/printerSettings48.bin?ContentType=application/vnd.openxmlformats-officedocument.spreadsheetml.printerSettings">
        <DigestMethod Algorithm="http://www.w3.org/2001/04/xmlenc#sha256"/>
        <DigestValue>Iu6jIZoIID60ChsFn7zCY6uZMRN/3xvcqlUd/uwpdvQ=</DigestValue>
      </Reference>
      <Reference URI="/xl/printerSettings/printerSettings49.bin?ContentType=application/vnd.openxmlformats-officedocument.spreadsheetml.printerSettings">
        <DigestMethod Algorithm="http://www.w3.org/2001/04/xmlenc#sha256"/>
        <DigestValue>a71WIv06Jg5Hxpgh4PZI2owpjkGTKA2QGZLLLB8ZfEk=</DigestValue>
      </Reference>
      <Reference URI="/xl/printerSettings/printerSettings5.bin?ContentType=application/vnd.openxmlformats-officedocument.spreadsheetml.printerSettings">
        <DigestMethod Algorithm="http://www.w3.org/2001/04/xmlenc#sha256"/>
        <DigestValue>Vf8y+zz/nFi3TQ3QzXaXyT7AuXpZSZ22rpMqYM5cq7I=</DigestValue>
      </Reference>
      <Reference URI="/xl/printerSettings/printerSettings50.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7KlQqufIq6Wvj3CVWdpp9XSrPG83/YsqUSp3HWbb3Fg=</DigestValue>
      </Reference>
      <Reference URI="/xl/printerSettings/printerSettings7.bin?ContentType=application/vnd.openxmlformats-officedocument.spreadsheetml.printerSettings">
        <DigestMethod Algorithm="http://www.w3.org/2001/04/xmlenc#sha256"/>
        <DigestValue>QPfi4g2HXuREncYI+qe42OoX0AcUPpo3w8Qf6qlBIS8=</DigestValue>
      </Reference>
      <Reference URI="/xl/printerSettings/printerSettings8.bin?ContentType=application/vnd.openxmlformats-officedocument.spreadsheetml.printerSettings">
        <DigestMethod Algorithm="http://www.w3.org/2001/04/xmlenc#sha256"/>
        <DigestValue>DtOxz+BiOg4+nbp3iqiMyqShHqWNsuFOlOE/e0FjB3E=</DigestValue>
      </Reference>
      <Reference URI="/xl/printerSettings/printerSettings9.bin?ContentType=application/vnd.openxmlformats-officedocument.spreadsheetml.printerSettings">
        <DigestMethod Algorithm="http://www.w3.org/2001/04/xmlenc#sha256"/>
        <DigestValue>FO3ED4S9OIvm92dFE0Yp3fDPZ9QTEShUaDpa2Gb9qhk=</DigestValue>
      </Reference>
      <Reference URI="/xl/sharedStrings.xml?ContentType=application/vnd.openxmlformats-officedocument.spreadsheetml.sharedStrings+xml">
        <DigestMethod Algorithm="http://www.w3.org/2001/04/xmlenc#sha256"/>
        <DigestValue>WlJkowP7UFyDYu/IOsupRGMugyXPeLVMak6LztsXF+U=</DigestValue>
      </Reference>
      <Reference URI="/xl/styles.xml?ContentType=application/vnd.openxmlformats-officedocument.spreadsheetml.styles+xml">
        <DigestMethod Algorithm="http://www.w3.org/2001/04/xmlenc#sha256"/>
        <DigestValue>eC5SbJisYvTAKoVzigk0efcPgMTgXk+4CdpfEP5DAUA=</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2J6vG4Z+DdvD60vbMdWxOcRDgAo1o5p+ftrrcXVxYdc=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dirWbQ5AGKZgA1R1HiptYgpcADFnfkoaz1t/0x68/4U=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hC4AzNGAVXHYdYisYstCPuzNzZ+uV7dohQceOKCqimA=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9NaEApBO4b3kvb7+f1t6oEaOSdBkTCbYRBUrAI67GZI=</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0LWagge+cuSbbp4YEA81THvg8fewY1kTSJxyOcW2WXM=</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Ex2iR9Yf4jxclz6IMuU8l3LlD3S8mEA56nT4EAGS7IQ=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S9Ud3jHzgeQFQ1wbUIHi5LPBW7M0odZrMYIyT7Yz+iY=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4mgKsRtGkskclPWJiI3nHe4dpU8DV+iUc9V4Q86YlWc=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t65uEsjTUBH2F8bkjqtpth5mj6YKcsPA8PEiGgE6P4I=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1zFuAlXKyYbcdVlZCbJzjarXRZN1YHU43HZelw+/tCM=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d7K1B5uZ24ep1wYj8NRij9mZtpy2CIpqWLO9hnX/TcY=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0nyF73UpemxE/HrBCXnOE98GUQSYtGzPlx+KCygLaW8=</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xXFo9BdA47xnxdw1QhhoTTxY5S70p22UTQq696SClAA=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UKEwtvDAM1hKtTa0ZZS0tzFxXWkWuGvfTqv4xaBYwNA=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FTLUZSzyPImP/h/5pTtmsiVav3XAxsSoaQXEM6xZNng=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J6BujlYMhOr98U7XxPFfMl/QUZrxuylPvFDi3TsDbm8=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ApG9T21hG+mq2kJJ+k13FeZt60y3QqDuRduOVIlR3dk=</DigestValue>
      </Reference>
      <Reference URI="/xl/worksheets/sheet1.xml?ContentType=application/vnd.openxmlformats-officedocument.spreadsheetml.worksheet+xml">
        <DigestMethod Algorithm="http://www.w3.org/2001/04/xmlenc#sha256"/>
        <DigestValue>xFUNMX/+5ly/746K9dD2/XGe/l+gxifsoiQUs1pdu68=</DigestValue>
      </Reference>
      <Reference URI="/xl/worksheets/sheet10.xml?ContentType=application/vnd.openxmlformats-officedocument.spreadsheetml.worksheet+xml">
        <DigestMethod Algorithm="http://www.w3.org/2001/04/xmlenc#sha256"/>
        <DigestValue>bpxDaHHPGpFXFu0AB8FnuCRrsaqA+UF0EmJezwCFNqM=</DigestValue>
      </Reference>
      <Reference URI="/xl/worksheets/sheet11.xml?ContentType=application/vnd.openxmlformats-officedocument.spreadsheetml.worksheet+xml">
        <DigestMethod Algorithm="http://www.w3.org/2001/04/xmlenc#sha256"/>
        <DigestValue>Ah8A90Bbviz4DnIDyvj8bhsxnFIQq8rHlNSmwItxwGY=</DigestValue>
      </Reference>
      <Reference URI="/xl/worksheets/sheet12.xml?ContentType=application/vnd.openxmlformats-officedocument.spreadsheetml.worksheet+xml">
        <DigestMethod Algorithm="http://www.w3.org/2001/04/xmlenc#sha256"/>
        <DigestValue>itRq+RMjeq0E6hZ6u8iCfnzlcULc2HRF87JLwQf6i9A=</DigestValue>
      </Reference>
      <Reference URI="/xl/worksheets/sheet13.xml?ContentType=application/vnd.openxmlformats-officedocument.spreadsheetml.worksheet+xml">
        <DigestMethod Algorithm="http://www.w3.org/2001/04/xmlenc#sha256"/>
        <DigestValue>ANID3WZEYaxuvYAFj9Rbln5nK2+YuTYQfijAHy61HeY=</DigestValue>
      </Reference>
      <Reference URI="/xl/worksheets/sheet14.xml?ContentType=application/vnd.openxmlformats-officedocument.spreadsheetml.worksheet+xml">
        <DigestMethod Algorithm="http://www.w3.org/2001/04/xmlenc#sha256"/>
        <DigestValue>rxo1Y2BdV8cJzV74GK8IopKdk/xQGKvIYynzpit5Lrg=</DigestValue>
      </Reference>
      <Reference URI="/xl/worksheets/sheet15.xml?ContentType=application/vnd.openxmlformats-officedocument.spreadsheetml.worksheet+xml">
        <DigestMethod Algorithm="http://www.w3.org/2001/04/xmlenc#sha256"/>
        <DigestValue>2MQ8DmH63UiZKOZBCrLgXoiWe0CfJNG+AOXZE1YQkdc=</DigestValue>
      </Reference>
      <Reference URI="/xl/worksheets/sheet16.xml?ContentType=application/vnd.openxmlformats-officedocument.spreadsheetml.worksheet+xml">
        <DigestMethod Algorithm="http://www.w3.org/2001/04/xmlenc#sha256"/>
        <DigestValue>mLmW9AtMjYHQ/Nj87HIf79uUoniXtEnC9ndwPs+Na8M=</DigestValue>
      </Reference>
      <Reference URI="/xl/worksheets/sheet17.xml?ContentType=application/vnd.openxmlformats-officedocument.spreadsheetml.worksheet+xml">
        <DigestMethod Algorithm="http://www.w3.org/2001/04/xmlenc#sha256"/>
        <DigestValue>B5N2j2xXVzkVeZMUqwpAqcM6QTbE7eD2IoSr23AfWL4=</DigestValue>
      </Reference>
      <Reference URI="/xl/worksheets/sheet18.xml?ContentType=application/vnd.openxmlformats-officedocument.spreadsheetml.worksheet+xml">
        <DigestMethod Algorithm="http://www.w3.org/2001/04/xmlenc#sha256"/>
        <DigestValue>p4eDw21bBPKqSGHEwfabqI5f+PiZYL0rwwOqPSfNQHg=</DigestValue>
      </Reference>
      <Reference URI="/xl/worksheets/sheet19.xml?ContentType=application/vnd.openxmlformats-officedocument.spreadsheetml.worksheet+xml">
        <DigestMethod Algorithm="http://www.w3.org/2001/04/xmlenc#sha256"/>
        <DigestValue>CMYA90fIxanXUYWsATd1I28aSSjC4zjTRc6ib/ygVk4=</DigestValue>
      </Reference>
      <Reference URI="/xl/worksheets/sheet2.xml?ContentType=application/vnd.openxmlformats-officedocument.spreadsheetml.worksheet+xml">
        <DigestMethod Algorithm="http://www.w3.org/2001/04/xmlenc#sha256"/>
        <DigestValue>PvNSq6NbVKlkS93rXfwwxqwcKhTOOXS9Fd6OHcmR+Dw=</DigestValue>
      </Reference>
      <Reference URI="/xl/worksheets/sheet20.xml?ContentType=application/vnd.openxmlformats-officedocument.spreadsheetml.worksheet+xml">
        <DigestMethod Algorithm="http://www.w3.org/2001/04/xmlenc#sha256"/>
        <DigestValue>cS7M8ByoPfjvsmCVokDrAHsOgTe3LgzZLpnlcIS4ylY=</DigestValue>
      </Reference>
      <Reference URI="/xl/worksheets/sheet21.xml?ContentType=application/vnd.openxmlformats-officedocument.spreadsheetml.worksheet+xml">
        <DigestMethod Algorithm="http://www.w3.org/2001/04/xmlenc#sha256"/>
        <DigestValue>XybPnz6SGEyyR9QmQ6eXijbyHSV9Iw6b+bexqBqVBGw=</DigestValue>
      </Reference>
      <Reference URI="/xl/worksheets/sheet22.xml?ContentType=application/vnd.openxmlformats-officedocument.spreadsheetml.worksheet+xml">
        <DigestMethod Algorithm="http://www.w3.org/2001/04/xmlenc#sha256"/>
        <DigestValue>f9HCRPMu1n8aBlHUMSlra118naN+djPcvhD0Q/6L1ZU=</DigestValue>
      </Reference>
      <Reference URI="/xl/worksheets/sheet23.xml?ContentType=application/vnd.openxmlformats-officedocument.spreadsheetml.worksheet+xml">
        <DigestMethod Algorithm="http://www.w3.org/2001/04/xmlenc#sha256"/>
        <DigestValue>OhyCgCE9Wtp97oKX6Abdp7MSSuhB9WBjWgTmAF0iJyo=</DigestValue>
      </Reference>
      <Reference URI="/xl/worksheets/sheet24.xml?ContentType=application/vnd.openxmlformats-officedocument.spreadsheetml.worksheet+xml">
        <DigestMethod Algorithm="http://www.w3.org/2001/04/xmlenc#sha256"/>
        <DigestValue>VDv4tk/zukA55GE94fwOfRju4XRzFLNkNInCZXF9KZs=</DigestValue>
      </Reference>
      <Reference URI="/xl/worksheets/sheet25.xml?ContentType=application/vnd.openxmlformats-officedocument.spreadsheetml.worksheet+xml">
        <DigestMethod Algorithm="http://www.w3.org/2001/04/xmlenc#sha256"/>
        <DigestValue>W8OTJ/SbsS8AXx1trpwgjkhDQL4laCUK4hfgf29AHcc=</DigestValue>
      </Reference>
      <Reference URI="/xl/worksheets/sheet26.xml?ContentType=application/vnd.openxmlformats-officedocument.spreadsheetml.worksheet+xml">
        <DigestMethod Algorithm="http://www.w3.org/2001/04/xmlenc#sha256"/>
        <DigestValue>XkEnsBHZTP3wCjWZgk/pFHJz6hqeCKA+aQOYOpa/tI8=</DigestValue>
      </Reference>
      <Reference URI="/xl/worksheets/sheet27.xml?ContentType=application/vnd.openxmlformats-officedocument.spreadsheetml.worksheet+xml">
        <DigestMethod Algorithm="http://www.w3.org/2001/04/xmlenc#sha256"/>
        <DigestValue>tmhur4f9ph3gig7GQq9Ho8tCJoZfVzImODSc1uh6LF0=</DigestValue>
      </Reference>
      <Reference URI="/xl/worksheets/sheet28.xml?ContentType=application/vnd.openxmlformats-officedocument.spreadsheetml.worksheet+xml">
        <DigestMethod Algorithm="http://www.w3.org/2001/04/xmlenc#sha256"/>
        <DigestValue>kmMhGqoArj7lTlwOwN2bsikHDFZaXCku/I+ehyktAMs=</DigestValue>
      </Reference>
      <Reference URI="/xl/worksheets/sheet29.xml?ContentType=application/vnd.openxmlformats-officedocument.spreadsheetml.worksheet+xml">
        <DigestMethod Algorithm="http://www.w3.org/2001/04/xmlenc#sha256"/>
        <DigestValue>Plp5MtMvzf6Ftg3N50mgK+N5wN0kkCpGGlBXO29cI8c=</DigestValue>
      </Reference>
      <Reference URI="/xl/worksheets/sheet3.xml?ContentType=application/vnd.openxmlformats-officedocument.spreadsheetml.worksheet+xml">
        <DigestMethod Algorithm="http://www.w3.org/2001/04/xmlenc#sha256"/>
        <DigestValue>Rzx8RW7UbHjJG0DOijxMD4fScm4lbnWnZcoFW1brjk8=</DigestValue>
      </Reference>
      <Reference URI="/xl/worksheets/sheet30.xml?ContentType=application/vnd.openxmlformats-officedocument.spreadsheetml.worksheet+xml">
        <DigestMethod Algorithm="http://www.w3.org/2001/04/xmlenc#sha256"/>
        <DigestValue>OybMn8ycebDyiKTGvmyRow/plOjeRLbyyipCTBwsgUU=</DigestValue>
      </Reference>
      <Reference URI="/xl/worksheets/sheet31.xml?ContentType=application/vnd.openxmlformats-officedocument.spreadsheetml.worksheet+xml">
        <DigestMethod Algorithm="http://www.w3.org/2001/04/xmlenc#sha256"/>
        <DigestValue>rKv9WnFA31+YUeq58DMiY8dqq3MHQkAQ29QXlfW/RAg=</DigestValue>
      </Reference>
      <Reference URI="/xl/worksheets/sheet32.xml?ContentType=application/vnd.openxmlformats-officedocument.spreadsheetml.worksheet+xml">
        <DigestMethod Algorithm="http://www.w3.org/2001/04/xmlenc#sha256"/>
        <DigestValue>CbMIDZPStJDQvkm6Ma0a2/XQlUJPCjOWf0GI+k5Y1tw=</DigestValue>
      </Reference>
      <Reference URI="/xl/worksheets/sheet33.xml?ContentType=application/vnd.openxmlformats-officedocument.spreadsheetml.worksheet+xml">
        <DigestMethod Algorithm="http://www.w3.org/2001/04/xmlenc#sha256"/>
        <DigestValue>UolzgW9MYosFIvQBGXqaJZUetdnUwLxQm5RrKpnZdcA=</DigestValue>
      </Reference>
      <Reference URI="/xl/worksheets/sheet34.xml?ContentType=application/vnd.openxmlformats-officedocument.spreadsheetml.worksheet+xml">
        <DigestMethod Algorithm="http://www.w3.org/2001/04/xmlenc#sha256"/>
        <DigestValue>66mOVe8Qc78rv7JjyIw590VUdWLKZqqmCDBpBfKa4qQ=</DigestValue>
      </Reference>
      <Reference URI="/xl/worksheets/sheet35.xml?ContentType=application/vnd.openxmlformats-officedocument.spreadsheetml.worksheet+xml">
        <DigestMethod Algorithm="http://www.w3.org/2001/04/xmlenc#sha256"/>
        <DigestValue>iEoT6Y5fqvBnvFeV2NpKY/98A8IgFrULE3W10vzfsFU=</DigestValue>
      </Reference>
      <Reference URI="/xl/worksheets/sheet36.xml?ContentType=application/vnd.openxmlformats-officedocument.spreadsheetml.worksheet+xml">
        <DigestMethod Algorithm="http://www.w3.org/2001/04/xmlenc#sha256"/>
        <DigestValue>9BBa2tvod/Uhx2mRoDWb/ADf6eEsQPYeM2mG3yNPdVo=</DigestValue>
      </Reference>
      <Reference URI="/xl/worksheets/sheet37.xml?ContentType=application/vnd.openxmlformats-officedocument.spreadsheetml.worksheet+xml">
        <DigestMethod Algorithm="http://www.w3.org/2001/04/xmlenc#sha256"/>
        <DigestValue>7KPYRAXKH3zcoWXqlORsdedhX9LbYzTOPYF+aVMtF/g=</DigestValue>
      </Reference>
      <Reference URI="/xl/worksheets/sheet38.xml?ContentType=application/vnd.openxmlformats-officedocument.spreadsheetml.worksheet+xml">
        <DigestMethod Algorithm="http://www.w3.org/2001/04/xmlenc#sha256"/>
        <DigestValue>S9wJblgISw632P4+cDvr+2/9gtteG52Z1DfwqifKdyw=</DigestValue>
      </Reference>
      <Reference URI="/xl/worksheets/sheet39.xml?ContentType=application/vnd.openxmlformats-officedocument.spreadsheetml.worksheet+xml">
        <DigestMethod Algorithm="http://www.w3.org/2001/04/xmlenc#sha256"/>
        <DigestValue>UuieL4bdS0eh/kvq0oMc12C0w9wAXxYJMIUwNdicx68=</DigestValue>
      </Reference>
      <Reference URI="/xl/worksheets/sheet4.xml?ContentType=application/vnd.openxmlformats-officedocument.spreadsheetml.worksheet+xml">
        <DigestMethod Algorithm="http://www.w3.org/2001/04/xmlenc#sha256"/>
        <DigestValue>AWEU7WhYvBVjJYW5eDkAvk8cRBiythKmDHubsnOQMYI=</DigestValue>
      </Reference>
      <Reference URI="/xl/worksheets/sheet40.xml?ContentType=application/vnd.openxmlformats-officedocument.spreadsheetml.worksheet+xml">
        <DigestMethod Algorithm="http://www.w3.org/2001/04/xmlenc#sha256"/>
        <DigestValue>sf2cLJPJVEtrpGv3+/0hEoEcCdU4RroP/HTTQTtGav8=</DigestValue>
      </Reference>
      <Reference URI="/xl/worksheets/sheet41.xml?ContentType=application/vnd.openxmlformats-officedocument.spreadsheetml.worksheet+xml">
        <DigestMethod Algorithm="http://www.w3.org/2001/04/xmlenc#sha256"/>
        <DigestValue>7auj97xrHSJGRVifzEXLedHVtLiKWcuVwyHxRWnbbwk=</DigestValue>
      </Reference>
      <Reference URI="/xl/worksheets/sheet42.xml?ContentType=application/vnd.openxmlformats-officedocument.spreadsheetml.worksheet+xml">
        <DigestMethod Algorithm="http://www.w3.org/2001/04/xmlenc#sha256"/>
        <DigestValue>uETvNBkKfczH8Mq1fKgIH2WZkSvxd6PUnU+v19ngABQ=</DigestValue>
      </Reference>
      <Reference URI="/xl/worksheets/sheet43.xml?ContentType=application/vnd.openxmlformats-officedocument.spreadsheetml.worksheet+xml">
        <DigestMethod Algorithm="http://www.w3.org/2001/04/xmlenc#sha256"/>
        <DigestValue>Bsj57yffnuJQZVpCWnnEa57So7zlp+7ZhekSYlxNR8M=</DigestValue>
      </Reference>
      <Reference URI="/xl/worksheets/sheet44.xml?ContentType=application/vnd.openxmlformats-officedocument.spreadsheetml.worksheet+xml">
        <DigestMethod Algorithm="http://www.w3.org/2001/04/xmlenc#sha256"/>
        <DigestValue>MY5wC7DnCIBEnyrCZRQfSzTi0nGgkUZwzsol8WVm22Q=</DigestValue>
      </Reference>
      <Reference URI="/xl/worksheets/sheet45.xml?ContentType=application/vnd.openxmlformats-officedocument.spreadsheetml.worksheet+xml">
        <DigestMethod Algorithm="http://www.w3.org/2001/04/xmlenc#sha256"/>
        <DigestValue>5Vig2GQXUc6Ee/RZtPBw0W7ugPEN63bZm13OgGznpQ0=</DigestValue>
      </Reference>
      <Reference URI="/xl/worksheets/sheet46.xml?ContentType=application/vnd.openxmlformats-officedocument.spreadsheetml.worksheet+xml">
        <DigestMethod Algorithm="http://www.w3.org/2001/04/xmlenc#sha256"/>
        <DigestValue>bw3rM+RDuai0L2aSJjtQfc8xNWv81CTh0fNI33tCPmI=</DigestValue>
      </Reference>
      <Reference URI="/xl/worksheets/sheet47.xml?ContentType=application/vnd.openxmlformats-officedocument.spreadsheetml.worksheet+xml">
        <DigestMethod Algorithm="http://www.w3.org/2001/04/xmlenc#sha256"/>
        <DigestValue>iiox7FMFOp2Rifl3FLHzfzZeXQuwFdwHH1bjZzfM7PQ=</DigestValue>
      </Reference>
      <Reference URI="/xl/worksheets/sheet48.xml?ContentType=application/vnd.openxmlformats-officedocument.spreadsheetml.worksheet+xml">
        <DigestMethod Algorithm="http://www.w3.org/2001/04/xmlenc#sha256"/>
        <DigestValue>JJb4gwZvf1SyioSRAQUDTmO4g2+2B4yoS+O5Fyw6/VQ=</DigestValue>
      </Reference>
      <Reference URI="/xl/worksheets/sheet49.xml?ContentType=application/vnd.openxmlformats-officedocument.spreadsheetml.worksheet+xml">
        <DigestMethod Algorithm="http://www.w3.org/2001/04/xmlenc#sha256"/>
        <DigestValue>AStBBQiKID9abkqRfwrniPduQs4/96+B6LcW0R2GaRc=</DigestValue>
      </Reference>
      <Reference URI="/xl/worksheets/sheet5.xml?ContentType=application/vnd.openxmlformats-officedocument.spreadsheetml.worksheet+xml">
        <DigestMethod Algorithm="http://www.w3.org/2001/04/xmlenc#sha256"/>
        <DigestValue>C6SQ2vyuxsLvI9203KmjUUd3F25hWvdwNaoD6IKzEAw=</DigestValue>
      </Reference>
      <Reference URI="/xl/worksheets/sheet50.xml?ContentType=application/vnd.openxmlformats-officedocument.spreadsheetml.worksheet+xml">
        <DigestMethod Algorithm="http://www.w3.org/2001/04/xmlenc#sha256"/>
        <DigestValue>m80V/DZ3Mz0jnBJX67YvIFBYAP2B5fjqxBTu+s2kjUQ=</DigestValue>
      </Reference>
      <Reference URI="/xl/worksheets/sheet51.xml?ContentType=application/vnd.openxmlformats-officedocument.spreadsheetml.worksheet+xml">
        <DigestMethod Algorithm="http://www.w3.org/2001/04/xmlenc#sha256"/>
        <DigestValue>I/CjCka2NtUQjtITMJUkb4vmr5kXGPocf5CIlzxfMko=</DigestValue>
      </Reference>
      <Reference URI="/xl/worksheets/sheet52.xml?ContentType=application/vnd.openxmlformats-officedocument.spreadsheetml.worksheet+xml">
        <DigestMethod Algorithm="http://www.w3.org/2001/04/xmlenc#sha256"/>
        <DigestValue>Rcu6BtHgQcCoAEM8FYhNlsrlxCD7OapLe0nFX0DKPJc=</DigestValue>
      </Reference>
      <Reference URI="/xl/worksheets/sheet53.xml?ContentType=application/vnd.openxmlformats-officedocument.spreadsheetml.worksheet+xml">
        <DigestMethod Algorithm="http://www.w3.org/2001/04/xmlenc#sha256"/>
        <DigestValue>rPeVOKdWEN03p8fVmkXSMt8IQwCqBcZMRSsphHv6u+8=</DigestValue>
      </Reference>
      <Reference URI="/xl/worksheets/sheet54.xml?ContentType=application/vnd.openxmlformats-officedocument.spreadsheetml.worksheet+xml">
        <DigestMethod Algorithm="http://www.w3.org/2001/04/xmlenc#sha256"/>
        <DigestValue>RhXHefdKJFKmzNZqYVFo/PgI5awHEMUjIsuiS78yRE0=</DigestValue>
      </Reference>
      <Reference URI="/xl/worksheets/sheet6.xml?ContentType=application/vnd.openxmlformats-officedocument.spreadsheetml.worksheet+xml">
        <DigestMethod Algorithm="http://www.w3.org/2001/04/xmlenc#sha256"/>
        <DigestValue>ROvVPdFJ6OeMiqaQcaFp0/ueZAOidE7CL6t5S6IN6Ec=</DigestValue>
      </Reference>
      <Reference URI="/xl/worksheets/sheet7.xml?ContentType=application/vnd.openxmlformats-officedocument.spreadsheetml.worksheet+xml">
        <DigestMethod Algorithm="http://www.w3.org/2001/04/xmlenc#sha256"/>
        <DigestValue>8utxxWYKWCt9vv+Lme4ZKtsft5smnkSWpsnamYUKpqk=</DigestValue>
      </Reference>
      <Reference URI="/xl/worksheets/sheet8.xml?ContentType=application/vnd.openxmlformats-officedocument.spreadsheetml.worksheet+xml">
        <DigestMethod Algorithm="http://www.w3.org/2001/04/xmlenc#sha256"/>
        <DigestValue>9i39AF/oxcc7DZj4rxTG2CVP7wvlwagu/GNFS1GyBKA=</DigestValue>
      </Reference>
      <Reference URI="/xl/worksheets/sheet9.xml?ContentType=application/vnd.openxmlformats-officedocument.spreadsheetml.worksheet+xml">
        <DigestMethod Algorithm="http://www.w3.org/2001/04/xmlenc#sha256"/>
        <DigestValue>K5tLtygODRQU8CgVc7mnCQa90NhFsIYXvqNipWlf+rE=</DigestValue>
      </Reference>
    </Manifest>
    <SignatureProperties>
      <SignatureProperty Id="idSignatureTime" Target="#idPackageSignature">
        <mdssi:SignatureTime xmlns:mdssi="http://schemas.openxmlformats.org/package/2006/digital-signature">
          <mdssi:Format>YYYY-MM-DDThh:mm:ssTZD</mdssi:Format>
          <mdssi:Value>2023-11-14T22:05:18Z</mdssi:Value>
        </mdssi:SignatureTime>
      </SignatureProperty>
    </SignatureProperties>
  </Object>
  <Object Id="idOfficeObject">
    <SignatureProperties>
      <SignatureProperty Id="idOfficeV1Details" Target="#idPackageSignature">
        <SignatureInfoV1 xmlns="http://schemas.microsoft.com/office/2006/digsig">
          <SetupID>{DCCAE372-F0AE-4182-B7E2-5E56E0EAF94B}</SetupID>
          <SignatureText>Cynthia Velázquez</SignatureText>
          <SignatureImage/>
          <SignatureComments/>
          <WindowsVersion>10.0</WindowsVersion>
          <OfficeVersion>16.0.16924/26</OfficeVersion>
          <ApplicationVersion>16.0.16924</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2023-11-14T22:05:18Z</xd:SigningTime>
          <xd:SigningCertificate>
            <xd:Cert>
              <xd:CertDigest>
                <DigestMethod Algorithm="http://www.w3.org/2001/04/xmlenc#sha256"/>
                <DigestValue>f79xAU/Bt8mE8ZX8Y6G2vehZJ/iqzBTYdEMIEtuhy3Y=</DigestValue>
              </xd:CertDigest>
              <xd:IssuerSerial>
                <X509IssuerName>DC=net + DC=windows + CN=MS-Organization-Access + OU=82dbaca4-3e81-46ca-9c73-0950c1eaca97</X509IssuerName>
                <X509SerialNumber>53461068603409645957165583459775739426</X509SerialNumber>
              </xd:IssuerSerial>
            </xd:Cert>
          </xd:SigningCertificate>
          <xd:SignaturePolicyIdentifier>
            <xd:SignaturePolicyImplied/>
          </xd:SignaturePolicyIdentifier>
        </xd:SignedSignatureProperties>
      </xd:SignedProperties>
    </xd:QualifyingProperties>
  </Object>
  <Object Id="idValidSigLnImg">AQAAAGwAAAAAAAAAAAAAAC0BAAB/AAAAAAAAAAAAAAC2HQAAogwAACBFTUYAAAEApBoAAKIAAAAGAAAAAAAAAAAAAAAAAAAAVgUAAAADAABYAQAAwgAAAAAAAAAAAAAAAAAAAMA/BQDQ9QIACgAAABAAAAAAAAAAAAAAAEsAAAAQAAAAAAAAAAUAAAAeAAAAGAAAAAAAAAAAAAAALgEAAIAAAAAnAAAAGAAAAAEAAAAAAAAAAAAAAAAAAAAlAAAADAAAAAEAAABMAAAAZAAAAAAAAAAAAAAALQEAAH8AAAAAAAAAAAAAAC4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8PDwAAAAAAAlAAAADAAAAAEAAABMAAAAZAAAAAAAAAAAAAAALQEAAH8AAAAAAAAAAAAAAC4BAACAAAAAIQDwAAAAAAAAAAAAAACAPwAAAAAAAAAAAACAPwAAAAAAAAAAAAAAAAAAAAAAAAAAAAAAAAAAAAAAAAAAJQAAAAwAAAAAAACAKAAAAAwAAAABAAAAJwAAABgAAAABAAAAAAAAAPDw8AAAAAAAJQAAAAwAAAABAAAATAAAAGQAAAAAAAAAAAAAAC0BAAB/AAAAAAAAAAAAAAAu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AAAAAAAlAAAADAAAAAEAAABMAAAAZAAAAAAAAAAAAAAALQEAAH8AAAAAAAAAAAAAAC4BAACAAAAAIQDwAAAAAAAAAAAAAACAPwAAAAAAAAAAAACAPwAAAAAAAAAAAAAAAAAAAAAAAAAAAAAAAAAAAAAAAAAAJQAAAAwAAAAAAACAKAAAAAwAAAABAAAAJwAAABgAAAABAAAAAAAAAP///wAAAAAAJQAAAAwAAAABAAAATAAAAGQAAAAAAAAAAAAAAC0BAAB/AAAAAAAAAAAAAAAu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L0AAAAEAAAA9gAAABAAAAC9AAAABAAAADoAAAANAAAAIQDwAAAAAAAAAAAAAACAPwAAAAAAAAAAAACAPwAAAAAAAAAAAAAAAAAAAAAAAAAAAAAAAAAAAAAAAAAAJQAAAAwAAAAAAACAKAAAAAwAAAABAAAAUgAAAHABAAABAAAA9f///wAAAAAAAAAAAAAAAJABAAAAAAABAAAAAHMAZQBnAG8AZQAgAHUAaQAAAAAAAAAAAAAAAAAAAAAAAAAAAAAAAAAAAAAAAAAAAAAAAAAAAAAAAAAAAAAAAAAAAAAAACAAAAAAAAAAQGq9/n8AAABAar3+fwAAEwAAAAAAAAAAALcy/38AAG3xrLz+fwAAMBa3Mv9/AAATAAAAAAAAAPAWAAAAAAAAQAAAwP5/AAAAALcy/38AADX0rLz+fwAABAAAAAAAAAAwFrcy/38AANC4EFZHAAAAEwAAAAAAAABIAAAAAAAAAPQnTL3+fwAAkENqvf5/AABALEy9/n8AAAEAAAAAAAAAqFFMvf5/AAAAALcy/38AAAAAAAAAAAAAAAAAAAAAAACH9Xoz/38AADC2yh5RAQAAazEDMf9/AACguRBWRwAAADm6EFZHAAAAAAAAAAAAAAAAAAAAZHYACAAAAAAlAAAADAAAAAEAAAAYAAAADAAAAAAAAAASAAAADAAAAAEAAAAeAAAAGAAAAL0AAAAEAAAA9wAAABEAAAAlAAAADAAAAAEAAABUAAAAiAAAAL4AAAAEAAAA9QAAABAAAAABAAAA0XbJQVUVykG+AAAABAAAAAoAAABMAAAAAAAAAAAAAAAAAAAA//////////9gAAAAMQA0AC8AMQAxAC8AMgAwADIAMwAGAAAABgAAAAQAAAAGAAAABgAAAAQAAAAGAAAABgAAAAYAAAAGAAAASwAAAEAAAAAwAAAABQAAACAAAAABAAAAAQAAABAAAAAAAAAAAAAAAC4BAACAAAAAAAAAAAAAAAAuAQAAgAAAAFIAAABwAQAAAgAAABAAAAAHAAAAAAAAAAAAAAC8AgAAAAAAAAECAiJTAHkAcwB0AGUAbQAAAAAAAAAAAAAAAAAAAAAAAAAAAAAAAAAAAAAAAAAAAAAAAAAAAAAAAAAAAAAAAAAAAAAAAAAAAAEAAABRAQAAGCUPVkcAAAAANZy3TaAAANBuKTH/fwAAAAAAAAAAAAAJAAAAAAAAAAAAAAAAAAAAqPOsvP5/AAAAAAAAAAAAAAAAAAAAAAAA9XHcbWgSAACYJg9WRwAAANBOuQxRAQAAUApYJ1EBAAAwtsoeUQEAAMAnD1YAAAAAAAAAAAAAAAAHAAAAAAAAAEirYiBRAQAA/CYPVkcAAAA5Jw9WRwAAANHN/zD/fwAAaQBhAGwAAAAAAAAAAAAAAAAAAAAAAAAAAAAAAAAAAAAwtsoeUQEAAGsxAzH/fwAAoCYPVkcAAAA5Jw9WRwAAAFAKWCdRAQAAAA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AAAMAAAAAAAAADgDXcKUQEAAAAIAAAAAAAA0G4pMf9/AAAAAAAAAAAAADAAAAAAAAAAKAAAAAAAAAAIAAAAAAAAAAAAAAAAAAAAAAAAAAAAAABFdtxtaBIAAMezezP/fwAAAAB3ClEBAADg////AAAAADC2yh5RAQAAaCcPVgAAAAAAAAAAAAAAAAYAAAAAAAAAIAAAAAAAAACMJg9WRwAAAMkmD1ZHAAAA0c3/MP9/AAAAAAAARwAAAAAAAAAAAAAAQDhYJ1EBAADwBRe8/n8AADC2yh5RAQAAazEDMf9/AAAwJg9WRwAAAMkmD1ZHAAAAgM6KIFEBAAAAAAAAZHYACAAAAAAlAAAADAAAAAMAAAAYAAAADAAAAAAAAAASAAAADAAAAAEAAAAWAAAADAAAAAgAAABUAAAAVAAAAAoAAAAnAAAAHgAAAEoAAAABAAAA0XbJQVUVykEKAAAASwAAAAEAAABMAAAABAAAAAkAAAAnAAAAIAAAAEsAAABQAAAAWAALRR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DMAAACpAAAARwAAACkAAAAzAAAAgQAAABUAAAAhAPAAAAAAAAAAAAAAAIA/AAAAAAAAAAAAAIA/AAAAAAAAAAAAAAAAAAAAAAAAAAAAAAAAAAAAAAAAAAAlAAAADAAAAAAAAIAoAAAADAAAAAQAAABSAAAAcAEAAAQAAADw////AAAAAAAAAAAAAAAAkAEAAAAAAAEAAAAAcwBlAGcAbwBlACAAdQBpAAAAAAAAAAAAAAAAAAAAAAAAAAAAAAAAAAAAAAAAAAAAAAAAAAAAAAAAAAAAAAAAAAAAAAAorkK8/n8AAIg3JCVRAQAAkDEWvP5/AADQbikx/38AAAAAAAAAAAAAkDEWvP5/AAD/////AAEAAAAAAAAAAAAAAAAAAAAAAAAAAAAAAAAAAKVw3G1oEgAAoDxYJwAAAADQLw9WRwAAAPD///8AAAAAMLbKHlEBAAAIKQ9WAAAAAAAAAAAAAAAACQAAAAAAAAAgAAAAAAAAACwoD1ZHAAAAaSgPVkcAAADRzf8w/38AAOrcYTnEagAAyDIWvAAAAAAAAAAAAAAAAAAAAAAAAAAAMLbKHlEBAABrMQMx/38AANAnD1ZHAAAAaSgPVkcAAABQ1lsnUQEAAAAAAABkdgAIAAAAACUAAAAMAAAABAAAABgAAAAMAAAAAAAAABIAAAAMAAAAAQAAAB4AAAAYAAAAKQAAADMAAACqAAAASAAAACUAAAAMAAAABAAAAFQAAAC0AAAAKgAAADMAAACoAAAARwAAAAEAAADRdslBVRXKQSoAAAAzAAAAEQAAAEwAAAAAAAAAAAAAAAAAAAD//////////3AAAABDAHkAbgB0AGgAaQBhACAAVgBlAGwA4QB6AHEAdQBlAHoAAAAKAAAACAAAAAkAAAAFAAAACQAAAAQAAAAIAAAABAAAAAoAAAAIAAAABAAAAAgAAAAHAAAACQAAAAkAAAAIAAAABwAAAEsAAABAAAAAMAAAAAUAAAAgAAAAAQAAAAEAAAAQAAAAAAAAAAAAAAAuAQAAgAAAAAAAAAAAAAAALgEAAIAAAAAlAAAADAAAAAIAAAAnAAAAGAAAAAUAAAAAAAAA////AAAAAAAlAAAADAAAAAUAAABMAAAAZAAAAAAAAABQAAAALQEAAHwAAAAAAAAAUAAAAC4BAAAtAAAAIQDwAAAAAAAAAAAAAACAPwAAAAAAAAAAAACAPwAAAAAAAAAAAAAAAAAAAAAAAAAAAAAAAAAAAAAAAAAAJQAAAAwAAAAAAACAKAAAAAwAAAAFAAAAJwAAABgAAAAFAAAAAAAAAP///wAAAAAAJQAAAAwAAAAFAAAATAAAAGQAAAAJAAAAUAAAAP8AAABcAAAACQAAAFAAAAD3AAAADQAAACEA8AAAAAAAAAAAAAAAgD8AAAAAAAAAAAAAgD8AAAAAAAAAAAAAAAAAAAAAAAAAAAAAAAAAAAAAAAAAACUAAAAMAAAAAAAAgCgAAAAMAAAABQAAACUAAAAMAAAAAQAAABgAAAAMAAAAAAAAABIAAAAMAAAAAQAAAB4AAAAYAAAACQAAAFAAAAAAAQAAXQAAACUAAAAMAAAAAQAAAFQAAAB8AAAACgAAAFAAAAA6AAAAXAAAAAEAAADRdslBVRXKQQoAAABQAAAACAAAAEwAAAAAAAAAAAAAAAAAAAD//////////1wAAABDAG8AbgB0AGEAZABvAHIABwAAAAcAAAAHAAAABAAAAAYAAAAHAAAABwAAAAQAAABLAAAAQAAAADAAAAAFAAAAIAAAAAEAAAABAAAAEAAAAAAAAAAAAAAALgEAAIAAAAAAAAAAAAAAAC4BAACAAAAAJQAAAAwAAAACAAAAJwAAABgAAAAFAAAAAAAAAP///wAAAAAAJQAAAAwAAAAFAAAATAAAAGQAAAAJAAAAYAAAAP8AAABsAAAACQAAAGAAAAD3AAAADQAAACEA8AAAAAAAAAAAAAAAgD8AAAAAAAAAAAAAgD8AAAAAAAAAAAAAAAAAAAAAAAAAAAAAAAAAAAAAAAAAACUAAAAMAAAAAAAAgCgAAAAMAAAABQAAACcAAAAYAAAABQAAAAAAAAD///8AAAAAACUAAAAMAAAABQAAAEwAAABkAAAACQAAAHAAAAAkAQAAfAAAAAkAAABwAAAAHAEAAA0AAAAhAPAAAAAAAAAAAAAAAIA/AAAAAAAAAAAAAIA/AAAAAAAAAAAAAAAAAAAAAAAAAAAAAAAAAAAAAAAAAAAlAAAADAAAAAAAAIAoAAAADAAAAAUAAAAlAAAADAAAAAEAAAAYAAAADAAAAAAAAAASAAAADAAAAAEAAAAWAAAADAAAAAAAAABUAAAAdAEAAAoAAABwAAAAIwEAAHwAAAABAAAA0XbJQVUVykEKAAAAcAAAADEAAABMAAAABAAAAAkAAABwAAAAJQEAAH0AAACwAAAARgBpAHIAbQBhAGQAbwAgAHAAbwByADoAIABiAGEAOQBkAGMAOQA2ADMALQBiADAANgBkAC0ANABiADEAMgAtAGIAYQBiAGUALQBiADIAYgA3ADMANQBlADUAZgBjADAAMQAAAAYAAAADAAAABAAAAAkAAAAGAAAABwAAAAcAAAADAAAABwAAAAcAAAAEAAAAAwAAAAMAAAAHAAAABgAAAAYAAAAHAAAABQAAAAYAAAAGAAAABgAAAAQAAAAHAAAABgAAAAYAAAAHAAAABAAAAAYAAAAHAAAABgAAAAYAAAAEAAAABwAAAAYAAAAHAAAABgAAAAQAAAAHAAAABgAAAAcAAAAGAAAABgAAAAYAAAAGAAAABgAAAAQAAAAFAAAABgAAAAYAAAAWAAAADAAAAAAAAAAlAAAADAAAAAIAAAAOAAAAFAAAAAAAAAAQAAAAFAAAAA==</Object>
  <Object Id="idInvalidSigLnImg">AQAAAGwAAAAAAAAAAAAAAC0BAAB/AAAAAAAAAAAAAAC2HQAAogwAACBFTUYAAAEAECAAAKkAAAAGAAAAAAAAAAAAAAAAAAAAVgUAAAADAABYAQAAwgAAAAAAAAAAAAAAAAAAAMA/BQDQ9QIACgAAABAAAAAAAAAAAAAAAEsAAAAQAAAAAAAAAAUAAAAeAAAAGAAAAAAAAAAAAAAALgEAAIAAAAAnAAAAGAAAAAEAAAAAAAAAAAAAAAAAAAAlAAAADAAAAAEAAABMAAAAZAAAAAAAAAAAAAAALQEAAH8AAAAAAAAAAAAAAC4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8PDwAAAAAAAlAAAADAAAAAEAAABMAAAAZAAAAAAAAAAAAAAALQEAAH8AAAAAAAAAAAAAAC4BAACAAAAAIQDwAAAAAAAAAAAAAACAPwAAAAAAAAAAAACAPwAAAAAAAAAAAAAAAAAAAAAAAAAAAAAAAAAAAAAAAAAAJQAAAAwAAAAAAACAKAAAAAwAAAABAAAAJwAAABgAAAABAAAAAAAAAPDw8AAAAAAAJQAAAAwAAAABAAAATAAAAGQAAAAAAAAAAAAAAC0BAAB/AAAAAAAAAAAAAAAuAQAAgAAAACEA8AAAAAAAAAAAAAAAgD8AAAAAAAAAAAAAgD8AAAAAAAAAAAAAAAAAAAAAAAAAAAAAAAAAAAAAAAAAACUAAAAMAAAAAAAAgCgAAAAMAAAAAQAAACcAAAAYAAAAAQAAAAAAAADw8PAAAAAAACUAAAAMAAAAAQAAAEwAAABkAAAAAAAAAAAAAAAtAQAAfwAAAAAAAAAAAAAALgEAAIAAAAAhAPAAAAAAAAAAAAAAAIA/AAAAAAAAAAAAAIA/AAAAAAAAAAAAAAAAAAAAAAAAAAAAAAAAAAAAAAAAAAAlAAAADAAAAAAAAIAoAAAADAAAAAEAAAAnAAAAGAAAAAEAAAAAAAAA////AAAAAAAlAAAADAAAAAEAAABMAAAAZAAAAAAAAAAAAAAALQEAAH8AAAAAAAAAAAAAAC4BAACAAAAAIQDwAAAAAAAAAAAAAACAPwAAAAAAAAAAAACAPwAAAAAAAAAAAAAAAAAAAAAAAAAAAAAAAAAAAAAAAAAAJQAAAAwAAAAAAACAKAAAAAwAAAABAAAAJwAAABgAAAABAAAAAAAAAP///wAAAAAAJQAAAAwAAAABAAAATAAAAGQAAAAAAAAAAAAAAC0BAAB/AAAAAAAAAAAAAAAu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CAAAAAAAAAAQGq9/n8AAABAar3+fwAAEwAAAAAAAAAAALcy/38AAG3xrLz+fwAAMBa3Mv9/AAATAAAAAAAAAPAWAAAAAAAAQAAAwP5/AAAAALcy/38AADX0rLz+fwAABAAAAAAAAAAwFrcy/38AANC4EFZHAAAAEwAAAAAAAABIAAAAAAAAAPQnTL3+fwAAkENqvf5/AABALEy9/n8AAAEAAAAAAAAAqFFMvf5/AAAAALcy/38AAAAAAAAAAAAAAAAAAAAAAACH9Xoz/38AADC2yh5RAQAAazEDMf9/AACguRBWRwAAADm6EFZHAAAAAAAAAAAAAAAAAAAAZHYACAAAAAAlAAAADAAAAAEAAAAYAAAADAAAAP8AAAASAAAADAAAAAEAAAAeAAAAGAAAACIAAAAEAAAAcgAAABEAAAAlAAAADAAAAAEAAABUAAAAqAAAACMAAAAEAAAAcAAAABAAAAABAAAA0XbJQVUVykEjAAAABAAAAA8AAABMAAAAAAAAAAAAAAAAAAAA//////////9sAAAARgBpAHIAbQBhACAAbgBvACAAdgDhAGwAaQBkAGEAAAAGAAAAAwAAAAQAAAAJAAAABgAAAAMAAAAHAAAABwAAAAMAAAAFAAAABgAAAAMAAAADAAAABwAAAAYAAABLAAAAQAAAADAAAAAFAAAAIAAAAAEAAAABAAAAEAAAAAAAAAAAAAAALgEAAIAAAAAAAAAAAAAAAC4BAACAAAAAUgAAAHABAAACAAAAEAAAAAcAAAAAAAAAAAAAALwCAAAAAAAAAQICIlMAeQBzAHQAZQBtAAAAAAAAAAAAAAAAAAAAAAAAAAAAAAAAAAAAAAAAAAAAAAAAAAAAAAAAAAAAAAAAAAAAAAAAAAAAAQAAAFEBAAAYJQ9WRwAAAAA1nLdNoAAA0G4pMf9/AAAAAAAAAAAAAAkAAAAAAAAAAAAAAAAAAACo86y8/n8AAAAAAAAAAAAAAAAAAAAAAAD1cdxtaBIAAJgmD1ZHAAAA0E65DFEBAABQClgnUQEAADC2yh5RAQAAwCcPVgAAAAAAAAAAAAAAAAcAAAAAAAAASKtiIFEBAAD8Jg9WRwAAADknD1ZHAAAA0c3/MP9/AABpAGEAbAAAAAAAAAAAAAAAAAAAAAAAAAAAAAAAAAAAADC2yh5RAQAAazEDMf9/AACgJg9WRwAAADknD1ZHAAAAUApYJ1EBAAAAAAAA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wAAAAAAAAAOANdwpRAQAAAAgAAAAAAADQbikx/38AAAAAAAAAAAAAMAAAAAAAAAAoAAAAAAAAAAgAAAAAAAAAAAAAAAAAAAAAAAAAAAAAAEV23G1oEgAAx7N7M/9/AAAAAHcKUQEAAOD///8AAAAAMLbKHlEBAABoJw9WAAAAAAAAAAAAAAAABgAAAAAAAAAgAAAAAAAAAIwmD1ZHAAAAySYPVkcAAADRzf8w/38AAAAAAABHAAAAAAAAAAAAAABAOFgnUQEAAPAFF7z+fwAAMLbKHlEBAABrMQMx/38AADAmD1ZHAAAAySYPVkcAAACAzoogUQEAAAAAAAB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kAAABHAAAAKQAAADMAAACBAAAAFQAAACEA8AAAAAAAAAAAAAAAgD8AAAAAAAAAAAAAgD8AAAAAAAAAAAAAAAAAAAAAAAAAAAAAAAAAAAAAAAAAACUAAAAMAAAAAAAAgCgAAAAMAAAABAAAAFIAAABwAQAABAAAAPD///8AAAAAAAAAAAAAAACQAQAAAAAAAQAAAABzAGUAZwBvAGUAIAB1AGkAAAAAAAAAAAAAAAAAAAAAAAAAAAAAAAAAAAAAAAAAAAAAAAAAAAAAAAAAAAAAAAAAAAAAACiuQrz+fwAAiDckJVEBAACQMRa8/n8AANBuKTH/fwAAAAAAAAAAAACQMRa8/n8AAP////8AAQAAAAAAAAAAAAAAAAAAAAAAAAAAAAAAAAAApXDcbWgSAACgPFgnAAAAANAvD1ZHAAAA8P///wAAAAAwtsoeUQEAAAgpD1YAAAAAAAAAAAAAAAAJAAAAAAAAACAAAAAAAAAALCgPVkcAAABpKA9WRwAAANHN/zD/fwAA6txhOcRqAADIMha8AAAAAAAAAAAAAAAAAAAAAAAAAAAwtsoeUQEAAGsxAzH/fwAA0CcPVkcAAABpKA9WRwAAAFDWWydRAQAAAAAAAGR2AAgAAAAAJQAAAAwAAAAEAAAAGAAAAAwAAAAAAAAAEgAAAAwAAAABAAAAHgAAABgAAAApAAAAMwAAAKoAAABIAAAAJQAAAAwAAAAEAAAAVAAAALQAAAAqAAAAMwAAAKgAAABHAAAAAQAAANF2yUFVFcpBKgAAADMAAAARAAAATAAAAAAAAAAAAAAAAAAAAP//////////cAAAAEMAeQBuAHQAaABpAGEAIABWAGUAbADhAHoAcQB1AGUAegAAAAoAAAAIAAAACQAAAAUAAAAJAAAABAAAAAgAAAAEAAAACgAAAAgAAAAEAAAACAAAAAcAAAAJAAAACQAAAAgAAAAHAAAASwAAAEAAAAAwAAAABQAAACAAAAABAAAAAQAAABAAAAAAAAAAAAAAAC4BAACAAAAAAAAAAAAAAAAuAQAAgAAAACUAAAAMAAAAAgAAACcAAAAYAAAABQAAAAAAAAD///8AAAAAACUAAAAMAAAABQAAAEwAAABkAAAAAAAAAFAAAAAtAQAAfAAAAAAAAABQAAAALg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HwAAAAKAAAAUAAAADoAAABcAAAAAQAAANF2yUFVFcpBCgAAAFAAAAAIAAAATAAAAAAAAAAAAAAAAAAAAP//////////XAAAAEMAbwBuAHQAYQBkAG8AcgAHAAAABwAAAAcAAAAEAAAABgAAAAcAAAAHAAAABAAAAEsAAABAAAAAMAAAAAUAAAAgAAAAAQAAAAEAAAAQAAAAAAAAAAAAAAAuAQAAgAAAAAAAAAAAAAAALgEAAIAAAAAlAAAADAAAAAIAAAAnAAAAGAAAAAUAAAAAAAAA////AAAAAAAlAAAADAAAAAUAAABMAAAAZAAAAAkAAABgAAAA/wAAAGwAAAAJAAAAYAAAAPcAAAANAAAAIQDwAAAAAAAAAAAAAACAPwAAAAAAAAAAAACAPwAAAAAAAAAAAAAAAAAAAAAAAAAAAAAAAAAAAAAAAAAAJQAAAAwAAAAAAACAKAAAAAwAAAAFAAAAJwAAABgAAAAFAAAAAAAAAP///wAAAAAAJQAAAAwAAAAFAAAATAAAAGQAAAAJAAAAcAAAACQBAAB8AAAACQAAAHAAAAAcAQAADQAAACEA8AAAAAAAAAAAAAAAgD8AAAAAAAAAAAAAgD8AAAAAAAAAAAAAAAAAAAAAAAAAAAAAAAAAAAAAAAAAACUAAAAMAAAAAAAAgCgAAAAMAAAABQAAACUAAAAMAAAAAQAAABgAAAAMAAAAAAAAABIAAAAMAAAAAQAAABYAAAAMAAAAAAAAAFQAAAB0AQAACgAAAHAAAAAjAQAAfAAAAAEAAADRdslBVRXKQQoAAABwAAAAMQAAAEwAAAAEAAAACQAAAHAAAAAlAQAAfQAAALAAAABGAGkAcgBtAGEAZABvACAAcABvAHIAOgAgAGIAYQA5AGQAYwA5ADYAMwAtAGIAMAA2AGQALQA0AGIAMQAyAC0AYgBhAGIAZQAtAGIAMgBiADcAMwA1AGUANQBmAGMAMAAxAE2LBgAAAAMAAAAEAAAACQAAAAYAAAAHAAAABwAAAAMAAAAHAAAABwAAAAQAAAADAAAAAwAAAAcAAAAGAAAABgAAAAcAAAAFAAAABgAAAAYAAAAGAAAABAAAAAcAAAAGAAAABgAAAAcAAAAEAAAABgAAAAcAAAAGAAAABgAAAAQAAAAHAAAABgAAAAcAAAAGAAAABAAAAAcAAAAGAAAABwAAAAYAAAAGAAAABgAAAAYAAAAGAAAABAAAAAUAAAAG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Bn52QzFfQW4r8NES8Hm5Mpf8B44PRy7W6g0jpjVqfQM=</DigestValue>
    </Reference>
    <Reference Type="http://www.w3.org/2000/09/xmldsig#Object" URI="#idOfficeObject">
      <DigestMethod Algorithm="http://www.w3.org/2001/04/xmlenc#sha256"/>
      <DigestValue>yl6XiH26z5fS12JkzR/51GrNSdID+2Nm6YbL7x/EtzE=</DigestValue>
    </Reference>
    <Reference Type="http://uri.etsi.org/01903#SignedProperties" URI="#idSignedProperties">
      <Transforms>
        <Transform Algorithm="http://www.w3.org/TR/2001/REC-xml-c14n-20010315"/>
      </Transforms>
      <DigestMethod Algorithm="http://www.w3.org/2001/04/xmlenc#sha256"/>
      <DigestValue>JZnekfOvmao5rsv+SebDhwp8OgaIqatX/pBJ0pauGA8=</DigestValue>
    </Reference>
    <Reference Type="http://www.w3.org/2000/09/xmldsig#Object" URI="#idValidSigLnImg">
      <DigestMethod Algorithm="http://www.w3.org/2001/04/xmlenc#sha256"/>
      <DigestValue>3wrJfCHOTnjFJPXd+jBiX5lyh5KpiAefxfB4GC3YRjk=</DigestValue>
    </Reference>
    <Reference Type="http://www.w3.org/2000/09/xmldsig#Object" URI="#idInvalidSigLnImg">
      <DigestMethod Algorithm="http://www.w3.org/2001/04/xmlenc#sha256"/>
      <DigestValue>wM33rlYa4X2tKrnRgWUpCPIm2GtDBI/POgMXM+Yt75g=</DigestValue>
    </Reference>
  </SignedInfo>
  <SignatureValue>Rv30qeMNMpz0z85ikXbWiZEbJvLRzg+r+C+aN/WL3DkaBU8NSvrVsKoJk3z4hAsylKkhAVmMjt0k
o7lrfxD1X7o27cX9r33yENgFgVb0Qoo+0LmFxZf1+3extnz6eOxvx516IqBVONmvtnN4WfCValcC
Im7WKiHbhUZ46gLgyERtbYmO2629V64lbCmp+G0ou8FKzWt3AnQK/lBbc8nUPOasN+HFhGyOSblL
2NvLC1ihWB9pn3jteUvAQ80RSYOv0fWkMxe2K3v574mbEbXQnhGjopu0NPqYA1iyPNX0uKPx3mzs
uMYJIL0+PgzbnlyN9k4y2Yf77cj19UyP6phvpQ==</SignatureValue>
  <KeyInfo>
    <X509Data>
      <X509Certificate>MIIHszCCBZugAwIBAgIRAMGGlSe+XrmzQnlvmeyMqgwwDQYJKoZIhvcNAQELBQAwgYUxCzAJBgNVBAYTAlBZMQ0wCwYDVQQKEwRJQ1BQMTgwNgYDVQQLEy9QcmVzdGFkb3IgQ3VhbGlmaWNhZG8gZGUgU2VydmljaW9zIGRlIENvbmZpYW56YTEVMBMGA1UEAxMMQ09ERTEwMCBTLkEuMRYwFAYDVQQFEw1SVUM4MDA4MDYxMC03MB4XDTIzMDQyNTE0MjkwMFoXDTI1MDQyNTE0MjkwMFowgcAxCzAJBgNVBAYTAlBZMTYwNAYDVQQKDC1DRVJUSUZJQ0FETyBDVUFMSUZJQ0FETyBERSBGSVJNQSBFTEVDVFLDk05JQ0ExCzAJBgNVBAsTAkYyMRwwGgYDVQQEExNWQVpRVUVaIE1VTklBR1VSUklBMRIwEAYDVQQqEwlHVUlMTEVSTU8xJjAkBgNVBAMTHUdVSUxMRVJNTyBWQVpRVUVaIE1VTklBR1VSUklBMRIwEAYDVQQFEwlDSTM3OTk1MjkwggEiMA0GCSqGSIb3DQEBAQUAA4IBDwAwggEKAoIBAQC259LExX4bC8PCIWKYO/wyuvXbmuR3m2mzNdYWtjhZQobpzmbjOMNNDJ3X2Inyse657VTwM6onV5BpTFFFt4+YTjugbcrsW0V+04TJlXdKkgUBash7GHw7F6tHbBBN468YQeAqeyHs2cxE2yezyfeu+hDTxOrhNPjrt9Kzp2vf1mNXptEYGYCNj+c4COaRb7gsBxgZqyoEbNdNxldf/qES334ZujL1SVmRHiemED4Tau0xW1UKQa5cUPnVRW5cGkwy68sY2sxD2ZhfYqe4zAfp2RtfvM2VybKqPue5C0Zd9E4bHWdxraA6SNXzJw+csHhN1NwYIPORQEK6nyGNDofNAgMBAAGjggLfMIIC2zAMBgNVHRMBAf8EAjAAMB0GA1UdDgQWBBQ0gRpchC9ORn1vxefl6o3ZYmzY0DAfBgNVHSMEGDAWgBS+NVRiaGDnJtMxwV+XseL2ZM4H9TAOBgNVHQ8BAf8EBAMCBeAwVgYDVR0RBE8wTYEeR1VJTExFUk1PLlZBWlFVRVpASVRUSS5ESUdJVEFMpCswKTEnMCUGA1UEDQweRklSTUEgRUxFQ1RSw5NOSUNBIENVQUxJRklDQURBMIH3BgNVHSAEge8wgewwgekGCysGAQQBg65wAQEEMIHZMEYGCCsGAQUFBwIBFjpodHRwczovL2NvZGUxMDAuY29tLnB5L3JlcG9zaXRvcmlvLWRlLWRvY3VtZW50b3MtcHVibGljb3MvMIGOBggrBgEFBQcCAjCBgQx/Y2VydGlmaWNhZG8gY3VhbGlmaWNhZG8gZGUgZmlybWEgZWxlY3Ryw7NuaWNhIHRpcG8gRjIgc3VqZXRhIGEgbGFzIGNvbmRpY2lvbmVzIGRlIHVzbyBleHB1ZXN0YXMgZW4gbGEgRFBDIGRlbCBQQ1NDIENPREUxMDAgUy5BLjB7BgNVHR8EdDByMDegNaAzhjFodHRwOi8vcGNhMS5jb2RlMTAwLmNvbS5weS9jcmxzL2NhLWNvZGUxMDAtc2EuY3JsMDegNaAzhjFodHRwOi8vcGNhMi5jb2RlMTAwLmNvbS5weS9jcmxzL2NhLWNvZGUxMDAtc2EuY3JsMCAGA1UdJQEB/wQWMBQGCCsGAQUFBwMCBggrBgEFBQcDBDCBiQYIKwYBBQUHAQEEfTB7MDkGCCsGAQUFBzABhi1odHRwOi8vb2NzcC5jb2RlMTAwLmNvbS5weS9vY3NwL2NhLWNvZGUxMDAtc2EwPgYIKwYBBQUHMAKGMmh0dHA6Ly9wY2ExLmNvZGUxMDAuY29tLnB5L2NlcnRzL2NhLWNvZGUxMDAtc2EuY2VyMA0GCSqGSIb3DQEBCwUAA4ICAQB8QelNELjgtpq0ZX8jSr6WEiNKks/6vm75ziM27vyfum06B8uqZOjvEBOW2l5NcD2nmtMt/Pg5yFW2qxvIBiGYUxUGqV65vPASVv/OYBWh5zLGUr3IMtebW9ts/R5ZWXiXKgARLrX5g6w1BVJVVxW6r1Fypo/5oFT3UHMMxPYRIGx/8yHhTtCgDgcHjFxaW8dm229iCBK7qFvaSdBIAiacrKdoaofZDinE9FnNWvAQ7XFxPmdrq0l2lQ5JLWZbhznlIM4MgRek8l/0eH8e7ZkWxxErgoR9Q7hn4h/VdF7N/cHUL+8YSz20nxseKPA2caBklx43JzUUJNUYQoxKb9KnfVabrs23SRRLtNipOBey4mEDY1b1BlVg8Jy1/3Fmn7rXhTOMnhOjN46Gx0uDFajn4BaQft2d5+VB98Q69FXwVIWSNHSEs/ZzW6v1FXi1cF6ZgvkKgU2F5AQ//1rcaXBfzqBhhLQ+oGMPuVdfYzfj6MpSMOmhNsDt0cjWzsrPs3so/lLPph8gX52gftH8Ufzvch6rw8ibcmsjdU88IxZS+rdEMTBHDOEUpL/49dFLdtSENiQslQH/5ztwPSLfxOq40vR3JLWSMsekIt2A0mA02sVIUj5ayNLrNilPEsSIkGgx5XdYJ9It3CMLP87JA22lq0NvrAuPREmNLU+uh8QMEg==</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17"/>
            <mdssi:RelationshipReference xmlns:mdssi="http://schemas.openxmlformats.org/package/2006/digital-signature" SourceId="rId21"/>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63"/>
            <mdssi:RelationshipReference xmlns:mdssi="http://schemas.openxmlformats.org/package/2006/digital-signature" SourceId="rId68"/>
            <mdssi:RelationshipReference xmlns:mdssi="http://schemas.openxmlformats.org/package/2006/digital-signature" SourceId="rId84"/>
            <mdssi:RelationshipReference xmlns:mdssi="http://schemas.openxmlformats.org/package/2006/digital-signature" SourceId="rId89"/>
            <mdssi:RelationshipReference xmlns:mdssi="http://schemas.openxmlformats.org/package/2006/digital-signature" SourceId="rId112"/>
            <mdssi:RelationshipReference xmlns:mdssi="http://schemas.openxmlformats.org/package/2006/digital-signature" SourceId="rId16"/>
            <mdssi:RelationshipReference xmlns:mdssi="http://schemas.openxmlformats.org/package/2006/digital-signature" SourceId="rId107"/>
            <mdssi:RelationshipReference xmlns:mdssi="http://schemas.openxmlformats.org/package/2006/digital-signature" SourceId="rId11"/>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74"/>
            <mdssi:RelationshipReference xmlns:mdssi="http://schemas.openxmlformats.org/package/2006/digital-signature" SourceId="rId79"/>
            <mdssi:RelationshipReference xmlns:mdssi="http://schemas.openxmlformats.org/package/2006/digital-signature" SourceId="rId102"/>
            <mdssi:RelationshipReference xmlns:mdssi="http://schemas.openxmlformats.org/package/2006/digital-signature" SourceId="rId123"/>
            <mdssi:RelationshipReference xmlns:mdssi="http://schemas.openxmlformats.org/package/2006/digital-signature" SourceId="rId128"/>
            <mdssi:RelationshipReference xmlns:mdssi="http://schemas.openxmlformats.org/package/2006/digital-signature" SourceId="rId5"/>
            <mdssi:RelationshipReference xmlns:mdssi="http://schemas.openxmlformats.org/package/2006/digital-signature" SourceId="rId90"/>
            <mdssi:RelationshipReference xmlns:mdssi="http://schemas.openxmlformats.org/package/2006/digital-signature" SourceId="rId95"/>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64"/>
            <mdssi:RelationshipReference xmlns:mdssi="http://schemas.openxmlformats.org/package/2006/digital-signature" SourceId="rId69"/>
            <mdssi:RelationshipReference xmlns:mdssi="http://schemas.openxmlformats.org/package/2006/digital-signature" SourceId="rId113"/>
            <mdssi:RelationshipReference xmlns:mdssi="http://schemas.openxmlformats.org/package/2006/digital-signature" SourceId="rId118"/>
            <mdssi:RelationshipReference xmlns:mdssi="http://schemas.openxmlformats.org/package/2006/digital-signature" SourceId="rId80"/>
            <mdssi:RelationshipReference xmlns:mdssi="http://schemas.openxmlformats.org/package/2006/digital-signature" SourceId="rId85"/>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59"/>
            <mdssi:RelationshipReference xmlns:mdssi="http://schemas.openxmlformats.org/package/2006/digital-signature" SourceId="rId103"/>
            <mdssi:RelationshipReference xmlns:mdssi="http://schemas.openxmlformats.org/package/2006/digital-signature" SourceId="rId108"/>
            <mdssi:RelationshipReference xmlns:mdssi="http://schemas.openxmlformats.org/package/2006/digital-signature" SourceId="rId124"/>
            <mdssi:RelationshipReference xmlns:mdssi="http://schemas.openxmlformats.org/package/2006/digital-signature" SourceId="rId129"/>
            <mdssi:RelationshipReference xmlns:mdssi="http://schemas.openxmlformats.org/package/2006/digital-signature" SourceId="rId54"/>
            <mdssi:RelationshipReference xmlns:mdssi="http://schemas.openxmlformats.org/package/2006/digital-signature" SourceId="rId70"/>
            <mdssi:RelationshipReference xmlns:mdssi="http://schemas.openxmlformats.org/package/2006/digital-signature" SourceId="rId75"/>
            <mdssi:RelationshipReference xmlns:mdssi="http://schemas.openxmlformats.org/package/2006/digital-signature" SourceId="rId91"/>
            <mdssi:RelationshipReference xmlns:mdssi="http://schemas.openxmlformats.org/package/2006/digital-signature" SourceId="rId96"/>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49"/>
            <mdssi:RelationshipReference xmlns:mdssi="http://schemas.openxmlformats.org/package/2006/digital-signature" SourceId="rId114"/>
            <mdssi:RelationshipReference xmlns:mdssi="http://schemas.openxmlformats.org/package/2006/digital-signature" SourceId="rId119"/>
            <mdssi:RelationshipReference xmlns:mdssi="http://schemas.openxmlformats.org/package/2006/digital-signature" SourceId="rId44"/>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81"/>
            <mdssi:RelationshipReference xmlns:mdssi="http://schemas.openxmlformats.org/package/2006/digital-signature" SourceId="rId86"/>
            <mdssi:RelationshipReference xmlns:mdssi="http://schemas.openxmlformats.org/package/2006/digital-signature" SourceId="rId130"/>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39"/>
            <mdssi:RelationshipReference xmlns:mdssi="http://schemas.openxmlformats.org/package/2006/digital-signature" SourceId="rId109"/>
            <mdssi:RelationshipReference xmlns:mdssi="http://schemas.openxmlformats.org/package/2006/digital-signature" SourceId="rId34"/>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6"/>
            <mdssi:RelationshipReference xmlns:mdssi="http://schemas.openxmlformats.org/package/2006/digital-signature" SourceId="rId97"/>
            <mdssi:RelationshipReference xmlns:mdssi="http://schemas.openxmlformats.org/package/2006/digital-signature" SourceId="rId104"/>
            <mdssi:RelationshipReference xmlns:mdssi="http://schemas.openxmlformats.org/package/2006/digital-signature" SourceId="rId120"/>
            <mdssi:RelationshipReference xmlns:mdssi="http://schemas.openxmlformats.org/package/2006/digital-signature" SourceId="rId125"/>
            <mdssi:RelationshipReference xmlns:mdssi="http://schemas.openxmlformats.org/package/2006/digital-signature" SourceId="rId7"/>
            <mdssi:RelationshipReference xmlns:mdssi="http://schemas.openxmlformats.org/package/2006/digital-signature" SourceId="rId71"/>
            <mdssi:RelationshipReference xmlns:mdssi="http://schemas.openxmlformats.org/package/2006/digital-signature" SourceId="rId92"/>
            <mdssi:RelationshipReference xmlns:mdssi="http://schemas.openxmlformats.org/package/2006/digital-signature" SourceId="rId2"/>
            <mdssi:RelationshipReference xmlns:mdssi="http://schemas.openxmlformats.org/package/2006/digital-signature" SourceId="rId29"/>
            <mdssi:RelationshipReference xmlns:mdssi="http://schemas.openxmlformats.org/package/2006/digital-signature" SourceId="rId24"/>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66"/>
            <mdssi:RelationshipReference xmlns:mdssi="http://schemas.openxmlformats.org/package/2006/digital-signature" SourceId="rId87"/>
            <mdssi:RelationshipReference xmlns:mdssi="http://schemas.openxmlformats.org/package/2006/digital-signature" SourceId="rId110"/>
            <mdssi:RelationshipReference xmlns:mdssi="http://schemas.openxmlformats.org/package/2006/digital-signature" SourceId="rId115"/>
            <mdssi:RelationshipReference xmlns:mdssi="http://schemas.openxmlformats.org/package/2006/digital-signature" SourceId="rId131"/>
            <mdssi:RelationshipReference xmlns:mdssi="http://schemas.openxmlformats.org/package/2006/digital-signature" SourceId="rId61"/>
            <mdssi:RelationshipReference xmlns:mdssi="http://schemas.openxmlformats.org/package/2006/digital-signature" SourceId="rId82"/>
            <mdssi:RelationshipReference xmlns:mdssi="http://schemas.openxmlformats.org/package/2006/digital-signature" SourceId="rId19"/>
            <mdssi:RelationshipReference xmlns:mdssi="http://schemas.openxmlformats.org/package/2006/digital-signature" SourceId="rId14"/>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56"/>
            <mdssi:RelationshipReference xmlns:mdssi="http://schemas.openxmlformats.org/package/2006/digital-signature" SourceId="rId77"/>
            <mdssi:RelationshipReference xmlns:mdssi="http://schemas.openxmlformats.org/package/2006/digital-signature" SourceId="rId100"/>
            <mdssi:RelationshipReference xmlns:mdssi="http://schemas.openxmlformats.org/package/2006/digital-signature" SourceId="rId105"/>
            <mdssi:RelationshipReference xmlns:mdssi="http://schemas.openxmlformats.org/package/2006/digital-signature" SourceId="rId12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72"/>
            <mdssi:RelationshipReference xmlns:mdssi="http://schemas.openxmlformats.org/package/2006/digital-signature" SourceId="rId93"/>
            <mdssi:RelationshipReference xmlns:mdssi="http://schemas.openxmlformats.org/package/2006/digital-signature" SourceId="rId98"/>
            <mdssi:RelationshipReference xmlns:mdssi="http://schemas.openxmlformats.org/package/2006/digital-signature" SourceId="rId121"/>
            <mdssi:RelationshipReference xmlns:mdssi="http://schemas.openxmlformats.org/package/2006/digital-signature" SourceId="rId3"/>
            <mdssi:RelationshipReference xmlns:mdssi="http://schemas.openxmlformats.org/package/2006/digital-signature" SourceId="rId25"/>
            <mdssi:RelationshipReference xmlns:mdssi="http://schemas.openxmlformats.org/package/2006/digital-signature" SourceId="rId46"/>
            <mdssi:RelationshipReference xmlns:mdssi="http://schemas.openxmlformats.org/package/2006/digital-signature" SourceId="rId67"/>
            <mdssi:RelationshipReference xmlns:mdssi="http://schemas.openxmlformats.org/package/2006/digital-signature" SourceId="rId11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62"/>
            <mdssi:RelationshipReference xmlns:mdssi="http://schemas.openxmlformats.org/package/2006/digital-signature" SourceId="rId83"/>
            <mdssi:RelationshipReference xmlns:mdssi="http://schemas.openxmlformats.org/package/2006/digital-signature" SourceId="rId88"/>
            <mdssi:RelationshipReference xmlns:mdssi="http://schemas.openxmlformats.org/package/2006/digital-signature" SourceId="rId111"/>
            <mdssi:RelationshipReference xmlns:mdssi="http://schemas.openxmlformats.org/package/2006/digital-signature" SourceId="rId132"/>
            <mdssi:RelationshipReference xmlns:mdssi="http://schemas.openxmlformats.org/package/2006/digital-signature" SourceId="rId15"/>
            <mdssi:RelationshipReference xmlns:mdssi="http://schemas.openxmlformats.org/package/2006/digital-signature" SourceId="rId36"/>
            <mdssi:RelationshipReference xmlns:mdssi="http://schemas.openxmlformats.org/package/2006/digital-signature" SourceId="rId57"/>
            <mdssi:RelationshipReference xmlns:mdssi="http://schemas.openxmlformats.org/package/2006/digital-signature" SourceId="rId106"/>
            <mdssi:RelationshipReference xmlns:mdssi="http://schemas.openxmlformats.org/package/2006/digital-signature" SourceId="rId127"/>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52"/>
            <mdssi:RelationshipReference xmlns:mdssi="http://schemas.openxmlformats.org/package/2006/digital-signature" SourceId="rId73"/>
            <mdssi:RelationshipReference xmlns:mdssi="http://schemas.openxmlformats.org/package/2006/digital-signature" SourceId="rId78"/>
            <mdssi:RelationshipReference xmlns:mdssi="http://schemas.openxmlformats.org/package/2006/digital-signature" SourceId="rId94"/>
            <mdssi:RelationshipReference xmlns:mdssi="http://schemas.openxmlformats.org/package/2006/digital-signature" SourceId="rId99"/>
            <mdssi:RelationshipReference xmlns:mdssi="http://schemas.openxmlformats.org/package/2006/digital-signature" SourceId="rId101"/>
            <mdssi:RelationshipReference xmlns:mdssi="http://schemas.openxmlformats.org/package/2006/digital-signature" SourceId="rId12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26"/>
          </Transform>
          <Transform Algorithm="http://www.w3.org/TR/2001/REC-xml-c14n-20010315"/>
        </Transforms>
        <DigestMethod Algorithm="http://www.w3.org/2001/04/xmlenc#sha256"/>
        <DigestValue>PHs1RXz545eyy2FkmDkOTxn5p+sSqlw8iXT+AM6+noc=</DigestValue>
      </Reference>
      <Reference URI="/xl/calcChain.xml?ContentType=application/vnd.openxmlformats-officedocument.spreadsheetml.calcChain+xml">
        <DigestMethod Algorithm="http://www.w3.org/2001/04/xmlenc#sha256"/>
        <DigestValue>HZ7yTUVz+DkMB4w1iPO/LfNnQspU00ODeQqdoaKXyeU=</DigestValue>
      </Reference>
      <Reference URI="/xl/comments1.xml?ContentType=application/vnd.openxmlformats-officedocument.spreadsheetml.comments+xml">
        <DigestMethod Algorithm="http://www.w3.org/2001/04/xmlenc#sha256"/>
        <DigestValue>6uLI7I06f8hpQUEYWdyU3RzLznWvQQRvZmn/HPxpMI4=</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RCK1I4rDO2wyQp/tLzc1xBCyNKLXkP5juicbOCZGySk=</DigestValue>
      </Reference>
      <Reference URI="/xl/drawings/drawing1.xml?ContentType=application/vnd.openxmlformats-officedocument.drawing+xml">
        <DigestMethod Algorithm="http://www.w3.org/2001/04/xmlenc#sha256"/>
        <DigestValue>Zxm5sFsU1LQVWFIeRgGbPmCbTIpMcmWt+QCfKQAIvUU=</DigestValue>
      </Reference>
      <Reference URI="/xl/drawings/drawing10.xml?ContentType=application/vnd.openxmlformats-officedocument.drawing+xml">
        <DigestMethod Algorithm="http://www.w3.org/2001/04/xmlenc#sha256"/>
        <DigestValue>BXZiIL6I++F0QyS4nAp/gUBJ5hg6aGwlcd4uH/qDzBQ=</DigestValue>
      </Reference>
      <Reference URI="/xl/drawings/drawing11.xml?ContentType=application/vnd.openxmlformats-officedocument.drawing+xml">
        <DigestMethod Algorithm="http://www.w3.org/2001/04/xmlenc#sha256"/>
        <DigestValue>wpyivELlodkYCDJh52qQ417fyk2m497cGfsGGkEdKOA=</DigestValue>
      </Reference>
      <Reference URI="/xl/drawings/drawing12.xml?ContentType=application/vnd.openxmlformats-officedocument.drawing+xml">
        <DigestMethod Algorithm="http://www.w3.org/2001/04/xmlenc#sha256"/>
        <DigestValue>5N3FG2RVpvTgF+fvJqQhwaszeSS5xgMkqZ6Cz2NSjH4=</DigestValue>
      </Reference>
      <Reference URI="/xl/drawings/drawing13.xml?ContentType=application/vnd.openxmlformats-officedocument.drawing+xml">
        <DigestMethod Algorithm="http://www.w3.org/2001/04/xmlenc#sha256"/>
        <DigestValue>DGtvckwy6hK9JdytCqyESuOEumCVVFiXD36hXZa+948=</DigestValue>
      </Reference>
      <Reference URI="/xl/drawings/drawing14.xml?ContentType=application/vnd.openxmlformats-officedocument.drawing+xml">
        <DigestMethod Algorithm="http://www.w3.org/2001/04/xmlenc#sha256"/>
        <DigestValue>xZfWGsJxPqT7SyiFAQWbygaGGvpTK4apnjFPTJtz6UI=</DigestValue>
      </Reference>
      <Reference URI="/xl/drawings/drawing15.xml?ContentType=application/vnd.openxmlformats-officedocument.drawing+xml">
        <DigestMethod Algorithm="http://www.w3.org/2001/04/xmlenc#sha256"/>
        <DigestValue>G56yO3XlIYxQmA+YMNICZR0eu8B3ScylR2XKhqTMa+U=</DigestValue>
      </Reference>
      <Reference URI="/xl/drawings/drawing16.xml?ContentType=application/vnd.openxmlformats-officedocument.drawing+xml">
        <DigestMethod Algorithm="http://www.w3.org/2001/04/xmlenc#sha256"/>
        <DigestValue>xsx+zkCTkFHT0kJTYo+tof6mzKeh9hc6mY/rYxrFkv0=</DigestValue>
      </Reference>
      <Reference URI="/xl/drawings/drawing2.xml?ContentType=application/vnd.openxmlformats-officedocument.drawing+xml">
        <DigestMethod Algorithm="http://www.w3.org/2001/04/xmlenc#sha256"/>
        <DigestValue>DovAsUbtrvvQvA951kILnGOHpTzD6BmdIvuColLs4nQ=</DigestValue>
      </Reference>
      <Reference URI="/xl/drawings/drawing3.xml?ContentType=application/vnd.openxmlformats-officedocument.drawing+xml">
        <DigestMethod Algorithm="http://www.w3.org/2001/04/xmlenc#sha256"/>
        <DigestValue>ekcP7yoQ2xaUA/DxCYr9Ca++8EffTIoZRI55DiBpGLc=</DigestValue>
      </Reference>
      <Reference URI="/xl/drawings/drawing4.xml?ContentType=application/vnd.openxmlformats-officedocument.drawing+xml">
        <DigestMethod Algorithm="http://www.w3.org/2001/04/xmlenc#sha256"/>
        <DigestValue>0sTZA00HW01VoM0MFmOeZqbnoCKzjF6Id6QbtidEdOY=</DigestValue>
      </Reference>
      <Reference URI="/xl/drawings/drawing5.xml?ContentType=application/vnd.openxmlformats-officedocument.drawing+xml">
        <DigestMethod Algorithm="http://www.w3.org/2001/04/xmlenc#sha256"/>
        <DigestValue>Pd4MPmg4wRfy6k62CyDiw+9s8+o0RRqMMYLi7KMElJo=</DigestValue>
      </Reference>
      <Reference URI="/xl/drawings/drawing6.xml?ContentType=application/vnd.openxmlformats-officedocument.drawing+xml">
        <DigestMethod Algorithm="http://www.w3.org/2001/04/xmlenc#sha256"/>
        <DigestValue>gMWT8Mx0x0HEzz4zrnVAHXrst+qHTs6kJtxIjAP90Rc=</DigestValue>
      </Reference>
      <Reference URI="/xl/drawings/drawing7.xml?ContentType=application/vnd.openxmlformats-officedocument.drawing+xml">
        <DigestMethod Algorithm="http://www.w3.org/2001/04/xmlenc#sha256"/>
        <DigestValue>pWFi+No0LOcAhLoLJFmBc9PLjjDycgkMgHggwfQqtWk=</DigestValue>
      </Reference>
      <Reference URI="/xl/drawings/drawing8.xml?ContentType=application/vnd.openxmlformats-officedocument.drawing+xml">
        <DigestMethod Algorithm="http://www.w3.org/2001/04/xmlenc#sha256"/>
        <DigestValue>WauOoM0VuUVfSoT5TPn224C2g2oOK6Jcr+JLwpxwauw=</DigestValue>
      </Reference>
      <Reference URI="/xl/drawings/drawing9.xml?ContentType=application/vnd.openxmlformats-officedocument.drawing+xml">
        <DigestMethod Algorithm="http://www.w3.org/2001/04/xmlenc#sha256"/>
        <DigestValue>MIuvHM0oN+hQtJI6DkANib8dc+mWpZh2Y3hl/IJkesY=</DigestValue>
      </Reference>
      <Reference URI="/xl/drawings/vmlDrawing1.vml?ContentType=application/vnd.openxmlformats-officedocument.vmlDrawing">
        <DigestMethod Algorithm="http://www.w3.org/2001/04/xmlenc#sha256"/>
        <DigestValue>cxR1CsyTKiyuDMKOMSUAZLF7gl7CblzH9fQWicEl7kM=</DigestValue>
      </Reference>
      <Reference URI="/xl/drawings/vmlDrawing2.vml?ContentType=application/vnd.openxmlformats-officedocument.vmlDrawing">
        <DigestMethod Algorithm="http://www.w3.org/2001/04/xmlenc#sha256"/>
        <DigestValue>WVbjK6NSaZoCX0U5JyK5AA7zbvjZ5f6YVC5I1rVaHHA=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XdAr8rYzMvuWwY3ws4Wg0UptN2Tn8mZCExDwdDJ3m7c=</DigestValue>
      </Reference>
      <Reference URI="/xl/externalLinks/_rels/externalLink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p/gCgBVWbp7brStyIeqbfW/36ra0kE70sXCfIKKVZqA=</DigestValue>
      </Reference>
      <Reference URI="/xl/externalLinks/_rels/externalLink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reHWvXKeOYEi6/oar4eQY3jxUzyX2z9q+xoC/Ad6Sqk=</DigestValue>
      </Reference>
      <Reference URI="/xl/externalLinks/_rels/externalLink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9lO38VqdqqwUC8edr+YjhPszek/UkTkPv2KIj2WY8nU=</DigestValue>
      </Reference>
      <Reference URI="/xl/externalLinks/_rels/externalLink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ge2KoYLxTxlkBcjGuO57L0bSe7W8kU5jcpQGiuPY3zY=</DigestValue>
      </Reference>
      <Reference URI="/xl/externalLinks/_rels/externalLink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8FKFTbRBnXJyE5yNFkXjohj3xD/edHp4vFBXqQ9P9m8=</DigestValue>
      </Reference>
      <Reference URI="/xl/externalLinks/_rels/externalLink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CCqyzS70cXDpQmC6c3XAy2yuenNSb+qwF5ngm4hCwpA=</DigestValue>
      </Reference>
      <Reference URI="/xl/externalLinks/_rels/externalLink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RnSGeF45MbXEg2De0atBe2YYJ/9SnlYkL1fePOkXlXs=</DigestValue>
      </Reference>
      <Reference URI="/xl/externalLinks/_rels/externalLink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CHwuawQt6ZNhV9h4yHxhHBoMpPDGWSlPjdVf2yrHtdw=</DigestValue>
      </Reference>
      <Reference URI="/xl/externalLinks/_rels/externalLink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x+yGtaoRXWiwAxpE3ll5Bc7JyL5oylzhDPHVNUPaJCM=</DigestValue>
      </Reference>
      <Reference URI="/xl/externalLinks/_rels/externalLink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LcFQJ2wytyxtlqNDMpPdcW4pswzf/wPS3vkz3X3DOH0=</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x7Z0su77YuABMp5kvTUflvWLp5bPUDaTtayJsPJbUmg=</DigestValue>
      </Reference>
      <Reference URI="/xl/externalLinks/_rels/externalLink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LLZoOMPoqfY8iOKxbYqypBjVuWQWafwm5LNTSK0ybM4=</DigestValue>
      </Reference>
      <Reference URI="/xl/externalLinks/_rels/externalLink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GVi0h8VaXW6mpsiSLR6y5a/sHds6NkssSYEOZqO4x+0=</DigestValue>
      </Reference>
      <Reference URI="/xl/externalLinks/_rels/externalLink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xe4fiv7yZOSzlSkOf9xoSNR48JBXzvVyZcHnIiTJ4vE=</DigestValue>
      </Reference>
      <Reference URI="/xl/externalLinks/_rels/externalLink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znYKEMVvIbcyRbnPUq9VQt/ol9Q1ZCA4Gl5H35jQhTA=</DigestValue>
      </Reference>
      <Reference URI="/xl/externalLinks/_rels/externalLink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Ji7DocQfpRFPCv+uQRL9OdLWy77bCJb0/CFvFEfUJSw=</DigestValue>
      </Reference>
      <Reference URI="/xl/externalLinks/_rels/externalLink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PKLB6vtM/ukA1BKjCGycbZjlFIbgImxExR1c5az01Oo=</DigestValue>
      </Reference>
      <Reference URI="/xl/externalLinks/_rels/externalLink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4IzCj61QGjMmyDdXMZAnKWtx5y6iFANIvmZfkuGQHhA=</DigestValue>
      </Reference>
      <Reference URI="/xl/externalLinks/_rels/externalLink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xeSJeflVlXLs8V5FnAHQiNCmRmRKLIAuBLqqiSg3Tn8=</DigestValue>
      </Reference>
      <Reference URI="/xl/externalLinks/_rels/externalLink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zrDTBbEh1KVlWgcMwtm/7OyOPi+DGyu7C+z1djqz9S8=</DigestValue>
      </Reference>
      <Reference URI="/xl/externalLinks/_rels/externalLink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Dv+2OsWZhQQ3AiqUebf1QSJdEVEzhl5eyBJ9LkG8FDc=</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gX7WH32jinf8fOXL5x3Z9gQOOi3ilttidP/D0BFpMOY=</DigestValue>
      </Reference>
      <Reference URI="/xl/externalLinks/_rels/externalLink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8VJv+QCDNsWls34qut7GYlGcqHAVMGIKOmSNBwXUnN8=</DigestValue>
      </Reference>
      <Reference URI="/xl/externalLinks/_rels/externalLink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OPrFlSLQlmwS+6c9KjrJmeylGwPcVnJwAVk1PGo4ZaA=</DigestValue>
      </Reference>
      <Reference URI="/xl/externalLinks/_rels/externalLink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5HInTKxGZAb/RjVUAQdpsHc7wpGrLKK0PbGAkGrSwGk=</DigestValue>
      </Reference>
      <Reference URI="/xl/externalLinks/_rels/externalLink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clDjC4sEWS93W3hqkh8d0EqTP8OFAL8SSeYcEiASzz0=</DigestValue>
      </Reference>
      <Reference URI="/xl/externalLinks/_rels/externalLink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womIe4B4/HIHatN6/JVqvsr2LW+XHXItFVSkGHnNTLA=</DigestValue>
      </Reference>
      <Reference URI="/xl/externalLinks/_rels/externalLink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kNEXTlvjFSpU9XvuyT3Hb2+rkvIm3Bnq62QtdSBfXCQ=</DigestValue>
      </Reference>
      <Reference URI="/xl/externalLinks/_rels/externalLink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rnCMhrqLRPZ6/rDxtkvoAnnurE/QcyLXgqcxo9ch+rE=</DigestValue>
      </Reference>
      <Reference URI="/xl/externalLinks/_rels/externalLink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F8qI69/QKEdshMy+LYyUaxik5lxQeVtaVp1Vrnkqa3M=</DigestValue>
      </Reference>
      <Reference URI="/xl/externalLinks/_rels/externalLink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jpbUTp4BuVyHzpuGcjCF6vQFdvmgJvcUDQZofRleS3o=</DigestValue>
      </Reference>
      <Reference URI="/xl/externalLinks/_rels/externalLink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dkXP0kEtzVwdB9TCCbn3zb67FVXs6zIGXID3j71zfJo=</DigestValue>
      </Reference>
      <Reference URI="/xl/externalLinks/_rels/externalLink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AJmbc+bB9P5X+kaVeUKb6OnnnW2zOTwymNBL7rXHbus=</DigestValue>
      </Reference>
      <Reference URI="/xl/externalLinks/_rels/externalLink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EXrLN/sXQ/7halvDBcDUEkizbg2MHIsCnhOdWBXRsvc=</DigestValue>
      </Reference>
      <Reference URI="/xl/externalLinks/_rels/externalLink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3LHxjTQdWbj5CWJNF4jsH2S9rVKb8N+gYG9HTurCeEM=</DigestValue>
      </Reference>
      <Reference URI="/xl/externalLinks/_rels/externalLink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I5VTPnTRz/uPdFYsrZdbOtixSES9xY0gR3zeJ54OtRs=</DigestValue>
      </Reference>
      <Reference URI="/xl/externalLinks/_rels/externalLink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pobHQHyCmlLjTI+w4fCvZc2kvSCcvTwnN36G072UuTE=</DigestValue>
      </Reference>
      <Reference URI="/xl/externalLinks/_rels/externalLink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K64neWSEhYbP49agRvF+FGCPtHnLeLfUP3iOgKRrNug=</DigestValue>
      </Reference>
      <Reference URI="/xl/externalLinks/_rels/externalLink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Tcoyn8AllxeC5NuCvy5mkuV/2m+pceQUE/IAZwuogag=</DigestValue>
      </Reference>
      <Reference URI="/xl/externalLinks/_rels/externalLink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OA7YzluJB8Nf4Alnz0v9OArVK+aHySBxljRyE80+2yM=</DigestValue>
      </Reference>
      <Reference URI="/xl/externalLinks/_rels/externalLink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/uy61w1ChlvTzZgGLqTrMsWlPb0vDgpLVPUR+a3WLOc=</DigestValue>
      </Reference>
      <Reference URI="/xl/externalLinks/_rels/externalLink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GHzAsO/B2NVG8htIeaYP1pithHafP8biLd3vW9mNh48=</DigestValue>
      </Reference>
      <Reference URI="/xl/externalLinks/_rels/externalLink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LXb24jCB3iS7cuWYMQQJlz11ryf/rSBTgUh+gOcciV8=</DigestValue>
      </Reference>
      <Reference URI="/xl/externalLinks/_rels/externalLink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XXmZ/exLY7kV8VEBakP6uZN/DQ/NpID3yHmYS2nYldc=</DigestValue>
      </Reference>
      <Reference URI="/xl/externalLinks/_rels/externalLink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UdnyMi2jUYOO3yf/Td72C12whTC95m7jHNEjKtTH85w=</DigestValue>
      </Reference>
      <Reference URI="/xl/externalLinks/_rels/externalLink5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wxYPHI6eef64uaMw47De2yg09KuMx/b6+foYk9xZPpk=</DigestValue>
      </Reference>
      <Reference URI="/xl/externalLinks/_rels/externalLink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snvH+lkyVrLAtCFYyDldCuhOWf0OZOo4onfZPkBBDhY=</DigestValue>
      </Reference>
      <Reference URI="/xl/externalLinks/_rels/externalLink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0b+hiIcj7jAj9Y+daq/zwKKEAUWpWBuZCAJR7VtcUZg=</DigestValue>
      </Reference>
      <Reference URI="/xl/externalLinks/_rels/externalLink5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pW1wz8/vUkxuFZqZisH+03NoA9tXCDKway2W1ufkidY=</DigestValue>
      </Reference>
      <Reference URI="/xl/externalLinks/_rels/externalLink5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5tC74rEboQkN8KmCNmYrL3GIY5/MQC0C02sDUM4CTEw=</DigestValue>
      </Reference>
      <Reference URI="/xl/externalLinks/_rels/externalLink5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guEv6lHoW5PxEA1/zsJmL6OK/8Wz4F12Ck8yudNQadw=</DigestValue>
      </Reference>
      <Reference URI="/xl/externalLinks/_rels/externalLink5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Aiv2CttLdo3mxOkywEPkAEINCCxoauEStiEjs68+1XI=</DigestValue>
      </Reference>
      <Reference URI="/xl/externalLinks/_rels/externalLink5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mVZhR/DjwAOh0fty7eiZ7MvRmbEYgeD8ryPRcTkhesY=</DigestValue>
      </Reference>
      <Reference URI="/xl/externalLinks/_rels/externalLink5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han0RTWJYtgSvjlJqMUcsWtSCCgHxfzQ7dZ8Xbdofec=</DigestValue>
      </Reference>
      <Reference URI="/xl/externalLinks/_rels/externalLink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vpbCNvRhyMKDqxmMAYzjPqmAWEeM/sHe7/0fHXrfb8U=</DigestValue>
      </Reference>
      <Reference URI="/xl/externalLinks/_rels/externalLink6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nHesLjEP1no6PQAt3ApQ4lDbcue49YlJoGM7lV1VlYw=</DigestValue>
      </Reference>
      <Reference URI="/xl/externalLinks/_rels/externalLink6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qfmlWYOZG9oVobjM+KV/bmaN9RKyUNbf9r/LuSWSCCs=</DigestValue>
      </Reference>
      <Reference URI="/xl/externalLinks/_rels/externalLink6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yIxipoAwPeNOgfGnvr8bxcBrbbHLbFCIjNAuYGd7Cx4=</DigestValue>
      </Reference>
      <Reference URI="/xl/externalLinks/_rels/externalLink6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r7Rh8a5esXNJhbIYKn/hHeoOLzsduBEsBm2Rn3GvFpg=</DigestValue>
      </Reference>
      <Reference URI="/xl/externalLinks/_rels/externalLink6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V7Il9D1d74QNbcqfo2NdA8F4cpCJ1B85GIE2eCq+1xw=</DigestValue>
      </Reference>
      <Reference URI="/xl/externalLinks/_rels/externalLink6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9DQTXtYJWD2RbfDtly592pxp/XdxOtGBZ61uhY/uLDU=</DigestValue>
      </Reference>
      <Reference URI="/xl/externalLinks/_rels/externalLink6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C+hB7/CYPAYGSPte6ZvQ7kZlL56Aja8+pJJuUdnBIt0=</DigestValue>
      </Reference>
      <Reference URI="/xl/externalLinks/_rels/externalLink6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0WrudzEFyhb6QGhH6FOfSD0GxNg7vhh0mlleIzZeElI=</DigestValue>
      </Reference>
      <Reference URI="/xl/externalLinks/_rels/externalLink6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B5L82cuzEKuy85SDX5ZhfPArF3CvygDGP6h8RjXQwyc=</DigestValue>
      </Reference>
      <Reference URI="/xl/externalLinks/_rels/externalLink6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w+IjynH8feekv1xKcS1+oRHbpR9y1y9+99ZX+cMHc9w=</DigestValue>
      </Reference>
      <Reference URI="/xl/externalLinks/_rels/externalLink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gsEBoAZxvvISOndP8cpQVpKA9qJZ5pkrNRAXYk4qmds=</DigestValue>
      </Reference>
      <Reference URI="/xl/externalLinks/_rels/externalLink7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iwY4q+0cGh+SMV3qa+ZtH4HrvfADDsFCXqHMijPAVQs=</DigestValue>
      </Reference>
      <Reference URI="/xl/externalLinks/_rels/externalLink7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U/r9CSiiiFnZaQ2xozEfJ7i4b+lPzdzl+N5uxP1fRZw=</DigestValue>
      </Reference>
      <Reference URI="/xl/externalLinks/_rels/externalLink7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w0LNyQKGxX25SlXCaD+gwmCs63f/gSi3v8wHogDbfCc=</DigestValue>
      </Reference>
      <Reference URI="/xl/externalLinks/_rels/externalLink7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vvvuUzplaYKoMuw1KDaFMMCJZ/XJ9I7u533Ja6/aKCw=</DigestValue>
      </Reference>
      <Reference URI="/xl/externalLinks/_rels/externalLink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8xy2pud3YFtoEiQot6JUKbyqdsCGSGve6w5dFKpOHx4=</DigestValue>
      </Reference>
      <Reference URI="/xl/externalLinks/_rels/externalLink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8K5YS9hS7w6TJR9xnvZ8JvY4r/7AN3QTYe6MPcvAOHc=</DigestValue>
      </Reference>
      <Reference URI="/xl/externalLinks/externalLink1.xml?ContentType=application/vnd.openxmlformats-officedocument.spreadsheetml.externalLink+xml">
        <DigestMethod Algorithm="http://www.w3.org/2001/04/xmlenc#sha256"/>
        <DigestValue>PKZ+ha0MpxhOlYSNvy1eMGZwdyUaPd3oZrp3RlqYYZg=</DigestValue>
      </Reference>
      <Reference URI="/xl/externalLinks/externalLink10.xml?ContentType=application/vnd.openxmlformats-officedocument.spreadsheetml.externalLink+xml">
        <DigestMethod Algorithm="http://www.w3.org/2001/04/xmlenc#sha256"/>
        <DigestValue>xWfgX81T4OfaW1T9H40Ap/y/5ftxNawOUHcapazi5so=</DigestValue>
      </Reference>
      <Reference URI="/xl/externalLinks/externalLink11.xml?ContentType=application/vnd.openxmlformats-officedocument.spreadsheetml.externalLink+xml">
        <DigestMethod Algorithm="http://www.w3.org/2001/04/xmlenc#sha256"/>
        <DigestValue>iMQ2zylJlJj7eBWbl1XgJauNIY2NgBZ1Vx1WgX7EvU8=</DigestValue>
      </Reference>
      <Reference URI="/xl/externalLinks/externalLink12.xml?ContentType=application/vnd.openxmlformats-officedocument.spreadsheetml.externalLink+xml">
        <DigestMethod Algorithm="http://www.w3.org/2001/04/xmlenc#sha256"/>
        <DigestValue>2bX6zqOt9EwA22QSy0Rxp/t12EgAEaksTDmzeXzfBCQ=</DigestValue>
      </Reference>
      <Reference URI="/xl/externalLinks/externalLink13.xml?ContentType=application/vnd.openxmlformats-officedocument.spreadsheetml.externalLink+xml">
        <DigestMethod Algorithm="http://www.w3.org/2001/04/xmlenc#sha256"/>
        <DigestValue>7dLIBgrt9RxMAKuWz8mAyFTPBfWfIVuUCPGbNqjNM4w=</DigestValue>
      </Reference>
      <Reference URI="/xl/externalLinks/externalLink14.xml?ContentType=application/vnd.openxmlformats-officedocument.spreadsheetml.externalLink+xml">
        <DigestMethod Algorithm="http://www.w3.org/2001/04/xmlenc#sha256"/>
        <DigestValue>lsY2tawGx5k9XF5hka/2BdrdKfCpVyiTeVdgDK5pNHo=</DigestValue>
      </Reference>
      <Reference URI="/xl/externalLinks/externalLink15.xml?ContentType=application/vnd.openxmlformats-officedocument.spreadsheetml.externalLink+xml">
        <DigestMethod Algorithm="http://www.w3.org/2001/04/xmlenc#sha256"/>
        <DigestValue>yxSrjYXjtrr8ig4QvP6/xz7SyCygUWj7Sojm583Dmsw=</DigestValue>
      </Reference>
      <Reference URI="/xl/externalLinks/externalLink16.xml?ContentType=application/vnd.openxmlformats-officedocument.spreadsheetml.externalLink+xml">
        <DigestMethod Algorithm="http://www.w3.org/2001/04/xmlenc#sha256"/>
        <DigestValue>volXQMuaC4kHuWTihwNeusKFnw7+kV0TqVciWwnXIKI=</DigestValue>
      </Reference>
      <Reference URI="/xl/externalLinks/externalLink17.xml?ContentType=application/vnd.openxmlformats-officedocument.spreadsheetml.externalLink+xml">
        <DigestMethod Algorithm="http://www.w3.org/2001/04/xmlenc#sha256"/>
        <DigestValue>BSLn3GMgRAALSAWLwwrxUeGk/KpmOIhWYTBxPRt15JY=</DigestValue>
      </Reference>
      <Reference URI="/xl/externalLinks/externalLink18.xml?ContentType=application/vnd.openxmlformats-officedocument.spreadsheetml.externalLink+xml">
        <DigestMethod Algorithm="http://www.w3.org/2001/04/xmlenc#sha256"/>
        <DigestValue>RDCa8IsQKYTeaYWuB4a9ZgZWkkSwC7ti3tZTqurPl04=</DigestValue>
      </Reference>
      <Reference URI="/xl/externalLinks/externalLink19.xml?ContentType=application/vnd.openxmlformats-officedocument.spreadsheetml.externalLink+xml">
        <DigestMethod Algorithm="http://www.w3.org/2001/04/xmlenc#sha256"/>
        <DigestValue>ticn5k7j79haNvEbLVXDHxZWiAciPqlZSvGYD+3/zc8=</DigestValue>
      </Reference>
      <Reference URI="/xl/externalLinks/externalLink2.xml?ContentType=application/vnd.openxmlformats-officedocument.spreadsheetml.externalLink+xml">
        <DigestMethod Algorithm="http://www.w3.org/2001/04/xmlenc#sha256"/>
        <DigestValue>Ib1/2n/dKaXZMpXFmn4b2Uava/q77wAUZwKgbuYbB+k=</DigestValue>
      </Reference>
      <Reference URI="/xl/externalLinks/externalLink20.xml?ContentType=application/vnd.openxmlformats-officedocument.spreadsheetml.externalLink+xml">
        <DigestMethod Algorithm="http://www.w3.org/2001/04/xmlenc#sha256"/>
        <DigestValue>/kYncMRZtG+vYEE95CNYNvYEDmA29e2y3W0fIx7m2do=</DigestValue>
      </Reference>
      <Reference URI="/xl/externalLinks/externalLink21.xml?ContentType=application/vnd.openxmlformats-officedocument.spreadsheetml.externalLink+xml">
        <DigestMethod Algorithm="http://www.w3.org/2001/04/xmlenc#sha256"/>
        <DigestValue>z9PfHbCecfgB5j3DSKiUE8gVGgw2OeoBEA85jAMnpr8=</DigestValue>
      </Reference>
      <Reference URI="/xl/externalLinks/externalLink22.xml?ContentType=application/vnd.openxmlformats-officedocument.spreadsheetml.externalLink+xml">
        <DigestMethod Algorithm="http://www.w3.org/2001/04/xmlenc#sha256"/>
        <DigestValue>LmGXS2AevJ8bHo22akrRaHfmIJsRkwlySZl/bca7VvI=</DigestValue>
      </Reference>
      <Reference URI="/xl/externalLinks/externalLink23.xml?ContentType=application/vnd.openxmlformats-officedocument.spreadsheetml.externalLink+xml">
        <DigestMethod Algorithm="http://www.w3.org/2001/04/xmlenc#sha256"/>
        <DigestValue>hYsgodgmdkqsPsPaN5skQIOS+AassO6V6eOJdU9e2Kc=</DigestValue>
      </Reference>
      <Reference URI="/xl/externalLinks/externalLink24.xml?ContentType=application/vnd.openxmlformats-officedocument.spreadsheetml.externalLink+xml">
        <DigestMethod Algorithm="http://www.w3.org/2001/04/xmlenc#sha256"/>
        <DigestValue>diWWQu3sysq3LsGv7/lUfOKWjcxTSchfkzp8rCDTFAo=</DigestValue>
      </Reference>
      <Reference URI="/xl/externalLinks/externalLink25.xml?ContentType=application/vnd.openxmlformats-officedocument.spreadsheetml.externalLink+xml">
        <DigestMethod Algorithm="http://www.w3.org/2001/04/xmlenc#sha256"/>
        <DigestValue>LoMCRg+lfCLv+r4WjEV7rwLSxSaGS7I88oKCrvG7xlA=</DigestValue>
      </Reference>
      <Reference URI="/xl/externalLinks/externalLink26.xml?ContentType=application/vnd.openxmlformats-officedocument.spreadsheetml.externalLink+xml">
        <DigestMethod Algorithm="http://www.w3.org/2001/04/xmlenc#sha256"/>
        <DigestValue>GYHeAOo6JskRohS7mgwi/MfrdHrALVRIihgJE/R9q6A=</DigestValue>
      </Reference>
      <Reference URI="/xl/externalLinks/externalLink27.xml?ContentType=application/vnd.openxmlformats-officedocument.spreadsheetml.externalLink+xml">
        <DigestMethod Algorithm="http://www.w3.org/2001/04/xmlenc#sha256"/>
        <DigestValue>JABL6rSaIRlvD5xNy7FrhEDEB3TH1LpSIeXdk6rTYmQ=</DigestValue>
      </Reference>
      <Reference URI="/xl/externalLinks/externalLink28.xml?ContentType=application/vnd.openxmlformats-officedocument.spreadsheetml.externalLink+xml">
        <DigestMethod Algorithm="http://www.w3.org/2001/04/xmlenc#sha256"/>
        <DigestValue>NU8nCadh9ezm5Zvlz+kRY62o363YLsSS357FCA185QI=</DigestValue>
      </Reference>
      <Reference URI="/xl/externalLinks/externalLink29.xml?ContentType=application/vnd.openxmlformats-officedocument.spreadsheetml.externalLink+xml">
        <DigestMethod Algorithm="http://www.w3.org/2001/04/xmlenc#sha256"/>
        <DigestValue>y8OcQryJY7IHfgpz4jSsmBkOy3oZUUOU48kiZjpAvuo=</DigestValue>
      </Reference>
      <Reference URI="/xl/externalLinks/externalLink3.xml?ContentType=application/vnd.openxmlformats-officedocument.spreadsheetml.externalLink+xml">
        <DigestMethod Algorithm="http://www.w3.org/2001/04/xmlenc#sha256"/>
        <DigestValue>vdaZ6byArgyEP9/ruI6i3U0oyBY5K87tpTxtiuOY03o=</DigestValue>
      </Reference>
      <Reference URI="/xl/externalLinks/externalLink30.xml?ContentType=application/vnd.openxmlformats-officedocument.spreadsheetml.externalLink+xml">
        <DigestMethod Algorithm="http://www.w3.org/2001/04/xmlenc#sha256"/>
        <DigestValue>7/4ismrtJxUinpaG5hYvzZzpev37tg8VkToQ786EIv4=</DigestValue>
      </Reference>
      <Reference URI="/xl/externalLinks/externalLink31.xml?ContentType=application/vnd.openxmlformats-officedocument.spreadsheetml.externalLink+xml">
        <DigestMethod Algorithm="http://www.w3.org/2001/04/xmlenc#sha256"/>
        <DigestValue>WIkuQKwMmWdYWKpowTZD8CZurMknBcrjUX9CjohyuPw=</DigestValue>
      </Reference>
      <Reference URI="/xl/externalLinks/externalLink32.xml?ContentType=application/vnd.openxmlformats-officedocument.spreadsheetml.externalLink+xml">
        <DigestMethod Algorithm="http://www.w3.org/2001/04/xmlenc#sha256"/>
        <DigestValue>afud54r7XzPhkmAqbwkXHX21/ARu6nGP137jXw1iHtc=</DigestValue>
      </Reference>
      <Reference URI="/xl/externalLinks/externalLink33.xml?ContentType=application/vnd.openxmlformats-officedocument.spreadsheetml.externalLink+xml">
        <DigestMethod Algorithm="http://www.w3.org/2001/04/xmlenc#sha256"/>
        <DigestValue>OtLBioZXMr/jFo76/cVOXE8utJS5+awic9ICaHOrhec=</DigestValue>
      </Reference>
      <Reference URI="/xl/externalLinks/externalLink34.xml?ContentType=application/vnd.openxmlformats-officedocument.spreadsheetml.externalLink+xml">
        <DigestMethod Algorithm="http://www.w3.org/2001/04/xmlenc#sha256"/>
        <DigestValue>2R8OLVLlFVp87JBEicV5QL6LHnpuNrTaUdnw5oo/Ads=</DigestValue>
      </Reference>
      <Reference URI="/xl/externalLinks/externalLink35.xml?ContentType=application/vnd.openxmlformats-officedocument.spreadsheetml.externalLink+xml">
        <DigestMethod Algorithm="http://www.w3.org/2001/04/xmlenc#sha256"/>
        <DigestValue>qsr1R+VmQKvzHVV0DNWz0lVMFePZL5Fshhe1/KqDVDA=</DigestValue>
      </Reference>
      <Reference URI="/xl/externalLinks/externalLink36.xml?ContentType=application/vnd.openxmlformats-officedocument.spreadsheetml.externalLink+xml">
        <DigestMethod Algorithm="http://www.w3.org/2001/04/xmlenc#sha256"/>
        <DigestValue>okHF2TIXP7uvZtHCq9eW88vt03BHMQT24svvu64gz6w=</DigestValue>
      </Reference>
      <Reference URI="/xl/externalLinks/externalLink37.xml?ContentType=application/vnd.openxmlformats-officedocument.spreadsheetml.externalLink+xml">
        <DigestMethod Algorithm="http://www.w3.org/2001/04/xmlenc#sha256"/>
        <DigestValue>wG8No4PSRR9yWYGiSktaONs+xrFS3t3yB5rsFLpRsCk=</DigestValue>
      </Reference>
      <Reference URI="/xl/externalLinks/externalLink38.xml?ContentType=application/vnd.openxmlformats-officedocument.spreadsheetml.externalLink+xml">
        <DigestMethod Algorithm="http://www.w3.org/2001/04/xmlenc#sha256"/>
        <DigestValue>McE0GrXkbbVx2koP9YS+hrbNom72qVo0C01ZSk2f1X0=</DigestValue>
      </Reference>
      <Reference URI="/xl/externalLinks/externalLink39.xml?ContentType=application/vnd.openxmlformats-officedocument.spreadsheetml.externalLink+xml">
        <DigestMethod Algorithm="http://www.w3.org/2001/04/xmlenc#sha256"/>
        <DigestValue>deq+0F5CygyfP7cxlmE3dW73d9b60xNjQLR4PxnQMyk=</DigestValue>
      </Reference>
      <Reference URI="/xl/externalLinks/externalLink4.xml?ContentType=application/vnd.openxmlformats-officedocument.spreadsheetml.externalLink+xml">
        <DigestMethod Algorithm="http://www.w3.org/2001/04/xmlenc#sha256"/>
        <DigestValue>lvxn2wMb9r0svxxrX0I56XmJnGLldRN9U928XfYp6Cw=</DigestValue>
      </Reference>
      <Reference URI="/xl/externalLinks/externalLink40.xml?ContentType=application/vnd.openxmlformats-officedocument.spreadsheetml.externalLink+xml">
        <DigestMethod Algorithm="http://www.w3.org/2001/04/xmlenc#sha256"/>
        <DigestValue>V3FNOBeI+1qL2LbmTm2Refugkv2vbjbVtIei3I7cfmk=</DigestValue>
      </Reference>
      <Reference URI="/xl/externalLinks/externalLink41.xml?ContentType=application/vnd.openxmlformats-officedocument.spreadsheetml.externalLink+xml">
        <DigestMethod Algorithm="http://www.w3.org/2001/04/xmlenc#sha256"/>
        <DigestValue>6i/W1NcxukiX67lTYhIyd2yNKBomq/AHXQE34rzg7gk=</DigestValue>
      </Reference>
      <Reference URI="/xl/externalLinks/externalLink42.xml?ContentType=application/vnd.openxmlformats-officedocument.spreadsheetml.externalLink+xml">
        <DigestMethod Algorithm="http://www.w3.org/2001/04/xmlenc#sha256"/>
        <DigestValue>k1dkoH/OkAWIKel9pi1KGZD209tNie54LWBIOz7uG8Q=</DigestValue>
      </Reference>
      <Reference URI="/xl/externalLinks/externalLink43.xml?ContentType=application/vnd.openxmlformats-officedocument.spreadsheetml.externalLink+xml">
        <DigestMethod Algorithm="http://www.w3.org/2001/04/xmlenc#sha256"/>
        <DigestValue>aGz8Dmztty4FDE/pl0rtY8/Yx+LEPTSSpF/t2afwtqo=</DigestValue>
      </Reference>
      <Reference URI="/xl/externalLinks/externalLink44.xml?ContentType=application/vnd.openxmlformats-officedocument.spreadsheetml.externalLink+xml">
        <DigestMethod Algorithm="http://www.w3.org/2001/04/xmlenc#sha256"/>
        <DigestValue>BMsM2rP7w/YSq/L4IpUhCN7oatW0l7Q14jvi9TRNZQY=</DigestValue>
      </Reference>
      <Reference URI="/xl/externalLinks/externalLink45.xml?ContentType=application/vnd.openxmlformats-officedocument.spreadsheetml.externalLink+xml">
        <DigestMethod Algorithm="http://www.w3.org/2001/04/xmlenc#sha256"/>
        <DigestValue>sa67ChKHeSMp60E7b9uxO1rN8Ajp8V0d8xVz/k8jtEY=</DigestValue>
      </Reference>
      <Reference URI="/xl/externalLinks/externalLink46.xml?ContentType=application/vnd.openxmlformats-officedocument.spreadsheetml.externalLink+xml">
        <DigestMethod Algorithm="http://www.w3.org/2001/04/xmlenc#sha256"/>
        <DigestValue>4xQ49hpxsMRXm6q1IBIUxswaQg+g4IofZ+O0CMTA514=</DigestValue>
      </Reference>
      <Reference URI="/xl/externalLinks/externalLink47.xml?ContentType=application/vnd.openxmlformats-officedocument.spreadsheetml.externalLink+xml">
        <DigestMethod Algorithm="http://www.w3.org/2001/04/xmlenc#sha256"/>
        <DigestValue>6V6jcFFoASLmB1f1NLKClVlYijU0v8HmsDDlN6E3uEU=</DigestValue>
      </Reference>
      <Reference URI="/xl/externalLinks/externalLink48.xml?ContentType=application/vnd.openxmlformats-officedocument.spreadsheetml.externalLink+xml">
        <DigestMethod Algorithm="http://www.w3.org/2001/04/xmlenc#sha256"/>
        <DigestValue>OWVSTv6WweC91ClmZQmMiW2qa0iSzMz0HGM+M/wKqxw=</DigestValue>
      </Reference>
      <Reference URI="/xl/externalLinks/externalLink49.xml?ContentType=application/vnd.openxmlformats-officedocument.spreadsheetml.externalLink+xml">
        <DigestMethod Algorithm="http://www.w3.org/2001/04/xmlenc#sha256"/>
        <DigestValue>RbtBUCiWC0xJWeGipnJw+dZBK3xp4eyFN+iCDQu9SPE=</DigestValue>
      </Reference>
      <Reference URI="/xl/externalLinks/externalLink5.xml?ContentType=application/vnd.openxmlformats-officedocument.spreadsheetml.externalLink+xml">
        <DigestMethod Algorithm="http://www.w3.org/2001/04/xmlenc#sha256"/>
        <DigestValue>007EGAeHCtkhjXz20OS93Iqq5yrVGqi9v5n0C5T4wrc=</DigestValue>
      </Reference>
      <Reference URI="/xl/externalLinks/externalLink50.xml?ContentType=application/vnd.openxmlformats-officedocument.spreadsheetml.externalLink+xml">
        <DigestMethod Algorithm="http://www.w3.org/2001/04/xmlenc#sha256"/>
        <DigestValue>SvaUcOpxUpWAUpoKfPOTcaBxc5ilPRnzN5c3Kn8uXPg=</DigestValue>
      </Reference>
      <Reference URI="/xl/externalLinks/externalLink51.xml?ContentType=application/vnd.openxmlformats-officedocument.spreadsheetml.externalLink+xml">
        <DigestMethod Algorithm="http://www.w3.org/2001/04/xmlenc#sha256"/>
        <DigestValue>z9PfHbCecfgB5j3DSKiUE8gVGgw2OeoBEA85jAMnpr8=</DigestValue>
      </Reference>
      <Reference URI="/xl/externalLinks/externalLink52.xml?ContentType=application/vnd.openxmlformats-officedocument.spreadsheetml.externalLink+xml">
        <DigestMethod Algorithm="http://www.w3.org/2001/04/xmlenc#sha256"/>
        <DigestValue>PSiJZjenJEHuilg3dx2eet35KVhQXwwI65jnl/8MVnE=</DigestValue>
      </Reference>
      <Reference URI="/xl/externalLinks/externalLink53.xml?ContentType=application/vnd.openxmlformats-officedocument.spreadsheetml.externalLink+xml">
        <DigestMethod Algorithm="http://www.w3.org/2001/04/xmlenc#sha256"/>
        <DigestValue>pGwp4GVaKR9SXlvZFNMG8HuGnUSkQd8DizC8zcSajIY=</DigestValue>
      </Reference>
      <Reference URI="/xl/externalLinks/externalLink54.xml?ContentType=application/vnd.openxmlformats-officedocument.spreadsheetml.externalLink+xml">
        <DigestMethod Algorithm="http://www.w3.org/2001/04/xmlenc#sha256"/>
        <DigestValue>Se8itgy5n3pkjj6H4nqrJCfS/7vsdumjvuuwgXB9oGo=</DigestValue>
      </Reference>
      <Reference URI="/xl/externalLinks/externalLink55.xml?ContentType=application/vnd.openxmlformats-officedocument.spreadsheetml.externalLink+xml">
        <DigestMethod Algorithm="http://www.w3.org/2001/04/xmlenc#sha256"/>
        <DigestValue>6SYIss8O+qne0yIrL+RP3hR7x2O0txzfb28C+d4nKZE=</DigestValue>
      </Reference>
      <Reference URI="/xl/externalLinks/externalLink56.xml?ContentType=application/vnd.openxmlformats-officedocument.spreadsheetml.externalLink+xml">
        <DigestMethod Algorithm="http://www.w3.org/2001/04/xmlenc#sha256"/>
        <DigestValue>YWWJtvr9wv59pF+KqLbaUrOFagmMs/qvxI+hefGZSaA=</DigestValue>
      </Reference>
      <Reference URI="/xl/externalLinks/externalLink57.xml?ContentType=application/vnd.openxmlformats-officedocument.spreadsheetml.externalLink+xml">
        <DigestMethod Algorithm="http://www.w3.org/2001/04/xmlenc#sha256"/>
        <DigestValue>2bX6zqOt9EwA22QSy0Rxp/t12EgAEaksTDmzeXzfBCQ=</DigestValue>
      </Reference>
      <Reference URI="/xl/externalLinks/externalLink58.xml?ContentType=application/vnd.openxmlformats-officedocument.spreadsheetml.externalLink+xml">
        <DigestMethod Algorithm="http://www.w3.org/2001/04/xmlenc#sha256"/>
        <DigestValue>H3+gjTlPm4Oj5YYw1AvtJkaP2ZkyheRLiUc+J8qS8SE=</DigestValue>
      </Reference>
      <Reference URI="/xl/externalLinks/externalLink59.xml?ContentType=application/vnd.openxmlformats-officedocument.spreadsheetml.externalLink+xml">
        <DigestMethod Algorithm="http://www.w3.org/2001/04/xmlenc#sha256"/>
        <DigestValue>+BzL22QZroCpX66WwOHbI6DVC5qCj7E3wJukE5FMzm0=</DigestValue>
      </Reference>
      <Reference URI="/xl/externalLinks/externalLink6.xml?ContentType=application/vnd.openxmlformats-officedocument.spreadsheetml.externalLink+xml">
        <DigestMethod Algorithm="http://www.w3.org/2001/04/xmlenc#sha256"/>
        <DigestValue>A9M3Sc48CK6tA5U+MiMjEVopdLLvoDSUfZW7uEfAV/w=</DigestValue>
      </Reference>
      <Reference URI="/xl/externalLinks/externalLink60.xml?ContentType=application/vnd.openxmlformats-officedocument.spreadsheetml.externalLink+xml">
        <DigestMethod Algorithm="http://www.w3.org/2001/04/xmlenc#sha256"/>
        <DigestValue>JeyL1NLYKA2N7zAdz+/W9uF0npN0cUKQDa0r9hEOcps=</DigestValue>
      </Reference>
      <Reference URI="/xl/externalLinks/externalLink61.xml?ContentType=application/vnd.openxmlformats-officedocument.spreadsheetml.externalLink+xml">
        <DigestMethod Algorithm="http://www.w3.org/2001/04/xmlenc#sha256"/>
        <DigestValue>YvbyDP1y+Q/WsAfrkQUyJ8FsUH3aCr600h00Z4Xl4u4=</DigestValue>
      </Reference>
      <Reference URI="/xl/externalLinks/externalLink62.xml?ContentType=application/vnd.openxmlformats-officedocument.spreadsheetml.externalLink+xml">
        <DigestMethod Algorithm="http://www.w3.org/2001/04/xmlenc#sha256"/>
        <DigestValue>B4Gr6zYQGgAkthDw7lO8rrZHI28toXZSqGx2r5vwHJ8=</DigestValue>
      </Reference>
      <Reference URI="/xl/externalLinks/externalLink63.xml?ContentType=application/vnd.openxmlformats-officedocument.spreadsheetml.externalLink+xml">
        <DigestMethod Algorithm="http://www.w3.org/2001/04/xmlenc#sha256"/>
        <DigestValue>jtedE6oSIdnaWnOamWvTHnUC9MzvBTdQXwRMUKCl8I0=</DigestValue>
      </Reference>
      <Reference URI="/xl/externalLinks/externalLink64.xml?ContentType=application/vnd.openxmlformats-officedocument.spreadsheetml.externalLink+xml">
        <DigestMethod Algorithm="http://www.w3.org/2001/04/xmlenc#sha256"/>
        <DigestValue>gGIT5YlAH4tREg17n2pmF5r5lYFj7p6j3RtQi35Sb/Q=</DigestValue>
      </Reference>
      <Reference URI="/xl/externalLinks/externalLink65.xml?ContentType=application/vnd.openxmlformats-officedocument.spreadsheetml.externalLink+xml">
        <DigestMethod Algorithm="http://www.w3.org/2001/04/xmlenc#sha256"/>
        <DigestValue>Z1nYLmIkTKGuCqK79J0T9R14Y67Y4fWABkB9+CQYh/U=</DigestValue>
      </Reference>
      <Reference URI="/xl/externalLinks/externalLink66.xml?ContentType=application/vnd.openxmlformats-officedocument.spreadsheetml.externalLink+xml">
        <DigestMethod Algorithm="http://www.w3.org/2001/04/xmlenc#sha256"/>
        <DigestValue>QHSvc+TyXolxfMCSk5kYNyeur7/Y0b68LStF1LoMMO4=</DigestValue>
      </Reference>
      <Reference URI="/xl/externalLinks/externalLink67.xml?ContentType=application/vnd.openxmlformats-officedocument.spreadsheetml.externalLink+xml">
        <DigestMethod Algorithm="http://www.w3.org/2001/04/xmlenc#sha256"/>
        <DigestValue>ej69mPzkf9I1OLnnwmeJBcfXUeW0zJ8MgVFJ1D01OiM=</DigestValue>
      </Reference>
      <Reference URI="/xl/externalLinks/externalLink68.xml?ContentType=application/vnd.openxmlformats-officedocument.spreadsheetml.externalLink+xml">
        <DigestMethod Algorithm="http://www.w3.org/2001/04/xmlenc#sha256"/>
        <DigestValue>zOe5+EsR8mz+ugSctw3NeR1F/A3a6wssUPFyz8R/itc=</DigestValue>
      </Reference>
      <Reference URI="/xl/externalLinks/externalLink69.xml?ContentType=application/vnd.openxmlformats-officedocument.spreadsheetml.externalLink+xml">
        <DigestMethod Algorithm="http://www.w3.org/2001/04/xmlenc#sha256"/>
        <DigestValue>ZLsutQ19ywyfDlymQbq1AbRmdCiDdjBe3SBQgIFdcYU=</DigestValue>
      </Reference>
      <Reference URI="/xl/externalLinks/externalLink7.xml?ContentType=application/vnd.openxmlformats-officedocument.spreadsheetml.externalLink+xml">
        <DigestMethod Algorithm="http://www.w3.org/2001/04/xmlenc#sha256"/>
        <DigestValue>PQgIHv87xX6xl7hGU5X398DpiAZcvXWtyPbPuZcOKk8=</DigestValue>
      </Reference>
      <Reference URI="/xl/externalLinks/externalLink70.xml?ContentType=application/vnd.openxmlformats-officedocument.spreadsheetml.externalLink+xml">
        <DigestMethod Algorithm="http://www.w3.org/2001/04/xmlenc#sha256"/>
        <DigestValue>cUO1ls6EVEelf2z5vHOMR8Ky8A+FWQdgVW0KrFk43FA=</DigestValue>
      </Reference>
      <Reference URI="/xl/externalLinks/externalLink71.xml?ContentType=application/vnd.openxmlformats-officedocument.spreadsheetml.externalLink+xml">
        <DigestMethod Algorithm="http://www.w3.org/2001/04/xmlenc#sha256"/>
        <DigestValue>/cdZYoAUJ/1xZfod8dISgM4lsOBwHiWq3nTi16zOx9c=</DigestValue>
      </Reference>
      <Reference URI="/xl/externalLinks/externalLink72.xml?ContentType=application/vnd.openxmlformats-officedocument.spreadsheetml.externalLink+xml">
        <DigestMethod Algorithm="http://www.w3.org/2001/04/xmlenc#sha256"/>
        <DigestValue>RYnyYyV6QPU5STgeK96X8m++Mysr80shAnD9OJ6EuMo=</DigestValue>
      </Reference>
      <Reference URI="/xl/externalLinks/externalLink73.xml?ContentType=application/vnd.openxmlformats-officedocument.spreadsheetml.externalLink+xml">
        <DigestMethod Algorithm="http://www.w3.org/2001/04/xmlenc#sha256"/>
        <DigestValue>8hq2uHJcNYHDxcChtItzELbmkSy82LCiI+9tvx9XBnI=</DigestValue>
      </Reference>
      <Reference URI="/xl/externalLinks/externalLink8.xml?ContentType=application/vnd.openxmlformats-officedocument.spreadsheetml.externalLink+xml">
        <DigestMethod Algorithm="http://www.w3.org/2001/04/xmlenc#sha256"/>
        <DigestValue>DCcAVfPlA1bFtDfbgkvhxW2ImwvTaaNkYoMFeL8AlvE=</DigestValue>
      </Reference>
      <Reference URI="/xl/externalLinks/externalLink9.xml?ContentType=application/vnd.openxmlformats-officedocument.spreadsheetml.externalLink+xml">
        <DigestMethod Algorithm="http://www.w3.org/2001/04/xmlenc#sha256"/>
        <DigestValue>vt3LBn2sZQbgFin95o1i30DojqmRNZsTVGQrJ6wt0bk=</DigestValue>
      </Reference>
      <Reference URI="/xl/media/image1.png?ContentType=image/png">
        <DigestMethod Algorithm="http://www.w3.org/2001/04/xmlenc#sha256"/>
        <DigestValue>Ev6tXh6o54xOxaUdSHbZfWSXij0qNab0I6m2/eZn5wg=</DigestValue>
      </Reference>
      <Reference URI="/xl/media/image2.png?ContentType=image/png">
        <DigestMethod Algorithm="http://www.w3.org/2001/04/xmlenc#sha256"/>
        <DigestValue>jV5CoLgiUgI8k8tohGEoLbpRgEzeecMMPv6KEtgDHC0=</DigestValue>
      </Reference>
      <Reference URI="/xl/media/image3.emf?ContentType=image/x-emf">
        <DigestMethod Algorithm="http://www.w3.org/2001/04/xmlenc#sha256"/>
        <DigestValue>cVwcqn/KbjVsCIVDE13UE8NyunzUzrn3rrTvmbrmhSM=</DigestValue>
      </Reference>
      <Reference URI="/xl/media/image4.emf?ContentType=image/x-emf">
        <DigestMethod Algorithm="http://www.w3.org/2001/04/xmlenc#sha256"/>
        <DigestValue>5QmD4vlqO78RPxLBKkdqtaiRmo+Hd0L9slfKIpQajAY=</DigestValue>
      </Reference>
      <Reference URI="/xl/media/image5.png?ContentType=image/png">
        <DigestMethod Algorithm="http://www.w3.org/2001/04/xmlenc#sha256"/>
        <DigestValue>vzgso1GejpB2EEjxGiLJw3bSqBwvfTk4VNeTiYeapBI=</DigestValue>
      </Reference>
      <Reference URI="/xl/media/image6.png?ContentType=image/png">
        <DigestMethod Algorithm="http://www.w3.org/2001/04/xmlenc#sha256"/>
        <DigestValue>J3LK8clnT23q23DQnReY7zAWShjtUp9GE6F1HUhABRA=</DigestValue>
      </Reference>
      <Reference URI="/xl/media/image7.png?ContentType=image/png">
        <DigestMethod Algorithm="http://www.w3.org/2001/04/xmlenc#sha256"/>
        <DigestValue>l6te6gFuaJs/hm4hyf4ODuM8Kf275evHSmfGXar1pWw=</DigestValue>
      </Reference>
      <Reference URI="/xl/media/image8.png?ContentType=image/png">
        <DigestMethod Algorithm="http://www.w3.org/2001/04/xmlenc#sha256"/>
        <DigestValue>uKJ2DZkD2DnidaKk2ViKIACrHw8RLhISP79ozTi2aQQ=</DigestValue>
      </Reference>
      <Reference URI="/xl/persons/person.xml?ContentType=application/vnd.ms-excel.person+xml">
        <DigestMethod Algorithm="http://www.w3.org/2001/04/xmlenc#sha256"/>
        <DigestValue>9ovHkOiwvcLvdfkw7//EwckcKcZS9hZ6k9INOJkQ7fQ=</DigestValue>
      </Reference>
      <Reference URI="/xl/printerSettings/printerSettings1.bin?ContentType=application/vnd.openxmlformats-officedocument.spreadsheetml.printerSettings">
        <DigestMethod Algorithm="http://www.w3.org/2001/04/xmlenc#sha256"/>
        <DigestValue>QPfi4g2HXuREncYI+qe42OoX0AcUPpo3w8Qf6qlBIS8=</DigestValue>
      </Reference>
      <Reference URI="/xl/printerSettings/printerSettings10.bin?ContentType=application/vnd.openxmlformats-officedocument.spreadsheetml.printerSettings">
        <DigestMethod Algorithm="http://www.w3.org/2001/04/xmlenc#sha256"/>
        <DigestValue>9KUESZiY3rXEipp7F8xQfPQfZdmF9X0RWZG7z0GcyLc=</DigestValue>
      </Reference>
      <Reference URI="/xl/printerSettings/printerSettings11.bin?ContentType=application/vnd.openxmlformats-officedocument.spreadsheetml.printerSettings">
        <DigestMethod Algorithm="http://www.w3.org/2001/04/xmlenc#sha256"/>
        <DigestValue>W+2pOIA+BZapO1gK5+L+56B2KmRPrUrcfIXu2JTF6vE=</DigestValue>
      </Reference>
      <Reference URI="/xl/printerSettings/printerSettings12.bin?ContentType=application/vnd.openxmlformats-officedocument.spreadsheetml.printerSettings">
        <DigestMethod Algorithm="http://www.w3.org/2001/04/xmlenc#sha256"/>
        <DigestValue>W+2pOIA+BZapO1gK5+L+56B2KmRPrUrcfIXu2JTF6vE=</DigestValue>
      </Reference>
      <Reference URI="/xl/printerSettings/printerSettings13.bin?ContentType=application/vnd.openxmlformats-officedocument.spreadsheetml.printerSettings">
        <DigestMethod Algorithm="http://www.w3.org/2001/04/xmlenc#sha256"/>
        <DigestValue>QzGKTmfI/fD4zP+Gm9Y+1zUWPcMtm2Xm9OQBQogxXco=</DigestValue>
      </Reference>
      <Reference URI="/xl/printerSettings/printerSettings14.bin?ContentType=application/vnd.openxmlformats-officedocument.spreadsheetml.printerSettings">
        <DigestMethod Algorithm="http://www.w3.org/2001/04/xmlenc#sha256"/>
        <DigestValue>hqnMLvZ6XBY2fH1KhK00vJXWuxlSZRWkoKrdKDrIF2Q=</DigestValue>
      </Reference>
      <Reference URI="/xl/printerSettings/printerSettings15.bin?ContentType=application/vnd.openxmlformats-officedocument.spreadsheetml.printerSettings">
        <DigestMethod Algorithm="http://www.w3.org/2001/04/xmlenc#sha256"/>
        <DigestValue>W+2pOIA+BZapO1gK5+L+56B2KmRPrUrcfIXu2JTF6vE=</DigestValue>
      </Reference>
      <Reference URI="/xl/printerSettings/printerSettings16.bin?ContentType=application/vnd.openxmlformats-officedocument.spreadsheetml.printerSettings">
        <DigestMethod Algorithm="http://www.w3.org/2001/04/xmlenc#sha256"/>
        <DigestValue>W+2pOIA+BZapO1gK5+L+56B2KmRPrUrcfIXu2JTF6vE=</DigestValue>
      </Reference>
      <Reference URI="/xl/printerSettings/printerSettings17.bin?ContentType=application/vnd.openxmlformats-officedocument.spreadsheetml.printerSettings">
        <DigestMethod Algorithm="http://www.w3.org/2001/04/xmlenc#sha256"/>
        <DigestValue>x0SLMr4zekNWlHZeE654mfEbgCSaZC5kVVHz6LmYVq0=</DigestValue>
      </Reference>
      <Reference URI="/xl/printerSettings/printerSettings18.bin?ContentType=application/vnd.openxmlformats-officedocument.spreadsheetml.printerSettings">
        <DigestMethod Algorithm="http://www.w3.org/2001/04/xmlenc#sha256"/>
        <DigestValue>0CiVFfEQE2X2Iy9yqy55yC8F+UB0cuZW5d/kAAziG1M=</DigestValue>
      </Reference>
      <Reference URI="/xl/printerSettings/printerSettings19.bin?ContentType=application/vnd.openxmlformats-officedocument.spreadsheetml.printerSettings">
        <DigestMethod Algorithm="http://www.w3.org/2001/04/xmlenc#sha256"/>
        <DigestValue>d10sT4nO4/RTMm3cX2CRzgdbauB8+Mk3ICqJKXruYVs=</DigestValue>
      </Reference>
      <Reference URI="/xl/printerSettings/printerSettings2.bin?ContentType=application/vnd.openxmlformats-officedocument.spreadsheetml.printerSettings">
        <DigestMethod Algorithm="http://www.w3.org/2001/04/xmlenc#sha256"/>
        <DigestValue>QPfi4g2HXuREncYI+qe42OoX0AcUPpo3w8Qf6qlBIS8=</DigestValue>
      </Reference>
      <Reference URI="/xl/printerSettings/printerSettings20.bin?ContentType=application/vnd.openxmlformats-officedocument.spreadsheetml.printerSettings">
        <DigestMethod Algorithm="http://www.w3.org/2001/04/xmlenc#sha256"/>
        <DigestValue>Zu+TrN2m9h2F+F7u/5kHi5h5FAbhrdMDQOY70dv2NHE=</DigestValue>
      </Reference>
      <Reference URI="/xl/printerSettings/printerSettings21.bin?ContentType=application/vnd.openxmlformats-officedocument.spreadsheetml.printerSettings">
        <DigestMethod Algorithm="http://www.w3.org/2001/04/xmlenc#sha256"/>
        <DigestValue>TaA6KX/SRWPpmiasS8KGCRFI/mFTpQlGqiM07LbibG8=</DigestValue>
      </Reference>
      <Reference URI="/xl/printerSettings/printerSettings22.bin?ContentType=application/vnd.openxmlformats-officedocument.spreadsheetml.printerSettings">
        <DigestMethod Algorithm="http://www.w3.org/2001/04/xmlenc#sha256"/>
        <DigestValue>QPfi4g2HXuREncYI+qe42OoX0AcUPpo3w8Qf6qlBIS8=</DigestValue>
      </Reference>
      <Reference URI="/xl/printerSettings/printerSettings23.bin?ContentType=application/vnd.openxmlformats-officedocument.spreadsheetml.printerSettings">
        <DigestMethod Algorithm="http://www.w3.org/2001/04/xmlenc#sha256"/>
        <DigestValue>hqnMLvZ6XBY2fH1KhK00vJXWuxlSZRWkoKrdKDrIF2Q=</DigestValue>
      </Reference>
      <Reference URI="/xl/printerSettings/printerSettings24.bin?ContentType=application/vnd.openxmlformats-officedocument.spreadsheetml.printerSettings">
        <DigestMethod Algorithm="http://www.w3.org/2001/04/xmlenc#sha256"/>
        <DigestValue>QzGKTmfI/fD4zP+Gm9Y+1zUWPcMtm2Xm9OQBQogxXco=</DigestValue>
      </Reference>
      <Reference URI="/xl/printerSettings/printerSettings25.bin?ContentType=application/vnd.openxmlformats-officedocument.spreadsheetml.printerSettings">
        <DigestMethod Algorithm="http://www.w3.org/2001/04/xmlenc#sha256"/>
        <DigestValue>W+2pOIA+BZapO1gK5+L+56B2KmRPrUrcfIXu2JTF6vE=</DigestValue>
      </Reference>
      <Reference URI="/xl/printerSettings/printerSettings26.bin?ContentType=application/vnd.openxmlformats-officedocument.spreadsheetml.printerSettings">
        <DigestMethod Algorithm="http://www.w3.org/2001/04/xmlenc#sha256"/>
        <DigestValue>Iu6jIZoIID60ChsFn7zCY6uZMRN/3xvcqlUd/uwpdvQ=</DigestValue>
      </Reference>
      <Reference URI="/xl/printerSettings/printerSettings27.bin?ContentType=application/vnd.openxmlformats-officedocument.spreadsheetml.printerSettings">
        <DigestMethod Algorithm="http://www.w3.org/2001/04/xmlenc#sha256"/>
        <DigestValue>TaA6KX/SRWPpmiasS8KGCRFI/mFTpQlGqiM07LbibG8=</DigestValue>
      </Reference>
      <Reference URI="/xl/printerSettings/printerSettings28.bin?ContentType=application/vnd.openxmlformats-officedocument.spreadsheetml.printerSettings">
        <DigestMethod Algorithm="http://www.w3.org/2001/04/xmlenc#sha256"/>
        <DigestValue>gq9p2hzwQtCtXDVPfCW1504R+mOVYOUxtf5/HpC80Ik=</DigestValue>
      </Reference>
      <Reference URI="/xl/printerSettings/printerSettings29.bin?ContentType=application/vnd.openxmlformats-officedocument.spreadsheetml.printerSettings">
        <DigestMethod Algorithm="http://www.w3.org/2001/04/xmlenc#sha256"/>
        <DigestValue>TaA6KX/SRWPpmiasS8KGCRFI/mFTpQlGqiM07LbibG8=</DigestValue>
      </Reference>
      <Reference URI="/xl/printerSettings/printerSettings3.bin?ContentType=application/vnd.openxmlformats-officedocument.spreadsheetml.printerSettings">
        <DigestMethod Algorithm="http://www.w3.org/2001/04/xmlenc#sha256"/>
        <DigestValue>TaA6KX/SRWPpmiasS8KGCRFI/mFTpQlGqiM07LbibG8=</DigestValue>
      </Reference>
      <Reference URI="/xl/printerSettings/printerSettings30.bin?ContentType=application/vnd.openxmlformats-officedocument.spreadsheetml.printerSettings">
        <DigestMethod Algorithm="http://www.w3.org/2001/04/xmlenc#sha256"/>
        <DigestValue>QzGKTmfI/fD4zP+Gm9Y+1zUWPcMtm2Xm9OQBQogxXco=</DigestValue>
      </Reference>
      <Reference URI="/xl/printerSettings/printerSettings31.bin?ContentType=application/vnd.openxmlformats-officedocument.spreadsheetml.printerSettings">
        <DigestMethod Algorithm="http://www.w3.org/2001/04/xmlenc#sha256"/>
        <DigestValue>TaA6KX/SRWPpmiasS8KGCRFI/mFTpQlGqiM07LbibG8=</DigestValue>
      </Reference>
      <Reference URI="/xl/printerSettings/printerSettings32.bin?ContentType=application/vnd.openxmlformats-officedocument.spreadsheetml.printerSettings">
        <DigestMethod Algorithm="http://www.w3.org/2001/04/xmlenc#sha256"/>
        <DigestValue>Iu6jIZoIID60ChsFn7zCY6uZMRN/3xvcqlUd/uwpdvQ=</DigestValue>
      </Reference>
      <Reference URI="/xl/printerSettings/printerSettings33.bin?ContentType=application/vnd.openxmlformats-officedocument.spreadsheetml.printerSettings">
        <DigestMethod Algorithm="http://www.w3.org/2001/04/xmlenc#sha256"/>
        <DigestValue>TaA6KX/SRWPpmiasS8KGCRFI/mFTpQlGqiM07LbibG8=</DigestValue>
      </Reference>
      <Reference URI="/xl/printerSettings/printerSettings34.bin?ContentType=application/vnd.openxmlformats-officedocument.spreadsheetml.printerSettings">
        <DigestMethod Algorithm="http://www.w3.org/2001/04/xmlenc#sha256"/>
        <DigestValue>smSVGS2nQbsbY9WPLLIrq78NVEko2Z36d5I2YI1r6s4=</DigestValue>
      </Reference>
      <Reference URI="/xl/printerSettings/printerSettings35.bin?ContentType=application/vnd.openxmlformats-officedocument.spreadsheetml.printerSettings">
        <DigestMethod Algorithm="http://www.w3.org/2001/04/xmlenc#sha256"/>
        <DigestValue>TaA6KX/SRWPpmiasS8KGCRFI/mFTpQlGqiM07LbibG8=</DigestValue>
      </Reference>
      <Reference URI="/xl/printerSettings/printerSettings36.bin?ContentType=application/vnd.openxmlformats-officedocument.spreadsheetml.printerSettings">
        <DigestMethod Algorithm="http://www.w3.org/2001/04/xmlenc#sha256"/>
        <DigestValue>GyyR84UYFfbFvVrs+ip9vPggIMAXC0nxkmeUVNsGxCc=</DigestValue>
      </Reference>
      <Reference URI="/xl/printerSettings/printerSettings37.bin?ContentType=application/vnd.openxmlformats-officedocument.spreadsheetml.printerSettings">
        <DigestMethod Algorithm="http://www.w3.org/2001/04/xmlenc#sha256"/>
        <DigestValue>TaA6KX/SRWPpmiasS8KGCRFI/mFTpQlGqiM07LbibG8=</DigestValue>
      </Reference>
      <Reference URI="/xl/printerSettings/printerSettings38.bin?ContentType=application/vnd.openxmlformats-officedocument.spreadsheetml.printerSettings">
        <DigestMethod Algorithm="http://www.w3.org/2001/04/xmlenc#sha256"/>
        <DigestValue>TaA6KX/SRWPpmiasS8KGCRFI/mFTpQlGqiM07LbibG8=</DigestValue>
      </Reference>
      <Reference URI="/xl/printerSettings/printerSettings39.bin?ContentType=application/vnd.openxmlformats-officedocument.spreadsheetml.printerSettings">
        <DigestMethod Algorithm="http://www.w3.org/2001/04/xmlenc#sha256"/>
        <DigestValue>a71WIv06Jg5Hxpgh4PZI2owpjkGTKA2QGZLLLB8ZfEk=</DigestValue>
      </Reference>
      <Reference URI="/xl/printerSettings/printerSettings4.bin?ContentType=application/vnd.openxmlformats-officedocument.spreadsheetml.printerSettings">
        <DigestMethod Algorithm="http://www.w3.org/2001/04/xmlenc#sha256"/>
        <DigestValue>gfwWQ04zLW5E6B4d3eumQcVcjXxq1MZXmRILegMNwjQ=</DigestValue>
      </Reference>
      <Reference URI="/xl/printerSettings/printerSettings40.bin?ContentType=application/vnd.openxmlformats-officedocument.spreadsheetml.printerSettings">
        <DigestMethod Algorithm="http://www.w3.org/2001/04/xmlenc#sha256"/>
        <DigestValue>hqnMLvZ6XBY2fH1KhK00vJXWuxlSZRWkoKrdKDrIF2Q=</DigestValue>
      </Reference>
      <Reference URI="/xl/printerSettings/printerSettings41.bin?ContentType=application/vnd.openxmlformats-officedocument.spreadsheetml.printerSettings">
        <DigestMethod Algorithm="http://www.w3.org/2001/04/xmlenc#sha256"/>
        <DigestValue>hqnMLvZ6XBY2fH1KhK00vJXWuxlSZRWkoKrdKDrIF2Q=</DigestValue>
      </Reference>
      <Reference URI="/xl/printerSettings/printerSettings42.bin?ContentType=application/vnd.openxmlformats-officedocument.spreadsheetml.printerSettings">
        <DigestMethod Algorithm="http://www.w3.org/2001/04/xmlenc#sha256"/>
        <DigestValue>M4zwOg5/WYrTE+gr8GPjWkKsdQLQ56eOeWh9iMHKgHA=</DigestValue>
      </Reference>
      <Reference URI="/xl/printerSettings/printerSettings43.bin?ContentType=application/vnd.openxmlformats-officedocument.spreadsheetml.printerSettings">
        <DigestMethod Algorithm="http://www.w3.org/2001/04/xmlenc#sha256"/>
        <DigestValue>hqnMLvZ6XBY2fH1KhK00vJXWuxlSZRWkoKrdKDrIF2Q=</DigestValue>
      </Reference>
      <Reference URI="/xl/printerSettings/printerSettings44.bin?ContentType=application/vnd.openxmlformats-officedocument.spreadsheetml.printerSettings">
        <DigestMethod Algorithm="http://www.w3.org/2001/04/xmlenc#sha256"/>
        <DigestValue>7KlQqufIq6Wvj3CVWdpp9XSrPG83/YsqUSp3HWbb3Fg=</DigestValue>
      </Reference>
      <Reference URI="/xl/printerSettings/printerSettings45.bin?ContentType=application/vnd.openxmlformats-officedocument.spreadsheetml.printerSettings">
        <DigestMethod Algorithm="http://www.w3.org/2001/04/xmlenc#sha256"/>
        <DigestValue>DtOxz+BiOg4+nbp3iqiMyqShHqWNsuFOlOE/e0FjB3E=</DigestValue>
      </Reference>
      <Reference URI="/xl/printerSettings/printerSettings46.bin?ContentType=application/vnd.openxmlformats-officedocument.spreadsheetml.printerSettings">
        <DigestMethod Algorithm="http://www.w3.org/2001/04/xmlenc#sha256"/>
        <DigestValue>QPfi4g2HXuREncYI+qe42OoX0AcUPpo3w8Qf6qlBIS8=</DigestValue>
      </Reference>
      <Reference URI="/xl/printerSettings/printerSettings47.bin?ContentType=application/vnd.openxmlformats-officedocument.spreadsheetml.printerSettings">
        <DigestMethod Algorithm="http://www.w3.org/2001/04/xmlenc#sha256"/>
        <DigestValue>hqnMLvZ6XBY2fH1KhK00vJXWuxlSZRWkoKrdKDrIF2Q=</DigestValue>
      </Reference>
      <Reference URI="/xl/printerSettings/printerSettings48.bin?ContentType=application/vnd.openxmlformats-officedocument.spreadsheetml.printerSettings">
        <DigestMethod Algorithm="http://www.w3.org/2001/04/xmlenc#sha256"/>
        <DigestValue>Iu6jIZoIID60ChsFn7zCY6uZMRN/3xvcqlUd/uwpdvQ=</DigestValue>
      </Reference>
      <Reference URI="/xl/printerSettings/printerSettings49.bin?ContentType=application/vnd.openxmlformats-officedocument.spreadsheetml.printerSettings">
        <DigestMethod Algorithm="http://www.w3.org/2001/04/xmlenc#sha256"/>
        <DigestValue>a71WIv06Jg5Hxpgh4PZI2owpjkGTKA2QGZLLLB8ZfEk=</DigestValue>
      </Reference>
      <Reference URI="/xl/printerSettings/printerSettings5.bin?ContentType=application/vnd.openxmlformats-officedocument.spreadsheetml.printerSettings">
        <DigestMethod Algorithm="http://www.w3.org/2001/04/xmlenc#sha256"/>
        <DigestValue>Vf8y+zz/nFi3TQ3QzXaXyT7AuXpZSZ22rpMqYM5cq7I=</DigestValue>
      </Reference>
      <Reference URI="/xl/printerSettings/printerSettings50.bin?ContentType=application/vnd.openxmlformats-officedocument.spreadsheetml.printerSettings">
        <DigestMethod Algorithm="http://www.w3.org/2001/04/xmlenc#sha256"/>
        <DigestValue>GyyR84UYFfbFvVrs+ip9vPggIMAXC0nxkmeUVNsGxCc=</DigestValue>
      </Reference>
      <Reference URI="/xl/printerSettings/printerSettings6.bin?ContentType=application/vnd.openxmlformats-officedocument.spreadsheetml.printerSettings">
        <DigestMethod Algorithm="http://www.w3.org/2001/04/xmlenc#sha256"/>
        <DigestValue>7KlQqufIq6Wvj3CVWdpp9XSrPG83/YsqUSp3HWbb3Fg=</DigestValue>
      </Reference>
      <Reference URI="/xl/printerSettings/printerSettings7.bin?ContentType=application/vnd.openxmlformats-officedocument.spreadsheetml.printerSettings">
        <DigestMethod Algorithm="http://www.w3.org/2001/04/xmlenc#sha256"/>
        <DigestValue>QPfi4g2HXuREncYI+qe42OoX0AcUPpo3w8Qf6qlBIS8=</DigestValue>
      </Reference>
      <Reference URI="/xl/printerSettings/printerSettings8.bin?ContentType=application/vnd.openxmlformats-officedocument.spreadsheetml.printerSettings">
        <DigestMethod Algorithm="http://www.w3.org/2001/04/xmlenc#sha256"/>
        <DigestValue>DtOxz+BiOg4+nbp3iqiMyqShHqWNsuFOlOE/e0FjB3E=</DigestValue>
      </Reference>
      <Reference URI="/xl/printerSettings/printerSettings9.bin?ContentType=application/vnd.openxmlformats-officedocument.spreadsheetml.printerSettings">
        <DigestMethod Algorithm="http://www.w3.org/2001/04/xmlenc#sha256"/>
        <DigestValue>FO3ED4S9OIvm92dFE0Yp3fDPZ9QTEShUaDpa2Gb9qhk=</DigestValue>
      </Reference>
      <Reference URI="/xl/sharedStrings.xml?ContentType=application/vnd.openxmlformats-officedocument.spreadsheetml.sharedStrings+xml">
        <DigestMethod Algorithm="http://www.w3.org/2001/04/xmlenc#sha256"/>
        <DigestValue>WlJkowP7UFyDYu/IOsupRGMugyXPeLVMak6LztsXF+U=</DigestValue>
      </Reference>
      <Reference URI="/xl/styles.xml?ContentType=application/vnd.openxmlformats-officedocument.spreadsheetml.styles+xml">
        <DigestMethod Algorithm="http://www.w3.org/2001/04/xmlenc#sha256"/>
        <DigestValue>eC5SbJisYvTAKoVzigk0efcPgMTgXk+4CdpfEP5DAUA=</DigestValue>
      </Reference>
      <Reference URI="/xl/theme/theme1.xml?ContentType=application/vnd.openxmlformats-officedocument.theme+xml">
        <DigestMethod Algorithm="http://www.w3.org/2001/04/xmlenc#sha256"/>
        <DigestValue>0od3cWFb7H/9sr1fB3xS8N4PVwSWcnr1ynQI1Jvf//w=</DigestValue>
      </Reference>
      <Reference URI="/xl/workbook.xml?ContentType=application/vnd.openxmlformats-officedocument.spreadsheetml.sheet.main+xml">
        <DigestMethod Algorithm="http://www.w3.org/2001/04/xmlenc#sha256"/>
        <DigestValue>2J6vG4Z+DdvD60vbMdWxOcRDgAo1o5p+ftrrcXVxYdc=</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dL6Q//yFk62Fh3vd4k4WGOCmk1cvMT///Q001YoLoFQ=</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dirWbQ5AGKZgA1R1HiptYgpcADFnfkoaz1t/0x68/4U=</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hC4AzNGAVXHYdYisYstCPuzNzZ+uV7dohQceOKCqimA=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9NaEApBO4b3kvb7+f1t6oEaOSdBkTCbYRBUrAI67GZI=</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/i/BU9+YPIaJsy86hRRN7pkozHpecg5XjL8Icwx98Mk=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iDKRbQeUJNoMTGkmhj7I3OaYgUfiKKxJjZm0/XUcKEI=</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0LWagge+cuSbbp4YEA81THvg8fewY1kTSJxyOcW2WXM=</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Ex2iR9Yf4jxclz6IMuU8l3LlD3S8mEA56nT4EAGS7IQ=</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S9Ud3jHzgeQFQ1wbUIHi5LPBW7M0odZrMYIyT7Yz+iY=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4mgKsRtGkskclPWJiI3nHe4dpU8DV+iUc9V4Q86YlWc=</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WeT6pA+vLgfdwL/09u4RpK+COY8F8CFxGGPGLd5N2DU=</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RofjFfDGEQEcA4cUnvodX7beZGieR+bW06/zJsc/T9U=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t65uEsjTUBH2F8bkjqtpth5mj6YKcsPA8PEiGgE6P4I=</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6Bbz0o48hzTUTtF6fo4ewGqu0GdHL0idXEEWlAzVmQ4=</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1zFuAlXKyYbcdVlZCbJzjarXRZN1YHU43HZelw+/tCM=</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Jqu8TGjuincglhnXIRPw5rTdx9ds1e5FUfNPGK7lUxY=</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d7K1B5uZ24ep1wYj8NRij9mZtpy2CIpqWLO9hnX/TcY=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hln/pWRMx9Hj6lY6sad7buhrVqNkBtw2OGkWupD9mbQ=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0nyF73UpemxE/HrBCXnOE98GUQSYtGzPlx+KCygLaW8=</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xXFo9BdA47xnxdw1QhhoTTxY5S70p22UTQq696SClAA=</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FeWxmCBflb8JE5pwKbE7f8Fz2fTuLLYDgReWYDnFn3A=</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UKEwtvDAM1hKtTa0ZZS0tzFxXWkWuGvfTqv4xaBYwNA=</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FTLUZSzyPImP/h/5pTtmsiVav3XAxsSoaQXEM6xZNng=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J6BujlYMhOr98U7XxPFfMl/QUZrxuylPvFDi3TsDbm8=</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ApG9T21hG+mq2kJJ+k13FeZt60y3QqDuRduOVIlR3dk=</DigestValue>
      </Reference>
      <Reference URI="/xl/worksheets/sheet1.xml?ContentType=application/vnd.openxmlformats-officedocument.spreadsheetml.worksheet+xml">
        <DigestMethod Algorithm="http://www.w3.org/2001/04/xmlenc#sha256"/>
        <DigestValue>xFUNMX/+5ly/746K9dD2/XGe/l+gxifsoiQUs1pdu68=</DigestValue>
      </Reference>
      <Reference URI="/xl/worksheets/sheet10.xml?ContentType=application/vnd.openxmlformats-officedocument.spreadsheetml.worksheet+xml">
        <DigestMethod Algorithm="http://www.w3.org/2001/04/xmlenc#sha256"/>
        <DigestValue>bpxDaHHPGpFXFu0AB8FnuCRrsaqA+UF0EmJezwCFNqM=</DigestValue>
      </Reference>
      <Reference URI="/xl/worksheets/sheet11.xml?ContentType=application/vnd.openxmlformats-officedocument.spreadsheetml.worksheet+xml">
        <DigestMethod Algorithm="http://www.w3.org/2001/04/xmlenc#sha256"/>
        <DigestValue>Ah8A90Bbviz4DnIDyvj8bhsxnFIQq8rHlNSmwItxwGY=</DigestValue>
      </Reference>
      <Reference URI="/xl/worksheets/sheet12.xml?ContentType=application/vnd.openxmlformats-officedocument.spreadsheetml.worksheet+xml">
        <DigestMethod Algorithm="http://www.w3.org/2001/04/xmlenc#sha256"/>
        <DigestValue>itRq+RMjeq0E6hZ6u8iCfnzlcULc2HRF87JLwQf6i9A=</DigestValue>
      </Reference>
      <Reference URI="/xl/worksheets/sheet13.xml?ContentType=application/vnd.openxmlformats-officedocument.spreadsheetml.worksheet+xml">
        <DigestMethod Algorithm="http://www.w3.org/2001/04/xmlenc#sha256"/>
        <DigestValue>ANID3WZEYaxuvYAFj9Rbln5nK2+YuTYQfijAHy61HeY=</DigestValue>
      </Reference>
      <Reference URI="/xl/worksheets/sheet14.xml?ContentType=application/vnd.openxmlformats-officedocument.spreadsheetml.worksheet+xml">
        <DigestMethod Algorithm="http://www.w3.org/2001/04/xmlenc#sha256"/>
        <DigestValue>rxo1Y2BdV8cJzV74GK8IopKdk/xQGKvIYynzpit5Lrg=</DigestValue>
      </Reference>
      <Reference URI="/xl/worksheets/sheet15.xml?ContentType=application/vnd.openxmlformats-officedocument.spreadsheetml.worksheet+xml">
        <DigestMethod Algorithm="http://www.w3.org/2001/04/xmlenc#sha256"/>
        <DigestValue>2MQ8DmH63UiZKOZBCrLgXoiWe0CfJNG+AOXZE1YQkdc=</DigestValue>
      </Reference>
      <Reference URI="/xl/worksheets/sheet16.xml?ContentType=application/vnd.openxmlformats-officedocument.spreadsheetml.worksheet+xml">
        <DigestMethod Algorithm="http://www.w3.org/2001/04/xmlenc#sha256"/>
        <DigestValue>mLmW9AtMjYHQ/Nj87HIf79uUoniXtEnC9ndwPs+Na8M=</DigestValue>
      </Reference>
      <Reference URI="/xl/worksheets/sheet17.xml?ContentType=application/vnd.openxmlformats-officedocument.spreadsheetml.worksheet+xml">
        <DigestMethod Algorithm="http://www.w3.org/2001/04/xmlenc#sha256"/>
        <DigestValue>B5N2j2xXVzkVeZMUqwpAqcM6QTbE7eD2IoSr23AfWL4=</DigestValue>
      </Reference>
      <Reference URI="/xl/worksheets/sheet18.xml?ContentType=application/vnd.openxmlformats-officedocument.spreadsheetml.worksheet+xml">
        <DigestMethod Algorithm="http://www.w3.org/2001/04/xmlenc#sha256"/>
        <DigestValue>p4eDw21bBPKqSGHEwfabqI5f+PiZYL0rwwOqPSfNQHg=</DigestValue>
      </Reference>
      <Reference URI="/xl/worksheets/sheet19.xml?ContentType=application/vnd.openxmlformats-officedocument.spreadsheetml.worksheet+xml">
        <DigestMethod Algorithm="http://www.w3.org/2001/04/xmlenc#sha256"/>
        <DigestValue>CMYA90fIxanXUYWsATd1I28aSSjC4zjTRc6ib/ygVk4=</DigestValue>
      </Reference>
      <Reference URI="/xl/worksheets/sheet2.xml?ContentType=application/vnd.openxmlformats-officedocument.spreadsheetml.worksheet+xml">
        <DigestMethod Algorithm="http://www.w3.org/2001/04/xmlenc#sha256"/>
        <DigestValue>PvNSq6NbVKlkS93rXfwwxqwcKhTOOXS9Fd6OHcmR+Dw=</DigestValue>
      </Reference>
      <Reference URI="/xl/worksheets/sheet20.xml?ContentType=application/vnd.openxmlformats-officedocument.spreadsheetml.worksheet+xml">
        <DigestMethod Algorithm="http://www.w3.org/2001/04/xmlenc#sha256"/>
        <DigestValue>cS7M8ByoPfjvsmCVokDrAHsOgTe3LgzZLpnlcIS4ylY=</DigestValue>
      </Reference>
      <Reference URI="/xl/worksheets/sheet21.xml?ContentType=application/vnd.openxmlformats-officedocument.spreadsheetml.worksheet+xml">
        <DigestMethod Algorithm="http://www.w3.org/2001/04/xmlenc#sha256"/>
        <DigestValue>XybPnz6SGEyyR9QmQ6eXijbyHSV9Iw6b+bexqBqVBGw=</DigestValue>
      </Reference>
      <Reference URI="/xl/worksheets/sheet22.xml?ContentType=application/vnd.openxmlformats-officedocument.spreadsheetml.worksheet+xml">
        <DigestMethod Algorithm="http://www.w3.org/2001/04/xmlenc#sha256"/>
        <DigestValue>f9HCRPMu1n8aBlHUMSlra118naN+djPcvhD0Q/6L1ZU=</DigestValue>
      </Reference>
      <Reference URI="/xl/worksheets/sheet23.xml?ContentType=application/vnd.openxmlformats-officedocument.spreadsheetml.worksheet+xml">
        <DigestMethod Algorithm="http://www.w3.org/2001/04/xmlenc#sha256"/>
        <DigestValue>OhyCgCE9Wtp97oKX6Abdp7MSSuhB9WBjWgTmAF0iJyo=</DigestValue>
      </Reference>
      <Reference URI="/xl/worksheets/sheet24.xml?ContentType=application/vnd.openxmlformats-officedocument.spreadsheetml.worksheet+xml">
        <DigestMethod Algorithm="http://www.w3.org/2001/04/xmlenc#sha256"/>
        <DigestValue>VDv4tk/zukA55GE94fwOfRju4XRzFLNkNInCZXF9KZs=</DigestValue>
      </Reference>
      <Reference URI="/xl/worksheets/sheet25.xml?ContentType=application/vnd.openxmlformats-officedocument.spreadsheetml.worksheet+xml">
        <DigestMethod Algorithm="http://www.w3.org/2001/04/xmlenc#sha256"/>
        <DigestValue>W8OTJ/SbsS8AXx1trpwgjkhDQL4laCUK4hfgf29AHcc=</DigestValue>
      </Reference>
      <Reference URI="/xl/worksheets/sheet26.xml?ContentType=application/vnd.openxmlformats-officedocument.spreadsheetml.worksheet+xml">
        <DigestMethod Algorithm="http://www.w3.org/2001/04/xmlenc#sha256"/>
        <DigestValue>XkEnsBHZTP3wCjWZgk/pFHJz6hqeCKA+aQOYOpa/tI8=</DigestValue>
      </Reference>
      <Reference URI="/xl/worksheets/sheet27.xml?ContentType=application/vnd.openxmlformats-officedocument.spreadsheetml.worksheet+xml">
        <DigestMethod Algorithm="http://www.w3.org/2001/04/xmlenc#sha256"/>
        <DigestValue>tmhur4f9ph3gig7GQq9Ho8tCJoZfVzImODSc1uh6LF0=</DigestValue>
      </Reference>
      <Reference URI="/xl/worksheets/sheet28.xml?ContentType=application/vnd.openxmlformats-officedocument.spreadsheetml.worksheet+xml">
        <DigestMethod Algorithm="http://www.w3.org/2001/04/xmlenc#sha256"/>
        <DigestValue>kmMhGqoArj7lTlwOwN2bsikHDFZaXCku/I+ehyktAMs=</DigestValue>
      </Reference>
      <Reference URI="/xl/worksheets/sheet29.xml?ContentType=application/vnd.openxmlformats-officedocument.spreadsheetml.worksheet+xml">
        <DigestMethod Algorithm="http://www.w3.org/2001/04/xmlenc#sha256"/>
        <DigestValue>Plp5MtMvzf6Ftg3N50mgK+N5wN0kkCpGGlBXO29cI8c=</DigestValue>
      </Reference>
      <Reference URI="/xl/worksheets/sheet3.xml?ContentType=application/vnd.openxmlformats-officedocument.spreadsheetml.worksheet+xml">
        <DigestMethod Algorithm="http://www.w3.org/2001/04/xmlenc#sha256"/>
        <DigestValue>Rzx8RW7UbHjJG0DOijxMD4fScm4lbnWnZcoFW1brjk8=</DigestValue>
      </Reference>
      <Reference URI="/xl/worksheets/sheet30.xml?ContentType=application/vnd.openxmlformats-officedocument.spreadsheetml.worksheet+xml">
        <DigestMethod Algorithm="http://www.w3.org/2001/04/xmlenc#sha256"/>
        <DigestValue>OybMn8ycebDyiKTGvmyRow/plOjeRLbyyipCTBwsgUU=</DigestValue>
      </Reference>
      <Reference URI="/xl/worksheets/sheet31.xml?ContentType=application/vnd.openxmlformats-officedocument.spreadsheetml.worksheet+xml">
        <DigestMethod Algorithm="http://www.w3.org/2001/04/xmlenc#sha256"/>
        <DigestValue>rKv9WnFA31+YUeq58DMiY8dqq3MHQkAQ29QXlfW/RAg=</DigestValue>
      </Reference>
      <Reference URI="/xl/worksheets/sheet32.xml?ContentType=application/vnd.openxmlformats-officedocument.spreadsheetml.worksheet+xml">
        <DigestMethod Algorithm="http://www.w3.org/2001/04/xmlenc#sha256"/>
        <DigestValue>CbMIDZPStJDQvkm6Ma0a2/XQlUJPCjOWf0GI+k5Y1tw=</DigestValue>
      </Reference>
      <Reference URI="/xl/worksheets/sheet33.xml?ContentType=application/vnd.openxmlformats-officedocument.spreadsheetml.worksheet+xml">
        <DigestMethod Algorithm="http://www.w3.org/2001/04/xmlenc#sha256"/>
        <DigestValue>UolzgW9MYosFIvQBGXqaJZUetdnUwLxQm5RrKpnZdcA=</DigestValue>
      </Reference>
      <Reference URI="/xl/worksheets/sheet34.xml?ContentType=application/vnd.openxmlformats-officedocument.spreadsheetml.worksheet+xml">
        <DigestMethod Algorithm="http://www.w3.org/2001/04/xmlenc#sha256"/>
        <DigestValue>66mOVe8Qc78rv7JjyIw590VUdWLKZqqmCDBpBfKa4qQ=</DigestValue>
      </Reference>
      <Reference URI="/xl/worksheets/sheet35.xml?ContentType=application/vnd.openxmlformats-officedocument.spreadsheetml.worksheet+xml">
        <DigestMethod Algorithm="http://www.w3.org/2001/04/xmlenc#sha256"/>
        <DigestValue>iEoT6Y5fqvBnvFeV2NpKY/98A8IgFrULE3W10vzfsFU=</DigestValue>
      </Reference>
      <Reference URI="/xl/worksheets/sheet36.xml?ContentType=application/vnd.openxmlformats-officedocument.spreadsheetml.worksheet+xml">
        <DigestMethod Algorithm="http://www.w3.org/2001/04/xmlenc#sha256"/>
        <DigestValue>9BBa2tvod/Uhx2mRoDWb/ADf6eEsQPYeM2mG3yNPdVo=</DigestValue>
      </Reference>
      <Reference URI="/xl/worksheets/sheet37.xml?ContentType=application/vnd.openxmlformats-officedocument.spreadsheetml.worksheet+xml">
        <DigestMethod Algorithm="http://www.w3.org/2001/04/xmlenc#sha256"/>
        <DigestValue>7KPYRAXKH3zcoWXqlORsdedhX9LbYzTOPYF+aVMtF/g=</DigestValue>
      </Reference>
      <Reference URI="/xl/worksheets/sheet38.xml?ContentType=application/vnd.openxmlformats-officedocument.spreadsheetml.worksheet+xml">
        <DigestMethod Algorithm="http://www.w3.org/2001/04/xmlenc#sha256"/>
        <DigestValue>S9wJblgISw632P4+cDvr+2/9gtteG52Z1DfwqifKdyw=</DigestValue>
      </Reference>
      <Reference URI="/xl/worksheets/sheet39.xml?ContentType=application/vnd.openxmlformats-officedocument.spreadsheetml.worksheet+xml">
        <DigestMethod Algorithm="http://www.w3.org/2001/04/xmlenc#sha256"/>
        <DigestValue>UuieL4bdS0eh/kvq0oMc12C0w9wAXxYJMIUwNdicx68=</DigestValue>
      </Reference>
      <Reference URI="/xl/worksheets/sheet4.xml?ContentType=application/vnd.openxmlformats-officedocument.spreadsheetml.worksheet+xml">
        <DigestMethod Algorithm="http://www.w3.org/2001/04/xmlenc#sha256"/>
        <DigestValue>AWEU7WhYvBVjJYW5eDkAvk8cRBiythKmDHubsnOQMYI=</DigestValue>
      </Reference>
      <Reference URI="/xl/worksheets/sheet40.xml?ContentType=application/vnd.openxmlformats-officedocument.spreadsheetml.worksheet+xml">
        <DigestMethod Algorithm="http://www.w3.org/2001/04/xmlenc#sha256"/>
        <DigestValue>sf2cLJPJVEtrpGv3+/0hEoEcCdU4RroP/HTTQTtGav8=</DigestValue>
      </Reference>
      <Reference URI="/xl/worksheets/sheet41.xml?ContentType=application/vnd.openxmlformats-officedocument.spreadsheetml.worksheet+xml">
        <DigestMethod Algorithm="http://www.w3.org/2001/04/xmlenc#sha256"/>
        <DigestValue>7auj97xrHSJGRVifzEXLedHVtLiKWcuVwyHxRWnbbwk=</DigestValue>
      </Reference>
      <Reference URI="/xl/worksheets/sheet42.xml?ContentType=application/vnd.openxmlformats-officedocument.spreadsheetml.worksheet+xml">
        <DigestMethod Algorithm="http://www.w3.org/2001/04/xmlenc#sha256"/>
        <DigestValue>uETvNBkKfczH8Mq1fKgIH2WZkSvxd6PUnU+v19ngABQ=</DigestValue>
      </Reference>
      <Reference URI="/xl/worksheets/sheet43.xml?ContentType=application/vnd.openxmlformats-officedocument.spreadsheetml.worksheet+xml">
        <DigestMethod Algorithm="http://www.w3.org/2001/04/xmlenc#sha256"/>
        <DigestValue>Bsj57yffnuJQZVpCWnnEa57So7zlp+7ZhekSYlxNR8M=</DigestValue>
      </Reference>
      <Reference URI="/xl/worksheets/sheet44.xml?ContentType=application/vnd.openxmlformats-officedocument.spreadsheetml.worksheet+xml">
        <DigestMethod Algorithm="http://www.w3.org/2001/04/xmlenc#sha256"/>
        <DigestValue>MY5wC7DnCIBEnyrCZRQfSzTi0nGgkUZwzsol8WVm22Q=</DigestValue>
      </Reference>
      <Reference URI="/xl/worksheets/sheet45.xml?ContentType=application/vnd.openxmlformats-officedocument.spreadsheetml.worksheet+xml">
        <DigestMethod Algorithm="http://www.w3.org/2001/04/xmlenc#sha256"/>
        <DigestValue>5Vig2GQXUc6Ee/RZtPBw0W7ugPEN63bZm13OgGznpQ0=</DigestValue>
      </Reference>
      <Reference URI="/xl/worksheets/sheet46.xml?ContentType=application/vnd.openxmlformats-officedocument.spreadsheetml.worksheet+xml">
        <DigestMethod Algorithm="http://www.w3.org/2001/04/xmlenc#sha256"/>
        <DigestValue>bw3rM+RDuai0L2aSJjtQfc8xNWv81CTh0fNI33tCPmI=</DigestValue>
      </Reference>
      <Reference URI="/xl/worksheets/sheet47.xml?ContentType=application/vnd.openxmlformats-officedocument.spreadsheetml.worksheet+xml">
        <DigestMethod Algorithm="http://www.w3.org/2001/04/xmlenc#sha256"/>
        <DigestValue>iiox7FMFOp2Rifl3FLHzfzZeXQuwFdwHH1bjZzfM7PQ=</DigestValue>
      </Reference>
      <Reference URI="/xl/worksheets/sheet48.xml?ContentType=application/vnd.openxmlformats-officedocument.spreadsheetml.worksheet+xml">
        <DigestMethod Algorithm="http://www.w3.org/2001/04/xmlenc#sha256"/>
        <DigestValue>JJb4gwZvf1SyioSRAQUDTmO4g2+2B4yoS+O5Fyw6/VQ=</DigestValue>
      </Reference>
      <Reference URI="/xl/worksheets/sheet49.xml?ContentType=application/vnd.openxmlformats-officedocument.spreadsheetml.worksheet+xml">
        <DigestMethod Algorithm="http://www.w3.org/2001/04/xmlenc#sha256"/>
        <DigestValue>AStBBQiKID9abkqRfwrniPduQs4/96+B6LcW0R2GaRc=</DigestValue>
      </Reference>
      <Reference URI="/xl/worksheets/sheet5.xml?ContentType=application/vnd.openxmlformats-officedocument.spreadsheetml.worksheet+xml">
        <DigestMethod Algorithm="http://www.w3.org/2001/04/xmlenc#sha256"/>
        <DigestValue>C6SQ2vyuxsLvI9203KmjUUd3F25hWvdwNaoD6IKzEAw=</DigestValue>
      </Reference>
      <Reference URI="/xl/worksheets/sheet50.xml?ContentType=application/vnd.openxmlformats-officedocument.spreadsheetml.worksheet+xml">
        <DigestMethod Algorithm="http://www.w3.org/2001/04/xmlenc#sha256"/>
        <DigestValue>m80V/DZ3Mz0jnBJX67YvIFBYAP2B5fjqxBTu+s2kjUQ=</DigestValue>
      </Reference>
      <Reference URI="/xl/worksheets/sheet51.xml?ContentType=application/vnd.openxmlformats-officedocument.spreadsheetml.worksheet+xml">
        <DigestMethod Algorithm="http://www.w3.org/2001/04/xmlenc#sha256"/>
        <DigestValue>I/CjCka2NtUQjtITMJUkb4vmr5kXGPocf5CIlzxfMko=</DigestValue>
      </Reference>
      <Reference URI="/xl/worksheets/sheet52.xml?ContentType=application/vnd.openxmlformats-officedocument.spreadsheetml.worksheet+xml">
        <DigestMethod Algorithm="http://www.w3.org/2001/04/xmlenc#sha256"/>
        <DigestValue>Rcu6BtHgQcCoAEM8FYhNlsrlxCD7OapLe0nFX0DKPJc=</DigestValue>
      </Reference>
      <Reference URI="/xl/worksheets/sheet53.xml?ContentType=application/vnd.openxmlformats-officedocument.spreadsheetml.worksheet+xml">
        <DigestMethod Algorithm="http://www.w3.org/2001/04/xmlenc#sha256"/>
        <DigestValue>rPeVOKdWEN03p8fVmkXSMt8IQwCqBcZMRSsphHv6u+8=</DigestValue>
      </Reference>
      <Reference URI="/xl/worksheets/sheet54.xml?ContentType=application/vnd.openxmlformats-officedocument.spreadsheetml.worksheet+xml">
        <DigestMethod Algorithm="http://www.w3.org/2001/04/xmlenc#sha256"/>
        <DigestValue>RhXHefdKJFKmzNZqYVFo/PgI5awHEMUjIsuiS78yRE0=</DigestValue>
      </Reference>
      <Reference URI="/xl/worksheets/sheet6.xml?ContentType=application/vnd.openxmlformats-officedocument.spreadsheetml.worksheet+xml">
        <DigestMethod Algorithm="http://www.w3.org/2001/04/xmlenc#sha256"/>
        <DigestValue>ROvVPdFJ6OeMiqaQcaFp0/ueZAOidE7CL6t5S6IN6Ec=</DigestValue>
      </Reference>
      <Reference URI="/xl/worksheets/sheet7.xml?ContentType=application/vnd.openxmlformats-officedocument.spreadsheetml.worksheet+xml">
        <DigestMethod Algorithm="http://www.w3.org/2001/04/xmlenc#sha256"/>
        <DigestValue>8utxxWYKWCt9vv+Lme4ZKtsft5smnkSWpsnamYUKpqk=</DigestValue>
      </Reference>
      <Reference URI="/xl/worksheets/sheet8.xml?ContentType=application/vnd.openxmlformats-officedocument.spreadsheetml.worksheet+xml">
        <DigestMethod Algorithm="http://www.w3.org/2001/04/xmlenc#sha256"/>
        <DigestValue>9i39AF/oxcc7DZj4rxTG2CVP7wvlwagu/GNFS1GyBKA=</DigestValue>
      </Reference>
      <Reference URI="/xl/worksheets/sheet9.xml?ContentType=application/vnd.openxmlformats-officedocument.spreadsheetml.worksheet+xml">
        <DigestMethod Algorithm="http://www.w3.org/2001/04/xmlenc#sha256"/>
        <DigestValue>K5tLtygODRQU8CgVc7mnCQa90NhFsIYXvqNipWlf+rE=</DigestValue>
      </Reference>
    </Manifest>
    <SignatureProperties>
      <SignatureProperty Id="idSignatureTime" Target="#idPackageSignature">
        <mdssi:SignatureTime xmlns:mdssi="http://schemas.openxmlformats.org/package/2006/digital-signature">
          <mdssi:Format>YYYY-MM-DDThh:mm:ssTZD</mdssi:Format>
          <mdssi:Value>2023-11-14T22:31:27Z</mdssi:Value>
        </mdssi:SignatureTime>
      </SignatureProperty>
    </SignatureProperties>
  </Object>
  <Object Id="idOfficeObject">
    <SignatureProperties>
      <SignatureProperty Id="idOfficeV1Details" Target="#idPackageSignature">
        <SignatureInfoV1 xmlns="http://schemas.microsoft.com/office/2006/digsig">
          <SetupID>{D5356BAE-8D69-4CB6-83D2-488A1BBC6CF6}</SetupID>
          <SignatureText>Guillermo Vázquez</SignatureText>
          <SignatureImage/>
          <SignatureComments/>
          <WindowsVersion>10.0</WindowsVersion>
          <OfficeVersion>16.0.16827/25</OfficeVersion>
          <ApplicationVersion>16.0.16827</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2023-11-14T22:31:27Z</xd:SigningTime>
          <xd:SigningCertificate>
            <xd:Cert>
              <xd:CertDigest>
                <DigestMethod Algorithm="http://www.w3.org/2001/04/xmlenc#sha256"/>
                <DigestValue>aj2OkhEfoSJnmETSP+ezUNZMLmO7AeN7VlqFuvgJwGM=</DigestValue>
              </xd:CertDigest>
              <xd:IssuerSerial>
                <X509IssuerName>SERIALNUMBER=RUC80080610-7, CN=CODE100 S.A., OU=Prestador Cualificado de Servicios de Confianza, O=ICPP, C=PY</X509IssuerName>
                <X509SerialNumber>257239796193378380365516024094957283852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HhDCCBWygAwIBAgIQCq+0ar5nFexj0FNZVzUbmTANBgkqhkiG9w0BAQsFADBvMQswCQYDVQQGEwJQWTErMCkGA1UECgwiTWluaXN0ZXJpbyBkZSBJbmR1c3RyaWEgeSBDb21lcmNpbzEzMDEGA1UEAwwqQXV0b3JpZGFkIENlcnRpZmljYWRvcmEgUmHDrXogZGVsIFBhcmFndWF5MB4XDTIzMDEyNDIxNTMyOVoXDTMyMDEyNDIxNTMyOVowgYUxCzAJBgNVBAYTAlBZMQ0wCwYDVQQKEwRJQ1BQMTgwNgYDVQQLEy9QcmVzdGFkb3IgQ3VhbGlmaWNhZG8gZGUgU2VydmljaW9zIGRlIENvbmZpYW56YTEVMBMGA1UEAxMMQ09ERTEwMCBTLkEuMRYwFAYDVQQFEw1SVUM4MDA4MDYxMC03MIICIjANBgkqhkiG9w0BAQEFAAOCAg8AMIICCgKCAgEA5VwuLoNPkZN66NxKTeh6mvvmRwWr5D8aZeCNFOKmgaeIc0mE1uRNWxhlrsvYSDNusvyd21kDoC0VAbjJD5HTEnKepymBgjyM6Pe+l9W0Vy9ugkuvEvVPp/QJtBB56bgdPtjJFLrOXDM55bM7ZUCaMEbryX/eAUJtxm0LDJ2CRR1RMbwpvsWdwPaqMN848QQ5zn69BjA8/eBuOSMiEwlrt1z8uVyM8plhGfAHsQB6oG+a216/TCVJTSudCSIJJL6YhG3vxRbasPXhdPaY0JCkUugoe0okFN7Ui7kjZE57LSEqN1dvDmv8ikAUn8vtDrvykIHbArs/2E7dYZ4X8rf0NHn5GOYo8e6mIIUspyeH41ViFk1AxpF2zNuNOYiCCGBPinOOHjAdA2vkQJr1eOJGoOyg1giLzddOCPyysBXjUSEqkVXaz6tSTkF3ifBMyg3ePgB3yqEbo5go/ZzcuPhfBsNoNcYRpY7FEJ7MSdFHn+u45DHRRlyzJ8fdwyEufNXtOTvdJRawYuytw48RzIZXGUSQ8HT1JvFptROpHdVDLJ9zfSAwEIwTPgh3FdcAq1wB56sxF1SNn07UX6xUvD5Wk/VxUiULRQRcGuDgp9FGLy927EvXTQk4SII6KBmVO+HNWzadYSSxxe5ocUzna30FMx/ewjtbyrxgh9dRhWVjU10CAwEAAaOCAgMwggH/MBIGA1UdEwEB/wQIMAYBAf8CAQAwDgYDVR0PAQH/BAQDAgEGMB0GA1UdDgQWBBS+NVRiaGDnJtMxwV+XseL2ZM4H9TAfBgNVHSMEGDAWgBTCxBHyKmhEDAAo7EzWKduS+1691jCBigYIKwYBBQUHAQEEfjB8MD8GCCsGAQUFBzAChjNodHRwczovL3d3dy5hY3JhaXouZ292LnB5L2NydC9hY19yYWl6X3B5X3NoYTI1Ni5jcnQwOQYIKwYBBQUHMAGGLWh0dHA6Ly9vY3NwLmNvZGUxMDAuY29tLnB5L29jc3AvY2EtY29kZTEwMC1zYTCBzQYDVR0gBIHFMIHCMIG/BgNVHSAwgbcwOQYIKwYBBQUHAgEWLWh0dHBzOi8vd3d3LmFjcmFpei5nb3YucHkvZHBjL0RPQy1JQ1BQLTAxLnBkZjB6BggrBgEFBQcCAjBuGmxTdWpldG8gYSBsYXMgY29uZGljaW9uZXMgZGUgdXNvIGV4cHVlc3RhcyBlbiBsYSBEZWNsYXJhY2nzbiBkZSBQcuFjdGljYXMgZGUgQ2VydGlmaWNhY2nzbiBkZSBsYSBBQyBSYe16IC0gUHkwPAYDVR0fBDUwMzAxoC+gLYYraHR0cDovL3d3dy5hY3JhaXouZ292LnB5L2FybC9hY19yYWl6X3B5LmNybDANBgkqhkiG9w0BAQsFAAOCAgEAZ0O3BeY2y9IDnZiXMy+/Grb5oDw0YiDoKkdoHdHDnd24yB2vf99Ei0FltBuwuXRHJkkoqAjWiIqUQy/Uw3rvySa8yCqOuTL2uDqiX0v+waNIV2cY2BTLoPqRL5rv4WhqAbOlEY6YhLIA0cfBhnZpx9ufAL0cQiXN927vuAJTEVu27Fr/gqDEIFNZPrEG2Ey6GEu3EK3L8AeQYKNjGHmuNJNFJn9YtRneR4/dAX4bUvG6//GvAoKL1nqEcgcTtKN4uPdcdpTsuMpf34QAqgL0amhNPGdwgYsofr55CEhQF2Q8mUgBj8oEFRrGrW4MokO0xlqjT+Vouyos3BONmrbfDI+uq3zF01o5tg8NPzaD+zY50Lht4BKs7ulfhw7JhQA8lYhz8K3TpjjouR6npDAEMjVhQq2tnWTFmNCEosrg0txyrSKi8K2COGuMzoA8K0D7IfnAvveYzwoWkyQv9N7p7M1PP8XEPdsqPZ4qVnYXgRkUgwrmlweqNOzJ/nBpe1XuguS4JY2tFQP3JSsnk7dk1CmOwMRTxAUsuJeA8MKvUbg9VhSuBOXUfc3KjbpVDTrgUymfyGe11bYSpal1dSqVYc+xQQxCYc1OMFw32OFzH2XcbVt4KogxbZ3RbzPhUJm8HRfOafz3F0ac5jvmAGBldf1UajbY7muAzdQw6EQn2fw=</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Object Id="idValidSigLnImg">AQAAAGwAAAAAAAAAAAAAAD8BAACfAAAAAAAAAAAAAAAkEwAAjQkAACBFTUYAAAEAsBoAAKI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O4AAAAFAAAAMQEAABUAAADuAAAABQAAAEQ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AAAAAASAAAADAAAAAEAAAAeAAAAGAAAAO4AAAAFAAAAMgEAABYAAAAlAAAADAAAAAEAAABUAAAAiAAAAO8AAAAFAAAAMAEAABUAAAABAAAAAAB1QcdxdEHvAAAABQAAAAoAAABMAAAAAAAAAAAAAAAAAAAA//////////9gAAAAMQA0AC8AMQAxAC8AMgAwADIAMwAHAAAABwAAAAUAAAAHAAAABwAAAAUAAAAHAAAABwAAAAcAAAAHAAAASwAAAEAAAAAwAAAABQAAACAAAAABAAAAAQAAABAAAAAAAAAAAAAAAEABAACgAAAAAAAAAAAAAABAAQAAoAAAAFIAAABwAQAAAgAAABQAAAAJAAAAAAAAAAAAAAC8AgAAAAAAAAECAiJTAHkAcwB0AGUAb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CAAAAJwAAABgAAAADAAAAAAAAAAAAAAAAAAAAJQAAAAwAAAADAAAATAAAAGQAAAAAAAAAAAAAAP//////////AAAAABwAAAAAAAAAPwAAACEA8AAAAAAAAAAAAAAAgD8AAAAAAAAAAAAAgD8AAAAAAAAAAAAAAAAAAAAAAAAAAAAAAAAAAAAAAAAAACUAAAAMAAAAAAAAgCgAAAAMAAAAAwAAACcAAAAYAAAAAwAAAAAAAAAAAAAAAAAAACUAAAAMAAAAAwAAAEwAAABkAAAAAAAAAAAAAAD//////////wAAAAAcAAAAQAEAAAAAAAAhAPAAAAAAAAAAAAAAAIA/AAAAAAAAAAAAAIA/AAAAAAAAAAAAAAAAAAAAAAAAAAAAAAAAAAAAAAAAAAAlAAAADAAAAAAAAIAoAAAADAAAAAMAAAAnAAAAGAAAAAMAAAAAAAAAAAAAAAAAAAAlAAAADAAAAAMAAABMAAAAZAAAAAAAAAAAAAAA//////////9AAQAAHAAAAAAAAAA/AAAAIQDwAAAAAAAAAAAAAACAPwAAAAAAAAAAAACAPwAAAAAAAAAAAAAAAAAAAAAAAAAAAAAAAAAAAAAAAAAAJQAAAAwAAAAAAACAKAAAAAwAAAADAAAAJwAAABgAAAADAAAAAAAAAAAAAAAAAAAAJQAAAAwAAAADAAAATAAAAGQAAAAAAAAAWwAAAD8BAABcAAAAAAAAAFsAAABAAQAAAgAAACEA8AAAAAAAAAAAAAAAgD8AAAAAAAAAAAAAgD8AAAAAAAAAAAAAAAAAAAAAAAAAAAAAAAAAAAAAAAAAACUAAAAMAAAAAAAAgCgAAAAMAAAAAwAAACcAAAAYAAAAAwAAAAAAAAD///8AAAAAACUAAAAMAAAAAwAAAEwAAABkAAAAAAAAABwAAAA/AQAAWgAAAAAAAAAcAAAAQAEAAD8AAAAhAPAAAAAAAAAAAAAAAIA/AAAAAAAAAAAAAIA/AAAAAAAAAAAAAAAAAAAAAAAAAAAAAAAAAAAAAAAAAAAlAAAADAAAAAAAAIAoAAAADAAAAAMAAAAnAAAAGAAAAAMAAAAAAAAA////AAAAAAAlAAAADAAAAAMAAABMAAAAZAAAAAsAAAA3AAAAIQAAAFoAAAALAAAANwAAABcAAAAkAAAAIQDwAAAAAAAAAAAAAACAPwAAAAAAAAAAAACAPwAAAAAAAAAAAAAAAAAAAAAAAAAAAAAAAAAAAAAAAAAAJQAAAAwAAAAAAACAKAAAAAwAAAADAAAAUgAAAHABAAADAAAA4P///wAAAAAAAAAAAAAAAJABAAAAAAABAAAAAGEAcgBpAGEAb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MAAAAYAAAADAAAAAAAAAASAAAADAAAAAEAAAAWAAAADAAAAAgAAABUAAAAVAAAAAwAAAA3AAAAIAAAAFoAAAABAAAAAAB1QcdxdEEMAAAAWwAAAAEAAABMAAAABAAAAAsAAAA3AAAAIgAAAFsAAABQAAAAWABuYRUAAAAWAAAADAAAAAAAAAAlAAAADAAAAAIAAAAnAAAAGAAAAAQAAAAAAAAA////AAAAAAAlAAAADAAAAAQAAABMAAAAZAAAADAAAAAgAAAANAEAAFoAAAAwAAAAIAAAAAUBAAA7AAAAIQDwAAAAAAAAAAAAAACAPwAAAAAAAAAAAACAPwAAAAAAAAAAAAAAAAAAAAAAAAAAAAAAAAAAAAAAAAAAJQAAAAwAAAAAAACAKAAAAAwAAAAEAAAAJwAAABgAAAAEAAAAAAAAAP///wAAAAAAJQAAAAwAAAAEAAAATAAAAGQAAAAwAAAAIAAAADQBAABWAAAAMAAAACAAAAAFAQAANwAAACEA8AAAAAAAAAAAAAAAgD8AAAAAAAAAAAAAgD8AAAAAAAAAAAAAAAAAAAAAAAAAAAAAAAAAAAAAAAAAACUAAAAMAAAAAAAAgCgAAAAMAAAABAAAACcAAAAYAAAABAAAAAAAAAD///8AAAAAACUAAAAMAAAABAAAAEwAAABkAAAAMAAAADsAAADVAAAAVgAAADAAAAA7AAAApgAAABwAAAAhAPAAAAAAAAAAAAAAAIA/AAAAAAAAAAAAAIA/AAAAAAAAAAAAAAAAAAAAAAAAAAAAAAAAAAAAAAAAAAAlAAAADAAAAAAAAIAoAAAADAAAAAQAAABSAAAAcAEAAAQAAADs////AAAAAAAAAAAAAAAAkAEAAAAAAAEAAAAAcwBlAGcAbwBlACAAdQBp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BAAAABgAAAAMAAAAAAAAABIAAAAMAAAAAQAAAB4AAAAYAAAAMAAAADsAAADWAAAAVwAAACUAAAAMAAAABAAAAFQAAAC0AAAAMQAAADsAAADUAAAAVgAAAAEAAAAAAHVBx3F0QTEAAAA7AAAAEQAAAEwAAAAAAAAAAAAAAAAAAAD//////////3AAAABHAHUAaQBsAGwAZQByAG0AbwAgAFYA4QB6AHEAdQBlAHoAcy8OAAAACwAAAAUAAAAFAAAABQAAAAoAAAAHAAAAEQAAAAwAAAAFAAAADAAAAAoAAAAJAAAADAAAAAsAAAAKAAAACQAAAEsAAABAAAAAMAAAAAUAAAAgAAAAAQAAAAEAAAAQAAAAAAAAAAAAAABAAQAAoAAAAAAAAAAAAAAAQAEAAKAAAAAlAAAADAAAAAIAAAAnAAAAGAAAAAUAAAAAAAAA////AAAAAAAlAAAADAAAAAUAAABMAAAAZAAAAAAAAABhAAAAPwEAAJsAAAAAAAAAYQAAAEABAAA7AAAAIQDwAAAAAAAAAAAAAACAPwAAAAAAAAAAAACAPwAAAAAAAAAAAAAAAAAAAAAAAAAAAAAAAAAAAAAAAAAAJQAAAAwAAAAAAACAKAAAAAwAAAAFAAAAJwAAABgAAAAFAAAAAAAAAP///wAAAAAAJQAAAAwAAAAFAAAATAAAAGQAAAAOAAAAYQAAADEBAABxAAAADgAAAGEAAAAkAQAAEQAAACEA8AAAAAAAAAAAAAAAgD8AAAAAAAAAAAAAgD8AAAAAAAAAAAAAAAAAAAAAAAAAAAAAAAAAAAAAAAAAACUAAAAMAAAAAAAAgCgAAAAMAAAABQAAACUAAAAMAAAAAQAAABgAAAAMAAAAAAAAABIAAAAMAAAAAQAAAB4AAAAYAAAADgAAAGEAAAAyAQAAcgAAACUAAAAMAAAAAQAAAFQAAADAAAAADwAAAGEAAACFAAAAcQAAAAEAAAAAAHVBx3F0QQ8AAABhAAAAEwAAAEwAAAAAAAAAAAAAAAAAAAD//////////3QAAABSAGUAcAByAGUAcwBlAG4AdABhAG4AdABlACAATABlAGcAYQBsAHRlCAAAAAcAAAAIAAAABQAAAAcAAAAGAAAABwAAAAcAAAAEAAAABwAAAAcAAAAEAAAABwAAAAQAAAAGAAAABwAAAAgAAAAHAAAAAwAAAEsAAABAAAAAMAAAAAUAAAAgAAAAAQAAAAEAAAAQAAAAAAAAAAAAAABAAQAAoAAAAAAAAAAAAAAAQAEAAKAAAAAlAAAADAAAAAIAAAAnAAAAGAAAAAUAAAAAAAAA////AAAAAAAlAAAADAAAAAUAAABMAAAAZAAAAA4AAAB2AAAAMQEAAIYAAAAOAAAAdgAAACQBAAARAAAAIQDwAAAAAAAAAAAAAACAPwAAAAAAAAAAAACAPwAAAAAAAAAAAAAAAAAAAAAAAAAAAAAAAAAAAAAAAAAAJQAAAAwAAAAAAACAKAAAAAwAAAAFAAAAJwAAABgAAAAFAAAAAAAAAP///wAAAAAAJQAAAAwAAAAFAAAATAAAAGQAAAAOAAAAiwAAAC0BAACbAAAADgAAAIsAAAAgAQAAEQAAACEA8AAAAAAAAAAAAAAAgD8AAAAAAAAAAAAAgD8AAAAAAAAAAAAAAAAAAAAAAAAAAAAAAAAAAAAAAAAAACUAAAAMAAAAAAAAgCgAAAAMAAAABQAAACUAAAAMAAAAAQAAABgAAAAMAAAAAAAAABIAAAAMAAAAAQAAABYAAAAMAAAAAAAAAFQAAAA8AQAADwAAAIsAAAAsAQAAmwAAAAEAAAAAAHVBx3F0QQ8AAACLAAAAKAAAAEwAAAAEAAAADgAAAIsAAAAuAQAAnAAAAJwAAABTAGkAZwBuAGUAZAAgAGIAeQA6ACAARwBVAEkATABMAEUAUgBNAE8AIABWAEEAWgBRAFUARQBaACAATQBVAE4ASQBBAEcAVQBSAFIASQBBAAcAAAADAAAACAAAAAcAAAAHAAAACAAAAAQAAAAIAAAABgAAAAMAAAAEAAAACQAAAAkAAAADAAAABgAAAAYAAAAHAAAACAAAAAwAAAAKAAAABAAAAAgAAAAIAAAABwAAAAoAAAAJAAAABwAAAAcAAAAEAAAADAAAAAkAAAAKAAAAAwAAAAgAAAAJAAAACQAAAAgAAAAIAAAAAwAAAAgAAAAWAAAADAAAAAAAAAAlAAAADAAAAAIAAAAOAAAAFAAAAAAAAAAQAAAAFAAAAA==</Object>
  <Object Id="idInvalidSigLnImg">AQAAAGwAAAAAAAAAAAAAAD8BAACfAAAAAAAAAAAAAAAkEwAAjQkAACBFTUYAAAEAKCAAAKkAAAAGAAAAAAAAAAAAAAAAAAAAgAcAADgEAAAmAQAApQAAAAAAAAAAAAAAAAAAAHB8BACIhAI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4AAAAEAAAAIQAAABcAAAAOAAAABAAAABQAAAAUAAAAIQDwAAAAAAAAAAAAAACAPwAAAAAAAAAAAACAPwAAAAAAAAAAAAAAAAAAAAAAAAAAAAAAAAAAAAAAAAAAJQAAAAwAAAAAAACAKAAAAAwAAAABAAAAFQAAAAwAAAADAAAAcgAAAKAEAAAQAAAABQAAAB8AAAAUAAAAEAAAAAUAAAAQAAAAEAAAAAAA/wEAAAAAAAAAAAAAgD8AAAAAAAAAAAAAgD8AAAAAAAAAAP///wAAAAAAbAAAADQAAACgAAAAAAQAABAAAAAQAAAAKAAAABAAAAAQAAAAAQAgAAMAAAAABAAAAAAAAAAAAAAAAAAAAAAAAAAA/wAA/wAA/wAAAAAAAAAAAAAAAAAAAAAAAAArLCzDCwsLMQAAAAAAAAAAAAAAAC0us8ETE0tRAAAAAAAAAAAAAAAAExNLUS0us8EAAAAAAAAAAAAAAAAAAAAAODo6/z5AQPkhIiKXCwsLMQYGBhwTE0tRNTfW5hMTS1EAAAAAExNLUTU31uYTE0tRAAAAAAAAAAAAAAAAAAAAADg6Ov/l5eX/dHZ2+Dg6Ov+DhITmHh4eHxMTS1E1N9bmHh93gDU31uYTE0tRAAAAAAAAAAAAAAAAAAAAAAAAAAA4Ojr/+vr6//r6+v/6+vr/+vr6/8HBwcUAAAAAHh93gDs97f8eH3eAAAAAAAAAAAAAAAAAAAAAAAAAAAAAAAAAODo6//r6+v/6+vr/+vr6/97e3uIeHh4fExNLUTU31uYeH3eANTfW5hMTS1EAAAAAAAAAAAAAAAAAAAAAAAAAADg6Ov/6+vr/+vr6/97e3uIeHh4fExNLUTU31uYTE0tRAAAAABMTS1E1N9bmExNLUQAAAAAAAAAAAAAAAAAAAAA4Ojr/+vr6//r6+v88PDw9AAAAAC0us8ETE0tRAAAAAAAAAAAAAAAAExNLUS0us8EAAAAAAAAAAAAAAAAAAAAAODo6/5GSkv9OUFD/VFZW+iEhITgAAAAABgYGHAAAAAAAAAAAAAAAAAAAAAAAAAAAAAAAAAAAAAAAAAAAAAAAADg6Ov9xcnL/1dXV//r6+v/MzMzlOzs7UkRGRukAAAAAAAAAAAAAAAAAAAAAAAAAAAAAAAAAAAAAAAAAAB4fH4poaWn3+vr6//r6+v/6+vr/+vr6//r6+v9oaWn3Hh8figAAAAAAAAAAAAAAAAAAAAAAAAAAAAAAAAAAAABCRETy1dXV//r6+v/6+vr/+vr6//r6+v/6+vr/1dXV/0JERPIAAAAAAAAAAAAAAAAAAAAAAAAAAAAAAAAAAAAAODo6//r6+v/6+vr/+vr6//r6+v/6+vr/+vr6//r6+v84Ojr/AAAAAAAAAAAAAAAAAAAAAAAAAAAAAAAAAAAAAERGRvTV1dX/+vr6//r6+v/6+vr/+vr6//r6+v/V1dX/REZG9AAAAAAAAAAAAAAAAAAAAAAAAAAAAAAAAAAAAAAsLS2Ybm9v/Pr6+v/6+vr/+vr6//r6+v/6+vr/bm9v/CwtLZgAAAAAAAAAAAAAAAAAAAAAAAAAAAAAAAAAAAAABgYGHERGRulub2/81dXV//r6+v/V1dX/bm9v/EdJSewGBgYcAAAAAAAAAAAAAAAAAAAAAAAAAAAAAAAAAAAAAAAAAAAGBgYcOjs7pkVHR/Y4Ojr/RUdH9jo7O6YGBgYcAAAAAAAAAAAAAAAAAAAAAAAAAAAnAAAAGAAAAAEAAAAAAAAA////AAAAAAAlAAAADAAAAAEAAABMAAAAZAAAADAAAAAFAAAAkAAAABUAAAAwAAAABQAAAGEAAAARAAAAIQDwAAAAAAAAAAAAAACAPwAAAAAAAAAAAACAPwAAAAAAAAAAAAAAAAAAAAAAAAAAAAAAAAAAAAAAAAAAJQAAAAwAAAAAAACAKAAAAAwAAAABAAAAUgAAAHABAAABAAAA8////wAAAAAAAAAAAAAAAJABAAAAAAABAAAAAHMAZQBnAG8AZQAgAHUAaQ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EAAAAYAAAADAAAAP8AAAASAAAADAAAAAEAAAAeAAAAGAAAADAAAAAFAAAAkQAAABYAAAAlAAAADAAAAAEAAABUAAAAtAAAADEAAAAFAAAAjwAAABUAAAABAAAAAAB1QcdxdEExAAAABQAAABEAAABMAAAAAAAAAAAAAAAAAAAA//////////9wAAAASQBuAHYAYQBsAGkAZAAgAHMAaQBnAG4AYQB0AHUAcgBlAAAAAwAAAAcAAAAGAAAABwAAAAMAAAADAAAACAAAAAQAAAAGAAAAAwAAAAgAAAAHAAAABwAAAAQAAAAHAAAABQAAAAcAAABLAAAAQAAAADAAAAAFAAAAIAAAAAEAAAABAAAAEAAAAAAAAAAAAAAAQAEAAKAAAAAAAAAAAAAAAEABAACgAAAAUgAAAHABAAACAAAAFAAAAAkAAAAAAAAAAAAAALwCAAAAAAAAAQICIlMAeQBzAHQAZQBt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BkdgAIAAAAACUAAAAMAAAAAwAAABgAAAAMAAAAAAAAABIAAAAMAAAAAQAAABYAAAAMAAAACAAAAFQAAABUAAAADAAAADcAAAAgAAAAWgAAAAEAAAAAAHVBx3F0QQwAAABbAAAAAQAAAEwAAAAEAAAACwAAADcAAAAiAAAAWwAAAFAAAABYAAAAFQAAABYAAAAMAAAAAAAAACUAAAAMAAAAAgAAACcAAAAYAAAABAAAAAAAAAD///8AAAAAACUAAAAMAAAABAAAAEwAAABkAAAAMAAAACAAAAA0AQAAWgAAADAAAAAgAAAABQEAADsAAAAhAPAAAAAAAAAAAAAAAIA/AAAAAAAAAAAAAIA/AAAAAAAAAAAAAAAAAAAAAAAAAAAAAAAAAAAAAAAAAAAlAAAADAAAAAAAAIAoAAAADAAAAAQAAAAnAAAAGAAAAAQAAAAAAAAA////AAAAAAAlAAAADAAAAAQAAABMAAAAZAAAADAAAAAgAAAANAEAAFYAAAAwAAAAIAAAAAUBAAA3AAAAIQDwAAAAAAAAAAAAAACAPwAAAAAAAAAAAACAPwAAAAAAAAAAAAAAAAAAAAAAAAAAAAAAAAAAAAAAAAAAJQAAAAwAAAAAAACAKAAAAAwAAAAEAAAAJwAAABgAAAAEAAAAAAAAAP///wAAAAAAJQAAAAwAAAAEAAAATAAAAGQAAAAwAAAAOwAAANUAAABWAAAAMAAAADsAAACmAAAAHAAAACEA8AAAAAAAAAAAAAAAgD8AAAAAAAAAAAAAgD8AAAAAAAAAAAAAAAAAAAAAAAAAAAAAAAAAAAAAAAAAACUAAAAMAAAAAAAAgCgAAAAMAAAABAAAAFIAAABwAQAABAAAAOz///8AAAAAAAAAAAAAAACQAQAAAAAAAQAAAABzAGUAZwBvAGUAIAB1AGk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R2AAgAAAAAJQAAAAwAAAAEAAAAGAAAAAwAAAAAAAAAEgAAAAwAAAABAAAAHgAAABgAAAAwAAAAOwAAANYAAABXAAAAJQAAAAwAAAAEAAAAVAAAALQAAAAxAAAAOwAAANQAAABWAAAAAQAAAAAAdUHHcXRBMQAAADsAAAARAAAATAAAAAAAAAAAAAAAAAAAAP//////////cAAAAEcAdQBpAGwAbABlAHIAbQBvACAAVgDhAHoAcQB1AGUAegAAAA4AAAALAAAABQAAAAUAAAAFAAAACgAAAAcAAAARAAAADAAAAAUAAAAMAAAACgAAAAkAAAAMAAAACwAAAAoAAAAJAAAASwAAAEAAAAAwAAAABQAAACAAAAABAAAAAQAAABAAAAAAAAAAAAAAAEABAACgAAAAAAAAAAAAAABAAQAAoAAAACUAAAAMAAAAAgAAACcAAAAYAAAABQAAAAAAAAD///8AAAAAACUAAAAMAAAABQAAAEwAAABkAAAAAAAAAGEAAAA/AQAAmwAAAAAAAABhAAAAQAEAADsAAAAhAPAAAAAAAAAAAAAAAIA/AAAAAAAAAAAAAIA/AAAAAAAAAAAAAAAAAAAAAAAAAAAAAAAAAAAAAAAAAAAlAAAADAAAAAAAAIAoAAAADAAAAAUAAAAnAAAAGAAAAAUAAAAAAAAA////AAAAAAAlAAAADAAAAAUAAABMAAAAZAAAAA4AAABhAAAAMQEAAHEAAAAOAAAAYQAAACQBAAARAAAAIQDwAAAAAAAAAAAAAACAPwAAAAAAAAAAAACAPwAAAAAAAAAAAAAAAAAAAAAAAAAAAAAAAAAAAAAAAAAAJQAAAAwAAAAAAACAKAAAAAwAAAAFAAAAJQAAAAwAAAABAAAAGAAAAAwAAAAAAAAAEgAAAAwAAAABAAAAHgAAABgAAAAOAAAAYQAAADIBAAByAAAAJQAAAAwAAAABAAAAVAAAAMAAAAAPAAAAYQAAAIUAAABxAAAAAQAAAAAAdUHHcXRBDwAAAGEAAAATAAAATAAAAAAAAAAAAAAAAAAAAP//////////dAAAAFIAZQBwAHIAZQBzAGUAbgB0AGEAbgB0AGUAIABMAGUAZwBhAGwAaW4IAAAABwAAAAgAAAAFAAAABwAAAAYAAAAHAAAABwAAAAQAAAAHAAAABwAAAAQAAAAHAAAABAAAAAYAAAAHAAAACAAAAAcAAAADAAAASwAAAEAAAAAwAAAABQAAACAAAAABAAAAAQAAABAAAAAAAAAAAAAAAEABAACgAAAAAAAAAAAAAABAAQAAoAAAACUAAAAMAAAAAgAAACcAAAAYAAAABQAAAAAAAAD///8AAAAAACUAAAAMAAAABQAAAEwAAABkAAAADgAAAHYAAAAxAQAAhgAAAA4AAAB2AAAAJAEAABEAAAAhAPAAAAAAAAAAAAAAAIA/AAAAAAAAAAAAAIA/AAAAAAAAAAAAAAAAAAAAAAAAAAAAAAAAAAAAAAAAAAAlAAAADAAAAAAAAIAoAAAADAAAAAUAAAAnAAAAGAAAAAUAAAAAAAAA////AAAAAAAlAAAADAAAAAUAAABMAAAAZAAAAA4AAACLAAAALQEAAJsAAAAOAAAAiwAAACABAAARAAAAIQDwAAAAAAAAAAAAAACAPwAAAAAAAAAAAACAPwAAAAAAAAAAAAAAAAAAAAAAAAAAAAAAAAAAAAAAAAAAJQAAAAwAAAAAAACAKAAAAAwAAAAFAAAAJQAAAAwAAAABAAAAGAAAAAwAAAAAAAAAEgAAAAwAAAABAAAAFgAAAAwAAAAAAAAAVAAAADwBAAAPAAAAiwAAACwBAACbAAAAAQAAAAAAdUHHcXRBDwAAAIsAAAAoAAAATAAAAAQAAAAOAAAAiwAAAC4BAACcAAAAnAAAAFMAaQBnAG4AZQBkACAAYgB5ADoAIABHAFUASQBMAEwARQBSAE0ATwAgAFYAQQBaAFEAVQBFAFoAIABNAFUATgBJAEEARwBVAFIAUgBJAEEABwAAAAMAAAAIAAAABwAAAAcAAAAIAAAABAAAAAgAAAAGAAAAAwAAAAQAAAAJAAAACQAAAAMAAAAGAAAABgAAAAcAAAAIAAAADAAAAAoAAAAEAAAACAAAAAgAAAAHAAAACgAAAAkAAAAHAAAABwAAAAQAAAAMAAAACQAAAAoAAAADAAAACAAAAAkAAAAJAAAACAAAAAgAAAADAAAACA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54</vt:i4>
      </vt:variant>
      <vt:variant>
        <vt:lpstr>Rangos con nombre</vt:lpstr>
      </vt:variant>
      <vt:variant>
        <vt:i4>42</vt:i4>
      </vt:variant>
    </vt:vector>
  </HeadingPairs>
  <TitlesOfParts>
    <vt:vector size="96" baseType="lpstr">
      <vt:lpstr>BAL MARZO 2022</vt:lpstr>
      <vt:lpstr>BAL JUNIO 2022</vt:lpstr>
      <vt:lpstr>BAL DICIEMBRE 2022</vt:lpstr>
      <vt:lpstr>Indice</vt:lpstr>
      <vt:lpstr>BG</vt:lpstr>
      <vt:lpstr>ER</vt:lpstr>
      <vt:lpstr>EFE</vt:lpstr>
      <vt:lpstr>EVPN</vt:lpstr>
      <vt:lpstr>Información General</vt:lpstr>
      <vt:lpstr>Nota1</vt:lpstr>
      <vt:lpstr>NOTA 122022</vt:lpstr>
      <vt:lpstr>Nota 2 </vt:lpstr>
      <vt:lpstr>Nota 3</vt:lpstr>
      <vt:lpstr>Nota 4</vt:lpstr>
      <vt:lpstr>Nota 5  (2)</vt:lpstr>
      <vt:lpstr>Nota 5 </vt:lpstr>
      <vt:lpstr>Nota 6</vt:lpstr>
      <vt:lpstr>Nota 7</vt:lpstr>
      <vt:lpstr>Nota 8</vt:lpstr>
      <vt:lpstr>Nota 9</vt:lpstr>
      <vt:lpstr>Hoja1</vt:lpstr>
      <vt:lpstr>Nota 10</vt:lpstr>
      <vt:lpstr>Nota 11</vt:lpstr>
      <vt:lpstr>Nota 12</vt:lpstr>
      <vt:lpstr>Nota 13</vt:lpstr>
      <vt:lpstr>Nota 14</vt:lpstr>
      <vt:lpstr>Nota 15</vt:lpstr>
      <vt:lpstr>Nota 16</vt:lpstr>
      <vt:lpstr>Nota 17</vt:lpstr>
      <vt:lpstr>Nota 18</vt:lpstr>
      <vt:lpstr>Nota 19</vt:lpstr>
      <vt:lpstr>Nota 20</vt:lpstr>
      <vt:lpstr> Nota 21</vt:lpstr>
      <vt:lpstr>Nota 22</vt:lpstr>
      <vt:lpstr>Nota 23</vt:lpstr>
      <vt:lpstr>Nota 24</vt:lpstr>
      <vt:lpstr>Nota 25</vt:lpstr>
      <vt:lpstr>Nota 26</vt:lpstr>
      <vt:lpstr>Nota 27</vt:lpstr>
      <vt:lpstr>Nota 29</vt:lpstr>
      <vt:lpstr>Nota 28</vt:lpstr>
      <vt:lpstr>Nota 30</vt:lpstr>
      <vt:lpstr>Nota 31</vt:lpstr>
      <vt:lpstr>Nota 32</vt:lpstr>
      <vt:lpstr>Nota 33</vt:lpstr>
      <vt:lpstr>Nota 34</vt:lpstr>
      <vt:lpstr>Nota 35</vt:lpstr>
      <vt:lpstr>EVPN (2)</vt:lpstr>
      <vt:lpstr>Nota 36</vt:lpstr>
      <vt:lpstr>Nota 37</vt:lpstr>
      <vt:lpstr>Nota 38</vt:lpstr>
      <vt:lpstr>Nota 39</vt:lpstr>
      <vt:lpstr>Nota 40</vt:lpstr>
      <vt:lpstr>Base de Monedas</vt:lpstr>
      <vt:lpstr>'Información General'!_Toc82092290</vt:lpstr>
      <vt:lpstr>' Nota 21'!Área_de_impresión</vt:lpstr>
      <vt:lpstr>BG!Área_de_impresión</vt:lpstr>
      <vt:lpstr>EFE!Área_de_impresión</vt:lpstr>
      <vt:lpstr>ER!Área_de_impresión</vt:lpstr>
      <vt:lpstr>EVPN!Área_de_impresión</vt:lpstr>
      <vt:lpstr>'EVPN (2)'!Área_de_impresión</vt:lpstr>
      <vt:lpstr>Indice!Área_de_impresión</vt:lpstr>
      <vt:lpstr>'Nota 10'!Área_de_impresión</vt:lpstr>
      <vt:lpstr>'Nota 11'!Área_de_impresión</vt:lpstr>
      <vt:lpstr>'Nota 12'!Área_de_impresión</vt:lpstr>
      <vt:lpstr>'Nota 13'!Área_de_impresión</vt:lpstr>
      <vt:lpstr>'Nota 16'!Área_de_impresión</vt:lpstr>
      <vt:lpstr>'Nota 17'!Área_de_impresión</vt:lpstr>
      <vt:lpstr>'Nota 18'!Área_de_impresión</vt:lpstr>
      <vt:lpstr>'Nota 19'!Área_de_impresión</vt:lpstr>
      <vt:lpstr>'Nota 20'!Área_de_impresión</vt:lpstr>
      <vt:lpstr>'Nota 23'!Área_de_impresión</vt:lpstr>
      <vt:lpstr>'Nota 25'!Área_de_impresión</vt:lpstr>
      <vt:lpstr>'Nota 26'!Área_de_impresión</vt:lpstr>
      <vt:lpstr>'Nota 27'!Área_de_impresión</vt:lpstr>
      <vt:lpstr>'Nota 28'!Área_de_impresión</vt:lpstr>
      <vt:lpstr>'Nota 29'!Área_de_impresión</vt:lpstr>
      <vt:lpstr>'Nota 3'!Área_de_impresión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 '!Área_de_impresión</vt:lpstr>
      <vt:lpstr>'Nota 5  (2)'!Área_de_impresión</vt:lpstr>
      <vt:lpstr>'Nota 6'!Área_de_impresión</vt:lpstr>
      <vt:lpstr>'Nota 7'!Área_de_impresión</vt:lpstr>
      <vt:lpstr>'Nota 9'!Área_de_impresión</vt:lpstr>
      <vt:lpstr>Indice!Títulos_a_imprimir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CONTABILIDAD</dc:creator>
  <cp:lastModifiedBy>Cynthia Velazquez</cp:lastModifiedBy>
  <cp:lastPrinted>2023-08-16T13:22:36Z</cp:lastPrinted>
  <dcterms:created xsi:type="dcterms:W3CDTF">2019-05-02T15:06:12Z</dcterms:created>
  <dcterms:modified xsi:type="dcterms:W3CDTF">2023-11-14T22:05:09Z</dcterms:modified>
</cp:coreProperties>
</file>